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705" yWindow="405" windowWidth="25800" windowHeight="9720" tabRatio="830" activeTab="1"/>
  </bookViews>
  <sheets>
    <sheet name="gmia.qw.5.out.1996-2015" sheetId="12" r:id="rId1"/>
    <sheet name="out cod" sheetId="2" r:id="rId2"/>
    <sheet name="sorted by storm" sheetId="8" r:id="rId3"/>
    <sheet name="lukes travel times" sheetId="4" r:id="rId4"/>
    <sheet name="St Luke old-new dates" sheetId="10" r:id="rId5"/>
    <sheet name="outfall and cargo glycol st (2" sheetId="13" r:id="rId6"/>
    <sheet name="infall and lukes glycol " sheetId="7" r:id="rId7"/>
    <sheet name="parameter codes" sheetId="3" r:id="rId8"/>
    <sheet name="Sheet1" sheetId="9" r:id="rId9"/>
    <sheet name="estimated PG values" sheetId="11" r:id="rId10"/>
  </sheets>
  <calcPr calcId="145621"/>
  <pivotCaches>
    <pivotCache cacheId="0" r:id="rId11"/>
  </pivotCaches>
</workbook>
</file>

<file path=xl/calcChain.xml><?xml version="1.0" encoding="utf-8"?>
<calcChain xmlns="http://schemas.openxmlformats.org/spreadsheetml/2006/main">
  <c r="AB6" i="2" l="1"/>
  <c r="V95" i="7" l="1"/>
  <c r="W95" i="7" s="1"/>
  <c r="V94" i="7"/>
  <c r="W94" i="7" s="1"/>
  <c r="V93" i="7"/>
  <c r="W93" i="7" s="1"/>
  <c r="V92" i="7"/>
  <c r="W92" i="7" s="1"/>
  <c r="V91" i="7"/>
  <c r="W91" i="7" s="1"/>
  <c r="V90" i="7"/>
  <c r="W90" i="7" s="1"/>
  <c r="V89" i="7"/>
  <c r="W89" i="7" s="1"/>
  <c r="V88" i="7"/>
  <c r="W88" i="7" s="1"/>
  <c r="V87" i="7"/>
  <c r="W87" i="7" s="1"/>
  <c r="V86" i="7"/>
  <c r="W86" i="7" s="1"/>
  <c r="V85" i="7"/>
  <c r="W85" i="7" s="1"/>
  <c r="V84" i="7"/>
  <c r="W84" i="7" s="1"/>
  <c r="V83" i="7"/>
  <c r="W83" i="7" s="1"/>
  <c r="V191" i="7"/>
  <c r="W191" i="7" s="1"/>
  <c r="V190" i="7"/>
  <c r="W190" i="7" s="1"/>
  <c r="V189" i="7"/>
  <c r="W189" i="7" s="1"/>
  <c r="V188" i="7"/>
  <c r="W188" i="7" s="1"/>
  <c r="V187" i="7"/>
  <c r="W187" i="7" s="1"/>
  <c r="V186" i="7"/>
  <c r="W186" i="7" s="1"/>
  <c r="V185" i="7"/>
  <c r="W185" i="7" s="1"/>
  <c r="V184" i="7"/>
  <c r="W184" i="7" s="1"/>
  <c r="V183" i="7"/>
  <c r="W183" i="7" s="1"/>
  <c r="V182" i="7"/>
  <c r="W182" i="7" s="1"/>
  <c r="V181" i="7"/>
  <c r="W181" i="7" s="1"/>
  <c r="V180" i="7"/>
  <c r="W180" i="7" s="1"/>
  <c r="V179" i="7"/>
  <c r="W179" i="7" s="1"/>
  <c r="X86" i="7" l="1"/>
  <c r="Y86" i="7" s="1"/>
  <c r="X87" i="7"/>
  <c r="Y87" i="7" s="1"/>
  <c r="X88" i="7"/>
  <c r="Y88" i="7" s="1"/>
  <c r="X89" i="7"/>
  <c r="Y89" i="7" s="1"/>
  <c r="X90" i="7"/>
  <c r="Y90" i="7" s="1"/>
  <c r="X91" i="7"/>
  <c r="Y91" i="7" s="1"/>
  <c r="X92" i="7"/>
  <c r="Y92" i="7" s="1"/>
  <c r="X93" i="7"/>
  <c r="Y93" i="7" s="1"/>
  <c r="X94" i="7"/>
  <c r="Y94" i="7" s="1"/>
  <c r="X95" i="7"/>
  <c r="Y95" i="7" s="1"/>
  <c r="X83" i="7"/>
  <c r="Y83" i="7" s="1"/>
  <c r="X84" i="7"/>
  <c r="Y84" i="7" s="1"/>
  <c r="X85" i="7"/>
  <c r="Y85" i="7" s="1"/>
  <c r="X179" i="7"/>
  <c r="Y179" i="7" s="1"/>
  <c r="X180" i="7"/>
  <c r="Y180" i="7" s="1"/>
  <c r="X181" i="7"/>
  <c r="Y181" i="7" s="1"/>
  <c r="X182" i="7"/>
  <c r="Y182" i="7" s="1"/>
  <c r="X183" i="7"/>
  <c r="Y183" i="7" s="1"/>
  <c r="X184" i="7"/>
  <c r="Y184" i="7" s="1"/>
  <c r="X185" i="7"/>
  <c r="Y185" i="7" s="1"/>
  <c r="X186" i="7"/>
  <c r="Y186" i="7" s="1"/>
  <c r="X187" i="7"/>
  <c r="Y187" i="7" s="1"/>
  <c r="X188" i="7"/>
  <c r="Y188" i="7" s="1"/>
  <c r="X189" i="7"/>
  <c r="Y189" i="7" s="1"/>
  <c r="X190" i="7"/>
  <c r="Y190" i="7" s="1"/>
  <c r="X191" i="7"/>
  <c r="Y191" i="7" s="1"/>
  <c r="W105" i="13" l="1"/>
  <c r="X105" i="13" s="1"/>
  <c r="W104" i="13"/>
  <c r="X104" i="13" s="1"/>
  <c r="W103" i="13"/>
  <c r="X103" i="13" s="1"/>
  <c r="W102" i="13"/>
  <c r="X102" i="13" s="1"/>
  <c r="W101" i="13"/>
  <c r="X101" i="13" s="1"/>
  <c r="W100" i="13"/>
  <c r="X100" i="13" s="1"/>
  <c r="W99" i="13"/>
  <c r="X99" i="13" s="1"/>
  <c r="W98" i="13"/>
  <c r="X98" i="13" s="1"/>
  <c r="W97" i="13"/>
  <c r="X97" i="13" s="1"/>
  <c r="W96" i="13"/>
  <c r="X96" i="13" s="1"/>
  <c r="W95" i="13"/>
  <c r="X95" i="13" s="1"/>
  <c r="W94" i="13"/>
  <c r="X94" i="13" s="1"/>
  <c r="W93" i="13"/>
  <c r="X93" i="13" s="1"/>
  <c r="W92" i="13"/>
  <c r="X92" i="13" s="1"/>
  <c r="W196" i="13"/>
  <c r="Y196" i="13" s="1"/>
  <c r="W195" i="13"/>
  <c r="X195" i="13" s="1"/>
  <c r="W194" i="13"/>
  <c r="X194" i="13" s="1"/>
  <c r="W193" i="13"/>
  <c r="X193" i="13" s="1"/>
  <c r="W192" i="13"/>
  <c r="X192" i="13" s="1"/>
  <c r="W191" i="13"/>
  <c r="X191" i="13" s="1"/>
  <c r="W190" i="13"/>
  <c r="X190" i="13" s="1"/>
  <c r="W189" i="13"/>
  <c r="X189" i="13" s="1"/>
  <c r="W188" i="13"/>
  <c r="X188" i="13" s="1"/>
  <c r="W187" i="13"/>
  <c r="X187" i="13" s="1"/>
  <c r="W186" i="13"/>
  <c r="X186" i="13" s="1"/>
  <c r="W185" i="13"/>
  <c r="X185" i="13" s="1"/>
  <c r="W184" i="13"/>
  <c r="X184" i="13" s="1"/>
  <c r="W183" i="13"/>
  <c r="X183" i="13" s="1"/>
  <c r="W182" i="13"/>
  <c r="X182" i="13" s="1"/>
  <c r="W181" i="13"/>
  <c r="X181" i="13" s="1"/>
  <c r="W180" i="13"/>
  <c r="X180" i="13" s="1"/>
  <c r="W179" i="13"/>
  <c r="X179" i="13" s="1"/>
  <c r="W178" i="13"/>
  <c r="X178" i="13" s="1"/>
  <c r="W177" i="13"/>
  <c r="X177" i="13" s="1"/>
  <c r="W176" i="13"/>
  <c r="X176" i="13" s="1"/>
  <c r="W175" i="13"/>
  <c r="X175" i="13" s="1"/>
  <c r="W174" i="13"/>
  <c r="X174" i="13" s="1"/>
  <c r="W173" i="13"/>
  <c r="X173" i="13" s="1"/>
  <c r="W172" i="13"/>
  <c r="X172" i="13" s="1"/>
  <c r="W171" i="13"/>
  <c r="X171" i="13" s="1"/>
  <c r="W170" i="13"/>
  <c r="X170" i="13" s="1"/>
  <c r="W169" i="13"/>
  <c r="X169" i="13" s="1"/>
  <c r="W168" i="13"/>
  <c r="X168" i="13" s="1"/>
  <c r="W167" i="13"/>
  <c r="X167" i="13" s="1"/>
  <c r="W166" i="13"/>
  <c r="X166" i="13" s="1"/>
  <c r="W165" i="13"/>
  <c r="X165" i="13" s="1"/>
  <c r="W164" i="13"/>
  <c r="X164" i="13" s="1"/>
  <c r="W163" i="13"/>
  <c r="X163" i="13" s="1"/>
  <c r="W162" i="13"/>
  <c r="X162" i="13" s="1"/>
  <c r="W161" i="13"/>
  <c r="Y161" i="13" s="1"/>
  <c r="W160" i="13"/>
  <c r="Y160" i="13" s="1"/>
  <c r="W159" i="13"/>
  <c r="Y159" i="13" s="1"/>
  <c r="W158" i="13"/>
  <c r="Y158" i="13" s="1"/>
  <c r="W157" i="13"/>
  <c r="Y157" i="13" s="1"/>
  <c r="W156" i="13"/>
  <c r="Y156" i="13" s="1"/>
  <c r="W155" i="13"/>
  <c r="Y155" i="13" s="1"/>
  <c r="W154" i="13"/>
  <c r="Y154" i="13" s="1"/>
  <c r="W153" i="13"/>
  <c r="Y153" i="13" s="1"/>
  <c r="W152" i="13"/>
  <c r="Y152" i="13" s="1"/>
  <c r="W151" i="13"/>
  <c r="Y151" i="13" s="1"/>
  <c r="W150" i="13"/>
  <c r="Y150" i="13" s="1"/>
  <c r="W149" i="13"/>
  <c r="Y149" i="13" s="1"/>
  <c r="W148" i="13"/>
  <c r="Y148" i="13" s="1"/>
  <c r="W147" i="13"/>
  <c r="Y147" i="13" s="1"/>
  <c r="W146" i="13"/>
  <c r="Y146" i="13" s="1"/>
  <c r="W145" i="13"/>
  <c r="Y145" i="13" s="1"/>
  <c r="W144" i="13"/>
  <c r="Y144" i="13" s="1"/>
  <c r="W143" i="13"/>
  <c r="Y143" i="13" s="1"/>
  <c r="W142" i="13"/>
  <c r="Y142" i="13" s="1"/>
  <c r="W141" i="13"/>
  <c r="Y141" i="13" s="1"/>
  <c r="W140" i="13"/>
  <c r="Y140" i="13" s="1"/>
  <c r="W139" i="13"/>
  <c r="Y139" i="13" s="1"/>
  <c r="W138" i="13"/>
  <c r="Y138" i="13" s="1"/>
  <c r="W137" i="13"/>
  <c r="Y137" i="13" s="1"/>
  <c r="W136" i="13"/>
  <c r="Y136" i="13" s="1"/>
  <c r="W135" i="13"/>
  <c r="Y135" i="13" s="1"/>
  <c r="W134" i="13"/>
  <c r="Y134" i="13" s="1"/>
  <c r="W133" i="13"/>
  <c r="Y133" i="13" s="1"/>
  <c r="W132" i="13"/>
  <c r="Y132" i="13" s="1"/>
  <c r="W131" i="13"/>
  <c r="Y131" i="13" s="1"/>
  <c r="W130" i="13"/>
  <c r="Y130" i="13" s="1"/>
  <c r="W129" i="13"/>
  <c r="Y129" i="13" s="1"/>
  <c r="W128" i="13"/>
  <c r="Y128" i="13" s="1"/>
  <c r="W127" i="13"/>
  <c r="Y127" i="13" s="1"/>
  <c r="W126" i="13"/>
  <c r="Y126" i="13" s="1"/>
  <c r="W125" i="13"/>
  <c r="Y125" i="13" s="1"/>
  <c r="W124" i="13"/>
  <c r="Y124" i="13" s="1"/>
  <c r="W123" i="13"/>
  <c r="Y123" i="13" s="1"/>
  <c r="W122" i="13"/>
  <c r="Y122" i="13" s="1"/>
  <c r="W121" i="13"/>
  <c r="Y121" i="13" s="1"/>
  <c r="W120" i="13"/>
  <c r="Y120" i="13" s="1"/>
  <c r="W119" i="13"/>
  <c r="Y119" i="13" s="1"/>
  <c r="W118" i="13"/>
  <c r="Y118" i="13" s="1"/>
  <c r="W117" i="13"/>
  <c r="Y117" i="13" s="1"/>
  <c r="W116" i="13"/>
  <c r="Y116" i="13" s="1"/>
  <c r="W115" i="13"/>
  <c r="Y115" i="13" s="1"/>
  <c r="W114" i="13"/>
  <c r="Y114" i="13" s="1"/>
  <c r="W113" i="13"/>
  <c r="Y113" i="13" s="1"/>
  <c r="W112" i="13"/>
  <c r="Y112" i="13" s="1"/>
  <c r="W111" i="13"/>
  <c r="Y111" i="13" s="1"/>
  <c r="W110" i="13"/>
  <c r="Y110" i="13" s="1"/>
  <c r="W109" i="13"/>
  <c r="Y109" i="13" s="1"/>
  <c r="Z109" i="13" s="1"/>
  <c r="W108" i="13"/>
  <c r="X108" i="13" s="1"/>
  <c r="W107" i="13"/>
  <c r="X107" i="13" s="1"/>
  <c r="W106" i="13"/>
  <c r="X106" i="13" s="1"/>
  <c r="W91" i="13"/>
  <c r="W90" i="13"/>
  <c r="W89" i="13"/>
  <c r="Y89" i="13" s="1"/>
  <c r="W88" i="13"/>
  <c r="Y88" i="13" s="1"/>
  <c r="W87" i="13"/>
  <c r="Y87" i="13" s="1"/>
  <c r="W86" i="13"/>
  <c r="Y86" i="13" s="1"/>
  <c r="W85" i="13"/>
  <c r="Y85" i="13" s="1"/>
  <c r="W84" i="13"/>
  <c r="Y84" i="13" s="1"/>
  <c r="W83" i="13"/>
  <c r="Y83" i="13" s="1"/>
  <c r="W82" i="13"/>
  <c r="Y82" i="13" s="1"/>
  <c r="W81" i="13"/>
  <c r="Y81" i="13" s="1"/>
  <c r="W80" i="13"/>
  <c r="Y80" i="13" s="1"/>
  <c r="W79" i="13"/>
  <c r="Y79" i="13" s="1"/>
  <c r="W78" i="13"/>
  <c r="Y78" i="13" s="1"/>
  <c r="W77" i="13"/>
  <c r="Y77" i="13" s="1"/>
  <c r="W76" i="13"/>
  <c r="Y76" i="13" s="1"/>
  <c r="W75" i="13"/>
  <c r="Y75" i="13" s="1"/>
  <c r="W74" i="13"/>
  <c r="Y74" i="13" s="1"/>
  <c r="W73" i="13"/>
  <c r="Y73" i="13" s="1"/>
  <c r="W72" i="13"/>
  <c r="Y72" i="13" s="1"/>
  <c r="W71" i="13"/>
  <c r="Y71" i="13" s="1"/>
  <c r="W70" i="13"/>
  <c r="Y70" i="13" s="1"/>
  <c r="W69" i="13"/>
  <c r="Y69" i="13" s="1"/>
  <c r="W68" i="13"/>
  <c r="Y68" i="13" s="1"/>
  <c r="W67" i="13"/>
  <c r="Y67" i="13" s="1"/>
  <c r="W66" i="13"/>
  <c r="Y66" i="13" s="1"/>
  <c r="W65" i="13"/>
  <c r="Y65" i="13" s="1"/>
  <c r="W64" i="13"/>
  <c r="Y64" i="13" s="1"/>
  <c r="W63" i="13"/>
  <c r="Y63" i="13" s="1"/>
  <c r="W62" i="13"/>
  <c r="Y62" i="13" s="1"/>
  <c r="W61" i="13"/>
  <c r="Y61" i="13" s="1"/>
  <c r="W60" i="13"/>
  <c r="Y60" i="13" s="1"/>
  <c r="W59" i="13"/>
  <c r="Y59" i="13" s="1"/>
  <c r="W58" i="13"/>
  <c r="Y58" i="13" s="1"/>
  <c r="W57" i="13"/>
  <c r="Y57" i="13" s="1"/>
  <c r="W56" i="13"/>
  <c r="Y56" i="13" s="1"/>
  <c r="W55" i="13"/>
  <c r="Y55" i="13" s="1"/>
  <c r="W54" i="13"/>
  <c r="Y54" i="13" s="1"/>
  <c r="W53" i="13"/>
  <c r="Y53" i="13" s="1"/>
  <c r="W52" i="13"/>
  <c r="Y52" i="13" s="1"/>
  <c r="W51" i="13"/>
  <c r="Y51" i="13" s="1"/>
  <c r="W50" i="13"/>
  <c r="Y50" i="13" s="1"/>
  <c r="W49" i="13"/>
  <c r="Y49" i="13" s="1"/>
  <c r="W48" i="13"/>
  <c r="Y48" i="13" s="1"/>
  <c r="W47" i="13"/>
  <c r="Y47" i="13" s="1"/>
  <c r="W46" i="13"/>
  <c r="Y46" i="13" s="1"/>
  <c r="W45" i="13"/>
  <c r="Y45" i="13" s="1"/>
  <c r="W44" i="13"/>
  <c r="Y44" i="13" s="1"/>
  <c r="W43" i="13"/>
  <c r="Y43" i="13" s="1"/>
  <c r="W42" i="13"/>
  <c r="Y42" i="13" s="1"/>
  <c r="W41" i="13"/>
  <c r="Y41" i="13" s="1"/>
  <c r="W40" i="13"/>
  <c r="Y40" i="13" s="1"/>
  <c r="W39" i="13"/>
  <c r="Y39" i="13" s="1"/>
  <c r="W38" i="13"/>
  <c r="Y38" i="13" s="1"/>
  <c r="W37" i="13"/>
  <c r="Y37" i="13" s="1"/>
  <c r="W36" i="13"/>
  <c r="Y36" i="13" s="1"/>
  <c r="W35" i="13"/>
  <c r="Y35" i="13" s="1"/>
  <c r="W34" i="13"/>
  <c r="Y34" i="13" s="1"/>
  <c r="W33" i="13"/>
  <c r="Y33" i="13" s="1"/>
  <c r="W32" i="13"/>
  <c r="Y32" i="13" s="1"/>
  <c r="W31" i="13"/>
  <c r="Y31" i="13" s="1"/>
  <c r="W30" i="13"/>
  <c r="Y30" i="13" s="1"/>
  <c r="W29" i="13"/>
  <c r="Y29" i="13" s="1"/>
  <c r="W28" i="13"/>
  <c r="Y28" i="13" s="1"/>
  <c r="W27" i="13"/>
  <c r="Y27" i="13" s="1"/>
  <c r="W26" i="13"/>
  <c r="Y26" i="13" s="1"/>
  <c r="W25" i="13"/>
  <c r="Y25" i="13" s="1"/>
  <c r="W24" i="13"/>
  <c r="Y24" i="13" s="1"/>
  <c r="W23" i="13"/>
  <c r="Y23" i="13" s="1"/>
  <c r="W22" i="13"/>
  <c r="Y22" i="13" s="1"/>
  <c r="W21" i="13"/>
  <c r="Y21" i="13" s="1"/>
  <c r="W20" i="13"/>
  <c r="Y20" i="13" s="1"/>
  <c r="W19" i="13"/>
  <c r="Y19" i="13" s="1"/>
  <c r="W18" i="13"/>
  <c r="Y18" i="13" s="1"/>
  <c r="W17" i="13"/>
  <c r="Y17" i="13" s="1"/>
  <c r="W16" i="13"/>
  <c r="Y16" i="13" s="1"/>
  <c r="W15" i="13"/>
  <c r="Y15" i="13" s="1"/>
  <c r="W14" i="13"/>
  <c r="Y14" i="13" s="1"/>
  <c r="W13" i="13"/>
  <c r="Y13" i="13" s="1"/>
  <c r="W12" i="13"/>
  <c r="Y12" i="13" s="1"/>
  <c r="W11" i="13"/>
  <c r="Y11" i="13" s="1"/>
  <c r="W10" i="13"/>
  <c r="Y10" i="13" s="1"/>
  <c r="W9" i="13"/>
  <c r="Y9" i="13" s="1"/>
  <c r="W8" i="13"/>
  <c r="Y8" i="13" s="1"/>
  <c r="W7" i="13"/>
  <c r="Y7" i="13" s="1"/>
  <c r="W6" i="13"/>
  <c r="W5" i="13"/>
  <c r="X5" i="13" s="1"/>
  <c r="W4" i="13"/>
  <c r="X4" i="13" s="1"/>
  <c r="W3" i="13"/>
  <c r="X3" i="13" s="1"/>
  <c r="W2" i="13"/>
  <c r="X2" i="13" s="1"/>
  <c r="X77" i="13" l="1"/>
  <c r="X78" i="13"/>
  <c r="X79" i="13"/>
  <c r="X80" i="13"/>
  <c r="X81" i="13"/>
  <c r="X82" i="13"/>
  <c r="X83" i="13"/>
  <c r="X84" i="13"/>
  <c r="X85" i="13"/>
  <c r="X86" i="13"/>
  <c r="X87" i="13"/>
  <c r="X88" i="13"/>
  <c r="X89" i="13"/>
  <c r="X90" i="13"/>
  <c r="X91" i="13"/>
  <c r="X112" i="13"/>
  <c r="Z112" i="13" s="1"/>
  <c r="X113" i="13"/>
  <c r="X114" i="13"/>
  <c r="Z114" i="13" s="1"/>
  <c r="X115" i="13"/>
  <c r="X116" i="13"/>
  <c r="Z116" i="13" s="1"/>
  <c r="X117" i="13"/>
  <c r="X118" i="13"/>
  <c r="Z118" i="13" s="1"/>
  <c r="X119" i="13"/>
  <c r="X120" i="13"/>
  <c r="Z120" i="13" s="1"/>
  <c r="X121" i="13"/>
  <c r="X122" i="13"/>
  <c r="Z122" i="13" s="1"/>
  <c r="X123" i="13"/>
  <c r="X124" i="13"/>
  <c r="Z124" i="13" s="1"/>
  <c r="X125" i="13"/>
  <c r="X126" i="13"/>
  <c r="Z126" i="13" s="1"/>
  <c r="X127" i="13"/>
  <c r="X128" i="13"/>
  <c r="Z128" i="13" s="1"/>
  <c r="X129" i="13"/>
  <c r="X130" i="13"/>
  <c r="Z130" i="13" s="1"/>
  <c r="X131" i="13"/>
  <c r="X132" i="13"/>
  <c r="Z132" i="13" s="1"/>
  <c r="X133" i="13"/>
  <c r="X134" i="13"/>
  <c r="Z134" i="13" s="1"/>
  <c r="X135" i="13"/>
  <c r="X136" i="13"/>
  <c r="Z136" i="13" s="1"/>
  <c r="X137" i="13"/>
  <c r="X138" i="13"/>
  <c r="Z138" i="13" s="1"/>
  <c r="X139" i="13"/>
  <c r="X140" i="13"/>
  <c r="Z140" i="13" s="1"/>
  <c r="X141" i="13"/>
  <c r="X142" i="13"/>
  <c r="Z142" i="13" s="1"/>
  <c r="X143" i="13"/>
  <c r="X144" i="13"/>
  <c r="Z144" i="13" s="1"/>
  <c r="X145" i="13"/>
  <c r="X146" i="13"/>
  <c r="Z146" i="13" s="1"/>
  <c r="X147" i="13"/>
  <c r="X148" i="13"/>
  <c r="Z148" i="13" s="1"/>
  <c r="X149" i="13"/>
  <c r="X150" i="13"/>
  <c r="Z150" i="13" s="1"/>
  <c r="X151" i="13"/>
  <c r="X152" i="13"/>
  <c r="Z152" i="13" s="1"/>
  <c r="X153" i="13"/>
  <c r="X154" i="13"/>
  <c r="Z154" i="13" s="1"/>
  <c r="X155" i="13"/>
  <c r="X156" i="13"/>
  <c r="Z156" i="13" s="1"/>
  <c r="X157" i="13"/>
  <c r="X158" i="13"/>
  <c r="Z158" i="13" s="1"/>
  <c r="X159" i="13"/>
  <c r="X160" i="13"/>
  <c r="Z160" i="13" s="1"/>
  <c r="X161" i="13"/>
  <c r="X74" i="13"/>
  <c r="X75" i="13"/>
  <c r="X76" i="13"/>
  <c r="Y194" i="13"/>
  <c r="Y92" i="13"/>
  <c r="Z92" i="13" s="1"/>
  <c r="Y93" i="13"/>
  <c r="Z93" i="13" s="1"/>
  <c r="Y94" i="13"/>
  <c r="Z94" i="13" s="1"/>
  <c r="Y95" i="13"/>
  <c r="Z95" i="13" s="1"/>
  <c r="Y96" i="13"/>
  <c r="Z96" i="13" s="1"/>
  <c r="Y97" i="13"/>
  <c r="Z97" i="13" s="1"/>
  <c r="Y98" i="13"/>
  <c r="Z98" i="13" s="1"/>
  <c r="Y99" i="13"/>
  <c r="Z99" i="13" s="1"/>
  <c r="Y100" i="13"/>
  <c r="Z100" i="13" s="1"/>
  <c r="Y101" i="13"/>
  <c r="Z101" i="13" s="1"/>
  <c r="Y102" i="13"/>
  <c r="Z102" i="13" s="1"/>
  <c r="Y103" i="13"/>
  <c r="Z103" i="13" s="1"/>
  <c r="Y104" i="13"/>
  <c r="Z104" i="13" s="1"/>
  <c r="Y105" i="13"/>
  <c r="Z105" i="13" s="1"/>
  <c r="Y193" i="13"/>
  <c r="Z193" i="13" s="1"/>
  <c r="Z194" i="13"/>
  <c r="Y195" i="13"/>
  <c r="Z195" i="13" s="1"/>
  <c r="X196" i="13"/>
  <c r="Z196" i="13" s="1"/>
  <c r="Y2" i="13"/>
  <c r="Z2" i="13" s="1"/>
  <c r="Y3" i="13"/>
  <c r="Z3" i="13" s="1"/>
  <c r="Y4" i="13"/>
  <c r="Z4" i="13" s="1"/>
  <c r="Y6" i="13"/>
  <c r="X6" i="13"/>
  <c r="Y5" i="13"/>
  <c r="Z5" i="13" s="1"/>
  <c r="Z74" i="13"/>
  <c r="Z75" i="13"/>
  <c r="Z76" i="13"/>
  <c r="Z77" i="13"/>
  <c r="Z78" i="13"/>
  <c r="Z79" i="13"/>
  <c r="Z80" i="13"/>
  <c r="Z81" i="13"/>
  <c r="Z82" i="13"/>
  <c r="Z83" i="13"/>
  <c r="Z84" i="13"/>
  <c r="Z85" i="13"/>
  <c r="Z86" i="13"/>
  <c r="Z87" i="13"/>
  <c r="Z88" i="13"/>
  <c r="Z89" i="13"/>
  <c r="X7" i="13"/>
  <c r="Z7" i="13" s="1"/>
  <c r="X8" i="13"/>
  <c r="Z8" i="13" s="1"/>
  <c r="X9" i="13"/>
  <c r="Z9" i="13" s="1"/>
  <c r="X10" i="13"/>
  <c r="Z10" i="13" s="1"/>
  <c r="X11" i="13"/>
  <c r="Z11" i="13" s="1"/>
  <c r="X12" i="13"/>
  <c r="Z12" i="13" s="1"/>
  <c r="X13" i="13"/>
  <c r="Z13" i="13" s="1"/>
  <c r="X14" i="13"/>
  <c r="Z14" i="13" s="1"/>
  <c r="X15" i="13"/>
  <c r="Z15" i="13" s="1"/>
  <c r="X16" i="13"/>
  <c r="Z16" i="13" s="1"/>
  <c r="X17" i="13"/>
  <c r="Z17" i="13" s="1"/>
  <c r="X18" i="13"/>
  <c r="Z18" i="13" s="1"/>
  <c r="X19" i="13"/>
  <c r="Z19" i="13" s="1"/>
  <c r="X20" i="13"/>
  <c r="Z20" i="13" s="1"/>
  <c r="X21" i="13"/>
  <c r="Z21" i="13" s="1"/>
  <c r="X22" i="13"/>
  <c r="Z22" i="13" s="1"/>
  <c r="X23" i="13"/>
  <c r="Z23" i="13" s="1"/>
  <c r="X24" i="13"/>
  <c r="Z24" i="13" s="1"/>
  <c r="X25" i="13"/>
  <c r="Z25" i="13" s="1"/>
  <c r="X26" i="13"/>
  <c r="Z26" i="13" s="1"/>
  <c r="X27" i="13"/>
  <c r="Z27" i="13" s="1"/>
  <c r="X28" i="13"/>
  <c r="Z28" i="13" s="1"/>
  <c r="X29" i="13"/>
  <c r="Z29" i="13" s="1"/>
  <c r="X30" i="13"/>
  <c r="Z30" i="13" s="1"/>
  <c r="X31" i="13"/>
  <c r="Z31" i="13" s="1"/>
  <c r="X32" i="13"/>
  <c r="Z32" i="13" s="1"/>
  <c r="X33" i="13"/>
  <c r="Z33" i="13" s="1"/>
  <c r="X34" i="13"/>
  <c r="Z34" i="13" s="1"/>
  <c r="X35" i="13"/>
  <c r="Z35" i="13" s="1"/>
  <c r="X36" i="13"/>
  <c r="Z36" i="13" s="1"/>
  <c r="X37" i="13"/>
  <c r="Z37" i="13" s="1"/>
  <c r="X38" i="13"/>
  <c r="Z38" i="13" s="1"/>
  <c r="X39" i="13"/>
  <c r="Z39" i="13" s="1"/>
  <c r="X40" i="13"/>
  <c r="Z40" i="13" s="1"/>
  <c r="X41" i="13"/>
  <c r="Z41" i="13" s="1"/>
  <c r="X42" i="13"/>
  <c r="Z42" i="13" s="1"/>
  <c r="X43" i="13"/>
  <c r="Z43" i="13" s="1"/>
  <c r="X44" i="13"/>
  <c r="Z44" i="13" s="1"/>
  <c r="X45" i="13"/>
  <c r="Z45" i="13" s="1"/>
  <c r="X46" i="13"/>
  <c r="Z46" i="13" s="1"/>
  <c r="X47" i="13"/>
  <c r="Z47" i="13" s="1"/>
  <c r="X48" i="13"/>
  <c r="Z48" i="13" s="1"/>
  <c r="X49" i="13"/>
  <c r="Z49" i="13" s="1"/>
  <c r="X50" i="13"/>
  <c r="Z50" i="13" s="1"/>
  <c r="X51" i="13"/>
  <c r="Z51" i="13" s="1"/>
  <c r="X52" i="13"/>
  <c r="Z52" i="13" s="1"/>
  <c r="X53" i="13"/>
  <c r="Z53" i="13" s="1"/>
  <c r="X54" i="13"/>
  <c r="Z54" i="13" s="1"/>
  <c r="X55" i="13"/>
  <c r="Z55" i="13" s="1"/>
  <c r="X56" i="13"/>
  <c r="Z56" i="13" s="1"/>
  <c r="X57" i="13"/>
  <c r="Z57" i="13" s="1"/>
  <c r="X58" i="13"/>
  <c r="Z58" i="13" s="1"/>
  <c r="X59" i="13"/>
  <c r="Z59" i="13" s="1"/>
  <c r="X60" i="13"/>
  <c r="Z60" i="13" s="1"/>
  <c r="X61" i="13"/>
  <c r="Z61" i="13" s="1"/>
  <c r="X62" i="13"/>
  <c r="Z62" i="13" s="1"/>
  <c r="X63" i="13"/>
  <c r="Z63" i="13" s="1"/>
  <c r="X64" i="13"/>
  <c r="Z64" i="13" s="1"/>
  <c r="X65" i="13"/>
  <c r="Z65" i="13" s="1"/>
  <c r="X66" i="13"/>
  <c r="Z66" i="13" s="1"/>
  <c r="X67" i="13"/>
  <c r="Z67" i="13" s="1"/>
  <c r="X68" i="13"/>
  <c r="Z68" i="13" s="1"/>
  <c r="X69" i="13"/>
  <c r="Z69" i="13" s="1"/>
  <c r="X70" i="13"/>
  <c r="Z70" i="13" s="1"/>
  <c r="X71" i="13"/>
  <c r="Z71" i="13" s="1"/>
  <c r="X72" i="13"/>
  <c r="Z72" i="13" s="1"/>
  <c r="X73" i="13"/>
  <c r="Z73" i="13" s="1"/>
  <c r="Y90" i="13"/>
  <c r="Y91" i="13"/>
  <c r="Z91" i="13" s="1"/>
  <c r="Z113" i="13"/>
  <c r="Z115" i="13"/>
  <c r="Z117" i="13"/>
  <c r="Z119" i="13"/>
  <c r="Z121" i="13"/>
  <c r="Z123" i="13"/>
  <c r="Z125" i="13"/>
  <c r="Z127" i="13"/>
  <c r="Z129" i="13"/>
  <c r="Z131" i="13"/>
  <c r="Z133" i="13"/>
  <c r="Z135" i="13"/>
  <c r="Z137" i="13"/>
  <c r="Z139" i="13"/>
  <c r="Z141" i="13"/>
  <c r="Z143" i="13"/>
  <c r="Z145" i="13"/>
  <c r="Z147" i="13"/>
  <c r="Z149" i="13"/>
  <c r="Z151" i="13"/>
  <c r="Z153" i="13"/>
  <c r="Z155" i="13"/>
  <c r="Z157" i="13"/>
  <c r="Z159" i="13"/>
  <c r="Y106" i="13"/>
  <c r="Z106" i="13" s="1"/>
  <c r="Y107" i="13"/>
  <c r="Z107" i="13" s="1"/>
  <c r="Y108" i="13"/>
  <c r="Z108" i="13" s="1"/>
  <c r="X110" i="13"/>
  <c r="Z110" i="13" s="1"/>
  <c r="X111" i="13"/>
  <c r="Z111" i="13" s="1"/>
  <c r="Z161" i="13"/>
  <c r="Y162" i="13"/>
  <c r="Z162" i="13" s="1"/>
  <c r="Y163" i="13"/>
  <c r="Z163" i="13" s="1"/>
  <c r="Y164" i="13"/>
  <c r="Z164" i="13" s="1"/>
  <c r="Y165" i="13"/>
  <c r="Z165" i="13" s="1"/>
  <c r="Y166" i="13"/>
  <c r="Z166" i="13" s="1"/>
  <c r="Y167" i="13"/>
  <c r="Z167" i="13" s="1"/>
  <c r="Y168" i="13"/>
  <c r="Z168" i="13" s="1"/>
  <c r="Y169" i="13"/>
  <c r="Z169" i="13" s="1"/>
  <c r="Y170" i="13"/>
  <c r="Z170" i="13" s="1"/>
  <c r="Y171" i="13"/>
  <c r="Z171" i="13" s="1"/>
  <c r="Y172" i="13"/>
  <c r="Z172" i="13" s="1"/>
  <c r="Y173" i="13"/>
  <c r="Z173" i="13" s="1"/>
  <c r="Y174" i="13"/>
  <c r="Z174" i="13" s="1"/>
  <c r="Y175" i="13"/>
  <c r="Z175" i="13" s="1"/>
  <c r="Y176" i="13"/>
  <c r="Z176" i="13" s="1"/>
  <c r="Y177" i="13"/>
  <c r="Z177" i="13" s="1"/>
  <c r="Y178" i="13"/>
  <c r="Z178" i="13" s="1"/>
  <c r="Y179" i="13"/>
  <c r="Z179" i="13" s="1"/>
  <c r="Y180" i="13"/>
  <c r="Z180" i="13" s="1"/>
  <c r="Y181" i="13"/>
  <c r="Z181" i="13" s="1"/>
  <c r="Y182" i="13"/>
  <c r="Z182" i="13" s="1"/>
  <c r="Y183" i="13"/>
  <c r="Z183" i="13" s="1"/>
  <c r="Y184" i="13"/>
  <c r="Z184" i="13" s="1"/>
  <c r="Y185" i="13"/>
  <c r="Z185" i="13" s="1"/>
  <c r="Y186" i="13"/>
  <c r="Z186" i="13" s="1"/>
  <c r="Y187" i="13"/>
  <c r="Z187" i="13" s="1"/>
  <c r="Y188" i="13"/>
  <c r="Z188" i="13" s="1"/>
  <c r="Y189" i="13"/>
  <c r="Z189" i="13" s="1"/>
  <c r="Y190" i="13"/>
  <c r="Z190" i="13" s="1"/>
  <c r="Y191" i="13"/>
  <c r="Z191" i="13" s="1"/>
  <c r="Y192" i="13"/>
  <c r="Z192" i="13" s="1"/>
  <c r="Z90" i="13" l="1"/>
  <c r="Z6" i="13"/>
  <c r="C6" i="2" l="1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6" i="2"/>
  <c r="BR27" i="11" l="1"/>
  <c r="BS27" i="11"/>
  <c r="BR12" i="11"/>
  <c r="BS12" i="11"/>
  <c r="BS25" i="11" l="1"/>
  <c r="BS26" i="11"/>
  <c r="BS24" i="11"/>
  <c r="BR25" i="11"/>
  <c r="BR26" i="11"/>
  <c r="BR24" i="11"/>
  <c r="BS11" i="11"/>
  <c r="BR11" i="11"/>
  <c r="BS10" i="11"/>
  <c r="BR10" i="11"/>
  <c r="BS9" i="11"/>
  <c r="BR9" i="11"/>
  <c r="BS8" i="11"/>
  <c r="BR8" i="11"/>
  <c r="BL3" i="11" l="1"/>
  <c r="BM3" i="11"/>
  <c r="BL4" i="11"/>
  <c r="BM4" i="11"/>
  <c r="BM2" i="11"/>
  <c r="BL2" i="11"/>
  <c r="BF50" i="11" l="1"/>
  <c r="BF64" i="11"/>
  <c r="BF68" i="11"/>
  <c r="BF69" i="11"/>
  <c r="BF97" i="11"/>
  <c r="BG96" i="11"/>
  <c r="BH96" i="11"/>
  <c r="BI96" i="11"/>
  <c r="BG97" i="11"/>
  <c r="BH97" i="11"/>
  <c r="BI97" i="11"/>
  <c r="BG98" i="11"/>
  <c r="BH98" i="11"/>
  <c r="BI98" i="11"/>
  <c r="BG99" i="11"/>
  <c r="BH99" i="11"/>
  <c r="BI99" i="11"/>
  <c r="BG100" i="11"/>
  <c r="BH100" i="11"/>
  <c r="BI100" i="11"/>
  <c r="BG101" i="11"/>
  <c r="BH101" i="11"/>
  <c r="BI101" i="11"/>
  <c r="BG102" i="11"/>
  <c r="BH102" i="11"/>
  <c r="BI102" i="11"/>
  <c r="C289" i="11"/>
  <c r="C288" i="11"/>
  <c r="C287" i="11"/>
  <c r="C286" i="11"/>
  <c r="C285" i="11"/>
  <c r="C284" i="11"/>
  <c r="C283" i="11"/>
  <c r="L275" i="11"/>
  <c r="U275" i="11" s="1"/>
  <c r="L274" i="11"/>
  <c r="U274" i="11" s="1"/>
  <c r="L273" i="11"/>
  <c r="U273" i="11" s="1"/>
  <c r="E271" i="11"/>
  <c r="E269" i="11"/>
  <c r="E268" i="11"/>
  <c r="U231" i="11"/>
  <c r="V231" i="11" s="1"/>
  <c r="U230" i="11"/>
  <c r="W230" i="11" s="1"/>
  <c r="U229" i="11"/>
  <c r="V229" i="11" s="1"/>
  <c r="U228" i="11"/>
  <c r="W228" i="11" s="1"/>
  <c r="U227" i="11"/>
  <c r="V227" i="11" s="1"/>
  <c r="U226" i="11"/>
  <c r="W226" i="11" s="1"/>
  <c r="U225" i="11"/>
  <c r="U224" i="11"/>
  <c r="U223" i="11"/>
  <c r="U222" i="11"/>
  <c r="U221" i="11"/>
  <c r="V221" i="11" s="1"/>
  <c r="U220" i="11"/>
  <c r="W220" i="11" s="1"/>
  <c r="U219" i="11"/>
  <c r="V219" i="11" s="1"/>
  <c r="U218" i="11"/>
  <c r="W218" i="11" s="1"/>
  <c r="U217" i="11"/>
  <c r="V217" i="11" s="1"/>
  <c r="U216" i="11"/>
  <c r="U215" i="11"/>
  <c r="U214" i="11"/>
  <c r="U213" i="11"/>
  <c r="U212" i="11"/>
  <c r="W212" i="11" s="1"/>
  <c r="U211" i="11"/>
  <c r="V211" i="11" s="1"/>
  <c r="U210" i="11"/>
  <c r="W210" i="11" s="1"/>
  <c r="U209" i="11"/>
  <c r="V209" i="11" s="1"/>
  <c r="U208" i="11"/>
  <c r="W208" i="11" s="1"/>
  <c r="U207" i="11"/>
  <c r="V207" i="11" s="1"/>
  <c r="U206" i="11"/>
  <c r="V206" i="11" s="1"/>
  <c r="U205" i="11"/>
  <c r="V205" i="11" s="1"/>
  <c r="U204" i="11"/>
  <c r="V204" i="11" s="1"/>
  <c r="U203" i="11"/>
  <c r="V203" i="11" s="1"/>
  <c r="U202" i="11"/>
  <c r="W202" i="11" s="1"/>
  <c r="U201" i="11"/>
  <c r="V201" i="11" s="1"/>
  <c r="U200" i="11"/>
  <c r="W200" i="11" s="1"/>
  <c r="U199" i="11"/>
  <c r="V199" i="11" s="1"/>
  <c r="U198" i="11"/>
  <c r="W198" i="11" s="1"/>
  <c r="U197" i="11"/>
  <c r="V197" i="11" s="1"/>
  <c r="U196" i="11"/>
  <c r="V196" i="11" s="1"/>
  <c r="U195" i="11"/>
  <c r="V195" i="11" s="1"/>
  <c r="U194" i="11"/>
  <c r="V194" i="11" s="1"/>
  <c r="U193" i="11"/>
  <c r="V193" i="11" s="1"/>
  <c r="U190" i="11"/>
  <c r="U189" i="11"/>
  <c r="BE102" i="11"/>
  <c r="AX102" i="11"/>
  <c r="BD102" i="11" s="1"/>
  <c r="BF102" i="11" s="1"/>
  <c r="BE101" i="11"/>
  <c r="AX101" i="11"/>
  <c r="BD101" i="11" s="1"/>
  <c r="BF101" i="11" s="1"/>
  <c r="BE100" i="11"/>
  <c r="AX100" i="11"/>
  <c r="BD100" i="11" s="1"/>
  <c r="BF100" i="11" s="1"/>
  <c r="BE99" i="11"/>
  <c r="AX99" i="11"/>
  <c r="BD99" i="11" s="1"/>
  <c r="BF99" i="11" s="1"/>
  <c r="BE98" i="11"/>
  <c r="AX98" i="11"/>
  <c r="BD98" i="11" s="1"/>
  <c r="BF98" i="11" s="1"/>
  <c r="BE96" i="11"/>
  <c r="AX96" i="11"/>
  <c r="BD96" i="11" s="1"/>
  <c r="BF96" i="11" s="1"/>
  <c r="AX95" i="11"/>
  <c r="AY95" i="11" s="1"/>
  <c r="AX94" i="11"/>
  <c r="AY94" i="11" s="1"/>
  <c r="AX93" i="11"/>
  <c r="AY93" i="11" s="1"/>
  <c r="AX90" i="11"/>
  <c r="AY90" i="11" s="1"/>
  <c r="AX89" i="11"/>
  <c r="AZ89" i="11" s="1"/>
  <c r="AX88" i="11"/>
  <c r="BD88" i="11" s="1"/>
  <c r="AX107" i="11"/>
  <c r="AZ107" i="11" s="1"/>
  <c r="AX84" i="11"/>
  <c r="AZ84" i="11" s="1"/>
  <c r="AX83" i="11"/>
  <c r="AZ83" i="11" s="1"/>
  <c r="AX82" i="11"/>
  <c r="AZ82" i="11" s="1"/>
  <c r="AX81" i="11"/>
  <c r="AZ81" i="11" s="1"/>
  <c r="AX80" i="11"/>
  <c r="AZ80" i="11" s="1"/>
  <c r="AX79" i="11"/>
  <c r="AZ79" i="11" s="1"/>
  <c r="AX78" i="11"/>
  <c r="AZ78" i="11" s="1"/>
  <c r="AX77" i="11"/>
  <c r="AZ77" i="11" s="1"/>
  <c r="AX76" i="11"/>
  <c r="AZ76" i="11" s="1"/>
  <c r="AX75" i="11"/>
  <c r="AZ75" i="11" s="1"/>
  <c r="AX74" i="11"/>
  <c r="AZ74" i="11" s="1"/>
  <c r="AX73" i="11"/>
  <c r="AZ73" i="11" s="1"/>
  <c r="AX71" i="11"/>
  <c r="AZ71" i="11" s="1"/>
  <c r="AX70" i="11"/>
  <c r="AZ70" i="11" s="1"/>
  <c r="AX69" i="11"/>
  <c r="AZ69" i="11" s="1"/>
  <c r="BH69" i="11" s="1"/>
  <c r="AX68" i="11"/>
  <c r="AZ68" i="11" s="1"/>
  <c r="BH68" i="11" s="1"/>
  <c r="AX65" i="11"/>
  <c r="AZ65" i="11" s="1"/>
  <c r="AX64" i="11"/>
  <c r="AZ64" i="11" s="1"/>
  <c r="BH64" i="11" s="1"/>
  <c r="AX63" i="11"/>
  <c r="AZ63" i="11" s="1"/>
  <c r="AX62" i="11"/>
  <c r="AZ62" i="11" s="1"/>
  <c r="AX61" i="11"/>
  <c r="AZ61" i="11" s="1"/>
  <c r="AX60" i="11"/>
  <c r="AZ60" i="11" s="1"/>
  <c r="AX59" i="11"/>
  <c r="AZ59" i="11" s="1"/>
  <c r="AX58" i="11"/>
  <c r="AZ58" i="11" s="1"/>
  <c r="AX57" i="11"/>
  <c r="AZ57" i="11" s="1"/>
  <c r="AX56" i="11"/>
  <c r="AZ56" i="11" s="1"/>
  <c r="AX55" i="11"/>
  <c r="AZ55" i="11" s="1"/>
  <c r="AX54" i="11"/>
  <c r="AZ54" i="11" s="1"/>
  <c r="AX53" i="11"/>
  <c r="AZ53" i="11" s="1"/>
  <c r="AX52" i="11"/>
  <c r="AZ52" i="11" s="1"/>
  <c r="AX51" i="11"/>
  <c r="AZ51" i="11" s="1"/>
  <c r="AX50" i="11"/>
  <c r="AZ50" i="11" s="1"/>
  <c r="BH50" i="11" s="1"/>
  <c r="AX48" i="11"/>
  <c r="AZ48" i="11" s="1"/>
  <c r="AX47" i="11"/>
  <c r="AZ47" i="11" s="1"/>
  <c r="AX46" i="11"/>
  <c r="AZ46" i="11" s="1"/>
  <c r="AX45" i="11"/>
  <c r="AZ45" i="11" s="1"/>
  <c r="AX44" i="11"/>
  <c r="AZ44" i="11" s="1"/>
  <c r="AX42" i="11"/>
  <c r="AZ42" i="11" s="1"/>
  <c r="AX41" i="11"/>
  <c r="AZ41" i="11" s="1"/>
  <c r="AX40" i="11"/>
  <c r="AZ40" i="11" s="1"/>
  <c r="AX39" i="11"/>
  <c r="AZ39" i="11" s="1"/>
  <c r="AX38" i="11"/>
  <c r="AZ38" i="11" s="1"/>
  <c r="AX37" i="11"/>
  <c r="AZ37" i="11" s="1"/>
  <c r="AX36" i="11"/>
  <c r="AZ36" i="11" s="1"/>
  <c r="AX35" i="11"/>
  <c r="AZ35" i="11" s="1"/>
  <c r="AX34" i="11"/>
  <c r="AZ34" i="11" s="1"/>
  <c r="AX33" i="11"/>
  <c r="AZ33" i="11" s="1"/>
  <c r="AX32" i="11"/>
  <c r="AZ32" i="11" s="1"/>
  <c r="AX31" i="11"/>
  <c r="AZ31" i="11" s="1"/>
  <c r="AX30" i="11"/>
  <c r="AZ30" i="11" s="1"/>
  <c r="AX29" i="11"/>
  <c r="AY29" i="11" s="1"/>
  <c r="AX28" i="11"/>
  <c r="AY28" i="11" s="1"/>
  <c r="AX27" i="11"/>
  <c r="AY27" i="11" s="1"/>
  <c r="AX26" i="11"/>
  <c r="AY26" i="11" s="1"/>
  <c r="AX25" i="11"/>
  <c r="AY25" i="11" s="1"/>
  <c r="AX24" i="11"/>
  <c r="AY24" i="11" s="1"/>
  <c r="AX23" i="11"/>
  <c r="AY23" i="11" s="1"/>
  <c r="AX22" i="11"/>
  <c r="AY22" i="11" s="1"/>
  <c r="AX20" i="11"/>
  <c r="AX19" i="11"/>
  <c r="AY19" i="11" s="1"/>
  <c r="AX17" i="11"/>
  <c r="AY17" i="11" s="1"/>
  <c r="AX14" i="11"/>
  <c r="AY14" i="11" s="1"/>
  <c r="AX12" i="11"/>
  <c r="AZ12" i="11" s="1"/>
  <c r="AX11" i="11"/>
  <c r="AZ11" i="11" s="1"/>
  <c r="AX10" i="11"/>
  <c r="AZ10" i="11" s="1"/>
  <c r="AX9" i="11"/>
  <c r="AZ9" i="11" s="1"/>
  <c r="AX8" i="11"/>
  <c r="AZ8" i="11" s="1"/>
  <c r="AX7" i="11"/>
  <c r="AZ7" i="11" s="1"/>
  <c r="AX6" i="11"/>
  <c r="AZ6" i="11" s="1"/>
  <c r="AX5" i="11"/>
  <c r="AZ5" i="11" s="1"/>
  <c r="AX4" i="11"/>
  <c r="AZ4" i="11" s="1"/>
  <c r="AX3" i="11"/>
  <c r="AZ3" i="11" s="1"/>
  <c r="AX2" i="11"/>
  <c r="AZ2" i="11" s="1"/>
  <c r="U95" i="11"/>
  <c r="V95" i="11" s="1"/>
  <c r="BG95" i="11" s="1"/>
  <c r="U94" i="11"/>
  <c r="U93" i="11"/>
  <c r="U92" i="11"/>
  <c r="U91" i="11"/>
  <c r="U90" i="11"/>
  <c r="U89" i="11"/>
  <c r="U88" i="11"/>
  <c r="U87" i="11"/>
  <c r="U86" i="11"/>
  <c r="U85" i="11"/>
  <c r="U84" i="11"/>
  <c r="U83" i="11"/>
  <c r="U82" i="11"/>
  <c r="U81" i="11"/>
  <c r="U80" i="11"/>
  <c r="U79" i="11"/>
  <c r="U78" i="11"/>
  <c r="U77" i="11"/>
  <c r="U76" i="11"/>
  <c r="U75" i="11"/>
  <c r="U74" i="11"/>
  <c r="U73" i="11"/>
  <c r="U72" i="11"/>
  <c r="U71" i="11"/>
  <c r="U70" i="11"/>
  <c r="U67" i="11"/>
  <c r="U66" i="11"/>
  <c r="U65" i="11"/>
  <c r="U63" i="11"/>
  <c r="U62" i="11"/>
  <c r="U61" i="11"/>
  <c r="U60" i="11"/>
  <c r="U59" i="11"/>
  <c r="U58" i="11"/>
  <c r="U57" i="11"/>
  <c r="U56" i="11"/>
  <c r="U55" i="11"/>
  <c r="U54" i="11"/>
  <c r="U53" i="11"/>
  <c r="U52" i="11"/>
  <c r="U51" i="11"/>
  <c r="U49" i="11"/>
  <c r="U48" i="11"/>
  <c r="U47" i="11"/>
  <c r="U46" i="11"/>
  <c r="U45" i="11"/>
  <c r="U44" i="11"/>
  <c r="U43" i="11"/>
  <c r="U42" i="11"/>
  <c r="U41" i="11"/>
  <c r="U40" i="11"/>
  <c r="U39" i="11"/>
  <c r="U38" i="11"/>
  <c r="U37" i="11"/>
  <c r="U36" i="11"/>
  <c r="U35" i="11"/>
  <c r="U34" i="11"/>
  <c r="U33" i="11"/>
  <c r="U32" i="11"/>
  <c r="U31" i="11"/>
  <c r="U30" i="11"/>
  <c r="U29" i="11"/>
  <c r="U28" i="11"/>
  <c r="U27" i="11"/>
  <c r="U26" i="11"/>
  <c r="U25" i="11"/>
  <c r="U24" i="11"/>
  <c r="U23" i="11"/>
  <c r="U22" i="11"/>
  <c r="U21" i="11"/>
  <c r="U20" i="11"/>
  <c r="U19" i="11"/>
  <c r="U18" i="11"/>
  <c r="U17" i="11"/>
  <c r="U16" i="11"/>
  <c r="U15" i="11"/>
  <c r="U14" i="11"/>
  <c r="U13" i="11"/>
  <c r="U12" i="11"/>
  <c r="U11" i="11"/>
  <c r="U10" i="11"/>
  <c r="U9" i="11"/>
  <c r="U8" i="11"/>
  <c r="U7" i="11"/>
  <c r="U6" i="11"/>
  <c r="U5" i="11"/>
  <c r="U4" i="11"/>
  <c r="U3" i="11"/>
  <c r="U2" i="11"/>
  <c r="W2" i="11" l="1"/>
  <c r="BH2" i="11" s="1"/>
  <c r="BF2" i="11"/>
  <c r="W4" i="11"/>
  <c r="BH4" i="11" s="1"/>
  <c r="BF4" i="11"/>
  <c r="W6" i="11"/>
  <c r="BH6" i="11" s="1"/>
  <c r="BF6" i="11"/>
  <c r="V8" i="11"/>
  <c r="BF8" i="11"/>
  <c r="V10" i="11"/>
  <c r="BF10" i="11"/>
  <c r="V12" i="11"/>
  <c r="BF12" i="11"/>
  <c r="V14" i="11"/>
  <c r="BG14" i="11" s="1"/>
  <c r="BF14" i="11"/>
  <c r="V16" i="11"/>
  <c r="BG16" i="11" s="1"/>
  <c r="BF16" i="11"/>
  <c r="V18" i="11"/>
  <c r="BG18" i="11" s="1"/>
  <c r="BF18" i="11"/>
  <c r="V20" i="11"/>
  <c r="BF20" i="11"/>
  <c r="V22" i="11"/>
  <c r="BG22" i="11" s="1"/>
  <c r="BF22" i="11"/>
  <c r="V24" i="11"/>
  <c r="BG24" i="11" s="1"/>
  <c r="BF24" i="11"/>
  <c r="V26" i="11"/>
  <c r="BG26" i="11" s="1"/>
  <c r="BF26" i="11"/>
  <c r="V28" i="11"/>
  <c r="BG28" i="11" s="1"/>
  <c r="BF28" i="11"/>
  <c r="V30" i="11"/>
  <c r="BF30" i="11"/>
  <c r="V32" i="11"/>
  <c r="BF32" i="11"/>
  <c r="V34" i="11"/>
  <c r="BF34" i="11"/>
  <c r="V36" i="11"/>
  <c r="BF36" i="11"/>
  <c r="V38" i="11"/>
  <c r="BF38" i="11"/>
  <c r="V40" i="11"/>
  <c r="BF40" i="11"/>
  <c r="V42" i="11"/>
  <c r="BF42" i="11"/>
  <c r="V44" i="11"/>
  <c r="BF44" i="11"/>
  <c r="V46" i="11"/>
  <c r="BF46" i="11"/>
  <c r="V48" i="11"/>
  <c r="BF48" i="11"/>
  <c r="V51" i="11"/>
  <c r="BF51" i="11"/>
  <c r="V53" i="11"/>
  <c r="BF53" i="11"/>
  <c r="V55" i="11"/>
  <c r="BF55" i="11"/>
  <c r="V57" i="11"/>
  <c r="BF57" i="11"/>
  <c r="V59" i="11"/>
  <c r="BF59" i="11"/>
  <c r="V61" i="11"/>
  <c r="BF61" i="11"/>
  <c r="V63" i="11"/>
  <c r="BF63" i="11"/>
  <c r="V66" i="11"/>
  <c r="BG66" i="11" s="1"/>
  <c r="BF66" i="11"/>
  <c r="V70" i="11"/>
  <c r="BF70" i="11"/>
  <c r="V72" i="11"/>
  <c r="BG72" i="11" s="1"/>
  <c r="BF72" i="11"/>
  <c r="V74" i="11"/>
  <c r="BF74" i="11"/>
  <c r="V76" i="11"/>
  <c r="BF76" i="11"/>
  <c r="W78" i="11"/>
  <c r="BH78" i="11" s="1"/>
  <c r="BF78" i="11"/>
  <c r="W80" i="11"/>
  <c r="BH80" i="11" s="1"/>
  <c r="BF80" i="11"/>
  <c r="W82" i="11"/>
  <c r="BH82" i="11" s="1"/>
  <c r="BF82" i="11"/>
  <c r="W84" i="11"/>
  <c r="BH84" i="11" s="1"/>
  <c r="BF84" i="11"/>
  <c r="W86" i="11"/>
  <c r="BH86" i="11" s="1"/>
  <c r="BF86" i="11"/>
  <c r="W88" i="11"/>
  <c r="BF88" i="11"/>
  <c r="W90" i="11"/>
  <c r="W92" i="11"/>
  <c r="BH92" i="11" s="1"/>
  <c r="BF92" i="11"/>
  <c r="AB94" i="11"/>
  <c r="W3" i="11"/>
  <c r="BH3" i="11" s="1"/>
  <c r="BF3" i="11"/>
  <c r="W5" i="11"/>
  <c r="BH5" i="11" s="1"/>
  <c r="BF5" i="11"/>
  <c r="V7" i="11"/>
  <c r="BF7" i="11"/>
  <c r="V9" i="11"/>
  <c r="BF9" i="11"/>
  <c r="V11" i="11"/>
  <c r="BF11" i="11"/>
  <c r="V13" i="11"/>
  <c r="BG13" i="11" s="1"/>
  <c r="BF13" i="11"/>
  <c r="V15" i="11"/>
  <c r="BG15" i="11" s="1"/>
  <c r="BF15" i="11"/>
  <c r="V17" i="11"/>
  <c r="BG17" i="11" s="1"/>
  <c r="BF17" i="11"/>
  <c r="V19" i="11"/>
  <c r="BG19" i="11" s="1"/>
  <c r="BF19" i="11"/>
  <c r="V21" i="11"/>
  <c r="BG21" i="11" s="1"/>
  <c r="BF21" i="11"/>
  <c r="V23" i="11"/>
  <c r="BG23" i="11" s="1"/>
  <c r="BF23" i="11"/>
  <c r="V25" i="11"/>
  <c r="BG25" i="11" s="1"/>
  <c r="BF25" i="11"/>
  <c r="V27" i="11"/>
  <c r="BG27" i="11" s="1"/>
  <c r="BF27" i="11"/>
  <c r="V29" i="11"/>
  <c r="BG29" i="11" s="1"/>
  <c r="BF29" i="11"/>
  <c r="V31" i="11"/>
  <c r="BF31" i="11"/>
  <c r="V33" i="11"/>
  <c r="BF33" i="11"/>
  <c r="V35" i="11"/>
  <c r="BF35" i="11"/>
  <c r="V37" i="11"/>
  <c r="BF37" i="11"/>
  <c r="V39" i="11"/>
  <c r="BF39" i="11"/>
  <c r="V41" i="11"/>
  <c r="BF41" i="11"/>
  <c r="V43" i="11"/>
  <c r="BG43" i="11" s="1"/>
  <c r="BF43" i="11"/>
  <c r="V45" i="11"/>
  <c r="BF45" i="11"/>
  <c r="V47" i="11"/>
  <c r="BF47" i="11"/>
  <c r="V49" i="11"/>
  <c r="BG49" i="11" s="1"/>
  <c r="BF49" i="11"/>
  <c r="V52" i="11"/>
  <c r="BF52" i="11"/>
  <c r="V54" i="11"/>
  <c r="BF54" i="11"/>
  <c r="V56" i="11"/>
  <c r="BF56" i="11"/>
  <c r="V58" i="11"/>
  <c r="BF58" i="11"/>
  <c r="V60" i="11"/>
  <c r="BF60" i="11"/>
  <c r="V62" i="11"/>
  <c r="BF62" i="11"/>
  <c r="V65" i="11"/>
  <c r="BF65" i="11"/>
  <c r="V67" i="11"/>
  <c r="BG67" i="11" s="1"/>
  <c r="BF67" i="11"/>
  <c r="V71" i="11"/>
  <c r="BF71" i="11"/>
  <c r="V73" i="11"/>
  <c r="BF73" i="11"/>
  <c r="V75" i="11"/>
  <c r="BF75" i="11"/>
  <c r="V77" i="11"/>
  <c r="BF77" i="11"/>
  <c r="W79" i="11"/>
  <c r="BH79" i="11" s="1"/>
  <c r="BF79" i="11"/>
  <c r="W81" i="11"/>
  <c r="BH81" i="11" s="1"/>
  <c r="BF81" i="11"/>
  <c r="W83" i="11"/>
  <c r="BH83" i="11" s="1"/>
  <c r="BF83" i="11"/>
  <c r="W85" i="11"/>
  <c r="BH85" i="11" s="1"/>
  <c r="BF85" i="11"/>
  <c r="W87" i="11"/>
  <c r="BH87" i="11" s="1"/>
  <c r="BF87" i="11"/>
  <c r="W89" i="11"/>
  <c r="BH89" i="11" s="1"/>
  <c r="W91" i="11"/>
  <c r="BH91" i="11" s="1"/>
  <c r="BF91" i="11"/>
  <c r="W93" i="11"/>
  <c r="AB95" i="11"/>
  <c r="W18" i="11"/>
  <c r="BH18" i="11" s="1"/>
  <c r="W20" i="11"/>
  <c r="W21" i="11"/>
  <c r="BH21" i="11" s="1"/>
  <c r="W22" i="11"/>
  <c r="W19" i="11"/>
  <c r="V210" i="11"/>
  <c r="X210" i="11" s="1"/>
  <c r="AC210" i="11" s="1"/>
  <c r="V200" i="11"/>
  <c r="V220" i="11"/>
  <c r="V2" i="11"/>
  <c r="V3" i="11"/>
  <c r="V4" i="11"/>
  <c r="V5" i="11"/>
  <c r="V6" i="11"/>
  <c r="V78" i="11"/>
  <c r="V79" i="11"/>
  <c r="V80" i="11"/>
  <c r="X80" i="11" s="1"/>
  <c r="V81" i="11"/>
  <c r="V82" i="11"/>
  <c r="V83" i="11"/>
  <c r="V84" i="11"/>
  <c r="X84" i="11" s="1"/>
  <c r="V85" i="11"/>
  <c r="V86" i="11"/>
  <c r="BG86" i="11" s="1"/>
  <c r="V87" i="11"/>
  <c r="V88" i="11"/>
  <c r="X88" i="11" s="1"/>
  <c r="V89" i="11"/>
  <c r="V90" i="11"/>
  <c r="BG90" i="11" s="1"/>
  <c r="V91" i="11"/>
  <c r="V92" i="11"/>
  <c r="BG92" i="11" s="1"/>
  <c r="V93" i="11"/>
  <c r="V94" i="11"/>
  <c r="BG94" i="11" s="1"/>
  <c r="V208" i="11"/>
  <c r="V212" i="11"/>
  <c r="V228" i="11"/>
  <c r="X228" i="11" s="1"/>
  <c r="AC228" i="11" s="1"/>
  <c r="V218" i="11"/>
  <c r="X218" i="11" s="1"/>
  <c r="AC218" i="11" s="1"/>
  <c r="V226" i="11"/>
  <c r="X226" i="11" s="1"/>
  <c r="AC226" i="11" s="1"/>
  <c r="V230" i="11"/>
  <c r="X230" i="11" s="1"/>
  <c r="AC230" i="11" s="1"/>
  <c r="AY2" i="11"/>
  <c r="AY3" i="11"/>
  <c r="BA3" i="11" s="1"/>
  <c r="AY4" i="11"/>
  <c r="AY5" i="11"/>
  <c r="BA5" i="11" s="1"/>
  <c r="AY6" i="11"/>
  <c r="AY7" i="11"/>
  <c r="BA7" i="11" s="1"/>
  <c r="AY8" i="11"/>
  <c r="AY9" i="11"/>
  <c r="BA9" i="11" s="1"/>
  <c r="BI9" i="11" s="1"/>
  <c r="AY10" i="11"/>
  <c r="AY11" i="11"/>
  <c r="BA11" i="11" s="1"/>
  <c r="AY12" i="11"/>
  <c r="AZ14" i="11"/>
  <c r="AZ17" i="11"/>
  <c r="BA17" i="11" s="1"/>
  <c r="AZ19" i="11"/>
  <c r="BA19" i="11" s="1"/>
  <c r="AY89" i="11"/>
  <c r="AY30" i="11"/>
  <c r="AY31" i="11"/>
  <c r="AY32" i="11"/>
  <c r="AY33" i="11"/>
  <c r="AY34" i="11"/>
  <c r="AY35" i="11"/>
  <c r="AY36" i="11"/>
  <c r="AY37" i="11"/>
  <c r="AY38" i="11"/>
  <c r="AY39" i="11"/>
  <c r="AY40" i="11"/>
  <c r="AY41" i="11"/>
  <c r="AY42" i="11"/>
  <c r="AY44" i="11"/>
  <c r="AY45" i="11"/>
  <c r="AY46" i="11"/>
  <c r="AY47" i="11"/>
  <c r="AY48" i="11"/>
  <c r="AY50" i="11"/>
  <c r="BG50" i="11" s="1"/>
  <c r="AY51" i="11"/>
  <c r="AY52" i="11"/>
  <c r="AY53" i="11"/>
  <c r="AY54" i="11"/>
  <c r="AY55" i="11"/>
  <c r="AY56" i="11"/>
  <c r="AY57" i="11"/>
  <c r="AY58" i="11"/>
  <c r="AY59" i="11"/>
  <c r="AY60" i="11"/>
  <c r="AY61" i="11"/>
  <c r="AY62" i="11"/>
  <c r="AY63" i="11"/>
  <c r="AY64" i="11"/>
  <c r="BG64" i="11" s="1"/>
  <c r="AY65" i="11"/>
  <c r="AY68" i="11"/>
  <c r="BG68" i="11" s="1"/>
  <c r="AY69" i="11"/>
  <c r="BG69" i="11" s="1"/>
  <c r="AY70" i="11"/>
  <c r="AY71" i="11"/>
  <c r="AY73" i="11"/>
  <c r="AY74" i="11"/>
  <c r="AY75" i="11"/>
  <c r="AY76" i="11"/>
  <c r="AY77" i="11"/>
  <c r="AY78" i="11"/>
  <c r="AY79" i="11"/>
  <c r="AY80" i="11"/>
  <c r="AY81" i="11"/>
  <c r="AY82" i="11"/>
  <c r="AY83" i="11"/>
  <c r="AY84" i="11"/>
  <c r="AY107" i="11"/>
  <c r="AY88" i="11"/>
  <c r="AZ94" i="11"/>
  <c r="BA94" i="11" s="1"/>
  <c r="BE94" i="11" s="1"/>
  <c r="BD89" i="11"/>
  <c r="BF89" i="11" s="1"/>
  <c r="AZ90" i="11"/>
  <c r="V198" i="11"/>
  <c r="X198" i="11" s="1"/>
  <c r="AC198" i="11" s="1"/>
  <c r="V202" i="11"/>
  <c r="X202" i="11" s="1"/>
  <c r="AC202" i="11" s="1"/>
  <c r="W7" i="11"/>
  <c r="W8" i="11"/>
  <c r="W9" i="11"/>
  <c r="X9" i="11" s="1"/>
  <c r="W10" i="11"/>
  <c r="BH10" i="11" s="1"/>
  <c r="W11" i="11"/>
  <c r="W12" i="11"/>
  <c r="BH12" i="11" s="1"/>
  <c r="W13" i="11"/>
  <c r="W14" i="11"/>
  <c r="BH14" i="11" s="1"/>
  <c r="W15" i="11"/>
  <c r="W16" i="11"/>
  <c r="W17" i="11"/>
  <c r="X6" i="11"/>
  <c r="X12" i="11"/>
  <c r="X19" i="11"/>
  <c r="X78" i="11"/>
  <c r="X82" i="11"/>
  <c r="X86" i="11"/>
  <c r="BI86" i="11" s="1"/>
  <c r="X90" i="11"/>
  <c r="BA2" i="11"/>
  <c r="BA4" i="11"/>
  <c r="BA6" i="11"/>
  <c r="BA8" i="11"/>
  <c r="BA10" i="11"/>
  <c r="BA12" i="11"/>
  <c r="W23" i="11"/>
  <c r="W24" i="11"/>
  <c r="W25" i="11"/>
  <c r="W26" i="11"/>
  <c r="W27" i="11"/>
  <c r="W28" i="11"/>
  <c r="W29" i="11"/>
  <c r="W30" i="11"/>
  <c r="W31" i="11"/>
  <c r="W32" i="11"/>
  <c r="W33" i="11"/>
  <c r="W34" i="11"/>
  <c r="W35" i="11"/>
  <c r="W36" i="11"/>
  <c r="W37" i="11"/>
  <c r="W38" i="11"/>
  <c r="X38" i="11" s="1"/>
  <c r="W39" i="11"/>
  <c r="W40" i="11"/>
  <c r="W41" i="11"/>
  <c r="W42" i="11"/>
  <c r="W43" i="11"/>
  <c r="W44" i="11"/>
  <c r="W45" i="11"/>
  <c r="W46" i="11"/>
  <c r="W47" i="11"/>
  <c r="W48" i="11"/>
  <c r="X48" i="11" s="1"/>
  <c r="W49" i="11"/>
  <c r="W51" i="11"/>
  <c r="W52" i="11"/>
  <c r="W53" i="11"/>
  <c r="W54" i="11"/>
  <c r="W55" i="11"/>
  <c r="W56" i="11"/>
  <c r="W57" i="11"/>
  <c r="W58" i="11"/>
  <c r="W59" i="11"/>
  <c r="W60" i="11"/>
  <c r="W61" i="11"/>
  <c r="W62" i="11"/>
  <c r="W63" i="11"/>
  <c r="W65" i="11"/>
  <c r="W66" i="11"/>
  <c r="W67" i="11"/>
  <c r="W70" i="11"/>
  <c r="W71" i="11"/>
  <c r="W72" i="11"/>
  <c r="W73" i="11"/>
  <c r="W74" i="11"/>
  <c r="W75" i="11"/>
  <c r="W76" i="11"/>
  <c r="W77" i="11"/>
  <c r="W94" i="11"/>
  <c r="W95" i="11"/>
  <c r="BA14" i="11"/>
  <c r="AY20" i="11"/>
  <c r="AZ20" i="11"/>
  <c r="BA30" i="11"/>
  <c r="BA31" i="11"/>
  <c r="BA32" i="11"/>
  <c r="BA33" i="11"/>
  <c r="BA34" i="11"/>
  <c r="BA35" i="11"/>
  <c r="BA36" i="11"/>
  <c r="BA37" i="11"/>
  <c r="BA38" i="11"/>
  <c r="BI38" i="11" s="1"/>
  <c r="BA39" i="11"/>
  <c r="BA40" i="11"/>
  <c r="BA41" i="11"/>
  <c r="BA42" i="11"/>
  <c r="BA44" i="11"/>
  <c r="BA45" i="11"/>
  <c r="BA46" i="11"/>
  <c r="BA47" i="11"/>
  <c r="BA48" i="11"/>
  <c r="BA50" i="11"/>
  <c r="BI50" i="11" s="1"/>
  <c r="BA51" i="11"/>
  <c r="BA52" i="11"/>
  <c r="BA53" i="11"/>
  <c r="BA54" i="11"/>
  <c r="BA55" i="11"/>
  <c r="BA56" i="11"/>
  <c r="BA57" i="11"/>
  <c r="BA58" i="11"/>
  <c r="BA59" i="11"/>
  <c r="BA60" i="11"/>
  <c r="BA61" i="11"/>
  <c r="BA62" i="11"/>
  <c r="BA63" i="11"/>
  <c r="BA64" i="11"/>
  <c r="BI64" i="11" s="1"/>
  <c r="BA65" i="11"/>
  <c r="BA68" i="11"/>
  <c r="BI68" i="11" s="1"/>
  <c r="BA69" i="11"/>
  <c r="BI69" i="11" s="1"/>
  <c r="BA70" i="11"/>
  <c r="BA71" i="11"/>
  <c r="BA73" i="11"/>
  <c r="BA74" i="11"/>
  <c r="BA75" i="11"/>
  <c r="BA76" i="11"/>
  <c r="BA77" i="11"/>
  <c r="BA78" i="11"/>
  <c r="BA79" i="11"/>
  <c r="BA80" i="11"/>
  <c r="BA81" i="11"/>
  <c r="BA82" i="11"/>
  <c r="BA83" i="11"/>
  <c r="BA84" i="11"/>
  <c r="BA107" i="11"/>
  <c r="AZ22" i="11"/>
  <c r="BA22" i="11" s="1"/>
  <c r="AZ23" i="11"/>
  <c r="BA23" i="11" s="1"/>
  <c r="AZ24" i="11"/>
  <c r="BA24" i="11" s="1"/>
  <c r="AZ25" i="11"/>
  <c r="BA25" i="11" s="1"/>
  <c r="AZ26" i="11"/>
  <c r="BA26" i="11" s="1"/>
  <c r="AZ27" i="11"/>
  <c r="BA27" i="11" s="1"/>
  <c r="AZ28" i="11"/>
  <c r="BA28" i="11" s="1"/>
  <c r="AZ29" i="11"/>
  <c r="BA29" i="11" s="1"/>
  <c r="AZ88" i="11"/>
  <c r="BA88" i="11" s="1"/>
  <c r="BE88" i="11" s="1"/>
  <c r="BA90" i="11"/>
  <c r="BE90" i="11" s="1"/>
  <c r="BD90" i="11"/>
  <c r="BF90" i="11" s="1"/>
  <c r="AZ93" i="11"/>
  <c r="BA93" i="11" s="1"/>
  <c r="BE93" i="11" s="1"/>
  <c r="BD94" i="11"/>
  <c r="BF94" i="11" s="1"/>
  <c r="AZ95" i="11"/>
  <c r="BA95" i="11" s="1"/>
  <c r="BE95" i="11" s="1"/>
  <c r="X200" i="11"/>
  <c r="AC200" i="11" s="1"/>
  <c r="X208" i="11"/>
  <c r="AC208" i="11" s="1"/>
  <c r="X212" i="11"/>
  <c r="AC212" i="11" s="1"/>
  <c r="X220" i="11"/>
  <c r="AC220" i="11" s="1"/>
  <c r="W273" i="11"/>
  <c r="V273" i="11"/>
  <c r="W275" i="11"/>
  <c r="V275" i="11"/>
  <c r="BA89" i="11"/>
  <c r="BE89" i="11" s="1"/>
  <c r="BD93" i="11"/>
  <c r="BF93" i="11" s="1"/>
  <c r="BD95" i="11"/>
  <c r="BF95" i="11" s="1"/>
  <c r="V274" i="11"/>
  <c r="W274" i="11"/>
  <c r="W193" i="11"/>
  <c r="X193" i="11" s="1"/>
  <c r="W194" i="11"/>
  <c r="X194" i="11" s="1"/>
  <c r="W195" i="11"/>
  <c r="X195" i="11" s="1"/>
  <c r="W196" i="11"/>
  <c r="X196" i="11" s="1"/>
  <c r="W197" i="11"/>
  <c r="X197" i="11" s="1"/>
  <c r="AC197" i="11" s="1"/>
  <c r="W199" i="11"/>
  <c r="X199" i="11" s="1"/>
  <c r="AC199" i="11" s="1"/>
  <c r="W201" i="11"/>
  <c r="X201" i="11" s="1"/>
  <c r="AC201" i="11" s="1"/>
  <c r="W203" i="11"/>
  <c r="X203" i="11" s="1"/>
  <c r="W204" i="11"/>
  <c r="X204" i="11" s="1"/>
  <c r="W205" i="11"/>
  <c r="X205" i="11" s="1"/>
  <c r="W206" i="11"/>
  <c r="X206" i="11" s="1"/>
  <c r="W207" i="11"/>
  <c r="X207" i="11" s="1"/>
  <c r="AC207" i="11" s="1"/>
  <c r="W209" i="11"/>
  <c r="X209" i="11" s="1"/>
  <c r="AC209" i="11" s="1"/>
  <c r="W211" i="11"/>
  <c r="X211" i="11" s="1"/>
  <c r="AC211" i="11" s="1"/>
  <c r="W217" i="11"/>
  <c r="X217" i="11" s="1"/>
  <c r="AC217" i="11" s="1"/>
  <c r="W219" i="11"/>
  <c r="X219" i="11" s="1"/>
  <c r="AC219" i="11" s="1"/>
  <c r="W221" i="11"/>
  <c r="X221" i="11" s="1"/>
  <c r="AC221" i="11" s="1"/>
  <c r="W227" i="11"/>
  <c r="X227" i="11" s="1"/>
  <c r="AC227" i="11" s="1"/>
  <c r="W229" i="11"/>
  <c r="X229" i="11" s="1"/>
  <c r="AC229" i="11" s="1"/>
  <c r="W231" i="11"/>
  <c r="X231" i="11" s="1"/>
  <c r="AC231" i="11" s="1"/>
  <c r="AS316" i="2"/>
  <c r="AS317" i="2"/>
  <c r="AS318" i="2"/>
  <c r="AS319" i="2"/>
  <c r="AS320" i="2"/>
  <c r="AS321" i="2"/>
  <c r="AS322" i="2"/>
  <c r="AS323" i="2"/>
  <c r="AS324" i="2"/>
  <c r="AS325" i="2"/>
  <c r="AS326" i="2"/>
  <c r="AS327" i="2"/>
  <c r="AS328" i="2"/>
  <c r="AS329" i="2"/>
  <c r="AS330" i="2"/>
  <c r="AS331" i="2"/>
  <c r="AS332" i="2"/>
  <c r="AS333" i="2"/>
  <c r="AS334" i="2"/>
  <c r="AS335" i="2"/>
  <c r="AS336" i="2"/>
  <c r="AS337" i="2"/>
  <c r="AS338" i="2"/>
  <c r="AS339" i="2"/>
  <c r="AS340" i="2"/>
  <c r="AS341" i="2"/>
  <c r="AS342" i="2"/>
  <c r="AS343" i="2"/>
  <c r="AS344" i="2"/>
  <c r="AS345" i="2"/>
  <c r="AS346" i="2"/>
  <c r="AS347" i="2"/>
  <c r="AS348" i="2"/>
  <c r="AS349" i="2"/>
  <c r="AS350" i="2"/>
  <c r="AS351" i="2"/>
  <c r="AS352" i="2"/>
  <c r="AS353" i="2"/>
  <c r="AS354" i="2"/>
  <c r="AS355" i="2"/>
  <c r="AS356" i="2"/>
  <c r="AS357" i="2"/>
  <c r="AS358" i="2"/>
  <c r="AS359" i="2"/>
  <c r="AS360" i="2"/>
  <c r="AS361" i="2"/>
  <c r="AS362" i="2"/>
  <c r="AS363" i="2"/>
  <c r="AS364" i="2"/>
  <c r="AS365" i="2"/>
  <c r="AS366" i="2"/>
  <c r="AS367" i="2"/>
  <c r="AS368" i="2"/>
  <c r="AS369" i="2"/>
  <c r="AS370" i="2"/>
  <c r="AS371" i="2"/>
  <c r="AS372" i="2"/>
  <c r="AS373" i="2"/>
  <c r="AS374" i="2"/>
  <c r="AS375" i="2"/>
  <c r="AS376" i="2"/>
  <c r="AS377" i="2"/>
  <c r="AS378" i="2"/>
  <c r="AS379" i="2"/>
  <c r="AS380" i="2"/>
  <c r="AS381" i="2"/>
  <c r="AS382" i="2"/>
  <c r="AS383" i="2"/>
  <c r="AS384" i="2"/>
  <c r="AS385" i="2"/>
  <c r="AS386" i="2"/>
  <c r="AS387" i="2"/>
  <c r="AS388" i="2"/>
  <c r="AS389" i="2"/>
  <c r="AS390" i="2"/>
  <c r="AS391" i="2"/>
  <c r="AS392" i="2"/>
  <c r="AS393" i="2"/>
  <c r="AS394" i="2"/>
  <c r="AS395" i="2"/>
  <c r="AS396" i="2"/>
  <c r="AS397" i="2"/>
  <c r="AS398" i="2"/>
  <c r="AS399" i="2"/>
  <c r="AS400" i="2"/>
  <c r="AS401" i="2"/>
  <c r="AS402" i="2"/>
  <c r="AS403" i="2"/>
  <c r="AS404" i="2"/>
  <c r="AS405" i="2"/>
  <c r="AS406" i="2"/>
  <c r="AS407" i="2"/>
  <c r="AS408" i="2"/>
  <c r="AS409" i="2"/>
  <c r="AS410" i="2"/>
  <c r="AS411" i="2"/>
  <c r="AS412" i="2"/>
  <c r="AS413" i="2"/>
  <c r="AS414" i="2"/>
  <c r="AS415" i="2"/>
  <c r="AS416" i="2"/>
  <c r="AS417" i="2"/>
  <c r="AS418" i="2"/>
  <c r="AS419" i="2"/>
  <c r="AS420" i="2"/>
  <c r="AS421" i="2"/>
  <c r="AS422" i="2"/>
  <c r="AS423" i="2"/>
  <c r="AS424" i="2"/>
  <c r="AS425" i="2"/>
  <c r="AS426" i="2"/>
  <c r="AS427" i="2"/>
  <c r="AS428" i="2"/>
  <c r="AS429" i="2"/>
  <c r="AS430" i="2"/>
  <c r="AS431" i="2"/>
  <c r="AS432" i="2"/>
  <c r="AS433" i="2"/>
  <c r="AS434" i="2"/>
  <c r="AS435" i="2"/>
  <c r="AS436" i="2"/>
  <c r="AS437" i="2"/>
  <c r="AS438" i="2"/>
  <c r="AS439" i="2"/>
  <c r="AS440" i="2"/>
  <c r="AS441" i="2"/>
  <c r="AS442" i="2"/>
  <c r="AS443" i="2"/>
  <c r="AS444" i="2"/>
  <c r="AS445" i="2"/>
  <c r="AS446" i="2"/>
  <c r="AS447" i="2"/>
  <c r="AS448" i="2"/>
  <c r="AS449" i="2"/>
  <c r="AS450" i="2"/>
  <c r="AS451" i="2"/>
  <c r="AS452" i="2"/>
  <c r="AS453" i="2"/>
  <c r="AS454" i="2"/>
  <c r="AS455" i="2"/>
  <c r="AS456" i="2"/>
  <c r="AS457" i="2"/>
  <c r="AS458" i="2"/>
  <c r="AS459" i="2"/>
  <c r="AS460" i="2"/>
  <c r="AS461" i="2"/>
  <c r="AS462" i="2"/>
  <c r="AS463" i="2"/>
  <c r="AS464" i="2"/>
  <c r="AS465" i="2"/>
  <c r="AS466" i="2"/>
  <c r="AS467" i="2"/>
  <c r="AS468" i="2"/>
  <c r="AS469" i="2"/>
  <c r="AS470" i="2"/>
  <c r="AS471" i="2"/>
  <c r="AS472" i="2"/>
  <c r="AS473" i="2"/>
  <c r="AS474" i="2"/>
  <c r="AS475" i="2"/>
  <c r="AS476" i="2"/>
  <c r="AS477" i="2"/>
  <c r="AS478" i="2"/>
  <c r="AS479" i="2"/>
  <c r="AS480" i="2"/>
  <c r="AS481" i="2"/>
  <c r="AS482" i="2"/>
  <c r="AS483" i="2"/>
  <c r="AS484" i="2"/>
  <c r="AS485" i="2"/>
  <c r="AS486" i="2"/>
  <c r="AS487" i="2"/>
  <c r="AS488" i="2"/>
  <c r="AS489" i="2"/>
  <c r="AS490" i="2"/>
  <c r="AS491" i="2"/>
  <c r="AS492" i="2"/>
  <c r="AS493" i="2"/>
  <c r="AS494" i="2"/>
  <c r="AS495" i="2"/>
  <c r="AS496" i="2"/>
  <c r="AS497" i="2"/>
  <c r="AS498" i="2"/>
  <c r="AS499" i="2"/>
  <c r="AS500" i="2"/>
  <c r="AS501" i="2"/>
  <c r="AS502" i="2"/>
  <c r="AS503" i="2"/>
  <c r="AS504" i="2"/>
  <c r="AS505" i="2"/>
  <c r="AS506" i="2"/>
  <c r="AS507" i="2"/>
  <c r="AS508" i="2"/>
  <c r="AS509" i="2"/>
  <c r="AS510" i="2"/>
  <c r="AS511" i="2"/>
  <c r="AS512" i="2"/>
  <c r="AS513" i="2"/>
  <c r="AS514" i="2"/>
  <c r="AS515" i="2"/>
  <c r="AS516" i="2"/>
  <c r="AS517" i="2"/>
  <c r="AS518" i="2"/>
  <c r="AS519" i="2"/>
  <c r="AS520" i="2"/>
  <c r="AS521" i="2"/>
  <c r="AS522" i="2"/>
  <c r="AS523" i="2"/>
  <c r="AS524" i="2"/>
  <c r="AS525" i="2"/>
  <c r="AS526" i="2"/>
  <c r="AS527" i="2"/>
  <c r="AS528" i="2"/>
  <c r="AS529" i="2"/>
  <c r="AS530" i="2"/>
  <c r="AS531" i="2"/>
  <c r="AS532" i="2"/>
  <c r="AS533" i="2"/>
  <c r="AS534" i="2"/>
  <c r="AS535" i="2"/>
  <c r="AS536" i="2"/>
  <c r="AS537" i="2"/>
  <c r="AS538" i="2"/>
  <c r="AS539" i="2"/>
  <c r="AS540" i="2"/>
  <c r="AS541" i="2"/>
  <c r="AS542" i="2"/>
  <c r="AS543" i="2"/>
  <c r="AS544" i="2"/>
  <c r="AS545" i="2"/>
  <c r="AS546" i="2"/>
  <c r="AS547" i="2"/>
  <c r="AS548" i="2"/>
  <c r="AS549" i="2"/>
  <c r="AS550" i="2"/>
  <c r="AS551" i="2"/>
  <c r="AS552" i="2"/>
  <c r="AS553" i="2"/>
  <c r="AS554" i="2"/>
  <c r="AS555" i="2"/>
  <c r="AS556" i="2"/>
  <c r="AS557" i="2"/>
  <c r="AS558" i="2"/>
  <c r="AS559" i="2"/>
  <c r="AS560" i="2"/>
  <c r="AS561" i="2"/>
  <c r="AS562" i="2"/>
  <c r="AS563" i="2"/>
  <c r="AS564" i="2"/>
  <c r="AS565" i="2"/>
  <c r="AS566" i="2"/>
  <c r="AS567" i="2"/>
  <c r="AS568" i="2"/>
  <c r="AS569" i="2"/>
  <c r="AS570" i="2"/>
  <c r="AS571" i="2"/>
  <c r="AS572" i="2"/>
  <c r="AS573" i="2"/>
  <c r="AS574" i="2"/>
  <c r="AS575" i="2"/>
  <c r="AS576" i="2"/>
  <c r="AS577" i="2"/>
  <c r="AS578" i="2"/>
  <c r="AS579" i="2"/>
  <c r="AS580" i="2"/>
  <c r="AS581" i="2"/>
  <c r="AS582" i="2"/>
  <c r="AS583" i="2"/>
  <c r="AS584" i="2"/>
  <c r="AS585" i="2"/>
  <c r="AS586" i="2"/>
  <c r="AS587" i="2"/>
  <c r="AS588" i="2"/>
  <c r="AS589" i="2"/>
  <c r="AS590" i="2"/>
  <c r="AS591" i="2"/>
  <c r="AS592" i="2"/>
  <c r="AS593" i="2"/>
  <c r="AS594" i="2"/>
  <c r="AS595" i="2"/>
  <c r="AS596" i="2"/>
  <c r="AS597" i="2"/>
  <c r="AS598" i="2"/>
  <c r="AS599" i="2"/>
  <c r="AS600" i="2"/>
  <c r="AS601" i="2"/>
  <c r="AS602" i="2"/>
  <c r="AS603" i="2"/>
  <c r="AS604" i="2"/>
  <c r="AS605" i="2"/>
  <c r="AS606" i="2"/>
  <c r="AS607" i="2"/>
  <c r="AS608" i="2"/>
  <c r="AS609" i="2"/>
  <c r="AS610" i="2"/>
  <c r="AS611" i="2"/>
  <c r="AS612" i="2"/>
  <c r="AS613" i="2"/>
  <c r="AS614" i="2"/>
  <c r="AS615" i="2"/>
  <c r="AS616" i="2"/>
  <c r="AS617" i="2"/>
  <c r="AS618" i="2"/>
  <c r="AS619" i="2"/>
  <c r="AS620" i="2"/>
  <c r="AS621" i="2"/>
  <c r="AS622" i="2"/>
  <c r="AS623" i="2"/>
  <c r="AS624" i="2"/>
  <c r="AS625" i="2"/>
  <c r="AS626" i="2"/>
  <c r="AS627" i="2"/>
  <c r="AS628" i="2"/>
  <c r="AS629" i="2"/>
  <c r="AS630" i="2"/>
  <c r="AS631" i="2"/>
  <c r="AS632" i="2"/>
  <c r="AS633" i="2"/>
  <c r="AS634" i="2"/>
  <c r="AS635" i="2"/>
  <c r="AS636" i="2"/>
  <c r="AS637" i="2"/>
  <c r="AS638" i="2"/>
  <c r="AS639" i="2"/>
  <c r="AS640" i="2"/>
  <c r="AS641" i="2"/>
  <c r="AS642" i="2"/>
  <c r="AS643" i="2"/>
  <c r="AS644" i="2"/>
  <c r="AS645" i="2"/>
  <c r="AS646" i="2"/>
  <c r="AS647" i="2"/>
  <c r="AS648" i="2"/>
  <c r="AS649" i="2"/>
  <c r="AS650" i="2"/>
  <c r="AS651" i="2"/>
  <c r="AS652" i="2"/>
  <c r="AS653" i="2"/>
  <c r="AS654" i="2"/>
  <c r="AS655" i="2"/>
  <c r="AS656" i="2"/>
  <c r="AS657" i="2"/>
  <c r="AS658" i="2"/>
  <c r="AS659" i="2"/>
  <c r="AS660" i="2"/>
  <c r="AS661" i="2"/>
  <c r="AS662" i="2"/>
  <c r="AS663" i="2"/>
  <c r="AS664" i="2"/>
  <c r="AS665" i="2"/>
  <c r="AS666" i="2"/>
  <c r="AS667" i="2"/>
  <c r="AS668" i="2"/>
  <c r="AS669" i="2"/>
  <c r="AS670" i="2"/>
  <c r="AS671" i="2"/>
  <c r="AS672" i="2"/>
  <c r="AS673" i="2"/>
  <c r="AS674" i="2"/>
  <c r="AS675" i="2"/>
  <c r="AS676" i="2"/>
  <c r="AS677" i="2"/>
  <c r="AS678" i="2"/>
  <c r="AS679" i="2"/>
  <c r="AS680" i="2"/>
  <c r="AS681" i="2"/>
  <c r="AS682" i="2"/>
  <c r="AS683" i="2"/>
  <c r="AS684" i="2"/>
  <c r="AS685" i="2"/>
  <c r="AS686" i="2"/>
  <c r="AS687" i="2"/>
  <c r="AS688" i="2"/>
  <c r="AS689" i="2"/>
  <c r="AS690" i="2"/>
  <c r="AS691" i="2"/>
  <c r="AS692" i="2"/>
  <c r="AS693" i="2"/>
  <c r="AS694" i="2"/>
  <c r="AS695" i="2"/>
  <c r="AS696" i="2"/>
  <c r="AS697" i="2"/>
  <c r="AS698" i="2"/>
  <c r="AS699" i="2"/>
  <c r="AS700" i="2"/>
  <c r="AS701" i="2"/>
  <c r="AS702" i="2"/>
  <c r="AS703" i="2"/>
  <c r="AS704" i="2"/>
  <c r="AS705" i="2"/>
  <c r="AS706" i="2"/>
  <c r="AS707" i="2"/>
  <c r="AS708" i="2"/>
  <c r="AS709" i="2"/>
  <c r="AS710" i="2"/>
  <c r="AS711" i="2"/>
  <c r="AS712" i="2"/>
  <c r="AS713" i="2"/>
  <c r="AS714" i="2"/>
  <c r="AS715" i="2"/>
  <c r="AS716" i="2"/>
  <c r="AS717" i="2"/>
  <c r="AS718" i="2"/>
  <c r="AS719" i="2"/>
  <c r="AS720" i="2"/>
  <c r="AS721" i="2"/>
  <c r="BI48" i="11" l="1"/>
  <c r="X92" i="11"/>
  <c r="BI92" i="11" s="1"/>
  <c r="X21" i="11"/>
  <c r="BI21" i="11" s="1"/>
  <c r="X14" i="11"/>
  <c r="BI14" i="11" s="1"/>
  <c r="X10" i="11"/>
  <c r="X18" i="11"/>
  <c r="BI18" i="11" s="1"/>
  <c r="BI10" i="11"/>
  <c r="X94" i="11"/>
  <c r="BH94" i="11"/>
  <c r="X76" i="11"/>
  <c r="BI76" i="11" s="1"/>
  <c r="BH76" i="11"/>
  <c r="X74" i="11"/>
  <c r="BI74" i="11" s="1"/>
  <c r="BH74" i="11"/>
  <c r="X72" i="11"/>
  <c r="BI72" i="11" s="1"/>
  <c r="BH72" i="11"/>
  <c r="X70" i="11"/>
  <c r="BI70" i="11" s="1"/>
  <c r="BH70" i="11"/>
  <c r="X66" i="11"/>
  <c r="BI66" i="11" s="1"/>
  <c r="BH66" i="11"/>
  <c r="X63" i="11"/>
  <c r="BI63" i="11" s="1"/>
  <c r="BH63" i="11"/>
  <c r="X61" i="11"/>
  <c r="BI61" i="11" s="1"/>
  <c r="BH61" i="11"/>
  <c r="X59" i="11"/>
  <c r="BI59" i="11" s="1"/>
  <c r="BH59" i="11"/>
  <c r="X57" i="11"/>
  <c r="BI57" i="11" s="1"/>
  <c r="BH57" i="11"/>
  <c r="X55" i="11"/>
  <c r="BI55" i="11" s="1"/>
  <c r="BH55" i="11"/>
  <c r="X53" i="11"/>
  <c r="BI53" i="11" s="1"/>
  <c r="BH53" i="11"/>
  <c r="X51" i="11"/>
  <c r="BI51" i="11" s="1"/>
  <c r="BH51" i="11"/>
  <c r="X46" i="11"/>
  <c r="BI46" i="11" s="1"/>
  <c r="BH46" i="11"/>
  <c r="X44" i="11"/>
  <c r="BI44" i="11" s="1"/>
  <c r="BH44" i="11"/>
  <c r="X42" i="11"/>
  <c r="BI42" i="11" s="1"/>
  <c r="BH42" i="11"/>
  <c r="X40" i="11"/>
  <c r="BI40" i="11" s="1"/>
  <c r="BH40" i="11"/>
  <c r="X36" i="11"/>
  <c r="BI36" i="11" s="1"/>
  <c r="BH36" i="11"/>
  <c r="X34" i="11"/>
  <c r="BI34" i="11" s="1"/>
  <c r="BH34" i="11"/>
  <c r="X32" i="11"/>
  <c r="BI32" i="11" s="1"/>
  <c r="BH32" i="11"/>
  <c r="X30" i="11"/>
  <c r="BI30" i="11" s="1"/>
  <c r="BH30" i="11"/>
  <c r="X28" i="11"/>
  <c r="BI28" i="11" s="1"/>
  <c r="BH28" i="11"/>
  <c r="X26" i="11"/>
  <c r="BI26" i="11" s="1"/>
  <c r="BH26" i="11"/>
  <c r="X24" i="11"/>
  <c r="BI24" i="11" s="1"/>
  <c r="BH24" i="11"/>
  <c r="BI90" i="11"/>
  <c r="BI82" i="11"/>
  <c r="BI78" i="11"/>
  <c r="BI19" i="11"/>
  <c r="BI12" i="11"/>
  <c r="BI6" i="11"/>
  <c r="X16" i="11"/>
  <c r="BI16" i="11" s="1"/>
  <c r="BH16" i="11"/>
  <c r="X8" i="11"/>
  <c r="BI8" i="11" s="1"/>
  <c r="BH8" i="11"/>
  <c r="BG88" i="11"/>
  <c r="BG84" i="11"/>
  <c r="BG82" i="11"/>
  <c r="BG80" i="11"/>
  <c r="BG78" i="11"/>
  <c r="BG6" i="11"/>
  <c r="X4" i="11"/>
  <c r="BI4" i="11" s="1"/>
  <c r="BG4" i="11"/>
  <c r="X2" i="11"/>
  <c r="BI2" i="11" s="1"/>
  <c r="BG2" i="11"/>
  <c r="BH19" i="11"/>
  <c r="BH38" i="11"/>
  <c r="X95" i="11"/>
  <c r="BH95" i="11"/>
  <c r="X77" i="11"/>
  <c r="BI77" i="11" s="1"/>
  <c r="BH77" i="11"/>
  <c r="X75" i="11"/>
  <c r="BI75" i="11" s="1"/>
  <c r="BH75" i="11"/>
  <c r="X73" i="11"/>
  <c r="BI73" i="11" s="1"/>
  <c r="BH73" i="11"/>
  <c r="X71" i="11"/>
  <c r="BI71" i="11" s="1"/>
  <c r="BH71" i="11"/>
  <c r="X67" i="11"/>
  <c r="BI67" i="11" s="1"/>
  <c r="BH67" i="11"/>
  <c r="X65" i="11"/>
  <c r="BI65" i="11" s="1"/>
  <c r="BH65" i="11"/>
  <c r="X62" i="11"/>
  <c r="BI62" i="11" s="1"/>
  <c r="BH62" i="11"/>
  <c r="X60" i="11"/>
  <c r="BI60" i="11" s="1"/>
  <c r="BH60" i="11"/>
  <c r="X58" i="11"/>
  <c r="BI58" i="11" s="1"/>
  <c r="BH58" i="11"/>
  <c r="X56" i="11"/>
  <c r="BI56" i="11" s="1"/>
  <c r="BH56" i="11"/>
  <c r="X54" i="11"/>
  <c r="BI54" i="11" s="1"/>
  <c r="BH54" i="11"/>
  <c r="X52" i="11"/>
  <c r="BI52" i="11" s="1"/>
  <c r="BH52" i="11"/>
  <c r="X49" i="11"/>
  <c r="BI49" i="11" s="1"/>
  <c r="BH49" i="11"/>
  <c r="X47" i="11"/>
  <c r="BI47" i="11" s="1"/>
  <c r="BH47" i="11"/>
  <c r="X45" i="11"/>
  <c r="BI45" i="11" s="1"/>
  <c r="BH45" i="11"/>
  <c r="X43" i="11"/>
  <c r="BI43" i="11" s="1"/>
  <c r="BH43" i="11"/>
  <c r="X41" i="11"/>
  <c r="BI41" i="11" s="1"/>
  <c r="BH41" i="11"/>
  <c r="X39" i="11"/>
  <c r="BI39" i="11" s="1"/>
  <c r="BH39" i="11"/>
  <c r="X37" i="11"/>
  <c r="BI37" i="11" s="1"/>
  <c r="BH37" i="11"/>
  <c r="X35" i="11"/>
  <c r="BI35" i="11" s="1"/>
  <c r="BH35" i="11"/>
  <c r="X33" i="11"/>
  <c r="BI33" i="11" s="1"/>
  <c r="BH33" i="11"/>
  <c r="X31" i="11"/>
  <c r="BI31" i="11" s="1"/>
  <c r="BH31" i="11"/>
  <c r="X29" i="11"/>
  <c r="BI29" i="11" s="1"/>
  <c r="BH29" i="11"/>
  <c r="X27" i="11"/>
  <c r="BI27" i="11" s="1"/>
  <c r="BH27" i="11"/>
  <c r="X25" i="11"/>
  <c r="BI25" i="11" s="1"/>
  <c r="BH25" i="11"/>
  <c r="X23" i="11"/>
  <c r="BI23" i="11" s="1"/>
  <c r="BH23" i="11"/>
  <c r="BI88" i="11"/>
  <c r="BI84" i="11"/>
  <c r="BI80" i="11"/>
  <c r="X17" i="11"/>
  <c r="BI17" i="11" s="1"/>
  <c r="BH17" i="11"/>
  <c r="X15" i="11"/>
  <c r="BI15" i="11" s="1"/>
  <c r="BH15" i="11"/>
  <c r="X13" i="11"/>
  <c r="BI13" i="11" s="1"/>
  <c r="BH13" i="11"/>
  <c r="X11" i="11"/>
  <c r="BI11" i="11" s="1"/>
  <c r="BH11" i="11"/>
  <c r="X7" i="11"/>
  <c r="BI7" i="11" s="1"/>
  <c r="BH7" i="11"/>
  <c r="X93" i="11"/>
  <c r="BI93" i="11" s="1"/>
  <c r="BG93" i="11"/>
  <c r="X91" i="11"/>
  <c r="BI91" i="11" s="1"/>
  <c r="BG91" i="11"/>
  <c r="X89" i="11"/>
  <c r="BI89" i="11" s="1"/>
  <c r="BG89" i="11"/>
  <c r="X87" i="11"/>
  <c r="BI87" i="11" s="1"/>
  <c r="BG87" i="11"/>
  <c r="X85" i="11"/>
  <c r="BI85" i="11" s="1"/>
  <c r="BG85" i="11"/>
  <c r="X83" i="11"/>
  <c r="BI83" i="11" s="1"/>
  <c r="BG83" i="11"/>
  <c r="X81" i="11"/>
  <c r="BI81" i="11" s="1"/>
  <c r="BG81" i="11"/>
  <c r="X79" i="11"/>
  <c r="BI79" i="11" s="1"/>
  <c r="BG79" i="11"/>
  <c r="X5" i="11"/>
  <c r="BI5" i="11" s="1"/>
  <c r="BG5" i="11"/>
  <c r="X3" i="11"/>
  <c r="BI3" i="11" s="1"/>
  <c r="BG3" i="11"/>
  <c r="X22" i="11"/>
  <c r="BI22" i="11" s="1"/>
  <c r="BH22" i="11"/>
  <c r="X20" i="11"/>
  <c r="BH20" i="11"/>
  <c r="BH48" i="11"/>
  <c r="BH93" i="11"/>
  <c r="BG77" i="11"/>
  <c r="BG75" i="11"/>
  <c r="BG73" i="11"/>
  <c r="BG71" i="11"/>
  <c r="BG65" i="11"/>
  <c r="BG62" i="11"/>
  <c r="BG60" i="11"/>
  <c r="BG58" i="11"/>
  <c r="BG56" i="11"/>
  <c r="BG54" i="11"/>
  <c r="BG52" i="11"/>
  <c r="BG47" i="11"/>
  <c r="BG45" i="11"/>
  <c r="BG41" i="11"/>
  <c r="BG39" i="11"/>
  <c r="BG37" i="11"/>
  <c r="BG35" i="11"/>
  <c r="BG33" i="11"/>
  <c r="BG31" i="11"/>
  <c r="BG11" i="11"/>
  <c r="BG9" i="11"/>
  <c r="BG7" i="11"/>
  <c r="BH9" i="11"/>
  <c r="BH90" i="11"/>
  <c r="BH88" i="11"/>
  <c r="BG76" i="11"/>
  <c r="BG74" i="11"/>
  <c r="BG70" i="11"/>
  <c r="BG63" i="11"/>
  <c r="BG61" i="11"/>
  <c r="BG59" i="11"/>
  <c r="BG57" i="11"/>
  <c r="BG55" i="11"/>
  <c r="BG53" i="11"/>
  <c r="BG51" i="11"/>
  <c r="BG48" i="11"/>
  <c r="BG46" i="11"/>
  <c r="BG44" i="11"/>
  <c r="BG42" i="11"/>
  <c r="BG40" i="11"/>
  <c r="BG38" i="11"/>
  <c r="BG36" i="11"/>
  <c r="BG34" i="11"/>
  <c r="BG32" i="11"/>
  <c r="BG30" i="11"/>
  <c r="BG20" i="11"/>
  <c r="BG12" i="11"/>
  <c r="BG10" i="11"/>
  <c r="BG8" i="11"/>
  <c r="X274" i="11"/>
  <c r="BA20" i="11"/>
  <c r="X275" i="11"/>
  <c r="X273" i="11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2" i="9"/>
  <c r="BI20" i="11" l="1"/>
  <c r="AC95" i="11"/>
  <c r="BI95" i="11"/>
  <c r="AC94" i="11"/>
  <c r="BI94" i="11"/>
  <c r="DT98" i="4" l="1"/>
  <c r="DT99" i="4"/>
  <c r="DT100" i="4"/>
  <c r="DT101" i="4"/>
  <c r="DT102" i="4"/>
  <c r="DT103" i="4"/>
  <c r="DT104" i="4"/>
  <c r="DT105" i="4"/>
  <c r="DT106" i="4"/>
  <c r="DT107" i="4"/>
  <c r="DT108" i="4"/>
  <c r="DT109" i="4"/>
  <c r="DT110" i="4"/>
  <c r="DT111" i="4"/>
  <c r="DT112" i="4"/>
  <c r="DT113" i="4"/>
  <c r="DT114" i="4"/>
  <c r="DT115" i="4"/>
  <c r="DT116" i="4"/>
  <c r="DT117" i="4"/>
  <c r="DT118" i="4"/>
  <c r="DT119" i="4"/>
  <c r="DT120" i="4"/>
  <c r="DT121" i="4"/>
  <c r="DT122" i="4"/>
  <c r="DT123" i="4"/>
  <c r="DT124" i="4"/>
  <c r="DT125" i="4"/>
  <c r="DT126" i="4"/>
  <c r="DT127" i="4"/>
  <c r="DT128" i="4"/>
  <c r="DT129" i="4"/>
  <c r="DT130" i="4"/>
  <c r="DT131" i="4"/>
  <c r="DT132" i="4"/>
  <c r="DT133" i="4"/>
  <c r="DT134" i="4"/>
  <c r="DT135" i="4"/>
  <c r="DT136" i="4"/>
  <c r="DT137" i="4"/>
  <c r="DT138" i="4"/>
  <c r="DT139" i="4"/>
  <c r="DT140" i="4"/>
  <c r="DT141" i="4"/>
  <c r="DT142" i="4"/>
  <c r="DT143" i="4"/>
  <c r="DT144" i="4"/>
  <c r="DT145" i="4"/>
  <c r="DT146" i="4"/>
  <c r="DT147" i="4"/>
  <c r="DT148" i="4"/>
  <c r="DT149" i="4"/>
  <c r="DT150" i="4"/>
  <c r="DT151" i="4"/>
  <c r="DT152" i="4"/>
  <c r="DT153" i="4"/>
  <c r="DT154" i="4"/>
  <c r="DT155" i="4"/>
  <c r="DT156" i="4"/>
  <c r="DT157" i="4"/>
  <c r="DT158" i="4"/>
  <c r="DT159" i="4"/>
  <c r="DT160" i="4"/>
  <c r="DT161" i="4"/>
  <c r="DT162" i="4"/>
  <c r="DT163" i="4"/>
  <c r="DT164" i="4"/>
  <c r="DT165" i="4"/>
  <c r="DT166" i="4"/>
  <c r="DT167" i="4"/>
  <c r="DT168" i="4"/>
  <c r="DT169" i="4"/>
  <c r="DT170" i="4"/>
  <c r="DT171" i="4"/>
  <c r="DT172" i="4"/>
  <c r="DT173" i="4"/>
  <c r="DT174" i="4"/>
  <c r="DT175" i="4"/>
  <c r="DT176" i="4"/>
  <c r="DT177" i="4"/>
  <c r="DT178" i="4"/>
  <c r="DT179" i="4"/>
  <c r="DT180" i="4"/>
  <c r="DT181" i="4"/>
  <c r="DT182" i="4"/>
  <c r="DT183" i="4"/>
  <c r="DT184" i="4"/>
  <c r="DT185" i="4"/>
  <c r="DT186" i="4"/>
  <c r="DT97" i="4"/>
  <c r="DF198" i="4"/>
  <c r="DF199" i="4"/>
  <c r="DF200" i="4"/>
  <c r="DG200" i="4" s="1"/>
  <c r="DG205" i="4"/>
  <c r="DG204" i="4"/>
  <c r="DG202" i="4"/>
  <c r="DG203" i="4"/>
  <c r="DG201" i="4"/>
  <c r="AB663" i="2"/>
  <c r="AD663" i="2" s="1"/>
  <c r="AB664" i="2"/>
  <c r="AD664" i="2" s="1"/>
  <c r="AB665" i="2"/>
  <c r="AD665" i="2" s="1"/>
  <c r="AB666" i="2"/>
  <c r="AD666" i="2" s="1"/>
  <c r="AB667" i="2"/>
  <c r="AD667" i="2" s="1"/>
  <c r="AB668" i="2"/>
  <c r="AD668" i="2" s="1"/>
  <c r="AB669" i="2"/>
  <c r="AD669" i="2" s="1"/>
  <c r="AB670" i="2"/>
  <c r="AD670" i="2" s="1"/>
  <c r="AB671" i="2"/>
  <c r="AD671" i="2" s="1"/>
  <c r="AB672" i="2"/>
  <c r="AD672" i="2" s="1"/>
  <c r="AB673" i="2"/>
  <c r="AD673" i="2" s="1"/>
  <c r="AB674" i="2"/>
  <c r="AD674" i="2" s="1"/>
  <c r="AB675" i="2"/>
  <c r="AD675" i="2" s="1"/>
  <c r="AB676" i="2"/>
  <c r="AD676" i="2" s="1"/>
  <c r="AB677" i="2"/>
  <c r="AD677" i="2" s="1"/>
  <c r="AB678" i="2"/>
  <c r="AD678" i="2" s="1"/>
  <c r="AB679" i="2"/>
  <c r="AD679" i="2" s="1"/>
  <c r="AB680" i="2"/>
  <c r="AD680" i="2" s="1"/>
  <c r="AB681" i="2"/>
  <c r="AD681" i="2" s="1"/>
  <c r="AB682" i="2"/>
  <c r="AD682" i="2" s="1"/>
  <c r="AB683" i="2"/>
  <c r="AD683" i="2" s="1"/>
  <c r="AB684" i="2"/>
  <c r="AD684" i="2" s="1"/>
  <c r="AB685" i="2"/>
  <c r="AD685" i="2" s="1"/>
  <c r="AB686" i="2"/>
  <c r="AD686" i="2" s="1"/>
  <c r="AB687" i="2"/>
  <c r="AD687" i="2" s="1"/>
  <c r="AB688" i="2"/>
  <c r="AD688" i="2" s="1"/>
  <c r="AB689" i="2"/>
  <c r="AD689" i="2" s="1"/>
  <c r="AB690" i="2"/>
  <c r="AD690" i="2" s="1"/>
  <c r="AB691" i="2"/>
  <c r="AD691" i="2" s="1"/>
  <c r="AB692" i="2"/>
  <c r="AD692" i="2" s="1"/>
  <c r="AB693" i="2"/>
  <c r="AD693" i="2" s="1"/>
  <c r="AB694" i="2"/>
  <c r="AD694" i="2" s="1"/>
  <c r="AB695" i="2"/>
  <c r="AD695" i="2" s="1"/>
  <c r="AB696" i="2"/>
  <c r="AD696" i="2" s="1"/>
  <c r="AB697" i="2"/>
  <c r="AD697" i="2" s="1"/>
  <c r="AB698" i="2"/>
  <c r="AD698" i="2" s="1"/>
  <c r="AB699" i="2"/>
  <c r="AD699" i="2" s="1"/>
  <c r="AB700" i="2"/>
  <c r="AD700" i="2" s="1"/>
  <c r="AB701" i="2"/>
  <c r="AD701" i="2" s="1"/>
  <c r="AB702" i="2"/>
  <c r="AD702" i="2" s="1"/>
  <c r="AB703" i="2"/>
  <c r="AD703" i="2" s="1"/>
  <c r="AB704" i="2"/>
  <c r="AD704" i="2" s="1"/>
  <c r="AB705" i="2"/>
  <c r="AD705" i="2" s="1"/>
  <c r="AB706" i="2"/>
  <c r="AD706" i="2" s="1"/>
  <c r="AB707" i="2"/>
  <c r="AD707" i="2" s="1"/>
  <c r="AB708" i="2"/>
  <c r="AD708" i="2" s="1"/>
  <c r="AB709" i="2"/>
  <c r="AD709" i="2" s="1"/>
  <c r="AB710" i="2"/>
  <c r="AD710" i="2" s="1"/>
  <c r="AB711" i="2"/>
  <c r="AD711" i="2" s="1"/>
  <c r="AB712" i="2"/>
  <c r="AD712" i="2" s="1"/>
  <c r="AB713" i="2"/>
  <c r="AD713" i="2" s="1"/>
  <c r="AB714" i="2"/>
  <c r="AD714" i="2" s="1"/>
  <c r="AB715" i="2"/>
  <c r="AD715" i="2" s="1"/>
  <c r="AB716" i="2"/>
  <c r="AD716" i="2" s="1"/>
  <c r="AB717" i="2"/>
  <c r="AD717" i="2" s="1"/>
  <c r="AB718" i="2"/>
  <c r="AD718" i="2" s="1"/>
  <c r="AB719" i="2"/>
  <c r="AD719" i="2" s="1"/>
  <c r="AB720" i="2"/>
  <c r="AD720" i="2" s="1"/>
  <c r="AB721" i="2"/>
  <c r="AD721" i="2" s="1"/>
  <c r="AB661" i="2"/>
  <c r="AD661" i="2" s="1"/>
  <c r="AB662" i="2"/>
  <c r="AD662" i="2" s="1"/>
  <c r="AB581" i="2"/>
  <c r="AD581" i="2" s="1"/>
  <c r="AB582" i="2"/>
  <c r="AD582" i="2" s="1"/>
  <c r="AB583" i="2"/>
  <c r="AD583" i="2" s="1"/>
  <c r="AB584" i="2"/>
  <c r="AD584" i="2" s="1"/>
  <c r="AB585" i="2"/>
  <c r="AD585" i="2" s="1"/>
  <c r="AB586" i="2"/>
  <c r="AD586" i="2" s="1"/>
  <c r="AB587" i="2"/>
  <c r="AD587" i="2" s="1"/>
  <c r="AB588" i="2"/>
  <c r="AD588" i="2" s="1"/>
  <c r="AB589" i="2"/>
  <c r="AD589" i="2" s="1"/>
  <c r="AB590" i="2"/>
  <c r="AD590" i="2" s="1"/>
  <c r="AB591" i="2"/>
  <c r="AD591" i="2" s="1"/>
  <c r="AB592" i="2"/>
  <c r="AD592" i="2" s="1"/>
  <c r="AB593" i="2"/>
  <c r="AD593" i="2" s="1"/>
  <c r="AB594" i="2"/>
  <c r="AD594" i="2" s="1"/>
  <c r="AB595" i="2"/>
  <c r="AD595" i="2" s="1"/>
  <c r="AB596" i="2"/>
  <c r="AD596" i="2" s="1"/>
  <c r="AB597" i="2"/>
  <c r="AD597" i="2" s="1"/>
  <c r="AB598" i="2"/>
  <c r="AD598" i="2" s="1"/>
  <c r="AB599" i="2"/>
  <c r="AD599" i="2" s="1"/>
  <c r="AB600" i="2"/>
  <c r="AD600" i="2" s="1"/>
  <c r="AB601" i="2"/>
  <c r="AD601" i="2" s="1"/>
  <c r="AB602" i="2"/>
  <c r="AD602" i="2" s="1"/>
  <c r="AB603" i="2"/>
  <c r="AD603" i="2" s="1"/>
  <c r="AB604" i="2"/>
  <c r="AD604" i="2" s="1"/>
  <c r="AB605" i="2"/>
  <c r="AD605" i="2" s="1"/>
  <c r="AB606" i="2"/>
  <c r="AD606" i="2" s="1"/>
  <c r="AB607" i="2"/>
  <c r="AD607" i="2" s="1"/>
  <c r="AB608" i="2"/>
  <c r="AD608" i="2" s="1"/>
  <c r="AB609" i="2"/>
  <c r="AD609" i="2" s="1"/>
  <c r="AB610" i="2"/>
  <c r="AD610" i="2" s="1"/>
  <c r="AB611" i="2"/>
  <c r="AD611" i="2" s="1"/>
  <c r="AB612" i="2"/>
  <c r="AD612" i="2" s="1"/>
  <c r="AB613" i="2"/>
  <c r="AD613" i="2" s="1"/>
  <c r="AB614" i="2"/>
  <c r="AD614" i="2" s="1"/>
  <c r="AB615" i="2"/>
  <c r="AD615" i="2" s="1"/>
  <c r="AB616" i="2"/>
  <c r="AD616" i="2" s="1"/>
  <c r="AB617" i="2"/>
  <c r="AD617" i="2" s="1"/>
  <c r="AB618" i="2"/>
  <c r="AD618" i="2" s="1"/>
  <c r="AB619" i="2"/>
  <c r="AD619" i="2" s="1"/>
  <c r="AB620" i="2"/>
  <c r="AD620" i="2" s="1"/>
  <c r="AB621" i="2"/>
  <c r="AD621" i="2" s="1"/>
  <c r="AB622" i="2"/>
  <c r="AD622" i="2" s="1"/>
  <c r="AB623" i="2"/>
  <c r="AD623" i="2" s="1"/>
  <c r="AB624" i="2"/>
  <c r="AD624" i="2" s="1"/>
  <c r="AB625" i="2"/>
  <c r="AD625" i="2" s="1"/>
  <c r="AB626" i="2"/>
  <c r="AD626" i="2" s="1"/>
  <c r="AB627" i="2"/>
  <c r="AD627" i="2" s="1"/>
  <c r="AB628" i="2"/>
  <c r="AD628" i="2" s="1"/>
  <c r="AB629" i="2"/>
  <c r="AD629" i="2" s="1"/>
  <c r="AB630" i="2"/>
  <c r="AD630" i="2" s="1"/>
  <c r="AB631" i="2"/>
  <c r="AD631" i="2" s="1"/>
  <c r="AB632" i="2"/>
  <c r="AD632" i="2" s="1"/>
  <c r="AB633" i="2"/>
  <c r="AD633" i="2" s="1"/>
  <c r="AB634" i="2"/>
  <c r="AD634" i="2" s="1"/>
  <c r="AB635" i="2"/>
  <c r="AD635" i="2" s="1"/>
  <c r="AB636" i="2"/>
  <c r="AD636" i="2" s="1"/>
  <c r="AB637" i="2"/>
  <c r="AD637" i="2" s="1"/>
  <c r="AB638" i="2"/>
  <c r="AD638" i="2" s="1"/>
  <c r="AB639" i="2"/>
  <c r="AD639" i="2" s="1"/>
  <c r="AB640" i="2"/>
  <c r="AD640" i="2" s="1"/>
  <c r="AB641" i="2"/>
  <c r="AD641" i="2" s="1"/>
  <c r="AB642" i="2"/>
  <c r="AD642" i="2" s="1"/>
  <c r="AB643" i="2"/>
  <c r="AD643" i="2" s="1"/>
  <c r="AB644" i="2"/>
  <c r="AD644" i="2" s="1"/>
  <c r="AB645" i="2"/>
  <c r="AD645" i="2" s="1"/>
  <c r="AB646" i="2"/>
  <c r="AD646" i="2" s="1"/>
  <c r="AB647" i="2"/>
  <c r="AD647" i="2" s="1"/>
  <c r="AB648" i="2"/>
  <c r="AD648" i="2" s="1"/>
  <c r="AB649" i="2"/>
  <c r="AD649" i="2" s="1"/>
  <c r="AB650" i="2"/>
  <c r="AD650" i="2" s="1"/>
  <c r="AB651" i="2"/>
  <c r="AD651" i="2" s="1"/>
  <c r="AB652" i="2"/>
  <c r="AD652" i="2" s="1"/>
  <c r="AB653" i="2"/>
  <c r="AD653" i="2" s="1"/>
  <c r="AB654" i="2"/>
  <c r="AD654" i="2" s="1"/>
  <c r="AB655" i="2"/>
  <c r="AD655" i="2" s="1"/>
  <c r="AB656" i="2"/>
  <c r="AD656" i="2" s="1"/>
  <c r="AB657" i="2"/>
  <c r="AD657" i="2" s="1"/>
  <c r="AB658" i="2"/>
  <c r="AD658" i="2" s="1"/>
  <c r="AB659" i="2"/>
  <c r="AD659" i="2" s="1"/>
  <c r="AB660" i="2"/>
  <c r="AD660" i="2" s="1"/>
  <c r="AB506" i="2"/>
  <c r="AD506" i="2" s="1"/>
  <c r="AB507" i="2"/>
  <c r="AD507" i="2" s="1"/>
  <c r="AB508" i="2"/>
  <c r="AD508" i="2" s="1"/>
  <c r="AB509" i="2"/>
  <c r="AD509" i="2" s="1"/>
  <c r="AB510" i="2"/>
  <c r="AD510" i="2" s="1"/>
  <c r="AB511" i="2"/>
  <c r="AD511" i="2" s="1"/>
  <c r="AB512" i="2"/>
  <c r="AD512" i="2" s="1"/>
  <c r="AB513" i="2"/>
  <c r="AD513" i="2" s="1"/>
  <c r="AB514" i="2"/>
  <c r="AD514" i="2" s="1"/>
  <c r="AB515" i="2"/>
  <c r="AD515" i="2" s="1"/>
  <c r="AB516" i="2"/>
  <c r="AD516" i="2" s="1"/>
  <c r="AB517" i="2"/>
  <c r="AD517" i="2" s="1"/>
  <c r="AB518" i="2"/>
  <c r="AD518" i="2" s="1"/>
  <c r="AB519" i="2"/>
  <c r="AD519" i="2" s="1"/>
  <c r="AB520" i="2"/>
  <c r="AD520" i="2" s="1"/>
  <c r="AB521" i="2"/>
  <c r="AD521" i="2" s="1"/>
  <c r="AB522" i="2"/>
  <c r="AD522" i="2" s="1"/>
  <c r="AB523" i="2"/>
  <c r="AD523" i="2" s="1"/>
  <c r="AB524" i="2"/>
  <c r="AD524" i="2" s="1"/>
  <c r="AB525" i="2"/>
  <c r="AD525" i="2" s="1"/>
  <c r="AB526" i="2"/>
  <c r="AD526" i="2" s="1"/>
  <c r="AB527" i="2"/>
  <c r="AD527" i="2" s="1"/>
  <c r="AB528" i="2"/>
  <c r="AD528" i="2" s="1"/>
  <c r="AB529" i="2"/>
  <c r="AD529" i="2" s="1"/>
  <c r="AB530" i="2"/>
  <c r="AD530" i="2" s="1"/>
  <c r="AB531" i="2"/>
  <c r="AD531" i="2" s="1"/>
  <c r="AB532" i="2"/>
  <c r="AD532" i="2" s="1"/>
  <c r="AB533" i="2"/>
  <c r="AD533" i="2" s="1"/>
  <c r="AB534" i="2"/>
  <c r="AD534" i="2" s="1"/>
  <c r="AB535" i="2"/>
  <c r="AD535" i="2" s="1"/>
  <c r="AB536" i="2"/>
  <c r="AD536" i="2" s="1"/>
  <c r="AB537" i="2"/>
  <c r="AD537" i="2" s="1"/>
  <c r="AB538" i="2"/>
  <c r="AD538" i="2" s="1"/>
  <c r="AB539" i="2"/>
  <c r="AD539" i="2" s="1"/>
  <c r="AB540" i="2"/>
  <c r="AD540" i="2" s="1"/>
  <c r="AB541" i="2"/>
  <c r="AD541" i="2" s="1"/>
  <c r="AB542" i="2"/>
  <c r="AD542" i="2" s="1"/>
  <c r="AB543" i="2"/>
  <c r="AD543" i="2" s="1"/>
  <c r="AB544" i="2"/>
  <c r="AD544" i="2" s="1"/>
  <c r="AB545" i="2"/>
  <c r="AD545" i="2" s="1"/>
  <c r="AB546" i="2"/>
  <c r="AD546" i="2" s="1"/>
  <c r="AB547" i="2"/>
  <c r="AD547" i="2" s="1"/>
  <c r="AB548" i="2"/>
  <c r="AD548" i="2" s="1"/>
  <c r="AB549" i="2"/>
  <c r="AD549" i="2" s="1"/>
  <c r="AB550" i="2"/>
  <c r="AD550" i="2" s="1"/>
  <c r="AB551" i="2"/>
  <c r="AD551" i="2" s="1"/>
  <c r="AB552" i="2"/>
  <c r="AD552" i="2" s="1"/>
  <c r="AB553" i="2"/>
  <c r="AD553" i="2" s="1"/>
  <c r="AB554" i="2"/>
  <c r="AD554" i="2" s="1"/>
  <c r="AB555" i="2"/>
  <c r="AD555" i="2" s="1"/>
  <c r="AB556" i="2"/>
  <c r="AD556" i="2" s="1"/>
  <c r="AB557" i="2"/>
  <c r="AD557" i="2" s="1"/>
  <c r="AB558" i="2"/>
  <c r="AD558" i="2" s="1"/>
  <c r="AB559" i="2"/>
  <c r="AD559" i="2" s="1"/>
  <c r="AB560" i="2"/>
  <c r="AD560" i="2" s="1"/>
  <c r="AB561" i="2"/>
  <c r="AD561" i="2" s="1"/>
  <c r="AB562" i="2"/>
  <c r="AD562" i="2" s="1"/>
  <c r="AB563" i="2"/>
  <c r="AD563" i="2" s="1"/>
  <c r="AB564" i="2"/>
  <c r="AD564" i="2" s="1"/>
  <c r="AB565" i="2"/>
  <c r="AD565" i="2" s="1"/>
  <c r="AB566" i="2"/>
  <c r="AD566" i="2" s="1"/>
  <c r="AB567" i="2"/>
  <c r="AD567" i="2" s="1"/>
  <c r="AB568" i="2"/>
  <c r="AD568" i="2" s="1"/>
  <c r="AB569" i="2"/>
  <c r="AD569" i="2" s="1"/>
  <c r="AB570" i="2"/>
  <c r="AD570" i="2" s="1"/>
  <c r="AB571" i="2"/>
  <c r="AD571" i="2" s="1"/>
  <c r="AB572" i="2"/>
  <c r="AD572" i="2" s="1"/>
  <c r="AB573" i="2"/>
  <c r="AD573" i="2" s="1"/>
  <c r="AB574" i="2"/>
  <c r="AD574" i="2" s="1"/>
  <c r="AB575" i="2"/>
  <c r="AD575" i="2" s="1"/>
  <c r="AB576" i="2"/>
  <c r="AD576" i="2" s="1"/>
  <c r="AB577" i="2"/>
  <c r="AD577" i="2" s="1"/>
  <c r="AB578" i="2"/>
  <c r="AD578" i="2" s="1"/>
  <c r="AB579" i="2"/>
  <c r="AD579" i="2" s="1"/>
  <c r="AB580" i="2"/>
  <c r="AD580" i="2" s="1"/>
  <c r="AB467" i="2"/>
  <c r="AD467" i="2" s="1"/>
  <c r="AB468" i="2"/>
  <c r="AD468" i="2" s="1"/>
  <c r="AB469" i="2"/>
  <c r="AD469" i="2" s="1"/>
  <c r="AB470" i="2"/>
  <c r="AD470" i="2" s="1"/>
  <c r="AB471" i="2"/>
  <c r="AD471" i="2" s="1"/>
  <c r="AB472" i="2"/>
  <c r="AD472" i="2" s="1"/>
  <c r="AB473" i="2"/>
  <c r="AD473" i="2" s="1"/>
  <c r="AB474" i="2"/>
  <c r="AD474" i="2" s="1"/>
  <c r="AB475" i="2"/>
  <c r="AD475" i="2" s="1"/>
  <c r="AB476" i="2"/>
  <c r="AD476" i="2" s="1"/>
  <c r="AB477" i="2"/>
  <c r="AD477" i="2" s="1"/>
  <c r="AB478" i="2"/>
  <c r="AD478" i="2" s="1"/>
  <c r="AB479" i="2"/>
  <c r="AD479" i="2" s="1"/>
  <c r="AB480" i="2"/>
  <c r="AD480" i="2" s="1"/>
  <c r="AB481" i="2"/>
  <c r="AD481" i="2" s="1"/>
  <c r="AB482" i="2"/>
  <c r="AD482" i="2" s="1"/>
  <c r="AB483" i="2"/>
  <c r="AD483" i="2" s="1"/>
  <c r="AB484" i="2"/>
  <c r="AD484" i="2" s="1"/>
  <c r="AB485" i="2"/>
  <c r="AD485" i="2" s="1"/>
  <c r="AB486" i="2"/>
  <c r="AD486" i="2" s="1"/>
  <c r="AB487" i="2"/>
  <c r="AD487" i="2" s="1"/>
  <c r="AB488" i="2"/>
  <c r="AD488" i="2" s="1"/>
  <c r="AB489" i="2"/>
  <c r="AD489" i="2" s="1"/>
  <c r="AB490" i="2"/>
  <c r="AD490" i="2" s="1"/>
  <c r="AB491" i="2"/>
  <c r="AD491" i="2" s="1"/>
  <c r="AB492" i="2"/>
  <c r="AD492" i="2" s="1"/>
  <c r="AB493" i="2"/>
  <c r="AD493" i="2" s="1"/>
  <c r="AB494" i="2"/>
  <c r="AD494" i="2" s="1"/>
  <c r="AB495" i="2"/>
  <c r="AD495" i="2" s="1"/>
  <c r="AB496" i="2"/>
  <c r="AD496" i="2" s="1"/>
  <c r="AB497" i="2"/>
  <c r="AD497" i="2" s="1"/>
  <c r="AB498" i="2"/>
  <c r="AD498" i="2" s="1"/>
  <c r="AB499" i="2"/>
  <c r="AD499" i="2" s="1"/>
  <c r="AB500" i="2"/>
  <c r="AD500" i="2" s="1"/>
  <c r="AB501" i="2"/>
  <c r="AD501" i="2" s="1"/>
  <c r="AB502" i="2"/>
  <c r="AB503" i="2"/>
  <c r="AB504" i="2"/>
  <c r="AD504" i="2" s="1"/>
  <c r="AB505" i="2"/>
  <c r="AD505" i="2" s="1"/>
  <c r="AB415" i="2"/>
  <c r="AD415" i="2" s="1"/>
  <c r="AB416" i="2"/>
  <c r="AD416" i="2" s="1"/>
  <c r="AB417" i="2"/>
  <c r="AD417" i="2" s="1"/>
  <c r="AB418" i="2"/>
  <c r="AD418" i="2" s="1"/>
  <c r="AB419" i="2"/>
  <c r="AD419" i="2" s="1"/>
  <c r="AB420" i="2"/>
  <c r="AD420" i="2" s="1"/>
  <c r="AB421" i="2"/>
  <c r="AD421" i="2" s="1"/>
  <c r="AB422" i="2"/>
  <c r="AD422" i="2" s="1"/>
  <c r="AB423" i="2"/>
  <c r="AD423" i="2" s="1"/>
  <c r="AB424" i="2"/>
  <c r="AD424" i="2" s="1"/>
  <c r="AB425" i="2"/>
  <c r="AD425" i="2" s="1"/>
  <c r="AB426" i="2"/>
  <c r="AD426" i="2" s="1"/>
  <c r="AB427" i="2"/>
  <c r="AD427" i="2" s="1"/>
  <c r="AB428" i="2"/>
  <c r="AD428" i="2" s="1"/>
  <c r="AB429" i="2"/>
  <c r="AD429" i="2" s="1"/>
  <c r="AB430" i="2"/>
  <c r="AD430" i="2" s="1"/>
  <c r="AB431" i="2"/>
  <c r="AD431" i="2" s="1"/>
  <c r="AB432" i="2"/>
  <c r="AD432" i="2" s="1"/>
  <c r="AB433" i="2"/>
  <c r="AD433" i="2" s="1"/>
  <c r="AB434" i="2"/>
  <c r="AD434" i="2" s="1"/>
  <c r="AB435" i="2"/>
  <c r="AD435" i="2" s="1"/>
  <c r="AB436" i="2"/>
  <c r="AD436" i="2" s="1"/>
  <c r="AB437" i="2"/>
  <c r="AD437" i="2" s="1"/>
  <c r="AB438" i="2"/>
  <c r="AD438" i="2" s="1"/>
  <c r="AB439" i="2"/>
  <c r="AD439" i="2" s="1"/>
  <c r="AB440" i="2"/>
  <c r="AD440" i="2" s="1"/>
  <c r="AB441" i="2"/>
  <c r="AD441" i="2" s="1"/>
  <c r="AB442" i="2"/>
  <c r="AD442" i="2" s="1"/>
  <c r="AB443" i="2"/>
  <c r="AD443" i="2" s="1"/>
  <c r="AB444" i="2"/>
  <c r="AD444" i="2" s="1"/>
  <c r="AB445" i="2"/>
  <c r="AD445" i="2" s="1"/>
  <c r="AB446" i="2"/>
  <c r="AD446" i="2" s="1"/>
  <c r="AB447" i="2"/>
  <c r="AD447" i="2" s="1"/>
  <c r="AB448" i="2"/>
  <c r="AD448" i="2" s="1"/>
  <c r="AB449" i="2"/>
  <c r="AD449" i="2" s="1"/>
  <c r="AB450" i="2"/>
  <c r="AD450" i="2" s="1"/>
  <c r="AB451" i="2"/>
  <c r="AD451" i="2" s="1"/>
  <c r="AB452" i="2"/>
  <c r="AD452" i="2" s="1"/>
  <c r="AB453" i="2"/>
  <c r="AD453" i="2" s="1"/>
  <c r="AB454" i="2"/>
  <c r="AD454" i="2" s="1"/>
  <c r="AB455" i="2"/>
  <c r="AD455" i="2" s="1"/>
  <c r="AB456" i="2"/>
  <c r="AD456" i="2" s="1"/>
  <c r="AB457" i="2"/>
  <c r="AD457" i="2" s="1"/>
  <c r="AB458" i="2"/>
  <c r="AD458" i="2" s="1"/>
  <c r="AB459" i="2"/>
  <c r="AD459" i="2" s="1"/>
  <c r="AB460" i="2"/>
  <c r="AD460" i="2" s="1"/>
  <c r="AB461" i="2"/>
  <c r="AD461" i="2" s="1"/>
  <c r="AB462" i="2"/>
  <c r="AD462" i="2" s="1"/>
  <c r="AB463" i="2"/>
  <c r="AD463" i="2" s="1"/>
  <c r="AB464" i="2"/>
  <c r="AD464" i="2" s="1"/>
  <c r="AB465" i="2"/>
  <c r="AD465" i="2" s="1"/>
  <c r="AB466" i="2"/>
  <c r="AD466" i="2" s="1"/>
  <c r="AB388" i="2"/>
  <c r="AD388" i="2" s="1"/>
  <c r="AB389" i="2"/>
  <c r="AD389" i="2" s="1"/>
  <c r="AB390" i="2"/>
  <c r="AD390" i="2" s="1"/>
  <c r="AB391" i="2"/>
  <c r="AD391" i="2" s="1"/>
  <c r="AB392" i="2"/>
  <c r="AD392" i="2" s="1"/>
  <c r="AB393" i="2"/>
  <c r="AD393" i="2" s="1"/>
  <c r="AB394" i="2"/>
  <c r="AD394" i="2" s="1"/>
  <c r="AB395" i="2"/>
  <c r="AD395" i="2" s="1"/>
  <c r="AB396" i="2"/>
  <c r="AD396" i="2" s="1"/>
  <c r="AB397" i="2"/>
  <c r="AD397" i="2" s="1"/>
  <c r="AB398" i="2"/>
  <c r="AD398" i="2" s="1"/>
  <c r="AB399" i="2"/>
  <c r="AD399" i="2" s="1"/>
  <c r="AB400" i="2"/>
  <c r="AD400" i="2" s="1"/>
  <c r="AB401" i="2"/>
  <c r="AD401" i="2" s="1"/>
  <c r="AB402" i="2"/>
  <c r="AD402" i="2" s="1"/>
  <c r="AB403" i="2"/>
  <c r="AD403" i="2" s="1"/>
  <c r="AB404" i="2"/>
  <c r="AD404" i="2" s="1"/>
  <c r="AB405" i="2"/>
  <c r="AD405" i="2" s="1"/>
  <c r="AB406" i="2"/>
  <c r="AD406" i="2" s="1"/>
  <c r="AB407" i="2"/>
  <c r="AD407" i="2" s="1"/>
  <c r="AB408" i="2"/>
  <c r="AD408" i="2" s="1"/>
  <c r="AB409" i="2"/>
  <c r="AD409" i="2" s="1"/>
  <c r="AB410" i="2"/>
  <c r="AD410" i="2" s="1"/>
  <c r="AB411" i="2"/>
  <c r="AD411" i="2" s="1"/>
  <c r="AB412" i="2"/>
  <c r="AD412" i="2" s="1"/>
  <c r="AB413" i="2"/>
  <c r="AD413" i="2" s="1"/>
  <c r="AB414" i="2"/>
  <c r="AD414" i="2" s="1"/>
  <c r="AB387" i="2"/>
  <c r="AD387" i="2" s="1"/>
  <c r="AB339" i="2"/>
  <c r="AD339" i="2" s="1"/>
  <c r="AB340" i="2"/>
  <c r="AD340" i="2" s="1"/>
  <c r="AB341" i="2"/>
  <c r="AD341" i="2" s="1"/>
  <c r="AB342" i="2"/>
  <c r="AD342" i="2" s="1"/>
  <c r="AB343" i="2"/>
  <c r="AD343" i="2" s="1"/>
  <c r="AB344" i="2"/>
  <c r="AD344" i="2" s="1"/>
  <c r="AB345" i="2"/>
  <c r="AD345" i="2" s="1"/>
  <c r="AB346" i="2"/>
  <c r="AD346" i="2" s="1"/>
  <c r="AB347" i="2"/>
  <c r="AD347" i="2" s="1"/>
  <c r="AB348" i="2"/>
  <c r="AD348" i="2" s="1"/>
  <c r="AB349" i="2"/>
  <c r="AD349" i="2" s="1"/>
  <c r="AB350" i="2"/>
  <c r="AD350" i="2" s="1"/>
  <c r="AB351" i="2"/>
  <c r="AD351" i="2" s="1"/>
  <c r="AB352" i="2"/>
  <c r="AD352" i="2" s="1"/>
  <c r="AB353" i="2"/>
  <c r="AD353" i="2" s="1"/>
  <c r="AB354" i="2"/>
  <c r="AD354" i="2" s="1"/>
  <c r="AB355" i="2"/>
  <c r="AD355" i="2" s="1"/>
  <c r="AB356" i="2"/>
  <c r="AD356" i="2" s="1"/>
  <c r="AB357" i="2"/>
  <c r="AD357" i="2" s="1"/>
  <c r="AB358" i="2"/>
  <c r="AD358" i="2" s="1"/>
  <c r="AB359" i="2"/>
  <c r="AD359" i="2" s="1"/>
  <c r="AB360" i="2"/>
  <c r="AD360" i="2" s="1"/>
  <c r="AB361" i="2"/>
  <c r="AD361" i="2" s="1"/>
  <c r="AB362" i="2"/>
  <c r="AD362" i="2" s="1"/>
  <c r="AB363" i="2"/>
  <c r="AD363" i="2" s="1"/>
  <c r="AB364" i="2"/>
  <c r="AD364" i="2" s="1"/>
  <c r="AB365" i="2"/>
  <c r="AD365" i="2" s="1"/>
  <c r="AB366" i="2"/>
  <c r="AD366" i="2" s="1"/>
  <c r="AB367" i="2"/>
  <c r="AD367" i="2" s="1"/>
  <c r="AB368" i="2"/>
  <c r="AD368" i="2" s="1"/>
  <c r="AB369" i="2"/>
  <c r="AD369" i="2" s="1"/>
  <c r="AB370" i="2"/>
  <c r="AD370" i="2" s="1"/>
  <c r="AB371" i="2"/>
  <c r="AD371" i="2" s="1"/>
  <c r="AB372" i="2"/>
  <c r="AD372" i="2" s="1"/>
  <c r="AB373" i="2"/>
  <c r="AD373" i="2" s="1"/>
  <c r="AB374" i="2"/>
  <c r="AD374" i="2" s="1"/>
  <c r="AB375" i="2"/>
  <c r="AD375" i="2" s="1"/>
  <c r="AB376" i="2"/>
  <c r="AD376" i="2" s="1"/>
  <c r="AB377" i="2"/>
  <c r="AD377" i="2" s="1"/>
  <c r="AB378" i="2"/>
  <c r="AD378" i="2" s="1"/>
  <c r="AB379" i="2"/>
  <c r="AD379" i="2" s="1"/>
  <c r="AB380" i="2"/>
  <c r="AD380" i="2" s="1"/>
  <c r="AB381" i="2"/>
  <c r="AD381" i="2" s="1"/>
  <c r="AB382" i="2"/>
  <c r="AD382" i="2" s="1"/>
  <c r="AB383" i="2"/>
  <c r="AD383" i="2" s="1"/>
  <c r="AB384" i="2"/>
  <c r="AD384" i="2" s="1"/>
  <c r="AB385" i="2"/>
  <c r="AD385" i="2" s="1"/>
  <c r="AB386" i="2"/>
  <c r="AD386" i="2" s="1"/>
  <c r="AB328" i="2"/>
  <c r="AD328" i="2" s="1"/>
  <c r="AB329" i="2"/>
  <c r="AD329" i="2" s="1"/>
  <c r="AB330" i="2"/>
  <c r="AD330" i="2" s="1"/>
  <c r="AB331" i="2"/>
  <c r="AD331" i="2" s="1"/>
  <c r="AB332" i="2"/>
  <c r="AD332" i="2" s="1"/>
  <c r="AB333" i="2"/>
  <c r="AD333" i="2" s="1"/>
  <c r="AB334" i="2"/>
  <c r="AD334" i="2" s="1"/>
  <c r="AB335" i="2"/>
  <c r="AD335" i="2" s="1"/>
  <c r="AB336" i="2"/>
  <c r="AD336" i="2" s="1"/>
  <c r="AB337" i="2"/>
  <c r="AD337" i="2" s="1"/>
  <c r="AB338" i="2"/>
  <c r="AD338" i="2" s="1"/>
  <c r="AB309" i="2"/>
  <c r="AD309" i="2" s="1"/>
  <c r="AB310" i="2"/>
  <c r="AD310" i="2" s="1"/>
  <c r="AB311" i="2"/>
  <c r="AD311" i="2" s="1"/>
  <c r="AB312" i="2"/>
  <c r="AD312" i="2" s="1"/>
  <c r="AB313" i="2"/>
  <c r="AD313" i="2" s="1"/>
  <c r="AB314" i="2"/>
  <c r="AD314" i="2" s="1"/>
  <c r="AB315" i="2"/>
  <c r="AD315" i="2" s="1"/>
  <c r="AB316" i="2"/>
  <c r="AD316" i="2" s="1"/>
  <c r="AB317" i="2"/>
  <c r="AD317" i="2" s="1"/>
  <c r="AB318" i="2"/>
  <c r="AD318" i="2" s="1"/>
  <c r="AB319" i="2"/>
  <c r="AD319" i="2" s="1"/>
  <c r="AB320" i="2"/>
  <c r="AD320" i="2" s="1"/>
  <c r="AB321" i="2"/>
  <c r="AD321" i="2" s="1"/>
  <c r="AB322" i="2"/>
  <c r="AD322" i="2" s="1"/>
  <c r="AB323" i="2"/>
  <c r="AD323" i="2" s="1"/>
  <c r="AB324" i="2"/>
  <c r="AD324" i="2" s="1"/>
  <c r="AB325" i="2"/>
  <c r="AD325" i="2" s="1"/>
  <c r="AB326" i="2"/>
  <c r="AD326" i="2" s="1"/>
  <c r="AB327" i="2"/>
  <c r="AD327" i="2" s="1"/>
  <c r="AB304" i="2"/>
  <c r="AD304" i="2" s="1"/>
  <c r="AB305" i="2"/>
  <c r="AD305" i="2" s="1"/>
  <c r="AB306" i="2"/>
  <c r="AD306" i="2" s="1"/>
  <c r="AB307" i="2"/>
  <c r="AD307" i="2" s="1"/>
  <c r="AB308" i="2"/>
  <c r="AD308" i="2" s="1"/>
  <c r="AB287" i="2"/>
  <c r="AD287" i="2" s="1"/>
  <c r="AB288" i="2"/>
  <c r="AD288" i="2" s="1"/>
  <c r="AB289" i="2"/>
  <c r="AD289" i="2" s="1"/>
  <c r="AB290" i="2"/>
  <c r="AD290" i="2" s="1"/>
  <c r="AB291" i="2"/>
  <c r="AD291" i="2" s="1"/>
  <c r="AB292" i="2"/>
  <c r="AD292" i="2" s="1"/>
  <c r="AB293" i="2"/>
  <c r="AD293" i="2" s="1"/>
  <c r="AB294" i="2"/>
  <c r="AD294" i="2" s="1"/>
  <c r="AB295" i="2"/>
  <c r="AD295" i="2" s="1"/>
  <c r="AB296" i="2"/>
  <c r="AD296" i="2" s="1"/>
  <c r="AB297" i="2"/>
  <c r="AD297" i="2" s="1"/>
  <c r="AB298" i="2"/>
  <c r="AD298" i="2" s="1"/>
  <c r="AB299" i="2"/>
  <c r="AD299" i="2" s="1"/>
  <c r="AB300" i="2"/>
  <c r="AD300" i="2" s="1"/>
  <c r="AB301" i="2"/>
  <c r="AD301" i="2" s="1"/>
  <c r="AB302" i="2"/>
  <c r="AD302" i="2" s="1"/>
  <c r="AB303" i="2"/>
  <c r="AD303" i="2" s="1"/>
  <c r="AB266" i="2"/>
  <c r="AD266" i="2" s="1"/>
  <c r="AB267" i="2"/>
  <c r="AD267" i="2" s="1"/>
  <c r="AB268" i="2"/>
  <c r="AD268" i="2" s="1"/>
  <c r="AB269" i="2"/>
  <c r="AD269" i="2" s="1"/>
  <c r="AB270" i="2"/>
  <c r="AD270" i="2" s="1"/>
  <c r="AB271" i="2"/>
  <c r="AD271" i="2" s="1"/>
  <c r="AB272" i="2"/>
  <c r="AD272" i="2" s="1"/>
  <c r="AB273" i="2"/>
  <c r="AD273" i="2" s="1"/>
  <c r="AB274" i="2"/>
  <c r="AD274" i="2" s="1"/>
  <c r="AB275" i="2"/>
  <c r="AD275" i="2" s="1"/>
  <c r="AB276" i="2"/>
  <c r="AD276" i="2" s="1"/>
  <c r="AB277" i="2"/>
  <c r="AD277" i="2" s="1"/>
  <c r="AB278" i="2"/>
  <c r="AD278" i="2" s="1"/>
  <c r="AB279" i="2"/>
  <c r="AD279" i="2" s="1"/>
  <c r="AB280" i="2"/>
  <c r="AD280" i="2" s="1"/>
  <c r="AB281" i="2"/>
  <c r="AD281" i="2" s="1"/>
  <c r="AB282" i="2"/>
  <c r="AD282" i="2" s="1"/>
  <c r="AB283" i="2"/>
  <c r="AD283" i="2" s="1"/>
  <c r="AB284" i="2"/>
  <c r="AD284" i="2" s="1"/>
  <c r="AB285" i="2"/>
  <c r="AD285" i="2" s="1"/>
  <c r="AB286" i="2"/>
  <c r="AD286" i="2" s="1"/>
  <c r="AB251" i="2"/>
  <c r="AD251" i="2" s="1"/>
  <c r="AB252" i="2"/>
  <c r="AD252" i="2" s="1"/>
  <c r="AB253" i="2"/>
  <c r="AD253" i="2" s="1"/>
  <c r="AB254" i="2"/>
  <c r="AD254" i="2" s="1"/>
  <c r="AB255" i="2"/>
  <c r="AD255" i="2" s="1"/>
  <c r="AB256" i="2"/>
  <c r="AD256" i="2" s="1"/>
  <c r="AB257" i="2"/>
  <c r="AD257" i="2" s="1"/>
  <c r="AB258" i="2"/>
  <c r="AD258" i="2" s="1"/>
  <c r="AB259" i="2"/>
  <c r="AD259" i="2" s="1"/>
  <c r="AB260" i="2"/>
  <c r="AD260" i="2" s="1"/>
  <c r="AB261" i="2"/>
  <c r="AD261" i="2" s="1"/>
  <c r="AB262" i="2"/>
  <c r="AD262" i="2" s="1"/>
  <c r="AB263" i="2"/>
  <c r="AD263" i="2" s="1"/>
  <c r="AB264" i="2"/>
  <c r="AD264" i="2" s="1"/>
  <c r="AB265" i="2"/>
  <c r="AD265" i="2" s="1"/>
  <c r="AB249" i="2"/>
  <c r="AD249" i="2" s="1"/>
  <c r="AB250" i="2"/>
  <c r="AD250" i="2" s="1"/>
  <c r="AB240" i="2"/>
  <c r="AD240" i="2" s="1"/>
  <c r="AB241" i="2"/>
  <c r="AD241" i="2" s="1"/>
  <c r="AB242" i="2"/>
  <c r="AD242" i="2" s="1"/>
  <c r="AB243" i="2"/>
  <c r="AD243" i="2" s="1"/>
  <c r="AB244" i="2"/>
  <c r="AD244" i="2" s="1"/>
  <c r="AB245" i="2"/>
  <c r="AD245" i="2" s="1"/>
  <c r="AB246" i="2"/>
  <c r="AD246" i="2" s="1"/>
  <c r="AB247" i="2"/>
  <c r="AD247" i="2" s="1"/>
  <c r="AB248" i="2"/>
  <c r="AD248" i="2" s="1"/>
  <c r="AB237" i="2"/>
  <c r="AD237" i="2" s="1"/>
  <c r="AB238" i="2"/>
  <c r="AD238" i="2" s="1"/>
  <c r="AB239" i="2"/>
  <c r="AD239" i="2" s="1"/>
  <c r="AB199" i="2"/>
  <c r="AD199" i="2" s="1"/>
  <c r="AB200" i="2"/>
  <c r="AD200" i="2" s="1"/>
  <c r="AB201" i="2"/>
  <c r="AD201" i="2" s="1"/>
  <c r="AB202" i="2"/>
  <c r="AD202" i="2" s="1"/>
  <c r="AB203" i="2"/>
  <c r="AD203" i="2" s="1"/>
  <c r="AB204" i="2"/>
  <c r="AD204" i="2" s="1"/>
  <c r="AB205" i="2"/>
  <c r="AD205" i="2" s="1"/>
  <c r="AB206" i="2"/>
  <c r="AD206" i="2" s="1"/>
  <c r="AB207" i="2"/>
  <c r="AD207" i="2" s="1"/>
  <c r="AB208" i="2"/>
  <c r="AD208" i="2" s="1"/>
  <c r="AB209" i="2"/>
  <c r="AD209" i="2" s="1"/>
  <c r="AB210" i="2"/>
  <c r="AD210" i="2" s="1"/>
  <c r="AB211" i="2"/>
  <c r="AD211" i="2" s="1"/>
  <c r="AB212" i="2"/>
  <c r="AD212" i="2" s="1"/>
  <c r="AB213" i="2"/>
  <c r="AD213" i="2" s="1"/>
  <c r="AB214" i="2"/>
  <c r="AD214" i="2" s="1"/>
  <c r="AB215" i="2"/>
  <c r="AD215" i="2" s="1"/>
  <c r="AB216" i="2"/>
  <c r="AD216" i="2" s="1"/>
  <c r="AB217" i="2"/>
  <c r="AD217" i="2" s="1"/>
  <c r="AB218" i="2"/>
  <c r="AD218" i="2" s="1"/>
  <c r="AB219" i="2"/>
  <c r="AD219" i="2" s="1"/>
  <c r="AB220" i="2"/>
  <c r="AD220" i="2" s="1"/>
  <c r="AB221" i="2"/>
  <c r="AD221" i="2" s="1"/>
  <c r="AB222" i="2"/>
  <c r="AD222" i="2" s="1"/>
  <c r="AB223" i="2"/>
  <c r="AD223" i="2" s="1"/>
  <c r="AB224" i="2"/>
  <c r="AD224" i="2" s="1"/>
  <c r="AB225" i="2"/>
  <c r="AD225" i="2" s="1"/>
  <c r="AB226" i="2"/>
  <c r="AD226" i="2" s="1"/>
  <c r="AB227" i="2"/>
  <c r="AD227" i="2" s="1"/>
  <c r="AB228" i="2"/>
  <c r="AD228" i="2" s="1"/>
  <c r="AB229" i="2"/>
  <c r="AD229" i="2" s="1"/>
  <c r="AB230" i="2"/>
  <c r="AD230" i="2" s="1"/>
  <c r="AB231" i="2"/>
  <c r="AD231" i="2" s="1"/>
  <c r="AB232" i="2"/>
  <c r="AD232" i="2" s="1"/>
  <c r="AB233" i="2"/>
  <c r="AD233" i="2" s="1"/>
  <c r="AB234" i="2"/>
  <c r="AD234" i="2" s="1"/>
  <c r="AB235" i="2"/>
  <c r="AD235" i="2" s="1"/>
  <c r="AB236" i="2"/>
  <c r="AD236" i="2" s="1"/>
  <c r="AB194" i="2"/>
  <c r="AD194" i="2" s="1"/>
  <c r="AB195" i="2"/>
  <c r="AD195" i="2" s="1"/>
  <c r="AB196" i="2"/>
  <c r="AD196" i="2" s="1"/>
  <c r="AB197" i="2"/>
  <c r="AD197" i="2" s="1"/>
  <c r="AB198" i="2"/>
  <c r="AD198" i="2" s="1"/>
  <c r="AB193" i="2"/>
  <c r="AD193" i="2" s="1"/>
  <c r="AB189" i="2"/>
  <c r="AD189" i="2" s="1"/>
  <c r="AB190" i="2"/>
  <c r="AD190" i="2" s="1"/>
  <c r="AB191" i="2"/>
  <c r="AD191" i="2" s="1"/>
  <c r="AB192" i="2"/>
  <c r="AD192" i="2" s="1"/>
  <c r="AB178" i="2"/>
  <c r="AD178" i="2" s="1"/>
  <c r="AB179" i="2"/>
  <c r="AD179" i="2" s="1"/>
  <c r="AB180" i="2"/>
  <c r="AD180" i="2" s="1"/>
  <c r="AB181" i="2"/>
  <c r="AD181" i="2" s="1"/>
  <c r="AB182" i="2"/>
  <c r="AD182" i="2" s="1"/>
  <c r="AB183" i="2"/>
  <c r="AD183" i="2" s="1"/>
  <c r="AB184" i="2"/>
  <c r="AD184" i="2" s="1"/>
  <c r="AB185" i="2"/>
  <c r="AD185" i="2" s="1"/>
  <c r="AB186" i="2"/>
  <c r="AD186" i="2" s="1"/>
  <c r="AB187" i="2"/>
  <c r="AD187" i="2" s="1"/>
  <c r="AB188" i="2"/>
  <c r="AD188" i="2" s="1"/>
  <c r="AD503" i="2" l="1"/>
  <c r="AH503" i="2"/>
  <c r="AH502" i="2"/>
  <c r="AD502" i="2"/>
  <c r="DS98" i="4"/>
  <c r="DS99" i="4"/>
  <c r="DS100" i="4"/>
  <c r="DS101" i="4"/>
  <c r="DS102" i="4"/>
  <c r="DS103" i="4"/>
  <c r="DS104" i="4"/>
  <c r="DS105" i="4"/>
  <c r="DS106" i="4"/>
  <c r="DS107" i="4"/>
  <c r="DS108" i="4"/>
  <c r="DS109" i="4"/>
  <c r="DS110" i="4"/>
  <c r="DS111" i="4"/>
  <c r="DS112" i="4"/>
  <c r="DS113" i="4"/>
  <c r="DS114" i="4"/>
  <c r="DS115" i="4"/>
  <c r="DS116" i="4"/>
  <c r="DS117" i="4"/>
  <c r="DS118" i="4"/>
  <c r="DS119" i="4"/>
  <c r="DS120" i="4"/>
  <c r="DS121" i="4"/>
  <c r="DS122" i="4"/>
  <c r="DS123" i="4"/>
  <c r="DS124" i="4"/>
  <c r="DS125" i="4"/>
  <c r="DS126" i="4"/>
  <c r="DS127" i="4"/>
  <c r="DS128" i="4"/>
  <c r="DS129" i="4"/>
  <c r="DS130" i="4"/>
  <c r="DS131" i="4"/>
  <c r="DS132" i="4"/>
  <c r="DS133" i="4"/>
  <c r="DS134" i="4"/>
  <c r="DS135" i="4"/>
  <c r="DS136" i="4"/>
  <c r="DS137" i="4"/>
  <c r="DS138" i="4"/>
  <c r="DS139" i="4"/>
  <c r="DS140" i="4"/>
  <c r="DS141" i="4"/>
  <c r="DS142" i="4"/>
  <c r="DS143" i="4"/>
  <c r="DS144" i="4"/>
  <c r="DS145" i="4"/>
  <c r="DS146" i="4"/>
  <c r="DS147" i="4"/>
  <c r="DS148" i="4"/>
  <c r="DS149" i="4"/>
  <c r="DS150" i="4"/>
  <c r="DS151" i="4"/>
  <c r="DS152" i="4"/>
  <c r="DS153" i="4"/>
  <c r="DS154" i="4"/>
  <c r="DS155" i="4"/>
  <c r="DS156" i="4"/>
  <c r="DS157" i="4"/>
  <c r="DS158" i="4"/>
  <c r="DS159" i="4"/>
  <c r="DS160" i="4"/>
  <c r="DS161" i="4"/>
  <c r="DS162" i="4"/>
  <c r="DS163" i="4"/>
  <c r="DS164" i="4"/>
  <c r="DS165" i="4"/>
  <c r="DS166" i="4"/>
  <c r="DS167" i="4"/>
  <c r="DS168" i="4"/>
  <c r="DS169" i="4"/>
  <c r="DS170" i="4"/>
  <c r="DS171" i="4"/>
  <c r="DS172" i="4"/>
  <c r="DS173" i="4"/>
  <c r="DS174" i="4"/>
  <c r="DS175" i="4"/>
  <c r="DS176" i="4"/>
  <c r="DS177" i="4"/>
  <c r="DS178" i="4"/>
  <c r="DS179" i="4"/>
  <c r="DS180" i="4"/>
  <c r="DS181" i="4"/>
  <c r="DS182" i="4"/>
  <c r="DS183" i="4"/>
  <c r="DS184" i="4"/>
  <c r="DS185" i="4"/>
  <c r="DS186" i="4"/>
  <c r="DS97" i="4"/>
  <c r="DF194" i="4" l="1"/>
  <c r="DG194" i="4" s="1"/>
  <c r="DF195" i="4"/>
  <c r="DG195" i="4" s="1"/>
  <c r="DF196" i="4"/>
  <c r="DG196" i="4" s="1"/>
  <c r="DF197" i="4"/>
  <c r="DG197" i="4" s="1"/>
  <c r="DG198" i="4"/>
  <c r="DG199" i="4"/>
  <c r="V168" i="7" l="1"/>
  <c r="W168" i="7" s="1"/>
  <c r="V169" i="7"/>
  <c r="W169" i="7" s="1"/>
  <c r="V170" i="7"/>
  <c r="W170" i="7" s="1"/>
  <c r="V171" i="7"/>
  <c r="W171" i="7" s="1"/>
  <c r="V172" i="7"/>
  <c r="W172" i="7" s="1"/>
  <c r="V173" i="7"/>
  <c r="W173" i="7" s="1"/>
  <c r="V174" i="7"/>
  <c r="W174" i="7" s="1"/>
  <c r="V175" i="7"/>
  <c r="W175" i="7" s="1"/>
  <c r="V176" i="7"/>
  <c r="W176" i="7" s="1"/>
  <c r="V177" i="7"/>
  <c r="W177" i="7" s="1"/>
  <c r="V178" i="7"/>
  <c r="W178" i="7" s="1"/>
  <c r="V74" i="7"/>
  <c r="W74" i="7" s="1"/>
  <c r="V75" i="7"/>
  <c r="W75" i="7" s="1"/>
  <c r="V76" i="7"/>
  <c r="W76" i="7" s="1"/>
  <c r="V77" i="7"/>
  <c r="W77" i="7" s="1"/>
  <c r="V78" i="7"/>
  <c r="W78" i="7" s="1"/>
  <c r="V79" i="7"/>
  <c r="W79" i="7" s="1"/>
  <c r="V80" i="7"/>
  <c r="W80" i="7" s="1"/>
  <c r="V81" i="7"/>
  <c r="W81" i="7" s="1"/>
  <c r="V82" i="7"/>
  <c r="W82" i="7" s="1"/>
  <c r="V96" i="7"/>
  <c r="W96" i="7" s="1"/>
  <c r="AS259" i="2"/>
  <c r="AT259" i="2"/>
  <c r="AS260" i="2"/>
  <c r="AT260" i="2"/>
  <c r="AS261" i="2"/>
  <c r="AT261" i="2"/>
  <c r="AS262" i="2"/>
  <c r="AT262" i="2"/>
  <c r="AU262" i="2" s="1"/>
  <c r="AS263" i="2"/>
  <c r="AT263" i="2"/>
  <c r="AU263" i="2" s="1"/>
  <c r="AS264" i="2"/>
  <c r="AT264" i="2"/>
  <c r="AU264" i="2" s="1"/>
  <c r="AS265" i="2"/>
  <c r="AT265" i="2"/>
  <c r="AU265" i="2" s="1"/>
  <c r="AS266" i="2"/>
  <c r="AT266" i="2"/>
  <c r="AU266" i="2" s="1"/>
  <c r="AS267" i="2"/>
  <c r="AT267" i="2"/>
  <c r="AU267" i="2" s="1"/>
  <c r="AS268" i="2"/>
  <c r="AT268" i="2"/>
  <c r="AU268" i="2" s="1"/>
  <c r="AS269" i="2"/>
  <c r="AT269" i="2"/>
  <c r="AU269" i="2" s="1"/>
  <c r="AS270" i="2"/>
  <c r="AT270" i="2"/>
  <c r="AU270" i="2" s="1"/>
  <c r="AS271" i="2"/>
  <c r="AT271" i="2"/>
  <c r="AU271" i="2" s="1"/>
  <c r="AS272" i="2"/>
  <c r="AT272" i="2"/>
  <c r="AU272" i="2" s="1"/>
  <c r="AS273" i="2"/>
  <c r="AT273" i="2"/>
  <c r="AU273" i="2" s="1"/>
  <c r="AS274" i="2"/>
  <c r="AT274" i="2"/>
  <c r="AU274" i="2" s="1"/>
  <c r="AS275" i="2"/>
  <c r="AT275" i="2"/>
  <c r="AU275" i="2" s="1"/>
  <c r="AS276" i="2"/>
  <c r="AT276" i="2"/>
  <c r="AU276" i="2" s="1"/>
  <c r="AS277" i="2"/>
  <c r="AT277" i="2"/>
  <c r="AU277" i="2" s="1"/>
  <c r="AS278" i="2"/>
  <c r="AT278" i="2"/>
  <c r="AU278" i="2" s="1"/>
  <c r="AS279" i="2"/>
  <c r="AT279" i="2"/>
  <c r="AU279" i="2" s="1"/>
  <c r="AS280" i="2"/>
  <c r="AT280" i="2"/>
  <c r="AU280" i="2" s="1"/>
  <c r="AS281" i="2"/>
  <c r="AT281" i="2"/>
  <c r="AU281" i="2" s="1"/>
  <c r="AS282" i="2"/>
  <c r="AT282" i="2"/>
  <c r="AU282" i="2" s="1"/>
  <c r="AS283" i="2"/>
  <c r="AT283" i="2"/>
  <c r="AU283" i="2" s="1"/>
  <c r="AS284" i="2"/>
  <c r="AT284" i="2"/>
  <c r="AU284" i="2" s="1"/>
  <c r="AS285" i="2"/>
  <c r="AT285" i="2"/>
  <c r="AU285" i="2" s="1"/>
  <c r="AS286" i="2"/>
  <c r="AT286" i="2"/>
  <c r="AU286" i="2" s="1"/>
  <c r="AS287" i="2"/>
  <c r="AT287" i="2"/>
  <c r="AU287" i="2" s="1"/>
  <c r="AS288" i="2"/>
  <c r="AT288" i="2"/>
  <c r="AU288" i="2" s="1"/>
  <c r="AS289" i="2"/>
  <c r="AT289" i="2"/>
  <c r="AU289" i="2" s="1"/>
  <c r="AS290" i="2"/>
  <c r="AT290" i="2"/>
  <c r="AU290" i="2" s="1"/>
  <c r="AS291" i="2"/>
  <c r="AT291" i="2"/>
  <c r="AU291" i="2" s="1"/>
  <c r="AS292" i="2"/>
  <c r="AT292" i="2"/>
  <c r="AU292" i="2" s="1"/>
  <c r="AS293" i="2"/>
  <c r="AT293" i="2"/>
  <c r="AU293" i="2" s="1"/>
  <c r="AS294" i="2"/>
  <c r="AT294" i="2"/>
  <c r="AU294" i="2" s="1"/>
  <c r="AS295" i="2"/>
  <c r="AT295" i="2"/>
  <c r="AU295" i="2" s="1"/>
  <c r="AS296" i="2"/>
  <c r="AT296" i="2"/>
  <c r="AU296" i="2" s="1"/>
  <c r="AS297" i="2"/>
  <c r="AT297" i="2"/>
  <c r="AU297" i="2" s="1"/>
  <c r="AS298" i="2"/>
  <c r="AT298" i="2"/>
  <c r="AU298" i="2" s="1"/>
  <c r="AS299" i="2"/>
  <c r="AT299" i="2"/>
  <c r="AU299" i="2" s="1"/>
  <c r="AS300" i="2"/>
  <c r="AT300" i="2"/>
  <c r="AU300" i="2" s="1"/>
  <c r="AS301" i="2"/>
  <c r="AT301" i="2"/>
  <c r="AU301" i="2" s="1"/>
  <c r="AS302" i="2"/>
  <c r="AT302" i="2"/>
  <c r="AU302" i="2" s="1"/>
  <c r="AS303" i="2"/>
  <c r="AT303" i="2"/>
  <c r="AU303" i="2" s="1"/>
  <c r="AS304" i="2"/>
  <c r="AT304" i="2"/>
  <c r="AU304" i="2" s="1"/>
  <c r="AS305" i="2"/>
  <c r="AT305" i="2"/>
  <c r="AU305" i="2" s="1"/>
  <c r="AS306" i="2"/>
  <c r="AT306" i="2"/>
  <c r="AU306" i="2" s="1"/>
  <c r="AS307" i="2"/>
  <c r="AT307" i="2"/>
  <c r="AU307" i="2" s="1"/>
  <c r="AS308" i="2"/>
  <c r="AT308" i="2"/>
  <c r="AU308" i="2" s="1"/>
  <c r="AS309" i="2"/>
  <c r="AT309" i="2"/>
  <c r="AU309" i="2" s="1"/>
  <c r="AS310" i="2"/>
  <c r="AT310" i="2"/>
  <c r="AU310" i="2" s="1"/>
  <c r="AS311" i="2"/>
  <c r="AT311" i="2"/>
  <c r="AU311" i="2" s="1"/>
  <c r="AS312" i="2"/>
  <c r="AT312" i="2"/>
  <c r="AU312" i="2" s="1"/>
  <c r="AS313" i="2"/>
  <c r="AT313" i="2"/>
  <c r="AU313" i="2" s="1"/>
  <c r="AS314" i="2"/>
  <c r="AT314" i="2"/>
  <c r="AU314" i="2" s="1"/>
  <c r="AS315" i="2"/>
  <c r="AT315" i="2"/>
  <c r="AU315" i="2" s="1"/>
  <c r="AT316" i="2"/>
  <c r="AU316" i="2" s="1"/>
  <c r="AT317" i="2"/>
  <c r="AU317" i="2" s="1"/>
  <c r="AT318" i="2"/>
  <c r="AU318" i="2" s="1"/>
  <c r="AT319" i="2"/>
  <c r="AT320" i="2"/>
  <c r="AU320" i="2" s="1"/>
  <c r="AT321" i="2"/>
  <c r="AU321" i="2" s="1"/>
  <c r="AT322" i="2"/>
  <c r="AU322" i="2" s="1"/>
  <c r="AT323" i="2"/>
  <c r="AU323" i="2" s="1"/>
  <c r="AT324" i="2"/>
  <c r="AU324" i="2" s="1"/>
  <c r="AT325" i="2"/>
  <c r="AU325" i="2" s="1"/>
  <c r="AT326" i="2"/>
  <c r="AU326" i="2" s="1"/>
  <c r="AT327" i="2"/>
  <c r="AU327" i="2" s="1"/>
  <c r="AT328" i="2"/>
  <c r="AU328" i="2" s="1"/>
  <c r="AT329" i="2"/>
  <c r="AU329" i="2" s="1"/>
  <c r="AT330" i="2"/>
  <c r="AU330" i="2" s="1"/>
  <c r="AT331" i="2"/>
  <c r="AU331" i="2" s="1"/>
  <c r="AT332" i="2"/>
  <c r="AU332" i="2" s="1"/>
  <c r="AT333" i="2"/>
  <c r="AU333" i="2" s="1"/>
  <c r="AT334" i="2"/>
  <c r="AU334" i="2" s="1"/>
  <c r="AT335" i="2"/>
  <c r="AU335" i="2" s="1"/>
  <c r="AT336" i="2"/>
  <c r="AU336" i="2" s="1"/>
  <c r="AT337" i="2"/>
  <c r="AU337" i="2" s="1"/>
  <c r="AT338" i="2"/>
  <c r="AU338" i="2" s="1"/>
  <c r="AT339" i="2"/>
  <c r="AU339" i="2" s="1"/>
  <c r="AT340" i="2"/>
  <c r="AU340" i="2" s="1"/>
  <c r="AT341" i="2"/>
  <c r="AU341" i="2" s="1"/>
  <c r="AT342" i="2"/>
  <c r="AU342" i="2" s="1"/>
  <c r="AT343" i="2"/>
  <c r="AU343" i="2" s="1"/>
  <c r="AT344" i="2"/>
  <c r="AU344" i="2" s="1"/>
  <c r="AT345" i="2"/>
  <c r="AU345" i="2" s="1"/>
  <c r="AT346" i="2"/>
  <c r="AU346" i="2" s="1"/>
  <c r="AT347" i="2"/>
  <c r="AU347" i="2" s="1"/>
  <c r="AT348" i="2"/>
  <c r="AU348" i="2" s="1"/>
  <c r="AT349" i="2"/>
  <c r="AU349" i="2" s="1"/>
  <c r="AT350" i="2"/>
  <c r="AU350" i="2" s="1"/>
  <c r="AT351" i="2"/>
  <c r="AU351" i="2" s="1"/>
  <c r="AT352" i="2"/>
  <c r="AU352" i="2" s="1"/>
  <c r="AT353" i="2"/>
  <c r="AU353" i="2" s="1"/>
  <c r="AT354" i="2"/>
  <c r="AU354" i="2" s="1"/>
  <c r="AT355" i="2"/>
  <c r="AU355" i="2" s="1"/>
  <c r="AT356" i="2"/>
  <c r="AU356" i="2" s="1"/>
  <c r="AT357" i="2"/>
  <c r="AU357" i="2" s="1"/>
  <c r="AT358" i="2"/>
  <c r="AU358" i="2" s="1"/>
  <c r="AT359" i="2"/>
  <c r="AU359" i="2" s="1"/>
  <c r="AT360" i="2"/>
  <c r="AU360" i="2" s="1"/>
  <c r="AT361" i="2"/>
  <c r="AU361" i="2" s="1"/>
  <c r="AT362" i="2"/>
  <c r="AU362" i="2" s="1"/>
  <c r="AT363" i="2"/>
  <c r="AU363" i="2" s="1"/>
  <c r="AT364" i="2"/>
  <c r="AU364" i="2" s="1"/>
  <c r="AT365" i="2"/>
  <c r="AU365" i="2" s="1"/>
  <c r="AT366" i="2"/>
  <c r="AU366" i="2" s="1"/>
  <c r="AT367" i="2"/>
  <c r="AU367" i="2" s="1"/>
  <c r="AT368" i="2"/>
  <c r="AU368" i="2" s="1"/>
  <c r="AT369" i="2"/>
  <c r="AU369" i="2" s="1"/>
  <c r="AT370" i="2"/>
  <c r="AU370" i="2" s="1"/>
  <c r="AT371" i="2"/>
  <c r="AU371" i="2" s="1"/>
  <c r="AT372" i="2"/>
  <c r="AU372" i="2" s="1"/>
  <c r="AT373" i="2"/>
  <c r="AU373" i="2" s="1"/>
  <c r="AT374" i="2"/>
  <c r="AU374" i="2" s="1"/>
  <c r="AT375" i="2"/>
  <c r="AU375" i="2" s="1"/>
  <c r="AT376" i="2"/>
  <c r="AU376" i="2" s="1"/>
  <c r="AT377" i="2"/>
  <c r="AU377" i="2" s="1"/>
  <c r="AT378" i="2"/>
  <c r="AU378" i="2" s="1"/>
  <c r="AT379" i="2"/>
  <c r="AU379" i="2" s="1"/>
  <c r="AT380" i="2"/>
  <c r="AU380" i="2" s="1"/>
  <c r="AT381" i="2"/>
  <c r="AU381" i="2" s="1"/>
  <c r="AT382" i="2"/>
  <c r="AU382" i="2" s="1"/>
  <c r="AT383" i="2"/>
  <c r="AU383" i="2" s="1"/>
  <c r="AT384" i="2"/>
  <c r="AU384" i="2" s="1"/>
  <c r="AT385" i="2"/>
  <c r="AU385" i="2" s="1"/>
  <c r="AT386" i="2"/>
  <c r="AU386" i="2" s="1"/>
  <c r="AT387" i="2"/>
  <c r="AU387" i="2" s="1"/>
  <c r="AT388" i="2"/>
  <c r="AU388" i="2" s="1"/>
  <c r="AT389" i="2"/>
  <c r="AU389" i="2" s="1"/>
  <c r="AT390" i="2"/>
  <c r="AU390" i="2" s="1"/>
  <c r="AT391" i="2"/>
  <c r="AU391" i="2" s="1"/>
  <c r="AT392" i="2"/>
  <c r="AU392" i="2" s="1"/>
  <c r="AT393" i="2"/>
  <c r="AU393" i="2" s="1"/>
  <c r="AT394" i="2"/>
  <c r="AU394" i="2" s="1"/>
  <c r="AT395" i="2"/>
  <c r="AU395" i="2" s="1"/>
  <c r="AT396" i="2"/>
  <c r="AU396" i="2" s="1"/>
  <c r="AT397" i="2"/>
  <c r="AU397" i="2" s="1"/>
  <c r="AT398" i="2"/>
  <c r="AU398" i="2" s="1"/>
  <c r="AT399" i="2"/>
  <c r="AU399" i="2" s="1"/>
  <c r="AT400" i="2"/>
  <c r="AU400" i="2" s="1"/>
  <c r="AT401" i="2"/>
  <c r="AU401" i="2" s="1"/>
  <c r="AT402" i="2"/>
  <c r="AU402" i="2" s="1"/>
  <c r="AT403" i="2"/>
  <c r="AU403" i="2" s="1"/>
  <c r="AT404" i="2"/>
  <c r="AU404" i="2" s="1"/>
  <c r="AT405" i="2"/>
  <c r="AU405" i="2" s="1"/>
  <c r="AT406" i="2"/>
  <c r="AU406" i="2" s="1"/>
  <c r="AT407" i="2"/>
  <c r="AU407" i="2" s="1"/>
  <c r="AT408" i="2"/>
  <c r="AU408" i="2" s="1"/>
  <c r="AT409" i="2"/>
  <c r="AU409" i="2" s="1"/>
  <c r="AT410" i="2"/>
  <c r="AU410" i="2" s="1"/>
  <c r="AT411" i="2"/>
  <c r="AU411" i="2" s="1"/>
  <c r="AT412" i="2"/>
  <c r="AU412" i="2" s="1"/>
  <c r="AT413" i="2"/>
  <c r="AU413" i="2" s="1"/>
  <c r="AT414" i="2"/>
  <c r="AU414" i="2" s="1"/>
  <c r="AT415" i="2"/>
  <c r="AU415" i="2" s="1"/>
  <c r="AT416" i="2"/>
  <c r="AU416" i="2" s="1"/>
  <c r="AT417" i="2"/>
  <c r="AU417" i="2" s="1"/>
  <c r="AT418" i="2"/>
  <c r="AU418" i="2" s="1"/>
  <c r="AT419" i="2"/>
  <c r="AU419" i="2" s="1"/>
  <c r="AT420" i="2"/>
  <c r="AU420" i="2" s="1"/>
  <c r="AT421" i="2"/>
  <c r="AU421" i="2" s="1"/>
  <c r="AT422" i="2"/>
  <c r="AU422" i="2" s="1"/>
  <c r="AT423" i="2"/>
  <c r="AU423" i="2" s="1"/>
  <c r="AT424" i="2"/>
  <c r="AU424" i="2" s="1"/>
  <c r="AT425" i="2"/>
  <c r="AU425" i="2" s="1"/>
  <c r="AT426" i="2"/>
  <c r="AU426" i="2" s="1"/>
  <c r="AT427" i="2"/>
  <c r="AU427" i="2" s="1"/>
  <c r="AT428" i="2"/>
  <c r="AU428" i="2" s="1"/>
  <c r="AT429" i="2"/>
  <c r="AU429" i="2" s="1"/>
  <c r="AT430" i="2"/>
  <c r="AU430" i="2" s="1"/>
  <c r="AT431" i="2"/>
  <c r="AU431" i="2" s="1"/>
  <c r="AT432" i="2"/>
  <c r="AU432" i="2" s="1"/>
  <c r="AT433" i="2"/>
  <c r="AU433" i="2" s="1"/>
  <c r="AT434" i="2"/>
  <c r="AU434" i="2" s="1"/>
  <c r="AT435" i="2"/>
  <c r="AU435" i="2" s="1"/>
  <c r="AT436" i="2"/>
  <c r="AU436" i="2" s="1"/>
  <c r="AT437" i="2"/>
  <c r="AU437" i="2" s="1"/>
  <c r="AT438" i="2"/>
  <c r="AU438" i="2" s="1"/>
  <c r="AT439" i="2"/>
  <c r="AU439" i="2" s="1"/>
  <c r="AT440" i="2"/>
  <c r="AU440" i="2" s="1"/>
  <c r="AT441" i="2"/>
  <c r="AU441" i="2" s="1"/>
  <c r="AT442" i="2"/>
  <c r="AU442" i="2" s="1"/>
  <c r="AT443" i="2"/>
  <c r="AU443" i="2" s="1"/>
  <c r="AT444" i="2"/>
  <c r="AU444" i="2" s="1"/>
  <c r="AT445" i="2"/>
  <c r="AU445" i="2" s="1"/>
  <c r="AT446" i="2"/>
  <c r="AU446" i="2" s="1"/>
  <c r="AT447" i="2"/>
  <c r="AU447" i="2" s="1"/>
  <c r="AT448" i="2"/>
  <c r="AU448" i="2" s="1"/>
  <c r="AT449" i="2"/>
  <c r="AU449" i="2" s="1"/>
  <c r="AT450" i="2"/>
  <c r="AU450" i="2" s="1"/>
  <c r="AT451" i="2"/>
  <c r="AU451" i="2" s="1"/>
  <c r="AT452" i="2"/>
  <c r="AU452" i="2" s="1"/>
  <c r="AT453" i="2"/>
  <c r="AU453" i="2" s="1"/>
  <c r="AT454" i="2"/>
  <c r="AU454" i="2" s="1"/>
  <c r="AT455" i="2"/>
  <c r="AU455" i="2" s="1"/>
  <c r="AT456" i="2"/>
  <c r="AU456" i="2" s="1"/>
  <c r="AT457" i="2"/>
  <c r="AU457" i="2" s="1"/>
  <c r="AT458" i="2"/>
  <c r="AU458" i="2" s="1"/>
  <c r="AT459" i="2"/>
  <c r="AU459" i="2" s="1"/>
  <c r="AT460" i="2"/>
  <c r="AU460" i="2" s="1"/>
  <c r="AT461" i="2"/>
  <c r="AU461" i="2" s="1"/>
  <c r="AT462" i="2"/>
  <c r="AU462" i="2" s="1"/>
  <c r="AT463" i="2"/>
  <c r="AU463" i="2" s="1"/>
  <c r="AT464" i="2"/>
  <c r="AU464" i="2" s="1"/>
  <c r="AT465" i="2"/>
  <c r="AU465" i="2" s="1"/>
  <c r="AT466" i="2"/>
  <c r="AU466" i="2" s="1"/>
  <c r="AT467" i="2"/>
  <c r="AU467" i="2" s="1"/>
  <c r="AT468" i="2"/>
  <c r="AU468" i="2" s="1"/>
  <c r="AT469" i="2"/>
  <c r="AU469" i="2" s="1"/>
  <c r="AT470" i="2"/>
  <c r="AU470" i="2" s="1"/>
  <c r="AT471" i="2"/>
  <c r="AU471" i="2" s="1"/>
  <c r="AT472" i="2"/>
  <c r="AU472" i="2" s="1"/>
  <c r="AT473" i="2"/>
  <c r="AU473" i="2" s="1"/>
  <c r="AT474" i="2"/>
  <c r="AU474" i="2" s="1"/>
  <c r="AT475" i="2"/>
  <c r="AU475" i="2" s="1"/>
  <c r="AT476" i="2"/>
  <c r="AU476" i="2" s="1"/>
  <c r="AT477" i="2"/>
  <c r="AU477" i="2" s="1"/>
  <c r="AT478" i="2"/>
  <c r="AU478" i="2" s="1"/>
  <c r="AT479" i="2"/>
  <c r="AU479" i="2" s="1"/>
  <c r="AT480" i="2"/>
  <c r="AU480" i="2" s="1"/>
  <c r="AT481" i="2"/>
  <c r="AU481" i="2" s="1"/>
  <c r="AT482" i="2"/>
  <c r="AU482" i="2" s="1"/>
  <c r="AT483" i="2"/>
  <c r="AU483" i="2" s="1"/>
  <c r="AT484" i="2"/>
  <c r="AU484" i="2" s="1"/>
  <c r="AT485" i="2"/>
  <c r="AU485" i="2" s="1"/>
  <c r="AT486" i="2"/>
  <c r="AU486" i="2" s="1"/>
  <c r="AT487" i="2"/>
  <c r="AU487" i="2" s="1"/>
  <c r="AT488" i="2"/>
  <c r="AU488" i="2" s="1"/>
  <c r="AT489" i="2"/>
  <c r="AU489" i="2" s="1"/>
  <c r="AT490" i="2"/>
  <c r="AU490" i="2" s="1"/>
  <c r="AT491" i="2"/>
  <c r="AU491" i="2" s="1"/>
  <c r="AT492" i="2"/>
  <c r="AU492" i="2" s="1"/>
  <c r="AT493" i="2"/>
  <c r="AU493" i="2" s="1"/>
  <c r="AT494" i="2"/>
  <c r="AU494" i="2" s="1"/>
  <c r="AT495" i="2"/>
  <c r="AU495" i="2" s="1"/>
  <c r="AT496" i="2"/>
  <c r="AU496" i="2" s="1"/>
  <c r="AT497" i="2"/>
  <c r="AU497" i="2" s="1"/>
  <c r="AT498" i="2"/>
  <c r="AU498" i="2" s="1"/>
  <c r="AT499" i="2"/>
  <c r="AU499" i="2" s="1"/>
  <c r="AT500" i="2"/>
  <c r="AU500" i="2" s="1"/>
  <c r="AT501" i="2"/>
  <c r="AU501" i="2" s="1"/>
  <c r="AT502" i="2"/>
  <c r="AU502" i="2" s="1"/>
  <c r="AT503" i="2"/>
  <c r="AU503" i="2" s="1"/>
  <c r="AT504" i="2"/>
  <c r="AU504" i="2" s="1"/>
  <c r="AT505" i="2"/>
  <c r="AU505" i="2" s="1"/>
  <c r="AT506" i="2"/>
  <c r="AU506" i="2" s="1"/>
  <c r="AT507" i="2"/>
  <c r="AU507" i="2" s="1"/>
  <c r="AT508" i="2"/>
  <c r="AU508" i="2" s="1"/>
  <c r="AT509" i="2"/>
  <c r="AU509" i="2" s="1"/>
  <c r="AT510" i="2"/>
  <c r="AU510" i="2" s="1"/>
  <c r="AT511" i="2"/>
  <c r="AU511" i="2" s="1"/>
  <c r="AT512" i="2"/>
  <c r="AU512" i="2" s="1"/>
  <c r="AT513" i="2"/>
  <c r="AU513" i="2" s="1"/>
  <c r="AT514" i="2"/>
  <c r="AU514" i="2" s="1"/>
  <c r="AT515" i="2"/>
  <c r="AU515" i="2" s="1"/>
  <c r="AT516" i="2"/>
  <c r="AU516" i="2" s="1"/>
  <c r="AT517" i="2"/>
  <c r="AU517" i="2" s="1"/>
  <c r="AT518" i="2"/>
  <c r="AU518" i="2" s="1"/>
  <c r="AT519" i="2"/>
  <c r="AU519" i="2" s="1"/>
  <c r="AT520" i="2"/>
  <c r="AU520" i="2" s="1"/>
  <c r="AT521" i="2"/>
  <c r="AU521" i="2" s="1"/>
  <c r="AT522" i="2"/>
  <c r="AU522" i="2" s="1"/>
  <c r="AT523" i="2"/>
  <c r="AU523" i="2" s="1"/>
  <c r="AT524" i="2"/>
  <c r="AU524" i="2" s="1"/>
  <c r="AT525" i="2"/>
  <c r="AU525" i="2" s="1"/>
  <c r="AT526" i="2"/>
  <c r="AU526" i="2" s="1"/>
  <c r="AT527" i="2"/>
  <c r="AU527" i="2" s="1"/>
  <c r="AT528" i="2"/>
  <c r="AU528" i="2" s="1"/>
  <c r="AT529" i="2"/>
  <c r="AU529" i="2" s="1"/>
  <c r="AT530" i="2"/>
  <c r="AU530" i="2" s="1"/>
  <c r="AT531" i="2"/>
  <c r="AU531" i="2" s="1"/>
  <c r="AT532" i="2"/>
  <c r="AU532" i="2" s="1"/>
  <c r="AT533" i="2"/>
  <c r="AU533" i="2" s="1"/>
  <c r="AT534" i="2"/>
  <c r="AU534" i="2" s="1"/>
  <c r="AT535" i="2"/>
  <c r="AU535" i="2" s="1"/>
  <c r="AT536" i="2"/>
  <c r="AU536" i="2" s="1"/>
  <c r="AT537" i="2"/>
  <c r="AU537" i="2" s="1"/>
  <c r="AT538" i="2"/>
  <c r="AU538" i="2" s="1"/>
  <c r="AT539" i="2"/>
  <c r="AU539" i="2" s="1"/>
  <c r="AT540" i="2"/>
  <c r="AU540" i="2" s="1"/>
  <c r="AT541" i="2"/>
  <c r="AU541" i="2" s="1"/>
  <c r="AT542" i="2"/>
  <c r="AU542" i="2" s="1"/>
  <c r="AT543" i="2"/>
  <c r="AU543" i="2" s="1"/>
  <c r="AT544" i="2"/>
  <c r="AU544" i="2" s="1"/>
  <c r="AT545" i="2"/>
  <c r="AU545" i="2" s="1"/>
  <c r="AT546" i="2"/>
  <c r="AU546" i="2" s="1"/>
  <c r="AT547" i="2"/>
  <c r="AU547" i="2" s="1"/>
  <c r="AT548" i="2"/>
  <c r="AU548" i="2" s="1"/>
  <c r="AT549" i="2"/>
  <c r="AU549" i="2" s="1"/>
  <c r="AT550" i="2"/>
  <c r="AU550" i="2" s="1"/>
  <c r="AT551" i="2"/>
  <c r="AU551" i="2" s="1"/>
  <c r="AT552" i="2"/>
  <c r="AU552" i="2" s="1"/>
  <c r="AT553" i="2"/>
  <c r="AU553" i="2" s="1"/>
  <c r="AT554" i="2"/>
  <c r="AU554" i="2" s="1"/>
  <c r="AT555" i="2"/>
  <c r="AU555" i="2" s="1"/>
  <c r="AT556" i="2"/>
  <c r="AU556" i="2" s="1"/>
  <c r="AT557" i="2"/>
  <c r="AU557" i="2" s="1"/>
  <c r="AT558" i="2"/>
  <c r="AU558" i="2" s="1"/>
  <c r="AT559" i="2"/>
  <c r="AU559" i="2" s="1"/>
  <c r="AT560" i="2"/>
  <c r="AU560" i="2" s="1"/>
  <c r="AT561" i="2"/>
  <c r="AU561" i="2" s="1"/>
  <c r="AT562" i="2"/>
  <c r="AU562" i="2" s="1"/>
  <c r="AT563" i="2"/>
  <c r="AU563" i="2" s="1"/>
  <c r="AT564" i="2"/>
  <c r="AU564" i="2" s="1"/>
  <c r="AT565" i="2"/>
  <c r="AU565" i="2" s="1"/>
  <c r="AT566" i="2"/>
  <c r="AU566" i="2" s="1"/>
  <c r="AT567" i="2"/>
  <c r="AU567" i="2" s="1"/>
  <c r="AT568" i="2"/>
  <c r="AU568" i="2" s="1"/>
  <c r="AT569" i="2"/>
  <c r="AU569" i="2" s="1"/>
  <c r="AT570" i="2"/>
  <c r="AU570" i="2" s="1"/>
  <c r="AT571" i="2"/>
  <c r="AU571" i="2" s="1"/>
  <c r="AT572" i="2"/>
  <c r="AU572" i="2" s="1"/>
  <c r="AT573" i="2"/>
  <c r="AU573" i="2" s="1"/>
  <c r="AT574" i="2"/>
  <c r="AU574" i="2" s="1"/>
  <c r="AT575" i="2"/>
  <c r="AU575" i="2" s="1"/>
  <c r="AT576" i="2"/>
  <c r="AU576" i="2" s="1"/>
  <c r="AT577" i="2"/>
  <c r="AU577" i="2" s="1"/>
  <c r="AT578" i="2"/>
  <c r="AU578" i="2" s="1"/>
  <c r="AT579" i="2"/>
  <c r="AU579" i="2" s="1"/>
  <c r="AT580" i="2"/>
  <c r="AU580" i="2" s="1"/>
  <c r="AT581" i="2"/>
  <c r="AU581" i="2" s="1"/>
  <c r="AT582" i="2"/>
  <c r="AU582" i="2" s="1"/>
  <c r="AT583" i="2"/>
  <c r="AU583" i="2" s="1"/>
  <c r="AT584" i="2"/>
  <c r="AU584" i="2" s="1"/>
  <c r="AT585" i="2"/>
  <c r="AU585" i="2" s="1"/>
  <c r="AT586" i="2"/>
  <c r="AU586" i="2" s="1"/>
  <c r="AT587" i="2"/>
  <c r="AU587" i="2" s="1"/>
  <c r="AT588" i="2"/>
  <c r="AU588" i="2" s="1"/>
  <c r="AT589" i="2"/>
  <c r="AU589" i="2" s="1"/>
  <c r="AT590" i="2"/>
  <c r="AU590" i="2" s="1"/>
  <c r="AT591" i="2"/>
  <c r="AU591" i="2" s="1"/>
  <c r="AT592" i="2"/>
  <c r="AU592" i="2" s="1"/>
  <c r="AT593" i="2"/>
  <c r="AU593" i="2" s="1"/>
  <c r="AT594" i="2"/>
  <c r="AU594" i="2" s="1"/>
  <c r="AT595" i="2"/>
  <c r="AU595" i="2" s="1"/>
  <c r="AT596" i="2"/>
  <c r="AU596" i="2" s="1"/>
  <c r="AT597" i="2"/>
  <c r="AU597" i="2" s="1"/>
  <c r="AT598" i="2"/>
  <c r="AU598" i="2" s="1"/>
  <c r="AT599" i="2"/>
  <c r="AU599" i="2" s="1"/>
  <c r="AT600" i="2"/>
  <c r="AU600" i="2" s="1"/>
  <c r="AT601" i="2"/>
  <c r="AU601" i="2" s="1"/>
  <c r="AT602" i="2"/>
  <c r="AU602" i="2" s="1"/>
  <c r="AT603" i="2"/>
  <c r="AU603" i="2" s="1"/>
  <c r="AT604" i="2"/>
  <c r="AU604" i="2" s="1"/>
  <c r="AT605" i="2"/>
  <c r="AU605" i="2" s="1"/>
  <c r="AT606" i="2"/>
  <c r="AU606" i="2" s="1"/>
  <c r="AT607" i="2"/>
  <c r="AU607" i="2" s="1"/>
  <c r="AT608" i="2"/>
  <c r="AU608" i="2" s="1"/>
  <c r="AT609" i="2"/>
  <c r="AU609" i="2" s="1"/>
  <c r="AT610" i="2"/>
  <c r="AU610" i="2" s="1"/>
  <c r="AT611" i="2"/>
  <c r="AU611" i="2" s="1"/>
  <c r="AT612" i="2"/>
  <c r="AU612" i="2" s="1"/>
  <c r="AT613" i="2"/>
  <c r="AU613" i="2" s="1"/>
  <c r="AT614" i="2"/>
  <c r="AU614" i="2" s="1"/>
  <c r="AT615" i="2"/>
  <c r="AU615" i="2" s="1"/>
  <c r="AT616" i="2"/>
  <c r="AU616" i="2" s="1"/>
  <c r="AT617" i="2"/>
  <c r="AU617" i="2" s="1"/>
  <c r="AT618" i="2"/>
  <c r="AU618" i="2" s="1"/>
  <c r="AT619" i="2"/>
  <c r="AU619" i="2" s="1"/>
  <c r="AT620" i="2"/>
  <c r="AU620" i="2" s="1"/>
  <c r="AT621" i="2"/>
  <c r="AU621" i="2" s="1"/>
  <c r="AT622" i="2"/>
  <c r="AU622" i="2" s="1"/>
  <c r="AT623" i="2"/>
  <c r="AU623" i="2" s="1"/>
  <c r="AT624" i="2"/>
  <c r="AU624" i="2" s="1"/>
  <c r="AT625" i="2"/>
  <c r="AU625" i="2" s="1"/>
  <c r="AT626" i="2"/>
  <c r="AU626" i="2" s="1"/>
  <c r="AT627" i="2"/>
  <c r="AU627" i="2" s="1"/>
  <c r="AT628" i="2"/>
  <c r="AU628" i="2" s="1"/>
  <c r="AT629" i="2"/>
  <c r="AU629" i="2" s="1"/>
  <c r="AT630" i="2"/>
  <c r="AU630" i="2" s="1"/>
  <c r="AT631" i="2"/>
  <c r="AU631" i="2" s="1"/>
  <c r="AT632" i="2"/>
  <c r="AU632" i="2" s="1"/>
  <c r="AT633" i="2"/>
  <c r="AU633" i="2" s="1"/>
  <c r="AT634" i="2"/>
  <c r="AU634" i="2" s="1"/>
  <c r="AT635" i="2"/>
  <c r="AU635" i="2" s="1"/>
  <c r="AT636" i="2"/>
  <c r="AU636" i="2" s="1"/>
  <c r="AT637" i="2"/>
  <c r="AU637" i="2" s="1"/>
  <c r="AT638" i="2"/>
  <c r="AU638" i="2" s="1"/>
  <c r="AT639" i="2"/>
  <c r="AU639" i="2" s="1"/>
  <c r="AT640" i="2"/>
  <c r="AU640" i="2" s="1"/>
  <c r="AT641" i="2"/>
  <c r="AU641" i="2" s="1"/>
  <c r="AT642" i="2"/>
  <c r="AU642" i="2" s="1"/>
  <c r="AT643" i="2"/>
  <c r="AU643" i="2" s="1"/>
  <c r="AT644" i="2"/>
  <c r="AU644" i="2" s="1"/>
  <c r="AT645" i="2"/>
  <c r="AU645" i="2" s="1"/>
  <c r="AT646" i="2"/>
  <c r="AU646" i="2" s="1"/>
  <c r="AT647" i="2"/>
  <c r="AU647" i="2" s="1"/>
  <c r="AT648" i="2"/>
  <c r="AU648" i="2" s="1"/>
  <c r="AT649" i="2"/>
  <c r="AU649" i="2" s="1"/>
  <c r="AT650" i="2"/>
  <c r="AU650" i="2" s="1"/>
  <c r="AT651" i="2"/>
  <c r="AU651" i="2" s="1"/>
  <c r="AT652" i="2"/>
  <c r="AU652" i="2" s="1"/>
  <c r="AT653" i="2"/>
  <c r="AU653" i="2" s="1"/>
  <c r="AT654" i="2"/>
  <c r="AU654" i="2" s="1"/>
  <c r="AT655" i="2"/>
  <c r="AU655" i="2" s="1"/>
  <c r="AT656" i="2"/>
  <c r="AU656" i="2" s="1"/>
  <c r="AT657" i="2"/>
  <c r="AU657" i="2" s="1"/>
  <c r="AT658" i="2"/>
  <c r="AU658" i="2" s="1"/>
  <c r="AT659" i="2"/>
  <c r="AU659" i="2" s="1"/>
  <c r="AT660" i="2"/>
  <c r="AU660" i="2" s="1"/>
  <c r="AT661" i="2"/>
  <c r="AU661" i="2" s="1"/>
  <c r="AT662" i="2"/>
  <c r="AU662" i="2" s="1"/>
  <c r="AT663" i="2"/>
  <c r="AU663" i="2" s="1"/>
  <c r="AT664" i="2"/>
  <c r="AU664" i="2" s="1"/>
  <c r="AT665" i="2"/>
  <c r="AU665" i="2" s="1"/>
  <c r="AT666" i="2"/>
  <c r="AU666" i="2" s="1"/>
  <c r="AT667" i="2"/>
  <c r="AU667" i="2" s="1"/>
  <c r="AT668" i="2"/>
  <c r="AU668" i="2" s="1"/>
  <c r="AT669" i="2"/>
  <c r="AU669" i="2" s="1"/>
  <c r="AT670" i="2"/>
  <c r="AU670" i="2" s="1"/>
  <c r="AT671" i="2"/>
  <c r="AU671" i="2" s="1"/>
  <c r="AT672" i="2"/>
  <c r="AU672" i="2" s="1"/>
  <c r="AT673" i="2"/>
  <c r="AU673" i="2" s="1"/>
  <c r="AT674" i="2"/>
  <c r="AU674" i="2" s="1"/>
  <c r="AT675" i="2"/>
  <c r="AU675" i="2" s="1"/>
  <c r="AT676" i="2"/>
  <c r="AU676" i="2" s="1"/>
  <c r="AT677" i="2"/>
  <c r="AU677" i="2" s="1"/>
  <c r="AT678" i="2"/>
  <c r="AU678" i="2" s="1"/>
  <c r="AT679" i="2"/>
  <c r="AU679" i="2" s="1"/>
  <c r="AT680" i="2"/>
  <c r="AU680" i="2" s="1"/>
  <c r="AT681" i="2"/>
  <c r="AU681" i="2" s="1"/>
  <c r="AT682" i="2"/>
  <c r="AU682" i="2" s="1"/>
  <c r="AT683" i="2"/>
  <c r="AU683" i="2" s="1"/>
  <c r="AT684" i="2"/>
  <c r="AU684" i="2" s="1"/>
  <c r="AT685" i="2"/>
  <c r="AU685" i="2" s="1"/>
  <c r="AT686" i="2"/>
  <c r="AU686" i="2" s="1"/>
  <c r="AT687" i="2"/>
  <c r="AU687" i="2" s="1"/>
  <c r="AT688" i="2"/>
  <c r="AU688" i="2" s="1"/>
  <c r="AT689" i="2"/>
  <c r="AU689" i="2" s="1"/>
  <c r="AT690" i="2"/>
  <c r="AU690" i="2" s="1"/>
  <c r="AT691" i="2"/>
  <c r="AU691" i="2" s="1"/>
  <c r="AT692" i="2"/>
  <c r="AU692" i="2" s="1"/>
  <c r="AT693" i="2"/>
  <c r="AU693" i="2" s="1"/>
  <c r="AT694" i="2"/>
  <c r="AU694" i="2" s="1"/>
  <c r="AT695" i="2"/>
  <c r="AU695" i="2" s="1"/>
  <c r="AT696" i="2"/>
  <c r="AU696" i="2" s="1"/>
  <c r="AT697" i="2"/>
  <c r="AU697" i="2" s="1"/>
  <c r="AT698" i="2"/>
  <c r="AU698" i="2" s="1"/>
  <c r="AT699" i="2"/>
  <c r="AU699" i="2" s="1"/>
  <c r="AT700" i="2"/>
  <c r="AU700" i="2" s="1"/>
  <c r="AT701" i="2"/>
  <c r="AU701" i="2" s="1"/>
  <c r="AT702" i="2"/>
  <c r="AU702" i="2" s="1"/>
  <c r="AT703" i="2"/>
  <c r="AU703" i="2" s="1"/>
  <c r="AT704" i="2"/>
  <c r="AU704" i="2" s="1"/>
  <c r="AT705" i="2"/>
  <c r="AU705" i="2" s="1"/>
  <c r="AT706" i="2"/>
  <c r="AU706" i="2" s="1"/>
  <c r="AT707" i="2"/>
  <c r="AU707" i="2" s="1"/>
  <c r="AT708" i="2"/>
  <c r="AU708" i="2" s="1"/>
  <c r="AT709" i="2"/>
  <c r="AU709" i="2" s="1"/>
  <c r="AT710" i="2"/>
  <c r="AU710" i="2" s="1"/>
  <c r="AT711" i="2"/>
  <c r="AU711" i="2" s="1"/>
  <c r="AT712" i="2"/>
  <c r="AU712" i="2" s="1"/>
  <c r="AT713" i="2"/>
  <c r="AU713" i="2" s="1"/>
  <c r="AT714" i="2"/>
  <c r="AU714" i="2" s="1"/>
  <c r="AT715" i="2"/>
  <c r="AU715" i="2" s="1"/>
  <c r="AT716" i="2"/>
  <c r="AU716" i="2" s="1"/>
  <c r="AT717" i="2"/>
  <c r="AU717" i="2" s="1"/>
  <c r="AT718" i="2"/>
  <c r="AU718" i="2" s="1"/>
  <c r="AT719" i="2"/>
  <c r="AU719" i="2" s="1"/>
  <c r="AT720" i="2"/>
  <c r="AU720" i="2" s="1"/>
  <c r="AT721" i="2"/>
  <c r="AU721" i="2" s="1"/>
  <c r="AS247" i="2"/>
  <c r="AT247" i="2"/>
  <c r="AU247" i="2" s="1"/>
  <c r="AS248" i="2"/>
  <c r="AT248" i="2"/>
  <c r="AU248" i="2" s="1"/>
  <c r="AS249" i="2"/>
  <c r="AT249" i="2"/>
  <c r="AU249" i="2" s="1"/>
  <c r="AS250" i="2"/>
  <c r="AT250" i="2"/>
  <c r="AU250" i="2" s="1"/>
  <c r="AS251" i="2"/>
  <c r="AT251" i="2"/>
  <c r="AU251" i="2" s="1"/>
  <c r="AS252" i="2"/>
  <c r="AT252" i="2"/>
  <c r="AU252" i="2" s="1"/>
  <c r="AS253" i="2"/>
  <c r="AT253" i="2"/>
  <c r="AU253" i="2" s="1"/>
  <c r="AS254" i="2"/>
  <c r="AT254" i="2"/>
  <c r="AU254" i="2" s="1"/>
  <c r="AS255" i="2"/>
  <c r="AT255" i="2"/>
  <c r="AU255" i="2" s="1"/>
  <c r="AS256" i="2"/>
  <c r="AT256" i="2"/>
  <c r="AU256" i="2" s="1"/>
  <c r="AS257" i="2"/>
  <c r="AT257" i="2"/>
  <c r="AU257" i="2" s="1"/>
  <c r="AS258" i="2"/>
  <c r="AT258" i="2"/>
  <c r="AU258" i="2" s="1"/>
  <c r="AS244" i="2"/>
  <c r="AT244" i="2"/>
  <c r="AU244" i="2" s="1"/>
  <c r="AS245" i="2"/>
  <c r="AT245" i="2"/>
  <c r="AU245" i="2" s="1"/>
  <c r="AS246" i="2"/>
  <c r="AT246" i="2"/>
  <c r="AU246" i="2" s="1"/>
  <c r="AS7" i="2"/>
  <c r="AT7" i="2"/>
  <c r="AU7" i="2" s="1"/>
  <c r="AS8" i="2"/>
  <c r="AT8" i="2"/>
  <c r="AU8" i="2" s="1"/>
  <c r="AS9" i="2"/>
  <c r="AT9" i="2"/>
  <c r="AU9" i="2" s="1"/>
  <c r="AS10" i="2"/>
  <c r="AT10" i="2"/>
  <c r="AU10" i="2" s="1"/>
  <c r="AS11" i="2"/>
  <c r="AT11" i="2"/>
  <c r="AU11" i="2" s="1"/>
  <c r="AS12" i="2"/>
  <c r="AT12" i="2"/>
  <c r="AU12" i="2" s="1"/>
  <c r="AS13" i="2"/>
  <c r="AT13" i="2"/>
  <c r="AU13" i="2" s="1"/>
  <c r="AS14" i="2"/>
  <c r="AT14" i="2"/>
  <c r="AU14" i="2" s="1"/>
  <c r="AS15" i="2"/>
  <c r="AT15" i="2"/>
  <c r="AU15" i="2" s="1"/>
  <c r="AS16" i="2"/>
  <c r="AT16" i="2"/>
  <c r="AU16" i="2" s="1"/>
  <c r="AS17" i="2"/>
  <c r="AT17" i="2"/>
  <c r="AU17" i="2" s="1"/>
  <c r="AS18" i="2"/>
  <c r="AT18" i="2"/>
  <c r="AU18" i="2" s="1"/>
  <c r="AS19" i="2"/>
  <c r="AT19" i="2"/>
  <c r="AU19" i="2" s="1"/>
  <c r="AS20" i="2"/>
  <c r="AT20" i="2"/>
  <c r="AU20" i="2" s="1"/>
  <c r="AS21" i="2"/>
  <c r="AT21" i="2"/>
  <c r="AU21" i="2" s="1"/>
  <c r="AS22" i="2"/>
  <c r="AT22" i="2"/>
  <c r="AU22" i="2" s="1"/>
  <c r="AS23" i="2"/>
  <c r="AT23" i="2"/>
  <c r="AU23" i="2" s="1"/>
  <c r="AS24" i="2"/>
  <c r="AT24" i="2"/>
  <c r="AU24" i="2" s="1"/>
  <c r="AS25" i="2"/>
  <c r="AT25" i="2"/>
  <c r="AU25" i="2" s="1"/>
  <c r="AS26" i="2"/>
  <c r="AT26" i="2"/>
  <c r="AU26" i="2" s="1"/>
  <c r="AS27" i="2"/>
  <c r="AT27" i="2"/>
  <c r="AU27" i="2" s="1"/>
  <c r="AS28" i="2"/>
  <c r="AT28" i="2"/>
  <c r="AU28" i="2" s="1"/>
  <c r="AS29" i="2"/>
  <c r="AT29" i="2"/>
  <c r="AU29" i="2" s="1"/>
  <c r="AS30" i="2"/>
  <c r="AT30" i="2"/>
  <c r="AU30" i="2" s="1"/>
  <c r="AS31" i="2"/>
  <c r="AT31" i="2"/>
  <c r="AU31" i="2" s="1"/>
  <c r="AS32" i="2"/>
  <c r="AT32" i="2"/>
  <c r="AU32" i="2" s="1"/>
  <c r="AS33" i="2"/>
  <c r="AT33" i="2"/>
  <c r="AU33" i="2" s="1"/>
  <c r="AS34" i="2"/>
  <c r="AT34" i="2"/>
  <c r="AU34" i="2" s="1"/>
  <c r="AS35" i="2"/>
  <c r="AT35" i="2"/>
  <c r="AU35" i="2" s="1"/>
  <c r="AS36" i="2"/>
  <c r="AT36" i="2"/>
  <c r="AU36" i="2" s="1"/>
  <c r="AS37" i="2"/>
  <c r="AT37" i="2"/>
  <c r="AU37" i="2" s="1"/>
  <c r="AS38" i="2"/>
  <c r="AT38" i="2"/>
  <c r="AU38" i="2" s="1"/>
  <c r="AS39" i="2"/>
  <c r="AT39" i="2"/>
  <c r="AU39" i="2" s="1"/>
  <c r="AS40" i="2"/>
  <c r="AT40" i="2"/>
  <c r="AU40" i="2" s="1"/>
  <c r="AS41" i="2"/>
  <c r="AT41" i="2"/>
  <c r="AU41" i="2" s="1"/>
  <c r="AS42" i="2"/>
  <c r="AT42" i="2"/>
  <c r="AU42" i="2" s="1"/>
  <c r="AS43" i="2"/>
  <c r="AT43" i="2"/>
  <c r="AU43" i="2" s="1"/>
  <c r="AS44" i="2"/>
  <c r="AT44" i="2"/>
  <c r="AU44" i="2" s="1"/>
  <c r="AS45" i="2"/>
  <c r="AT45" i="2"/>
  <c r="AU45" i="2" s="1"/>
  <c r="AS46" i="2"/>
  <c r="AT46" i="2"/>
  <c r="AU46" i="2" s="1"/>
  <c r="AS47" i="2"/>
  <c r="AT47" i="2"/>
  <c r="AU47" i="2" s="1"/>
  <c r="AS48" i="2"/>
  <c r="AT48" i="2"/>
  <c r="AU48" i="2" s="1"/>
  <c r="AS49" i="2"/>
  <c r="AT49" i="2"/>
  <c r="AU49" i="2" s="1"/>
  <c r="AS50" i="2"/>
  <c r="AT50" i="2"/>
  <c r="AU50" i="2" s="1"/>
  <c r="AS51" i="2"/>
  <c r="AT51" i="2"/>
  <c r="AU51" i="2" s="1"/>
  <c r="AS52" i="2"/>
  <c r="AT52" i="2"/>
  <c r="AU52" i="2" s="1"/>
  <c r="AS53" i="2"/>
  <c r="AT53" i="2"/>
  <c r="AU53" i="2" s="1"/>
  <c r="AS54" i="2"/>
  <c r="AT54" i="2"/>
  <c r="AU54" i="2" s="1"/>
  <c r="AS55" i="2"/>
  <c r="AT55" i="2"/>
  <c r="AU55" i="2" s="1"/>
  <c r="AS56" i="2"/>
  <c r="AT56" i="2"/>
  <c r="AU56" i="2" s="1"/>
  <c r="AS57" i="2"/>
  <c r="AT57" i="2"/>
  <c r="AU57" i="2" s="1"/>
  <c r="AS58" i="2"/>
  <c r="AT58" i="2"/>
  <c r="AU58" i="2" s="1"/>
  <c r="AS59" i="2"/>
  <c r="AT59" i="2"/>
  <c r="AU59" i="2" s="1"/>
  <c r="AS60" i="2"/>
  <c r="AT60" i="2"/>
  <c r="AU60" i="2" s="1"/>
  <c r="AS61" i="2"/>
  <c r="AT61" i="2"/>
  <c r="AU61" i="2" s="1"/>
  <c r="AS62" i="2"/>
  <c r="AT62" i="2"/>
  <c r="AU62" i="2" s="1"/>
  <c r="AS63" i="2"/>
  <c r="AT63" i="2"/>
  <c r="AU63" i="2" s="1"/>
  <c r="AS64" i="2"/>
  <c r="AT64" i="2"/>
  <c r="AU64" i="2" s="1"/>
  <c r="AS65" i="2"/>
  <c r="AT65" i="2"/>
  <c r="AU65" i="2" s="1"/>
  <c r="AS66" i="2"/>
  <c r="AT66" i="2"/>
  <c r="AU66" i="2" s="1"/>
  <c r="AS67" i="2"/>
  <c r="AT67" i="2"/>
  <c r="AU67" i="2" s="1"/>
  <c r="AS68" i="2"/>
  <c r="AT68" i="2"/>
  <c r="AU68" i="2" s="1"/>
  <c r="AS69" i="2"/>
  <c r="AT69" i="2"/>
  <c r="AU69" i="2" s="1"/>
  <c r="AS70" i="2"/>
  <c r="AT70" i="2"/>
  <c r="AU70" i="2" s="1"/>
  <c r="AS71" i="2"/>
  <c r="AT71" i="2"/>
  <c r="AU71" i="2" s="1"/>
  <c r="AS72" i="2"/>
  <c r="AT72" i="2"/>
  <c r="AU72" i="2" s="1"/>
  <c r="AS73" i="2"/>
  <c r="AT73" i="2"/>
  <c r="AU73" i="2" s="1"/>
  <c r="AS74" i="2"/>
  <c r="AT74" i="2"/>
  <c r="AU74" i="2" s="1"/>
  <c r="AS75" i="2"/>
  <c r="AT75" i="2"/>
  <c r="AU75" i="2" s="1"/>
  <c r="AS76" i="2"/>
  <c r="AT76" i="2"/>
  <c r="AU76" i="2" s="1"/>
  <c r="AS77" i="2"/>
  <c r="AT77" i="2"/>
  <c r="AU77" i="2" s="1"/>
  <c r="AS78" i="2"/>
  <c r="AT78" i="2"/>
  <c r="AU78" i="2" s="1"/>
  <c r="AS79" i="2"/>
  <c r="AT79" i="2"/>
  <c r="AU79" i="2" s="1"/>
  <c r="AS80" i="2"/>
  <c r="AT80" i="2"/>
  <c r="AU80" i="2" s="1"/>
  <c r="AS81" i="2"/>
  <c r="AT81" i="2"/>
  <c r="AU81" i="2" s="1"/>
  <c r="AS82" i="2"/>
  <c r="AT82" i="2"/>
  <c r="AU82" i="2" s="1"/>
  <c r="AS83" i="2"/>
  <c r="AT83" i="2"/>
  <c r="AU83" i="2" s="1"/>
  <c r="AS84" i="2"/>
  <c r="AT84" i="2"/>
  <c r="AU84" i="2" s="1"/>
  <c r="AS85" i="2"/>
  <c r="AT85" i="2"/>
  <c r="AU85" i="2" s="1"/>
  <c r="AS86" i="2"/>
  <c r="AT86" i="2"/>
  <c r="AU86" i="2" s="1"/>
  <c r="AS87" i="2"/>
  <c r="AT87" i="2"/>
  <c r="AU87" i="2" s="1"/>
  <c r="AS88" i="2"/>
  <c r="AT88" i="2"/>
  <c r="AU88" i="2" s="1"/>
  <c r="AS89" i="2"/>
  <c r="AT89" i="2"/>
  <c r="AU89" i="2" s="1"/>
  <c r="AS90" i="2"/>
  <c r="AT90" i="2"/>
  <c r="AU90" i="2" s="1"/>
  <c r="AS91" i="2"/>
  <c r="AT91" i="2"/>
  <c r="AU91" i="2" s="1"/>
  <c r="AS92" i="2"/>
  <c r="AT92" i="2"/>
  <c r="AU92" i="2" s="1"/>
  <c r="AS93" i="2"/>
  <c r="AT93" i="2"/>
  <c r="AU93" i="2" s="1"/>
  <c r="AS94" i="2"/>
  <c r="AT94" i="2"/>
  <c r="AU94" i="2" s="1"/>
  <c r="AS95" i="2"/>
  <c r="AT95" i="2"/>
  <c r="AU95" i="2" s="1"/>
  <c r="AS96" i="2"/>
  <c r="AT96" i="2"/>
  <c r="AU96" i="2" s="1"/>
  <c r="AS97" i="2"/>
  <c r="AT97" i="2"/>
  <c r="AU97" i="2" s="1"/>
  <c r="AS98" i="2"/>
  <c r="AT98" i="2"/>
  <c r="AU98" i="2" s="1"/>
  <c r="AS99" i="2"/>
  <c r="AT99" i="2"/>
  <c r="AU99" i="2" s="1"/>
  <c r="AS100" i="2"/>
  <c r="AT100" i="2"/>
  <c r="AU100" i="2" s="1"/>
  <c r="AS101" i="2"/>
  <c r="AT101" i="2"/>
  <c r="AU101" i="2" s="1"/>
  <c r="AS102" i="2"/>
  <c r="AT102" i="2"/>
  <c r="AU102" i="2" s="1"/>
  <c r="AS103" i="2"/>
  <c r="AT103" i="2"/>
  <c r="AU103" i="2" s="1"/>
  <c r="AS104" i="2"/>
  <c r="AT104" i="2"/>
  <c r="AU104" i="2" s="1"/>
  <c r="AS105" i="2"/>
  <c r="AT105" i="2"/>
  <c r="AU105" i="2" s="1"/>
  <c r="AS106" i="2"/>
  <c r="AT106" i="2"/>
  <c r="AU106" i="2" s="1"/>
  <c r="AS107" i="2"/>
  <c r="AT107" i="2"/>
  <c r="AU107" i="2" s="1"/>
  <c r="AS108" i="2"/>
  <c r="AT108" i="2"/>
  <c r="AU108" i="2" s="1"/>
  <c r="AS109" i="2"/>
  <c r="AT109" i="2"/>
  <c r="AU109" i="2" s="1"/>
  <c r="AS110" i="2"/>
  <c r="AT110" i="2"/>
  <c r="AU110" i="2" s="1"/>
  <c r="AS111" i="2"/>
  <c r="AT111" i="2"/>
  <c r="AU111" i="2" s="1"/>
  <c r="AS112" i="2"/>
  <c r="AT112" i="2"/>
  <c r="AU112" i="2" s="1"/>
  <c r="AS113" i="2"/>
  <c r="AT113" i="2"/>
  <c r="AU113" i="2" s="1"/>
  <c r="AS114" i="2"/>
  <c r="AT114" i="2"/>
  <c r="AU114" i="2" s="1"/>
  <c r="AS115" i="2"/>
  <c r="AT115" i="2"/>
  <c r="AU115" i="2" s="1"/>
  <c r="AS116" i="2"/>
  <c r="AT116" i="2"/>
  <c r="AU116" i="2" s="1"/>
  <c r="AS117" i="2"/>
  <c r="AT117" i="2"/>
  <c r="AU117" i="2" s="1"/>
  <c r="AS118" i="2"/>
  <c r="AT118" i="2"/>
  <c r="AU118" i="2" s="1"/>
  <c r="AS119" i="2"/>
  <c r="AT119" i="2"/>
  <c r="AU119" i="2" s="1"/>
  <c r="AS120" i="2"/>
  <c r="AT120" i="2"/>
  <c r="AU120" i="2" s="1"/>
  <c r="AS121" i="2"/>
  <c r="AT121" i="2"/>
  <c r="AU121" i="2" s="1"/>
  <c r="AS122" i="2"/>
  <c r="AT122" i="2"/>
  <c r="AU122" i="2" s="1"/>
  <c r="AS123" i="2"/>
  <c r="AT123" i="2"/>
  <c r="AU123" i="2" s="1"/>
  <c r="AS124" i="2"/>
  <c r="AT124" i="2"/>
  <c r="AU124" i="2" s="1"/>
  <c r="AS125" i="2"/>
  <c r="AT125" i="2"/>
  <c r="AU125" i="2" s="1"/>
  <c r="AS126" i="2"/>
  <c r="AT126" i="2"/>
  <c r="AU126" i="2" s="1"/>
  <c r="AS127" i="2"/>
  <c r="AT127" i="2"/>
  <c r="AU127" i="2" s="1"/>
  <c r="AS128" i="2"/>
  <c r="AT128" i="2"/>
  <c r="AU128" i="2" s="1"/>
  <c r="AS129" i="2"/>
  <c r="AT129" i="2"/>
  <c r="AU129" i="2" s="1"/>
  <c r="AS130" i="2"/>
  <c r="AT130" i="2"/>
  <c r="AU130" i="2" s="1"/>
  <c r="AS131" i="2"/>
  <c r="AT131" i="2"/>
  <c r="AU131" i="2" s="1"/>
  <c r="AS132" i="2"/>
  <c r="AT132" i="2"/>
  <c r="AU132" i="2" s="1"/>
  <c r="AS133" i="2"/>
  <c r="AT133" i="2"/>
  <c r="AU133" i="2" s="1"/>
  <c r="AS134" i="2"/>
  <c r="AT134" i="2"/>
  <c r="AU134" i="2" s="1"/>
  <c r="AS135" i="2"/>
  <c r="AT135" i="2"/>
  <c r="AU135" i="2" s="1"/>
  <c r="AS136" i="2"/>
  <c r="AT136" i="2"/>
  <c r="AU136" i="2" s="1"/>
  <c r="AS137" i="2"/>
  <c r="AT137" i="2"/>
  <c r="AU137" i="2" s="1"/>
  <c r="AS138" i="2"/>
  <c r="AT138" i="2"/>
  <c r="AU138" i="2" s="1"/>
  <c r="AS139" i="2"/>
  <c r="AT139" i="2"/>
  <c r="AU139" i="2" s="1"/>
  <c r="AS140" i="2"/>
  <c r="AT140" i="2"/>
  <c r="AU140" i="2" s="1"/>
  <c r="AS141" i="2"/>
  <c r="AT141" i="2"/>
  <c r="AU141" i="2" s="1"/>
  <c r="AS142" i="2"/>
  <c r="AT142" i="2"/>
  <c r="AU142" i="2" s="1"/>
  <c r="AS143" i="2"/>
  <c r="AT143" i="2"/>
  <c r="AU143" i="2" s="1"/>
  <c r="AS144" i="2"/>
  <c r="AT144" i="2"/>
  <c r="AU144" i="2" s="1"/>
  <c r="AS145" i="2"/>
  <c r="AT145" i="2"/>
  <c r="AU145" i="2" s="1"/>
  <c r="AS146" i="2"/>
  <c r="AT146" i="2"/>
  <c r="AU146" i="2" s="1"/>
  <c r="AS147" i="2"/>
  <c r="AT147" i="2"/>
  <c r="AU147" i="2" s="1"/>
  <c r="AS148" i="2"/>
  <c r="AT148" i="2"/>
  <c r="AU148" i="2" s="1"/>
  <c r="AS149" i="2"/>
  <c r="AT149" i="2"/>
  <c r="AU149" i="2" s="1"/>
  <c r="AS150" i="2"/>
  <c r="AT150" i="2"/>
  <c r="AU150" i="2" s="1"/>
  <c r="AS151" i="2"/>
  <c r="AT151" i="2"/>
  <c r="AU151" i="2" s="1"/>
  <c r="AS152" i="2"/>
  <c r="AT152" i="2"/>
  <c r="AU152" i="2" s="1"/>
  <c r="AS153" i="2"/>
  <c r="AT153" i="2"/>
  <c r="AU153" i="2" s="1"/>
  <c r="AS154" i="2"/>
  <c r="AT154" i="2"/>
  <c r="AU154" i="2" s="1"/>
  <c r="AS155" i="2"/>
  <c r="AT155" i="2"/>
  <c r="AU155" i="2" s="1"/>
  <c r="AS156" i="2"/>
  <c r="AT156" i="2"/>
  <c r="AU156" i="2" s="1"/>
  <c r="AS157" i="2"/>
  <c r="AT157" i="2"/>
  <c r="AU157" i="2" s="1"/>
  <c r="AS158" i="2"/>
  <c r="AT158" i="2"/>
  <c r="AU158" i="2" s="1"/>
  <c r="AS159" i="2"/>
  <c r="AT159" i="2"/>
  <c r="AU159" i="2" s="1"/>
  <c r="AS160" i="2"/>
  <c r="AT160" i="2"/>
  <c r="AU160" i="2" s="1"/>
  <c r="AS161" i="2"/>
  <c r="AT161" i="2"/>
  <c r="AU161" i="2" s="1"/>
  <c r="AS162" i="2"/>
  <c r="AT162" i="2"/>
  <c r="AU162" i="2" s="1"/>
  <c r="AS163" i="2"/>
  <c r="AT163" i="2"/>
  <c r="AU163" i="2" s="1"/>
  <c r="AS164" i="2"/>
  <c r="AT164" i="2"/>
  <c r="AU164" i="2" s="1"/>
  <c r="AS165" i="2"/>
  <c r="AT165" i="2"/>
  <c r="AU165" i="2" s="1"/>
  <c r="AS166" i="2"/>
  <c r="AT166" i="2"/>
  <c r="AU166" i="2" s="1"/>
  <c r="AS167" i="2"/>
  <c r="AT167" i="2"/>
  <c r="AU167" i="2" s="1"/>
  <c r="AS168" i="2"/>
  <c r="AT168" i="2"/>
  <c r="AU168" i="2" s="1"/>
  <c r="AS169" i="2"/>
  <c r="AT169" i="2"/>
  <c r="AU169" i="2" s="1"/>
  <c r="AS170" i="2"/>
  <c r="AT170" i="2"/>
  <c r="AU170" i="2" s="1"/>
  <c r="AS171" i="2"/>
  <c r="AT171" i="2"/>
  <c r="AU171" i="2" s="1"/>
  <c r="AS172" i="2"/>
  <c r="AT172" i="2"/>
  <c r="AU172" i="2" s="1"/>
  <c r="AS173" i="2"/>
  <c r="AT173" i="2"/>
  <c r="AU173" i="2" s="1"/>
  <c r="AS174" i="2"/>
  <c r="AT174" i="2"/>
  <c r="AU174" i="2" s="1"/>
  <c r="AS175" i="2"/>
  <c r="AT175" i="2"/>
  <c r="AU175" i="2" s="1"/>
  <c r="AS176" i="2"/>
  <c r="AT176" i="2"/>
  <c r="AU176" i="2" s="1"/>
  <c r="AS177" i="2"/>
  <c r="AT177" i="2"/>
  <c r="AU177" i="2" s="1"/>
  <c r="AS178" i="2"/>
  <c r="AT178" i="2"/>
  <c r="AU178" i="2" s="1"/>
  <c r="AS179" i="2"/>
  <c r="AT179" i="2"/>
  <c r="AU179" i="2" s="1"/>
  <c r="AS180" i="2"/>
  <c r="AT180" i="2"/>
  <c r="AU180" i="2" s="1"/>
  <c r="AS181" i="2"/>
  <c r="AT181" i="2"/>
  <c r="AU181" i="2" s="1"/>
  <c r="AS182" i="2"/>
  <c r="AT182" i="2"/>
  <c r="AU182" i="2" s="1"/>
  <c r="AS183" i="2"/>
  <c r="AT183" i="2"/>
  <c r="AU183" i="2" s="1"/>
  <c r="AS184" i="2"/>
  <c r="AT184" i="2"/>
  <c r="AU184" i="2" s="1"/>
  <c r="AS185" i="2"/>
  <c r="AT185" i="2"/>
  <c r="AU185" i="2" s="1"/>
  <c r="AS186" i="2"/>
  <c r="AT186" i="2"/>
  <c r="AU186" i="2" s="1"/>
  <c r="AS187" i="2"/>
  <c r="AT187" i="2"/>
  <c r="AU187" i="2" s="1"/>
  <c r="AS188" i="2"/>
  <c r="AT188" i="2"/>
  <c r="AU188" i="2" s="1"/>
  <c r="AS189" i="2"/>
  <c r="AT189" i="2"/>
  <c r="AU189" i="2" s="1"/>
  <c r="AS190" i="2"/>
  <c r="AT190" i="2"/>
  <c r="AU190" i="2" s="1"/>
  <c r="AS191" i="2"/>
  <c r="AT191" i="2"/>
  <c r="AU191" i="2" s="1"/>
  <c r="AS192" i="2"/>
  <c r="AT192" i="2"/>
  <c r="AU192" i="2" s="1"/>
  <c r="AS193" i="2"/>
  <c r="AT193" i="2"/>
  <c r="AU193" i="2" s="1"/>
  <c r="AS194" i="2"/>
  <c r="AT194" i="2"/>
  <c r="AU194" i="2" s="1"/>
  <c r="AS195" i="2"/>
  <c r="AT195" i="2"/>
  <c r="AU195" i="2" s="1"/>
  <c r="AS196" i="2"/>
  <c r="AT196" i="2"/>
  <c r="AU196" i="2" s="1"/>
  <c r="AS197" i="2"/>
  <c r="AT197" i="2"/>
  <c r="AU197" i="2" s="1"/>
  <c r="AS198" i="2"/>
  <c r="AT198" i="2"/>
  <c r="AU198" i="2" s="1"/>
  <c r="AS199" i="2"/>
  <c r="AT199" i="2"/>
  <c r="AU199" i="2" s="1"/>
  <c r="AS200" i="2"/>
  <c r="AT200" i="2"/>
  <c r="AU200" i="2" s="1"/>
  <c r="AS201" i="2"/>
  <c r="AT201" i="2"/>
  <c r="AU201" i="2" s="1"/>
  <c r="AS202" i="2"/>
  <c r="AT202" i="2"/>
  <c r="AU202" i="2" s="1"/>
  <c r="AS203" i="2"/>
  <c r="AT203" i="2"/>
  <c r="AU203" i="2" s="1"/>
  <c r="AS204" i="2"/>
  <c r="AT204" i="2"/>
  <c r="AS205" i="2"/>
  <c r="AT205" i="2"/>
  <c r="AS206" i="2"/>
  <c r="AT206" i="2"/>
  <c r="AS207" i="2"/>
  <c r="AT207" i="2"/>
  <c r="AS208" i="2"/>
  <c r="AT208" i="2"/>
  <c r="AS209" i="2"/>
  <c r="AT209" i="2"/>
  <c r="AS210" i="2"/>
  <c r="AT210" i="2"/>
  <c r="AS211" i="2"/>
  <c r="AT211" i="2"/>
  <c r="AS212" i="2"/>
  <c r="AT212" i="2"/>
  <c r="AS213" i="2"/>
  <c r="AT213" i="2"/>
  <c r="AS214" i="2"/>
  <c r="AT214" i="2"/>
  <c r="AS215" i="2"/>
  <c r="AT215" i="2"/>
  <c r="AS216" i="2"/>
  <c r="AT216" i="2"/>
  <c r="AS217" i="2"/>
  <c r="AT217" i="2"/>
  <c r="AS218" i="2"/>
  <c r="AT218" i="2"/>
  <c r="AS219" i="2"/>
  <c r="AT219" i="2"/>
  <c r="AS220" i="2"/>
  <c r="AT220" i="2"/>
  <c r="AS221" i="2"/>
  <c r="AT221" i="2"/>
  <c r="AS222" i="2"/>
  <c r="AT222" i="2"/>
  <c r="AS223" i="2"/>
  <c r="AT223" i="2"/>
  <c r="AS224" i="2"/>
  <c r="AT224" i="2"/>
  <c r="AS225" i="2"/>
  <c r="AT225" i="2"/>
  <c r="AS226" i="2"/>
  <c r="AT226" i="2"/>
  <c r="AS227" i="2"/>
  <c r="AT227" i="2"/>
  <c r="AS228" i="2"/>
  <c r="AT228" i="2"/>
  <c r="AS229" i="2"/>
  <c r="AT229" i="2"/>
  <c r="AS230" i="2"/>
  <c r="AT230" i="2"/>
  <c r="AS231" i="2"/>
  <c r="AT231" i="2"/>
  <c r="AS232" i="2"/>
  <c r="AT232" i="2"/>
  <c r="AS233" i="2"/>
  <c r="AT233" i="2"/>
  <c r="AS234" i="2"/>
  <c r="AT234" i="2"/>
  <c r="AS235" i="2"/>
  <c r="AT235" i="2"/>
  <c r="AS236" i="2"/>
  <c r="AT236" i="2"/>
  <c r="AS237" i="2"/>
  <c r="AT237" i="2"/>
  <c r="AS238" i="2"/>
  <c r="AT238" i="2"/>
  <c r="AS239" i="2"/>
  <c r="AT239" i="2"/>
  <c r="AS240" i="2"/>
  <c r="AT240" i="2"/>
  <c r="AS241" i="2"/>
  <c r="AT241" i="2"/>
  <c r="AS242" i="2"/>
  <c r="AT242" i="2"/>
  <c r="AS243" i="2"/>
  <c r="AT243" i="2"/>
  <c r="AT6" i="2"/>
  <c r="AS6" i="2"/>
  <c r="AN244" i="2"/>
  <c r="AO244" i="2"/>
  <c r="AQ244" i="2"/>
  <c r="AN245" i="2"/>
  <c r="AO245" i="2"/>
  <c r="AQ245" i="2"/>
  <c r="AN246" i="2"/>
  <c r="AO246" i="2"/>
  <c r="AQ246" i="2"/>
  <c r="AN247" i="2"/>
  <c r="AO247" i="2"/>
  <c r="AQ247" i="2"/>
  <c r="AO248" i="2"/>
  <c r="AO249" i="2"/>
  <c r="AO250" i="2"/>
  <c r="AO251" i="2"/>
  <c r="AO252" i="2"/>
  <c r="AO253" i="2"/>
  <c r="AO254" i="2"/>
  <c r="AO255" i="2"/>
  <c r="AO256" i="2"/>
  <c r="AO257" i="2"/>
  <c r="AO258" i="2"/>
  <c r="AO259" i="2"/>
  <c r="AO260" i="2"/>
  <c r="AO261" i="2"/>
  <c r="AO262" i="2"/>
  <c r="AO263" i="2"/>
  <c r="AO264" i="2"/>
  <c r="AO265" i="2"/>
  <c r="AO266" i="2"/>
  <c r="AO267" i="2"/>
  <c r="AO268" i="2"/>
  <c r="AO269" i="2"/>
  <c r="AO270" i="2"/>
  <c r="AO271" i="2"/>
  <c r="AO272" i="2"/>
  <c r="AO273" i="2"/>
  <c r="AO274" i="2"/>
  <c r="AO275" i="2"/>
  <c r="AO276" i="2"/>
  <c r="AO277" i="2"/>
  <c r="AO278" i="2"/>
  <c r="AO279" i="2"/>
  <c r="AO280" i="2"/>
  <c r="AO281" i="2"/>
  <c r="AO282" i="2"/>
  <c r="AO283" i="2"/>
  <c r="AO284" i="2"/>
  <c r="AO285" i="2"/>
  <c r="AO286" i="2"/>
  <c r="AO287" i="2"/>
  <c r="AO288" i="2"/>
  <c r="AO289" i="2"/>
  <c r="AO290" i="2"/>
  <c r="AO291" i="2"/>
  <c r="AO292" i="2"/>
  <c r="AO293" i="2"/>
  <c r="AO294" i="2"/>
  <c r="AO295" i="2"/>
  <c r="AO296" i="2"/>
  <c r="AO297" i="2"/>
  <c r="AO298" i="2"/>
  <c r="AO299" i="2"/>
  <c r="AO300" i="2"/>
  <c r="AO301" i="2"/>
  <c r="AO302" i="2"/>
  <c r="AO303" i="2"/>
  <c r="AO304" i="2"/>
  <c r="AO305" i="2"/>
  <c r="AO306" i="2"/>
  <c r="AO307" i="2"/>
  <c r="AO308" i="2"/>
  <c r="AO309" i="2"/>
  <c r="AO310" i="2"/>
  <c r="AO311" i="2"/>
  <c r="AO312" i="2"/>
  <c r="AO313" i="2"/>
  <c r="AO314" i="2"/>
  <c r="AO315" i="2"/>
  <c r="AO316" i="2"/>
  <c r="AO317" i="2"/>
  <c r="AO318" i="2"/>
  <c r="AO319" i="2"/>
  <c r="AO320" i="2"/>
  <c r="AO321" i="2"/>
  <c r="AO322" i="2"/>
  <c r="AO323" i="2"/>
  <c r="AO324" i="2"/>
  <c r="AO325" i="2"/>
  <c r="AO326" i="2"/>
  <c r="AO327" i="2"/>
  <c r="AO328" i="2"/>
  <c r="AO329" i="2"/>
  <c r="AO330" i="2"/>
  <c r="AO331" i="2"/>
  <c r="AO332" i="2"/>
  <c r="AO333" i="2"/>
  <c r="AO334" i="2"/>
  <c r="AO335" i="2"/>
  <c r="AO336" i="2"/>
  <c r="AO337" i="2"/>
  <c r="AO338" i="2"/>
  <c r="AO339" i="2"/>
  <c r="AO340" i="2"/>
  <c r="AO341" i="2"/>
  <c r="AO342" i="2"/>
  <c r="AO343" i="2"/>
  <c r="AO344" i="2"/>
  <c r="AO345" i="2"/>
  <c r="AO346" i="2"/>
  <c r="AO347" i="2"/>
  <c r="AO348" i="2"/>
  <c r="AO349" i="2"/>
  <c r="AO350" i="2"/>
  <c r="AO351" i="2"/>
  <c r="AO352" i="2"/>
  <c r="AO353" i="2"/>
  <c r="AO354" i="2"/>
  <c r="AO355" i="2"/>
  <c r="AO356" i="2"/>
  <c r="AO357" i="2"/>
  <c r="AO358" i="2"/>
  <c r="AO359" i="2"/>
  <c r="AO360" i="2"/>
  <c r="AO361" i="2"/>
  <c r="AO362" i="2"/>
  <c r="AO363" i="2"/>
  <c r="AO364" i="2"/>
  <c r="AO365" i="2"/>
  <c r="AO366" i="2"/>
  <c r="AO367" i="2"/>
  <c r="AO368" i="2"/>
  <c r="AO369" i="2"/>
  <c r="AO370" i="2"/>
  <c r="AO371" i="2"/>
  <c r="AO372" i="2"/>
  <c r="AO373" i="2"/>
  <c r="AO374" i="2"/>
  <c r="AO375" i="2"/>
  <c r="AO376" i="2"/>
  <c r="AO377" i="2"/>
  <c r="AO378" i="2"/>
  <c r="AO379" i="2"/>
  <c r="AO380" i="2"/>
  <c r="AO381" i="2"/>
  <c r="AO382" i="2"/>
  <c r="AO383" i="2"/>
  <c r="AO384" i="2"/>
  <c r="AO385" i="2"/>
  <c r="AO386" i="2"/>
  <c r="AO387" i="2"/>
  <c r="AO388" i="2"/>
  <c r="AO389" i="2"/>
  <c r="AO390" i="2"/>
  <c r="AO391" i="2"/>
  <c r="AO392" i="2"/>
  <c r="AO393" i="2"/>
  <c r="AO394" i="2"/>
  <c r="AO395" i="2"/>
  <c r="AO396" i="2"/>
  <c r="AO397" i="2"/>
  <c r="AO398" i="2"/>
  <c r="AO399" i="2"/>
  <c r="AO400" i="2"/>
  <c r="AO401" i="2"/>
  <c r="AO402" i="2"/>
  <c r="AO403" i="2"/>
  <c r="AO404" i="2"/>
  <c r="AO405" i="2"/>
  <c r="AO406" i="2"/>
  <c r="AO407" i="2"/>
  <c r="AO408" i="2"/>
  <c r="AO409" i="2"/>
  <c r="AO410" i="2"/>
  <c r="AO411" i="2"/>
  <c r="AN412" i="2"/>
  <c r="AN413" i="2"/>
  <c r="AN414" i="2"/>
  <c r="AN415" i="2"/>
  <c r="AN416" i="2"/>
  <c r="AN417" i="2"/>
  <c r="AN418" i="2"/>
  <c r="AN419" i="2"/>
  <c r="AN420" i="2"/>
  <c r="AN421" i="2"/>
  <c r="AN422" i="2"/>
  <c r="AN423" i="2"/>
  <c r="AN424" i="2"/>
  <c r="AN425" i="2"/>
  <c r="AN426" i="2"/>
  <c r="AN427" i="2"/>
  <c r="AN428" i="2"/>
  <c r="AN429" i="2"/>
  <c r="AN430" i="2"/>
  <c r="AN431" i="2"/>
  <c r="AN432" i="2"/>
  <c r="AN433" i="2"/>
  <c r="AN434" i="2"/>
  <c r="AN435" i="2"/>
  <c r="AN436" i="2"/>
  <c r="AN437" i="2"/>
  <c r="AN438" i="2"/>
  <c r="AN439" i="2"/>
  <c r="AN440" i="2"/>
  <c r="AN441" i="2"/>
  <c r="AN442" i="2"/>
  <c r="AN443" i="2"/>
  <c r="AN444" i="2"/>
  <c r="AN445" i="2"/>
  <c r="AN446" i="2"/>
  <c r="AN447" i="2"/>
  <c r="AN448" i="2"/>
  <c r="AN449" i="2"/>
  <c r="AN450" i="2"/>
  <c r="AN451" i="2"/>
  <c r="AN452" i="2"/>
  <c r="AN453" i="2"/>
  <c r="AN454" i="2"/>
  <c r="AN455" i="2"/>
  <c r="AN456" i="2"/>
  <c r="AN457" i="2"/>
  <c r="AN458" i="2"/>
  <c r="AN459" i="2"/>
  <c r="AN460" i="2"/>
  <c r="AN461" i="2"/>
  <c r="AN462" i="2"/>
  <c r="AN463" i="2"/>
  <c r="AN464" i="2"/>
  <c r="AN465" i="2"/>
  <c r="AN466" i="2"/>
  <c r="AN467" i="2"/>
  <c r="AN468" i="2"/>
  <c r="AN469" i="2"/>
  <c r="AN470" i="2"/>
  <c r="AN471" i="2"/>
  <c r="AN472" i="2"/>
  <c r="AN473" i="2"/>
  <c r="AN474" i="2"/>
  <c r="AN475" i="2"/>
  <c r="AN476" i="2"/>
  <c r="AN477" i="2"/>
  <c r="AN478" i="2"/>
  <c r="AN479" i="2"/>
  <c r="AN480" i="2"/>
  <c r="AN481" i="2"/>
  <c r="AN482" i="2"/>
  <c r="AN483" i="2"/>
  <c r="AN484" i="2"/>
  <c r="AN485" i="2"/>
  <c r="AN486" i="2"/>
  <c r="AN487" i="2"/>
  <c r="AN488" i="2"/>
  <c r="AN489" i="2"/>
  <c r="AN490" i="2"/>
  <c r="AN491" i="2"/>
  <c r="AN492" i="2"/>
  <c r="AN493" i="2"/>
  <c r="AN494" i="2"/>
  <c r="AN495" i="2"/>
  <c r="AN496" i="2"/>
  <c r="AN497" i="2"/>
  <c r="AN498" i="2"/>
  <c r="AN499" i="2"/>
  <c r="AN500" i="2"/>
  <c r="AN501" i="2"/>
  <c r="AN502" i="2"/>
  <c r="AQ502" i="2" s="1"/>
  <c r="AN503" i="2"/>
  <c r="AQ503" i="2" s="1"/>
  <c r="AN504" i="2"/>
  <c r="AQ504" i="2" s="1"/>
  <c r="AN505" i="2"/>
  <c r="AQ505" i="2" s="1"/>
  <c r="AN506" i="2"/>
  <c r="AQ506" i="2" s="1"/>
  <c r="AN507" i="2"/>
  <c r="AQ507" i="2" s="1"/>
  <c r="AN508" i="2"/>
  <c r="AQ508" i="2" s="1"/>
  <c r="AN509" i="2"/>
  <c r="AQ509" i="2" s="1"/>
  <c r="AN510" i="2"/>
  <c r="AQ510" i="2" s="1"/>
  <c r="AN511" i="2"/>
  <c r="AQ511" i="2" s="1"/>
  <c r="AN512" i="2"/>
  <c r="AQ512" i="2" s="1"/>
  <c r="AN513" i="2"/>
  <c r="AQ513" i="2" s="1"/>
  <c r="AN514" i="2"/>
  <c r="AQ514" i="2" s="1"/>
  <c r="AN515" i="2"/>
  <c r="AQ515" i="2" s="1"/>
  <c r="AN516" i="2"/>
  <c r="AQ516" i="2" s="1"/>
  <c r="AN517" i="2"/>
  <c r="AQ517" i="2" s="1"/>
  <c r="AN518" i="2"/>
  <c r="AQ518" i="2" s="1"/>
  <c r="AN519" i="2"/>
  <c r="AQ519" i="2" s="1"/>
  <c r="AN520" i="2"/>
  <c r="AQ520" i="2" s="1"/>
  <c r="AN521" i="2"/>
  <c r="AQ521" i="2" s="1"/>
  <c r="AN522" i="2"/>
  <c r="AQ522" i="2" s="1"/>
  <c r="AN523" i="2"/>
  <c r="AQ523" i="2" s="1"/>
  <c r="AN524" i="2"/>
  <c r="AQ524" i="2" s="1"/>
  <c r="AN525" i="2"/>
  <c r="AQ525" i="2" s="1"/>
  <c r="AN526" i="2"/>
  <c r="AQ526" i="2" s="1"/>
  <c r="AN527" i="2"/>
  <c r="AQ527" i="2" s="1"/>
  <c r="AN528" i="2"/>
  <c r="AQ528" i="2" s="1"/>
  <c r="AN529" i="2"/>
  <c r="AQ529" i="2" s="1"/>
  <c r="AN530" i="2"/>
  <c r="AQ530" i="2" s="1"/>
  <c r="AN531" i="2"/>
  <c r="AQ531" i="2" s="1"/>
  <c r="AN532" i="2"/>
  <c r="AQ532" i="2" s="1"/>
  <c r="AN533" i="2"/>
  <c r="AQ533" i="2" s="1"/>
  <c r="AN534" i="2"/>
  <c r="AQ534" i="2" s="1"/>
  <c r="AN535" i="2"/>
  <c r="AQ535" i="2" s="1"/>
  <c r="AN536" i="2"/>
  <c r="AQ536" i="2" s="1"/>
  <c r="AN537" i="2"/>
  <c r="AQ537" i="2" s="1"/>
  <c r="AN538" i="2"/>
  <c r="AQ538" i="2" s="1"/>
  <c r="AN539" i="2"/>
  <c r="AQ539" i="2" s="1"/>
  <c r="AN540" i="2"/>
  <c r="AQ540" i="2" s="1"/>
  <c r="AN541" i="2"/>
  <c r="AQ541" i="2" s="1"/>
  <c r="AN542" i="2"/>
  <c r="AQ542" i="2" s="1"/>
  <c r="AN543" i="2"/>
  <c r="AQ543" i="2" s="1"/>
  <c r="AN544" i="2"/>
  <c r="AQ544" i="2" s="1"/>
  <c r="AN545" i="2"/>
  <c r="AQ545" i="2" s="1"/>
  <c r="AN546" i="2"/>
  <c r="AQ546" i="2" s="1"/>
  <c r="AN547" i="2"/>
  <c r="AQ547" i="2" s="1"/>
  <c r="AN548" i="2"/>
  <c r="AQ548" i="2" s="1"/>
  <c r="AN549" i="2"/>
  <c r="AQ549" i="2" s="1"/>
  <c r="AN550" i="2"/>
  <c r="AQ550" i="2" s="1"/>
  <c r="AN551" i="2"/>
  <c r="AQ551" i="2" s="1"/>
  <c r="AN552" i="2"/>
  <c r="AQ552" i="2" s="1"/>
  <c r="AN553" i="2"/>
  <c r="AQ553" i="2" s="1"/>
  <c r="AN554" i="2"/>
  <c r="AQ554" i="2" s="1"/>
  <c r="AN555" i="2"/>
  <c r="AQ555" i="2" s="1"/>
  <c r="AN556" i="2"/>
  <c r="AQ556" i="2" s="1"/>
  <c r="AN557" i="2"/>
  <c r="AQ557" i="2" s="1"/>
  <c r="AN558" i="2"/>
  <c r="AQ558" i="2" s="1"/>
  <c r="AN559" i="2"/>
  <c r="AQ559" i="2" s="1"/>
  <c r="AN560" i="2"/>
  <c r="AQ560" i="2" s="1"/>
  <c r="AN561" i="2"/>
  <c r="AQ561" i="2" s="1"/>
  <c r="AN562" i="2"/>
  <c r="AQ562" i="2" s="1"/>
  <c r="AN563" i="2"/>
  <c r="AQ563" i="2" s="1"/>
  <c r="AN564" i="2"/>
  <c r="AQ564" i="2" s="1"/>
  <c r="AN565" i="2"/>
  <c r="AQ565" i="2" s="1"/>
  <c r="AN566" i="2"/>
  <c r="AQ566" i="2" s="1"/>
  <c r="AN567" i="2"/>
  <c r="AQ567" i="2" s="1"/>
  <c r="AN568" i="2"/>
  <c r="AQ568" i="2" s="1"/>
  <c r="AN569" i="2"/>
  <c r="AQ569" i="2" s="1"/>
  <c r="AN570" i="2"/>
  <c r="AQ570" i="2" s="1"/>
  <c r="AN571" i="2"/>
  <c r="AQ571" i="2" s="1"/>
  <c r="AN572" i="2"/>
  <c r="AQ572" i="2" s="1"/>
  <c r="AN573" i="2"/>
  <c r="AQ573" i="2" s="1"/>
  <c r="AN574" i="2"/>
  <c r="AQ574" i="2" s="1"/>
  <c r="AN575" i="2"/>
  <c r="AQ575" i="2" s="1"/>
  <c r="AN576" i="2"/>
  <c r="AQ576" i="2" s="1"/>
  <c r="AN577" i="2"/>
  <c r="AQ577" i="2" s="1"/>
  <c r="AN578" i="2"/>
  <c r="AQ578" i="2" s="1"/>
  <c r="AN579" i="2"/>
  <c r="AQ579" i="2" s="1"/>
  <c r="AN580" i="2"/>
  <c r="AQ580" i="2" s="1"/>
  <c r="V307" i="2"/>
  <c r="AN307" i="2" s="1"/>
  <c r="V308" i="2"/>
  <c r="AN308" i="2" s="1"/>
  <c r="V303" i="2"/>
  <c r="AN303" i="2" s="1"/>
  <c r="V304" i="2"/>
  <c r="AN304" i="2" s="1"/>
  <c r="V305" i="2"/>
  <c r="AN305" i="2" s="1"/>
  <c r="V306" i="2"/>
  <c r="AN306" i="2" s="1"/>
  <c r="V695" i="2"/>
  <c r="AN695" i="2" s="1"/>
  <c r="V696" i="2"/>
  <c r="AN696" i="2" s="1"/>
  <c r="V697" i="2"/>
  <c r="AN697" i="2" s="1"/>
  <c r="V698" i="2"/>
  <c r="AN698" i="2" s="1"/>
  <c r="V699" i="2"/>
  <c r="AN699" i="2" s="1"/>
  <c r="V700" i="2"/>
  <c r="AN700" i="2" s="1"/>
  <c r="V701" i="2"/>
  <c r="AN701" i="2" s="1"/>
  <c r="V702" i="2"/>
  <c r="AN702" i="2" s="1"/>
  <c r="V703" i="2"/>
  <c r="AN703" i="2" s="1"/>
  <c r="V704" i="2"/>
  <c r="AN704" i="2" s="1"/>
  <c r="V705" i="2"/>
  <c r="AN705" i="2" s="1"/>
  <c r="V706" i="2"/>
  <c r="AN706" i="2" s="1"/>
  <c r="V707" i="2"/>
  <c r="AN707" i="2" s="1"/>
  <c r="V708" i="2"/>
  <c r="AN708" i="2" s="1"/>
  <c r="V709" i="2"/>
  <c r="AN709" i="2" s="1"/>
  <c r="V710" i="2"/>
  <c r="AN710" i="2" s="1"/>
  <c r="V711" i="2"/>
  <c r="AN711" i="2" s="1"/>
  <c r="V712" i="2"/>
  <c r="AN712" i="2" s="1"/>
  <c r="V713" i="2"/>
  <c r="AN713" i="2" s="1"/>
  <c r="V714" i="2"/>
  <c r="AN714" i="2" s="1"/>
  <c r="V715" i="2"/>
  <c r="AN715" i="2" s="1"/>
  <c r="V716" i="2"/>
  <c r="AN716" i="2" s="1"/>
  <c r="V717" i="2"/>
  <c r="AN717" i="2" s="1"/>
  <c r="V718" i="2"/>
  <c r="AN718" i="2" s="1"/>
  <c r="V719" i="2"/>
  <c r="AN719" i="2" s="1"/>
  <c r="V720" i="2"/>
  <c r="AN720" i="2" s="1"/>
  <c r="V721" i="2"/>
  <c r="AN721" i="2" s="1"/>
  <c r="V662" i="2"/>
  <c r="AN662" i="2" s="1"/>
  <c r="AQ662" i="2" s="1"/>
  <c r="V663" i="2"/>
  <c r="AN663" i="2" s="1"/>
  <c r="AQ663" i="2" s="1"/>
  <c r="V664" i="2"/>
  <c r="AN664" i="2" s="1"/>
  <c r="AQ664" i="2" s="1"/>
  <c r="V665" i="2"/>
  <c r="AN665" i="2" s="1"/>
  <c r="AQ665" i="2" s="1"/>
  <c r="V666" i="2"/>
  <c r="AN666" i="2" s="1"/>
  <c r="V667" i="2"/>
  <c r="AN667" i="2" s="1"/>
  <c r="AQ667" i="2" s="1"/>
  <c r="V668" i="2"/>
  <c r="AN668" i="2" s="1"/>
  <c r="AQ668" i="2" s="1"/>
  <c r="V669" i="2"/>
  <c r="AN669" i="2" s="1"/>
  <c r="AQ669" i="2" s="1"/>
  <c r="V670" i="2"/>
  <c r="AN670" i="2" s="1"/>
  <c r="AQ670" i="2" s="1"/>
  <c r="V671" i="2"/>
  <c r="AN671" i="2" s="1"/>
  <c r="AQ671" i="2" s="1"/>
  <c r="V672" i="2"/>
  <c r="AN672" i="2" s="1"/>
  <c r="AQ672" i="2" s="1"/>
  <c r="V673" i="2"/>
  <c r="AN673" i="2" s="1"/>
  <c r="AQ673" i="2" s="1"/>
  <c r="V674" i="2"/>
  <c r="AN674" i="2" s="1"/>
  <c r="AQ674" i="2" s="1"/>
  <c r="V675" i="2"/>
  <c r="AN675" i="2" s="1"/>
  <c r="AQ675" i="2" s="1"/>
  <c r="V676" i="2"/>
  <c r="AN676" i="2" s="1"/>
  <c r="AQ676" i="2" s="1"/>
  <c r="V677" i="2"/>
  <c r="AN677" i="2" s="1"/>
  <c r="AQ677" i="2" s="1"/>
  <c r="V678" i="2"/>
  <c r="AN678" i="2" s="1"/>
  <c r="V679" i="2"/>
  <c r="AN679" i="2" s="1"/>
  <c r="V680" i="2"/>
  <c r="AN680" i="2" s="1"/>
  <c r="V681" i="2"/>
  <c r="AN681" i="2" s="1"/>
  <c r="V682" i="2"/>
  <c r="AN682" i="2" s="1"/>
  <c r="V683" i="2"/>
  <c r="AN683" i="2" s="1"/>
  <c r="V684" i="2"/>
  <c r="AN684" i="2" s="1"/>
  <c r="V685" i="2"/>
  <c r="AN685" i="2" s="1"/>
  <c r="V686" i="2"/>
  <c r="AN686" i="2" s="1"/>
  <c r="V687" i="2"/>
  <c r="AN687" i="2" s="1"/>
  <c r="V688" i="2"/>
  <c r="AN688" i="2" s="1"/>
  <c r="V689" i="2"/>
  <c r="AN689" i="2" s="1"/>
  <c r="V690" i="2"/>
  <c r="AN690" i="2" s="1"/>
  <c r="V691" i="2"/>
  <c r="AN691" i="2" s="1"/>
  <c r="V692" i="2"/>
  <c r="AN692" i="2" s="1"/>
  <c r="V693" i="2"/>
  <c r="AN693" i="2" s="1"/>
  <c r="V694" i="2"/>
  <c r="AN694" i="2" s="1"/>
  <c r="V661" i="2"/>
  <c r="AN661" i="2" s="1"/>
  <c r="AQ661" i="2" s="1"/>
  <c r="V615" i="2"/>
  <c r="AN615" i="2" s="1"/>
  <c r="AQ615" i="2" s="1"/>
  <c r="V616" i="2"/>
  <c r="AN616" i="2" s="1"/>
  <c r="AQ616" i="2" s="1"/>
  <c r="V617" i="2"/>
  <c r="AN617" i="2" s="1"/>
  <c r="AQ617" i="2" s="1"/>
  <c r="V618" i="2"/>
  <c r="AN618" i="2" s="1"/>
  <c r="AQ618" i="2" s="1"/>
  <c r="V619" i="2"/>
  <c r="AN619" i="2" s="1"/>
  <c r="AQ619" i="2" s="1"/>
  <c r="V620" i="2"/>
  <c r="AN620" i="2" s="1"/>
  <c r="AQ620" i="2" s="1"/>
  <c r="V621" i="2"/>
  <c r="AN621" i="2" s="1"/>
  <c r="AQ621" i="2" s="1"/>
  <c r="V622" i="2"/>
  <c r="AN622" i="2" s="1"/>
  <c r="AQ622" i="2" s="1"/>
  <c r="V623" i="2"/>
  <c r="AN623" i="2" s="1"/>
  <c r="AQ623" i="2" s="1"/>
  <c r="V624" i="2"/>
  <c r="AN624" i="2" s="1"/>
  <c r="AQ624" i="2" s="1"/>
  <c r="V625" i="2"/>
  <c r="AN625" i="2" s="1"/>
  <c r="AQ625" i="2" s="1"/>
  <c r="V626" i="2"/>
  <c r="AN626" i="2" s="1"/>
  <c r="AQ626" i="2" s="1"/>
  <c r="V627" i="2"/>
  <c r="AN627" i="2" s="1"/>
  <c r="AQ627" i="2" s="1"/>
  <c r="V628" i="2"/>
  <c r="AN628" i="2" s="1"/>
  <c r="AQ628" i="2" s="1"/>
  <c r="V629" i="2"/>
  <c r="AN629" i="2" s="1"/>
  <c r="AQ629" i="2" s="1"/>
  <c r="V630" i="2"/>
  <c r="AN630" i="2" s="1"/>
  <c r="AQ630" i="2" s="1"/>
  <c r="V631" i="2"/>
  <c r="AN631" i="2" s="1"/>
  <c r="AQ631" i="2" s="1"/>
  <c r="V632" i="2"/>
  <c r="AN632" i="2" s="1"/>
  <c r="AQ632" i="2" s="1"/>
  <c r="V633" i="2"/>
  <c r="AN633" i="2" s="1"/>
  <c r="AQ633" i="2" s="1"/>
  <c r="V634" i="2"/>
  <c r="AN634" i="2" s="1"/>
  <c r="AQ634" i="2" s="1"/>
  <c r="V635" i="2"/>
  <c r="AN635" i="2" s="1"/>
  <c r="AQ635" i="2" s="1"/>
  <c r="V636" i="2"/>
  <c r="AN636" i="2" s="1"/>
  <c r="AQ636" i="2" s="1"/>
  <c r="V637" i="2"/>
  <c r="AN637" i="2" s="1"/>
  <c r="AQ637" i="2" s="1"/>
  <c r="V638" i="2"/>
  <c r="AN638" i="2" s="1"/>
  <c r="AQ638" i="2" s="1"/>
  <c r="V639" i="2"/>
  <c r="AN639" i="2" s="1"/>
  <c r="AQ639" i="2" s="1"/>
  <c r="V640" i="2"/>
  <c r="AN640" i="2" s="1"/>
  <c r="AQ640" i="2" s="1"/>
  <c r="V641" i="2"/>
  <c r="AN641" i="2" s="1"/>
  <c r="AQ641" i="2" s="1"/>
  <c r="V642" i="2"/>
  <c r="AN642" i="2" s="1"/>
  <c r="AQ642" i="2" s="1"/>
  <c r="V643" i="2"/>
  <c r="AN643" i="2" s="1"/>
  <c r="AQ643" i="2" s="1"/>
  <c r="V644" i="2"/>
  <c r="AN644" i="2" s="1"/>
  <c r="AQ644" i="2" s="1"/>
  <c r="V645" i="2"/>
  <c r="AN645" i="2" s="1"/>
  <c r="AQ645" i="2" s="1"/>
  <c r="V646" i="2"/>
  <c r="AN646" i="2" s="1"/>
  <c r="AQ646" i="2" s="1"/>
  <c r="V647" i="2"/>
  <c r="AN647" i="2" s="1"/>
  <c r="AQ647" i="2" s="1"/>
  <c r="V648" i="2"/>
  <c r="AN648" i="2" s="1"/>
  <c r="AQ648" i="2" s="1"/>
  <c r="V649" i="2"/>
  <c r="AN649" i="2" s="1"/>
  <c r="AQ649" i="2" s="1"/>
  <c r="V650" i="2"/>
  <c r="AN650" i="2" s="1"/>
  <c r="AQ650" i="2" s="1"/>
  <c r="V651" i="2"/>
  <c r="AN651" i="2" s="1"/>
  <c r="AQ651" i="2" s="1"/>
  <c r="V652" i="2"/>
  <c r="AN652" i="2" s="1"/>
  <c r="AQ652" i="2" s="1"/>
  <c r="V653" i="2"/>
  <c r="AN653" i="2" s="1"/>
  <c r="AQ653" i="2" s="1"/>
  <c r="V654" i="2"/>
  <c r="AN654" i="2" s="1"/>
  <c r="AQ654" i="2" s="1"/>
  <c r="V655" i="2"/>
  <c r="AN655" i="2" s="1"/>
  <c r="AQ655" i="2" s="1"/>
  <c r="V656" i="2"/>
  <c r="AN656" i="2" s="1"/>
  <c r="AQ656" i="2" s="1"/>
  <c r="V657" i="2"/>
  <c r="AN657" i="2" s="1"/>
  <c r="AQ657" i="2" s="1"/>
  <c r="V658" i="2"/>
  <c r="AN658" i="2" s="1"/>
  <c r="AQ658" i="2" s="1"/>
  <c r="V659" i="2"/>
  <c r="AN659" i="2" s="1"/>
  <c r="AQ659" i="2" s="1"/>
  <c r="V660" i="2"/>
  <c r="AN660" i="2" s="1"/>
  <c r="AQ660" i="2" s="1"/>
  <c r="V582" i="2"/>
  <c r="AN582" i="2" s="1"/>
  <c r="AQ582" i="2" s="1"/>
  <c r="V583" i="2"/>
  <c r="AN583" i="2" s="1"/>
  <c r="AQ583" i="2" s="1"/>
  <c r="V584" i="2"/>
  <c r="AN584" i="2" s="1"/>
  <c r="AQ584" i="2" s="1"/>
  <c r="V585" i="2"/>
  <c r="AN585" i="2" s="1"/>
  <c r="AQ585" i="2" s="1"/>
  <c r="V586" i="2"/>
  <c r="AN586" i="2" s="1"/>
  <c r="AQ586" i="2" s="1"/>
  <c r="V587" i="2"/>
  <c r="AN587" i="2" s="1"/>
  <c r="AQ587" i="2" s="1"/>
  <c r="V588" i="2"/>
  <c r="AN588" i="2" s="1"/>
  <c r="AQ588" i="2" s="1"/>
  <c r="V589" i="2"/>
  <c r="AN589" i="2" s="1"/>
  <c r="AQ589" i="2" s="1"/>
  <c r="V590" i="2"/>
  <c r="AN590" i="2" s="1"/>
  <c r="AQ590" i="2" s="1"/>
  <c r="V591" i="2"/>
  <c r="AN591" i="2" s="1"/>
  <c r="AQ591" i="2" s="1"/>
  <c r="V592" i="2"/>
  <c r="AN592" i="2" s="1"/>
  <c r="AQ592" i="2" s="1"/>
  <c r="V593" i="2"/>
  <c r="AN593" i="2" s="1"/>
  <c r="AQ593" i="2" s="1"/>
  <c r="V594" i="2"/>
  <c r="AN594" i="2" s="1"/>
  <c r="AQ594" i="2" s="1"/>
  <c r="V595" i="2"/>
  <c r="AN595" i="2" s="1"/>
  <c r="AQ595" i="2" s="1"/>
  <c r="V596" i="2"/>
  <c r="AN596" i="2" s="1"/>
  <c r="AQ596" i="2" s="1"/>
  <c r="V597" i="2"/>
  <c r="AN597" i="2" s="1"/>
  <c r="AQ597" i="2" s="1"/>
  <c r="V598" i="2"/>
  <c r="AN598" i="2" s="1"/>
  <c r="AQ598" i="2" s="1"/>
  <c r="V599" i="2"/>
  <c r="AN599" i="2" s="1"/>
  <c r="AQ599" i="2" s="1"/>
  <c r="V600" i="2"/>
  <c r="AN600" i="2" s="1"/>
  <c r="AQ600" i="2" s="1"/>
  <c r="V601" i="2"/>
  <c r="AN601" i="2" s="1"/>
  <c r="AQ601" i="2" s="1"/>
  <c r="V602" i="2"/>
  <c r="AN602" i="2" s="1"/>
  <c r="AQ602" i="2" s="1"/>
  <c r="V603" i="2"/>
  <c r="AN603" i="2" s="1"/>
  <c r="AQ603" i="2" s="1"/>
  <c r="V604" i="2"/>
  <c r="AN604" i="2" s="1"/>
  <c r="AQ604" i="2" s="1"/>
  <c r="V605" i="2"/>
  <c r="AN605" i="2" s="1"/>
  <c r="AQ605" i="2" s="1"/>
  <c r="V606" i="2"/>
  <c r="AN606" i="2" s="1"/>
  <c r="AQ606" i="2" s="1"/>
  <c r="V607" i="2"/>
  <c r="AN607" i="2" s="1"/>
  <c r="AQ607" i="2" s="1"/>
  <c r="V608" i="2"/>
  <c r="AN608" i="2" s="1"/>
  <c r="AQ608" i="2" s="1"/>
  <c r="V609" i="2"/>
  <c r="AN609" i="2" s="1"/>
  <c r="AQ609" i="2" s="1"/>
  <c r="V610" i="2"/>
  <c r="AN610" i="2" s="1"/>
  <c r="AQ610" i="2" s="1"/>
  <c r="V611" i="2"/>
  <c r="AN611" i="2" s="1"/>
  <c r="AQ611" i="2" s="1"/>
  <c r="V612" i="2"/>
  <c r="AN612" i="2" s="1"/>
  <c r="AQ612" i="2" s="1"/>
  <c r="V613" i="2"/>
  <c r="AN613" i="2" s="1"/>
  <c r="AQ613" i="2" s="1"/>
  <c r="V614" i="2"/>
  <c r="AN614" i="2" s="1"/>
  <c r="AQ614" i="2" s="1"/>
  <c r="V391" i="2"/>
  <c r="AN391" i="2" s="1"/>
  <c r="V392" i="2"/>
  <c r="AN392" i="2" s="1"/>
  <c r="V393" i="2"/>
  <c r="AN393" i="2" s="1"/>
  <c r="V394" i="2"/>
  <c r="AN394" i="2" s="1"/>
  <c r="V395" i="2"/>
  <c r="AN395" i="2" s="1"/>
  <c r="V396" i="2"/>
  <c r="AN396" i="2" s="1"/>
  <c r="V397" i="2"/>
  <c r="AN397" i="2" s="1"/>
  <c r="V398" i="2"/>
  <c r="AN398" i="2" s="1"/>
  <c r="V399" i="2"/>
  <c r="AN399" i="2" s="1"/>
  <c r="V400" i="2"/>
  <c r="AN400" i="2" s="1"/>
  <c r="V401" i="2"/>
  <c r="AN401" i="2" s="1"/>
  <c r="V402" i="2"/>
  <c r="AN402" i="2" s="1"/>
  <c r="V403" i="2"/>
  <c r="AN403" i="2" s="1"/>
  <c r="V404" i="2"/>
  <c r="AN404" i="2" s="1"/>
  <c r="V405" i="2"/>
  <c r="AN405" i="2" s="1"/>
  <c r="V406" i="2"/>
  <c r="AN406" i="2" s="1"/>
  <c r="V407" i="2"/>
  <c r="AN407" i="2" s="1"/>
  <c r="V408" i="2"/>
  <c r="AN408" i="2" s="1"/>
  <c r="V409" i="2"/>
  <c r="AN409" i="2" s="1"/>
  <c r="V410" i="2"/>
  <c r="AN410" i="2" s="1"/>
  <c r="V411" i="2"/>
  <c r="AN411" i="2" s="1"/>
  <c r="V336" i="2"/>
  <c r="AN336" i="2" s="1"/>
  <c r="V337" i="2"/>
  <c r="AN337" i="2" s="1"/>
  <c r="V338" i="2"/>
  <c r="AN338" i="2" s="1"/>
  <c r="V339" i="2"/>
  <c r="AN339" i="2" s="1"/>
  <c r="V340" i="2"/>
  <c r="AN340" i="2" s="1"/>
  <c r="V341" i="2"/>
  <c r="AN341" i="2" s="1"/>
  <c r="V342" i="2"/>
  <c r="AN342" i="2" s="1"/>
  <c r="V343" i="2"/>
  <c r="AN343" i="2" s="1"/>
  <c r="V344" i="2"/>
  <c r="AN344" i="2" s="1"/>
  <c r="V345" i="2"/>
  <c r="AN345" i="2" s="1"/>
  <c r="V346" i="2"/>
  <c r="AN346" i="2" s="1"/>
  <c r="V347" i="2"/>
  <c r="AN347" i="2" s="1"/>
  <c r="V348" i="2"/>
  <c r="AN348" i="2" s="1"/>
  <c r="V349" i="2"/>
  <c r="AN349" i="2" s="1"/>
  <c r="V350" i="2"/>
  <c r="AN350" i="2" s="1"/>
  <c r="V351" i="2"/>
  <c r="AN351" i="2" s="1"/>
  <c r="V352" i="2"/>
  <c r="AN352" i="2" s="1"/>
  <c r="V353" i="2"/>
  <c r="AN353" i="2" s="1"/>
  <c r="V354" i="2"/>
  <c r="AN354" i="2" s="1"/>
  <c r="V355" i="2"/>
  <c r="AN355" i="2" s="1"/>
  <c r="V356" i="2"/>
  <c r="AN356" i="2" s="1"/>
  <c r="V357" i="2"/>
  <c r="AN357" i="2" s="1"/>
  <c r="V358" i="2"/>
  <c r="AN358" i="2" s="1"/>
  <c r="V359" i="2"/>
  <c r="AN359" i="2" s="1"/>
  <c r="V360" i="2"/>
  <c r="AN360" i="2" s="1"/>
  <c r="V361" i="2"/>
  <c r="AN361" i="2" s="1"/>
  <c r="V362" i="2"/>
  <c r="AN362" i="2" s="1"/>
  <c r="V363" i="2"/>
  <c r="AN363" i="2" s="1"/>
  <c r="V364" i="2"/>
  <c r="AN364" i="2" s="1"/>
  <c r="V365" i="2"/>
  <c r="AN365" i="2" s="1"/>
  <c r="V366" i="2"/>
  <c r="AN366" i="2" s="1"/>
  <c r="V367" i="2"/>
  <c r="AN367" i="2" s="1"/>
  <c r="V368" i="2"/>
  <c r="AN368" i="2" s="1"/>
  <c r="V369" i="2"/>
  <c r="AN369" i="2" s="1"/>
  <c r="V370" i="2"/>
  <c r="AN370" i="2" s="1"/>
  <c r="V371" i="2"/>
  <c r="AN371" i="2" s="1"/>
  <c r="V372" i="2"/>
  <c r="AN372" i="2" s="1"/>
  <c r="V373" i="2"/>
  <c r="AN373" i="2" s="1"/>
  <c r="V374" i="2"/>
  <c r="AN374" i="2" s="1"/>
  <c r="V375" i="2"/>
  <c r="AN375" i="2" s="1"/>
  <c r="V376" i="2"/>
  <c r="AN376" i="2" s="1"/>
  <c r="V377" i="2"/>
  <c r="AN377" i="2" s="1"/>
  <c r="V378" i="2"/>
  <c r="AN378" i="2" s="1"/>
  <c r="V379" i="2"/>
  <c r="AN379" i="2" s="1"/>
  <c r="V380" i="2"/>
  <c r="AN380" i="2" s="1"/>
  <c r="V381" i="2"/>
  <c r="AN381" i="2" s="1"/>
  <c r="V382" i="2"/>
  <c r="AN382" i="2" s="1"/>
  <c r="V383" i="2"/>
  <c r="AN383" i="2" s="1"/>
  <c r="V384" i="2"/>
  <c r="AN384" i="2" s="1"/>
  <c r="V385" i="2"/>
  <c r="AN385" i="2" s="1"/>
  <c r="V386" i="2"/>
  <c r="AN386" i="2" s="1"/>
  <c r="V387" i="2"/>
  <c r="AN387" i="2" s="1"/>
  <c r="AQ387" i="2" s="1"/>
  <c r="V388" i="2"/>
  <c r="AN388" i="2" s="1"/>
  <c r="V389" i="2"/>
  <c r="AN389" i="2" s="1"/>
  <c r="V390" i="2"/>
  <c r="AN390" i="2" s="1"/>
  <c r="V321" i="2"/>
  <c r="AN321" i="2" s="1"/>
  <c r="V322" i="2"/>
  <c r="AN322" i="2" s="1"/>
  <c r="V323" i="2"/>
  <c r="AN323" i="2" s="1"/>
  <c r="V324" i="2"/>
  <c r="AN324" i="2" s="1"/>
  <c r="V325" i="2"/>
  <c r="AN325" i="2" s="1"/>
  <c r="V326" i="2"/>
  <c r="AN326" i="2" s="1"/>
  <c r="V327" i="2"/>
  <c r="AN327" i="2" s="1"/>
  <c r="V328" i="2"/>
  <c r="AN328" i="2" s="1"/>
  <c r="V329" i="2"/>
  <c r="AN329" i="2" s="1"/>
  <c r="V330" i="2"/>
  <c r="AN330" i="2" s="1"/>
  <c r="V331" i="2"/>
  <c r="AN331" i="2" s="1"/>
  <c r="V332" i="2"/>
  <c r="AN332" i="2" s="1"/>
  <c r="V333" i="2"/>
  <c r="AN333" i="2" s="1"/>
  <c r="V334" i="2"/>
  <c r="AN334" i="2" s="1"/>
  <c r="V335" i="2"/>
  <c r="AN335" i="2" s="1"/>
  <c r="V320" i="2"/>
  <c r="AN320" i="2" s="1"/>
  <c r="V319" i="2"/>
  <c r="AN319" i="2" s="1"/>
  <c r="V318" i="2"/>
  <c r="AN318" i="2" s="1"/>
  <c r="V317" i="2"/>
  <c r="AN317" i="2" s="1"/>
  <c r="V316" i="2"/>
  <c r="AN316" i="2" s="1"/>
  <c r="V315" i="2"/>
  <c r="AN315" i="2" s="1"/>
  <c r="V314" i="2"/>
  <c r="AN314" i="2" s="1"/>
  <c r="V313" i="2"/>
  <c r="AN313" i="2" s="1"/>
  <c r="V312" i="2"/>
  <c r="AN312" i="2" s="1"/>
  <c r="V311" i="2"/>
  <c r="AN311" i="2" s="1"/>
  <c r="V310" i="2"/>
  <c r="AN310" i="2" s="1"/>
  <c r="V309" i="2"/>
  <c r="AN309" i="2" s="1"/>
  <c r="V302" i="2"/>
  <c r="AN302" i="2" s="1"/>
  <c r="V288" i="2"/>
  <c r="AN288" i="2" s="1"/>
  <c r="V289" i="2"/>
  <c r="AN289" i="2" s="1"/>
  <c r="V290" i="2"/>
  <c r="AN290" i="2" s="1"/>
  <c r="V291" i="2"/>
  <c r="AN291" i="2" s="1"/>
  <c r="V292" i="2"/>
  <c r="AN292" i="2" s="1"/>
  <c r="V293" i="2"/>
  <c r="AN293" i="2" s="1"/>
  <c r="V294" i="2"/>
  <c r="AN294" i="2" s="1"/>
  <c r="V295" i="2"/>
  <c r="AN295" i="2" s="1"/>
  <c r="V296" i="2"/>
  <c r="AN296" i="2" s="1"/>
  <c r="V297" i="2"/>
  <c r="AN297" i="2" s="1"/>
  <c r="V298" i="2"/>
  <c r="AN298" i="2" s="1"/>
  <c r="V299" i="2"/>
  <c r="AN299" i="2" s="1"/>
  <c r="V300" i="2"/>
  <c r="AN300" i="2" s="1"/>
  <c r="V301" i="2"/>
  <c r="AN301" i="2" s="1"/>
  <c r="V270" i="2"/>
  <c r="AN270" i="2" s="1"/>
  <c r="V271" i="2"/>
  <c r="AN271" i="2" s="1"/>
  <c r="V272" i="2"/>
  <c r="AN272" i="2" s="1"/>
  <c r="V273" i="2"/>
  <c r="AN273" i="2" s="1"/>
  <c r="V274" i="2"/>
  <c r="AN274" i="2" s="1"/>
  <c r="V275" i="2"/>
  <c r="AN275" i="2" s="1"/>
  <c r="V276" i="2"/>
  <c r="AN276" i="2" s="1"/>
  <c r="V277" i="2"/>
  <c r="AN277" i="2" s="1"/>
  <c r="V278" i="2"/>
  <c r="AN278" i="2" s="1"/>
  <c r="V279" i="2"/>
  <c r="AN279" i="2" s="1"/>
  <c r="V280" i="2"/>
  <c r="AN280" i="2" s="1"/>
  <c r="V281" i="2"/>
  <c r="AN281" i="2" s="1"/>
  <c r="V282" i="2"/>
  <c r="AN282" i="2" s="1"/>
  <c r="V283" i="2"/>
  <c r="AN283" i="2" s="1"/>
  <c r="V284" i="2"/>
  <c r="AN284" i="2" s="1"/>
  <c r="V285" i="2"/>
  <c r="AN285" i="2" s="1"/>
  <c r="V286" i="2"/>
  <c r="AN286" i="2" s="1"/>
  <c r="V287" i="2"/>
  <c r="AN287" i="2" s="1"/>
  <c r="V258" i="2"/>
  <c r="AN258" i="2" s="1"/>
  <c r="V259" i="2"/>
  <c r="AN259" i="2" s="1"/>
  <c r="V260" i="2"/>
  <c r="AN260" i="2" s="1"/>
  <c r="V261" i="2"/>
  <c r="AN261" i="2" s="1"/>
  <c r="V262" i="2"/>
  <c r="AN262" i="2" s="1"/>
  <c r="V263" i="2"/>
  <c r="AN263" i="2" s="1"/>
  <c r="V264" i="2"/>
  <c r="AN264" i="2" s="1"/>
  <c r="V265" i="2"/>
  <c r="AN265" i="2" s="1"/>
  <c r="V266" i="2"/>
  <c r="AN266" i="2" s="1"/>
  <c r="V267" i="2"/>
  <c r="AN267" i="2" s="1"/>
  <c r="V268" i="2"/>
  <c r="AN268" i="2" s="1"/>
  <c r="V269" i="2"/>
  <c r="AN269" i="2" s="1"/>
  <c r="V256" i="2"/>
  <c r="AN256" i="2" s="1"/>
  <c r="V257" i="2"/>
  <c r="AN257" i="2" s="1"/>
  <c r="V249" i="2"/>
  <c r="AN249" i="2" s="1"/>
  <c r="V250" i="2"/>
  <c r="AN250" i="2" s="1"/>
  <c r="V251" i="2"/>
  <c r="AN251" i="2" s="1"/>
  <c r="V252" i="2"/>
  <c r="AN252" i="2" s="1"/>
  <c r="V253" i="2"/>
  <c r="AN253" i="2" s="1"/>
  <c r="V254" i="2"/>
  <c r="AN254" i="2" s="1"/>
  <c r="V255" i="2"/>
  <c r="AN255" i="2" s="1"/>
  <c r="V248" i="2"/>
  <c r="AN248" i="2" s="1"/>
  <c r="V7" i="2"/>
  <c r="AN7" i="2" s="1"/>
  <c r="AQ7" i="2" s="1"/>
  <c r="V8" i="2"/>
  <c r="AN8" i="2" s="1"/>
  <c r="AQ8" i="2" s="1"/>
  <c r="V9" i="2"/>
  <c r="AN9" i="2" s="1"/>
  <c r="AQ9" i="2" s="1"/>
  <c r="V10" i="2"/>
  <c r="AN10" i="2" s="1"/>
  <c r="AQ10" i="2" s="1"/>
  <c r="V11" i="2"/>
  <c r="AN11" i="2" s="1"/>
  <c r="AQ11" i="2" s="1"/>
  <c r="V12" i="2"/>
  <c r="AN12" i="2" s="1"/>
  <c r="AQ12" i="2" s="1"/>
  <c r="V13" i="2"/>
  <c r="AN13" i="2" s="1"/>
  <c r="AQ13" i="2" s="1"/>
  <c r="V14" i="2"/>
  <c r="AN14" i="2" s="1"/>
  <c r="AQ14" i="2" s="1"/>
  <c r="V15" i="2"/>
  <c r="AN15" i="2" s="1"/>
  <c r="AQ15" i="2" s="1"/>
  <c r="V16" i="2"/>
  <c r="AN16" i="2" s="1"/>
  <c r="AQ16" i="2" s="1"/>
  <c r="V17" i="2"/>
  <c r="AN17" i="2" s="1"/>
  <c r="AQ17" i="2" s="1"/>
  <c r="V18" i="2"/>
  <c r="AN18" i="2" s="1"/>
  <c r="AQ18" i="2" s="1"/>
  <c r="V19" i="2"/>
  <c r="AN19" i="2" s="1"/>
  <c r="AQ19" i="2" s="1"/>
  <c r="V20" i="2"/>
  <c r="AN20" i="2" s="1"/>
  <c r="AQ20" i="2" s="1"/>
  <c r="V21" i="2"/>
  <c r="AN21" i="2" s="1"/>
  <c r="AQ21" i="2" s="1"/>
  <c r="V22" i="2"/>
  <c r="AN22" i="2" s="1"/>
  <c r="AQ22" i="2" s="1"/>
  <c r="V23" i="2"/>
  <c r="AN23" i="2" s="1"/>
  <c r="AQ23" i="2" s="1"/>
  <c r="V24" i="2"/>
  <c r="AN24" i="2" s="1"/>
  <c r="AQ24" i="2" s="1"/>
  <c r="V25" i="2"/>
  <c r="AN25" i="2" s="1"/>
  <c r="AQ25" i="2" s="1"/>
  <c r="V26" i="2"/>
  <c r="AN26" i="2" s="1"/>
  <c r="AQ26" i="2" s="1"/>
  <c r="V27" i="2"/>
  <c r="AN27" i="2" s="1"/>
  <c r="AQ27" i="2" s="1"/>
  <c r="V28" i="2"/>
  <c r="AN28" i="2" s="1"/>
  <c r="AQ28" i="2" s="1"/>
  <c r="V29" i="2"/>
  <c r="AN29" i="2" s="1"/>
  <c r="AQ29" i="2" s="1"/>
  <c r="V30" i="2"/>
  <c r="AN30" i="2" s="1"/>
  <c r="AQ30" i="2" s="1"/>
  <c r="V31" i="2"/>
  <c r="AN31" i="2" s="1"/>
  <c r="AQ31" i="2" s="1"/>
  <c r="V32" i="2"/>
  <c r="AN32" i="2" s="1"/>
  <c r="AQ32" i="2" s="1"/>
  <c r="V33" i="2"/>
  <c r="AN33" i="2" s="1"/>
  <c r="AQ33" i="2" s="1"/>
  <c r="V34" i="2"/>
  <c r="AN34" i="2" s="1"/>
  <c r="AQ34" i="2" s="1"/>
  <c r="V35" i="2"/>
  <c r="AN35" i="2" s="1"/>
  <c r="AQ35" i="2" s="1"/>
  <c r="V36" i="2"/>
  <c r="AN36" i="2" s="1"/>
  <c r="AQ36" i="2" s="1"/>
  <c r="V37" i="2"/>
  <c r="AN37" i="2" s="1"/>
  <c r="AQ37" i="2" s="1"/>
  <c r="V38" i="2"/>
  <c r="AN38" i="2" s="1"/>
  <c r="AQ38" i="2" s="1"/>
  <c r="V39" i="2"/>
  <c r="AN39" i="2" s="1"/>
  <c r="AQ39" i="2" s="1"/>
  <c r="V40" i="2"/>
  <c r="AN40" i="2" s="1"/>
  <c r="AQ40" i="2" s="1"/>
  <c r="V41" i="2"/>
  <c r="AN41" i="2" s="1"/>
  <c r="AQ41" i="2" s="1"/>
  <c r="V42" i="2"/>
  <c r="AN42" i="2" s="1"/>
  <c r="AQ42" i="2" s="1"/>
  <c r="V43" i="2"/>
  <c r="AN43" i="2" s="1"/>
  <c r="AQ43" i="2" s="1"/>
  <c r="AN44" i="2"/>
  <c r="AQ44" i="2" s="1"/>
  <c r="V45" i="2"/>
  <c r="AN45" i="2" s="1"/>
  <c r="AQ45" i="2" s="1"/>
  <c r="V46" i="2"/>
  <c r="AN46" i="2" s="1"/>
  <c r="AQ46" i="2" s="1"/>
  <c r="V47" i="2"/>
  <c r="AN47" i="2" s="1"/>
  <c r="AQ47" i="2" s="1"/>
  <c r="V48" i="2"/>
  <c r="AN48" i="2" s="1"/>
  <c r="AQ48" i="2" s="1"/>
  <c r="V49" i="2"/>
  <c r="AN49" i="2" s="1"/>
  <c r="AQ49" i="2" s="1"/>
  <c r="V50" i="2"/>
  <c r="AN50" i="2" s="1"/>
  <c r="AQ50" i="2" s="1"/>
  <c r="V51" i="2"/>
  <c r="AN51" i="2" s="1"/>
  <c r="AQ51" i="2" s="1"/>
  <c r="V52" i="2"/>
  <c r="AN52" i="2" s="1"/>
  <c r="AQ52" i="2" s="1"/>
  <c r="V53" i="2"/>
  <c r="AN53" i="2" s="1"/>
  <c r="AQ53" i="2" s="1"/>
  <c r="V54" i="2"/>
  <c r="AN54" i="2" s="1"/>
  <c r="AQ54" i="2" s="1"/>
  <c r="V55" i="2"/>
  <c r="AN55" i="2" s="1"/>
  <c r="AQ55" i="2" s="1"/>
  <c r="V56" i="2"/>
  <c r="AN56" i="2" s="1"/>
  <c r="AQ56" i="2" s="1"/>
  <c r="V57" i="2"/>
  <c r="AN57" i="2" s="1"/>
  <c r="AQ57" i="2" s="1"/>
  <c r="V58" i="2"/>
  <c r="AN58" i="2" s="1"/>
  <c r="AQ58" i="2" s="1"/>
  <c r="V59" i="2"/>
  <c r="AN59" i="2" s="1"/>
  <c r="AQ59" i="2" s="1"/>
  <c r="V60" i="2"/>
  <c r="AN60" i="2" s="1"/>
  <c r="AQ60" i="2" s="1"/>
  <c r="V61" i="2"/>
  <c r="AN61" i="2" s="1"/>
  <c r="AQ61" i="2" s="1"/>
  <c r="V62" i="2"/>
  <c r="AN62" i="2" s="1"/>
  <c r="AQ62" i="2" s="1"/>
  <c r="V63" i="2"/>
  <c r="AN63" i="2" s="1"/>
  <c r="AQ63" i="2" s="1"/>
  <c r="V64" i="2"/>
  <c r="AN64" i="2" s="1"/>
  <c r="AQ64" i="2" s="1"/>
  <c r="V65" i="2"/>
  <c r="AN65" i="2" s="1"/>
  <c r="AQ65" i="2" s="1"/>
  <c r="V66" i="2"/>
  <c r="AN66" i="2" s="1"/>
  <c r="AQ66" i="2" s="1"/>
  <c r="V67" i="2"/>
  <c r="AN67" i="2" s="1"/>
  <c r="AQ67" i="2" s="1"/>
  <c r="V68" i="2"/>
  <c r="AN68" i="2" s="1"/>
  <c r="AQ68" i="2" s="1"/>
  <c r="V69" i="2"/>
  <c r="AN69" i="2" s="1"/>
  <c r="AQ69" i="2" s="1"/>
  <c r="V70" i="2"/>
  <c r="AN70" i="2" s="1"/>
  <c r="AQ70" i="2" s="1"/>
  <c r="V71" i="2"/>
  <c r="AN71" i="2" s="1"/>
  <c r="AQ71" i="2" s="1"/>
  <c r="V72" i="2"/>
  <c r="AN72" i="2" s="1"/>
  <c r="AQ72" i="2" s="1"/>
  <c r="V73" i="2"/>
  <c r="AN73" i="2" s="1"/>
  <c r="AQ73" i="2" s="1"/>
  <c r="V74" i="2"/>
  <c r="AN74" i="2" s="1"/>
  <c r="AQ74" i="2" s="1"/>
  <c r="V75" i="2"/>
  <c r="AN75" i="2" s="1"/>
  <c r="AQ75" i="2" s="1"/>
  <c r="V76" i="2"/>
  <c r="AN76" i="2" s="1"/>
  <c r="AQ76" i="2" s="1"/>
  <c r="V77" i="2"/>
  <c r="AN77" i="2" s="1"/>
  <c r="AQ77" i="2" s="1"/>
  <c r="V78" i="2"/>
  <c r="AN78" i="2" s="1"/>
  <c r="AQ78" i="2" s="1"/>
  <c r="V79" i="2"/>
  <c r="AN79" i="2" s="1"/>
  <c r="AQ79" i="2" s="1"/>
  <c r="V80" i="2"/>
  <c r="AN80" i="2" s="1"/>
  <c r="AQ80" i="2" s="1"/>
  <c r="V81" i="2"/>
  <c r="AN81" i="2" s="1"/>
  <c r="AQ81" i="2" s="1"/>
  <c r="V82" i="2"/>
  <c r="AN82" i="2" s="1"/>
  <c r="AQ82" i="2" s="1"/>
  <c r="V83" i="2"/>
  <c r="AN83" i="2" s="1"/>
  <c r="AQ83" i="2" s="1"/>
  <c r="V84" i="2"/>
  <c r="AN84" i="2" s="1"/>
  <c r="AQ84" i="2" s="1"/>
  <c r="V85" i="2"/>
  <c r="AN85" i="2" s="1"/>
  <c r="AQ85" i="2" s="1"/>
  <c r="V86" i="2"/>
  <c r="AN86" i="2" s="1"/>
  <c r="AQ86" i="2" s="1"/>
  <c r="V87" i="2"/>
  <c r="AN87" i="2" s="1"/>
  <c r="AQ87" i="2" s="1"/>
  <c r="V88" i="2"/>
  <c r="AN88" i="2" s="1"/>
  <c r="AQ88" i="2" s="1"/>
  <c r="V89" i="2"/>
  <c r="AN89" i="2" s="1"/>
  <c r="AQ89" i="2" s="1"/>
  <c r="V90" i="2"/>
  <c r="AN90" i="2" s="1"/>
  <c r="AQ90" i="2" s="1"/>
  <c r="V91" i="2"/>
  <c r="AN91" i="2" s="1"/>
  <c r="AQ91" i="2" s="1"/>
  <c r="V92" i="2"/>
  <c r="AN92" i="2" s="1"/>
  <c r="AQ92" i="2" s="1"/>
  <c r="V93" i="2"/>
  <c r="AN93" i="2" s="1"/>
  <c r="AQ93" i="2" s="1"/>
  <c r="V94" i="2"/>
  <c r="AN94" i="2" s="1"/>
  <c r="AQ94" i="2" s="1"/>
  <c r="V95" i="2"/>
  <c r="AN95" i="2" s="1"/>
  <c r="AQ95" i="2" s="1"/>
  <c r="V96" i="2"/>
  <c r="AN96" i="2" s="1"/>
  <c r="AQ96" i="2" s="1"/>
  <c r="V97" i="2"/>
  <c r="AN97" i="2" s="1"/>
  <c r="AQ97" i="2" s="1"/>
  <c r="V98" i="2"/>
  <c r="AN98" i="2" s="1"/>
  <c r="AQ98" i="2" s="1"/>
  <c r="V99" i="2"/>
  <c r="AN99" i="2" s="1"/>
  <c r="AQ99" i="2" s="1"/>
  <c r="V100" i="2"/>
  <c r="AN100" i="2" s="1"/>
  <c r="AQ100" i="2" s="1"/>
  <c r="V101" i="2"/>
  <c r="AN101" i="2" s="1"/>
  <c r="AQ101" i="2" s="1"/>
  <c r="V102" i="2"/>
  <c r="AN102" i="2" s="1"/>
  <c r="AQ102" i="2" s="1"/>
  <c r="V103" i="2"/>
  <c r="AN103" i="2" s="1"/>
  <c r="AQ103" i="2" s="1"/>
  <c r="V104" i="2"/>
  <c r="AN104" i="2" s="1"/>
  <c r="AQ104" i="2" s="1"/>
  <c r="V105" i="2"/>
  <c r="AN105" i="2" s="1"/>
  <c r="AQ105" i="2" s="1"/>
  <c r="V106" i="2"/>
  <c r="AN106" i="2" s="1"/>
  <c r="AQ106" i="2" s="1"/>
  <c r="V107" i="2"/>
  <c r="AN107" i="2" s="1"/>
  <c r="AQ107" i="2" s="1"/>
  <c r="V108" i="2"/>
  <c r="AN108" i="2" s="1"/>
  <c r="AQ108" i="2" s="1"/>
  <c r="V109" i="2"/>
  <c r="AN109" i="2" s="1"/>
  <c r="AQ109" i="2" s="1"/>
  <c r="V110" i="2"/>
  <c r="AN110" i="2" s="1"/>
  <c r="AQ110" i="2" s="1"/>
  <c r="V111" i="2"/>
  <c r="AN111" i="2" s="1"/>
  <c r="AQ111" i="2" s="1"/>
  <c r="V112" i="2"/>
  <c r="AN112" i="2" s="1"/>
  <c r="AQ112" i="2" s="1"/>
  <c r="V113" i="2"/>
  <c r="AN113" i="2" s="1"/>
  <c r="AQ113" i="2" s="1"/>
  <c r="V114" i="2"/>
  <c r="AN114" i="2" s="1"/>
  <c r="AQ114" i="2" s="1"/>
  <c r="V115" i="2"/>
  <c r="AN115" i="2" s="1"/>
  <c r="AQ115" i="2" s="1"/>
  <c r="V116" i="2"/>
  <c r="AN116" i="2" s="1"/>
  <c r="AQ116" i="2" s="1"/>
  <c r="V117" i="2"/>
  <c r="AN117" i="2" s="1"/>
  <c r="AQ117" i="2" s="1"/>
  <c r="V118" i="2"/>
  <c r="AN118" i="2" s="1"/>
  <c r="AQ118" i="2" s="1"/>
  <c r="V119" i="2"/>
  <c r="AN119" i="2" s="1"/>
  <c r="AQ119" i="2" s="1"/>
  <c r="V120" i="2"/>
  <c r="AN120" i="2" s="1"/>
  <c r="AQ120" i="2" s="1"/>
  <c r="V121" i="2"/>
  <c r="AN121" i="2" s="1"/>
  <c r="AQ121" i="2" s="1"/>
  <c r="V122" i="2"/>
  <c r="AN122" i="2" s="1"/>
  <c r="AQ122" i="2" s="1"/>
  <c r="V123" i="2"/>
  <c r="AN123" i="2" s="1"/>
  <c r="AQ123" i="2" s="1"/>
  <c r="V124" i="2"/>
  <c r="AN124" i="2" s="1"/>
  <c r="AQ124" i="2" s="1"/>
  <c r="V125" i="2"/>
  <c r="AN125" i="2" s="1"/>
  <c r="AQ125" i="2" s="1"/>
  <c r="V126" i="2"/>
  <c r="AN126" i="2" s="1"/>
  <c r="AQ126" i="2" s="1"/>
  <c r="V127" i="2"/>
  <c r="AN127" i="2" s="1"/>
  <c r="AQ127" i="2" s="1"/>
  <c r="V128" i="2"/>
  <c r="AN128" i="2" s="1"/>
  <c r="AQ128" i="2" s="1"/>
  <c r="V129" i="2"/>
  <c r="AN129" i="2" s="1"/>
  <c r="AQ129" i="2" s="1"/>
  <c r="V130" i="2"/>
  <c r="AN130" i="2" s="1"/>
  <c r="AQ130" i="2" s="1"/>
  <c r="V131" i="2"/>
  <c r="AN131" i="2" s="1"/>
  <c r="AQ131" i="2" s="1"/>
  <c r="V132" i="2"/>
  <c r="AN132" i="2" s="1"/>
  <c r="AQ132" i="2" s="1"/>
  <c r="V133" i="2"/>
  <c r="AN133" i="2" s="1"/>
  <c r="AQ133" i="2" s="1"/>
  <c r="V134" i="2"/>
  <c r="AN134" i="2" s="1"/>
  <c r="AQ134" i="2" s="1"/>
  <c r="V135" i="2"/>
  <c r="AN135" i="2" s="1"/>
  <c r="AQ135" i="2" s="1"/>
  <c r="V136" i="2"/>
  <c r="AN136" i="2" s="1"/>
  <c r="AQ136" i="2" s="1"/>
  <c r="V137" i="2"/>
  <c r="AN137" i="2" s="1"/>
  <c r="AQ137" i="2" s="1"/>
  <c r="V138" i="2"/>
  <c r="AN138" i="2" s="1"/>
  <c r="AQ138" i="2" s="1"/>
  <c r="V139" i="2"/>
  <c r="AN139" i="2" s="1"/>
  <c r="AQ139" i="2" s="1"/>
  <c r="V140" i="2"/>
  <c r="AN140" i="2" s="1"/>
  <c r="AQ140" i="2" s="1"/>
  <c r="V141" i="2"/>
  <c r="AN141" i="2" s="1"/>
  <c r="AQ141" i="2" s="1"/>
  <c r="V142" i="2"/>
  <c r="AN142" i="2" s="1"/>
  <c r="AQ142" i="2" s="1"/>
  <c r="V143" i="2"/>
  <c r="AN143" i="2" s="1"/>
  <c r="AQ143" i="2" s="1"/>
  <c r="V144" i="2"/>
  <c r="AN144" i="2" s="1"/>
  <c r="AQ144" i="2" s="1"/>
  <c r="V145" i="2"/>
  <c r="AN145" i="2" s="1"/>
  <c r="AQ145" i="2" s="1"/>
  <c r="V146" i="2"/>
  <c r="AN146" i="2" s="1"/>
  <c r="AQ146" i="2" s="1"/>
  <c r="V147" i="2"/>
  <c r="AN147" i="2" s="1"/>
  <c r="AQ147" i="2" s="1"/>
  <c r="V148" i="2"/>
  <c r="AN148" i="2" s="1"/>
  <c r="AQ148" i="2" s="1"/>
  <c r="V149" i="2"/>
  <c r="AN149" i="2" s="1"/>
  <c r="AQ149" i="2" s="1"/>
  <c r="V150" i="2"/>
  <c r="AN150" i="2" s="1"/>
  <c r="AQ150" i="2" s="1"/>
  <c r="V151" i="2"/>
  <c r="AN151" i="2" s="1"/>
  <c r="AQ151" i="2" s="1"/>
  <c r="V152" i="2"/>
  <c r="AN152" i="2" s="1"/>
  <c r="AQ152" i="2" s="1"/>
  <c r="V153" i="2"/>
  <c r="AN153" i="2" s="1"/>
  <c r="AQ153" i="2" s="1"/>
  <c r="V154" i="2"/>
  <c r="AN154" i="2" s="1"/>
  <c r="AQ154" i="2" s="1"/>
  <c r="V155" i="2"/>
  <c r="AN155" i="2" s="1"/>
  <c r="AQ155" i="2" s="1"/>
  <c r="V156" i="2"/>
  <c r="AN156" i="2" s="1"/>
  <c r="AQ156" i="2" s="1"/>
  <c r="V157" i="2"/>
  <c r="AN157" i="2" s="1"/>
  <c r="AQ157" i="2" s="1"/>
  <c r="V158" i="2"/>
  <c r="AN158" i="2" s="1"/>
  <c r="AQ158" i="2" s="1"/>
  <c r="V159" i="2"/>
  <c r="AN159" i="2" s="1"/>
  <c r="AQ159" i="2" s="1"/>
  <c r="V160" i="2"/>
  <c r="AN160" i="2" s="1"/>
  <c r="AQ160" i="2" s="1"/>
  <c r="V161" i="2"/>
  <c r="AN161" i="2" s="1"/>
  <c r="AQ161" i="2" s="1"/>
  <c r="V162" i="2"/>
  <c r="AN162" i="2" s="1"/>
  <c r="AQ162" i="2" s="1"/>
  <c r="V163" i="2"/>
  <c r="AN163" i="2" s="1"/>
  <c r="AQ163" i="2" s="1"/>
  <c r="V164" i="2"/>
  <c r="AN164" i="2" s="1"/>
  <c r="AQ164" i="2" s="1"/>
  <c r="V165" i="2"/>
  <c r="AN165" i="2" s="1"/>
  <c r="AQ165" i="2" s="1"/>
  <c r="V166" i="2"/>
  <c r="AN166" i="2" s="1"/>
  <c r="AQ166" i="2" s="1"/>
  <c r="V167" i="2"/>
  <c r="AN167" i="2" s="1"/>
  <c r="AQ167" i="2" s="1"/>
  <c r="V168" i="2"/>
  <c r="AN168" i="2" s="1"/>
  <c r="AQ168" i="2" s="1"/>
  <c r="V169" i="2"/>
  <c r="AN169" i="2" s="1"/>
  <c r="AQ169" i="2" s="1"/>
  <c r="V170" i="2"/>
  <c r="AN170" i="2" s="1"/>
  <c r="AQ170" i="2" s="1"/>
  <c r="V171" i="2"/>
  <c r="AN171" i="2" s="1"/>
  <c r="AQ171" i="2" s="1"/>
  <c r="V172" i="2"/>
  <c r="AN172" i="2" s="1"/>
  <c r="AQ172" i="2" s="1"/>
  <c r="V173" i="2"/>
  <c r="AN173" i="2" s="1"/>
  <c r="AQ173" i="2" s="1"/>
  <c r="V174" i="2"/>
  <c r="AN174" i="2" s="1"/>
  <c r="AQ174" i="2" s="1"/>
  <c r="V175" i="2"/>
  <c r="AN175" i="2" s="1"/>
  <c r="AQ175" i="2" s="1"/>
  <c r="V176" i="2"/>
  <c r="AN176" i="2" s="1"/>
  <c r="AQ176" i="2" s="1"/>
  <c r="V177" i="2"/>
  <c r="AN177" i="2" s="1"/>
  <c r="AQ177" i="2" s="1"/>
  <c r="V178" i="2"/>
  <c r="AN178" i="2" s="1"/>
  <c r="AQ178" i="2" s="1"/>
  <c r="V179" i="2"/>
  <c r="AN179" i="2" s="1"/>
  <c r="AQ179" i="2" s="1"/>
  <c r="V180" i="2"/>
  <c r="AN180" i="2" s="1"/>
  <c r="AQ180" i="2" s="1"/>
  <c r="V181" i="2"/>
  <c r="AN181" i="2" s="1"/>
  <c r="AQ181" i="2" s="1"/>
  <c r="V182" i="2"/>
  <c r="AN182" i="2" s="1"/>
  <c r="AQ182" i="2" s="1"/>
  <c r="V183" i="2"/>
  <c r="AN183" i="2" s="1"/>
  <c r="AQ183" i="2" s="1"/>
  <c r="V184" i="2"/>
  <c r="AN184" i="2" s="1"/>
  <c r="AQ184" i="2" s="1"/>
  <c r="V185" i="2"/>
  <c r="AN185" i="2" s="1"/>
  <c r="AQ185" i="2" s="1"/>
  <c r="V186" i="2"/>
  <c r="AN186" i="2" s="1"/>
  <c r="AQ186" i="2" s="1"/>
  <c r="V187" i="2"/>
  <c r="AN187" i="2" s="1"/>
  <c r="AQ187" i="2" s="1"/>
  <c r="V188" i="2"/>
  <c r="AN188" i="2" s="1"/>
  <c r="AQ188" i="2" s="1"/>
  <c r="V189" i="2"/>
  <c r="AN189" i="2" s="1"/>
  <c r="AQ189" i="2" s="1"/>
  <c r="V190" i="2"/>
  <c r="AN190" i="2" s="1"/>
  <c r="AQ190" i="2" s="1"/>
  <c r="V191" i="2"/>
  <c r="AN191" i="2" s="1"/>
  <c r="AQ191" i="2" s="1"/>
  <c r="V192" i="2"/>
  <c r="AN192" i="2" s="1"/>
  <c r="AQ192" i="2" s="1"/>
  <c r="V193" i="2"/>
  <c r="AN193" i="2" s="1"/>
  <c r="AQ193" i="2" s="1"/>
  <c r="V194" i="2"/>
  <c r="AN194" i="2" s="1"/>
  <c r="AQ194" i="2" s="1"/>
  <c r="V195" i="2"/>
  <c r="AN195" i="2" s="1"/>
  <c r="AQ195" i="2" s="1"/>
  <c r="V196" i="2"/>
  <c r="AN196" i="2" s="1"/>
  <c r="AQ196" i="2" s="1"/>
  <c r="V197" i="2"/>
  <c r="AN197" i="2" s="1"/>
  <c r="AQ197" i="2" s="1"/>
  <c r="V198" i="2"/>
  <c r="AN198" i="2" s="1"/>
  <c r="AQ198" i="2" s="1"/>
  <c r="V199" i="2"/>
  <c r="AN199" i="2" s="1"/>
  <c r="AQ199" i="2" s="1"/>
  <c r="V200" i="2"/>
  <c r="AN200" i="2" s="1"/>
  <c r="AQ200" i="2" s="1"/>
  <c r="V201" i="2"/>
  <c r="AN201" i="2" s="1"/>
  <c r="AQ201" i="2" s="1"/>
  <c r="V202" i="2"/>
  <c r="AN202" i="2" s="1"/>
  <c r="AQ202" i="2" s="1"/>
  <c r="V203" i="2"/>
  <c r="AN203" i="2" s="1"/>
  <c r="AQ203" i="2" s="1"/>
  <c r="V204" i="2"/>
  <c r="AN204" i="2" s="1"/>
  <c r="AQ204" i="2" s="1"/>
  <c r="V205" i="2"/>
  <c r="AN205" i="2" s="1"/>
  <c r="AQ205" i="2" s="1"/>
  <c r="V206" i="2"/>
  <c r="AN206" i="2" s="1"/>
  <c r="AQ206" i="2" s="1"/>
  <c r="V207" i="2"/>
  <c r="AN207" i="2" s="1"/>
  <c r="AQ207" i="2" s="1"/>
  <c r="V208" i="2"/>
  <c r="AN208" i="2" s="1"/>
  <c r="AQ208" i="2" s="1"/>
  <c r="V209" i="2"/>
  <c r="AN209" i="2" s="1"/>
  <c r="AQ209" i="2" s="1"/>
  <c r="V210" i="2"/>
  <c r="AN210" i="2" s="1"/>
  <c r="AQ210" i="2" s="1"/>
  <c r="V211" i="2"/>
  <c r="AN211" i="2" s="1"/>
  <c r="AQ211" i="2" s="1"/>
  <c r="V212" i="2"/>
  <c r="AN212" i="2" s="1"/>
  <c r="AQ212" i="2" s="1"/>
  <c r="V213" i="2"/>
  <c r="AN213" i="2" s="1"/>
  <c r="AQ213" i="2" s="1"/>
  <c r="V214" i="2"/>
  <c r="AN214" i="2" s="1"/>
  <c r="AQ214" i="2" s="1"/>
  <c r="V215" i="2"/>
  <c r="AN215" i="2" s="1"/>
  <c r="AQ215" i="2" s="1"/>
  <c r="V216" i="2"/>
  <c r="AN216" i="2" s="1"/>
  <c r="AQ216" i="2" s="1"/>
  <c r="V217" i="2"/>
  <c r="AN217" i="2" s="1"/>
  <c r="AQ217" i="2" s="1"/>
  <c r="V218" i="2"/>
  <c r="AN218" i="2" s="1"/>
  <c r="AQ218" i="2" s="1"/>
  <c r="V219" i="2"/>
  <c r="AN219" i="2" s="1"/>
  <c r="AQ219" i="2" s="1"/>
  <c r="V220" i="2"/>
  <c r="AN220" i="2" s="1"/>
  <c r="AQ220" i="2" s="1"/>
  <c r="V221" i="2"/>
  <c r="AN221" i="2" s="1"/>
  <c r="AQ221" i="2" s="1"/>
  <c r="V222" i="2"/>
  <c r="AN222" i="2" s="1"/>
  <c r="AQ222" i="2" s="1"/>
  <c r="V223" i="2"/>
  <c r="AN223" i="2" s="1"/>
  <c r="AQ223" i="2" s="1"/>
  <c r="V224" i="2"/>
  <c r="AN224" i="2" s="1"/>
  <c r="AQ224" i="2" s="1"/>
  <c r="V225" i="2"/>
  <c r="AN225" i="2" s="1"/>
  <c r="AQ225" i="2" s="1"/>
  <c r="V226" i="2"/>
  <c r="AN226" i="2" s="1"/>
  <c r="AQ226" i="2" s="1"/>
  <c r="V227" i="2"/>
  <c r="AN227" i="2" s="1"/>
  <c r="AQ227" i="2" s="1"/>
  <c r="V228" i="2"/>
  <c r="AN228" i="2" s="1"/>
  <c r="AQ228" i="2" s="1"/>
  <c r="V229" i="2"/>
  <c r="AN229" i="2" s="1"/>
  <c r="AQ229" i="2" s="1"/>
  <c r="V230" i="2"/>
  <c r="AN230" i="2" s="1"/>
  <c r="AQ230" i="2" s="1"/>
  <c r="V231" i="2"/>
  <c r="AN231" i="2" s="1"/>
  <c r="AQ231" i="2" s="1"/>
  <c r="V232" i="2"/>
  <c r="AN232" i="2" s="1"/>
  <c r="AQ232" i="2" s="1"/>
  <c r="V233" i="2"/>
  <c r="AN233" i="2" s="1"/>
  <c r="AQ233" i="2" s="1"/>
  <c r="V234" i="2"/>
  <c r="AN234" i="2" s="1"/>
  <c r="AQ234" i="2" s="1"/>
  <c r="V235" i="2"/>
  <c r="AN235" i="2" s="1"/>
  <c r="AQ235" i="2" s="1"/>
  <c r="V236" i="2"/>
  <c r="AN236" i="2" s="1"/>
  <c r="AQ236" i="2" s="1"/>
  <c r="V237" i="2"/>
  <c r="AN237" i="2" s="1"/>
  <c r="AQ237" i="2" s="1"/>
  <c r="V238" i="2"/>
  <c r="AN238" i="2" s="1"/>
  <c r="AQ238" i="2" s="1"/>
  <c r="V239" i="2"/>
  <c r="AN239" i="2" s="1"/>
  <c r="AQ239" i="2" s="1"/>
  <c r="V240" i="2"/>
  <c r="AN240" i="2" s="1"/>
  <c r="AQ240" i="2" s="1"/>
  <c r="V241" i="2"/>
  <c r="AN241" i="2" s="1"/>
  <c r="AQ241" i="2" s="1"/>
  <c r="V242" i="2"/>
  <c r="AN242" i="2" s="1"/>
  <c r="V243" i="2"/>
  <c r="AN243" i="2" s="1"/>
  <c r="V6" i="2"/>
  <c r="AN6" i="2" s="1"/>
  <c r="AQ6" i="2" s="1"/>
  <c r="X96" i="7" l="1"/>
  <c r="Y96" i="7" s="1"/>
  <c r="X82" i="7"/>
  <c r="Y82" i="7" s="1"/>
  <c r="X81" i="7"/>
  <c r="Y81" i="7" s="1"/>
  <c r="X80" i="7"/>
  <c r="Y80" i="7" s="1"/>
  <c r="X79" i="7"/>
  <c r="Y79" i="7" s="1"/>
  <c r="X78" i="7"/>
  <c r="Y78" i="7" s="1"/>
  <c r="X77" i="7"/>
  <c r="Y77" i="7" s="1"/>
  <c r="X76" i="7"/>
  <c r="Y76" i="7" s="1"/>
  <c r="X75" i="7"/>
  <c r="Y75" i="7" s="1"/>
  <c r="X74" i="7"/>
  <c r="Y74" i="7" s="1"/>
  <c r="X178" i="7"/>
  <c r="X177" i="7"/>
  <c r="Y177" i="7" s="1"/>
  <c r="X176" i="7"/>
  <c r="X175" i="7"/>
  <c r="X174" i="7"/>
  <c r="X173" i="7"/>
  <c r="X172" i="7"/>
  <c r="X171" i="7"/>
  <c r="X170" i="7"/>
  <c r="X169" i="7"/>
  <c r="X168" i="7"/>
  <c r="Y178" i="7"/>
  <c r="Y176" i="7"/>
  <c r="Y175" i="7"/>
  <c r="Y174" i="7"/>
  <c r="Y173" i="7"/>
  <c r="Y172" i="7"/>
  <c r="Y171" i="7"/>
  <c r="Y170" i="7"/>
  <c r="Y169" i="7"/>
  <c r="Y168" i="7"/>
  <c r="AU261" i="2"/>
  <c r="AU260" i="2"/>
  <c r="AU243" i="2"/>
  <c r="AU242" i="2"/>
  <c r="AU241" i="2"/>
  <c r="AU240" i="2"/>
  <c r="AU239" i="2"/>
  <c r="AU238" i="2"/>
  <c r="AU237" i="2"/>
  <c r="AU236" i="2"/>
  <c r="AU235" i="2"/>
  <c r="AU234" i="2"/>
  <c r="AU233" i="2"/>
  <c r="AU232" i="2"/>
  <c r="AU231" i="2"/>
  <c r="AU230" i="2"/>
  <c r="AU229" i="2"/>
  <c r="AU228" i="2"/>
  <c r="AU227" i="2"/>
  <c r="AU226" i="2"/>
  <c r="AU225" i="2"/>
  <c r="AU224" i="2"/>
  <c r="AU223" i="2"/>
  <c r="AU222" i="2"/>
  <c r="AU221" i="2"/>
  <c r="AU220" i="2"/>
  <c r="AU219" i="2"/>
  <c r="AU218" i="2"/>
  <c r="AU217" i="2"/>
  <c r="AU216" i="2"/>
  <c r="AU215" i="2"/>
  <c r="AU214" i="2"/>
  <c r="AU213" i="2"/>
  <c r="AU212" i="2"/>
  <c r="AU211" i="2"/>
  <c r="AU210" i="2"/>
  <c r="AU209" i="2"/>
  <c r="AU208" i="2"/>
  <c r="AU207" i="2"/>
  <c r="AU206" i="2"/>
  <c r="AU205" i="2"/>
  <c r="AU204" i="2"/>
  <c r="AU259" i="2"/>
  <c r="AU6" i="2"/>
  <c r="AR247" i="2"/>
  <c r="AR244" i="2"/>
  <c r="AR245" i="2"/>
  <c r="AU319" i="2"/>
  <c r="AR246" i="2"/>
  <c r="AR248" i="2"/>
  <c r="AQ248" i="2"/>
  <c r="AR254" i="2"/>
  <c r="AQ254" i="2"/>
  <c r="AR252" i="2"/>
  <c r="AQ252" i="2"/>
  <c r="AR250" i="2"/>
  <c r="AQ250" i="2"/>
  <c r="AR257" i="2"/>
  <c r="AQ257" i="2"/>
  <c r="AR269" i="2"/>
  <c r="AQ269" i="2"/>
  <c r="AR267" i="2"/>
  <c r="AQ267" i="2"/>
  <c r="AR265" i="2"/>
  <c r="AQ265" i="2"/>
  <c r="AR263" i="2"/>
  <c r="AQ263" i="2"/>
  <c r="AR261" i="2"/>
  <c r="AQ261" i="2"/>
  <c r="AR259" i="2"/>
  <c r="AQ259" i="2"/>
  <c r="AR287" i="2"/>
  <c r="AQ287" i="2"/>
  <c r="AR285" i="2"/>
  <c r="AQ285" i="2"/>
  <c r="AR283" i="2"/>
  <c r="AQ283" i="2"/>
  <c r="AR281" i="2"/>
  <c r="AQ281" i="2"/>
  <c r="AR279" i="2"/>
  <c r="AQ279" i="2"/>
  <c r="AR277" i="2"/>
  <c r="AQ277" i="2"/>
  <c r="AR275" i="2"/>
  <c r="AQ275" i="2"/>
  <c r="AR273" i="2"/>
  <c r="AQ273" i="2"/>
  <c r="AR271" i="2"/>
  <c r="AQ271" i="2"/>
  <c r="AR301" i="2"/>
  <c r="AQ301" i="2"/>
  <c r="AR299" i="2"/>
  <c r="AQ299" i="2"/>
  <c r="AR297" i="2"/>
  <c r="AQ297" i="2"/>
  <c r="AR295" i="2"/>
  <c r="AQ295" i="2"/>
  <c r="AR293" i="2"/>
  <c r="AQ293" i="2"/>
  <c r="AR291" i="2"/>
  <c r="AQ291" i="2"/>
  <c r="AR289" i="2"/>
  <c r="AQ289" i="2"/>
  <c r="AR302" i="2"/>
  <c r="AQ302" i="2"/>
  <c r="AR310" i="2"/>
  <c r="AQ310" i="2"/>
  <c r="AR312" i="2"/>
  <c r="AQ312" i="2"/>
  <c r="AR314" i="2"/>
  <c r="AQ314" i="2"/>
  <c r="AR316" i="2"/>
  <c r="AQ316" i="2"/>
  <c r="AR318" i="2"/>
  <c r="AQ318" i="2"/>
  <c r="AR320" i="2"/>
  <c r="AQ320" i="2"/>
  <c r="AR334" i="2"/>
  <c r="AQ334" i="2"/>
  <c r="AR332" i="2"/>
  <c r="AQ332" i="2"/>
  <c r="AR330" i="2"/>
  <c r="AQ330" i="2"/>
  <c r="AR328" i="2"/>
  <c r="AQ328" i="2"/>
  <c r="AR326" i="2"/>
  <c r="AQ326" i="2"/>
  <c r="AR324" i="2"/>
  <c r="AQ324" i="2"/>
  <c r="AR322" i="2"/>
  <c r="AQ322" i="2"/>
  <c r="AR390" i="2"/>
  <c r="AQ390" i="2"/>
  <c r="AR388" i="2"/>
  <c r="AQ388" i="2"/>
  <c r="AR386" i="2"/>
  <c r="AQ386" i="2"/>
  <c r="AR384" i="2"/>
  <c r="AQ384" i="2"/>
  <c r="AR382" i="2"/>
  <c r="AQ382" i="2"/>
  <c r="AR380" i="2"/>
  <c r="AQ380" i="2"/>
  <c r="AR378" i="2"/>
  <c r="AQ378" i="2"/>
  <c r="AR376" i="2"/>
  <c r="AQ376" i="2"/>
  <c r="AR374" i="2"/>
  <c r="AQ374" i="2"/>
  <c r="AR372" i="2"/>
  <c r="AQ372" i="2"/>
  <c r="AR370" i="2"/>
  <c r="AQ370" i="2"/>
  <c r="AR368" i="2"/>
  <c r="AQ368" i="2"/>
  <c r="AR366" i="2"/>
  <c r="AQ366" i="2"/>
  <c r="AR364" i="2"/>
  <c r="AQ364" i="2"/>
  <c r="AR362" i="2"/>
  <c r="AQ362" i="2"/>
  <c r="AR360" i="2"/>
  <c r="AQ360" i="2"/>
  <c r="AR358" i="2"/>
  <c r="AQ358" i="2"/>
  <c r="AR356" i="2"/>
  <c r="AQ356" i="2"/>
  <c r="AR354" i="2"/>
  <c r="AQ354" i="2"/>
  <c r="AR352" i="2"/>
  <c r="AQ352" i="2"/>
  <c r="AR350" i="2"/>
  <c r="AQ350" i="2"/>
  <c r="AR348" i="2"/>
  <c r="AQ348" i="2"/>
  <c r="AR346" i="2"/>
  <c r="AQ346" i="2"/>
  <c r="AR344" i="2"/>
  <c r="AQ344" i="2"/>
  <c r="AR342" i="2"/>
  <c r="AQ342" i="2"/>
  <c r="AR340" i="2"/>
  <c r="AQ340" i="2"/>
  <c r="AR338" i="2"/>
  <c r="AQ338" i="2"/>
  <c r="AR336" i="2"/>
  <c r="AQ336" i="2"/>
  <c r="AR410" i="2"/>
  <c r="AQ410" i="2"/>
  <c r="AR408" i="2"/>
  <c r="AQ408" i="2"/>
  <c r="AR406" i="2"/>
  <c r="AQ406" i="2"/>
  <c r="AR404" i="2"/>
  <c r="AQ404" i="2"/>
  <c r="AR402" i="2"/>
  <c r="AQ402" i="2"/>
  <c r="AR400" i="2"/>
  <c r="AQ400" i="2"/>
  <c r="AR398" i="2"/>
  <c r="AQ398" i="2"/>
  <c r="AR396" i="2"/>
  <c r="AQ396" i="2"/>
  <c r="AR394" i="2"/>
  <c r="AQ394" i="2"/>
  <c r="AR392" i="2"/>
  <c r="AQ392" i="2"/>
  <c r="AQ694" i="2"/>
  <c r="AQ692" i="2"/>
  <c r="AQ690" i="2"/>
  <c r="AQ688" i="2"/>
  <c r="AQ686" i="2"/>
  <c r="AQ684" i="2"/>
  <c r="AQ682" i="2"/>
  <c r="AQ680" i="2"/>
  <c r="AQ678" i="2"/>
  <c r="AQ666" i="2"/>
  <c r="AQ720" i="2"/>
  <c r="AQ718" i="2"/>
  <c r="AQ716" i="2"/>
  <c r="AQ714" i="2"/>
  <c r="AQ712" i="2"/>
  <c r="AQ710" i="2"/>
  <c r="AQ708" i="2"/>
  <c r="AQ706" i="2"/>
  <c r="AQ704" i="2"/>
  <c r="AQ702" i="2"/>
  <c r="AQ700" i="2"/>
  <c r="AQ698" i="2"/>
  <c r="AQ696" i="2"/>
  <c r="AR306" i="2"/>
  <c r="AQ306" i="2"/>
  <c r="AR304" i="2"/>
  <c r="AQ304" i="2"/>
  <c r="AR308" i="2"/>
  <c r="AQ308" i="2"/>
  <c r="AR255" i="2"/>
  <c r="AQ255" i="2"/>
  <c r="AR253" i="2"/>
  <c r="AQ253" i="2"/>
  <c r="AR251" i="2"/>
  <c r="AQ251" i="2"/>
  <c r="AR249" i="2"/>
  <c r="AQ249" i="2"/>
  <c r="AR256" i="2"/>
  <c r="AQ256" i="2"/>
  <c r="AR268" i="2"/>
  <c r="AQ268" i="2"/>
  <c r="AR266" i="2"/>
  <c r="AQ266" i="2"/>
  <c r="AR264" i="2"/>
  <c r="AQ264" i="2"/>
  <c r="AR262" i="2"/>
  <c r="AQ262" i="2"/>
  <c r="AR260" i="2"/>
  <c r="AQ260" i="2"/>
  <c r="AR258" i="2"/>
  <c r="AQ258" i="2"/>
  <c r="AR286" i="2"/>
  <c r="AQ286" i="2"/>
  <c r="AR284" i="2"/>
  <c r="AQ284" i="2"/>
  <c r="AR282" i="2"/>
  <c r="AQ282" i="2"/>
  <c r="AR280" i="2"/>
  <c r="AQ280" i="2"/>
  <c r="AR278" i="2"/>
  <c r="AQ278" i="2"/>
  <c r="AR276" i="2"/>
  <c r="AQ276" i="2"/>
  <c r="AR274" i="2"/>
  <c r="AQ274" i="2"/>
  <c r="AR272" i="2"/>
  <c r="AQ272" i="2"/>
  <c r="AR270" i="2"/>
  <c r="AQ270" i="2"/>
  <c r="AR300" i="2"/>
  <c r="AQ300" i="2"/>
  <c r="AR298" i="2"/>
  <c r="AQ298" i="2"/>
  <c r="AR296" i="2"/>
  <c r="AQ296" i="2"/>
  <c r="AR294" i="2"/>
  <c r="AQ294" i="2"/>
  <c r="AR292" i="2"/>
  <c r="AQ292" i="2"/>
  <c r="AR290" i="2"/>
  <c r="AQ290" i="2"/>
  <c r="AR288" i="2"/>
  <c r="AQ288" i="2"/>
  <c r="AR309" i="2"/>
  <c r="AQ309" i="2"/>
  <c r="AR311" i="2"/>
  <c r="AQ311" i="2"/>
  <c r="AR313" i="2"/>
  <c r="AQ313" i="2"/>
  <c r="AR315" i="2"/>
  <c r="AQ315" i="2"/>
  <c r="AR317" i="2"/>
  <c r="AQ317" i="2"/>
  <c r="AR319" i="2"/>
  <c r="AQ319" i="2"/>
  <c r="AR335" i="2"/>
  <c r="AQ335" i="2"/>
  <c r="AR333" i="2"/>
  <c r="AQ333" i="2"/>
  <c r="AR331" i="2"/>
  <c r="AQ331" i="2"/>
  <c r="AR329" i="2"/>
  <c r="AQ329" i="2"/>
  <c r="AR327" i="2"/>
  <c r="AQ327" i="2"/>
  <c r="AR325" i="2"/>
  <c r="AQ325" i="2"/>
  <c r="AR323" i="2"/>
  <c r="AQ323" i="2"/>
  <c r="AR321" i="2"/>
  <c r="AQ321" i="2"/>
  <c r="AR389" i="2"/>
  <c r="AQ389" i="2"/>
  <c r="AR385" i="2"/>
  <c r="AQ385" i="2"/>
  <c r="AR383" i="2"/>
  <c r="AQ383" i="2"/>
  <c r="AR381" i="2"/>
  <c r="AQ381" i="2"/>
  <c r="AR379" i="2"/>
  <c r="AQ379" i="2"/>
  <c r="AR377" i="2"/>
  <c r="AQ377" i="2"/>
  <c r="AR375" i="2"/>
  <c r="AQ375" i="2"/>
  <c r="AR373" i="2"/>
  <c r="AQ373" i="2"/>
  <c r="AR371" i="2"/>
  <c r="AQ371" i="2"/>
  <c r="AR369" i="2"/>
  <c r="AQ369" i="2"/>
  <c r="AR367" i="2"/>
  <c r="AQ367" i="2"/>
  <c r="AR365" i="2"/>
  <c r="AQ365" i="2"/>
  <c r="AR363" i="2"/>
  <c r="AQ363" i="2"/>
  <c r="AR361" i="2"/>
  <c r="AQ361" i="2"/>
  <c r="AR359" i="2"/>
  <c r="AQ359" i="2"/>
  <c r="AR357" i="2"/>
  <c r="AQ357" i="2"/>
  <c r="AR355" i="2"/>
  <c r="AQ355" i="2"/>
  <c r="AR353" i="2"/>
  <c r="AQ353" i="2"/>
  <c r="AR351" i="2"/>
  <c r="AQ351" i="2"/>
  <c r="AR349" i="2"/>
  <c r="AQ349" i="2"/>
  <c r="AR347" i="2"/>
  <c r="AQ347" i="2"/>
  <c r="AR345" i="2"/>
  <c r="AQ345" i="2"/>
  <c r="AR343" i="2"/>
  <c r="AQ343" i="2"/>
  <c r="AR341" i="2"/>
  <c r="AQ341" i="2"/>
  <c r="AR339" i="2"/>
  <c r="AQ339" i="2"/>
  <c r="AR337" i="2"/>
  <c r="AQ337" i="2"/>
  <c r="AR411" i="2"/>
  <c r="AQ411" i="2"/>
  <c r="AR409" i="2"/>
  <c r="AQ409" i="2"/>
  <c r="AR407" i="2"/>
  <c r="AQ407" i="2"/>
  <c r="AR405" i="2"/>
  <c r="AQ405" i="2"/>
  <c r="AR403" i="2"/>
  <c r="AQ403" i="2"/>
  <c r="AR401" i="2"/>
  <c r="AQ401" i="2"/>
  <c r="AR399" i="2"/>
  <c r="AQ399" i="2"/>
  <c r="AR397" i="2"/>
  <c r="AQ397" i="2"/>
  <c r="AR395" i="2"/>
  <c r="AQ395" i="2"/>
  <c r="AR393" i="2"/>
  <c r="AQ393" i="2"/>
  <c r="AR391" i="2"/>
  <c r="AQ391" i="2"/>
  <c r="AQ693" i="2"/>
  <c r="AQ691" i="2"/>
  <c r="AQ689" i="2"/>
  <c r="AQ687" i="2"/>
  <c r="AQ685" i="2"/>
  <c r="AQ683" i="2"/>
  <c r="AQ681" i="2"/>
  <c r="AQ679" i="2"/>
  <c r="AQ721" i="2"/>
  <c r="AQ719" i="2"/>
  <c r="AQ717" i="2"/>
  <c r="AQ715" i="2"/>
  <c r="AQ713" i="2"/>
  <c r="AQ711" i="2"/>
  <c r="AQ709" i="2"/>
  <c r="AQ707" i="2"/>
  <c r="AQ705" i="2"/>
  <c r="AQ703" i="2"/>
  <c r="AQ701" i="2"/>
  <c r="AQ699" i="2"/>
  <c r="AQ697" i="2"/>
  <c r="AQ695" i="2"/>
  <c r="AR305" i="2"/>
  <c r="AQ305" i="2"/>
  <c r="AR303" i="2"/>
  <c r="AQ303" i="2"/>
  <c r="AR307" i="2"/>
  <c r="AQ307" i="2"/>
  <c r="AR387" i="2"/>
  <c r="AO721" i="2"/>
  <c r="AR721" i="2" s="1"/>
  <c r="AO720" i="2"/>
  <c r="AR720" i="2" s="1"/>
  <c r="AO719" i="2"/>
  <c r="AR719" i="2" s="1"/>
  <c r="AO718" i="2"/>
  <c r="AR718" i="2" s="1"/>
  <c r="AO717" i="2"/>
  <c r="AR717" i="2" s="1"/>
  <c r="AO716" i="2"/>
  <c r="AR716" i="2" s="1"/>
  <c r="AO715" i="2"/>
  <c r="AR715" i="2" s="1"/>
  <c r="AO714" i="2"/>
  <c r="AR714" i="2" s="1"/>
  <c r="AO713" i="2"/>
  <c r="AR713" i="2" s="1"/>
  <c r="AO712" i="2"/>
  <c r="AR712" i="2" s="1"/>
  <c r="AO711" i="2"/>
  <c r="AR711" i="2" s="1"/>
  <c r="AO710" i="2"/>
  <c r="AR710" i="2" s="1"/>
  <c r="AO709" i="2"/>
  <c r="AR709" i="2" s="1"/>
  <c r="AO708" i="2"/>
  <c r="AR708" i="2" s="1"/>
  <c r="AO707" i="2"/>
  <c r="AR707" i="2" s="1"/>
  <c r="AO706" i="2"/>
  <c r="AR706" i="2" s="1"/>
  <c r="AO705" i="2"/>
  <c r="AR705" i="2" s="1"/>
  <c r="AO704" i="2"/>
  <c r="AR704" i="2" s="1"/>
  <c r="AO703" i="2"/>
  <c r="AR703" i="2" s="1"/>
  <c r="AO702" i="2"/>
  <c r="AR702" i="2" s="1"/>
  <c r="AO701" i="2"/>
  <c r="AR701" i="2" s="1"/>
  <c r="AO700" i="2"/>
  <c r="AR700" i="2" s="1"/>
  <c r="AO699" i="2"/>
  <c r="AR699" i="2" s="1"/>
  <c r="AO698" i="2"/>
  <c r="AR698" i="2" s="1"/>
  <c r="AO697" i="2"/>
  <c r="AR697" i="2" s="1"/>
  <c r="AO696" i="2"/>
  <c r="AR696" i="2" s="1"/>
  <c r="AO695" i="2"/>
  <c r="AR695" i="2" s="1"/>
  <c r="AO694" i="2"/>
  <c r="AR694" i="2" s="1"/>
  <c r="AO693" i="2"/>
  <c r="AR693" i="2" s="1"/>
  <c r="AO692" i="2"/>
  <c r="AR692" i="2" s="1"/>
  <c r="AO691" i="2"/>
  <c r="AR691" i="2" s="1"/>
  <c r="AO690" i="2"/>
  <c r="AR690" i="2" s="1"/>
  <c r="AO689" i="2"/>
  <c r="AR689" i="2" s="1"/>
  <c r="AO688" i="2"/>
  <c r="AR688" i="2" s="1"/>
  <c r="AO687" i="2"/>
  <c r="AR687" i="2" s="1"/>
  <c r="AO686" i="2"/>
  <c r="AR686" i="2" s="1"/>
  <c r="AO685" i="2"/>
  <c r="AR685" i="2" s="1"/>
  <c r="AO684" i="2"/>
  <c r="AR684" i="2" s="1"/>
  <c r="AO683" i="2"/>
  <c r="AR683" i="2" s="1"/>
  <c r="AO682" i="2"/>
  <c r="AR682" i="2" s="1"/>
  <c r="AO681" i="2"/>
  <c r="AR681" i="2" s="1"/>
  <c r="AO680" i="2"/>
  <c r="AR680" i="2" s="1"/>
  <c r="AO679" i="2"/>
  <c r="AR679" i="2" s="1"/>
  <c r="AO678" i="2"/>
  <c r="AR678" i="2" s="1"/>
  <c r="AO677" i="2"/>
  <c r="AR677" i="2" s="1"/>
  <c r="AO676" i="2"/>
  <c r="AR676" i="2" s="1"/>
  <c r="AO675" i="2"/>
  <c r="AR675" i="2" s="1"/>
  <c r="AO674" i="2"/>
  <c r="AR674" i="2" s="1"/>
  <c r="AO673" i="2"/>
  <c r="AR673" i="2" s="1"/>
  <c r="AO672" i="2"/>
  <c r="AR672" i="2" s="1"/>
  <c r="AO671" i="2"/>
  <c r="AR671" i="2" s="1"/>
  <c r="AO670" i="2"/>
  <c r="AR670" i="2" s="1"/>
  <c r="AO669" i="2"/>
  <c r="AR669" i="2" s="1"/>
  <c r="AO668" i="2"/>
  <c r="AR668" i="2" s="1"/>
  <c r="AO667" i="2"/>
  <c r="AR667" i="2" s="1"/>
  <c r="AO666" i="2"/>
  <c r="AR666" i="2" s="1"/>
  <c r="AO665" i="2"/>
  <c r="AR665" i="2" s="1"/>
  <c r="AO664" i="2"/>
  <c r="AR664" i="2" s="1"/>
  <c r="AO663" i="2"/>
  <c r="AR663" i="2" s="1"/>
  <c r="AO662" i="2"/>
  <c r="AR662" i="2" s="1"/>
  <c r="AO661" i="2"/>
  <c r="AR661" i="2" s="1"/>
  <c r="DD79" i="4" l="1"/>
  <c r="DF79" i="4" s="1"/>
  <c r="DE79" i="4"/>
  <c r="DD80" i="4"/>
  <c r="DF80" i="4" s="1"/>
  <c r="DE80" i="4"/>
  <c r="DD81" i="4"/>
  <c r="DF81" i="4" s="1"/>
  <c r="DE81" i="4"/>
  <c r="DD82" i="4"/>
  <c r="DF82" i="4" s="1"/>
  <c r="DE82" i="4"/>
  <c r="DD83" i="4"/>
  <c r="DF83" i="4" s="1"/>
  <c r="DE83" i="4"/>
  <c r="DD84" i="4"/>
  <c r="DF84" i="4" s="1"/>
  <c r="DE84" i="4"/>
  <c r="DD85" i="4"/>
  <c r="DF85" i="4" s="1"/>
  <c r="DE85" i="4"/>
  <c r="DD86" i="4"/>
  <c r="DF86" i="4" s="1"/>
  <c r="DE86" i="4"/>
  <c r="DD87" i="4"/>
  <c r="DF87" i="4" s="1"/>
  <c r="DE87" i="4"/>
  <c r="DD88" i="4"/>
  <c r="DF88" i="4" s="1"/>
  <c r="DE88" i="4"/>
  <c r="DD89" i="4"/>
  <c r="DF89" i="4" s="1"/>
  <c r="DE89" i="4"/>
  <c r="DD90" i="4"/>
  <c r="DF90" i="4" s="1"/>
  <c r="DE90" i="4"/>
  <c r="DD91" i="4"/>
  <c r="DF91" i="4" s="1"/>
  <c r="DE91" i="4"/>
  <c r="DD92" i="4"/>
  <c r="DF92" i="4" s="1"/>
  <c r="DE92" i="4"/>
  <c r="DD93" i="4"/>
  <c r="DF93" i="4" s="1"/>
  <c r="DE93" i="4"/>
  <c r="DD94" i="4"/>
  <c r="DF94" i="4" s="1"/>
  <c r="DE94" i="4"/>
  <c r="DD95" i="4"/>
  <c r="DF95" i="4" s="1"/>
  <c r="DE95" i="4"/>
  <c r="DD96" i="4"/>
  <c r="DF96" i="4" s="1"/>
  <c r="DE96" i="4"/>
  <c r="DD169" i="4"/>
  <c r="DF169" i="4" s="1"/>
  <c r="DG169" i="4" s="1"/>
  <c r="DE169" i="4"/>
  <c r="DH169" i="4"/>
  <c r="DD170" i="4"/>
  <c r="DF170" i="4" s="1"/>
  <c r="DG170" i="4" s="1"/>
  <c r="DE170" i="4"/>
  <c r="DH170" i="4"/>
  <c r="DD171" i="4"/>
  <c r="DF171" i="4" s="1"/>
  <c r="DG171" i="4" s="1"/>
  <c r="DE171" i="4"/>
  <c r="DH171" i="4"/>
  <c r="DD172" i="4"/>
  <c r="DF172" i="4" s="1"/>
  <c r="DG172" i="4" s="1"/>
  <c r="DE172" i="4"/>
  <c r="DH172" i="4"/>
  <c r="DD173" i="4"/>
  <c r="DF173" i="4" s="1"/>
  <c r="DG173" i="4" s="1"/>
  <c r="DE173" i="4"/>
  <c r="DH173" i="4"/>
  <c r="DD174" i="4"/>
  <c r="DF174" i="4" s="1"/>
  <c r="DG174" i="4" s="1"/>
  <c r="DE174" i="4"/>
  <c r="DH174" i="4"/>
  <c r="DD175" i="4"/>
  <c r="DF175" i="4" s="1"/>
  <c r="DG175" i="4" s="1"/>
  <c r="DE175" i="4"/>
  <c r="DH175" i="4"/>
  <c r="DD176" i="4"/>
  <c r="DF176" i="4" s="1"/>
  <c r="DG176" i="4" s="1"/>
  <c r="DE176" i="4"/>
  <c r="DH176" i="4"/>
  <c r="DD177" i="4"/>
  <c r="DF177" i="4" s="1"/>
  <c r="DG177" i="4" s="1"/>
  <c r="DE177" i="4"/>
  <c r="DH177" i="4"/>
  <c r="DD178" i="4"/>
  <c r="DF178" i="4" s="1"/>
  <c r="DG178" i="4" s="1"/>
  <c r="DE178" i="4"/>
  <c r="DH178" i="4"/>
  <c r="DD179" i="4"/>
  <c r="DF179" i="4" s="1"/>
  <c r="DG179" i="4" s="1"/>
  <c r="DE179" i="4"/>
  <c r="DH179" i="4"/>
  <c r="DD180" i="4"/>
  <c r="DF180" i="4" s="1"/>
  <c r="DG180" i="4" s="1"/>
  <c r="DE180" i="4"/>
  <c r="DH180" i="4"/>
  <c r="DD181" i="4"/>
  <c r="DF181" i="4" s="1"/>
  <c r="DG181" i="4" s="1"/>
  <c r="DE181" i="4"/>
  <c r="DH181" i="4"/>
  <c r="DD182" i="4"/>
  <c r="DF182" i="4" s="1"/>
  <c r="DG182" i="4" s="1"/>
  <c r="DE182" i="4"/>
  <c r="DH182" i="4"/>
  <c r="DD183" i="4"/>
  <c r="DF183" i="4" s="1"/>
  <c r="DG183" i="4" s="1"/>
  <c r="DE183" i="4"/>
  <c r="DH183" i="4"/>
  <c r="DD184" i="4"/>
  <c r="DF184" i="4" s="1"/>
  <c r="DG184" i="4" s="1"/>
  <c r="DE184" i="4"/>
  <c r="DH184" i="4"/>
  <c r="DD185" i="4"/>
  <c r="DF185" i="4" s="1"/>
  <c r="DG185" i="4" s="1"/>
  <c r="DE185" i="4"/>
  <c r="DH185" i="4"/>
  <c r="AB57" i="2"/>
  <c r="AD57" i="2" s="1"/>
  <c r="AB58" i="2"/>
  <c r="AD58" i="2" s="1"/>
  <c r="AB59" i="2"/>
  <c r="AD59" i="2" s="1"/>
  <c r="AB60" i="2"/>
  <c r="AD60" i="2" s="1"/>
  <c r="AB61" i="2"/>
  <c r="AD61" i="2" s="1"/>
  <c r="AB62" i="2"/>
  <c r="AD62" i="2" s="1"/>
  <c r="AB63" i="2"/>
  <c r="AD63" i="2" s="1"/>
  <c r="AB64" i="2"/>
  <c r="AD64" i="2" s="1"/>
  <c r="AB65" i="2"/>
  <c r="AD65" i="2" s="1"/>
  <c r="AB66" i="2"/>
  <c r="AD66" i="2" s="1"/>
  <c r="AB67" i="2"/>
  <c r="AD67" i="2" s="1"/>
  <c r="AB68" i="2"/>
  <c r="AD68" i="2" s="1"/>
  <c r="AB69" i="2"/>
  <c r="AD69" i="2" s="1"/>
  <c r="AB70" i="2"/>
  <c r="AD70" i="2" s="1"/>
  <c r="AB71" i="2"/>
  <c r="AD71" i="2" s="1"/>
  <c r="AB72" i="2"/>
  <c r="AD72" i="2" s="1"/>
  <c r="AB73" i="2"/>
  <c r="AD73" i="2" s="1"/>
  <c r="AB74" i="2"/>
  <c r="AD74" i="2" s="1"/>
  <c r="AB75" i="2"/>
  <c r="AD75" i="2" s="1"/>
  <c r="AB76" i="2"/>
  <c r="AD76" i="2" s="1"/>
  <c r="AB77" i="2"/>
  <c r="AD77" i="2" s="1"/>
  <c r="AB78" i="2"/>
  <c r="AD78" i="2" s="1"/>
  <c r="AB79" i="2"/>
  <c r="AD79" i="2" s="1"/>
  <c r="AB80" i="2"/>
  <c r="AD80" i="2" s="1"/>
  <c r="AB81" i="2"/>
  <c r="AD81" i="2" s="1"/>
  <c r="AB82" i="2"/>
  <c r="AD82" i="2" s="1"/>
  <c r="AB83" i="2"/>
  <c r="AD83" i="2" s="1"/>
  <c r="AB84" i="2"/>
  <c r="AD84" i="2" s="1"/>
  <c r="AB85" i="2"/>
  <c r="AD85" i="2" s="1"/>
  <c r="AB86" i="2"/>
  <c r="AD86" i="2" s="1"/>
  <c r="AB87" i="2"/>
  <c r="AD87" i="2" s="1"/>
  <c r="AB88" i="2"/>
  <c r="AD88" i="2" s="1"/>
  <c r="AB89" i="2"/>
  <c r="AD89" i="2" s="1"/>
  <c r="AB90" i="2"/>
  <c r="AD90" i="2" s="1"/>
  <c r="AB91" i="2"/>
  <c r="AD91" i="2" s="1"/>
  <c r="AB92" i="2"/>
  <c r="AD92" i="2" s="1"/>
  <c r="AB93" i="2"/>
  <c r="AD93" i="2" s="1"/>
  <c r="AB94" i="2"/>
  <c r="AD94" i="2" s="1"/>
  <c r="AB95" i="2"/>
  <c r="AD95" i="2" s="1"/>
  <c r="AB96" i="2"/>
  <c r="AD96" i="2" s="1"/>
  <c r="AB97" i="2"/>
  <c r="AD97" i="2" s="1"/>
  <c r="AB98" i="2"/>
  <c r="AD98" i="2" s="1"/>
  <c r="AB99" i="2"/>
  <c r="AD99" i="2" s="1"/>
  <c r="AB100" i="2"/>
  <c r="AD100" i="2" s="1"/>
  <c r="AB101" i="2"/>
  <c r="AD101" i="2" s="1"/>
  <c r="AB102" i="2"/>
  <c r="AD102" i="2" s="1"/>
  <c r="AB103" i="2"/>
  <c r="AD103" i="2" s="1"/>
  <c r="AB104" i="2"/>
  <c r="AD104" i="2" s="1"/>
  <c r="AB105" i="2"/>
  <c r="AD105" i="2" s="1"/>
  <c r="AB106" i="2"/>
  <c r="AD106" i="2" s="1"/>
  <c r="AB107" i="2"/>
  <c r="AD107" i="2" s="1"/>
  <c r="AB108" i="2"/>
  <c r="AD108" i="2" s="1"/>
  <c r="AB109" i="2"/>
  <c r="AD109" i="2" s="1"/>
  <c r="AB110" i="2"/>
  <c r="AD110" i="2" s="1"/>
  <c r="AB111" i="2"/>
  <c r="AD111" i="2" s="1"/>
  <c r="AB112" i="2"/>
  <c r="AD112" i="2" s="1"/>
  <c r="AB113" i="2"/>
  <c r="AD113" i="2" s="1"/>
  <c r="AB114" i="2"/>
  <c r="AD114" i="2" s="1"/>
  <c r="AB115" i="2"/>
  <c r="AD115" i="2" s="1"/>
  <c r="AB116" i="2"/>
  <c r="AD116" i="2" s="1"/>
  <c r="AB117" i="2"/>
  <c r="AD117" i="2" s="1"/>
  <c r="AB118" i="2"/>
  <c r="AD118" i="2" s="1"/>
  <c r="AB119" i="2"/>
  <c r="AD119" i="2" s="1"/>
  <c r="AB120" i="2"/>
  <c r="AD120" i="2" s="1"/>
  <c r="AB121" i="2"/>
  <c r="AD121" i="2" s="1"/>
  <c r="AB122" i="2"/>
  <c r="AD122" i="2" s="1"/>
  <c r="AB123" i="2"/>
  <c r="AD123" i="2" s="1"/>
  <c r="AB124" i="2"/>
  <c r="AD124" i="2" s="1"/>
  <c r="AB125" i="2"/>
  <c r="AD125" i="2" s="1"/>
  <c r="AB126" i="2"/>
  <c r="AD126" i="2" s="1"/>
  <c r="AB127" i="2"/>
  <c r="AD127" i="2" s="1"/>
  <c r="AB128" i="2"/>
  <c r="AD128" i="2" s="1"/>
  <c r="AB129" i="2"/>
  <c r="AD129" i="2" s="1"/>
  <c r="AB130" i="2"/>
  <c r="AD130" i="2" s="1"/>
  <c r="AB131" i="2"/>
  <c r="AD131" i="2" s="1"/>
  <c r="AB132" i="2"/>
  <c r="AD132" i="2" s="1"/>
  <c r="AB133" i="2"/>
  <c r="AD133" i="2" s="1"/>
  <c r="AB134" i="2"/>
  <c r="AD134" i="2" s="1"/>
  <c r="AB135" i="2"/>
  <c r="AD135" i="2" s="1"/>
  <c r="AB136" i="2"/>
  <c r="AD136" i="2" s="1"/>
  <c r="AB137" i="2"/>
  <c r="AD137" i="2" s="1"/>
  <c r="AB138" i="2"/>
  <c r="AD138" i="2" s="1"/>
  <c r="AB139" i="2"/>
  <c r="AD139" i="2" s="1"/>
  <c r="AB140" i="2"/>
  <c r="AD140" i="2" s="1"/>
  <c r="AB141" i="2"/>
  <c r="AD141" i="2" s="1"/>
  <c r="AB142" i="2"/>
  <c r="AD142" i="2" s="1"/>
  <c r="AB143" i="2"/>
  <c r="AD143" i="2" s="1"/>
  <c r="AB144" i="2"/>
  <c r="AD144" i="2" s="1"/>
  <c r="AB145" i="2"/>
  <c r="AD145" i="2" s="1"/>
  <c r="AB146" i="2"/>
  <c r="AD146" i="2" s="1"/>
  <c r="AB147" i="2"/>
  <c r="AD147" i="2" s="1"/>
  <c r="AB148" i="2"/>
  <c r="AD148" i="2" s="1"/>
  <c r="AB149" i="2"/>
  <c r="AD149" i="2" s="1"/>
  <c r="AB150" i="2"/>
  <c r="AD150" i="2" s="1"/>
  <c r="AB151" i="2"/>
  <c r="AD151" i="2" s="1"/>
  <c r="AB152" i="2"/>
  <c r="AD152" i="2" s="1"/>
  <c r="AB153" i="2"/>
  <c r="AD153" i="2" s="1"/>
  <c r="AB154" i="2"/>
  <c r="AD154" i="2" s="1"/>
  <c r="AB155" i="2"/>
  <c r="AD155" i="2" s="1"/>
  <c r="AB156" i="2"/>
  <c r="AD156" i="2" s="1"/>
  <c r="AB157" i="2"/>
  <c r="AD157" i="2" s="1"/>
  <c r="AB158" i="2"/>
  <c r="AD158" i="2" s="1"/>
  <c r="AB159" i="2"/>
  <c r="AD159" i="2" s="1"/>
  <c r="AB160" i="2"/>
  <c r="AD160" i="2" s="1"/>
  <c r="AB161" i="2"/>
  <c r="AD161" i="2" s="1"/>
  <c r="AB162" i="2"/>
  <c r="AD162" i="2" s="1"/>
  <c r="AB163" i="2"/>
  <c r="AD163" i="2" s="1"/>
  <c r="AB164" i="2"/>
  <c r="AD164" i="2" s="1"/>
  <c r="AB165" i="2"/>
  <c r="AD165" i="2" s="1"/>
  <c r="AB166" i="2"/>
  <c r="AD166" i="2" s="1"/>
  <c r="AB167" i="2"/>
  <c r="AD167" i="2" s="1"/>
  <c r="AB168" i="2"/>
  <c r="AD168" i="2" s="1"/>
  <c r="AB169" i="2"/>
  <c r="AD169" i="2" s="1"/>
  <c r="AB170" i="2"/>
  <c r="AD170" i="2" s="1"/>
  <c r="AB171" i="2"/>
  <c r="AD171" i="2" s="1"/>
  <c r="AB172" i="2"/>
  <c r="AD172" i="2" s="1"/>
  <c r="AB173" i="2"/>
  <c r="AD173" i="2" s="1"/>
  <c r="AB174" i="2"/>
  <c r="AD174" i="2" s="1"/>
  <c r="AB175" i="2"/>
  <c r="AD175" i="2" s="1"/>
  <c r="AB176" i="2"/>
  <c r="AD176" i="2" s="1"/>
  <c r="AB177" i="2"/>
  <c r="AD177" i="2" s="1"/>
  <c r="AB28" i="2"/>
  <c r="AD28" i="2" s="1"/>
  <c r="AB29" i="2"/>
  <c r="AD29" i="2" s="1"/>
  <c r="AB30" i="2"/>
  <c r="AD30" i="2" s="1"/>
  <c r="AB31" i="2"/>
  <c r="AD31" i="2" s="1"/>
  <c r="AB32" i="2"/>
  <c r="AD32" i="2" s="1"/>
  <c r="AB33" i="2"/>
  <c r="AD33" i="2" s="1"/>
  <c r="AB34" i="2"/>
  <c r="AD34" i="2" s="1"/>
  <c r="AB35" i="2"/>
  <c r="AD35" i="2" s="1"/>
  <c r="AB36" i="2"/>
  <c r="AD36" i="2" s="1"/>
  <c r="AB37" i="2"/>
  <c r="AD37" i="2" s="1"/>
  <c r="AB38" i="2"/>
  <c r="AD38" i="2" s="1"/>
  <c r="AB39" i="2"/>
  <c r="AD39" i="2" s="1"/>
  <c r="AB40" i="2"/>
  <c r="AD40" i="2" s="1"/>
  <c r="AB41" i="2"/>
  <c r="AD41" i="2" s="1"/>
  <c r="AB42" i="2"/>
  <c r="AD42" i="2" s="1"/>
  <c r="AB43" i="2"/>
  <c r="AB44" i="2"/>
  <c r="AD44" i="2" s="1"/>
  <c r="AB45" i="2"/>
  <c r="AD45" i="2" s="1"/>
  <c r="AB46" i="2"/>
  <c r="AD46" i="2" s="1"/>
  <c r="AB47" i="2"/>
  <c r="AD47" i="2" s="1"/>
  <c r="AB48" i="2"/>
  <c r="AD48" i="2" s="1"/>
  <c r="AB49" i="2"/>
  <c r="AD49" i="2" s="1"/>
  <c r="AB50" i="2"/>
  <c r="AD50" i="2" s="1"/>
  <c r="AB51" i="2"/>
  <c r="AD51" i="2" s="1"/>
  <c r="AB52" i="2"/>
  <c r="AD52" i="2" s="1"/>
  <c r="AB53" i="2"/>
  <c r="AD53" i="2" s="1"/>
  <c r="AB54" i="2"/>
  <c r="AD54" i="2" s="1"/>
  <c r="AB55" i="2"/>
  <c r="AD55" i="2" s="1"/>
  <c r="AB56" i="2"/>
  <c r="AD56" i="2" s="1"/>
  <c r="AB7" i="2"/>
  <c r="AD7" i="2" s="1"/>
  <c r="AB8" i="2"/>
  <c r="AD8" i="2" s="1"/>
  <c r="AB9" i="2"/>
  <c r="AD9" i="2" s="1"/>
  <c r="AB10" i="2"/>
  <c r="AD10" i="2" s="1"/>
  <c r="AB11" i="2"/>
  <c r="AD11" i="2" s="1"/>
  <c r="AB12" i="2"/>
  <c r="AD12" i="2" s="1"/>
  <c r="AB13" i="2"/>
  <c r="AD13" i="2" s="1"/>
  <c r="AB14" i="2"/>
  <c r="AD14" i="2" s="1"/>
  <c r="AB15" i="2"/>
  <c r="AD15" i="2" s="1"/>
  <c r="AB16" i="2"/>
  <c r="AD16" i="2" s="1"/>
  <c r="AB17" i="2"/>
  <c r="AD17" i="2" s="1"/>
  <c r="AB18" i="2"/>
  <c r="AD18" i="2" s="1"/>
  <c r="AB19" i="2"/>
  <c r="AD19" i="2" s="1"/>
  <c r="AB20" i="2"/>
  <c r="AD20" i="2" s="1"/>
  <c r="AB21" i="2"/>
  <c r="AD21" i="2" s="1"/>
  <c r="AB22" i="2"/>
  <c r="AD22" i="2" s="1"/>
  <c r="AB23" i="2"/>
  <c r="AD23" i="2" s="1"/>
  <c r="AB24" i="2"/>
  <c r="AD24" i="2" s="1"/>
  <c r="AB25" i="2"/>
  <c r="AD25" i="2" s="1"/>
  <c r="AB26" i="2"/>
  <c r="AD26" i="2" s="1"/>
  <c r="AB27" i="2"/>
  <c r="AD27" i="2" s="1"/>
  <c r="V73" i="7"/>
  <c r="W73" i="7" s="1"/>
  <c r="V72" i="7"/>
  <c r="W72" i="7" s="1"/>
  <c r="V71" i="7"/>
  <c r="W71" i="7" s="1"/>
  <c r="V70" i="7"/>
  <c r="W70" i="7" s="1"/>
  <c r="V69" i="7"/>
  <c r="W69" i="7" s="1"/>
  <c r="V68" i="7"/>
  <c r="W68" i="7" s="1"/>
  <c r="V67" i="7"/>
  <c r="W67" i="7" s="1"/>
  <c r="V66" i="7"/>
  <c r="W66" i="7" s="1"/>
  <c r="V65" i="7"/>
  <c r="W65" i="7" s="1"/>
  <c r="V64" i="7"/>
  <c r="W64" i="7" s="1"/>
  <c r="V63" i="7"/>
  <c r="W63" i="7" s="1"/>
  <c r="V62" i="7"/>
  <c r="W62" i="7" s="1"/>
  <c r="V61" i="7"/>
  <c r="W61" i="7" s="1"/>
  <c r="V60" i="7"/>
  <c r="W60" i="7" s="1"/>
  <c r="V59" i="7"/>
  <c r="W59" i="7" s="1"/>
  <c r="V58" i="7"/>
  <c r="W58" i="7" s="1"/>
  <c r="V57" i="7"/>
  <c r="W57" i="7" s="1"/>
  <c r="V56" i="7"/>
  <c r="W56" i="7" s="1"/>
  <c r="V55" i="7"/>
  <c r="V54" i="7"/>
  <c r="X54" i="7" s="1"/>
  <c r="V53" i="7"/>
  <c r="W53" i="7"/>
  <c r="V52" i="7"/>
  <c r="W52" i="7"/>
  <c r="V51" i="7"/>
  <c r="W51" i="7"/>
  <c r="V50" i="7"/>
  <c r="W50" i="7"/>
  <c r="V49" i="7"/>
  <c r="W49" i="7"/>
  <c r="V48" i="7"/>
  <c r="W48" i="7"/>
  <c r="V47" i="7"/>
  <c r="W47" i="7"/>
  <c r="V46" i="7"/>
  <c r="W46" i="7" s="1"/>
  <c r="V45" i="7"/>
  <c r="W45" i="7" s="1"/>
  <c r="V44" i="7"/>
  <c r="W44" i="7" s="1"/>
  <c r="V43" i="7"/>
  <c r="W43" i="7" s="1"/>
  <c r="V42" i="7"/>
  <c r="W42" i="7" s="1"/>
  <c r="V41" i="7"/>
  <c r="W41" i="7" s="1"/>
  <c r="V40" i="7"/>
  <c r="W40" i="7" s="1"/>
  <c r="V39" i="7"/>
  <c r="X39" i="7" s="1"/>
  <c r="V38" i="7"/>
  <c r="X38" i="7" s="1"/>
  <c r="V37" i="7"/>
  <c r="X37" i="7" s="1"/>
  <c r="V36" i="7"/>
  <c r="X36" i="7" s="1"/>
  <c r="V35" i="7"/>
  <c r="X35" i="7" s="1"/>
  <c r="V34" i="7"/>
  <c r="X34" i="7" s="1"/>
  <c r="V33" i="7"/>
  <c r="X33" i="7" s="1"/>
  <c r="V32" i="7"/>
  <c r="X32" i="7" s="1"/>
  <c r="V31" i="7"/>
  <c r="X31" i="7" s="1"/>
  <c r="V30" i="7"/>
  <c r="X30" i="7" s="1"/>
  <c r="V29" i="7"/>
  <c r="X29" i="7" s="1"/>
  <c r="V28" i="7"/>
  <c r="X28" i="7" s="1"/>
  <c r="V27" i="7"/>
  <c r="X27" i="7" s="1"/>
  <c r="V26" i="7"/>
  <c r="X26" i="7" s="1"/>
  <c r="V25" i="7"/>
  <c r="X25" i="7" s="1"/>
  <c r="V24" i="7"/>
  <c r="X24" i="7" s="1"/>
  <c r="V23" i="7"/>
  <c r="X23" i="7" s="1"/>
  <c r="V22" i="7"/>
  <c r="X22" i="7" s="1"/>
  <c r="V21" i="7"/>
  <c r="X21" i="7" s="1"/>
  <c r="V20" i="7"/>
  <c r="X20" i="7" s="1"/>
  <c r="V19" i="7"/>
  <c r="X19" i="7" s="1"/>
  <c r="V18" i="7"/>
  <c r="X18" i="7" s="1"/>
  <c r="V17" i="7"/>
  <c r="X17" i="7" s="1"/>
  <c r="V16" i="7"/>
  <c r="X16" i="7" s="1"/>
  <c r="V15" i="7"/>
  <c r="X15" i="7" s="1"/>
  <c r="V14" i="7"/>
  <c r="X14" i="7" s="1"/>
  <c r="V13" i="7"/>
  <c r="X13" i="7" s="1"/>
  <c r="V12" i="7"/>
  <c r="X12" i="7" s="1"/>
  <c r="V11" i="7"/>
  <c r="X11" i="7" s="1"/>
  <c r="V10" i="7"/>
  <c r="X10" i="7" s="1"/>
  <c r="V9" i="7"/>
  <c r="X9" i="7" s="1"/>
  <c r="V8" i="7"/>
  <c r="X8" i="7" s="1"/>
  <c r="V7" i="7"/>
  <c r="X7" i="7" s="1"/>
  <c r="V6" i="7"/>
  <c r="X6" i="7" s="1"/>
  <c r="V5" i="7"/>
  <c r="X5" i="7" s="1"/>
  <c r="V4" i="7"/>
  <c r="X4" i="7" s="1"/>
  <c r="V3" i="7"/>
  <c r="X3" i="7" s="1"/>
  <c r="V167" i="7"/>
  <c r="X167" i="7" s="1"/>
  <c r="V166" i="7"/>
  <c r="X166" i="7" s="1"/>
  <c r="V165" i="7"/>
  <c r="X165" i="7" s="1"/>
  <c r="V164" i="7"/>
  <c r="X164" i="7" s="1"/>
  <c r="V163" i="7"/>
  <c r="X163" i="7" s="1"/>
  <c r="V162" i="7"/>
  <c r="X162" i="7" s="1"/>
  <c r="V161" i="7"/>
  <c r="X161" i="7" s="1"/>
  <c r="V160" i="7"/>
  <c r="X160" i="7" s="1"/>
  <c r="V159" i="7"/>
  <c r="X159" i="7" s="1"/>
  <c r="V158" i="7"/>
  <c r="X158" i="7" s="1"/>
  <c r="V157" i="7"/>
  <c r="X157" i="7" s="1"/>
  <c r="V156" i="7"/>
  <c r="W156" i="7" s="1"/>
  <c r="V155" i="7"/>
  <c r="W155" i="7" s="1"/>
  <c r="V154" i="7"/>
  <c r="W154" i="7" s="1"/>
  <c r="V153" i="7"/>
  <c r="W153" i="7" s="1"/>
  <c r="V152" i="7"/>
  <c r="W152" i="7" s="1"/>
  <c r="V151" i="7"/>
  <c r="W151" i="7" s="1"/>
  <c r="V150" i="7"/>
  <c r="W150" i="7" s="1"/>
  <c r="V149" i="7"/>
  <c r="W149" i="7" s="1"/>
  <c r="V148" i="7"/>
  <c r="W148" i="7" s="1"/>
  <c r="V147" i="7"/>
  <c r="W147" i="7" s="1"/>
  <c r="V146" i="7"/>
  <c r="W146" i="7" s="1"/>
  <c r="V145" i="7"/>
  <c r="W145" i="7" s="1"/>
  <c r="V144" i="7"/>
  <c r="W144" i="7" s="1"/>
  <c r="V143" i="7"/>
  <c r="W143" i="7" s="1"/>
  <c r="V142" i="7"/>
  <c r="W142" i="7" s="1"/>
  <c r="V141" i="7"/>
  <c r="W141" i="7" s="1"/>
  <c r="V140" i="7"/>
  <c r="W140" i="7" s="1"/>
  <c r="V139" i="7"/>
  <c r="W139" i="7" s="1"/>
  <c r="V138" i="7"/>
  <c r="W138" i="7" s="1"/>
  <c r="V137" i="7"/>
  <c r="W137" i="7" s="1"/>
  <c r="V136" i="7"/>
  <c r="W136" i="7" s="1"/>
  <c r="V135" i="7"/>
  <c r="W135" i="7" s="1"/>
  <c r="V134" i="7"/>
  <c r="W134" i="7" s="1"/>
  <c r="V133" i="7"/>
  <c r="W133" i="7" s="1"/>
  <c r="V132" i="7"/>
  <c r="W132" i="7" s="1"/>
  <c r="V131" i="7"/>
  <c r="W131" i="7" s="1"/>
  <c r="V130" i="7"/>
  <c r="W130" i="7" s="1"/>
  <c r="V129" i="7"/>
  <c r="W129" i="7" s="1"/>
  <c r="V128" i="7"/>
  <c r="W128" i="7" s="1"/>
  <c r="V127" i="7"/>
  <c r="W127" i="7" s="1"/>
  <c r="V126" i="7"/>
  <c r="W126" i="7" s="1"/>
  <c r="V125" i="7"/>
  <c r="W125" i="7" s="1"/>
  <c r="V124" i="7"/>
  <c r="W124" i="7" s="1"/>
  <c r="V123" i="7"/>
  <c r="W123" i="7" s="1"/>
  <c r="V122" i="7"/>
  <c r="W122" i="7" s="1"/>
  <c r="V121" i="7"/>
  <c r="W121" i="7" s="1"/>
  <c r="V120" i="7"/>
  <c r="W120" i="7" s="1"/>
  <c r="V119" i="7"/>
  <c r="W119" i="7" s="1"/>
  <c r="V118" i="7"/>
  <c r="W118" i="7" s="1"/>
  <c r="V117" i="7"/>
  <c r="W117" i="7" s="1"/>
  <c r="V116" i="7"/>
  <c r="W116" i="7" s="1"/>
  <c r="V115" i="7"/>
  <c r="W115" i="7" s="1"/>
  <c r="V114" i="7"/>
  <c r="W114" i="7" s="1"/>
  <c r="V113" i="7"/>
  <c r="W113" i="7" s="1"/>
  <c r="V112" i="7"/>
  <c r="W112" i="7" s="1"/>
  <c r="V111" i="7"/>
  <c r="W111" i="7" s="1"/>
  <c r="V110" i="7"/>
  <c r="W110" i="7" s="1"/>
  <c r="V109" i="7"/>
  <c r="W109" i="7"/>
  <c r="V108" i="7"/>
  <c r="W108" i="7"/>
  <c r="V107" i="7"/>
  <c r="W107" i="7"/>
  <c r="V106" i="7"/>
  <c r="W106" i="7"/>
  <c r="V105" i="7"/>
  <c r="W105" i="7"/>
  <c r="V104" i="7"/>
  <c r="W104" i="7"/>
  <c r="V103" i="7"/>
  <c r="W103" i="7" s="1"/>
  <c r="V102" i="7"/>
  <c r="W102" i="7" s="1"/>
  <c r="V101" i="7"/>
  <c r="W101" i="7" s="1"/>
  <c r="V100" i="7"/>
  <c r="W100" i="7" s="1"/>
  <c r="V99" i="7"/>
  <c r="W99" i="7" s="1"/>
  <c r="V98" i="7"/>
  <c r="W98" i="7" s="1"/>
  <c r="V97" i="7"/>
  <c r="W97" i="7" s="1"/>
  <c r="DD111" i="4"/>
  <c r="DF111" i="4" s="1"/>
  <c r="DE111" i="4"/>
  <c r="DD112" i="4"/>
  <c r="DF112" i="4" s="1"/>
  <c r="DE112" i="4"/>
  <c r="DD3" i="4"/>
  <c r="DF3" i="4" s="1"/>
  <c r="DE3" i="4"/>
  <c r="DD4" i="4"/>
  <c r="DF4" i="4" s="1"/>
  <c r="DE4" i="4"/>
  <c r="DD5" i="4"/>
  <c r="DF5" i="4" s="1"/>
  <c r="DE5" i="4"/>
  <c r="DD6" i="4"/>
  <c r="DF6" i="4" s="1"/>
  <c r="DE6" i="4"/>
  <c r="DD7" i="4"/>
  <c r="DF7" i="4" s="1"/>
  <c r="DE7" i="4"/>
  <c r="DD8" i="4"/>
  <c r="DF8" i="4" s="1"/>
  <c r="DE8" i="4"/>
  <c r="DD9" i="4"/>
  <c r="DF9" i="4" s="1"/>
  <c r="DE9" i="4"/>
  <c r="DD10" i="4"/>
  <c r="DF10" i="4" s="1"/>
  <c r="DE10" i="4"/>
  <c r="DD11" i="4"/>
  <c r="DF11" i="4" s="1"/>
  <c r="DE11" i="4"/>
  <c r="DD12" i="4"/>
  <c r="DF12" i="4" s="1"/>
  <c r="DE12" i="4"/>
  <c r="DD13" i="4"/>
  <c r="DF13" i="4" s="1"/>
  <c r="DE13" i="4"/>
  <c r="DD14" i="4"/>
  <c r="DF14" i="4" s="1"/>
  <c r="DE14" i="4"/>
  <c r="DD15" i="4"/>
  <c r="DF15" i="4" s="1"/>
  <c r="DE15" i="4"/>
  <c r="DD16" i="4"/>
  <c r="DF16" i="4" s="1"/>
  <c r="DE16" i="4"/>
  <c r="DD17" i="4"/>
  <c r="DF17" i="4" s="1"/>
  <c r="DE17" i="4"/>
  <c r="DD18" i="4"/>
  <c r="DF18" i="4" s="1"/>
  <c r="DE18" i="4"/>
  <c r="DD19" i="4"/>
  <c r="DF19" i="4" s="1"/>
  <c r="DE19" i="4"/>
  <c r="DD20" i="4"/>
  <c r="DF20" i="4" s="1"/>
  <c r="DE20" i="4"/>
  <c r="DD21" i="4"/>
  <c r="DF21" i="4" s="1"/>
  <c r="DE21" i="4"/>
  <c r="DD22" i="4"/>
  <c r="DF22" i="4" s="1"/>
  <c r="DE22" i="4"/>
  <c r="DD23" i="4"/>
  <c r="DF23" i="4" s="1"/>
  <c r="DE23" i="4"/>
  <c r="DD24" i="4"/>
  <c r="DF24" i="4" s="1"/>
  <c r="DE24" i="4"/>
  <c r="DD25" i="4"/>
  <c r="DF25" i="4" s="1"/>
  <c r="DE25" i="4"/>
  <c r="DD26" i="4"/>
  <c r="DF26" i="4" s="1"/>
  <c r="DE26" i="4"/>
  <c r="DD27" i="4"/>
  <c r="DF27" i="4" s="1"/>
  <c r="DE27" i="4"/>
  <c r="DD28" i="4"/>
  <c r="DF28" i="4" s="1"/>
  <c r="DE28" i="4"/>
  <c r="DD29" i="4"/>
  <c r="DF29" i="4" s="1"/>
  <c r="DE29" i="4"/>
  <c r="DD30" i="4"/>
  <c r="DF30" i="4" s="1"/>
  <c r="DE30" i="4"/>
  <c r="DD31" i="4"/>
  <c r="DF31" i="4" s="1"/>
  <c r="DE31" i="4"/>
  <c r="DD32" i="4"/>
  <c r="DF32" i="4" s="1"/>
  <c r="DE32" i="4"/>
  <c r="DD33" i="4"/>
  <c r="DF33" i="4" s="1"/>
  <c r="DE33" i="4"/>
  <c r="DD34" i="4"/>
  <c r="DF34" i="4" s="1"/>
  <c r="DE34" i="4"/>
  <c r="DD35" i="4"/>
  <c r="DF35" i="4" s="1"/>
  <c r="DE35" i="4"/>
  <c r="DD36" i="4"/>
  <c r="DF36" i="4" s="1"/>
  <c r="DE36" i="4"/>
  <c r="DD37" i="4"/>
  <c r="DF37" i="4" s="1"/>
  <c r="DE37" i="4"/>
  <c r="DD38" i="4"/>
  <c r="DF38" i="4" s="1"/>
  <c r="DE38" i="4"/>
  <c r="DD39" i="4"/>
  <c r="DF39" i="4" s="1"/>
  <c r="DE39" i="4"/>
  <c r="DD40" i="4"/>
  <c r="DF40" i="4" s="1"/>
  <c r="DE40" i="4"/>
  <c r="DD41" i="4"/>
  <c r="DF41" i="4" s="1"/>
  <c r="DE41" i="4"/>
  <c r="DD42" i="4"/>
  <c r="DF42" i="4" s="1"/>
  <c r="DE42" i="4"/>
  <c r="DD43" i="4"/>
  <c r="DF43" i="4" s="1"/>
  <c r="DE43" i="4"/>
  <c r="DD44" i="4"/>
  <c r="DF44" i="4" s="1"/>
  <c r="DE44" i="4"/>
  <c r="DD45" i="4"/>
  <c r="DF45" i="4" s="1"/>
  <c r="DE45" i="4"/>
  <c r="DD46" i="4"/>
  <c r="DF46" i="4" s="1"/>
  <c r="DE46" i="4"/>
  <c r="DD47" i="4"/>
  <c r="DF47" i="4" s="1"/>
  <c r="DE47" i="4"/>
  <c r="DD48" i="4"/>
  <c r="DF48" i="4" s="1"/>
  <c r="DE48" i="4"/>
  <c r="DD49" i="4"/>
  <c r="DF49" i="4" s="1"/>
  <c r="DE49" i="4"/>
  <c r="DD50" i="4"/>
  <c r="DF50" i="4" s="1"/>
  <c r="DE50" i="4"/>
  <c r="DD51" i="4"/>
  <c r="DF51" i="4" s="1"/>
  <c r="DE51" i="4"/>
  <c r="DD52" i="4"/>
  <c r="DF52" i="4" s="1"/>
  <c r="DE52" i="4"/>
  <c r="DD53" i="4"/>
  <c r="DF53" i="4" s="1"/>
  <c r="DE53" i="4"/>
  <c r="DD54" i="4"/>
  <c r="DF54" i="4" s="1"/>
  <c r="DE54" i="4"/>
  <c r="DD55" i="4"/>
  <c r="DF55" i="4" s="1"/>
  <c r="DE55" i="4"/>
  <c r="DD56" i="4"/>
  <c r="DF56" i="4" s="1"/>
  <c r="DE56" i="4"/>
  <c r="DD57" i="4"/>
  <c r="DF57" i="4" s="1"/>
  <c r="DE57" i="4"/>
  <c r="DD58" i="4"/>
  <c r="DF58" i="4" s="1"/>
  <c r="DE58" i="4"/>
  <c r="DD59" i="4"/>
  <c r="DF59" i="4" s="1"/>
  <c r="DE59" i="4"/>
  <c r="DD60" i="4"/>
  <c r="DF60" i="4" s="1"/>
  <c r="DE60" i="4"/>
  <c r="DD61" i="4"/>
  <c r="DF61" i="4" s="1"/>
  <c r="DE61" i="4"/>
  <c r="DD62" i="4"/>
  <c r="DF62" i="4" s="1"/>
  <c r="DE62" i="4"/>
  <c r="DD63" i="4"/>
  <c r="DF63" i="4" s="1"/>
  <c r="DE63" i="4"/>
  <c r="DD64" i="4"/>
  <c r="DF64" i="4" s="1"/>
  <c r="DE64" i="4"/>
  <c r="DD65" i="4"/>
  <c r="DF65" i="4" s="1"/>
  <c r="DE65" i="4"/>
  <c r="DD66" i="4"/>
  <c r="DF66" i="4" s="1"/>
  <c r="DE66" i="4"/>
  <c r="DD67" i="4"/>
  <c r="DF67" i="4" s="1"/>
  <c r="DE67" i="4"/>
  <c r="DD68" i="4"/>
  <c r="DF68" i="4" s="1"/>
  <c r="DE68" i="4"/>
  <c r="DD69" i="4"/>
  <c r="DF69" i="4" s="1"/>
  <c r="DE69" i="4"/>
  <c r="DD70" i="4"/>
  <c r="DF70" i="4" s="1"/>
  <c r="DE70" i="4"/>
  <c r="DD71" i="4"/>
  <c r="DF71" i="4" s="1"/>
  <c r="DE71" i="4"/>
  <c r="DD72" i="4"/>
  <c r="DF72" i="4" s="1"/>
  <c r="DE72" i="4"/>
  <c r="DD73" i="4"/>
  <c r="DF73" i="4" s="1"/>
  <c r="DE73" i="4"/>
  <c r="DD74" i="4"/>
  <c r="DF74" i="4" s="1"/>
  <c r="DE74" i="4"/>
  <c r="DD75" i="4"/>
  <c r="DF75" i="4" s="1"/>
  <c r="DE75" i="4"/>
  <c r="DD76" i="4"/>
  <c r="DF76" i="4" s="1"/>
  <c r="DE76" i="4"/>
  <c r="DD77" i="4"/>
  <c r="DF77" i="4" s="1"/>
  <c r="DE77" i="4"/>
  <c r="DD78" i="4"/>
  <c r="DF78" i="4" s="1"/>
  <c r="DE78" i="4"/>
  <c r="DD97" i="4"/>
  <c r="DF97" i="4" s="1"/>
  <c r="DE97" i="4"/>
  <c r="DD98" i="4"/>
  <c r="DF98" i="4" s="1"/>
  <c r="DE98" i="4"/>
  <c r="DD99" i="4"/>
  <c r="DF99" i="4" s="1"/>
  <c r="DE99" i="4"/>
  <c r="DD100" i="4"/>
  <c r="DF100" i="4" s="1"/>
  <c r="DE100" i="4"/>
  <c r="DD101" i="4"/>
  <c r="DF101" i="4" s="1"/>
  <c r="DE101" i="4"/>
  <c r="DD102" i="4"/>
  <c r="DF102" i="4" s="1"/>
  <c r="DE102" i="4"/>
  <c r="DD103" i="4"/>
  <c r="DF103" i="4" s="1"/>
  <c r="DE103" i="4"/>
  <c r="DD104" i="4"/>
  <c r="DF104" i="4" s="1"/>
  <c r="DE104" i="4"/>
  <c r="DD105" i="4"/>
  <c r="DF105" i="4" s="1"/>
  <c r="DE105" i="4"/>
  <c r="DD106" i="4"/>
  <c r="DF106" i="4" s="1"/>
  <c r="DE106" i="4"/>
  <c r="DD107" i="4"/>
  <c r="DF107" i="4" s="1"/>
  <c r="DE107" i="4"/>
  <c r="DD108" i="4"/>
  <c r="DF108" i="4" s="1"/>
  <c r="DE108" i="4"/>
  <c r="DD109" i="4"/>
  <c r="DF109" i="4" s="1"/>
  <c r="DE109" i="4"/>
  <c r="DD110" i="4"/>
  <c r="DF110" i="4" s="1"/>
  <c r="DE110" i="4"/>
  <c r="DD113" i="4"/>
  <c r="DF113" i="4" s="1"/>
  <c r="DE113" i="4"/>
  <c r="DD114" i="4"/>
  <c r="DF114" i="4" s="1"/>
  <c r="DE114" i="4"/>
  <c r="DD115" i="4"/>
  <c r="DF115" i="4" s="1"/>
  <c r="DE115" i="4"/>
  <c r="DD116" i="4"/>
  <c r="DF116" i="4" s="1"/>
  <c r="DE116" i="4"/>
  <c r="DD117" i="4"/>
  <c r="DF117" i="4" s="1"/>
  <c r="DE117" i="4"/>
  <c r="DD118" i="4"/>
  <c r="DF118" i="4" s="1"/>
  <c r="DE118" i="4"/>
  <c r="DD119" i="4"/>
  <c r="DF119" i="4" s="1"/>
  <c r="DE119" i="4"/>
  <c r="DD120" i="4"/>
  <c r="DF120" i="4" s="1"/>
  <c r="DE120" i="4"/>
  <c r="DD121" i="4"/>
  <c r="DF121" i="4" s="1"/>
  <c r="DE121" i="4"/>
  <c r="DD122" i="4"/>
  <c r="DF122" i="4" s="1"/>
  <c r="DE122" i="4"/>
  <c r="DD123" i="4"/>
  <c r="DF123" i="4" s="1"/>
  <c r="DE123" i="4"/>
  <c r="DD124" i="4"/>
  <c r="DF124" i="4" s="1"/>
  <c r="DE124" i="4"/>
  <c r="DD125" i="4"/>
  <c r="DF125" i="4" s="1"/>
  <c r="DE125" i="4"/>
  <c r="DD126" i="4"/>
  <c r="DF126" i="4" s="1"/>
  <c r="DE126" i="4"/>
  <c r="DD127" i="4"/>
  <c r="DF127" i="4" s="1"/>
  <c r="DE127" i="4"/>
  <c r="DD128" i="4"/>
  <c r="DF128" i="4" s="1"/>
  <c r="DE128" i="4"/>
  <c r="DD129" i="4"/>
  <c r="DF129" i="4" s="1"/>
  <c r="DE129" i="4"/>
  <c r="DD130" i="4"/>
  <c r="DF130" i="4" s="1"/>
  <c r="DE130" i="4"/>
  <c r="DD131" i="4"/>
  <c r="DF131" i="4" s="1"/>
  <c r="DE131" i="4"/>
  <c r="DD132" i="4"/>
  <c r="DF132" i="4" s="1"/>
  <c r="DE132" i="4"/>
  <c r="DD133" i="4"/>
  <c r="DF133" i="4" s="1"/>
  <c r="DE133" i="4"/>
  <c r="DD134" i="4"/>
  <c r="DF134" i="4" s="1"/>
  <c r="DE134" i="4"/>
  <c r="DD135" i="4"/>
  <c r="DF135" i="4" s="1"/>
  <c r="DE135" i="4"/>
  <c r="DD136" i="4"/>
  <c r="DF136" i="4" s="1"/>
  <c r="DE136" i="4"/>
  <c r="DD137" i="4"/>
  <c r="DF137" i="4" s="1"/>
  <c r="DE137" i="4"/>
  <c r="DD138" i="4"/>
  <c r="DF138" i="4" s="1"/>
  <c r="DE138" i="4"/>
  <c r="DD139" i="4"/>
  <c r="DF139" i="4" s="1"/>
  <c r="DE139" i="4"/>
  <c r="DD140" i="4"/>
  <c r="DF140" i="4" s="1"/>
  <c r="DE140" i="4"/>
  <c r="DD141" i="4"/>
  <c r="DF141" i="4" s="1"/>
  <c r="DE141" i="4"/>
  <c r="DD142" i="4"/>
  <c r="DF142" i="4" s="1"/>
  <c r="DE142" i="4"/>
  <c r="DD143" i="4"/>
  <c r="DF143" i="4" s="1"/>
  <c r="DE143" i="4"/>
  <c r="DD144" i="4"/>
  <c r="DF144" i="4" s="1"/>
  <c r="DE144" i="4"/>
  <c r="DD145" i="4"/>
  <c r="DF145" i="4" s="1"/>
  <c r="DE145" i="4"/>
  <c r="DD146" i="4"/>
  <c r="DF146" i="4" s="1"/>
  <c r="DE146" i="4"/>
  <c r="DD147" i="4"/>
  <c r="DF147" i="4" s="1"/>
  <c r="DE147" i="4"/>
  <c r="DD148" i="4"/>
  <c r="DF148" i="4" s="1"/>
  <c r="DE148" i="4"/>
  <c r="DD149" i="4"/>
  <c r="DF149" i="4" s="1"/>
  <c r="DE149" i="4"/>
  <c r="DD150" i="4"/>
  <c r="DF150" i="4" s="1"/>
  <c r="DE150" i="4"/>
  <c r="DD151" i="4"/>
  <c r="DF151" i="4" s="1"/>
  <c r="DE151" i="4"/>
  <c r="DD152" i="4"/>
  <c r="DF152" i="4" s="1"/>
  <c r="DE152" i="4"/>
  <c r="DD153" i="4"/>
  <c r="DF153" i="4" s="1"/>
  <c r="DE153" i="4"/>
  <c r="DD154" i="4"/>
  <c r="DF154" i="4" s="1"/>
  <c r="DE154" i="4"/>
  <c r="DD155" i="4"/>
  <c r="DF155" i="4" s="1"/>
  <c r="DE155" i="4"/>
  <c r="DD156" i="4"/>
  <c r="DF156" i="4" s="1"/>
  <c r="DE156" i="4"/>
  <c r="DD157" i="4"/>
  <c r="DF157" i="4" s="1"/>
  <c r="DE157" i="4"/>
  <c r="DD158" i="4"/>
  <c r="DF158" i="4" s="1"/>
  <c r="DE158" i="4"/>
  <c r="DD159" i="4"/>
  <c r="DF159" i="4" s="1"/>
  <c r="DE159" i="4"/>
  <c r="DD160" i="4"/>
  <c r="DF160" i="4" s="1"/>
  <c r="DE160" i="4"/>
  <c r="DD161" i="4"/>
  <c r="DF161" i="4" s="1"/>
  <c r="DE161" i="4"/>
  <c r="DD162" i="4"/>
  <c r="DF162" i="4" s="1"/>
  <c r="DE162" i="4"/>
  <c r="DD163" i="4"/>
  <c r="DF163" i="4" s="1"/>
  <c r="DE163" i="4"/>
  <c r="DD164" i="4"/>
  <c r="DF164" i="4" s="1"/>
  <c r="DE164" i="4"/>
  <c r="DD165" i="4"/>
  <c r="DF165" i="4" s="1"/>
  <c r="DE165" i="4"/>
  <c r="DD166" i="4"/>
  <c r="DF166" i="4" s="1"/>
  <c r="DE166" i="4"/>
  <c r="DD167" i="4"/>
  <c r="DF167" i="4" s="1"/>
  <c r="DE167" i="4"/>
  <c r="DD168" i="4"/>
  <c r="DE168" i="4"/>
  <c r="DE2" i="4"/>
  <c r="DD2" i="4"/>
  <c r="DF2" i="4" s="1"/>
  <c r="AO501" i="2"/>
  <c r="AR501" i="2" s="1"/>
  <c r="AO500" i="2"/>
  <c r="AR500" i="2" s="1"/>
  <c r="AO499" i="2"/>
  <c r="AR499" i="2" s="1"/>
  <c r="AO498" i="2"/>
  <c r="AR498" i="2" s="1"/>
  <c r="AO497" i="2"/>
  <c r="AR497" i="2" s="1"/>
  <c r="AO496" i="2"/>
  <c r="AR496" i="2" s="1"/>
  <c r="AO495" i="2"/>
  <c r="AR495" i="2" s="1"/>
  <c r="AO494" i="2"/>
  <c r="AR494" i="2" s="1"/>
  <c r="AO493" i="2"/>
  <c r="AR493" i="2" s="1"/>
  <c r="AO492" i="2"/>
  <c r="AR492" i="2" s="1"/>
  <c r="AO491" i="2"/>
  <c r="AR491" i="2" s="1"/>
  <c r="AO490" i="2"/>
  <c r="AR490" i="2" s="1"/>
  <c r="AO489" i="2"/>
  <c r="AR489" i="2" s="1"/>
  <c r="AO488" i="2"/>
  <c r="AR488" i="2" s="1"/>
  <c r="AO487" i="2"/>
  <c r="AR487" i="2" s="1"/>
  <c r="AO486" i="2"/>
  <c r="AR486" i="2" s="1"/>
  <c r="AO485" i="2"/>
  <c r="AR485" i="2" s="1"/>
  <c r="AO484" i="2"/>
  <c r="AR484" i="2" s="1"/>
  <c r="AO483" i="2"/>
  <c r="AR483" i="2" s="1"/>
  <c r="AO482" i="2"/>
  <c r="AR482" i="2" s="1"/>
  <c r="AO481" i="2"/>
  <c r="AR481" i="2" s="1"/>
  <c r="AO480" i="2"/>
  <c r="AR480" i="2" s="1"/>
  <c r="AO479" i="2"/>
  <c r="AR479" i="2" s="1"/>
  <c r="AO478" i="2"/>
  <c r="AR478" i="2" s="1"/>
  <c r="AO477" i="2"/>
  <c r="AR477" i="2" s="1"/>
  <c r="AO476" i="2"/>
  <c r="AR476" i="2" s="1"/>
  <c r="AO475" i="2"/>
  <c r="AR475" i="2" s="1"/>
  <c r="AO474" i="2"/>
  <c r="AR474" i="2" s="1"/>
  <c r="AO473" i="2"/>
  <c r="AR473" i="2" s="1"/>
  <c r="AO472" i="2"/>
  <c r="AR472" i="2" s="1"/>
  <c r="AO471" i="2"/>
  <c r="AR471" i="2" s="1"/>
  <c r="AO470" i="2"/>
  <c r="AR470" i="2" s="1"/>
  <c r="AO469" i="2"/>
  <c r="AR469" i="2" s="1"/>
  <c r="AO468" i="2"/>
  <c r="AR468" i="2" s="1"/>
  <c r="AO467" i="2"/>
  <c r="AR467" i="2" s="1"/>
  <c r="AO466" i="2"/>
  <c r="AR466" i="2" s="1"/>
  <c r="AO465" i="2"/>
  <c r="AR465" i="2" s="1"/>
  <c r="AO464" i="2"/>
  <c r="AR464" i="2" s="1"/>
  <c r="AO463" i="2"/>
  <c r="AR463" i="2" s="1"/>
  <c r="AO462" i="2"/>
  <c r="AR462" i="2" s="1"/>
  <c r="AO461" i="2"/>
  <c r="AR461" i="2" s="1"/>
  <c r="AO460" i="2"/>
  <c r="AR460" i="2" s="1"/>
  <c r="AO459" i="2"/>
  <c r="AR459" i="2" s="1"/>
  <c r="AO458" i="2"/>
  <c r="AR458" i="2" s="1"/>
  <c r="AO457" i="2"/>
  <c r="AR457" i="2" s="1"/>
  <c r="AO456" i="2"/>
  <c r="AR456" i="2" s="1"/>
  <c r="AO455" i="2"/>
  <c r="AR455" i="2" s="1"/>
  <c r="AO454" i="2"/>
  <c r="AR454" i="2" s="1"/>
  <c r="AO453" i="2"/>
  <c r="AR453" i="2" s="1"/>
  <c r="AO452" i="2"/>
  <c r="AR452" i="2" s="1"/>
  <c r="AO451" i="2"/>
  <c r="AR451" i="2" s="1"/>
  <c r="AO450" i="2"/>
  <c r="AR450" i="2" s="1"/>
  <c r="AO449" i="2"/>
  <c r="AR449" i="2" s="1"/>
  <c r="AO448" i="2"/>
  <c r="AR448" i="2" s="1"/>
  <c r="AO447" i="2"/>
  <c r="AR447" i="2" s="1"/>
  <c r="AO446" i="2"/>
  <c r="AR446" i="2" s="1"/>
  <c r="AO445" i="2"/>
  <c r="AR445" i="2" s="1"/>
  <c r="AO444" i="2"/>
  <c r="AR444" i="2" s="1"/>
  <c r="AO443" i="2"/>
  <c r="AR443" i="2" s="1"/>
  <c r="AO442" i="2"/>
  <c r="AR442" i="2" s="1"/>
  <c r="AO441" i="2"/>
  <c r="AR441" i="2" s="1"/>
  <c r="AO440" i="2"/>
  <c r="AR440" i="2" s="1"/>
  <c r="AO439" i="2"/>
  <c r="AR439" i="2" s="1"/>
  <c r="AO438" i="2"/>
  <c r="AR438" i="2" s="1"/>
  <c r="AO437" i="2"/>
  <c r="AR437" i="2" s="1"/>
  <c r="AO436" i="2"/>
  <c r="AR436" i="2" s="1"/>
  <c r="AO435" i="2"/>
  <c r="AR435" i="2" s="1"/>
  <c r="AO434" i="2"/>
  <c r="AR434" i="2" s="1"/>
  <c r="AO433" i="2"/>
  <c r="AR433" i="2" s="1"/>
  <c r="AO432" i="2"/>
  <c r="AR432" i="2" s="1"/>
  <c r="AO431" i="2"/>
  <c r="AR431" i="2" s="1"/>
  <c r="AO430" i="2"/>
  <c r="AR430" i="2" s="1"/>
  <c r="AO429" i="2"/>
  <c r="AR429" i="2" s="1"/>
  <c r="AO428" i="2"/>
  <c r="AR428" i="2" s="1"/>
  <c r="AO427" i="2"/>
  <c r="AR427" i="2" s="1"/>
  <c r="AO426" i="2"/>
  <c r="AR426" i="2" s="1"/>
  <c r="AO425" i="2"/>
  <c r="AR425" i="2" s="1"/>
  <c r="AO424" i="2"/>
  <c r="AR424" i="2" s="1"/>
  <c r="AO423" i="2"/>
  <c r="AR423" i="2" s="1"/>
  <c r="AO422" i="2"/>
  <c r="AR422" i="2" s="1"/>
  <c r="AO421" i="2"/>
  <c r="AR421" i="2" s="1"/>
  <c r="AO420" i="2"/>
  <c r="AR420" i="2" s="1"/>
  <c r="AO419" i="2"/>
  <c r="AR419" i="2" s="1"/>
  <c r="AO418" i="2"/>
  <c r="AR418" i="2" s="1"/>
  <c r="AO417" i="2"/>
  <c r="AR417" i="2" s="1"/>
  <c r="AO416" i="2"/>
  <c r="AR416" i="2" s="1"/>
  <c r="AO415" i="2"/>
  <c r="AR415" i="2" s="1"/>
  <c r="AO414" i="2"/>
  <c r="AR414" i="2" s="1"/>
  <c r="AO413" i="2"/>
  <c r="AR413" i="2" s="1"/>
  <c r="AO412" i="2"/>
  <c r="AR412" i="2" s="1"/>
  <c r="AO579" i="2"/>
  <c r="AR579" i="2" s="1"/>
  <c r="AH578" i="2"/>
  <c r="AO577" i="2"/>
  <c r="AR577" i="2" s="1"/>
  <c r="AO575" i="2"/>
  <c r="AR575" i="2" s="1"/>
  <c r="AO573" i="2"/>
  <c r="AR573" i="2" s="1"/>
  <c r="AO571" i="2"/>
  <c r="AR571" i="2" s="1"/>
  <c r="AH570" i="2"/>
  <c r="AO569" i="2"/>
  <c r="AR569" i="2" s="1"/>
  <c r="AO567" i="2"/>
  <c r="AR567" i="2" s="1"/>
  <c r="AO565" i="2"/>
  <c r="AR565" i="2" s="1"/>
  <c r="AO563" i="2"/>
  <c r="AR563" i="2" s="1"/>
  <c r="AH562" i="2"/>
  <c r="AO561" i="2"/>
  <c r="AR561" i="2" s="1"/>
  <c r="AO559" i="2"/>
  <c r="AR559" i="2" s="1"/>
  <c r="AO557" i="2"/>
  <c r="AR557" i="2" s="1"/>
  <c r="AO555" i="2"/>
  <c r="AR555" i="2" s="1"/>
  <c r="AH554" i="2"/>
  <c r="AO553" i="2"/>
  <c r="AR553" i="2" s="1"/>
  <c r="AO551" i="2"/>
  <c r="AR551" i="2" s="1"/>
  <c r="AO549" i="2"/>
  <c r="AR549" i="2" s="1"/>
  <c r="AO547" i="2"/>
  <c r="AR547" i="2" s="1"/>
  <c r="AH546" i="2"/>
  <c r="AO545" i="2"/>
  <c r="AR545" i="2" s="1"/>
  <c r="AO543" i="2"/>
  <c r="AR543" i="2" s="1"/>
  <c r="AO541" i="2"/>
  <c r="AR541" i="2" s="1"/>
  <c r="AO539" i="2"/>
  <c r="AR539" i="2" s="1"/>
  <c r="AH538" i="2"/>
  <c r="AO537" i="2"/>
  <c r="AR537" i="2" s="1"/>
  <c r="AO535" i="2"/>
  <c r="AR535" i="2" s="1"/>
  <c r="AO533" i="2"/>
  <c r="AR533" i="2" s="1"/>
  <c r="AO531" i="2"/>
  <c r="AR531" i="2" s="1"/>
  <c r="AH530" i="2"/>
  <c r="AO529" i="2"/>
  <c r="AR529" i="2" s="1"/>
  <c r="AO527" i="2"/>
  <c r="AR527" i="2" s="1"/>
  <c r="AO525" i="2"/>
  <c r="AR525" i="2" s="1"/>
  <c r="AO523" i="2"/>
  <c r="AR523" i="2" s="1"/>
  <c r="AH522" i="2"/>
  <c r="AO521" i="2"/>
  <c r="AR521" i="2" s="1"/>
  <c r="AO519" i="2"/>
  <c r="AR519" i="2" s="1"/>
  <c r="AO517" i="2"/>
  <c r="AR517" i="2" s="1"/>
  <c r="AO515" i="2"/>
  <c r="AR515" i="2" s="1"/>
  <c r="AH514" i="2"/>
  <c r="AO513" i="2"/>
  <c r="AR513" i="2" s="1"/>
  <c r="AO511" i="2"/>
  <c r="AR511" i="2" s="1"/>
  <c r="AO509" i="2"/>
  <c r="AR509" i="2" s="1"/>
  <c r="AO507" i="2"/>
  <c r="AR507" i="2" s="1"/>
  <c r="AO506" i="2"/>
  <c r="AR506" i="2" s="1"/>
  <c r="AO505" i="2"/>
  <c r="AR505" i="2" s="1"/>
  <c r="AO503" i="2"/>
  <c r="AR503" i="2" s="1"/>
  <c r="AO502" i="2"/>
  <c r="AR502" i="2" s="1"/>
  <c r="AO660" i="2"/>
  <c r="AR660" i="2" s="1"/>
  <c r="AJ659" i="2"/>
  <c r="AO658" i="2"/>
  <c r="AR658" i="2" s="1"/>
  <c r="AO656" i="2"/>
  <c r="AR656" i="2" s="1"/>
  <c r="AO654" i="2"/>
  <c r="AR654" i="2" s="1"/>
  <c r="AO652" i="2"/>
  <c r="AR652" i="2" s="1"/>
  <c r="AJ651" i="2"/>
  <c r="AO650" i="2"/>
  <c r="AR650" i="2" s="1"/>
  <c r="AO648" i="2"/>
  <c r="AR648" i="2" s="1"/>
  <c r="AO646" i="2"/>
  <c r="AR646" i="2" s="1"/>
  <c r="AO644" i="2"/>
  <c r="AR644" i="2" s="1"/>
  <c r="AJ643" i="2"/>
  <c r="AO642" i="2"/>
  <c r="AR642" i="2" s="1"/>
  <c r="AO640" i="2"/>
  <c r="AR640" i="2" s="1"/>
  <c r="AO638" i="2"/>
  <c r="AR638" i="2" s="1"/>
  <c r="AO636" i="2"/>
  <c r="AR636" i="2" s="1"/>
  <c r="AJ635" i="2"/>
  <c r="AO634" i="2"/>
  <c r="AR634" i="2" s="1"/>
  <c r="AO632" i="2"/>
  <c r="AR632" i="2" s="1"/>
  <c r="AO630" i="2"/>
  <c r="AR630" i="2" s="1"/>
  <c r="AO628" i="2"/>
  <c r="AR628" i="2" s="1"/>
  <c r="AJ627" i="2"/>
  <c r="AO626" i="2"/>
  <c r="AR626" i="2" s="1"/>
  <c r="AO624" i="2"/>
  <c r="AR624" i="2" s="1"/>
  <c r="AO622" i="2"/>
  <c r="AR622" i="2" s="1"/>
  <c r="AO620" i="2"/>
  <c r="AR620" i="2" s="1"/>
  <c r="AJ619" i="2"/>
  <c r="AO618" i="2"/>
  <c r="AR618" i="2" s="1"/>
  <c r="AO616" i="2"/>
  <c r="AR616" i="2" s="1"/>
  <c r="AO614" i="2"/>
  <c r="AR614" i="2" s="1"/>
  <c r="AO612" i="2"/>
  <c r="AR612" i="2" s="1"/>
  <c r="AJ611" i="2"/>
  <c r="AO610" i="2"/>
  <c r="AR610" i="2" s="1"/>
  <c r="AO608" i="2"/>
  <c r="AR608" i="2" s="1"/>
  <c r="AO606" i="2"/>
  <c r="AR606" i="2" s="1"/>
  <c r="AO604" i="2"/>
  <c r="AR604" i="2" s="1"/>
  <c r="AJ603" i="2"/>
  <c r="AO602" i="2"/>
  <c r="AR602" i="2" s="1"/>
  <c r="AO600" i="2"/>
  <c r="AR600" i="2" s="1"/>
  <c r="AO598" i="2"/>
  <c r="AR598" i="2" s="1"/>
  <c r="AO596" i="2"/>
  <c r="AR596" i="2" s="1"/>
  <c r="AJ595" i="2"/>
  <c r="AO594" i="2"/>
  <c r="AR594" i="2" s="1"/>
  <c r="AO592" i="2"/>
  <c r="AR592" i="2" s="1"/>
  <c r="AO590" i="2"/>
  <c r="AR590" i="2" s="1"/>
  <c r="AO588" i="2"/>
  <c r="AR588" i="2" s="1"/>
  <c r="AJ587" i="2"/>
  <c r="AO586" i="2"/>
  <c r="AR586" i="2" s="1"/>
  <c r="AO584" i="2"/>
  <c r="AR584" i="2" s="1"/>
  <c r="AO582" i="2"/>
  <c r="AR582" i="2" s="1"/>
  <c r="V581" i="2"/>
  <c r="AN581" i="2" s="1"/>
  <c r="AQ581" i="2" s="1"/>
  <c r="W33" i="7"/>
  <c r="Y33" i="7" s="1"/>
  <c r="W34" i="7"/>
  <c r="W35" i="7"/>
  <c r="W36" i="7"/>
  <c r="W37" i="7"/>
  <c r="W38" i="7"/>
  <c r="W158" i="7"/>
  <c r="Y158" i="7" s="1"/>
  <c r="W159" i="7"/>
  <c r="Y159" i="7" s="1"/>
  <c r="W160" i="7"/>
  <c r="Y160" i="7" s="1"/>
  <c r="W161" i="7"/>
  <c r="Y161" i="7" s="1"/>
  <c r="W162" i="7"/>
  <c r="Y162" i="7" s="1"/>
  <c r="W163" i="7"/>
  <c r="Y163" i="7" s="1"/>
  <c r="W164" i="7"/>
  <c r="Y164" i="7" s="1"/>
  <c r="W165" i="7"/>
  <c r="Y165" i="7" s="1"/>
  <c r="W166" i="7"/>
  <c r="Y166" i="7" s="1"/>
  <c r="W167" i="7"/>
  <c r="Y167" i="7" s="1"/>
  <c r="W3" i="7"/>
  <c r="Y3" i="7" s="1"/>
  <c r="W4" i="7"/>
  <c r="Y4" i="7" s="1"/>
  <c r="W5" i="7"/>
  <c r="Y5" i="7" s="1"/>
  <c r="W6" i="7"/>
  <c r="Y6" i="7" s="1"/>
  <c r="W7" i="7"/>
  <c r="Y7" i="7" s="1"/>
  <c r="W8" i="7"/>
  <c r="Y8" i="7" s="1"/>
  <c r="W9" i="7"/>
  <c r="Y9" i="7" s="1"/>
  <c r="W10" i="7"/>
  <c r="Y10" i="7" s="1"/>
  <c r="W11" i="7"/>
  <c r="Y11" i="7" s="1"/>
  <c r="W12" i="7"/>
  <c r="Y12" i="7" s="1"/>
  <c r="W13" i="7"/>
  <c r="Y13" i="7" s="1"/>
  <c r="W14" i="7"/>
  <c r="Y14" i="7" s="1"/>
  <c r="W15" i="7"/>
  <c r="Y15" i="7" s="1"/>
  <c r="W16" i="7"/>
  <c r="Y16" i="7" s="1"/>
  <c r="W17" i="7"/>
  <c r="Y17" i="7" s="1"/>
  <c r="W18" i="7"/>
  <c r="Y18" i="7" s="1"/>
  <c r="W19" i="7"/>
  <c r="Y19" i="7" s="1"/>
  <c r="W20" i="7"/>
  <c r="Y20" i="7" s="1"/>
  <c r="W21" i="7"/>
  <c r="Y21" i="7" s="1"/>
  <c r="W22" i="7"/>
  <c r="Y22" i="7" s="1"/>
  <c r="W23" i="7"/>
  <c r="Y23" i="7" s="1"/>
  <c r="W24" i="7"/>
  <c r="Y24" i="7" s="1"/>
  <c r="W25" i="7"/>
  <c r="Y25" i="7" s="1"/>
  <c r="W26" i="7"/>
  <c r="Y26" i="7" s="1"/>
  <c r="W27" i="7"/>
  <c r="Y27" i="7" s="1"/>
  <c r="W28" i="7"/>
  <c r="Y28" i="7" s="1"/>
  <c r="W29" i="7"/>
  <c r="Y29" i="7" s="1"/>
  <c r="W30" i="7"/>
  <c r="Y30" i="7" s="1"/>
  <c r="W31" i="7"/>
  <c r="Y31" i="7" s="1"/>
  <c r="W32" i="7"/>
  <c r="Y32" i="7" s="1"/>
  <c r="W39" i="7"/>
  <c r="X97" i="7"/>
  <c r="X98" i="7"/>
  <c r="X99" i="7"/>
  <c r="X100" i="7"/>
  <c r="X101" i="7"/>
  <c r="X102" i="7"/>
  <c r="X103" i="7"/>
  <c r="X104" i="7"/>
  <c r="Y104" i="7" s="1"/>
  <c r="X105" i="7"/>
  <c r="Y105" i="7" s="1"/>
  <c r="X106" i="7"/>
  <c r="Y106" i="7" s="1"/>
  <c r="X107" i="7"/>
  <c r="Y107" i="7" s="1"/>
  <c r="X108" i="7"/>
  <c r="Y108" i="7" s="1"/>
  <c r="X109" i="7"/>
  <c r="Y109" i="7" s="1"/>
  <c r="X110" i="7"/>
  <c r="X111" i="7"/>
  <c r="X112" i="7"/>
  <c r="X113" i="7"/>
  <c r="X114" i="7"/>
  <c r="Y114" i="7" s="1"/>
  <c r="X115" i="7"/>
  <c r="Y115" i="7" s="1"/>
  <c r="X116" i="7"/>
  <c r="Y116" i="7" s="1"/>
  <c r="X117" i="7"/>
  <c r="Y117" i="7" s="1"/>
  <c r="X118" i="7"/>
  <c r="Y118" i="7" s="1"/>
  <c r="X119" i="7"/>
  <c r="Y119" i="7" s="1"/>
  <c r="X120" i="7"/>
  <c r="Y120" i="7" s="1"/>
  <c r="X121" i="7"/>
  <c r="Y121" i="7" s="1"/>
  <c r="X122" i="7"/>
  <c r="Y122" i="7" s="1"/>
  <c r="X123" i="7"/>
  <c r="Y123" i="7" s="1"/>
  <c r="X124" i="7"/>
  <c r="Y124" i="7" s="1"/>
  <c r="X125" i="7"/>
  <c r="Y125" i="7" s="1"/>
  <c r="X126" i="7"/>
  <c r="Y126" i="7" s="1"/>
  <c r="X127" i="7"/>
  <c r="Y127" i="7" s="1"/>
  <c r="X128" i="7"/>
  <c r="Y128" i="7" s="1"/>
  <c r="X129" i="7"/>
  <c r="Y129" i="7" s="1"/>
  <c r="X130" i="7"/>
  <c r="Y130" i="7" s="1"/>
  <c r="X131" i="7"/>
  <c r="Y131" i="7" s="1"/>
  <c r="X132" i="7"/>
  <c r="Y132" i="7" s="1"/>
  <c r="X133" i="7"/>
  <c r="Y133" i="7" s="1"/>
  <c r="X134" i="7"/>
  <c r="Y134" i="7" s="1"/>
  <c r="X135" i="7"/>
  <c r="Y135" i="7" s="1"/>
  <c r="X136" i="7"/>
  <c r="Y136" i="7" s="1"/>
  <c r="X137" i="7"/>
  <c r="Y137" i="7" s="1"/>
  <c r="X138" i="7"/>
  <c r="Y138" i="7" s="1"/>
  <c r="X139" i="7"/>
  <c r="Y139" i="7" s="1"/>
  <c r="X140" i="7"/>
  <c r="Y140" i="7" s="1"/>
  <c r="X141" i="7"/>
  <c r="Y141" i="7" s="1"/>
  <c r="X142" i="7"/>
  <c r="Y142" i="7" s="1"/>
  <c r="X143" i="7"/>
  <c r="Y143" i="7" s="1"/>
  <c r="X144" i="7"/>
  <c r="Y144" i="7" s="1"/>
  <c r="X145" i="7"/>
  <c r="Y145" i="7" s="1"/>
  <c r="X146" i="7"/>
  <c r="Y146" i="7" s="1"/>
  <c r="X147" i="7"/>
  <c r="Y147" i="7" s="1"/>
  <c r="X148" i="7"/>
  <c r="Y148" i="7" s="1"/>
  <c r="X149" i="7"/>
  <c r="Y149" i="7" s="1"/>
  <c r="X150" i="7"/>
  <c r="Y150" i="7" s="1"/>
  <c r="X151" i="7"/>
  <c r="Y151" i="7" s="1"/>
  <c r="X152" i="7"/>
  <c r="Y152" i="7" s="1"/>
  <c r="X153" i="7"/>
  <c r="Y153" i="7" s="1"/>
  <c r="X154" i="7"/>
  <c r="Y154" i="7" s="1"/>
  <c r="X155" i="7"/>
  <c r="Y155" i="7" s="1"/>
  <c r="X156" i="7"/>
  <c r="Y156" i="7" s="1"/>
  <c r="W157" i="7"/>
  <c r="Y157" i="7" s="1"/>
  <c r="X40" i="7"/>
  <c r="X41" i="7"/>
  <c r="X42" i="7"/>
  <c r="X43" i="7"/>
  <c r="X44" i="7"/>
  <c r="X45" i="7"/>
  <c r="X46" i="7"/>
  <c r="X47" i="7"/>
  <c r="X48" i="7"/>
  <c r="Y48" i="7" s="1"/>
  <c r="X49" i="7"/>
  <c r="Y49" i="7" s="1"/>
  <c r="X50" i="7"/>
  <c r="Y50" i="7" s="1"/>
  <c r="X51" i="7"/>
  <c r="X52" i="7"/>
  <c r="Y52" i="7" s="1"/>
  <c r="X53" i="7"/>
  <c r="Y53" i="7" s="1"/>
  <c r="Y47" i="7"/>
  <c r="Y51" i="7"/>
  <c r="W55" i="7"/>
  <c r="X55" i="7"/>
  <c r="X56" i="7"/>
  <c r="Y56" i="7" s="1"/>
  <c r="X57" i="7"/>
  <c r="Y57" i="7" s="1"/>
  <c r="X58" i="7"/>
  <c r="Y58" i="7" s="1"/>
  <c r="X59" i="7"/>
  <c r="Y59" i="7" s="1"/>
  <c r="X60" i="7"/>
  <c r="Y60" i="7" s="1"/>
  <c r="X61" i="7"/>
  <c r="Y61" i="7" s="1"/>
  <c r="X62" i="7"/>
  <c r="Y62" i="7" s="1"/>
  <c r="X63" i="7"/>
  <c r="Y63" i="7" s="1"/>
  <c r="X64" i="7"/>
  <c r="Y64" i="7" s="1"/>
  <c r="X65" i="7"/>
  <c r="Y65" i="7" s="1"/>
  <c r="X66" i="7"/>
  <c r="Y66" i="7" s="1"/>
  <c r="X67" i="7"/>
  <c r="Y67" i="7" s="1"/>
  <c r="X68" i="7"/>
  <c r="Y68" i="7" s="1"/>
  <c r="X69" i="7"/>
  <c r="Y69" i="7" s="1"/>
  <c r="X70" i="7"/>
  <c r="Y70" i="7" s="1"/>
  <c r="X71" i="7"/>
  <c r="Y71" i="7" s="1"/>
  <c r="X72" i="7"/>
  <c r="Y72" i="7" s="1"/>
  <c r="X73" i="7"/>
  <c r="Y73" i="7"/>
  <c r="Y55" i="7"/>
  <c r="AJ583" i="2"/>
  <c r="AJ591" i="2"/>
  <c r="AJ599" i="2"/>
  <c r="AJ607" i="2"/>
  <c r="AJ615" i="2"/>
  <c r="AJ623" i="2"/>
  <c r="AJ631" i="2"/>
  <c r="AJ639" i="2"/>
  <c r="AJ647" i="2"/>
  <c r="AJ655" i="2"/>
  <c r="AH504" i="2"/>
  <c r="AH510" i="2"/>
  <c r="AH518" i="2"/>
  <c r="AH526" i="2"/>
  <c r="AH534" i="2"/>
  <c r="AH542" i="2"/>
  <c r="AH550" i="2"/>
  <c r="AH558" i="2"/>
  <c r="AH566" i="2"/>
  <c r="AH574" i="2"/>
  <c r="AJ580" i="2"/>
  <c r="AH582" i="2"/>
  <c r="AH596" i="2"/>
  <c r="AH598" i="2"/>
  <c r="AH600" i="2"/>
  <c r="AH602" i="2"/>
  <c r="AH604" i="2"/>
  <c r="AJ604" i="2"/>
  <c r="AH606" i="2"/>
  <c r="AJ606" i="2"/>
  <c r="AH608" i="2"/>
  <c r="AJ608" i="2"/>
  <c r="AH610" i="2"/>
  <c r="AJ610" i="2"/>
  <c r="AH612" i="2"/>
  <c r="AJ612" i="2"/>
  <c r="AH614" i="2"/>
  <c r="AJ614" i="2"/>
  <c r="AH616" i="2"/>
  <c r="AJ616" i="2"/>
  <c r="AH618" i="2"/>
  <c r="AJ618" i="2"/>
  <c r="AH620" i="2"/>
  <c r="AJ620" i="2"/>
  <c r="AH622" i="2"/>
  <c r="AJ622" i="2"/>
  <c r="AH624" i="2"/>
  <c r="AJ624" i="2"/>
  <c r="AH626" i="2"/>
  <c r="AJ626" i="2"/>
  <c r="AH628" i="2"/>
  <c r="AJ628" i="2"/>
  <c r="AH630" i="2"/>
  <c r="AJ630" i="2"/>
  <c r="AH632" i="2"/>
  <c r="AJ632" i="2"/>
  <c r="AH634" i="2"/>
  <c r="AJ634" i="2"/>
  <c r="AH636" i="2"/>
  <c r="AJ636" i="2"/>
  <c r="AH638" i="2"/>
  <c r="AJ638" i="2"/>
  <c r="AH640" i="2"/>
  <c r="AJ640" i="2"/>
  <c r="AH642" i="2"/>
  <c r="AJ642" i="2"/>
  <c r="AH644" i="2"/>
  <c r="AJ644" i="2"/>
  <c r="AH646" i="2"/>
  <c r="AJ646" i="2"/>
  <c r="AH648" i="2"/>
  <c r="AJ648" i="2"/>
  <c r="AH650" i="2"/>
  <c r="AJ650" i="2"/>
  <c r="AH652" i="2"/>
  <c r="AJ652" i="2"/>
  <c r="AH654" i="2"/>
  <c r="AJ654" i="2"/>
  <c r="AH656" i="2"/>
  <c r="AJ656" i="2"/>
  <c r="AH658" i="2"/>
  <c r="AJ658" i="2"/>
  <c r="AH660" i="2"/>
  <c r="AJ660" i="2"/>
  <c r="AL503" i="2"/>
  <c r="AJ503" i="2"/>
  <c r="AH505" i="2"/>
  <c r="AL505" i="2"/>
  <c r="AJ505" i="2"/>
  <c r="AH507" i="2"/>
  <c r="AL507" i="2"/>
  <c r="AJ507" i="2"/>
  <c r="AH509" i="2"/>
  <c r="AJ509" i="2"/>
  <c r="AH511" i="2"/>
  <c r="AJ511" i="2"/>
  <c r="AH513" i="2"/>
  <c r="AJ513" i="2"/>
  <c r="AH515" i="2"/>
  <c r="AJ515" i="2"/>
  <c r="AH517" i="2"/>
  <c r="AJ517" i="2"/>
  <c r="AH519" i="2"/>
  <c r="AJ519" i="2"/>
  <c r="AH521" i="2"/>
  <c r="AJ521" i="2"/>
  <c r="AH523" i="2"/>
  <c r="AJ523" i="2"/>
  <c r="AH525" i="2"/>
  <c r="AJ525" i="2"/>
  <c r="AH527" i="2"/>
  <c r="AJ527" i="2"/>
  <c r="AH529" i="2"/>
  <c r="AJ529" i="2"/>
  <c r="AH531" i="2"/>
  <c r="AJ531" i="2"/>
  <c r="AH533" i="2"/>
  <c r="AJ533" i="2"/>
  <c r="AH535" i="2"/>
  <c r="AJ535" i="2"/>
  <c r="AH537" i="2"/>
  <c r="AJ537" i="2"/>
  <c r="AH539" i="2"/>
  <c r="AJ539" i="2"/>
  <c r="AH541" i="2"/>
  <c r="AJ541" i="2"/>
  <c r="AH543" i="2"/>
  <c r="AJ543" i="2"/>
  <c r="AH545" i="2"/>
  <c r="AJ545" i="2"/>
  <c r="AH547" i="2"/>
  <c r="AJ547" i="2"/>
  <c r="AH549" i="2"/>
  <c r="AJ549" i="2"/>
  <c r="AH551" i="2"/>
  <c r="AJ551" i="2"/>
  <c r="AH553" i="2"/>
  <c r="AJ553" i="2"/>
  <c r="AH555" i="2"/>
  <c r="AJ555" i="2"/>
  <c r="AH557" i="2"/>
  <c r="AJ557" i="2"/>
  <c r="AH559" i="2"/>
  <c r="AJ559" i="2"/>
  <c r="AH561" i="2"/>
  <c r="AJ561" i="2"/>
  <c r="AH563" i="2"/>
  <c r="AJ563" i="2"/>
  <c r="AH565" i="2"/>
  <c r="AJ565" i="2"/>
  <c r="AH567" i="2"/>
  <c r="AJ567" i="2"/>
  <c r="AH569" i="2"/>
  <c r="AJ569" i="2"/>
  <c r="AH571" i="2"/>
  <c r="AJ571" i="2"/>
  <c r="AH573" i="2"/>
  <c r="AJ573" i="2"/>
  <c r="AH575" i="2"/>
  <c r="AJ575" i="2"/>
  <c r="AH577" i="2"/>
  <c r="AJ577" i="2"/>
  <c r="AH579" i="2"/>
  <c r="AJ579" i="2"/>
  <c r="W54" i="7"/>
  <c r="Y112" i="7" l="1"/>
  <c r="Y110" i="7"/>
  <c r="Y100" i="7"/>
  <c r="Y111" i="7"/>
  <c r="Y102" i="7"/>
  <c r="Y113" i="7"/>
  <c r="Y103" i="7"/>
  <c r="Y101" i="7"/>
  <c r="Y98" i="7"/>
  <c r="Y39" i="7"/>
  <c r="Y41" i="7"/>
  <c r="Y43" i="7"/>
  <c r="Y45" i="7"/>
  <c r="Y54" i="7"/>
  <c r="Y97" i="7"/>
  <c r="Y38" i="7"/>
  <c r="Y40" i="7"/>
  <c r="Y44" i="7"/>
  <c r="Y42" i="7"/>
  <c r="Y99" i="7"/>
  <c r="Y36" i="7"/>
  <c r="Y34" i="7"/>
  <c r="Y46" i="7"/>
  <c r="Y37" i="7"/>
  <c r="Y35" i="7"/>
  <c r="AO43" i="2"/>
  <c r="AR43" i="2" s="1"/>
  <c r="AD43" i="2"/>
  <c r="AJ602" i="2"/>
  <c r="AJ600" i="2"/>
  <c r="AJ598" i="2"/>
  <c r="AJ596" i="2"/>
  <c r="AH594" i="2"/>
  <c r="DG167" i="4"/>
  <c r="DH167" i="4" s="1"/>
  <c r="DG165" i="4"/>
  <c r="DH165" i="4" s="1"/>
  <c r="DI165" i="4" s="1"/>
  <c r="DG163" i="4"/>
  <c r="DH163" i="4" s="1"/>
  <c r="DG161" i="4"/>
  <c r="DH161" i="4" s="1"/>
  <c r="DI161" i="4" s="1"/>
  <c r="DG159" i="4"/>
  <c r="DH159" i="4" s="1"/>
  <c r="DG157" i="4"/>
  <c r="DH157" i="4" s="1"/>
  <c r="DI157" i="4" s="1"/>
  <c r="DG155" i="4"/>
  <c r="DH155" i="4" s="1"/>
  <c r="DG153" i="4"/>
  <c r="DH153" i="4" s="1"/>
  <c r="DI153" i="4" s="1"/>
  <c r="DG151" i="4"/>
  <c r="DH151" i="4" s="1"/>
  <c r="DG149" i="4"/>
  <c r="DH149" i="4" s="1"/>
  <c r="DI149" i="4" s="1"/>
  <c r="DG147" i="4"/>
  <c r="DH147" i="4" s="1"/>
  <c r="DG145" i="4"/>
  <c r="DH145" i="4" s="1"/>
  <c r="DI145" i="4" s="1"/>
  <c r="DG143" i="4"/>
  <c r="DH143" i="4" s="1"/>
  <c r="DG132" i="4"/>
  <c r="DH132" i="4" s="1"/>
  <c r="DI132" i="4" s="1"/>
  <c r="DF168" i="4"/>
  <c r="DG168" i="4" s="1"/>
  <c r="DH168" i="4" s="1"/>
  <c r="DJ168" i="4" s="1"/>
  <c r="DG166" i="4"/>
  <c r="DH166" i="4" s="1"/>
  <c r="DJ166" i="4" s="1"/>
  <c r="DN166" i="4" s="1"/>
  <c r="DG164" i="4"/>
  <c r="DH164" i="4" s="1"/>
  <c r="DJ164" i="4" s="1"/>
  <c r="DG162" i="4"/>
  <c r="DH162" i="4" s="1"/>
  <c r="DJ162" i="4" s="1"/>
  <c r="DN162" i="4" s="1"/>
  <c r="DG160" i="4"/>
  <c r="DH160" i="4" s="1"/>
  <c r="DJ160" i="4" s="1"/>
  <c r="DG158" i="4"/>
  <c r="DH158" i="4" s="1"/>
  <c r="DJ158" i="4" s="1"/>
  <c r="DN158" i="4" s="1"/>
  <c r="DG156" i="4"/>
  <c r="DH156" i="4" s="1"/>
  <c r="DJ156" i="4" s="1"/>
  <c r="DG154" i="4"/>
  <c r="DH154" i="4" s="1"/>
  <c r="DJ154" i="4" s="1"/>
  <c r="DN154" i="4" s="1"/>
  <c r="DG152" i="4"/>
  <c r="DH152" i="4" s="1"/>
  <c r="DJ152" i="4" s="1"/>
  <c r="DG150" i="4"/>
  <c r="DH150" i="4" s="1"/>
  <c r="DJ150" i="4" s="1"/>
  <c r="DN150" i="4" s="1"/>
  <c r="DG148" i="4"/>
  <c r="DH148" i="4" s="1"/>
  <c r="DJ148" i="4" s="1"/>
  <c r="DG146" i="4"/>
  <c r="DH146" i="4" s="1"/>
  <c r="DJ146" i="4" s="1"/>
  <c r="DN146" i="4" s="1"/>
  <c r="DG144" i="4"/>
  <c r="DH144" i="4" s="1"/>
  <c r="DJ144" i="4" s="1"/>
  <c r="DG142" i="4"/>
  <c r="DH142" i="4" s="1"/>
  <c r="DI142" i="4" s="1"/>
  <c r="DG141" i="4"/>
  <c r="DH141" i="4" s="1"/>
  <c r="DG140" i="4"/>
  <c r="DH140" i="4" s="1"/>
  <c r="DJ140" i="4" s="1"/>
  <c r="DG139" i="4"/>
  <c r="DH139" i="4" s="1"/>
  <c r="DG138" i="4"/>
  <c r="DH138" i="4" s="1"/>
  <c r="DI138" i="4" s="1"/>
  <c r="DG137" i="4"/>
  <c r="DH137" i="4" s="1"/>
  <c r="DG136" i="4"/>
  <c r="DH136" i="4" s="1"/>
  <c r="DI136" i="4" s="1"/>
  <c r="DG135" i="4"/>
  <c r="DH135" i="4" s="1"/>
  <c r="DG134" i="4"/>
  <c r="DH134" i="4" s="1"/>
  <c r="DI134" i="4" s="1"/>
  <c r="DG133" i="4"/>
  <c r="DH133" i="4" s="1"/>
  <c r="DG131" i="4"/>
  <c r="DH131" i="4" s="1"/>
  <c r="DI131" i="4" s="1"/>
  <c r="DG130" i="4"/>
  <c r="DH130" i="4" s="1"/>
  <c r="DG129" i="4"/>
  <c r="DH129" i="4" s="1"/>
  <c r="DI129" i="4" s="1"/>
  <c r="DG128" i="4"/>
  <c r="DH128" i="4" s="1"/>
  <c r="DG127" i="4"/>
  <c r="DH127" i="4" s="1"/>
  <c r="DI127" i="4" s="1"/>
  <c r="DG126" i="4"/>
  <c r="DH126" i="4" s="1"/>
  <c r="DG125" i="4"/>
  <c r="DH125" i="4" s="1"/>
  <c r="DI125" i="4" s="1"/>
  <c r="DG124" i="4"/>
  <c r="DH124" i="4" s="1"/>
  <c r="DG123" i="4"/>
  <c r="DH123" i="4" s="1"/>
  <c r="DI123" i="4" s="1"/>
  <c r="DG122" i="4"/>
  <c r="DH122" i="4" s="1"/>
  <c r="DG121" i="4"/>
  <c r="DH121" i="4" s="1"/>
  <c r="DI121" i="4" s="1"/>
  <c r="DG120" i="4"/>
  <c r="DH120" i="4" s="1"/>
  <c r="DG119" i="4"/>
  <c r="DH119" i="4" s="1"/>
  <c r="DI119" i="4" s="1"/>
  <c r="DG118" i="4"/>
  <c r="DH118" i="4" s="1"/>
  <c r="DG117" i="4"/>
  <c r="DH117" i="4" s="1"/>
  <c r="DI117" i="4" s="1"/>
  <c r="DG116" i="4"/>
  <c r="DH116" i="4" s="1"/>
  <c r="DG115" i="4"/>
  <c r="DH115" i="4" s="1"/>
  <c r="DI115" i="4" s="1"/>
  <c r="DG114" i="4"/>
  <c r="DH114" i="4" s="1"/>
  <c r="DG113" i="4"/>
  <c r="DH113" i="4" s="1"/>
  <c r="DI113" i="4" s="1"/>
  <c r="DG110" i="4"/>
  <c r="DH110" i="4" s="1"/>
  <c r="DG109" i="4"/>
  <c r="DH109" i="4" s="1"/>
  <c r="DI109" i="4" s="1"/>
  <c r="DG108" i="4"/>
  <c r="DH108" i="4" s="1"/>
  <c r="DG107" i="4"/>
  <c r="DH107" i="4" s="1"/>
  <c r="DI107" i="4" s="1"/>
  <c r="DG106" i="4"/>
  <c r="DH106" i="4" s="1"/>
  <c r="DG105" i="4"/>
  <c r="DH105" i="4" s="1"/>
  <c r="DI105" i="4" s="1"/>
  <c r="DG104" i="4"/>
  <c r="DH104" i="4" s="1"/>
  <c r="DG103" i="4"/>
  <c r="DH103" i="4" s="1"/>
  <c r="DI103" i="4" s="1"/>
  <c r="DG102" i="4"/>
  <c r="DH102" i="4" s="1"/>
  <c r="DG101" i="4"/>
  <c r="DH101" i="4" s="1"/>
  <c r="DG100" i="4"/>
  <c r="DH100" i="4" s="1"/>
  <c r="DG99" i="4"/>
  <c r="DH99" i="4" s="1"/>
  <c r="DG98" i="4"/>
  <c r="DH98" i="4" s="1"/>
  <c r="DG97" i="4"/>
  <c r="DH97" i="4" s="1"/>
  <c r="DG112" i="4"/>
  <c r="DH112" i="4" s="1"/>
  <c r="DG111" i="4"/>
  <c r="DH111" i="4" s="1"/>
  <c r="DI111" i="4" s="1"/>
  <c r="DI168" i="4"/>
  <c r="DI166" i="4"/>
  <c r="DI164" i="4"/>
  <c r="DI162" i="4"/>
  <c r="DI160" i="4"/>
  <c r="DI158" i="4"/>
  <c r="DI156" i="4"/>
  <c r="DI154" i="4"/>
  <c r="DI152" i="4"/>
  <c r="DI150" i="4"/>
  <c r="DI148" i="4"/>
  <c r="DI146" i="4"/>
  <c r="DI144" i="4"/>
  <c r="DJ142" i="4"/>
  <c r="DN142" i="4" s="1"/>
  <c r="DJ138" i="4"/>
  <c r="DN138" i="4" s="1"/>
  <c r="DJ136" i="4"/>
  <c r="DN136" i="4" s="1"/>
  <c r="DJ135" i="4"/>
  <c r="DO135" i="4" s="1"/>
  <c r="DI135" i="4"/>
  <c r="DJ134" i="4"/>
  <c r="DO134" i="4" s="1"/>
  <c r="DJ133" i="4"/>
  <c r="DO133" i="4" s="1"/>
  <c r="DI133" i="4"/>
  <c r="DJ132" i="4"/>
  <c r="DN132" i="4" s="1"/>
  <c r="DJ131" i="4"/>
  <c r="DO131" i="4" s="1"/>
  <c r="DJ130" i="4"/>
  <c r="DN130" i="4" s="1"/>
  <c r="DI130" i="4"/>
  <c r="DJ129" i="4"/>
  <c r="DO129" i="4" s="1"/>
  <c r="DJ127" i="4"/>
  <c r="DO127" i="4" s="1"/>
  <c r="DJ126" i="4"/>
  <c r="DN126" i="4" s="1"/>
  <c r="DI126" i="4"/>
  <c r="DJ125" i="4"/>
  <c r="DO125" i="4" s="1"/>
  <c r="DJ123" i="4"/>
  <c r="DO123" i="4" s="1"/>
  <c r="DJ122" i="4"/>
  <c r="DN122" i="4" s="1"/>
  <c r="DI122" i="4"/>
  <c r="DJ121" i="4"/>
  <c r="DO121" i="4" s="1"/>
  <c r="DJ119" i="4"/>
  <c r="DO119" i="4" s="1"/>
  <c r="DJ118" i="4"/>
  <c r="DN118" i="4" s="1"/>
  <c r="DI118" i="4"/>
  <c r="DJ117" i="4"/>
  <c r="DO117" i="4" s="1"/>
  <c r="DJ115" i="4"/>
  <c r="DO115" i="4" s="1"/>
  <c r="DJ114" i="4"/>
  <c r="DN114" i="4" s="1"/>
  <c r="DI114" i="4"/>
  <c r="DJ113" i="4"/>
  <c r="DO113" i="4" s="1"/>
  <c r="DJ110" i="4"/>
  <c r="DN110" i="4" s="1"/>
  <c r="DI110" i="4"/>
  <c r="DJ109" i="4"/>
  <c r="DO109" i="4" s="1"/>
  <c r="DJ107" i="4"/>
  <c r="DO107" i="4" s="1"/>
  <c r="DJ106" i="4"/>
  <c r="DN106" i="4" s="1"/>
  <c r="DI106" i="4"/>
  <c r="DJ105" i="4"/>
  <c r="DO105" i="4" s="1"/>
  <c r="DJ103" i="4"/>
  <c r="DO103" i="4" s="1"/>
  <c r="DJ102" i="4"/>
  <c r="DN102" i="4" s="1"/>
  <c r="DI102" i="4"/>
  <c r="DJ111" i="4"/>
  <c r="DO111" i="4" s="1"/>
  <c r="DI185" i="4"/>
  <c r="DJ185" i="4"/>
  <c r="DI184" i="4"/>
  <c r="DJ184" i="4"/>
  <c r="DI183" i="4"/>
  <c r="DJ183" i="4"/>
  <c r="DI182" i="4"/>
  <c r="DJ182" i="4"/>
  <c r="DI181" i="4"/>
  <c r="DJ181" i="4"/>
  <c r="DI180" i="4"/>
  <c r="DJ180" i="4"/>
  <c r="DI179" i="4"/>
  <c r="DJ179" i="4"/>
  <c r="DI178" i="4"/>
  <c r="DJ178" i="4"/>
  <c r="DI177" i="4"/>
  <c r="DJ177" i="4"/>
  <c r="DI176" i="4"/>
  <c r="DJ176" i="4"/>
  <c r="DI175" i="4"/>
  <c r="DJ175" i="4"/>
  <c r="DI174" i="4"/>
  <c r="DJ174" i="4"/>
  <c r="DI173" i="4"/>
  <c r="DJ173" i="4"/>
  <c r="DI172" i="4"/>
  <c r="DJ172" i="4"/>
  <c r="DI171" i="4"/>
  <c r="DJ171" i="4"/>
  <c r="DI170" i="4"/>
  <c r="DJ170" i="4"/>
  <c r="DI169" i="4"/>
  <c r="DJ169" i="4"/>
  <c r="DO166" i="4"/>
  <c r="DJ165" i="4"/>
  <c r="DO162" i="4"/>
  <c r="DJ161" i="4"/>
  <c r="DO158" i="4"/>
  <c r="DJ157" i="4"/>
  <c r="DO154" i="4"/>
  <c r="DJ153" i="4"/>
  <c r="DO150" i="4"/>
  <c r="DJ149" i="4"/>
  <c r="DO146" i="4"/>
  <c r="DJ145" i="4"/>
  <c r="DO142" i="4"/>
  <c r="DJ139" i="4"/>
  <c r="DI139" i="4"/>
  <c r="DO136" i="4"/>
  <c r="DO168" i="4"/>
  <c r="DN168" i="4"/>
  <c r="DI167" i="4"/>
  <c r="DJ167" i="4"/>
  <c r="DO164" i="4"/>
  <c r="DN164" i="4"/>
  <c r="DI163" i="4"/>
  <c r="DJ163" i="4"/>
  <c r="DO160" i="4"/>
  <c r="DN160" i="4"/>
  <c r="DI159" i="4"/>
  <c r="DJ159" i="4"/>
  <c r="DO156" i="4"/>
  <c r="DN156" i="4"/>
  <c r="DI155" i="4"/>
  <c r="DJ155" i="4"/>
  <c r="DO152" i="4"/>
  <c r="DN152" i="4"/>
  <c r="DI151" i="4"/>
  <c r="DJ151" i="4"/>
  <c r="DO148" i="4"/>
  <c r="DN148" i="4"/>
  <c r="DI147" i="4"/>
  <c r="DJ147" i="4"/>
  <c r="DO144" i="4"/>
  <c r="DN144" i="4"/>
  <c r="DI143" i="4"/>
  <c r="DJ143" i="4"/>
  <c r="DO138" i="4"/>
  <c r="DI137" i="4"/>
  <c r="DJ137" i="4"/>
  <c r="DN134" i="4"/>
  <c r="DI141" i="4"/>
  <c r="DJ141" i="4"/>
  <c r="DI140" i="4"/>
  <c r="DO132" i="4"/>
  <c r="DN129" i="4"/>
  <c r="DN125" i="4"/>
  <c r="DN121" i="4"/>
  <c r="DN117" i="4"/>
  <c r="DN113" i="4"/>
  <c r="DN109" i="4"/>
  <c r="DN105" i="4"/>
  <c r="DN135" i="4"/>
  <c r="DN131" i="4"/>
  <c r="DO130" i="4"/>
  <c r="DN127" i="4"/>
  <c r="DO126" i="4"/>
  <c r="DN123" i="4"/>
  <c r="DO122" i="4"/>
  <c r="DN119" i="4"/>
  <c r="DO118" i="4"/>
  <c r="DN115" i="4"/>
  <c r="DO114" i="4"/>
  <c r="DN111" i="4"/>
  <c r="DO110" i="4"/>
  <c r="DN107" i="4"/>
  <c r="DO106" i="4"/>
  <c r="DN103" i="4"/>
  <c r="DO102" i="4"/>
  <c r="AJ506" i="2"/>
  <c r="AH592" i="2"/>
  <c r="AH590" i="2"/>
  <c r="AJ594" i="2"/>
  <c r="AJ592" i="2"/>
  <c r="AJ590" i="2"/>
  <c r="AJ588" i="2"/>
  <c r="AH586" i="2"/>
  <c r="AH588" i="2"/>
  <c r="AH584" i="2"/>
  <c r="AJ586" i="2"/>
  <c r="AJ584" i="2"/>
  <c r="AJ582" i="2"/>
  <c r="AH581" i="2"/>
  <c r="AO581" i="2"/>
  <c r="AR581" i="2" s="1"/>
  <c r="AH583" i="2"/>
  <c r="AO583" i="2"/>
  <c r="AR583" i="2" s="1"/>
  <c r="AH585" i="2"/>
  <c r="AO585" i="2"/>
  <c r="AR585" i="2" s="1"/>
  <c r="AH587" i="2"/>
  <c r="AO587" i="2"/>
  <c r="AR587" i="2" s="1"/>
  <c r="AH589" i="2"/>
  <c r="AO589" i="2"/>
  <c r="AR589" i="2" s="1"/>
  <c r="AH591" i="2"/>
  <c r="AO591" i="2"/>
  <c r="AR591" i="2" s="1"/>
  <c r="AH593" i="2"/>
  <c r="AO593" i="2"/>
  <c r="AR593" i="2" s="1"/>
  <c r="AH595" i="2"/>
  <c r="AO595" i="2"/>
  <c r="AR595" i="2" s="1"/>
  <c r="AH597" i="2"/>
  <c r="AO597" i="2"/>
  <c r="AR597" i="2" s="1"/>
  <c r="AH599" i="2"/>
  <c r="AO599" i="2"/>
  <c r="AR599" i="2" s="1"/>
  <c r="AH601" i="2"/>
  <c r="AO601" i="2"/>
  <c r="AR601" i="2" s="1"/>
  <c r="AH603" i="2"/>
  <c r="AO603" i="2"/>
  <c r="AR603" i="2" s="1"/>
  <c r="AH605" i="2"/>
  <c r="AO605" i="2"/>
  <c r="AR605" i="2" s="1"/>
  <c r="AH607" i="2"/>
  <c r="AO607" i="2"/>
  <c r="AR607" i="2" s="1"/>
  <c r="AH609" i="2"/>
  <c r="AO609" i="2"/>
  <c r="AR609" i="2" s="1"/>
  <c r="AH611" i="2"/>
  <c r="AO611" i="2"/>
  <c r="AR611" i="2" s="1"/>
  <c r="AH613" i="2"/>
  <c r="AO613" i="2"/>
  <c r="AR613" i="2" s="1"/>
  <c r="AH615" i="2"/>
  <c r="AO615" i="2"/>
  <c r="AR615" i="2" s="1"/>
  <c r="AH617" i="2"/>
  <c r="AO617" i="2"/>
  <c r="AR617" i="2" s="1"/>
  <c r="AH619" i="2"/>
  <c r="AO619" i="2"/>
  <c r="AR619" i="2" s="1"/>
  <c r="AH621" i="2"/>
  <c r="AO621" i="2"/>
  <c r="AR621" i="2" s="1"/>
  <c r="AH623" i="2"/>
  <c r="AO623" i="2"/>
  <c r="AR623" i="2" s="1"/>
  <c r="AH625" i="2"/>
  <c r="AO625" i="2"/>
  <c r="AR625" i="2" s="1"/>
  <c r="AH627" i="2"/>
  <c r="AO627" i="2"/>
  <c r="AR627" i="2" s="1"/>
  <c r="AH629" i="2"/>
  <c r="AO629" i="2"/>
  <c r="AR629" i="2" s="1"/>
  <c r="AH631" i="2"/>
  <c r="AO631" i="2"/>
  <c r="AR631" i="2" s="1"/>
  <c r="AH633" i="2"/>
  <c r="AO633" i="2"/>
  <c r="AR633" i="2" s="1"/>
  <c r="AH635" i="2"/>
  <c r="AO635" i="2"/>
  <c r="AR635" i="2" s="1"/>
  <c r="AH637" i="2"/>
  <c r="AO637" i="2"/>
  <c r="AR637" i="2" s="1"/>
  <c r="AH639" i="2"/>
  <c r="AO639" i="2"/>
  <c r="AR639" i="2" s="1"/>
  <c r="AH641" i="2"/>
  <c r="AO641" i="2"/>
  <c r="AR641" i="2" s="1"/>
  <c r="AH643" i="2"/>
  <c r="AO643" i="2"/>
  <c r="AR643" i="2" s="1"/>
  <c r="AH645" i="2"/>
  <c r="AO645" i="2"/>
  <c r="AR645" i="2" s="1"/>
  <c r="AH647" i="2"/>
  <c r="AO647" i="2"/>
  <c r="AR647" i="2" s="1"/>
  <c r="AH649" i="2"/>
  <c r="AO649" i="2"/>
  <c r="AR649" i="2" s="1"/>
  <c r="AH651" i="2"/>
  <c r="AO651" i="2"/>
  <c r="AR651" i="2" s="1"/>
  <c r="AH653" i="2"/>
  <c r="AO653" i="2"/>
  <c r="AR653" i="2" s="1"/>
  <c r="AH655" i="2"/>
  <c r="AO655" i="2"/>
  <c r="AR655" i="2" s="1"/>
  <c r="AH657" i="2"/>
  <c r="AO657" i="2"/>
  <c r="AR657" i="2" s="1"/>
  <c r="AH659" i="2"/>
  <c r="AO659" i="2"/>
  <c r="AR659" i="2" s="1"/>
  <c r="AJ504" i="2"/>
  <c r="AO504" i="2"/>
  <c r="AR504" i="2" s="1"/>
  <c r="AJ508" i="2"/>
  <c r="AO508" i="2"/>
  <c r="AR508" i="2" s="1"/>
  <c r="AJ510" i="2"/>
  <c r="AO510" i="2"/>
  <c r="AR510" i="2" s="1"/>
  <c r="AJ512" i="2"/>
  <c r="AO512" i="2"/>
  <c r="AR512" i="2" s="1"/>
  <c r="AJ514" i="2"/>
  <c r="AO514" i="2"/>
  <c r="AR514" i="2" s="1"/>
  <c r="AJ516" i="2"/>
  <c r="AO516" i="2"/>
  <c r="AR516" i="2" s="1"/>
  <c r="AJ518" i="2"/>
  <c r="AO518" i="2"/>
  <c r="AR518" i="2" s="1"/>
  <c r="AJ520" i="2"/>
  <c r="AO520" i="2"/>
  <c r="AR520" i="2" s="1"/>
  <c r="AJ522" i="2"/>
  <c r="AO522" i="2"/>
  <c r="AR522" i="2" s="1"/>
  <c r="AJ524" i="2"/>
  <c r="AO524" i="2"/>
  <c r="AR524" i="2" s="1"/>
  <c r="AJ526" i="2"/>
  <c r="AO526" i="2"/>
  <c r="AR526" i="2" s="1"/>
  <c r="AJ528" i="2"/>
  <c r="AO528" i="2"/>
  <c r="AR528" i="2" s="1"/>
  <c r="AJ530" i="2"/>
  <c r="AO530" i="2"/>
  <c r="AR530" i="2" s="1"/>
  <c r="AJ532" i="2"/>
  <c r="AO532" i="2"/>
  <c r="AR532" i="2" s="1"/>
  <c r="AJ534" i="2"/>
  <c r="AO534" i="2"/>
  <c r="AR534" i="2" s="1"/>
  <c r="AJ536" i="2"/>
  <c r="AO536" i="2"/>
  <c r="AR536" i="2" s="1"/>
  <c r="AJ538" i="2"/>
  <c r="AO538" i="2"/>
  <c r="AR538" i="2" s="1"/>
  <c r="AJ540" i="2"/>
  <c r="AO540" i="2"/>
  <c r="AR540" i="2" s="1"/>
  <c r="AJ542" i="2"/>
  <c r="AO542" i="2"/>
  <c r="AR542" i="2" s="1"/>
  <c r="AJ544" i="2"/>
  <c r="AO544" i="2"/>
  <c r="AR544" i="2" s="1"/>
  <c r="AJ546" i="2"/>
  <c r="AO546" i="2"/>
  <c r="AR546" i="2" s="1"/>
  <c r="AJ548" i="2"/>
  <c r="AO548" i="2"/>
  <c r="AR548" i="2" s="1"/>
  <c r="AJ550" i="2"/>
  <c r="AO550" i="2"/>
  <c r="AR550" i="2" s="1"/>
  <c r="AJ552" i="2"/>
  <c r="AO552" i="2"/>
  <c r="AR552" i="2" s="1"/>
  <c r="AJ554" i="2"/>
  <c r="AO554" i="2"/>
  <c r="AR554" i="2" s="1"/>
  <c r="AJ556" i="2"/>
  <c r="AO556" i="2"/>
  <c r="AR556" i="2" s="1"/>
  <c r="AJ558" i="2"/>
  <c r="AO558" i="2"/>
  <c r="AR558" i="2" s="1"/>
  <c r="AJ560" i="2"/>
  <c r="AO560" i="2"/>
  <c r="AR560" i="2" s="1"/>
  <c r="AJ562" i="2"/>
  <c r="AO562" i="2"/>
  <c r="AR562" i="2" s="1"/>
  <c r="AJ564" i="2"/>
  <c r="AO564" i="2"/>
  <c r="AR564" i="2" s="1"/>
  <c r="AJ566" i="2"/>
  <c r="AO566" i="2"/>
  <c r="AR566" i="2" s="1"/>
  <c r="AJ568" i="2"/>
  <c r="AO568" i="2"/>
  <c r="AR568" i="2" s="1"/>
  <c r="AJ570" i="2"/>
  <c r="AO570" i="2"/>
  <c r="AR570" i="2" s="1"/>
  <c r="AJ572" i="2"/>
  <c r="AO572" i="2"/>
  <c r="AR572" i="2" s="1"/>
  <c r="AJ574" i="2"/>
  <c r="AO574" i="2"/>
  <c r="AR574" i="2" s="1"/>
  <c r="AJ576" i="2"/>
  <c r="AO576" i="2"/>
  <c r="AR576" i="2" s="1"/>
  <c r="AJ578" i="2"/>
  <c r="AO578" i="2"/>
  <c r="AR578" i="2" s="1"/>
  <c r="AH580" i="2"/>
  <c r="AO580" i="2"/>
  <c r="AR580" i="2" s="1"/>
  <c r="AD6" i="2"/>
  <c r="AO6" i="2"/>
  <c r="AR6" i="2" s="1"/>
  <c r="AO26" i="2"/>
  <c r="AR26" i="2" s="1"/>
  <c r="AO24" i="2"/>
  <c r="AR24" i="2" s="1"/>
  <c r="AO22" i="2"/>
  <c r="AR22" i="2" s="1"/>
  <c r="AO20" i="2"/>
  <c r="AR20" i="2" s="1"/>
  <c r="AO18" i="2"/>
  <c r="AR18" i="2" s="1"/>
  <c r="AO16" i="2"/>
  <c r="AR16" i="2" s="1"/>
  <c r="AO14" i="2"/>
  <c r="AR14" i="2" s="1"/>
  <c r="AO12" i="2"/>
  <c r="AR12" i="2" s="1"/>
  <c r="AO10" i="2"/>
  <c r="AR10" i="2" s="1"/>
  <c r="AO8" i="2"/>
  <c r="AR8" i="2" s="1"/>
  <c r="AO56" i="2"/>
  <c r="AR56" i="2" s="1"/>
  <c r="AO54" i="2"/>
  <c r="AR54" i="2" s="1"/>
  <c r="AO52" i="2"/>
  <c r="AR52" i="2" s="1"/>
  <c r="AO50" i="2"/>
  <c r="AR50" i="2" s="1"/>
  <c r="AO48" i="2"/>
  <c r="AR48" i="2" s="1"/>
  <c r="AO46" i="2"/>
  <c r="AR46" i="2" s="1"/>
  <c r="AO44" i="2"/>
  <c r="AR44" i="2" s="1"/>
  <c r="AO41" i="2"/>
  <c r="AR41" i="2" s="1"/>
  <c r="AO39" i="2"/>
  <c r="AR39" i="2" s="1"/>
  <c r="AO37" i="2"/>
  <c r="AR37" i="2" s="1"/>
  <c r="AO35" i="2"/>
  <c r="AR35" i="2" s="1"/>
  <c r="AO33" i="2"/>
  <c r="AR33" i="2" s="1"/>
  <c r="AO31" i="2"/>
  <c r="AR31" i="2" s="1"/>
  <c r="AO29" i="2"/>
  <c r="AR29" i="2" s="1"/>
  <c r="AO243" i="2"/>
  <c r="AR243" i="2" s="1"/>
  <c r="AO241" i="2"/>
  <c r="AR241" i="2" s="1"/>
  <c r="AO239" i="2"/>
  <c r="AR239" i="2" s="1"/>
  <c r="AO237" i="2"/>
  <c r="AR237" i="2" s="1"/>
  <c r="AO235" i="2"/>
  <c r="AR235" i="2" s="1"/>
  <c r="AO233" i="2"/>
  <c r="AR233" i="2" s="1"/>
  <c r="AO231" i="2"/>
  <c r="AR231" i="2" s="1"/>
  <c r="AO229" i="2"/>
  <c r="AR229" i="2" s="1"/>
  <c r="AO227" i="2"/>
  <c r="AR227" i="2" s="1"/>
  <c r="AO225" i="2"/>
  <c r="AR225" i="2" s="1"/>
  <c r="AO223" i="2"/>
  <c r="AR223" i="2" s="1"/>
  <c r="AO221" i="2"/>
  <c r="AR221" i="2" s="1"/>
  <c r="AO219" i="2"/>
  <c r="AR219" i="2" s="1"/>
  <c r="AO217" i="2"/>
  <c r="AR217" i="2" s="1"/>
  <c r="AO215" i="2"/>
  <c r="AR215" i="2" s="1"/>
  <c r="AO213" i="2"/>
  <c r="AR213" i="2" s="1"/>
  <c r="AO211" i="2"/>
  <c r="AR211" i="2" s="1"/>
  <c r="AO209" i="2"/>
  <c r="AR209" i="2" s="1"/>
  <c r="AO207" i="2"/>
  <c r="AR207" i="2" s="1"/>
  <c r="AO205" i="2"/>
  <c r="AR205" i="2" s="1"/>
  <c r="AO203" i="2"/>
  <c r="AR203" i="2" s="1"/>
  <c r="AO201" i="2"/>
  <c r="AR201" i="2" s="1"/>
  <c r="AO199" i="2"/>
  <c r="AR199" i="2" s="1"/>
  <c r="AO197" i="2"/>
  <c r="AR197" i="2" s="1"/>
  <c r="AO195" i="2"/>
  <c r="AR195" i="2" s="1"/>
  <c r="AO193" i="2"/>
  <c r="AR193" i="2" s="1"/>
  <c r="AO191" i="2"/>
  <c r="AR191" i="2" s="1"/>
  <c r="AO189" i="2"/>
  <c r="AR189" i="2" s="1"/>
  <c r="AO187" i="2"/>
  <c r="AR187" i="2" s="1"/>
  <c r="AO185" i="2"/>
  <c r="AR185" i="2" s="1"/>
  <c r="AO183" i="2"/>
  <c r="AR183" i="2" s="1"/>
  <c r="AO181" i="2"/>
  <c r="AR181" i="2" s="1"/>
  <c r="AO179" i="2"/>
  <c r="AR179" i="2" s="1"/>
  <c r="AO177" i="2"/>
  <c r="AR177" i="2" s="1"/>
  <c r="AO175" i="2"/>
  <c r="AR175" i="2" s="1"/>
  <c r="AO173" i="2"/>
  <c r="AR173" i="2" s="1"/>
  <c r="AO171" i="2"/>
  <c r="AR171" i="2" s="1"/>
  <c r="AO169" i="2"/>
  <c r="AR169" i="2" s="1"/>
  <c r="AO167" i="2"/>
  <c r="AR167" i="2" s="1"/>
  <c r="AO165" i="2"/>
  <c r="AR165" i="2" s="1"/>
  <c r="AO163" i="2"/>
  <c r="AR163" i="2" s="1"/>
  <c r="AO161" i="2"/>
  <c r="AR161" i="2" s="1"/>
  <c r="AO159" i="2"/>
  <c r="AR159" i="2" s="1"/>
  <c r="AO157" i="2"/>
  <c r="AR157" i="2" s="1"/>
  <c r="AO155" i="2"/>
  <c r="AR155" i="2" s="1"/>
  <c r="AO153" i="2"/>
  <c r="AR153" i="2" s="1"/>
  <c r="AO151" i="2"/>
  <c r="AR151" i="2" s="1"/>
  <c r="AO149" i="2"/>
  <c r="AR149" i="2" s="1"/>
  <c r="AO147" i="2"/>
  <c r="AR147" i="2" s="1"/>
  <c r="AO145" i="2"/>
  <c r="AR145" i="2" s="1"/>
  <c r="AO143" i="2"/>
  <c r="AR143" i="2" s="1"/>
  <c r="AO141" i="2"/>
  <c r="AR141" i="2" s="1"/>
  <c r="AO139" i="2"/>
  <c r="AR139" i="2" s="1"/>
  <c r="AO137" i="2"/>
  <c r="AR137" i="2" s="1"/>
  <c r="AO135" i="2"/>
  <c r="AR135" i="2" s="1"/>
  <c r="AO133" i="2"/>
  <c r="AR133" i="2" s="1"/>
  <c r="AO131" i="2"/>
  <c r="AR131" i="2" s="1"/>
  <c r="AO129" i="2"/>
  <c r="AR129" i="2" s="1"/>
  <c r="AO127" i="2"/>
  <c r="AR127" i="2" s="1"/>
  <c r="AO125" i="2"/>
  <c r="AR125" i="2" s="1"/>
  <c r="AO123" i="2"/>
  <c r="AR123" i="2" s="1"/>
  <c r="AO121" i="2"/>
  <c r="AR121" i="2" s="1"/>
  <c r="AO119" i="2"/>
  <c r="AR119" i="2" s="1"/>
  <c r="AO117" i="2"/>
  <c r="AR117" i="2" s="1"/>
  <c r="AO115" i="2"/>
  <c r="AR115" i="2" s="1"/>
  <c r="AO113" i="2"/>
  <c r="AR113" i="2" s="1"/>
  <c r="AO111" i="2"/>
  <c r="AR111" i="2" s="1"/>
  <c r="AO109" i="2"/>
  <c r="AR109" i="2" s="1"/>
  <c r="AO107" i="2"/>
  <c r="AR107" i="2" s="1"/>
  <c r="AO105" i="2"/>
  <c r="AR105" i="2" s="1"/>
  <c r="AO103" i="2"/>
  <c r="AR103" i="2" s="1"/>
  <c r="AO101" i="2"/>
  <c r="AR101" i="2" s="1"/>
  <c r="AO99" i="2"/>
  <c r="AR99" i="2" s="1"/>
  <c r="AO97" i="2"/>
  <c r="AR97" i="2" s="1"/>
  <c r="AO95" i="2"/>
  <c r="AR95" i="2" s="1"/>
  <c r="AO93" i="2"/>
  <c r="AR93" i="2" s="1"/>
  <c r="AO91" i="2"/>
  <c r="AR91" i="2" s="1"/>
  <c r="AO89" i="2"/>
  <c r="AR89" i="2" s="1"/>
  <c r="AO87" i="2"/>
  <c r="AR87" i="2" s="1"/>
  <c r="AO85" i="2"/>
  <c r="AR85" i="2" s="1"/>
  <c r="AO83" i="2"/>
  <c r="AR83" i="2" s="1"/>
  <c r="AO81" i="2"/>
  <c r="AR81" i="2" s="1"/>
  <c r="AO79" i="2"/>
  <c r="AR79" i="2" s="1"/>
  <c r="AO77" i="2"/>
  <c r="AR77" i="2" s="1"/>
  <c r="AO75" i="2"/>
  <c r="AR75" i="2" s="1"/>
  <c r="AO73" i="2"/>
  <c r="AR73" i="2" s="1"/>
  <c r="AO71" i="2"/>
  <c r="AR71" i="2" s="1"/>
  <c r="AO69" i="2"/>
  <c r="AR69" i="2" s="1"/>
  <c r="AO67" i="2"/>
  <c r="AR67" i="2" s="1"/>
  <c r="AO65" i="2"/>
  <c r="AR65" i="2" s="1"/>
  <c r="AO63" i="2"/>
  <c r="AR63" i="2" s="1"/>
  <c r="AO61" i="2"/>
  <c r="AR61" i="2" s="1"/>
  <c r="AO59" i="2"/>
  <c r="AR59" i="2" s="1"/>
  <c r="AO57" i="2"/>
  <c r="AR57" i="2" s="1"/>
  <c r="AO27" i="2"/>
  <c r="AR27" i="2" s="1"/>
  <c r="AO25" i="2"/>
  <c r="AR25" i="2" s="1"/>
  <c r="AO23" i="2"/>
  <c r="AR23" i="2" s="1"/>
  <c r="AO21" i="2"/>
  <c r="AR21" i="2" s="1"/>
  <c r="AO19" i="2"/>
  <c r="AR19" i="2" s="1"/>
  <c r="AO17" i="2"/>
  <c r="AR17" i="2" s="1"/>
  <c r="AO15" i="2"/>
  <c r="AR15" i="2" s="1"/>
  <c r="AO13" i="2"/>
  <c r="AR13" i="2" s="1"/>
  <c r="AO11" i="2"/>
  <c r="AR11" i="2" s="1"/>
  <c r="AO9" i="2"/>
  <c r="AR9" i="2" s="1"/>
  <c r="AO7" i="2"/>
  <c r="AR7" i="2" s="1"/>
  <c r="AO55" i="2"/>
  <c r="AR55" i="2" s="1"/>
  <c r="AO53" i="2"/>
  <c r="AR53" i="2" s="1"/>
  <c r="AO51" i="2"/>
  <c r="AR51" i="2" s="1"/>
  <c r="AO49" i="2"/>
  <c r="AR49" i="2" s="1"/>
  <c r="AO47" i="2"/>
  <c r="AR47" i="2" s="1"/>
  <c r="AO45" i="2"/>
  <c r="AR45" i="2" s="1"/>
  <c r="AO42" i="2"/>
  <c r="AR42" i="2" s="1"/>
  <c r="AO40" i="2"/>
  <c r="AR40" i="2" s="1"/>
  <c r="AO38" i="2"/>
  <c r="AR38" i="2" s="1"/>
  <c r="AO36" i="2"/>
  <c r="AR36" i="2" s="1"/>
  <c r="AO34" i="2"/>
  <c r="AR34" i="2" s="1"/>
  <c r="AO32" i="2"/>
  <c r="AR32" i="2" s="1"/>
  <c r="AO30" i="2"/>
  <c r="AR30" i="2" s="1"/>
  <c r="AO28" i="2"/>
  <c r="AR28" i="2" s="1"/>
  <c r="AO242" i="2"/>
  <c r="AR242" i="2" s="1"/>
  <c r="AO240" i="2"/>
  <c r="AR240" i="2" s="1"/>
  <c r="AO238" i="2"/>
  <c r="AR238" i="2" s="1"/>
  <c r="AO236" i="2"/>
  <c r="AR236" i="2" s="1"/>
  <c r="AO234" i="2"/>
  <c r="AR234" i="2" s="1"/>
  <c r="AO232" i="2"/>
  <c r="AR232" i="2" s="1"/>
  <c r="AO230" i="2"/>
  <c r="AR230" i="2" s="1"/>
  <c r="AO228" i="2"/>
  <c r="AR228" i="2" s="1"/>
  <c r="AO226" i="2"/>
  <c r="AR226" i="2" s="1"/>
  <c r="AO224" i="2"/>
  <c r="AR224" i="2" s="1"/>
  <c r="AO222" i="2"/>
  <c r="AR222" i="2" s="1"/>
  <c r="AO220" i="2"/>
  <c r="AR220" i="2" s="1"/>
  <c r="AO218" i="2"/>
  <c r="AR218" i="2" s="1"/>
  <c r="AO216" i="2"/>
  <c r="AR216" i="2" s="1"/>
  <c r="AO214" i="2"/>
  <c r="AR214" i="2" s="1"/>
  <c r="AO212" i="2"/>
  <c r="AR212" i="2" s="1"/>
  <c r="AO210" i="2"/>
  <c r="AR210" i="2" s="1"/>
  <c r="AO208" i="2"/>
  <c r="AR208" i="2" s="1"/>
  <c r="AO206" i="2"/>
  <c r="AR206" i="2" s="1"/>
  <c r="AO204" i="2"/>
  <c r="AR204" i="2" s="1"/>
  <c r="AO202" i="2"/>
  <c r="AR202" i="2" s="1"/>
  <c r="AO200" i="2"/>
  <c r="AR200" i="2" s="1"/>
  <c r="AO198" i="2"/>
  <c r="AR198" i="2" s="1"/>
  <c r="AO196" i="2"/>
  <c r="AR196" i="2" s="1"/>
  <c r="AO194" i="2"/>
  <c r="AR194" i="2" s="1"/>
  <c r="AO192" i="2"/>
  <c r="AR192" i="2" s="1"/>
  <c r="AO190" i="2"/>
  <c r="AR190" i="2" s="1"/>
  <c r="AO188" i="2"/>
  <c r="AR188" i="2" s="1"/>
  <c r="AO186" i="2"/>
  <c r="AR186" i="2" s="1"/>
  <c r="AO184" i="2"/>
  <c r="AR184" i="2" s="1"/>
  <c r="AO182" i="2"/>
  <c r="AR182" i="2" s="1"/>
  <c r="AO180" i="2"/>
  <c r="AR180" i="2" s="1"/>
  <c r="AO178" i="2"/>
  <c r="AR178" i="2" s="1"/>
  <c r="AO176" i="2"/>
  <c r="AR176" i="2" s="1"/>
  <c r="AO174" i="2"/>
  <c r="AR174" i="2" s="1"/>
  <c r="AO172" i="2"/>
  <c r="AR172" i="2" s="1"/>
  <c r="AO170" i="2"/>
  <c r="AR170" i="2" s="1"/>
  <c r="AO168" i="2"/>
  <c r="AR168" i="2" s="1"/>
  <c r="AO166" i="2"/>
  <c r="AR166" i="2" s="1"/>
  <c r="AO164" i="2"/>
  <c r="AR164" i="2" s="1"/>
  <c r="AO162" i="2"/>
  <c r="AR162" i="2" s="1"/>
  <c r="AO160" i="2"/>
  <c r="AR160" i="2" s="1"/>
  <c r="AO158" i="2"/>
  <c r="AR158" i="2" s="1"/>
  <c r="AO156" i="2"/>
  <c r="AR156" i="2" s="1"/>
  <c r="AO154" i="2"/>
  <c r="AR154" i="2" s="1"/>
  <c r="AO152" i="2"/>
  <c r="AR152" i="2" s="1"/>
  <c r="AO150" i="2"/>
  <c r="AR150" i="2" s="1"/>
  <c r="AO148" i="2"/>
  <c r="AR148" i="2" s="1"/>
  <c r="AO146" i="2"/>
  <c r="AR146" i="2" s="1"/>
  <c r="AO144" i="2"/>
  <c r="AR144" i="2" s="1"/>
  <c r="AO142" i="2"/>
  <c r="AR142" i="2" s="1"/>
  <c r="AO140" i="2"/>
  <c r="AR140" i="2" s="1"/>
  <c r="AO138" i="2"/>
  <c r="AR138" i="2" s="1"/>
  <c r="AO136" i="2"/>
  <c r="AR136" i="2" s="1"/>
  <c r="AO134" i="2"/>
  <c r="AR134" i="2" s="1"/>
  <c r="AO132" i="2"/>
  <c r="AR132" i="2" s="1"/>
  <c r="AO130" i="2"/>
  <c r="AR130" i="2" s="1"/>
  <c r="AO128" i="2"/>
  <c r="AR128" i="2" s="1"/>
  <c r="AO126" i="2"/>
  <c r="AR126" i="2" s="1"/>
  <c r="AO124" i="2"/>
  <c r="AR124" i="2" s="1"/>
  <c r="AO122" i="2"/>
  <c r="AR122" i="2" s="1"/>
  <c r="AO120" i="2"/>
  <c r="AR120" i="2" s="1"/>
  <c r="AO118" i="2"/>
  <c r="AR118" i="2" s="1"/>
  <c r="AO116" i="2"/>
  <c r="AR116" i="2" s="1"/>
  <c r="AO114" i="2"/>
  <c r="AR114" i="2" s="1"/>
  <c r="AO112" i="2"/>
  <c r="AR112" i="2" s="1"/>
  <c r="AO110" i="2"/>
  <c r="AR110" i="2" s="1"/>
  <c r="AO108" i="2"/>
  <c r="AR108" i="2" s="1"/>
  <c r="AO106" i="2"/>
  <c r="AR106" i="2" s="1"/>
  <c r="AO104" i="2"/>
  <c r="AR104" i="2" s="1"/>
  <c r="AO102" i="2"/>
  <c r="AR102" i="2" s="1"/>
  <c r="AO100" i="2"/>
  <c r="AR100" i="2" s="1"/>
  <c r="AO98" i="2"/>
  <c r="AR98" i="2" s="1"/>
  <c r="AO96" i="2"/>
  <c r="AR96" i="2" s="1"/>
  <c r="AO94" i="2"/>
  <c r="AR94" i="2" s="1"/>
  <c r="AO92" i="2"/>
  <c r="AR92" i="2" s="1"/>
  <c r="AO90" i="2"/>
  <c r="AR90" i="2" s="1"/>
  <c r="AO88" i="2"/>
  <c r="AR88" i="2" s="1"/>
  <c r="AO86" i="2"/>
  <c r="AR86" i="2" s="1"/>
  <c r="AO84" i="2"/>
  <c r="AR84" i="2" s="1"/>
  <c r="AO82" i="2"/>
  <c r="AR82" i="2" s="1"/>
  <c r="AO80" i="2"/>
  <c r="AR80" i="2" s="1"/>
  <c r="AO78" i="2"/>
  <c r="AR78" i="2" s="1"/>
  <c r="AO76" i="2"/>
  <c r="AR76" i="2" s="1"/>
  <c r="AO74" i="2"/>
  <c r="AR74" i="2" s="1"/>
  <c r="AO72" i="2"/>
  <c r="AR72" i="2" s="1"/>
  <c r="AO70" i="2"/>
  <c r="AR70" i="2" s="1"/>
  <c r="AO68" i="2"/>
  <c r="AR68" i="2" s="1"/>
  <c r="AO66" i="2"/>
  <c r="AR66" i="2" s="1"/>
  <c r="AO64" i="2"/>
  <c r="AR64" i="2" s="1"/>
  <c r="AO62" i="2"/>
  <c r="AR62" i="2" s="1"/>
  <c r="AO60" i="2"/>
  <c r="AR60" i="2" s="1"/>
  <c r="AO58" i="2"/>
  <c r="AR58" i="2" s="1"/>
  <c r="AJ502" i="2"/>
  <c r="AL502" i="2"/>
  <c r="AH506" i="2"/>
  <c r="AL506" i="2"/>
  <c r="AH576" i="2"/>
  <c r="AH572" i="2"/>
  <c r="AH568" i="2"/>
  <c r="AH564" i="2"/>
  <c r="AH560" i="2"/>
  <c r="AH556" i="2"/>
  <c r="AH552" i="2"/>
  <c r="AH548" i="2"/>
  <c r="AH544" i="2"/>
  <c r="AH540" i="2"/>
  <c r="AH536" i="2"/>
  <c r="AH532" i="2"/>
  <c r="AH528" i="2"/>
  <c r="AH524" i="2"/>
  <c r="AH520" i="2"/>
  <c r="AH516" i="2"/>
  <c r="AH512" i="2"/>
  <c r="AH508" i="2"/>
  <c r="AL504" i="2"/>
  <c r="AJ657" i="2"/>
  <c r="AJ653" i="2"/>
  <c r="AJ649" i="2"/>
  <c r="AJ645" i="2"/>
  <c r="AJ641" i="2"/>
  <c r="AJ637" i="2"/>
  <c r="AJ633" i="2"/>
  <c r="AJ629" i="2"/>
  <c r="AJ625" i="2"/>
  <c r="AJ621" i="2"/>
  <c r="AJ617" i="2"/>
  <c r="AJ613" i="2"/>
  <c r="AJ609" i="2"/>
  <c r="AJ605" i="2"/>
  <c r="AJ601" i="2"/>
  <c r="AJ597" i="2"/>
  <c r="AJ593" i="2"/>
  <c r="AJ589" i="2"/>
  <c r="AJ585" i="2"/>
  <c r="AJ581" i="2"/>
  <c r="DJ97" i="4" l="1"/>
  <c r="DI97" i="4"/>
  <c r="DJ99" i="4"/>
  <c r="DI99" i="4"/>
  <c r="DJ101" i="4"/>
  <c r="DI101" i="4"/>
  <c r="DN133" i="4"/>
  <c r="DJ112" i="4"/>
  <c r="DI112" i="4"/>
  <c r="DJ98" i="4"/>
  <c r="DI98" i="4"/>
  <c r="DJ100" i="4"/>
  <c r="DI100" i="4"/>
  <c r="DJ104" i="4"/>
  <c r="DI104" i="4"/>
  <c r="DJ108" i="4"/>
  <c r="DI108" i="4"/>
  <c r="DJ116" i="4"/>
  <c r="DI116" i="4"/>
  <c r="DJ120" i="4"/>
  <c r="DI120" i="4"/>
  <c r="DJ124" i="4"/>
  <c r="DI124" i="4"/>
  <c r="DJ128" i="4"/>
  <c r="DI128" i="4"/>
  <c r="DO169" i="4"/>
  <c r="DN169" i="4"/>
  <c r="DN170" i="4"/>
  <c r="DO170" i="4"/>
  <c r="DO171" i="4"/>
  <c r="DN171" i="4"/>
  <c r="DN172" i="4"/>
  <c r="DO172" i="4"/>
  <c r="DO173" i="4"/>
  <c r="DN173" i="4"/>
  <c r="DN174" i="4"/>
  <c r="DO174" i="4"/>
  <c r="DO175" i="4"/>
  <c r="DN175" i="4"/>
  <c r="DN176" i="4"/>
  <c r="DO176" i="4"/>
  <c r="DO177" i="4"/>
  <c r="DN177" i="4"/>
  <c r="DN178" i="4"/>
  <c r="DO178" i="4"/>
  <c r="DO179" i="4"/>
  <c r="DN179" i="4"/>
  <c r="DN180" i="4"/>
  <c r="DO180" i="4"/>
  <c r="DO181" i="4"/>
  <c r="DN181" i="4"/>
  <c r="DN182" i="4"/>
  <c r="DO182" i="4"/>
  <c r="DO183" i="4"/>
  <c r="DN183" i="4"/>
  <c r="DN184" i="4"/>
  <c r="DO184" i="4"/>
  <c r="DO185" i="4"/>
  <c r="DN185" i="4"/>
  <c r="DK111" i="4"/>
  <c r="DL111" i="4"/>
  <c r="DL102" i="4"/>
  <c r="DK102" i="4"/>
  <c r="DK103" i="4"/>
  <c r="DL103" i="4"/>
  <c r="DK105" i="4"/>
  <c r="DL105" i="4"/>
  <c r="DL106" i="4"/>
  <c r="DK106" i="4"/>
  <c r="DK107" i="4"/>
  <c r="DL107" i="4"/>
  <c r="DK109" i="4"/>
  <c r="DL109" i="4"/>
  <c r="DL110" i="4"/>
  <c r="DK110" i="4"/>
  <c r="DK113" i="4"/>
  <c r="DL113" i="4"/>
  <c r="DL114" i="4"/>
  <c r="DK114" i="4"/>
  <c r="DK115" i="4"/>
  <c r="DL115" i="4"/>
  <c r="DK117" i="4"/>
  <c r="DL117" i="4"/>
  <c r="DL118" i="4"/>
  <c r="DK118" i="4"/>
  <c r="DK119" i="4"/>
  <c r="DL119" i="4"/>
  <c r="DK121" i="4"/>
  <c r="DL121" i="4"/>
  <c r="DL122" i="4"/>
  <c r="DK122" i="4"/>
  <c r="DK123" i="4"/>
  <c r="DL123" i="4"/>
  <c r="DK125" i="4"/>
  <c r="DL125" i="4"/>
  <c r="DL126" i="4"/>
  <c r="DK126" i="4"/>
  <c r="DK127" i="4"/>
  <c r="DL127" i="4"/>
  <c r="DK129" i="4"/>
  <c r="DL129" i="4"/>
  <c r="DL130" i="4"/>
  <c r="DK130" i="4"/>
  <c r="DK131" i="4"/>
  <c r="DL131" i="4"/>
  <c r="DL132" i="4"/>
  <c r="DK132" i="4"/>
  <c r="DK133" i="4"/>
  <c r="DL133" i="4"/>
  <c r="DL134" i="4"/>
  <c r="DK134" i="4"/>
  <c r="DK135" i="4"/>
  <c r="DL135" i="4"/>
  <c r="DL136" i="4"/>
  <c r="DK136" i="4"/>
  <c r="DL138" i="4"/>
  <c r="DK138" i="4"/>
  <c r="DL142" i="4"/>
  <c r="DK142" i="4"/>
  <c r="DL144" i="4"/>
  <c r="DK144" i="4"/>
  <c r="DL146" i="4"/>
  <c r="DK146" i="4"/>
  <c r="DL148" i="4"/>
  <c r="DK148" i="4"/>
  <c r="DL150" i="4"/>
  <c r="DK150" i="4"/>
  <c r="DL152" i="4"/>
  <c r="DK152" i="4"/>
  <c r="DL154" i="4"/>
  <c r="DK154" i="4"/>
  <c r="DL156" i="4"/>
  <c r="DK156" i="4"/>
  <c r="DL158" i="4"/>
  <c r="DK158" i="4"/>
  <c r="DL160" i="4"/>
  <c r="DK160" i="4"/>
  <c r="DL162" i="4"/>
  <c r="DK162" i="4"/>
  <c r="DL164" i="4"/>
  <c r="DK164" i="4"/>
  <c r="DL166" i="4"/>
  <c r="DK166" i="4"/>
  <c r="DL168" i="4"/>
  <c r="DK168" i="4"/>
  <c r="DK169" i="4"/>
  <c r="DL169" i="4"/>
  <c r="DL170" i="4"/>
  <c r="DK170" i="4"/>
  <c r="DK171" i="4"/>
  <c r="DL171" i="4"/>
  <c r="DL172" i="4"/>
  <c r="DK172" i="4"/>
  <c r="DK173" i="4"/>
  <c r="DL173" i="4"/>
  <c r="DL174" i="4"/>
  <c r="DK174" i="4"/>
  <c r="DK175" i="4"/>
  <c r="DL175" i="4"/>
  <c r="DL176" i="4"/>
  <c r="DK176" i="4"/>
  <c r="DK177" i="4"/>
  <c r="DL177" i="4"/>
  <c r="DL178" i="4"/>
  <c r="DK178" i="4"/>
  <c r="DK179" i="4"/>
  <c r="DL179" i="4"/>
  <c r="DL180" i="4"/>
  <c r="DK180" i="4"/>
  <c r="DK181" i="4"/>
  <c r="DL181" i="4"/>
  <c r="DL182" i="4"/>
  <c r="DK182" i="4"/>
  <c r="DK183" i="4"/>
  <c r="DL183" i="4"/>
  <c r="DL184" i="4"/>
  <c r="DK184" i="4"/>
  <c r="DK185" i="4"/>
  <c r="DL185" i="4"/>
  <c r="DN140" i="4"/>
  <c r="DO140" i="4"/>
  <c r="DN141" i="4"/>
  <c r="DO141" i="4"/>
  <c r="DN137" i="4"/>
  <c r="DO137" i="4"/>
  <c r="DN143" i="4"/>
  <c r="DO143" i="4"/>
  <c r="DN147" i="4"/>
  <c r="DO147" i="4"/>
  <c r="DN151" i="4"/>
  <c r="DO151" i="4"/>
  <c r="DN155" i="4"/>
  <c r="DO155" i="4"/>
  <c r="DN159" i="4"/>
  <c r="DO159" i="4"/>
  <c r="DN163" i="4"/>
  <c r="DO163" i="4"/>
  <c r="DN167" i="4"/>
  <c r="DO167" i="4"/>
  <c r="DK139" i="4"/>
  <c r="DL139" i="4"/>
  <c r="DK145" i="4"/>
  <c r="DL145" i="4"/>
  <c r="DK149" i="4"/>
  <c r="DL149" i="4"/>
  <c r="DK153" i="4"/>
  <c r="DL153" i="4"/>
  <c r="DK157" i="4"/>
  <c r="DL157" i="4"/>
  <c r="DK161" i="4"/>
  <c r="DL161" i="4"/>
  <c r="DK165" i="4"/>
  <c r="DL165" i="4"/>
  <c r="DK140" i="4"/>
  <c r="DL140" i="4"/>
  <c r="DK141" i="4"/>
  <c r="DL141" i="4"/>
  <c r="DK137" i="4"/>
  <c r="DL137" i="4"/>
  <c r="DK143" i="4"/>
  <c r="DL143" i="4"/>
  <c r="DK147" i="4"/>
  <c r="DL147" i="4"/>
  <c r="DK151" i="4"/>
  <c r="DL151" i="4"/>
  <c r="DK155" i="4"/>
  <c r="DL155" i="4"/>
  <c r="DK159" i="4"/>
  <c r="DL159" i="4"/>
  <c r="DK163" i="4"/>
  <c r="DL163" i="4"/>
  <c r="DK167" i="4"/>
  <c r="DL167" i="4"/>
  <c r="DN139" i="4"/>
  <c r="DO139" i="4"/>
  <c r="DN145" i="4"/>
  <c r="DO145" i="4"/>
  <c r="DN149" i="4"/>
  <c r="DO149" i="4"/>
  <c r="DN153" i="4"/>
  <c r="DO153" i="4"/>
  <c r="DN157" i="4"/>
  <c r="DO157" i="4"/>
  <c r="DN161" i="4"/>
  <c r="DO161" i="4"/>
  <c r="DN165" i="4"/>
  <c r="DO165" i="4"/>
  <c r="DN128" i="4" l="1"/>
  <c r="DO128" i="4"/>
  <c r="DN124" i="4"/>
  <c r="DO124" i="4"/>
  <c r="DN120" i="4"/>
  <c r="DO120" i="4"/>
  <c r="DN116" i="4"/>
  <c r="DO116" i="4"/>
  <c r="DN108" i="4"/>
  <c r="DO108" i="4"/>
  <c r="DN104" i="4"/>
  <c r="DO104" i="4"/>
  <c r="DN100" i="4"/>
  <c r="DO100" i="4"/>
  <c r="DN98" i="4"/>
  <c r="DO98" i="4"/>
  <c r="DN112" i="4"/>
  <c r="DO112" i="4"/>
  <c r="DL101" i="4"/>
  <c r="DK101" i="4"/>
  <c r="DK99" i="4"/>
  <c r="DL99" i="4"/>
  <c r="DL97" i="4"/>
  <c r="DK97" i="4"/>
  <c r="DL128" i="4"/>
  <c r="DK128" i="4"/>
  <c r="DL124" i="4"/>
  <c r="DK124" i="4"/>
  <c r="DL120" i="4"/>
  <c r="DK120" i="4"/>
  <c r="DL116" i="4"/>
  <c r="DK116" i="4"/>
  <c r="DL108" i="4"/>
  <c r="DK108" i="4"/>
  <c r="DL104" i="4"/>
  <c r="DK104" i="4"/>
  <c r="DL100" i="4"/>
  <c r="DK100" i="4"/>
  <c r="DK98" i="4"/>
  <c r="DL98" i="4"/>
  <c r="DL112" i="4"/>
  <c r="DK112" i="4"/>
  <c r="DO101" i="4"/>
  <c r="DN101" i="4"/>
  <c r="DO99" i="4"/>
  <c r="DN99" i="4"/>
  <c r="DO97" i="4"/>
  <c r="DN97" i="4"/>
</calcChain>
</file>

<file path=xl/comments1.xml><?xml version="1.0" encoding="utf-8"?>
<comments xmlns="http://schemas.openxmlformats.org/spreadsheetml/2006/main">
  <authors>
    <author>Troy D. Rutter</author>
  </authors>
  <commentList>
    <comment ref="Z195" authorId="0">
      <text>
        <r>
          <rPr>
            <b/>
            <sz val="9"/>
            <color indexed="81"/>
            <rFont val="Tahoma"/>
            <family val="2"/>
          </rPr>
          <t>Troy D. Rutter:</t>
        </r>
        <r>
          <rPr>
            <sz val="9"/>
            <color indexed="81"/>
            <rFont val="Tahoma"/>
            <family val="2"/>
          </rPr>
          <t xml:space="preserve">
vol Jan1 =3.0e
vol Jan2 = 25e
vol Jan3 = 3.9286</t>
        </r>
      </text>
    </comment>
  </commentList>
</comments>
</file>

<file path=xl/comments2.xml><?xml version="1.0" encoding="utf-8"?>
<comments xmlns="http://schemas.openxmlformats.org/spreadsheetml/2006/main">
  <authors>
    <author>Troy D. Rutter</author>
  </authors>
  <commentList>
    <comment ref="G140" authorId="0">
      <text>
        <r>
          <rPr>
            <b/>
            <sz val="9"/>
            <color indexed="81"/>
            <rFont val="Tahoma"/>
            <family val="2"/>
          </rPr>
          <t>Troy D. Rutter:</t>
        </r>
        <r>
          <rPr>
            <sz val="9"/>
            <color indexed="81"/>
            <rFont val="Tahoma"/>
            <family val="2"/>
          </rPr>
          <t xml:space="preserve">
OUTnot sampling. Times are from Infall
</t>
        </r>
      </text>
    </comment>
  </commentList>
</comments>
</file>

<file path=xl/comments3.xml><?xml version="1.0" encoding="utf-8"?>
<comments xmlns="http://schemas.openxmlformats.org/spreadsheetml/2006/main">
  <authors>
    <author>Rutter, Troy D.</author>
  </authors>
  <commentList>
    <comment ref="Q41" authorId="0">
      <text>
        <r>
          <rPr>
            <b/>
            <sz val="9"/>
            <color indexed="81"/>
            <rFont val="Tahoma"/>
            <family val="2"/>
          </rPr>
          <t>Rutter, Troy D.:</t>
        </r>
        <r>
          <rPr>
            <sz val="9"/>
            <color indexed="81"/>
            <rFont val="Tahoma"/>
            <family val="2"/>
          </rPr>
          <t xml:space="preserve">
estimated based on COD, no glycol samples
</t>
        </r>
      </text>
    </comment>
    <comment ref="T41" authorId="0">
      <text>
        <r>
          <rPr>
            <b/>
            <sz val="9"/>
            <color indexed="81"/>
            <rFont val="Tahoma"/>
            <family val="2"/>
          </rPr>
          <t>Rutter, Troy D.:</t>
        </r>
        <r>
          <rPr>
            <sz val="9"/>
            <color indexed="81"/>
            <rFont val="Tahoma"/>
            <family val="2"/>
          </rPr>
          <t xml:space="preserve">
estimated from COD Value (was &lt;18)</t>
        </r>
      </text>
    </comment>
    <comment ref="T86" authorId="0">
      <text>
        <r>
          <rPr>
            <b/>
            <sz val="9"/>
            <color indexed="81"/>
            <rFont val="Tahoma"/>
            <family val="2"/>
          </rPr>
          <t>Rutter, Troy D.:</t>
        </r>
        <r>
          <rPr>
            <sz val="9"/>
            <color indexed="81"/>
            <rFont val="Tahoma"/>
            <family val="2"/>
          </rPr>
          <t xml:space="preserve">
estimated from COD Value (was &lt;18)</t>
        </r>
      </text>
    </comment>
    <comment ref="T113" authorId="0">
      <text>
        <r>
          <rPr>
            <b/>
            <sz val="9"/>
            <color indexed="81"/>
            <rFont val="Tahoma"/>
            <family val="2"/>
          </rPr>
          <t>Rutter, Troy D.:</t>
        </r>
        <r>
          <rPr>
            <sz val="9"/>
            <color indexed="81"/>
            <rFont val="Tahoma"/>
            <family val="2"/>
          </rPr>
          <t xml:space="preserve">
estimated from COD Value (was &lt;18)</t>
        </r>
      </text>
    </comment>
    <comment ref="T137" authorId="0">
      <text>
        <r>
          <rPr>
            <b/>
            <sz val="9"/>
            <color indexed="81"/>
            <rFont val="Tahoma"/>
            <family val="2"/>
          </rPr>
          <t>Rutter, Troy D.:</t>
        </r>
        <r>
          <rPr>
            <sz val="9"/>
            <color indexed="81"/>
            <rFont val="Tahoma"/>
            <family val="2"/>
          </rPr>
          <t xml:space="preserve">
estimated from COD Value (was &lt;18)</t>
        </r>
      </text>
    </comment>
    <comment ref="R140" authorId="0">
      <text>
        <r>
          <rPr>
            <b/>
            <sz val="9"/>
            <color indexed="81"/>
            <rFont val="Tahoma"/>
            <family val="2"/>
          </rPr>
          <t>Rutter, Troy D.:</t>
        </r>
        <r>
          <rPr>
            <sz val="9"/>
            <color indexed="81"/>
            <rFont val="Tahoma"/>
            <family val="2"/>
          </rPr>
          <t xml:space="preserve">
estimated based on COD. No glycol samples
</t>
        </r>
      </text>
    </comment>
    <comment ref="T140" authorId="0">
      <text>
        <r>
          <rPr>
            <b/>
            <sz val="9"/>
            <color indexed="81"/>
            <rFont val="Tahoma"/>
            <family val="2"/>
          </rPr>
          <t>Rutter, Troy D.:</t>
        </r>
        <r>
          <rPr>
            <sz val="9"/>
            <color indexed="81"/>
            <rFont val="Tahoma"/>
            <family val="2"/>
          </rPr>
          <t xml:space="preserve">
estimated from COD Value (was &lt;18)</t>
        </r>
      </text>
    </comment>
    <comment ref="T146" authorId="0">
      <text>
        <r>
          <rPr>
            <b/>
            <sz val="9"/>
            <color indexed="81"/>
            <rFont val="Tahoma"/>
            <family val="2"/>
          </rPr>
          <t>Rutter, Troy D.:</t>
        </r>
        <r>
          <rPr>
            <sz val="9"/>
            <color indexed="81"/>
            <rFont val="Tahoma"/>
            <family val="2"/>
          </rPr>
          <t xml:space="preserve">
estimated from B
BOD Value (was &lt;18)</t>
        </r>
      </text>
    </comment>
  </commentList>
</comments>
</file>

<file path=xl/sharedStrings.xml><?xml version="1.0" encoding="utf-8"?>
<sst xmlns="http://schemas.openxmlformats.org/spreadsheetml/2006/main" count="20688" uniqueCount="4075">
  <si>
    <t>OUT-S68</t>
  </si>
  <si>
    <t>00801060</t>
  </si>
  <si>
    <t>COD-354</t>
  </si>
  <si>
    <t>00801074</t>
  </si>
  <si>
    <t>OUT-68C</t>
  </si>
  <si>
    <t>00801059</t>
  </si>
  <si>
    <t>COD-355</t>
  </si>
  <si>
    <t>00801073</t>
  </si>
  <si>
    <t>OUT-68D</t>
  </si>
  <si>
    <t>00801058</t>
  </si>
  <si>
    <t>COD-356</t>
  </si>
  <si>
    <t>00801057</t>
  </si>
  <si>
    <t>COD-357</t>
  </si>
  <si>
    <t>00801872</t>
  </si>
  <si>
    <t>COD-358</t>
  </si>
  <si>
    <t>00801871</t>
  </si>
  <si>
    <t>COD-359</t>
  </si>
  <si>
    <t>00801870</t>
  </si>
  <si>
    <t>COD-360</t>
  </si>
  <si>
    <t>00801869</t>
  </si>
  <si>
    <t>COD-361</t>
  </si>
  <si>
    <t>00801868</t>
  </si>
  <si>
    <t>COD-362</t>
  </si>
  <si>
    <t>00801867</t>
  </si>
  <si>
    <t>COD-363</t>
  </si>
  <si>
    <t>00801866</t>
  </si>
  <si>
    <t>COD-364</t>
  </si>
  <si>
    <t>00801865</t>
  </si>
  <si>
    <t>COD-365</t>
  </si>
  <si>
    <t>00801972</t>
  </si>
  <si>
    <t>COD-366</t>
  </si>
  <si>
    <t>00803293</t>
  </si>
  <si>
    <t>OUT-B35</t>
  </si>
  <si>
    <t>00801976</t>
  </si>
  <si>
    <t>COD-367</t>
  </si>
  <si>
    <t>00802085</t>
  </si>
  <si>
    <t>COD-368</t>
  </si>
  <si>
    <t>00802086</t>
  </si>
  <si>
    <t>COD-369</t>
  </si>
  <si>
    <t>00803502</t>
  </si>
  <si>
    <t>COD-370</t>
  </si>
  <si>
    <t>00803501</t>
  </si>
  <si>
    <t>COD-371</t>
  </si>
  <si>
    <t>00804398</t>
  </si>
  <si>
    <t>OUT-B36</t>
  </si>
  <si>
    <t>00900250</t>
  </si>
  <si>
    <t>00900249</t>
  </si>
  <si>
    <t>00900238</t>
  </si>
  <si>
    <t>OUT-S71</t>
  </si>
  <si>
    <t>00900248</t>
  </si>
  <si>
    <t>COD-372</t>
  </si>
  <si>
    <t>00900247</t>
  </si>
  <si>
    <t>COD-373</t>
  </si>
  <si>
    <t>00900246</t>
  </si>
  <si>
    <t>COD-374</t>
  </si>
  <si>
    <t>00900242</t>
  </si>
  <si>
    <t>OUT-S71G</t>
  </si>
  <si>
    <t>00900281</t>
  </si>
  <si>
    <t>COD-375</t>
  </si>
  <si>
    <t>00900280</t>
  </si>
  <si>
    <t>COD-376</t>
  </si>
  <si>
    <t>00900279</t>
  </si>
  <si>
    <t>COD-377</t>
  </si>
  <si>
    <t>00900278</t>
  </si>
  <si>
    <t>COD-378</t>
  </si>
  <si>
    <t>00900270</t>
  </si>
  <si>
    <t>OUT-S72ac</t>
  </si>
  <si>
    <t>00900277</t>
  </si>
  <si>
    <t>COD-379</t>
  </si>
  <si>
    <t>00900276</t>
  </si>
  <si>
    <t>COD-380</t>
  </si>
  <si>
    <t>00900275</t>
  </si>
  <si>
    <t>COD-381</t>
  </si>
  <si>
    <t>00900273</t>
  </si>
  <si>
    <t>OUT-S72d</t>
  </si>
  <si>
    <t>00900274</t>
  </si>
  <si>
    <t>COD-382</t>
  </si>
  <si>
    <t>00900487</t>
  </si>
  <si>
    <t>COD-383</t>
  </si>
  <si>
    <t>00900486</t>
  </si>
  <si>
    <t>COD-384</t>
  </si>
  <si>
    <t>00900485</t>
  </si>
  <si>
    <t>COD-385</t>
  </si>
  <si>
    <t>00900484</t>
  </si>
  <si>
    <t>COD-386</t>
  </si>
  <si>
    <t>00900483</t>
  </si>
  <si>
    <t>COD-387</t>
  </si>
  <si>
    <t>00900482</t>
  </si>
  <si>
    <t>COD-388</t>
  </si>
  <si>
    <t>00900481</t>
  </si>
  <si>
    <t>COD-389</t>
  </si>
  <si>
    <t>00900480</t>
  </si>
  <si>
    <t>COD-390</t>
  </si>
  <si>
    <t>00900479</t>
  </si>
  <si>
    <t>COD-391</t>
  </si>
  <si>
    <t>00900478</t>
  </si>
  <si>
    <t>COD-392</t>
  </si>
  <si>
    <t>00900477</t>
  </si>
  <si>
    <t>COD-393</t>
  </si>
  <si>
    <t>00900476</t>
  </si>
  <si>
    <t>COD-394</t>
  </si>
  <si>
    <t>00900475</t>
  </si>
  <si>
    <t>COD-395</t>
  </si>
  <si>
    <t>00900530</t>
  </si>
  <si>
    <t>COD-396</t>
  </si>
  <si>
    <t>00900529</t>
  </si>
  <si>
    <t>COD-397</t>
  </si>
  <si>
    <t>00900528</t>
  </si>
  <si>
    <t>COD-398</t>
  </si>
  <si>
    <t>00900527</t>
  </si>
  <si>
    <t>COD-399</t>
  </si>
  <si>
    <t>00900526</t>
  </si>
  <si>
    <t>COD-400</t>
  </si>
  <si>
    <t>00900525</t>
  </si>
  <si>
    <t>COD-401</t>
  </si>
  <si>
    <t>00900532</t>
  </si>
  <si>
    <t>OUT-S73</t>
  </si>
  <si>
    <t>00900524</t>
  </si>
  <si>
    <t>COD-402</t>
  </si>
  <si>
    <t>00900536</t>
  </si>
  <si>
    <t>OUT-S73G</t>
  </si>
  <si>
    <t>00901368</t>
  </si>
  <si>
    <t>COD-403</t>
  </si>
  <si>
    <t>00900571</t>
  </si>
  <si>
    <t>COD-404</t>
  </si>
  <si>
    <t>00900570</t>
  </si>
  <si>
    <t>COD-405</t>
  </si>
  <si>
    <t>00900569</t>
  </si>
  <si>
    <t>COD-406</t>
  </si>
  <si>
    <t>00900568</t>
  </si>
  <si>
    <t>COD-407</t>
  </si>
  <si>
    <t>00900567</t>
  </si>
  <si>
    <t>COD-408</t>
  </si>
  <si>
    <t>00900566</t>
  </si>
  <si>
    <t>COD-409</t>
  </si>
  <si>
    <t>00900565</t>
  </si>
  <si>
    <t>COD-410</t>
  </si>
  <si>
    <t>00900564</t>
  </si>
  <si>
    <t>COD-411</t>
  </si>
  <si>
    <t>00900563</t>
  </si>
  <si>
    <t>COD-412</t>
  </si>
  <si>
    <t>00900562</t>
  </si>
  <si>
    <t>COD-413</t>
  </si>
  <si>
    <t>00900561</t>
  </si>
  <si>
    <t>COD-414</t>
  </si>
  <si>
    <t>00900647</t>
  </si>
  <si>
    <t>COD-415</t>
  </si>
  <si>
    <t>00900646</t>
  </si>
  <si>
    <t>COD-416</t>
  </si>
  <si>
    <t>00900645</t>
  </si>
  <si>
    <t>COD-417</t>
  </si>
  <si>
    <t>00900891</t>
  </si>
  <si>
    <t>COD-418</t>
  </si>
  <si>
    <t>00900890</t>
  </si>
  <si>
    <t>COD-419</t>
  </si>
  <si>
    <t>00900889</t>
  </si>
  <si>
    <t>COD-420</t>
  </si>
  <si>
    <t>00900888</t>
  </si>
  <si>
    <t>COD-421</t>
  </si>
  <si>
    <t>00900887</t>
  </si>
  <si>
    <t>COD-422</t>
  </si>
  <si>
    <t>00900886</t>
  </si>
  <si>
    <t>COD-423</t>
  </si>
  <si>
    <t>00900885</t>
  </si>
  <si>
    <t>COD-424</t>
  </si>
  <si>
    <t>00900884</t>
  </si>
  <si>
    <t>COD-425</t>
  </si>
  <si>
    <t>00900879</t>
  </si>
  <si>
    <t>OUT-S74</t>
  </si>
  <si>
    <t>00900883</t>
  </si>
  <si>
    <t>COD-426</t>
  </si>
  <si>
    <t>00900882</t>
  </si>
  <si>
    <t>COD-427</t>
  </si>
  <si>
    <t>00901427</t>
  </si>
  <si>
    <t>COD-428</t>
  </si>
  <si>
    <t>00901426</t>
  </si>
  <si>
    <t>COD-429</t>
  </si>
  <si>
    <t>00901425</t>
  </si>
  <si>
    <t>COD-430</t>
  </si>
  <si>
    <t>00901424</t>
  </si>
  <si>
    <t>COD-431</t>
  </si>
  <si>
    <t>00901423</t>
  </si>
  <si>
    <t>COD-432</t>
  </si>
  <si>
    <t>00901422</t>
  </si>
  <si>
    <t>COD-433</t>
  </si>
  <si>
    <t>00901421</t>
  </si>
  <si>
    <t>COD-434</t>
  </si>
  <si>
    <t>00901420</t>
  </si>
  <si>
    <t>COD-435</t>
  </si>
  <si>
    <t>00901418</t>
  </si>
  <si>
    <t>COD-436</t>
  </si>
  <si>
    <t>00901419</t>
  </si>
  <si>
    <t>COD-437</t>
  </si>
  <si>
    <t>00901417</t>
  </si>
  <si>
    <t>COD-438</t>
  </si>
  <si>
    <t>00901416</t>
  </si>
  <si>
    <t>COD-439</t>
  </si>
  <si>
    <t>00901415</t>
  </si>
  <si>
    <t>COD-440</t>
  </si>
  <si>
    <t>00901414</t>
  </si>
  <si>
    <t>COD-441</t>
  </si>
  <si>
    <t>00901413</t>
  </si>
  <si>
    <t>COD-442</t>
  </si>
  <si>
    <t>00901412</t>
  </si>
  <si>
    <t>COD-443</t>
  </si>
  <si>
    <t>00901429</t>
  </si>
  <si>
    <t>OUT-S75</t>
  </si>
  <si>
    <t>00901411</t>
  </si>
  <si>
    <t>COD-444</t>
  </si>
  <si>
    <t>00901510</t>
  </si>
  <si>
    <t>COD-445</t>
  </si>
  <si>
    <t>00901509</t>
  </si>
  <si>
    <t>COD-446</t>
  </si>
  <si>
    <t>00901508</t>
  </si>
  <si>
    <t>COD-447</t>
  </si>
  <si>
    <t>00901507</t>
  </si>
  <si>
    <t>COD-448</t>
  </si>
  <si>
    <t>00901506</t>
  </si>
  <si>
    <t>COD-449</t>
  </si>
  <si>
    <t>00901877</t>
  </si>
  <si>
    <t>COD-450</t>
  </si>
  <si>
    <t>00901876</t>
  </si>
  <si>
    <t>COD-451</t>
  </si>
  <si>
    <t>00901943</t>
  </si>
  <si>
    <t>COD-452</t>
  </si>
  <si>
    <t>00901942</t>
  </si>
  <si>
    <t>COD-453</t>
  </si>
  <si>
    <t>00901941</t>
  </si>
  <si>
    <t>COD-454</t>
  </si>
  <si>
    <t>00901940</t>
  </si>
  <si>
    <t>COD-455</t>
  </si>
  <si>
    <t>00901933</t>
  </si>
  <si>
    <t>OUT-S76</t>
  </si>
  <si>
    <t>00901937</t>
  </si>
  <si>
    <t>OUT-S76G</t>
  </si>
  <si>
    <t>00902150</t>
  </si>
  <si>
    <t>COD-456</t>
  </si>
  <si>
    <t>00902149</t>
  </si>
  <si>
    <t>COD-457</t>
  </si>
  <si>
    <t>00902212</t>
  </si>
  <si>
    <t>COD-458</t>
  </si>
  <si>
    <t>00902211</t>
  </si>
  <si>
    <t>COD-459</t>
  </si>
  <si>
    <t>00903772</t>
  </si>
  <si>
    <t>OUT-S77</t>
  </si>
  <si>
    <t>00903777</t>
  </si>
  <si>
    <t>OUT-S77G</t>
  </si>
  <si>
    <t>01000328</t>
  </si>
  <si>
    <t>COD-460</t>
  </si>
  <si>
    <t>01000304</t>
  </si>
  <si>
    <t>OUT-S78</t>
  </si>
  <si>
    <t>01000327</t>
  </si>
  <si>
    <t>COD-461</t>
  </si>
  <si>
    <t>01000326</t>
  </si>
  <si>
    <t>COD-462</t>
  </si>
  <si>
    <t>01000325</t>
  </si>
  <si>
    <t>COD-463</t>
  </si>
  <si>
    <t>01000324</t>
  </si>
  <si>
    <t>COD-464</t>
  </si>
  <si>
    <t>01000323</t>
  </si>
  <si>
    <t>COD-465</t>
  </si>
  <si>
    <t>01000308</t>
  </si>
  <si>
    <t>OUT-S78G</t>
  </si>
  <si>
    <t>01000322</t>
  </si>
  <si>
    <t>COD-466</t>
  </si>
  <si>
    <t>01000321</t>
  </si>
  <si>
    <t>COD-467</t>
  </si>
  <si>
    <t>01000320</t>
  </si>
  <si>
    <t>COD-468</t>
  </si>
  <si>
    <t>01000319</t>
  </si>
  <si>
    <t>COD-469</t>
  </si>
  <si>
    <t>01000318</t>
  </si>
  <si>
    <t>COD-470</t>
  </si>
  <si>
    <t>01000317</t>
  </si>
  <si>
    <t>COD-471</t>
  </si>
  <si>
    <t>01000349</t>
  </si>
  <si>
    <t>01000316</t>
  </si>
  <si>
    <t>COD-472</t>
  </si>
  <si>
    <t>01000315</t>
  </si>
  <si>
    <t>COD-473</t>
  </si>
  <si>
    <t>01000314</t>
  </si>
  <si>
    <t>COD-474</t>
  </si>
  <si>
    <t>01000313</t>
  </si>
  <si>
    <t>COD-475</t>
  </si>
  <si>
    <t>01000312</t>
  </si>
  <si>
    <t>COD-476</t>
  </si>
  <si>
    <t>01000358</t>
  </si>
  <si>
    <t>COD-477</t>
  </si>
  <si>
    <t>01000357</t>
  </si>
  <si>
    <t>COD-478</t>
  </si>
  <si>
    <t>01000432</t>
  </si>
  <si>
    <t>COD-479</t>
  </si>
  <si>
    <t>01000431</t>
  </si>
  <si>
    <t>COD-480</t>
  </si>
  <si>
    <t>01000430</t>
  </si>
  <si>
    <t>COD-481</t>
  </si>
  <si>
    <t>01000418</t>
  </si>
  <si>
    <t>OUT-S79</t>
  </si>
  <si>
    <t>01000429</t>
  </si>
  <si>
    <t>COD-482</t>
  </si>
  <si>
    <t>01000428</t>
  </si>
  <si>
    <t>COD-483</t>
  </si>
  <si>
    <t>01000427</t>
  </si>
  <si>
    <t>COD-484</t>
  </si>
  <si>
    <t>01000426</t>
  </si>
  <si>
    <t>COD-485</t>
  </si>
  <si>
    <t>01000422</t>
  </si>
  <si>
    <t>OUT-S79G</t>
  </si>
  <si>
    <t>01000468</t>
  </si>
  <si>
    <t>COD-486</t>
  </si>
  <si>
    <t>01000462</t>
  </si>
  <si>
    <t>01000467</t>
  </si>
  <si>
    <t>COD-487</t>
  </si>
  <si>
    <t>01000466</t>
  </si>
  <si>
    <t>COD-488</t>
  </si>
  <si>
    <t>01000490</t>
  </si>
  <si>
    <t>COD-489</t>
  </si>
  <si>
    <t>01000489</t>
  </si>
  <si>
    <t>COD-490</t>
  </si>
  <si>
    <t>01000488</t>
  </si>
  <si>
    <t>COD-491</t>
  </si>
  <si>
    <t>01000484</t>
  </si>
  <si>
    <t>OUT-S80</t>
  </si>
  <si>
    <t>01000487</t>
  </si>
  <si>
    <t>COD-492</t>
  </si>
  <si>
    <t>01000500</t>
  </si>
  <si>
    <t>COD-493</t>
  </si>
  <si>
    <t>01000499</t>
  </si>
  <si>
    <t>COD-494</t>
  </si>
  <si>
    <t>01000498</t>
  </si>
  <si>
    <t>COD-495</t>
  </si>
  <si>
    <t>01000874</t>
  </si>
  <si>
    <t>COD-496</t>
  </si>
  <si>
    <t>01000873</t>
  </si>
  <si>
    <t>COD-497</t>
  </si>
  <si>
    <t>01000872</t>
  </si>
  <si>
    <t>COD-498</t>
  </si>
  <si>
    <t>01000776</t>
  </si>
  <si>
    <t>01000871</t>
  </si>
  <si>
    <t>COD-499</t>
  </si>
  <si>
    <t>01000870</t>
  </si>
  <si>
    <t>COD-500</t>
  </si>
  <si>
    <t>01000869</t>
  </si>
  <si>
    <t>COD-501</t>
  </si>
  <si>
    <t>01000868</t>
  </si>
  <si>
    <t>COD-502</t>
  </si>
  <si>
    <t>01000867</t>
  </si>
  <si>
    <t>COD-503</t>
  </si>
  <si>
    <t>01000866</t>
  </si>
  <si>
    <t>COD-504</t>
  </si>
  <si>
    <t>01000876</t>
  </si>
  <si>
    <t>OUT-S81</t>
  </si>
  <si>
    <t>01000865</t>
  </si>
  <si>
    <t>COD-505</t>
  </si>
  <si>
    <t>01000864</t>
  </si>
  <si>
    <t>COD-506</t>
  </si>
  <si>
    <t>01000863</t>
  </si>
  <si>
    <t>COD-507</t>
  </si>
  <si>
    <t>01000862</t>
  </si>
  <si>
    <t>COD-508</t>
  </si>
  <si>
    <t>01000861</t>
  </si>
  <si>
    <t>COD-509</t>
  </si>
  <si>
    <t>01000912</t>
  </si>
  <si>
    <t>01000911</t>
  </si>
  <si>
    <t>COD-510</t>
  </si>
  <si>
    <t>01000910</t>
  </si>
  <si>
    <t>COD-511</t>
  </si>
  <si>
    <t>01000909</t>
  </si>
  <si>
    <t>COD-512</t>
  </si>
  <si>
    <t>01001034</t>
  </si>
  <si>
    <t>COD-513</t>
  </si>
  <si>
    <t>01001001</t>
  </si>
  <si>
    <t>01001033</t>
  </si>
  <si>
    <t>COD-514</t>
  </si>
  <si>
    <t>01001032</t>
  </si>
  <si>
    <t>COD-515</t>
  </si>
  <si>
    <t>01001031</t>
  </si>
  <si>
    <t>COD-516</t>
  </si>
  <si>
    <t>01001030</t>
  </si>
  <si>
    <t>COD-517</t>
  </si>
  <si>
    <t>01001029</t>
  </si>
  <si>
    <t>COD-518</t>
  </si>
  <si>
    <t>01001021</t>
  </si>
  <si>
    <t>OUT-S82</t>
  </si>
  <si>
    <t>01001026</t>
  </si>
  <si>
    <t>OUT-S82G</t>
  </si>
  <si>
    <t>01001357</t>
  </si>
  <si>
    <t>COD-519</t>
  </si>
  <si>
    <t>01001085</t>
  </si>
  <si>
    <t>01001356</t>
  </si>
  <si>
    <t>COD-520</t>
  </si>
  <si>
    <t>01001355</t>
  </si>
  <si>
    <t>COD-521</t>
  </si>
  <si>
    <t>01001354</t>
  </si>
  <si>
    <t>COD-522</t>
  </si>
  <si>
    <t>01001371</t>
  </si>
  <si>
    <t>01001563</t>
  </si>
  <si>
    <t>COD-523</t>
  </si>
  <si>
    <t>01001562</t>
  </si>
  <si>
    <t>COD-524</t>
  </si>
  <si>
    <t>01001561</t>
  </si>
  <si>
    <t>COD-525</t>
  </si>
  <si>
    <t>01001777</t>
  </si>
  <si>
    <t>COD-526</t>
  </si>
  <si>
    <t>01001776</t>
  </si>
  <si>
    <t>COD-527</t>
  </si>
  <si>
    <t>01001775</t>
  </si>
  <si>
    <t>COD-528</t>
  </si>
  <si>
    <t>01001774</t>
  </si>
  <si>
    <t>COD-529</t>
  </si>
  <si>
    <t>01001900</t>
  </si>
  <si>
    <t>COD-530</t>
  </si>
  <si>
    <t>01001899</t>
  </si>
  <si>
    <t>COD-531</t>
  </si>
  <si>
    <t>01001898</t>
  </si>
  <si>
    <t>COD-532</t>
  </si>
  <si>
    <t>01001901</t>
  </si>
  <si>
    <t>START_DATE</t>
  </si>
  <si>
    <t>END_DATE</t>
  </si>
  <si>
    <t>start_date</t>
  </si>
  <si>
    <t>end_date</t>
  </si>
  <si>
    <t>volume</t>
  </si>
  <si>
    <t>peak_q</t>
  </si>
  <si>
    <t>volome</t>
  </si>
  <si>
    <t xml:space="preserve"> </t>
  </si>
  <si>
    <t>(CFS-DAYS)</t>
  </si>
  <si>
    <t>(CFS)</t>
  </si>
  <si>
    <t>thous of cu ft</t>
  </si>
  <si>
    <t>----</t>
  </si>
  <si>
    <t xml:space="preserve">COD SAMPLE </t>
  </si>
  <si>
    <t>STORM HYDROGRAPH</t>
  </si>
  <si>
    <t>COD-89.1</t>
  </si>
  <si>
    <t>OUT</t>
  </si>
  <si>
    <t>S05</t>
  </si>
  <si>
    <t>S06</t>
  </si>
  <si>
    <t>S07</t>
  </si>
  <si>
    <t>S08</t>
  </si>
  <si>
    <t>S09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</si>
  <si>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</si>
  <si>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</si>
  <si>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</si>
  <si>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</si>
  <si>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</si>
  <si>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</si>
  <si>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</si>
  <si>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</si>
  <si>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</si>
  <si>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</si>
  <si>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</si>
  <si>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</si>
  <si>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</si>
  <si>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</si>
  <si>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</si>
  <si>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</si>
  <si>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</si>
  <si>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</si>
  <si>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</si>
  <si>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</si>
  <si>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</si>
  <si>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</si>
  <si>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</si>
  <si>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</si>
  <si>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</si>
  <si>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</si>
  <si>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</si>
  <si>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</si>
  <si>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</si>
  <si>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</si>
  <si>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</si>
  <si>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</si>
  <si>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</si>
  <si>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</si>
  <si>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</si>
  <si>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</si>
  <si>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</si>
  <si>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</si>
  <si>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</si>
  <si>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</si>
  <si>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</si>
  <si>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</si>
  <si>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</si>
  <si>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</si>
  <si>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</si>
  <si>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</si>
  <si>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</si>
  <si>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</si>
  <si>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</si>
  <si>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</si>
  <si>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</si>
  <si>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</si>
  <si>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</si>
  <si>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</si>
  <si>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</si>
  <si>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</si>
  <si>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S68</t>
  </si>
  <si>
    <t>S71</t>
  </si>
  <si>
    <t>S72ac</t>
  </si>
  <si>
    <t>S72d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</si>
  <si>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</si>
  <si>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</si>
  <si>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</si>
  <si>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</si>
  <si>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</si>
  <si>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</si>
  <si>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</si>
  <si>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</si>
  <si>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</si>
  <si>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</si>
  <si>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</si>
  <si>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</si>
  <si>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</si>
  <si>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</si>
  <si>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</si>
  <si>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</si>
  <si>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</si>
  <si>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</si>
  <si>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</si>
  <si>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</si>
  <si>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</si>
  <si>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</si>
  <si>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LK</t>
  </si>
  <si>
    <t>S53</t>
  </si>
  <si>
    <t>S72</t>
  </si>
  <si>
    <t>S79G</t>
  </si>
  <si>
    <t>OUT-S39G</t>
  </si>
  <si>
    <t>OUT-S65G</t>
  </si>
  <si>
    <t>OUT-S72ac+d</t>
  </si>
  <si>
    <t>CG-S39G</t>
  </si>
  <si>
    <t>CG-S56</t>
  </si>
  <si>
    <t>LK-S65G</t>
  </si>
  <si>
    <t>LK-S20G</t>
  </si>
  <si>
    <t>US</t>
  </si>
  <si>
    <t>68C</t>
  </si>
  <si>
    <t>68D</t>
  </si>
  <si>
    <t>CG</t>
  </si>
  <si>
    <t>S67</t>
  </si>
  <si>
    <t>S69</t>
  </si>
  <si>
    <t>S70</t>
  </si>
  <si>
    <t>S84.1</t>
  </si>
  <si>
    <t>Volume (liters)</t>
  </si>
  <si>
    <t>Propylene Glycol (kg)</t>
  </si>
  <si>
    <t>Ethylene Glycol (kg)</t>
  </si>
  <si>
    <t>EG+PG (kg)</t>
  </si>
  <si>
    <t>duration (hrs)</t>
  </si>
  <si>
    <t>duration (days)</t>
  </si>
  <si>
    <t>Q mean</t>
  </si>
  <si>
    <t>new LK start</t>
  </si>
  <si>
    <t>new LK end</t>
  </si>
  <si>
    <t>new travel time (hr)</t>
  </si>
  <si>
    <t>new travel time (day)</t>
  </si>
  <si>
    <t>hours early</t>
  </si>
  <si>
    <t>hours late</t>
  </si>
  <si>
    <t>CG-S84-P1</t>
  </si>
  <si>
    <t>Site</t>
  </si>
  <si>
    <t>Storm ID</t>
  </si>
  <si>
    <t>01002420</t>
  </si>
  <si>
    <t>COD-533</t>
  </si>
  <si>
    <t>01002419</t>
  </si>
  <si>
    <t>COD-534</t>
  </si>
  <si>
    <t>01002418</t>
  </si>
  <si>
    <t>COD-535</t>
  </si>
  <si>
    <t>01002417</t>
  </si>
  <si>
    <t>COD-536</t>
  </si>
  <si>
    <t>01002416</t>
  </si>
  <si>
    <t>COD-537</t>
  </si>
  <si>
    <t>01002415</t>
  </si>
  <si>
    <t>COD-538</t>
  </si>
  <si>
    <t>01002385</t>
  </si>
  <si>
    <t>01003629</t>
  </si>
  <si>
    <t>OUT-S83</t>
  </si>
  <si>
    <t>01003634</t>
  </si>
  <si>
    <t>OUT-S83G</t>
  </si>
  <si>
    <t>01100074</t>
  </si>
  <si>
    <t>OUT-S84</t>
  </si>
  <si>
    <t>01100079</t>
  </si>
  <si>
    <t>OUT-S84G</t>
  </si>
  <si>
    <t>01100059</t>
  </si>
  <si>
    <t>01100182</t>
  </si>
  <si>
    <t>COD-539</t>
  </si>
  <si>
    <t>01100181</t>
  </si>
  <si>
    <t>COD-540</t>
  </si>
  <si>
    <t>01100180</t>
  </si>
  <si>
    <t>COD-541</t>
  </si>
  <si>
    <t>01100179</t>
  </si>
  <si>
    <t>COD-542</t>
  </si>
  <si>
    <t>01100184</t>
  </si>
  <si>
    <t>OUT-MISC</t>
  </si>
  <si>
    <t>01100178</t>
  </si>
  <si>
    <t>COD-543</t>
  </si>
  <si>
    <t>01100177</t>
  </si>
  <si>
    <t>COD-544</t>
  </si>
  <si>
    <t>01100176</t>
  </si>
  <si>
    <t>COD-545</t>
  </si>
  <si>
    <t>01100175</t>
  </si>
  <si>
    <t>COD-546</t>
  </si>
  <si>
    <t>01100174</t>
  </si>
  <si>
    <t>COD-547</t>
  </si>
  <si>
    <t>01100173</t>
  </si>
  <si>
    <t>COD-548</t>
  </si>
  <si>
    <t>01100198</t>
  </si>
  <si>
    <t>01100172</t>
  </si>
  <si>
    <t>COD-549</t>
  </si>
  <si>
    <t>01100171</t>
  </si>
  <si>
    <t>COD-550</t>
  </si>
  <si>
    <t>01100160</t>
  </si>
  <si>
    <t>OUT-S85</t>
  </si>
  <si>
    <t>01100170</t>
  </si>
  <si>
    <t>COD-551</t>
  </si>
  <si>
    <t>01100261</t>
  </si>
  <si>
    <t>COD-552</t>
  </si>
  <si>
    <t>01100260</t>
  </si>
  <si>
    <t>COD-553</t>
  </si>
  <si>
    <t>01100259</t>
  </si>
  <si>
    <t>COD-554</t>
  </si>
  <si>
    <t>01100258</t>
  </si>
  <si>
    <t>COD-555</t>
  </si>
  <si>
    <t>01100257</t>
  </si>
  <si>
    <t>COD-556</t>
  </si>
  <si>
    <t>01100256</t>
  </si>
  <si>
    <t>COD-557</t>
  </si>
  <si>
    <t>01100255</t>
  </si>
  <si>
    <t>COD-558</t>
  </si>
  <si>
    <t>01100254</t>
  </si>
  <si>
    <t>COD-559</t>
  </si>
  <si>
    <t>01100253</t>
  </si>
  <si>
    <t>COD-560</t>
  </si>
  <si>
    <t>01100252</t>
  </si>
  <si>
    <t>COD-561</t>
  </si>
  <si>
    <t>01100248</t>
  </si>
  <si>
    <t>01100291</t>
  </si>
  <si>
    <t>COD-562</t>
  </si>
  <si>
    <t>01100290</t>
  </si>
  <si>
    <t>COD-563</t>
  </si>
  <si>
    <t>01100289</t>
  </si>
  <si>
    <t>COD-564</t>
  </si>
  <si>
    <t>01100288</t>
  </si>
  <si>
    <t>COD-565</t>
  </si>
  <si>
    <t>01100304</t>
  </si>
  <si>
    <t>COD-566</t>
  </si>
  <si>
    <t>01100303</t>
  </si>
  <si>
    <t>COD-567</t>
  </si>
  <si>
    <t>01100302</t>
  </si>
  <si>
    <t>COD-568</t>
  </si>
  <si>
    <t>01100299</t>
  </si>
  <si>
    <t>OUT-S86</t>
  </si>
  <si>
    <t>01100301</t>
  </si>
  <si>
    <t>COD-569</t>
  </si>
  <si>
    <t>01100300</t>
  </si>
  <si>
    <t>COD-570</t>
  </si>
  <si>
    <t>01100362</t>
  </si>
  <si>
    <t>COD-571</t>
  </si>
  <si>
    <t>01100361</t>
  </si>
  <si>
    <t>COD-572</t>
  </si>
  <si>
    <t>01100360</t>
  </si>
  <si>
    <t>COD-573</t>
  </si>
  <si>
    <t>01100359</t>
  </si>
  <si>
    <t>COD-574</t>
  </si>
  <si>
    <t>01100357</t>
  </si>
  <si>
    <t>COD-575</t>
  </si>
  <si>
    <t>01100358</t>
  </si>
  <si>
    <t>COD-576</t>
  </si>
  <si>
    <t>01100455</t>
  </si>
  <si>
    <t>01100356</t>
  </si>
  <si>
    <t>COD-577</t>
  </si>
  <si>
    <t>01100355</t>
  </si>
  <si>
    <t>COD-578</t>
  </si>
  <si>
    <t>01100354</t>
  </si>
  <si>
    <t>COD-579</t>
  </si>
  <si>
    <t>01100353</t>
  </si>
  <si>
    <t>COD-580</t>
  </si>
  <si>
    <t>01100352</t>
  </si>
  <si>
    <t>COD-581</t>
  </si>
  <si>
    <t>01100365</t>
  </si>
  <si>
    <t>01100351</t>
  </si>
  <si>
    <t>COD-582</t>
  </si>
  <si>
    <t>01100348</t>
  </si>
  <si>
    <t>OUT-S87</t>
  </si>
  <si>
    <t>01100350</t>
  </si>
  <si>
    <t>COD-583</t>
  </si>
  <si>
    <t>01100349</t>
  </si>
  <si>
    <t>COD-584</t>
  </si>
  <si>
    <t>01100484</t>
  </si>
  <si>
    <t>COD-585</t>
  </si>
  <si>
    <t>01100483</t>
  </si>
  <si>
    <t>COD-586</t>
  </si>
  <si>
    <t>01100452</t>
  </si>
  <si>
    <t>01100482</t>
  </si>
  <si>
    <t>COD-587</t>
  </si>
  <si>
    <t>01100481</t>
  </si>
  <si>
    <t>COD-588</t>
  </si>
  <si>
    <t>01100480</t>
  </si>
  <si>
    <t>COD-589</t>
  </si>
  <si>
    <t>01100479</t>
  </si>
  <si>
    <t>COD-590</t>
  </si>
  <si>
    <t>01100478</t>
  </si>
  <si>
    <t>COD-591</t>
  </si>
  <si>
    <t>01100477</t>
  </si>
  <si>
    <t>COD-592</t>
  </si>
  <si>
    <t>01100695</t>
  </si>
  <si>
    <t>COD-593</t>
  </si>
  <si>
    <t>01100694</t>
  </si>
  <si>
    <t>COD-594</t>
  </si>
  <si>
    <t>01100693</t>
  </si>
  <si>
    <t>COD-595</t>
  </si>
  <si>
    <t>01100599</t>
  </si>
  <si>
    <t>01100692</t>
  </si>
  <si>
    <t>COD-596</t>
  </si>
  <si>
    <t>01100691</t>
  </si>
  <si>
    <t>COD-597</t>
  </si>
  <si>
    <t>01100965</t>
  </si>
  <si>
    <t>COD-598</t>
  </si>
  <si>
    <t>01100964</t>
  </si>
  <si>
    <t>COD-599</t>
  </si>
  <si>
    <t>01100963</t>
  </si>
  <si>
    <t>COD-600</t>
  </si>
  <si>
    <t>01100962</t>
  </si>
  <si>
    <t>COD-601</t>
  </si>
  <si>
    <t>01100723</t>
  </si>
  <si>
    <t>OUT-S88</t>
  </si>
  <si>
    <t>01100728</t>
  </si>
  <si>
    <t>OUT-S88G</t>
  </si>
  <si>
    <t>01100961</t>
  </si>
  <si>
    <t>COD-602</t>
  </si>
  <si>
    <t>01100960</t>
  </si>
  <si>
    <t>COD-603</t>
  </si>
  <si>
    <t>01100959</t>
  </si>
  <si>
    <t>COD-604</t>
  </si>
  <si>
    <t>01100813</t>
  </si>
  <si>
    <t>01101212</t>
  </si>
  <si>
    <t>COD-605</t>
  </si>
  <si>
    <t>01101211</t>
  </si>
  <si>
    <t>COD-606</t>
  </si>
  <si>
    <t>01101210</t>
  </si>
  <si>
    <t>COD-607</t>
  </si>
  <si>
    <t>01101209</t>
  </si>
  <si>
    <t>COD-608</t>
  </si>
  <si>
    <t>01101208</t>
  </si>
  <si>
    <t>COD-609</t>
  </si>
  <si>
    <t>01101207</t>
  </si>
  <si>
    <t>COD-610</t>
  </si>
  <si>
    <t>01101206</t>
  </si>
  <si>
    <t>COD-611</t>
  </si>
  <si>
    <t>01101205</t>
  </si>
  <si>
    <t>COD-612</t>
  </si>
  <si>
    <t>01101204</t>
  </si>
  <si>
    <t>COD-613</t>
  </si>
  <si>
    <t>01101248</t>
  </si>
  <si>
    <t>COD-614</t>
  </si>
  <si>
    <t>01101203</t>
  </si>
  <si>
    <t>01101247</t>
  </si>
  <si>
    <t>COD-615</t>
  </si>
  <si>
    <t>01101599</t>
  </si>
  <si>
    <t>COD-616</t>
  </si>
  <si>
    <t>01101598</t>
  </si>
  <si>
    <t>COD-617</t>
  </si>
  <si>
    <t>01101597</t>
  </si>
  <si>
    <t>COD-618</t>
  </si>
  <si>
    <t>01101867</t>
  </si>
  <si>
    <t>01103213</t>
  </si>
  <si>
    <t>OUT-S89</t>
  </si>
  <si>
    <t>01103218</t>
  </si>
  <si>
    <t>OUT-S89G</t>
  </si>
  <si>
    <t>01200359</t>
  </si>
  <si>
    <t>COD-619</t>
  </si>
  <si>
    <t>01200358</t>
  </si>
  <si>
    <t>COD-620</t>
  </si>
  <si>
    <t>01200357</t>
  </si>
  <si>
    <t>COD-621</t>
  </si>
  <si>
    <t>01200356</t>
  </si>
  <si>
    <t>COD-622</t>
  </si>
  <si>
    <t>01200355</t>
  </si>
  <si>
    <t>COD-623</t>
  </si>
  <si>
    <t>01200354</t>
  </si>
  <si>
    <t>COD-624</t>
  </si>
  <si>
    <t>01200353</t>
  </si>
  <si>
    <t>COD-625</t>
  </si>
  <si>
    <t>01200352</t>
  </si>
  <si>
    <t>COD-626</t>
  </si>
  <si>
    <t>01200351</t>
  </si>
  <si>
    <t>COD-627</t>
  </si>
  <si>
    <t>01200350</t>
  </si>
  <si>
    <t>COD-628</t>
  </si>
  <si>
    <t>01200349</t>
  </si>
  <si>
    <t>COD-629</t>
  </si>
  <si>
    <t>01200348</t>
  </si>
  <si>
    <t>COD-630</t>
  </si>
  <si>
    <t>01200341</t>
  </si>
  <si>
    <t>OUT-S90</t>
  </si>
  <si>
    <t>01200368</t>
  </si>
  <si>
    <t>COD-631</t>
  </si>
  <si>
    <t>01200346</t>
  </si>
  <si>
    <t>OUT-S90G</t>
  </si>
  <si>
    <t>01200383</t>
  </si>
  <si>
    <t>COD-632</t>
  </si>
  <si>
    <t>01200382</t>
  </si>
  <si>
    <t>COD-633</t>
  </si>
  <si>
    <t>01200381</t>
  </si>
  <si>
    <t>COD-634</t>
  </si>
  <si>
    <t>01200380</t>
  </si>
  <si>
    <t>COD-635</t>
  </si>
  <si>
    <t>01200379</t>
  </si>
  <si>
    <t>COD-636</t>
  </si>
  <si>
    <t>01200378</t>
  </si>
  <si>
    <t>COD-637</t>
  </si>
  <si>
    <t>01200377</t>
  </si>
  <si>
    <t>COD-638</t>
  </si>
  <si>
    <t>01200388</t>
  </si>
  <si>
    <t>OUT-S91</t>
  </si>
  <si>
    <t>01200376</t>
  </si>
  <si>
    <t>COD-639</t>
  </si>
  <si>
    <t>01200375</t>
  </si>
  <si>
    <t>COD-640</t>
  </si>
  <si>
    <t>01200392</t>
  </si>
  <si>
    <t>OUT-S91G</t>
  </si>
  <si>
    <t>01200374</t>
  </si>
  <si>
    <t>COD-641</t>
  </si>
  <si>
    <t>01200373</t>
  </si>
  <si>
    <t>COD-642</t>
  </si>
  <si>
    <t>01200372</t>
  </si>
  <si>
    <t>COD-643</t>
  </si>
  <si>
    <t>01200371</t>
  </si>
  <si>
    <t>COD-644</t>
  </si>
  <si>
    <t>01200385</t>
  </si>
  <si>
    <t>OUT-S92</t>
  </si>
  <si>
    <t>01200370</t>
  </si>
  <si>
    <t>COD-645</t>
  </si>
  <si>
    <t>01200369</t>
  </si>
  <si>
    <t>COD-646</t>
  </si>
  <si>
    <t>01200452</t>
  </si>
  <si>
    <t>COD-647</t>
  </si>
  <si>
    <t>01200451</t>
  </si>
  <si>
    <t>COD-648</t>
  </si>
  <si>
    <t>01200446</t>
  </si>
  <si>
    <t>OUT-S93</t>
  </si>
  <si>
    <t>01200450</t>
  </si>
  <si>
    <t>COD-649</t>
  </si>
  <si>
    <t>01200449</t>
  </si>
  <si>
    <t>COD-650</t>
  </si>
  <si>
    <t>01200663</t>
  </si>
  <si>
    <t>COD-651</t>
  </si>
  <si>
    <t>01200662</t>
  </si>
  <si>
    <t>COD-652</t>
  </si>
  <si>
    <t>01200661</t>
  </si>
  <si>
    <t>COD-653</t>
  </si>
  <si>
    <t>01200660</t>
  </si>
  <si>
    <t>COD-654</t>
  </si>
  <si>
    <t>01200659</t>
  </si>
  <si>
    <t>COD-655</t>
  </si>
  <si>
    <t>01200658</t>
  </si>
  <si>
    <t>COD-656</t>
  </si>
  <si>
    <t>01200657</t>
  </si>
  <si>
    <t>COD-657</t>
  </si>
  <si>
    <t>01200656</t>
  </si>
  <si>
    <t>COD-658</t>
  </si>
  <si>
    <t>01200655</t>
  </si>
  <si>
    <t>COD-659</t>
  </si>
  <si>
    <t>01200654</t>
  </si>
  <si>
    <t>COD-660</t>
  </si>
  <si>
    <t>01200876</t>
  </si>
  <si>
    <t>COD-661</t>
  </si>
  <si>
    <t>01200875</t>
  </si>
  <si>
    <t>COD-662</t>
  </si>
  <si>
    <t>01200874</t>
  </si>
  <si>
    <t>COD-663</t>
  </si>
  <si>
    <t>01200603</t>
  </si>
  <si>
    <t>OUT-S94A</t>
  </si>
  <si>
    <t>01200602</t>
  </si>
  <si>
    <t>OUT-S94</t>
  </si>
  <si>
    <t>01200873</t>
  </si>
  <si>
    <t>COD-664</t>
  </si>
  <si>
    <t>01200872</t>
  </si>
  <si>
    <t>COD-665</t>
  </si>
  <si>
    <t>01200604</t>
  </si>
  <si>
    <t>OUT-S94B</t>
  </si>
  <si>
    <t>01200605</t>
  </si>
  <si>
    <t>OUT-S94C</t>
  </si>
  <si>
    <t>01200871</t>
  </si>
  <si>
    <t>COD-666</t>
  </si>
  <si>
    <t>01200870</t>
  </si>
  <si>
    <t>COD-667</t>
  </si>
  <si>
    <t>01200606</t>
  </si>
  <si>
    <t>OUT-S94D</t>
  </si>
  <si>
    <t>01200869</t>
  </si>
  <si>
    <t>COD-668</t>
  </si>
  <si>
    <t>01200868</t>
  </si>
  <si>
    <t>COD-669</t>
  </si>
  <si>
    <t>01200867</t>
  </si>
  <si>
    <t>COD-670</t>
  </si>
  <si>
    <t>01200866</t>
  </si>
  <si>
    <t>COD-671</t>
  </si>
  <si>
    <t>01200920</t>
  </si>
  <si>
    <t>COD-672</t>
  </si>
  <si>
    <t>01200919</t>
  </si>
  <si>
    <t>COD-673</t>
  </si>
  <si>
    <t>040871476</t>
  </si>
  <si>
    <t>99700399</t>
  </si>
  <si>
    <t>99700215</t>
  </si>
  <si>
    <t>99700216</t>
  </si>
  <si>
    <t>99700217</t>
  </si>
  <si>
    <t>99700218</t>
  </si>
  <si>
    <t>99700334</t>
  </si>
  <si>
    <t>99700335</t>
  </si>
  <si>
    <t>99700400</t>
  </si>
  <si>
    <t>99700336</t>
  </si>
  <si>
    <t>99700337</t>
  </si>
  <si>
    <t>99700338</t>
  </si>
  <si>
    <t>99700340</t>
  </si>
  <si>
    <t>99700341</t>
  </si>
  <si>
    <t>99700342</t>
  </si>
  <si>
    <t>99700563</t>
  </si>
  <si>
    <t>99700564</t>
  </si>
  <si>
    <t>99700565</t>
  </si>
  <si>
    <t>99700567</t>
  </si>
  <si>
    <t>99700568</t>
  </si>
  <si>
    <t>99700569</t>
  </si>
  <si>
    <t>99700570</t>
  </si>
  <si>
    <t>99700571</t>
  </si>
  <si>
    <t>99700572</t>
  </si>
  <si>
    <t>99700573</t>
  </si>
  <si>
    <t>99700574</t>
  </si>
  <si>
    <t>99701128</t>
  </si>
  <si>
    <t>99702083</t>
  </si>
  <si>
    <t>99701519</t>
  </si>
  <si>
    <t>99701520</t>
  </si>
  <si>
    <t>99701521</t>
  </si>
  <si>
    <t>99701522</t>
  </si>
  <si>
    <t>99701523</t>
  </si>
  <si>
    <t>99701524</t>
  </si>
  <si>
    <t>99701525</t>
  </si>
  <si>
    <t>99701526</t>
  </si>
  <si>
    <t>99701527</t>
  </si>
  <si>
    <t>99702184</t>
  </si>
  <si>
    <t>99702185</t>
  </si>
  <si>
    <t>99702186</t>
  </si>
  <si>
    <t>99800222</t>
  </si>
  <si>
    <t>CG-B02</t>
  </si>
  <si>
    <t>99800491</t>
  </si>
  <si>
    <t>CG-S05</t>
  </si>
  <si>
    <t>99800492</t>
  </si>
  <si>
    <t>99800510</t>
  </si>
  <si>
    <t>CG-S06</t>
  </si>
  <si>
    <t>99800569</t>
  </si>
  <si>
    <t>CG-S07</t>
  </si>
  <si>
    <t>99800570</t>
  </si>
  <si>
    <t>99800579</t>
  </si>
  <si>
    <t>CG-B03</t>
  </si>
  <si>
    <t>99800590</t>
  </si>
  <si>
    <t>99801646</t>
  </si>
  <si>
    <t>CG-S08</t>
  </si>
  <si>
    <t>99801647</t>
  </si>
  <si>
    <t>99801648</t>
  </si>
  <si>
    <t>99803400</t>
  </si>
  <si>
    <t>CG-B04</t>
  </si>
  <si>
    <t>99807608</t>
  </si>
  <si>
    <t>99804449</t>
  </si>
  <si>
    <t>99805670</t>
  </si>
  <si>
    <t>CG-S09</t>
  </si>
  <si>
    <t>99806489</t>
  </si>
  <si>
    <t>99806376</t>
  </si>
  <si>
    <t>CG-B05</t>
  </si>
  <si>
    <t>99807769</t>
  </si>
  <si>
    <t>99808062</t>
  </si>
  <si>
    <t>99900487</t>
  </si>
  <si>
    <t>99900815</t>
  </si>
  <si>
    <t>CG-S10</t>
  </si>
  <si>
    <t>99900957</t>
  </si>
  <si>
    <t>CG-S11</t>
  </si>
  <si>
    <t>99901037</t>
  </si>
  <si>
    <t>CG-S12</t>
  </si>
  <si>
    <t>99901038</t>
  </si>
  <si>
    <t>CG-S13</t>
  </si>
  <si>
    <t>99901039</t>
  </si>
  <si>
    <t>99901258</t>
  </si>
  <si>
    <t>CG-B06</t>
  </si>
  <si>
    <t>99903364</t>
  </si>
  <si>
    <t>CG-S14</t>
  </si>
  <si>
    <t>99902208</t>
  </si>
  <si>
    <t>CG-S15</t>
  </si>
  <si>
    <t>99902210</t>
  </si>
  <si>
    <t>CG-B07</t>
  </si>
  <si>
    <t>99904507</t>
  </si>
  <si>
    <t>CG-B11</t>
  </si>
  <si>
    <t>00001559</t>
  </si>
  <si>
    <t>CG-S17</t>
  </si>
  <si>
    <t>00001560</t>
  </si>
  <si>
    <t>00002282</t>
  </si>
  <si>
    <t>CG-S20</t>
  </si>
  <si>
    <t>00002281</t>
  </si>
  <si>
    <t>00002407</t>
  </si>
  <si>
    <t>00002422</t>
  </si>
  <si>
    <t>CG-S22</t>
  </si>
  <si>
    <t>00002423</t>
  </si>
  <si>
    <t>00006556</t>
  </si>
  <si>
    <t>00007647</t>
  </si>
  <si>
    <t>CG-B16</t>
  </si>
  <si>
    <t>00008267</t>
  </si>
  <si>
    <t>CG-S23</t>
  </si>
  <si>
    <t>00008331</t>
  </si>
  <si>
    <t>00100307</t>
  </si>
  <si>
    <t>CG-S25</t>
  </si>
  <si>
    <t>00100453</t>
  </si>
  <si>
    <t>CG-S26</t>
  </si>
  <si>
    <t>00100456</t>
  </si>
  <si>
    <t>00101782</t>
  </si>
  <si>
    <t>00101057</t>
  </si>
  <si>
    <t>CG-S27</t>
  </si>
  <si>
    <t>00101058</t>
  </si>
  <si>
    <t>CG-S28</t>
  </si>
  <si>
    <t>00101161</t>
  </si>
  <si>
    <t>CG-S29</t>
  </si>
  <si>
    <t>00200339</t>
  </si>
  <si>
    <t>CG-S30</t>
  </si>
  <si>
    <t>00200913</t>
  </si>
  <si>
    <t>CG-S31</t>
  </si>
  <si>
    <t>00200968</t>
  </si>
  <si>
    <t>CG-S32</t>
  </si>
  <si>
    <t>00200969</t>
  </si>
  <si>
    <t>CG-S33</t>
  </si>
  <si>
    <t>00201102</t>
  </si>
  <si>
    <t>CG-S34</t>
  </si>
  <si>
    <t>00201106</t>
  </si>
  <si>
    <t>CG-S35</t>
  </si>
  <si>
    <t>00300131</t>
  </si>
  <si>
    <t>CG-S36</t>
  </si>
  <si>
    <t>00300703</t>
  </si>
  <si>
    <t>CG-S37</t>
  </si>
  <si>
    <t>00300934</t>
  </si>
  <si>
    <t>CG-S38</t>
  </si>
  <si>
    <t>00300935</t>
  </si>
  <si>
    <t>CG-S39</t>
  </si>
  <si>
    <t>00300936</t>
  </si>
  <si>
    <t>00301344</t>
  </si>
  <si>
    <t>CG-S40</t>
  </si>
  <si>
    <t>00402078</t>
  </si>
  <si>
    <t>CG-COD</t>
  </si>
  <si>
    <t>00400581</t>
  </si>
  <si>
    <t>00400582</t>
  </si>
  <si>
    <t>00400578</t>
  </si>
  <si>
    <t>CG-S41</t>
  </si>
  <si>
    <t>00400706</t>
  </si>
  <si>
    <t>CG-S42</t>
  </si>
  <si>
    <t>00400776</t>
  </si>
  <si>
    <t>00400777</t>
  </si>
  <si>
    <t>00406215</t>
  </si>
  <si>
    <t>00402082</t>
  </si>
  <si>
    <t>00401089</t>
  </si>
  <si>
    <t>00401928</t>
  </si>
  <si>
    <t>CG-S43</t>
  </si>
  <si>
    <t>00401088</t>
  </si>
  <si>
    <t>00401087</t>
  </si>
  <si>
    <t>00401086</t>
  </si>
  <si>
    <t>00401085</t>
  </si>
  <si>
    <t>00401084</t>
  </si>
  <si>
    <t>00401083</t>
  </si>
  <si>
    <t>00401082</t>
  </si>
  <si>
    <t>00401081</t>
  </si>
  <si>
    <t>00401630</t>
  </si>
  <si>
    <t>00402033</t>
  </si>
  <si>
    <t>00402029</t>
  </si>
  <si>
    <t>00402026</t>
  </si>
  <si>
    <t>00500776</t>
  </si>
  <si>
    <t>CG-S44</t>
  </si>
  <si>
    <t>00500775</t>
  </si>
  <si>
    <t>CG-S45</t>
  </si>
  <si>
    <t>00500907</t>
  </si>
  <si>
    <t>CG-S47</t>
  </si>
  <si>
    <t>00500950</t>
  </si>
  <si>
    <t>00500949</t>
  </si>
  <si>
    <t>00500948</t>
  </si>
  <si>
    <t>00501026</t>
  </si>
  <si>
    <t>00501102</t>
  </si>
  <si>
    <t>CG-S48</t>
  </si>
  <si>
    <t>00504615</t>
  </si>
  <si>
    <t>CG-S49A</t>
  </si>
  <si>
    <t>00501344</t>
  </si>
  <si>
    <t>CG-S49</t>
  </si>
  <si>
    <t>00501331</t>
  </si>
  <si>
    <t>CG-S49B</t>
  </si>
  <si>
    <t>00501343</t>
  </si>
  <si>
    <t>CG-S50</t>
  </si>
  <si>
    <t>00600467</t>
  </si>
  <si>
    <t>CG-S51</t>
  </si>
  <si>
    <t>00600490</t>
  </si>
  <si>
    <t>00600492</t>
  </si>
  <si>
    <t>00600491</t>
  </si>
  <si>
    <t>00600502</t>
  </si>
  <si>
    <t>CG-S53</t>
  </si>
  <si>
    <t>00600830</t>
  </si>
  <si>
    <t>00600824</t>
  </si>
  <si>
    <t>CG-S54</t>
  </si>
  <si>
    <t>00600829</t>
  </si>
  <si>
    <t>CG-S54A</t>
  </si>
  <si>
    <t>00600828</t>
  </si>
  <si>
    <t>CG-S54B</t>
  </si>
  <si>
    <t>00600827</t>
  </si>
  <si>
    <t>CG-S54C</t>
  </si>
  <si>
    <t>00600826</t>
  </si>
  <si>
    <t>CG-S54D</t>
  </si>
  <si>
    <t>00600669</t>
  </si>
  <si>
    <t>CG-S55</t>
  </si>
  <si>
    <t>00601002</t>
  </si>
  <si>
    <t>CG-S55G</t>
  </si>
  <si>
    <t>00600825</t>
  </si>
  <si>
    <t>CG-S55A</t>
  </si>
  <si>
    <t>00700485</t>
  </si>
  <si>
    <t>00700746</t>
  </si>
  <si>
    <t>CG-S57</t>
  </si>
  <si>
    <t>00700749</t>
  </si>
  <si>
    <t>CG-S57G</t>
  </si>
  <si>
    <t>00700773</t>
  </si>
  <si>
    <t>CG-S58</t>
  </si>
  <si>
    <t>00701558</t>
  </si>
  <si>
    <t>CG-S59</t>
  </si>
  <si>
    <t>00701565</t>
  </si>
  <si>
    <t>CG-S60</t>
  </si>
  <si>
    <t>00701220</t>
  </si>
  <si>
    <t>CG-COD-60B</t>
  </si>
  <si>
    <t>00701583</t>
  </si>
  <si>
    <t>CG-COD-61A</t>
  </si>
  <si>
    <t>00701573</t>
  </si>
  <si>
    <t>CG-S61</t>
  </si>
  <si>
    <t>00701582</t>
  </si>
  <si>
    <t>CG-COD-61B</t>
  </si>
  <si>
    <t>00701581</t>
  </si>
  <si>
    <t>CG-COD-61C</t>
  </si>
  <si>
    <t>00701580</t>
  </si>
  <si>
    <t>CG--COD-61D</t>
  </si>
  <si>
    <t>00701576</t>
  </si>
  <si>
    <t>CG-S61G</t>
  </si>
  <si>
    <t>00705930</t>
  </si>
  <si>
    <t>CG-S62</t>
  </si>
  <si>
    <t>00705935</t>
  </si>
  <si>
    <t>CG-S62G</t>
  </si>
  <si>
    <t>00800297</t>
  </si>
  <si>
    <t>CG-S63</t>
  </si>
  <si>
    <t>00800301</t>
  </si>
  <si>
    <t>CG-S63G</t>
  </si>
  <si>
    <t>00800340</t>
  </si>
  <si>
    <t>CG-S64A</t>
  </si>
  <si>
    <t>00800338</t>
  </si>
  <si>
    <t>CG-S64</t>
  </si>
  <si>
    <t>00800341</t>
  </si>
  <si>
    <t>CG-S64B</t>
  </si>
  <si>
    <t>00800342</t>
  </si>
  <si>
    <t>CG-S64C</t>
  </si>
  <si>
    <t>00800457</t>
  </si>
  <si>
    <t>CG-S65A</t>
  </si>
  <si>
    <t>00800462</t>
  </si>
  <si>
    <t>CG-S65</t>
  </si>
  <si>
    <t>00800463</t>
  </si>
  <si>
    <t>CG-S65G</t>
  </si>
  <si>
    <t>00800456</t>
  </si>
  <si>
    <t>CG-S65B</t>
  </si>
  <si>
    <t>00800455</t>
  </si>
  <si>
    <t>CG-S65C</t>
  </si>
  <si>
    <t>00800930</t>
  </si>
  <si>
    <t>CG-S66</t>
  </si>
  <si>
    <t>00801391</t>
  </si>
  <si>
    <t>CG-S67</t>
  </si>
  <si>
    <t>00801075</t>
  </si>
  <si>
    <t>CG-S68</t>
  </si>
  <si>
    <t>00802718</t>
  </si>
  <si>
    <t>CG-S69</t>
  </si>
  <si>
    <t>00900005</t>
  </si>
  <si>
    <t>CG-S70</t>
  </si>
  <si>
    <t>00900006</t>
  </si>
  <si>
    <t>CG-S70G</t>
  </si>
  <si>
    <t>00900239</t>
  </si>
  <si>
    <t>CG-S71</t>
  </si>
  <si>
    <t>00900243</t>
  </si>
  <si>
    <t>CG-S71G</t>
  </si>
  <si>
    <t>00900271</t>
  </si>
  <si>
    <t>CG-S72</t>
  </si>
  <si>
    <t>00900533</t>
  </si>
  <si>
    <t>CG-S73</t>
  </si>
  <si>
    <t>00900537</t>
  </si>
  <si>
    <t>CG-S73G</t>
  </si>
  <si>
    <t>00900880</t>
  </si>
  <si>
    <t>CG-S74</t>
  </si>
  <si>
    <t>00901430</t>
  </si>
  <si>
    <t>CG-S75</t>
  </si>
  <si>
    <t>00901934</t>
  </si>
  <si>
    <t>CG-S76</t>
  </si>
  <si>
    <t>00901938</t>
  </si>
  <si>
    <t>CG-S76G</t>
  </si>
  <si>
    <t>00903773</t>
  </si>
  <si>
    <t>CG-S77</t>
  </si>
  <si>
    <t>00903776</t>
  </si>
  <si>
    <t>CG-S77G</t>
  </si>
  <si>
    <t>01000305</t>
  </si>
  <si>
    <t>CG-S78</t>
  </si>
  <si>
    <t>01000309</t>
  </si>
  <si>
    <t>CG-S78G</t>
  </si>
  <si>
    <t>01000419</t>
  </si>
  <si>
    <t>CG-S79</t>
  </si>
  <si>
    <t>01000423</t>
  </si>
  <si>
    <t>CG-S79G</t>
  </si>
  <si>
    <t>01000485</t>
  </si>
  <si>
    <t>CG-S80</t>
  </si>
  <si>
    <t>01000877</t>
  </si>
  <si>
    <t>CG-S81</t>
  </si>
  <si>
    <t>01001022</t>
  </si>
  <si>
    <t>CG-S82</t>
  </si>
  <si>
    <t>01001025</t>
  </si>
  <si>
    <t>CG-S82G</t>
  </si>
  <si>
    <t>01003630</t>
  </si>
  <si>
    <t>CG-S83</t>
  </si>
  <si>
    <t>01003635</t>
  </si>
  <si>
    <t>CG-S83G</t>
  </si>
  <si>
    <t>01100075</t>
  </si>
  <si>
    <t>CG-S84</t>
  </si>
  <si>
    <t>01100078</t>
  </si>
  <si>
    <t>CG-S84G</t>
  </si>
  <si>
    <t>01100164</t>
  </si>
  <si>
    <t>CG-COD1</t>
  </si>
  <si>
    <t>01100163</t>
  </si>
  <si>
    <t>CG-COD2</t>
  </si>
  <si>
    <t>01100162</t>
  </si>
  <si>
    <t>CG-COD3</t>
  </si>
  <si>
    <t>01100161</t>
  </si>
  <si>
    <t>CG-COD4</t>
  </si>
  <si>
    <t>01100751</t>
  </si>
  <si>
    <t>01100363</t>
  </si>
  <si>
    <t>01100724</t>
  </si>
  <si>
    <t>CG-S88</t>
  </si>
  <si>
    <t>01100729</t>
  </si>
  <si>
    <t>CG-S88G</t>
  </si>
  <si>
    <t>01103214</t>
  </si>
  <si>
    <t>CG-S89</t>
  </si>
  <si>
    <t>01103217</t>
  </si>
  <si>
    <t>CG-S89G</t>
  </si>
  <si>
    <t>01200344</t>
  </si>
  <si>
    <t>CG-S90</t>
  </si>
  <si>
    <t>01200511</t>
  </si>
  <si>
    <t>CG-S90G</t>
  </si>
  <si>
    <t>01200447</t>
  </si>
  <si>
    <t>CG-S93</t>
  </si>
  <si>
    <t>01200608</t>
  </si>
  <si>
    <t>CG-S94A</t>
  </si>
  <si>
    <t>01200607</t>
  </si>
  <si>
    <t>CG-S94</t>
  </si>
  <si>
    <t>01200609</t>
  </si>
  <si>
    <t>CG-S94B</t>
  </si>
  <si>
    <t>01200610</t>
  </si>
  <si>
    <t>CG-S94C</t>
  </si>
  <si>
    <t>01200611</t>
  </si>
  <si>
    <t>CG-S94D</t>
  </si>
  <si>
    <t>040871488</t>
  </si>
  <si>
    <t>99700401</t>
  </si>
  <si>
    <t>99700280</t>
  </si>
  <si>
    <t>99700281</t>
  </si>
  <si>
    <t>99700282</t>
  </si>
  <si>
    <t>99700283</t>
  </si>
  <si>
    <t>99700284</t>
  </si>
  <si>
    <t>99700303</t>
  </si>
  <si>
    <t>99700304</t>
  </si>
  <si>
    <t>99700305</t>
  </si>
  <si>
    <t>99700306</t>
  </si>
  <si>
    <t>99700307</t>
  </si>
  <si>
    <t>99700596</t>
  </si>
  <si>
    <t>99700597</t>
  </si>
  <si>
    <t>99700598</t>
  </si>
  <si>
    <t>99700599</t>
  </si>
  <si>
    <t>99700600</t>
  </si>
  <si>
    <t>99700601</t>
  </si>
  <si>
    <t>99700602</t>
  </si>
  <si>
    <t>99700603</t>
  </si>
  <si>
    <t>99700604</t>
  </si>
  <si>
    <t>99700605</t>
  </si>
  <si>
    <t>99700606</t>
  </si>
  <si>
    <t>99701131</t>
  </si>
  <si>
    <t>99701558</t>
  </si>
  <si>
    <t>99701559</t>
  </si>
  <si>
    <t>99701560</t>
  </si>
  <si>
    <t>99701561</t>
  </si>
  <si>
    <t>99701562</t>
  </si>
  <si>
    <t>99701563</t>
  </si>
  <si>
    <t>99701564</t>
  </si>
  <si>
    <t>99701565</t>
  </si>
  <si>
    <t>99701566</t>
  </si>
  <si>
    <t>99701567</t>
  </si>
  <si>
    <t>99701568</t>
  </si>
  <si>
    <t>99701569</t>
  </si>
  <si>
    <t>99701570</t>
  </si>
  <si>
    <t>99701571</t>
  </si>
  <si>
    <t>99701572</t>
  </si>
  <si>
    <t>99701929</t>
  </si>
  <si>
    <t>99701930</t>
  </si>
  <si>
    <t>99701931</t>
  </si>
  <si>
    <t>99701932</t>
  </si>
  <si>
    <t>99701933</t>
  </si>
  <si>
    <t>99701934</t>
  </si>
  <si>
    <t>99701935</t>
  </si>
  <si>
    <t>99701936</t>
  </si>
  <si>
    <t>99701937</t>
  </si>
  <si>
    <t>99800220</t>
  </si>
  <si>
    <t>LK-B02</t>
  </si>
  <si>
    <t>99800493</t>
  </si>
  <si>
    <t>LK-S05</t>
  </si>
  <si>
    <t>99800494</t>
  </si>
  <si>
    <t>99800573</t>
  </si>
  <si>
    <t>LK-S07</t>
  </si>
  <si>
    <t>99800574</t>
  </si>
  <si>
    <t>99800581</t>
  </si>
  <si>
    <t>LK-B03</t>
  </si>
  <si>
    <t>99800591</t>
  </si>
  <si>
    <t>99801652</t>
  </si>
  <si>
    <t>LK-S08</t>
  </si>
  <si>
    <t>99801653</t>
  </si>
  <si>
    <t>99801654</t>
  </si>
  <si>
    <t>99803401</t>
  </si>
  <si>
    <t>LK-B04</t>
  </si>
  <si>
    <t>99807606</t>
  </si>
  <si>
    <t>99804447</t>
  </si>
  <si>
    <t>99805671</t>
  </si>
  <si>
    <t>LK-S09</t>
  </si>
  <si>
    <t>99806490</t>
  </si>
  <si>
    <t>99806377</t>
  </si>
  <si>
    <t>LK-B05</t>
  </si>
  <si>
    <t>99807770</t>
  </si>
  <si>
    <t>99808065</t>
  </si>
  <si>
    <t>99900488</t>
  </si>
  <si>
    <t>99902216</t>
  </si>
  <si>
    <t>99900816</t>
  </si>
  <si>
    <t>LK-S10</t>
  </si>
  <si>
    <t>99909647</t>
  </si>
  <si>
    <t>99900961</t>
  </si>
  <si>
    <t>LK-S11</t>
  </si>
  <si>
    <t>99901040</t>
  </si>
  <si>
    <t>LK-S13</t>
  </si>
  <si>
    <t>99901041</t>
  </si>
  <si>
    <t>99901259</t>
  </si>
  <si>
    <t>LK-B06</t>
  </si>
  <si>
    <t>99903365</t>
  </si>
  <si>
    <t>LK-S14</t>
  </si>
  <si>
    <t>99902211</t>
  </si>
  <si>
    <t>LK-S15</t>
  </si>
  <si>
    <t>99902212</t>
  </si>
  <si>
    <t>LK-B07</t>
  </si>
  <si>
    <t>99903360</t>
  </si>
  <si>
    <t>LK-B08</t>
  </si>
  <si>
    <t>99903361</t>
  </si>
  <si>
    <t>LK-B09</t>
  </si>
  <si>
    <t>99904300</t>
  </si>
  <si>
    <t>LK-B10</t>
  </si>
  <si>
    <t>99904508</t>
  </si>
  <si>
    <t>LK-B11</t>
  </si>
  <si>
    <t>99907830</t>
  </si>
  <si>
    <t>LK-B12</t>
  </si>
  <si>
    <t>99907825</t>
  </si>
  <si>
    <t>LK-S16</t>
  </si>
  <si>
    <t>99907826</t>
  </si>
  <si>
    <t>00001562</t>
  </si>
  <si>
    <t>LK-S17</t>
  </si>
  <si>
    <t>00001561</t>
  </si>
  <si>
    <t>00001625</t>
  </si>
  <si>
    <t>LK-B14</t>
  </si>
  <si>
    <t>00001629</t>
  </si>
  <si>
    <t>LK-S18</t>
  </si>
  <si>
    <t>00001630</t>
  </si>
  <si>
    <t>00002284</t>
  </si>
  <si>
    <t>LK-S19</t>
  </si>
  <si>
    <t>00002286</t>
  </si>
  <si>
    <t>LK-S20</t>
  </si>
  <si>
    <t>00002285</t>
  </si>
  <si>
    <t>LK-S21</t>
  </si>
  <si>
    <t>00002850</t>
  </si>
  <si>
    <t>00002287</t>
  </si>
  <si>
    <t>00002408</t>
  </si>
  <si>
    <t>00002424</t>
  </si>
  <si>
    <t>LK-S22</t>
  </si>
  <si>
    <t>00002425</t>
  </si>
  <si>
    <t>00006557</t>
  </si>
  <si>
    <t>00007648</t>
  </si>
  <si>
    <t>LK-B16</t>
  </si>
  <si>
    <t>00008268</t>
  </si>
  <si>
    <t>LK-S23</t>
  </si>
  <si>
    <t>00008332</t>
  </si>
  <si>
    <t>00100300</t>
  </si>
  <si>
    <t>LK-S24</t>
  </si>
  <si>
    <t>00100321</t>
  </si>
  <si>
    <t>LK-B17</t>
  </si>
  <si>
    <t>00100454</t>
  </si>
  <si>
    <t>LK-S26</t>
  </si>
  <si>
    <t>00101051</t>
  </si>
  <si>
    <t>LK-S27</t>
  </si>
  <si>
    <t>00101052</t>
  </si>
  <si>
    <t>LK-S28</t>
  </si>
  <si>
    <t>00101162</t>
  </si>
  <si>
    <t>LK-S29</t>
  </si>
  <si>
    <t>00101779</t>
  </si>
  <si>
    <t>LK-B18</t>
  </si>
  <si>
    <t>00101554</t>
  </si>
  <si>
    <t>LK-B19</t>
  </si>
  <si>
    <t>00101769</t>
  </si>
  <si>
    <t>LK-B20</t>
  </si>
  <si>
    <t>00106236</t>
  </si>
  <si>
    <t>LK-B21</t>
  </si>
  <si>
    <t>00105191</t>
  </si>
  <si>
    <t>LK-B22</t>
  </si>
  <si>
    <t>00103929</t>
  </si>
  <si>
    <t>LK-B23</t>
  </si>
  <si>
    <t>00105194</t>
  </si>
  <si>
    <t>LK-B24</t>
  </si>
  <si>
    <t>00200340</t>
  </si>
  <si>
    <t>LK-S30</t>
  </si>
  <si>
    <t>00200914</t>
  </si>
  <si>
    <t>LK-S31</t>
  </si>
  <si>
    <t>00200970</t>
  </si>
  <si>
    <t>LK-S32</t>
  </si>
  <si>
    <t>00200971</t>
  </si>
  <si>
    <t>LK-S33</t>
  </si>
  <si>
    <t>00200974</t>
  </si>
  <si>
    <t>LK-B25</t>
  </si>
  <si>
    <t>00201103</t>
  </si>
  <si>
    <t>LK-S34</t>
  </si>
  <si>
    <t>00201107</t>
  </si>
  <si>
    <t>LK-S35</t>
  </si>
  <si>
    <t>00201552</t>
  </si>
  <si>
    <t>LK-B26</t>
  </si>
  <si>
    <t>00300132</t>
  </si>
  <si>
    <t>LK-S36</t>
  </si>
  <si>
    <t>00300134</t>
  </si>
  <si>
    <t>LK-B27</t>
  </si>
  <si>
    <t>00300704</t>
  </si>
  <si>
    <t>LK-S37</t>
  </si>
  <si>
    <t>00300937</t>
  </si>
  <si>
    <t>LK-S38</t>
  </si>
  <si>
    <t>00300938</t>
  </si>
  <si>
    <t>LK-S39</t>
  </si>
  <si>
    <t>00301037</t>
  </si>
  <si>
    <t>LK-B28</t>
  </si>
  <si>
    <t>00301345</t>
  </si>
  <si>
    <t>LK-S40</t>
  </si>
  <si>
    <t>00306232</t>
  </si>
  <si>
    <t>LK-B29</t>
  </si>
  <si>
    <t>00400579</t>
  </si>
  <si>
    <t>LK-S41</t>
  </si>
  <si>
    <t>00400580</t>
  </si>
  <si>
    <t>00400707</t>
  </si>
  <si>
    <t>LK-S42</t>
  </si>
  <si>
    <t>00400838</t>
  </si>
  <si>
    <t>LK-B30</t>
  </si>
  <si>
    <t>00400778</t>
  </si>
  <si>
    <t>00401631</t>
  </si>
  <si>
    <t>LK-S43A</t>
  </si>
  <si>
    <t>00400837</t>
  </si>
  <si>
    <t>LK-S43</t>
  </si>
  <si>
    <t>00401635</t>
  </si>
  <si>
    <t>LK-S43B</t>
  </si>
  <si>
    <t>00401634</t>
  </si>
  <si>
    <t>LK-S43C</t>
  </si>
  <si>
    <t>00401633</t>
  </si>
  <si>
    <t>LK-S43D</t>
  </si>
  <si>
    <t>00401632</t>
  </si>
  <si>
    <t>LK-S43E</t>
  </si>
  <si>
    <t>00401627</t>
  </si>
  <si>
    <t>LK-B31</t>
  </si>
  <si>
    <t>00407584</t>
  </si>
  <si>
    <t>LK-B32</t>
  </si>
  <si>
    <t>00500777</t>
  </si>
  <si>
    <t>LK-S45</t>
  </si>
  <si>
    <t>00500906</t>
  </si>
  <si>
    <t>LK-S47</t>
  </si>
  <si>
    <t>00500902</t>
  </si>
  <si>
    <t>LK-COD</t>
  </si>
  <si>
    <t>00500905</t>
  </si>
  <si>
    <t>00500904</t>
  </si>
  <si>
    <t>00500903</t>
  </si>
  <si>
    <t>00501104</t>
  </si>
  <si>
    <t>LK-B33</t>
  </si>
  <si>
    <t>00501103</t>
  </si>
  <si>
    <t>LK-S48</t>
  </si>
  <si>
    <t>00501342</t>
  </si>
  <si>
    <t>LK-S49</t>
  </si>
  <si>
    <t>00501341</t>
  </si>
  <si>
    <t>LK-S50</t>
  </si>
  <si>
    <t>00502240</t>
  </si>
  <si>
    <t>LK-B34</t>
  </si>
  <si>
    <t>00600466</t>
  </si>
  <si>
    <t>LK-S51</t>
  </si>
  <si>
    <t>00600465</t>
  </si>
  <si>
    <t>LK-S52</t>
  </si>
  <si>
    <t>00600503</t>
  </si>
  <si>
    <t>LK-S53</t>
  </si>
  <si>
    <t>00600822</t>
  </si>
  <si>
    <t>LK-S54</t>
  </si>
  <si>
    <t>00600670</t>
  </si>
  <si>
    <t>LK-S55</t>
  </si>
  <si>
    <t>00700486</t>
  </si>
  <si>
    <t>LK-S56</t>
  </si>
  <si>
    <t>00700747</t>
  </si>
  <si>
    <t>LK-S57</t>
  </si>
  <si>
    <t>00700750</t>
  </si>
  <si>
    <t>LK-S57G</t>
  </si>
  <si>
    <t>00700772</t>
  </si>
  <si>
    <t>LK-S58</t>
  </si>
  <si>
    <t>00701559</t>
  </si>
  <si>
    <t>LK-S59</t>
  </si>
  <si>
    <t>00701563</t>
  </si>
  <si>
    <t>LK-S60</t>
  </si>
  <si>
    <t>00701574</t>
  </si>
  <si>
    <t>LK-S61</t>
  </si>
  <si>
    <t>00701575</t>
  </si>
  <si>
    <t>LK-S61G</t>
  </si>
  <si>
    <t>00705933</t>
  </si>
  <si>
    <t>LK-S62</t>
  </si>
  <si>
    <t>00705934</t>
  </si>
  <si>
    <t>LK-S62G</t>
  </si>
  <si>
    <t>00800298</t>
  </si>
  <si>
    <t>LK-S63</t>
  </si>
  <si>
    <t>00800302</t>
  </si>
  <si>
    <t>LK-S63G</t>
  </si>
  <si>
    <t>00800339</t>
  </si>
  <si>
    <t>LK-S64</t>
  </si>
  <si>
    <t>00800464</t>
  </si>
  <si>
    <t>LK-S65</t>
  </si>
  <si>
    <t>00800465</t>
  </si>
  <si>
    <t>00800931</t>
  </si>
  <si>
    <t>LK-S66</t>
  </si>
  <si>
    <t>00801076</t>
  </si>
  <si>
    <t>LK-S68</t>
  </si>
  <si>
    <t>00801977</t>
  </si>
  <si>
    <t>LK-B35</t>
  </si>
  <si>
    <t>00804399</t>
  </si>
  <si>
    <t>LK-B36</t>
  </si>
  <si>
    <t>00900240</t>
  </si>
  <si>
    <t>LK-S71</t>
  </si>
  <si>
    <t>00900244</t>
  </si>
  <si>
    <t>LK-S71G</t>
  </si>
  <si>
    <t>00900272</t>
  </si>
  <si>
    <t>LK-S72</t>
  </si>
  <si>
    <t>00900534</t>
  </si>
  <si>
    <t>LK-S73</t>
  </si>
  <si>
    <t>00900538</t>
  </si>
  <si>
    <t>LK-S73G</t>
  </si>
  <si>
    <t>00900881</t>
  </si>
  <si>
    <t>LK-S74</t>
  </si>
  <si>
    <t>00901431</t>
  </si>
  <si>
    <t>LK-S75</t>
  </si>
  <si>
    <t>00901935</t>
  </si>
  <si>
    <t>LK-S76</t>
  </si>
  <si>
    <t>00901939</t>
  </si>
  <si>
    <t>LK-S76G</t>
  </si>
  <si>
    <t>00903774</t>
  </si>
  <si>
    <t>00903775</t>
  </si>
  <si>
    <t>LK-S77G</t>
  </si>
  <si>
    <t>01000306</t>
  </si>
  <si>
    <t>LK-S78</t>
  </si>
  <si>
    <t>01000310</t>
  </si>
  <si>
    <t>LK-S78G</t>
  </si>
  <si>
    <t>01000347</t>
  </si>
  <si>
    <t>LK-S79</t>
  </si>
  <si>
    <t>01000420</t>
  </si>
  <si>
    <t>01000424</t>
  </si>
  <si>
    <t>01000465</t>
  </si>
  <si>
    <t>01000486</t>
  </si>
  <si>
    <t>LK-S80</t>
  </si>
  <si>
    <t>01000773</t>
  </si>
  <si>
    <t>01000878</t>
  </si>
  <si>
    <t>LK-S81</t>
  </si>
  <si>
    <t>01000914</t>
  </si>
  <si>
    <t>01001000</t>
  </si>
  <si>
    <t>01001023</t>
  </si>
  <si>
    <t>LK-S82</t>
  </si>
  <si>
    <t>01001024</t>
  </si>
  <si>
    <t>LK-S82G</t>
  </si>
  <si>
    <t>01001083</t>
  </si>
  <si>
    <t>01001370</t>
  </si>
  <si>
    <t>01001903</t>
  </si>
  <si>
    <t>01002387</t>
  </si>
  <si>
    <t>01003631</t>
  </si>
  <si>
    <t>LK-S83</t>
  </si>
  <si>
    <t>01003636</t>
  </si>
  <si>
    <t>LK-S83G</t>
  </si>
  <si>
    <t>01100076</t>
  </si>
  <si>
    <t>LK-S84</t>
  </si>
  <si>
    <t>01100077</t>
  </si>
  <si>
    <t>LK-S84G</t>
  </si>
  <si>
    <t>01100056</t>
  </si>
  <si>
    <t>01100169</t>
  </si>
  <si>
    <t>LK-COD1</t>
  </si>
  <si>
    <t>01100168</t>
  </si>
  <si>
    <t>LK-COD2</t>
  </si>
  <si>
    <t>01100167</t>
  </si>
  <si>
    <t>LK-COD3</t>
  </si>
  <si>
    <t>01100166</t>
  </si>
  <si>
    <t>LK-COD4</t>
  </si>
  <si>
    <t>01100200</t>
  </si>
  <si>
    <t>01100165</t>
  </si>
  <si>
    <t>LK-S85</t>
  </si>
  <si>
    <t>01100251</t>
  </si>
  <si>
    <t>01100298</t>
  </si>
  <si>
    <t>LK-S86</t>
  </si>
  <si>
    <t>01100364</t>
  </si>
  <si>
    <t>01100347</t>
  </si>
  <si>
    <t>LK-S87</t>
  </si>
  <si>
    <t>01100453</t>
  </si>
  <si>
    <t>01100598</t>
  </si>
  <si>
    <t>01100725</t>
  </si>
  <si>
    <t>LK-S88</t>
  </si>
  <si>
    <t>01100730</t>
  </si>
  <si>
    <t>LK-S88G</t>
  </si>
  <si>
    <t>01100816</t>
  </si>
  <si>
    <t>01101201</t>
  </si>
  <si>
    <t>01101869</t>
  </si>
  <si>
    <t>01103215</t>
  </si>
  <si>
    <t>LK-S89</t>
  </si>
  <si>
    <t>01103216</t>
  </si>
  <si>
    <t>LK-S89G</t>
  </si>
  <si>
    <t>01200342</t>
  </si>
  <si>
    <t>LK-S90</t>
  </si>
  <si>
    <t>01200347</t>
  </si>
  <si>
    <t>LK-S90G</t>
  </si>
  <si>
    <t>01200389</t>
  </si>
  <si>
    <t>LK-S91</t>
  </si>
  <si>
    <t>01200393</t>
  </si>
  <si>
    <t>LK-S91G</t>
  </si>
  <si>
    <t>01200386</t>
  </si>
  <si>
    <t>LK-S92</t>
  </si>
  <si>
    <t>01200448</t>
  </si>
  <si>
    <t>LK-S93</t>
  </si>
  <si>
    <t>01200612</t>
  </si>
  <si>
    <t>LK-S94</t>
  </si>
  <si>
    <t>040872015</t>
  </si>
  <si>
    <t>99900817</t>
  </si>
  <si>
    <t>OAK-S10</t>
  </si>
  <si>
    <t>99901042</t>
  </si>
  <si>
    <t>99907827</t>
  </si>
  <si>
    <t>00001563</t>
  </si>
  <si>
    <t>00001628</t>
  </si>
  <si>
    <t>00002283</t>
  </si>
  <si>
    <t>00700751</t>
  </si>
  <si>
    <t>OAK-S57</t>
  </si>
  <si>
    <t>00701579</t>
  </si>
  <si>
    <t>OAK-S61</t>
  </si>
  <si>
    <t>00705938</t>
  </si>
  <si>
    <t>OAK-S62</t>
  </si>
  <si>
    <t>00800303</t>
  </si>
  <si>
    <t>OAK-S63</t>
  </si>
  <si>
    <t>00800466</t>
  </si>
  <si>
    <t>OAK-S65</t>
  </si>
  <si>
    <t>00801978</t>
  </si>
  <si>
    <t>OAK-B35</t>
  </si>
  <si>
    <t>00804400</t>
  </si>
  <si>
    <t>OAK-B36</t>
  </si>
  <si>
    <t>00900245</t>
  </si>
  <si>
    <t>OAK-S71</t>
  </si>
  <si>
    <t>00900539</t>
  </si>
  <si>
    <t>OAK-S73</t>
  </si>
  <si>
    <t>00901944</t>
  </si>
  <si>
    <t>OAK-S76</t>
  </si>
  <si>
    <t>00903779</t>
  </si>
  <si>
    <t>OAK-S77</t>
  </si>
  <si>
    <t>01000311</t>
  </si>
  <si>
    <t>OAK-S78</t>
  </si>
  <si>
    <t>01000425</t>
  </si>
  <si>
    <t>OAK-S79</t>
  </si>
  <si>
    <t>01001028</t>
  </si>
  <si>
    <t>OAK-S82</t>
  </si>
  <si>
    <t>01003632</t>
  </si>
  <si>
    <t>OAK-S83</t>
  </si>
  <si>
    <t>01100081</t>
  </si>
  <si>
    <t>OAK-S84</t>
  </si>
  <si>
    <t>01100367</t>
  </si>
  <si>
    <t>01100726</t>
  </si>
  <si>
    <t>OAK-S88</t>
  </si>
  <si>
    <t>01103220</t>
  </si>
  <si>
    <t>OAK-S89</t>
  </si>
  <si>
    <t>01200343</t>
  </si>
  <si>
    <t>OAK-S90</t>
  </si>
  <si>
    <t>01200390</t>
  </si>
  <si>
    <t>OAK-S91</t>
  </si>
  <si>
    <t>01200613</t>
  </si>
  <si>
    <t>OAK-S94</t>
  </si>
  <si>
    <t>US-S23</t>
  </si>
  <si>
    <t>LK-S41B</t>
  </si>
  <si>
    <t>LK-S77</t>
  </si>
  <si>
    <t>OAK-S13</t>
  </si>
  <si>
    <t>OAK-S16</t>
  </si>
  <si>
    <t>OAK-S17</t>
  </si>
  <si>
    <t>OAK-S18</t>
  </si>
  <si>
    <t>OAK-S20</t>
  </si>
  <si>
    <t>Sampling method, code</t>
  </si>
  <si>
    <t>Discharge, cubic feet per second</t>
  </si>
  <si>
    <t>Discharge, instantaneous, cubic feet per second</t>
  </si>
  <si>
    <t>Biochemical oxygen demand, water, unfiltered, 5 days at 20 degrees Ce</t>
  </si>
  <si>
    <t>Chemical oxygen demand, low level, water, unfiltered, milligrams per</t>
  </si>
  <si>
    <t>Ammonia, water, filtered, milligrams per liter as nitrogen</t>
  </si>
  <si>
    <t>Ammonia plus organic nitrogen, water, unfiltered, milligrams per lite</t>
  </si>
  <si>
    <t>Potassium, water, unfiltered, recoverable, milligrams per liter</t>
  </si>
  <si>
    <t>Sodium, water, unfiltered, recoverable, milligrams per liter</t>
  </si>
  <si>
    <t>Chloride, water, filtered, milligrams per liter</t>
  </si>
  <si>
    <t>Specific conductance, water, unfiltered, laboratory, microsiemens per</t>
  </si>
  <si>
    <t>Ethylene glycol, water, unfiltered, recoverable, milligrams per liter</t>
  </si>
  <si>
    <t>Propylene glycol, water, unfiltered, recoverable, milligrams per lite</t>
  </si>
  <si>
    <t>Acetate, water, filtered (0.2 micron filter), recoverable, milligrams</t>
  </si>
  <si>
    <t>Formate, water, filtered (0.2 micron filter), recoverable, milligrams</t>
  </si>
  <si>
    <t>pH, water, unfiltered, laboratory, standard units</t>
  </si>
  <si>
    <t>Acid neutralizing capacity, water, unfiltered, fixed endpoint (pH 4.5</t>
  </si>
  <si>
    <t>5-Methyl-1H-benzotriazole, water, unfiltered, recoverable, micrograms</t>
  </si>
  <si>
    <t>Particulate nitrogen, suspended in water, milligrams per liter</t>
  </si>
  <si>
    <t>Carbon (inorganic plus organic), suspended sediment, total, milligram</t>
  </si>
  <si>
    <t>Inorganic carbon, suspended sediment, total, milligrams per liter</t>
  </si>
  <si>
    <t>Organic carbon, suspended sediment, total, milligrams per liter</t>
  </si>
  <si>
    <t>Suspended solids, water, unfiltered, milligrams per liter</t>
  </si>
  <si>
    <t>Calcium, water, unfiltered, recoverable, milligrams per liter</t>
  </si>
  <si>
    <t>Cadmium, water, unfiltered, recoverable, micrograms per liter</t>
  </si>
  <si>
    <t>Copper, water, unfiltered, recoverable, micrograms per liter</t>
  </si>
  <si>
    <t>Magnesium, water, unfiltered, recoverable, milligrams per liter</t>
  </si>
  <si>
    <t>Lead, water, unfiltered, recoverable, micrograms per liter</t>
  </si>
  <si>
    <t>Zinc, water, unfiltered, recoverable, micrograms per liter</t>
  </si>
  <si>
    <t>Phosphorus, water, unfiltered, milligrams per liter as phosphorus</t>
  </si>
  <si>
    <t>Orthophosphate, water, filtered, milligrams per liter as phosphorus</t>
  </si>
  <si>
    <t>Alkalinity, water, filtered, fixed endpoint (pH 4.5) titration, labor</t>
  </si>
  <si>
    <t>USGS Water Science Center special 99908</t>
  </si>
  <si>
    <t>Oil and grease, water, unfiltered, freon extraction, gravimetric, rec</t>
  </si>
  <si>
    <t>Oil and grease, water, unfiltered, hexane extraction, recoverable, mi</t>
  </si>
  <si>
    <t>4-Methyl-1H-benzotriazole, water, unfiltered, recoverable, micrograms</t>
  </si>
  <si>
    <t>USGS Water Science Center special 99923</t>
  </si>
  <si>
    <t>USGS Water Science Center special 99915</t>
  </si>
  <si>
    <t>Dissolved oxygen, water, unfiltered, milligrams per liter</t>
  </si>
  <si>
    <t>pH, water, unfiltered, field, standard units</t>
  </si>
  <si>
    <t>Specific conductance, water, unfiltered, microsiemens per centimeter</t>
  </si>
  <si>
    <t>USGS Water Science Center special 99905</t>
  </si>
  <si>
    <t>USGS Water Science Center special 99910</t>
  </si>
  <si>
    <t>Chromium, water, unfiltered, recoverable, micrograms per liter</t>
  </si>
  <si>
    <t>Iron, water, filtered, micrograms per liter</t>
  </si>
  <si>
    <t>Tungsten, suspended sediment, micrograms per liter</t>
  </si>
  <si>
    <t>Nickel, water, unfiltered, recoverable, micrograms per liter</t>
  </si>
  <si>
    <t>82398</t>
  </si>
  <si>
    <t>00060</t>
  </si>
  <si>
    <t>00061</t>
  </si>
  <si>
    <t>99904</t>
  </si>
  <si>
    <t>00310</t>
  </si>
  <si>
    <t>00335</t>
  </si>
  <si>
    <t>00608</t>
  </si>
  <si>
    <t>00625</t>
  </si>
  <si>
    <t>00939</t>
  </si>
  <si>
    <t>00923</t>
  </si>
  <si>
    <t>00940</t>
  </si>
  <si>
    <t>90095</t>
  </si>
  <si>
    <t>91075</t>
  </si>
  <si>
    <t>91080</t>
  </si>
  <si>
    <t>65240</t>
  </si>
  <si>
    <t>65239</t>
  </si>
  <si>
    <t>00403</t>
  </si>
  <si>
    <t>00417</t>
  </si>
  <si>
    <t>61944</t>
  </si>
  <si>
    <t>49570</t>
  </si>
  <si>
    <t>00694</t>
  </si>
  <si>
    <t>00688</t>
  </si>
  <si>
    <t>00689</t>
  </si>
  <si>
    <t>00530</t>
  </si>
  <si>
    <t>00916</t>
  </si>
  <si>
    <t>01113</t>
  </si>
  <si>
    <t>01119</t>
  </si>
  <si>
    <t>00921</t>
  </si>
  <si>
    <t>01114</t>
  </si>
  <si>
    <t>01094</t>
  </si>
  <si>
    <t>00665</t>
  </si>
  <si>
    <t>00671</t>
  </si>
  <si>
    <t>29801</t>
  </si>
  <si>
    <t>99908</t>
  </si>
  <si>
    <t>00556</t>
  </si>
  <si>
    <t>00552</t>
  </si>
  <si>
    <t>63120</t>
  </si>
  <si>
    <t>99923</t>
  </si>
  <si>
    <t>99915</t>
  </si>
  <si>
    <t>00300</t>
  </si>
  <si>
    <t>00400</t>
  </si>
  <si>
    <t>00095</t>
  </si>
  <si>
    <t>99905</t>
  </si>
  <si>
    <t>99910</t>
  </si>
  <si>
    <t>01118</t>
  </si>
  <si>
    <t>01046</t>
  </si>
  <si>
    <t>01156</t>
  </si>
  <si>
    <t>01074</t>
  </si>
  <si>
    <t>STAID</t>
  </si>
  <si>
    <t>SAMPL</t>
  </si>
  <si>
    <t>SCMFL</t>
  </si>
  <si>
    <t>R82398</t>
  </si>
  <si>
    <t>040871473</t>
  </si>
  <si>
    <t>99700212</t>
  </si>
  <si>
    <t>&lt;</t>
  </si>
  <si>
    <t>99700213</t>
  </si>
  <si>
    <t>99700302</t>
  </si>
  <si>
    <t>99700548</t>
  </si>
  <si>
    <t>99701126</t>
  </si>
  <si>
    <t>99701509</t>
  </si>
  <si>
    <t>99701510</t>
  </si>
  <si>
    <t>99701939</t>
  </si>
  <si>
    <t>E</t>
  </si>
  <si>
    <t>99800219</t>
  </si>
  <si>
    <t>US-B02</t>
  </si>
  <si>
    <t>99800487</t>
  </si>
  <si>
    <t>US-S05</t>
  </si>
  <si>
    <t>99800488</t>
  </si>
  <si>
    <t>99800509</t>
  </si>
  <si>
    <t>US-S06</t>
  </si>
  <si>
    <t>99800567</t>
  </si>
  <si>
    <t>US-S07</t>
  </si>
  <si>
    <t>99800568</t>
  </si>
  <si>
    <t>99800578</t>
  </si>
  <si>
    <t>US-B03</t>
  </si>
  <si>
    <t>99800588</t>
  </si>
  <si>
    <t>99801643</t>
  </si>
  <si>
    <t>US-S08</t>
  </si>
  <si>
    <t>99801644</t>
  </si>
  <si>
    <t>99801645</t>
  </si>
  <si>
    <t>99803398</t>
  </si>
  <si>
    <t>US-B04</t>
  </si>
  <si>
    <t>99807607</t>
  </si>
  <si>
    <t>Glycol Hydrolyzer sample</t>
  </si>
  <si>
    <t>99804446</t>
  </si>
  <si>
    <t>99805668</t>
  </si>
  <si>
    <t>US-S09</t>
  </si>
  <si>
    <t>99806488</t>
  </si>
  <si>
    <t>99806374</t>
  </si>
  <si>
    <t>US-B05</t>
  </si>
  <si>
    <t>99807767</t>
  </si>
  <si>
    <t>99808057</t>
  </si>
  <si>
    <t>99900485</t>
  </si>
  <si>
    <t>99902214</t>
  </si>
  <si>
    <t>99900813</t>
  </si>
  <si>
    <t>US-S10</t>
  </si>
  <si>
    <t>99900954</t>
  </si>
  <si>
    <t>US-S11</t>
  </si>
  <si>
    <t>99901031</t>
  </si>
  <si>
    <t>US-S12</t>
  </si>
  <si>
    <t>99901032</t>
  </si>
  <si>
    <t>US-S13</t>
  </si>
  <si>
    <t>99901033</t>
  </si>
  <si>
    <t>99901256</t>
  </si>
  <si>
    <t>US-B06</t>
  </si>
  <si>
    <t>99903362</t>
  </si>
  <si>
    <t>US-S14</t>
  </si>
  <si>
    <t>99902204</t>
  </si>
  <si>
    <t>US-S15</t>
  </si>
  <si>
    <t>99902205</t>
  </si>
  <si>
    <t>US-B07</t>
  </si>
  <si>
    <t>99903356</t>
  </si>
  <si>
    <t>US-B08</t>
  </si>
  <si>
    <t>99903357</t>
  </si>
  <si>
    <t>US-B09</t>
  </si>
  <si>
    <t>99904299</t>
  </si>
  <si>
    <t>US-B10</t>
  </si>
  <si>
    <t>99904505</t>
  </si>
  <si>
    <t>US-B11</t>
  </si>
  <si>
    <t>99907828</t>
  </si>
  <si>
    <t>US-B12</t>
  </si>
  <si>
    <t>99907821</t>
  </si>
  <si>
    <t>US-S16</t>
  </si>
  <si>
    <t>99907822</t>
  </si>
  <si>
    <t>00001555</t>
  </si>
  <si>
    <t>US-S17</t>
  </si>
  <si>
    <t>00001556</t>
  </si>
  <si>
    <t>00001623</t>
  </si>
  <si>
    <t>US-B14</t>
  </si>
  <si>
    <t>00001626</t>
  </si>
  <si>
    <t>US-S18</t>
  </si>
  <si>
    <t>00001627</t>
  </si>
  <si>
    <t>00002273</t>
  </si>
  <si>
    <t>US-S19</t>
  </si>
  <si>
    <t>00002275</t>
  </si>
  <si>
    <t>US-S20</t>
  </si>
  <si>
    <t>00002274</t>
  </si>
  <si>
    <t>00002842</t>
  </si>
  <si>
    <t>US-S21</t>
  </si>
  <si>
    <t>00002276</t>
  </si>
  <si>
    <t>US-B15</t>
  </si>
  <si>
    <t>00002405</t>
  </si>
  <si>
    <t>00002418</t>
  </si>
  <si>
    <t>US-S22</t>
  </si>
  <si>
    <t>00002419</t>
  </si>
  <si>
    <t>00006554</t>
  </si>
  <si>
    <t>00007645</t>
  </si>
  <si>
    <t>US-B16</t>
  </si>
  <si>
    <t>00008265</t>
  </si>
  <si>
    <t>00008329</t>
  </si>
  <si>
    <t>00100298</t>
  </si>
  <si>
    <t>US-S24</t>
  </si>
  <si>
    <t>00100305</t>
  </si>
  <si>
    <t>US-S25</t>
  </si>
  <si>
    <t>00100319</t>
  </si>
  <si>
    <t>US-B17</t>
  </si>
  <si>
    <t>00100451</t>
  </si>
  <si>
    <t>US-S26</t>
  </si>
  <si>
    <t>00101053</t>
  </si>
  <si>
    <t>US-S27</t>
  </si>
  <si>
    <t>00101054</t>
  </si>
  <si>
    <t>US-S28</t>
  </si>
  <si>
    <t>00101159</t>
  </si>
  <si>
    <t>US-S29</t>
  </si>
  <si>
    <t>00101777</t>
  </si>
  <si>
    <t>US-B18</t>
  </si>
  <si>
    <t>00101552</t>
  </si>
  <si>
    <t>US-B19</t>
  </si>
  <si>
    <t>00101767</t>
  </si>
  <si>
    <t>US-B20</t>
  </si>
  <si>
    <t>00106234</t>
  </si>
  <si>
    <t>US-B21</t>
  </si>
  <si>
    <t>00105189</t>
  </si>
  <si>
    <t>US-B22</t>
  </si>
  <si>
    <t>00103927</t>
  </si>
  <si>
    <t>US-B23</t>
  </si>
  <si>
    <t>00105192</t>
  </si>
  <si>
    <t>US-B24</t>
  </si>
  <si>
    <t>00200911</t>
  </si>
  <si>
    <t>US-S31</t>
  </si>
  <si>
    <t>00200964</t>
  </si>
  <si>
    <t>US-S32</t>
  </si>
  <si>
    <t>00200965</t>
  </si>
  <si>
    <t>US-S33</t>
  </si>
  <si>
    <t>00200972</t>
  </si>
  <si>
    <t>US-B25</t>
  </si>
  <si>
    <t>00201100</t>
  </si>
  <si>
    <t>US-S34</t>
  </si>
  <si>
    <t>00201104</t>
  </si>
  <si>
    <t>US-S35</t>
  </si>
  <si>
    <t>00201550</t>
  </si>
  <si>
    <t>US-B26</t>
  </si>
  <si>
    <t>00300128</t>
  </si>
  <si>
    <t>US-S36</t>
  </si>
  <si>
    <t>00300129</t>
  </si>
  <si>
    <t>US-B27</t>
  </si>
  <si>
    <t>00300933</t>
  </si>
  <si>
    <t>US-S39</t>
  </si>
  <si>
    <t>00301035</t>
  </si>
  <si>
    <t>US-B28</t>
  </si>
  <si>
    <t>00301342</t>
  </si>
  <si>
    <t>US-S40</t>
  </si>
  <si>
    <t>00400576</t>
  </si>
  <si>
    <t>US-S41</t>
  </si>
  <si>
    <t>&gt;</t>
  </si>
  <si>
    <t>00400704</t>
  </si>
  <si>
    <t>US-S42</t>
  </si>
  <si>
    <t>00401625</t>
  </si>
  <si>
    <t>US-B31</t>
  </si>
  <si>
    <t>00407912</t>
  </si>
  <si>
    <t>US-B32</t>
  </si>
  <si>
    <t>00500765</t>
  </si>
  <si>
    <t>US-S45</t>
  </si>
  <si>
    <t>00500766</t>
  </si>
  <si>
    <t>US-S46</t>
  </si>
  <si>
    <t>00500909</t>
  </si>
  <si>
    <t>US-S47</t>
  </si>
  <si>
    <t>00501099</t>
  </si>
  <si>
    <t>US-B33</t>
  </si>
  <si>
    <t>00501098</t>
  </si>
  <si>
    <t>US-S48</t>
  </si>
  <si>
    <t>00501348</t>
  </si>
  <si>
    <t>US-S49</t>
  </si>
  <si>
    <t>00501347</t>
  </si>
  <si>
    <t>US-S50</t>
  </si>
  <si>
    <t>00502229</t>
  </si>
  <si>
    <t>US-B34</t>
  </si>
  <si>
    <t>00600471</t>
  </si>
  <si>
    <t>US-S51</t>
  </si>
  <si>
    <t>00600470</t>
  </si>
  <si>
    <t>US-S52</t>
  </si>
  <si>
    <t>00600501</t>
  </si>
  <si>
    <t>US-S53</t>
  </si>
  <si>
    <t>00600667</t>
  </si>
  <si>
    <t>US-S55</t>
  </si>
  <si>
    <t>00700483</t>
  </si>
  <si>
    <t>US-S56</t>
  </si>
  <si>
    <t>00700743</t>
  </si>
  <si>
    <t>US-S57</t>
  </si>
  <si>
    <t>00700744</t>
  </si>
  <si>
    <t>US-S57G</t>
  </si>
  <si>
    <t>00701560</t>
  </si>
  <si>
    <t>US-S59</t>
  </si>
  <si>
    <t>00701564</t>
  </si>
  <si>
    <t>US-S60</t>
  </si>
  <si>
    <t>00701571</t>
  </si>
  <si>
    <t>US-S61</t>
  </si>
  <si>
    <t>00701578</t>
  </si>
  <si>
    <t>US-S61G</t>
  </si>
  <si>
    <t>00705932</t>
  </si>
  <si>
    <t>US-S62</t>
  </si>
  <si>
    <t>00705937</t>
  </si>
  <si>
    <t>US-S62G</t>
  </si>
  <si>
    <t>00800295</t>
  </si>
  <si>
    <t>US-S63</t>
  </si>
  <si>
    <t>00800299</t>
  </si>
  <si>
    <t>US-S63G</t>
  </si>
  <si>
    <t>00800336</t>
  </si>
  <si>
    <t>US-S64</t>
  </si>
  <si>
    <t>00800458</t>
  </si>
  <si>
    <t>US-S65</t>
  </si>
  <si>
    <t>00800459</t>
  </si>
  <si>
    <t>00800928</t>
  </si>
  <si>
    <t>US-S66</t>
  </si>
  <si>
    <t>00801071</t>
  </si>
  <si>
    <t>US-S68</t>
  </si>
  <si>
    <t>00801975</t>
  </si>
  <si>
    <t>US-B35</t>
  </si>
  <si>
    <t>00804397</t>
  </si>
  <si>
    <t>US-B36</t>
  </si>
  <si>
    <t>00900237</t>
  </si>
  <si>
    <t>US-S71</t>
  </si>
  <si>
    <t>00900241</t>
  </si>
  <si>
    <t>US-S71G</t>
  </si>
  <si>
    <t>00900269</t>
  </si>
  <si>
    <t>US-S72</t>
  </si>
  <si>
    <t>00900531</t>
  </si>
  <si>
    <t>US-S73</t>
  </si>
  <si>
    <t>00900535</t>
  </si>
  <si>
    <t>US-S73G</t>
  </si>
  <si>
    <t>00900878</t>
  </si>
  <si>
    <t>US-S74</t>
  </si>
  <si>
    <t>00901428</t>
  </si>
  <si>
    <t>US-S75</t>
  </si>
  <si>
    <t>00901932</t>
  </si>
  <si>
    <t>US-S76</t>
  </si>
  <si>
    <t>00901936</t>
  </si>
  <si>
    <t>US-S76G</t>
  </si>
  <si>
    <t>00903771</t>
  </si>
  <si>
    <t>US-S77</t>
  </si>
  <si>
    <t>00903778</t>
  </si>
  <si>
    <t>US-S77G</t>
  </si>
  <si>
    <t>01000303</t>
  </si>
  <si>
    <t>US-S78</t>
  </si>
  <si>
    <t>01000307</t>
  </si>
  <si>
    <t>US-S78G</t>
  </si>
  <si>
    <t>01000417</t>
  </si>
  <si>
    <t>US-S79</t>
  </si>
  <si>
    <t>01000421</t>
  </si>
  <si>
    <t>US-S79G</t>
  </si>
  <si>
    <t>01000483</t>
  </si>
  <si>
    <t>US-S80</t>
  </si>
  <si>
    <t>01000875</t>
  </si>
  <si>
    <t>US-S81</t>
  </si>
  <si>
    <t>01001020</t>
  </si>
  <si>
    <t>US-S82</t>
  </si>
  <si>
    <t>01001027</t>
  </si>
  <si>
    <t>US-S82G</t>
  </si>
  <si>
    <t>01003628</t>
  </si>
  <si>
    <t>US-S83</t>
  </si>
  <si>
    <t>01003633</t>
  </si>
  <si>
    <t>US-S83G</t>
  </si>
  <si>
    <t>01100073</t>
  </si>
  <si>
    <t>US-S84</t>
  </si>
  <si>
    <t>01100080</t>
  </si>
  <si>
    <t>US-S84G</t>
  </si>
  <si>
    <t>01100158</t>
  </si>
  <si>
    <t>US-COD1</t>
  </si>
  <si>
    <t>01100159</t>
  </si>
  <si>
    <t>US-S85</t>
  </si>
  <si>
    <t>01100297</t>
  </si>
  <si>
    <t>US-S86</t>
  </si>
  <si>
    <t>01100366</t>
  </si>
  <si>
    <t>01100346</t>
  </si>
  <si>
    <t>US-S87</t>
  </si>
  <si>
    <t>01100722</t>
  </si>
  <si>
    <t>US-S88</t>
  </si>
  <si>
    <t>01100727</t>
  </si>
  <si>
    <t>US-S88G</t>
  </si>
  <si>
    <t>01103212</t>
  </si>
  <si>
    <t>US-S89</t>
  </si>
  <si>
    <t>01103219</t>
  </si>
  <si>
    <t>US-S89G</t>
  </si>
  <si>
    <t>01200340</t>
  </si>
  <si>
    <t>US-S90</t>
  </si>
  <si>
    <t>01200345</t>
  </si>
  <si>
    <t>US-S90G</t>
  </si>
  <si>
    <t>01200387</t>
  </si>
  <si>
    <t>US-S91</t>
  </si>
  <si>
    <t>01200391</t>
  </si>
  <si>
    <t>US-S91G</t>
  </si>
  <si>
    <t>01200384</t>
  </si>
  <si>
    <t>US-S92</t>
  </si>
  <si>
    <t>01200601</t>
  </si>
  <si>
    <t>US-S94</t>
  </si>
  <si>
    <t>040871475</t>
  </si>
  <si>
    <t>99700219</t>
  </si>
  <si>
    <t>99700220</t>
  </si>
  <si>
    <t>99700221</t>
  </si>
  <si>
    <t>99700223</t>
  </si>
  <si>
    <t>99700224</t>
  </si>
  <si>
    <t>99700398</t>
  </si>
  <si>
    <t>99700256</t>
  </si>
  <si>
    <t>99700293</t>
  </si>
  <si>
    <t>99700294</t>
  </si>
  <si>
    <t>99700295</t>
  </si>
  <si>
    <t>99700296</t>
  </si>
  <si>
    <t>99700297</t>
  </si>
  <si>
    <t>99700298</t>
  </si>
  <si>
    <t>99700299</t>
  </si>
  <si>
    <t>99700255</t>
  </si>
  <si>
    <t>99700300</t>
  </si>
  <si>
    <t>99700549</t>
  </si>
  <si>
    <t>99700550</t>
  </si>
  <si>
    <t>99700551</t>
  </si>
  <si>
    <t>99700553</t>
  </si>
  <si>
    <t>99700554</t>
  </si>
  <si>
    <t>99700555</t>
  </si>
  <si>
    <t>99700556</t>
  </si>
  <si>
    <t>99700557</t>
  </si>
  <si>
    <t>99700558</t>
  </si>
  <si>
    <t>99700559</t>
  </si>
  <si>
    <t>99700560</t>
  </si>
  <si>
    <t>99700561</t>
  </si>
  <si>
    <t>99700562</t>
  </si>
  <si>
    <t>99701127</t>
  </si>
  <si>
    <t>99702082</t>
  </si>
  <si>
    <t>Bioassay sample</t>
  </si>
  <si>
    <t>99701511</t>
  </si>
  <si>
    <t>99701512</t>
  </si>
  <si>
    <t>99701513</t>
  </si>
  <si>
    <t>99701514</t>
  </si>
  <si>
    <t>99701515</t>
  </si>
  <si>
    <t>99701516</t>
  </si>
  <si>
    <t>99701517</t>
  </si>
  <si>
    <t>99701518</t>
  </si>
  <si>
    <t>99702181</t>
  </si>
  <si>
    <t>99702182</t>
  </si>
  <si>
    <t>99702183</t>
  </si>
  <si>
    <t>99701940</t>
  </si>
  <si>
    <t>99800221</t>
  </si>
  <si>
    <t>OUT-B02</t>
  </si>
  <si>
    <t>99800489</t>
  </si>
  <si>
    <t>OUT-S05</t>
  </si>
  <si>
    <t>99800490</t>
  </si>
  <si>
    <t>99800511</t>
  </si>
  <si>
    <t>OUT-S06</t>
  </si>
  <si>
    <t>99800571</t>
  </si>
  <si>
    <t>OUT-S07</t>
  </si>
  <si>
    <t>99800572</t>
  </si>
  <si>
    <t>99800580</t>
  </si>
  <si>
    <t>OUT-B03</t>
  </si>
  <si>
    <t>99800589</t>
  </si>
  <si>
    <t>99801649</t>
  </si>
  <si>
    <t>OUT-S08</t>
  </si>
  <si>
    <t>99801650</t>
  </si>
  <si>
    <t>99801651</t>
  </si>
  <si>
    <t>99803399</t>
  </si>
  <si>
    <t>OUT-B04</t>
  </si>
  <si>
    <t>99807605</t>
  </si>
  <si>
    <t>Glycol hydrolyzer sample</t>
  </si>
  <si>
    <t>99804448</t>
  </si>
  <si>
    <t>99805669</t>
  </si>
  <si>
    <t>OUT-S09</t>
  </si>
  <si>
    <t>99806487</t>
  </si>
  <si>
    <t>99806375</t>
  </si>
  <si>
    <t>OUT-B05</t>
  </si>
  <si>
    <t>99807768</t>
  </si>
  <si>
    <t>99808059</t>
  </si>
  <si>
    <t>99900486</t>
  </si>
  <si>
    <t>99902215</t>
  </si>
  <si>
    <t>99900814</t>
  </si>
  <si>
    <t>OUT-S10</t>
  </si>
  <si>
    <t>99909646</t>
  </si>
  <si>
    <t>99900955</t>
  </si>
  <si>
    <t>OUT-S11</t>
  </si>
  <si>
    <t>99901034</t>
  </si>
  <si>
    <t>OUT-S12</t>
  </si>
  <si>
    <t>99901035</t>
  </si>
  <si>
    <t>OUT-S13</t>
  </si>
  <si>
    <t>99901036</t>
  </si>
  <si>
    <t>99901257</t>
  </si>
  <si>
    <t>OUT-B06</t>
  </si>
  <si>
    <t>99903363</t>
  </si>
  <si>
    <t>OUT-S14</t>
  </si>
  <si>
    <t>99902206</t>
  </si>
  <si>
    <t>OUT-S15</t>
  </si>
  <si>
    <t>99902207</t>
  </si>
  <si>
    <t>OUT-B07</t>
  </si>
  <si>
    <t>99903358</t>
  </si>
  <si>
    <t>OUT-B08</t>
  </si>
  <si>
    <t>99903359</t>
  </si>
  <si>
    <t>OUT-B09</t>
  </si>
  <si>
    <t>99904301</t>
  </si>
  <si>
    <t>OUT-B10</t>
  </si>
  <si>
    <t>99904506</t>
  </si>
  <si>
    <t>OUT-B11</t>
  </si>
  <si>
    <t>99907829</t>
  </si>
  <si>
    <t>OUT-B12</t>
  </si>
  <si>
    <t>99907823</t>
  </si>
  <si>
    <t>OUT-S16</t>
  </si>
  <si>
    <t>99907824</t>
  </si>
  <si>
    <t>00002857</t>
  </si>
  <si>
    <t>00001557</t>
  </si>
  <si>
    <t>OUT-S17</t>
  </si>
  <si>
    <t>00001558</t>
  </si>
  <si>
    <t>00001624</t>
  </si>
  <si>
    <t>OUT-B14</t>
  </si>
  <si>
    <t>00001631</t>
  </si>
  <si>
    <t>OUT-S18</t>
  </si>
  <si>
    <t>00001632</t>
  </si>
  <si>
    <t>00002277</t>
  </si>
  <si>
    <t>OUT-S19</t>
  </si>
  <si>
    <t>00002279</t>
  </si>
  <si>
    <t>OUT-S20</t>
  </si>
  <si>
    <t>00002278</t>
  </si>
  <si>
    <t>00002846</t>
  </si>
  <si>
    <t>OUT-S21</t>
  </si>
  <si>
    <t>00002280</t>
  </si>
  <si>
    <t>OUT-B15</t>
  </si>
  <si>
    <t>00002406</t>
  </si>
  <si>
    <t>00002420</t>
  </si>
  <si>
    <t>OUT-S22</t>
  </si>
  <si>
    <t>00002421</t>
  </si>
  <si>
    <t>00006555</t>
  </si>
  <si>
    <t>00007646</t>
  </si>
  <si>
    <t>OUT-B16</t>
  </si>
  <si>
    <t>00008266</t>
  </si>
  <si>
    <t>OUT-S23</t>
  </si>
  <si>
    <t>00008330</t>
  </si>
  <si>
    <t>00100299</t>
  </si>
  <si>
    <t>OUT-S24</t>
  </si>
  <si>
    <t>00100306</t>
  </si>
  <si>
    <t>OUT-S25</t>
  </si>
  <si>
    <t>00100320</t>
  </si>
  <si>
    <t>OUT-B17</t>
  </si>
  <si>
    <t>00100452</t>
  </si>
  <si>
    <t>OUT-S26</t>
  </si>
  <si>
    <t>00100455</t>
  </si>
  <si>
    <t>00101781</t>
  </si>
  <si>
    <t>00101055</t>
  </si>
  <si>
    <t>OUT-S27</t>
  </si>
  <si>
    <t>00101056</t>
  </si>
  <si>
    <t>OUT-S28</t>
  </si>
  <si>
    <t>00101160</t>
  </si>
  <si>
    <t>OUT-S29</t>
  </si>
  <si>
    <t>00101778</t>
  </si>
  <si>
    <t>OUT-B18</t>
  </si>
  <si>
    <t>00101553</t>
  </si>
  <si>
    <t>OUT-B19</t>
  </si>
  <si>
    <t>00101768</t>
  </si>
  <si>
    <t>OUT-B20</t>
  </si>
  <si>
    <t>00106235</t>
  </si>
  <si>
    <t>OUT-B21</t>
  </si>
  <si>
    <t>00105190</t>
  </si>
  <si>
    <t>OUT-B22</t>
  </si>
  <si>
    <t>00103928</t>
  </si>
  <si>
    <t>OUT-B23</t>
  </si>
  <si>
    <t>00105193</t>
  </si>
  <si>
    <t>OUT-B24</t>
  </si>
  <si>
    <t>00200338</t>
  </si>
  <si>
    <t>OUT-S30</t>
  </si>
  <si>
    <t>00200976</t>
  </si>
  <si>
    <t>COD-2</t>
  </si>
  <si>
    <t>00200978</t>
  </si>
  <si>
    <t>COD-4</t>
  </si>
  <si>
    <t>00200979</t>
  </si>
  <si>
    <t>COD-5</t>
  </si>
  <si>
    <t>00200980</t>
  </si>
  <si>
    <t>COD-6</t>
  </si>
  <si>
    <t>00200912</t>
  </si>
  <si>
    <t>OUT-S31</t>
  </si>
  <si>
    <t>00200966</t>
  </si>
  <si>
    <t>OUT-S32</t>
  </si>
  <si>
    <t>00200981</t>
  </si>
  <si>
    <t>COD-7</t>
  </si>
  <si>
    <t>00201021</t>
  </si>
  <si>
    <t>COD-8</t>
  </si>
  <si>
    <t>00200967</t>
  </si>
  <si>
    <t>OUT-S33</t>
  </si>
  <si>
    <t>00201022</t>
  </si>
  <si>
    <t>COD-9</t>
  </si>
  <si>
    <t>00200973</t>
  </si>
  <si>
    <t>OUT-B25</t>
  </si>
  <si>
    <t>00201023</t>
  </si>
  <si>
    <t>COD-10</t>
  </si>
  <si>
    <t>00201495</t>
  </si>
  <si>
    <t>COD-11</t>
  </si>
  <si>
    <t>00201500</t>
  </si>
  <si>
    <t>COD-12</t>
  </si>
  <si>
    <t>00201101</t>
  </si>
  <si>
    <t>OUT-S34</t>
  </si>
  <si>
    <t>00201501</t>
  </si>
  <si>
    <t>COD-13</t>
  </si>
  <si>
    <t>00201105</t>
  </si>
  <si>
    <t>OUT-S35</t>
  </si>
  <si>
    <t>00201496</t>
  </si>
  <si>
    <t>COD-14</t>
  </si>
  <si>
    <t>00201497</t>
  </si>
  <si>
    <t>COD-15</t>
  </si>
  <si>
    <t>00201498</t>
  </si>
  <si>
    <t>COD-16</t>
  </si>
  <si>
    <t>00201502</t>
  </si>
  <si>
    <t>COD-17</t>
  </si>
  <si>
    <t>00201688</t>
  </si>
  <si>
    <t>COD-18</t>
  </si>
  <si>
    <t>00201553</t>
  </si>
  <si>
    <t>COD-19</t>
  </si>
  <si>
    <t>00201551</t>
  </si>
  <si>
    <t>OUT-B26</t>
  </si>
  <si>
    <t>00201689</t>
  </si>
  <si>
    <t>COD-20</t>
  </si>
  <si>
    <t>00201690</t>
  </si>
  <si>
    <t>COD-22</t>
  </si>
  <si>
    <t>00202404</t>
  </si>
  <si>
    <t>COD-23</t>
  </si>
  <si>
    <t>00202405</t>
  </si>
  <si>
    <t>COD-23.1</t>
  </si>
  <si>
    <t>00202406</t>
  </si>
  <si>
    <t>COD-23.2</t>
  </si>
  <si>
    <t>00300130</t>
  </si>
  <si>
    <t>OUT-S36</t>
  </si>
  <si>
    <t>00300133</t>
  </si>
  <si>
    <t>OUT-B27</t>
  </si>
  <si>
    <t>00300433</t>
  </si>
  <si>
    <t>COD-24</t>
  </si>
  <si>
    <t>00300502</t>
  </si>
  <si>
    <t>COD-25</t>
  </si>
  <si>
    <t>00300503</t>
  </si>
  <si>
    <t>COD-26</t>
  </si>
  <si>
    <t>00300697</t>
  </si>
  <si>
    <t>COD-27</t>
  </si>
  <si>
    <t>00300698</t>
  </si>
  <si>
    <t>COD-28</t>
  </si>
  <si>
    <t>00300699</t>
  </si>
  <si>
    <t>COD-29</t>
  </si>
  <si>
    <t>00300700</t>
  </si>
  <si>
    <t>COD-30</t>
  </si>
  <si>
    <t>00300701</t>
  </si>
  <si>
    <t>COD-31</t>
  </si>
  <si>
    <t>00300702</t>
  </si>
  <si>
    <t>OUT-S37</t>
  </si>
  <si>
    <t>00300777</t>
  </si>
  <si>
    <t>COD-32</t>
  </si>
  <si>
    <t>00300778</t>
  </si>
  <si>
    <t>COD-33</t>
  </si>
  <si>
    <t>00300779</t>
  </si>
  <si>
    <t>COD-34</t>
  </si>
  <si>
    <t>00300939</t>
  </si>
  <si>
    <t>COD-35</t>
  </si>
  <si>
    <t>00300930</t>
  </si>
  <si>
    <t>OUT-S38</t>
  </si>
  <si>
    <t>00300940</t>
  </si>
  <si>
    <t>COD-36</t>
  </si>
  <si>
    <t>00300941</t>
  </si>
  <si>
    <t>COD-37</t>
  </si>
  <si>
    <t>00300931</t>
  </si>
  <si>
    <t>OUT-S39</t>
  </si>
  <si>
    <t>00300942</t>
  </si>
  <si>
    <t>COD-38</t>
  </si>
  <si>
    <t>00300932</t>
  </si>
  <si>
    <t>00300943</t>
  </si>
  <si>
    <t>COD-39</t>
  </si>
  <si>
    <t>00300944</t>
  </si>
  <si>
    <t>COD-40</t>
  </si>
  <si>
    <t>00301346</t>
  </si>
  <si>
    <t>COD-41</t>
  </si>
  <si>
    <t>00301036</t>
  </si>
  <si>
    <t>OUT-B28</t>
  </si>
  <si>
    <t>00301347</t>
  </si>
  <si>
    <t>COD-42</t>
  </si>
  <si>
    <t>00301518</t>
  </si>
  <si>
    <t>COD-43</t>
  </si>
  <si>
    <t>00301343</t>
  </si>
  <si>
    <t>OUT-S40</t>
  </si>
  <si>
    <t>00301519</t>
  </si>
  <si>
    <t>COD-44</t>
  </si>
  <si>
    <t>00302052</t>
  </si>
  <si>
    <t>COD-45</t>
  </si>
  <si>
    <t>00302053</t>
  </si>
  <si>
    <t>COD-45.5</t>
  </si>
  <si>
    <t>00306231</t>
  </si>
  <si>
    <t>OUT-B29</t>
  </si>
  <si>
    <t>00402074</t>
  </si>
  <si>
    <t>COD-46</t>
  </si>
  <si>
    <t>00402076</t>
  </si>
  <si>
    <t>COD-47</t>
  </si>
  <si>
    <t>00400583</t>
  </si>
  <si>
    <t>COD-48</t>
  </si>
  <si>
    <t>00400584</t>
  </si>
  <si>
    <t>COD-49</t>
  </si>
  <si>
    <t>00402077</t>
  </si>
  <si>
    <t>COD-50</t>
  </si>
  <si>
    <t>00400577</t>
  </si>
  <si>
    <t>OUT-S41</t>
  </si>
  <si>
    <t>00400708</t>
  </si>
  <si>
    <t>00400712</t>
  </si>
  <si>
    <t>COD-51</t>
  </si>
  <si>
    <t>00400711</t>
  </si>
  <si>
    <t>COD-52</t>
  </si>
  <si>
    <t>00400710</t>
  </si>
  <si>
    <t>COD-53</t>
  </si>
  <si>
    <t>00400709</t>
  </si>
  <si>
    <t>COD-54</t>
  </si>
  <si>
    <t>00400705</t>
  </si>
  <si>
    <t>OUT-S42</t>
  </si>
  <si>
    <t>00400774</t>
  </si>
  <si>
    <t>COD-55</t>
  </si>
  <si>
    <t>00400836</t>
  </si>
  <si>
    <t>OUT-B30</t>
  </si>
  <si>
    <t>00400773</t>
  </si>
  <si>
    <t>COD-58</t>
  </si>
  <si>
    <t>00400772</t>
  </si>
  <si>
    <t>COD-59</t>
  </si>
  <si>
    <t>00400771</t>
  </si>
  <si>
    <t>COD-60</t>
  </si>
  <si>
    <t>00400770</t>
  </si>
  <si>
    <t>COD-61</t>
  </si>
  <si>
    <t>00400769</t>
  </si>
  <si>
    <t>COD-62</t>
  </si>
  <si>
    <t>00400775</t>
  </si>
  <si>
    <t>COD-57</t>
  </si>
  <si>
    <t>00400768</t>
  </si>
  <si>
    <t>COD-63</t>
  </si>
  <si>
    <t>00401080</t>
  </si>
  <si>
    <t>COD-64</t>
  </si>
  <si>
    <t>00401079</t>
  </si>
  <si>
    <t>COD-65</t>
  </si>
  <si>
    <t>00400835</t>
  </si>
  <si>
    <t>OUT-S43</t>
  </si>
  <si>
    <t>00401078</t>
  </si>
  <si>
    <t>COD-66</t>
  </si>
  <si>
    <t>00401077</t>
  </si>
  <si>
    <t>COD-67</t>
  </si>
  <si>
    <t>00401932</t>
  </si>
  <si>
    <t>COD-68</t>
  </si>
  <si>
    <t>00401075</t>
  </si>
  <si>
    <t>COD-69</t>
  </si>
  <si>
    <t>00401074</t>
  </si>
  <si>
    <t>COD-70</t>
  </si>
  <si>
    <t>00401073</t>
  </si>
  <si>
    <t>COD-71</t>
  </si>
  <si>
    <t>00401072</t>
  </si>
  <si>
    <t>COD-72</t>
  </si>
  <si>
    <t>00401071</t>
  </si>
  <si>
    <t>COD-73</t>
  </si>
  <si>
    <t>00401070</t>
  </si>
  <si>
    <t>COD-74</t>
  </si>
  <si>
    <t>00401069</t>
  </si>
  <si>
    <t>COD-75</t>
  </si>
  <si>
    <t>00401068</t>
  </si>
  <si>
    <t>COD-76</t>
  </si>
  <si>
    <t>00401067</t>
  </si>
  <si>
    <t>COD-77</t>
  </si>
  <si>
    <t>00401066</t>
  </si>
  <si>
    <t>COD-78</t>
  </si>
  <si>
    <t>00401065</t>
  </si>
  <si>
    <t>COD-79</t>
  </si>
  <si>
    <t>00401064</t>
  </si>
  <si>
    <t>COD-80</t>
  </si>
  <si>
    <t>00401063</t>
  </si>
  <si>
    <t>COD-81</t>
  </si>
  <si>
    <t>00401629</t>
  </si>
  <si>
    <t>COD-82</t>
  </si>
  <si>
    <t>00401626</t>
  </si>
  <si>
    <t>OUT-B31</t>
  </si>
  <si>
    <t>00401628</t>
  </si>
  <si>
    <t>COD-83</t>
  </si>
  <si>
    <t>00402086</t>
  </si>
  <si>
    <t>COD-84</t>
  </si>
  <si>
    <t>00402085</t>
  </si>
  <si>
    <t>COD-85</t>
  </si>
  <si>
    <t>00402084</t>
  </si>
  <si>
    <t>COD-86</t>
  </si>
  <si>
    <t>00402083</t>
  </si>
  <si>
    <t>COD-87</t>
  </si>
  <si>
    <t>00402034</t>
  </si>
  <si>
    <t>COD-88</t>
  </si>
  <si>
    <t>00402782</t>
  </si>
  <si>
    <t>COD-89</t>
  </si>
  <si>
    <t>00402980</t>
  </si>
  <si>
    <t>COD-90</t>
  </si>
  <si>
    <t>00407583</t>
  </si>
  <si>
    <t>OUT-B32</t>
  </si>
  <si>
    <t>00502230</t>
  </si>
  <si>
    <t>COD-90.5</t>
  </si>
  <si>
    <t>00500771</t>
  </si>
  <si>
    <t>COD-91</t>
  </si>
  <si>
    <t>00500770</t>
  </si>
  <si>
    <t>COD-92</t>
  </si>
  <si>
    <t>00500769</t>
  </si>
  <si>
    <t>COD-93</t>
  </si>
  <si>
    <t>00500768</t>
  </si>
  <si>
    <t>COD-94</t>
  </si>
  <si>
    <t>00501333</t>
  </si>
  <si>
    <t>OUT-S44</t>
  </si>
  <si>
    <t>00500767</t>
  </si>
  <si>
    <t>COD-95</t>
  </si>
  <si>
    <t>00500773</t>
  </si>
  <si>
    <t>OUT-S45</t>
  </si>
  <si>
    <t>00501332</t>
  </si>
  <si>
    <t>COD-96</t>
  </si>
  <si>
    <t>00500772</t>
  </si>
  <si>
    <t>OUT-S46</t>
  </si>
  <si>
    <t>00500901</t>
  </si>
  <si>
    <t>COD-97</t>
  </si>
  <si>
    <t>00500900</t>
  </si>
  <si>
    <t>COD-98</t>
  </si>
  <si>
    <t>00500908</t>
  </si>
  <si>
    <t>OUT-S47</t>
  </si>
  <si>
    <t>00500899</t>
  </si>
  <si>
    <t>COD-99</t>
  </si>
  <si>
    <t>00500898</t>
  </si>
  <si>
    <t>COD-100</t>
  </si>
  <si>
    <t>00500897</t>
  </si>
  <si>
    <t>COD-101</t>
  </si>
  <si>
    <t>00500896</t>
  </si>
  <si>
    <t>COD-102</t>
  </si>
  <si>
    <t>00500895</t>
  </si>
  <si>
    <t>COD-103</t>
  </si>
  <si>
    <t>00500894</t>
  </si>
  <si>
    <t>COD-104</t>
  </si>
  <si>
    <t>00500893</t>
  </si>
  <si>
    <t>COD-105</t>
  </si>
  <si>
    <t>00500892</t>
  </si>
  <si>
    <t>COD-106</t>
  </si>
  <si>
    <t>00500891</t>
  </si>
  <si>
    <t>COD-107</t>
  </si>
  <si>
    <t>00501025</t>
  </si>
  <si>
    <t>COD-108</t>
  </si>
  <si>
    <t>00501024</t>
  </si>
  <si>
    <t>COD-109</t>
  </si>
  <si>
    <t>00501023</t>
  </si>
  <si>
    <t>COD-110</t>
  </si>
  <si>
    <t>00501022</t>
  </si>
  <si>
    <t>COD-111</t>
  </si>
  <si>
    <t>00501101</t>
  </si>
  <si>
    <t>OUT-B33</t>
  </si>
  <si>
    <t>00501021</t>
  </si>
  <si>
    <t>COD-112</t>
  </si>
  <si>
    <t>00501020</t>
  </si>
  <si>
    <t>COD-113</t>
  </si>
  <si>
    <t>00501019</t>
  </si>
  <si>
    <t>COD-114</t>
  </si>
  <si>
    <t>00501018</t>
  </si>
  <si>
    <t>COD-115</t>
  </si>
  <si>
    <t>00501017</t>
  </si>
  <si>
    <t>COD-116</t>
  </si>
  <si>
    <t>00501016</t>
  </si>
  <si>
    <t>COD-117</t>
  </si>
  <si>
    <t>00501015</t>
  </si>
  <si>
    <t>COD-118</t>
  </si>
  <si>
    <t>00501329</t>
  </si>
  <si>
    <t>COD-119</t>
  </si>
  <si>
    <t>00501100</t>
  </si>
  <si>
    <t>OUT-S48</t>
  </si>
  <si>
    <t>00501328</t>
  </si>
  <si>
    <t>COD-120</t>
  </si>
  <si>
    <t>00501327</t>
  </si>
  <si>
    <t>COD-121</t>
  </si>
  <si>
    <t>00501326</t>
  </si>
  <si>
    <t>COD-122</t>
  </si>
  <si>
    <t>00501325</t>
  </si>
  <si>
    <t>COD-123</t>
  </si>
  <si>
    <t>00501324</t>
  </si>
  <si>
    <t>COD-124</t>
  </si>
  <si>
    <t>00501323</t>
  </si>
  <si>
    <t>COD-125</t>
  </si>
  <si>
    <t>00501322</t>
  </si>
  <si>
    <t>COD-126</t>
  </si>
  <si>
    <t>00501321</t>
  </si>
  <si>
    <t>COD-127</t>
  </si>
  <si>
    <t>00501320</t>
  </si>
  <si>
    <t>COD-128</t>
  </si>
  <si>
    <t>00501319</t>
  </si>
  <si>
    <t>COD-129</t>
  </si>
  <si>
    <t>00501318</t>
  </si>
  <si>
    <t>COD-130</t>
  </si>
  <si>
    <t>00501317</t>
  </si>
  <si>
    <t>COD-131</t>
  </si>
  <si>
    <t>00501316</t>
  </si>
  <si>
    <t>COD-132</t>
  </si>
  <si>
    <t>00501315</t>
  </si>
  <si>
    <t>COD-133</t>
  </si>
  <si>
    <t>00501314</t>
  </si>
  <si>
    <t>COD-134</t>
  </si>
  <si>
    <t>00501346</t>
  </si>
  <si>
    <t>OUT-S49</t>
  </si>
  <si>
    <t>00501313</t>
  </si>
  <si>
    <t>COD-135</t>
  </si>
  <si>
    <t>00501345</t>
  </si>
  <si>
    <t>OUT-S50</t>
  </si>
  <si>
    <t>00501312</t>
  </si>
  <si>
    <t>COD-136</t>
  </si>
  <si>
    <t>00501311</t>
  </si>
  <si>
    <t>COD-137</t>
  </si>
  <si>
    <t>00501310</t>
  </si>
  <si>
    <t>COD-138</t>
  </si>
  <si>
    <t>00501309</t>
  </si>
  <si>
    <t>COD-139</t>
  </si>
  <si>
    <t>00501308</t>
  </si>
  <si>
    <t>COD-140</t>
  </si>
  <si>
    <t>00501307</t>
  </si>
  <si>
    <t>COD-141</t>
  </si>
  <si>
    <t>00501357</t>
  </si>
  <si>
    <t>COD-142</t>
  </si>
  <si>
    <t>00501356</t>
  </si>
  <si>
    <t>COD-143</t>
  </si>
  <si>
    <t>00501355</t>
  </si>
  <si>
    <t>COD-144</t>
  </si>
  <si>
    <t>00501354</t>
  </si>
  <si>
    <t>COD-145</t>
  </si>
  <si>
    <t>00501497</t>
  </si>
  <si>
    <t>COD-146</t>
  </si>
  <si>
    <t>00501496</t>
  </si>
  <si>
    <t>COD-147</t>
  </si>
  <si>
    <t>00502236</t>
  </si>
  <si>
    <t>COD-148</t>
  </si>
  <si>
    <t>00501494</t>
  </si>
  <si>
    <t>COD-149</t>
  </si>
  <si>
    <t>00501674</t>
  </si>
  <si>
    <t>COD-150</t>
  </si>
  <si>
    <t>00501673</t>
  </si>
  <si>
    <t>COD-151</t>
  </si>
  <si>
    <t>00501724</t>
  </si>
  <si>
    <t>COD-152</t>
  </si>
  <si>
    <t>00502228</t>
  </si>
  <si>
    <t>OUT-B34</t>
  </si>
  <si>
    <t>00501723</t>
  </si>
  <si>
    <t>COD-153</t>
  </si>
  <si>
    <t>00600257</t>
  </si>
  <si>
    <t>COD-154</t>
  </si>
  <si>
    <t>00600374</t>
  </si>
  <si>
    <t>COD-155</t>
  </si>
  <si>
    <t>00600373</t>
  </si>
  <si>
    <t>COD-156</t>
  </si>
  <si>
    <t>00600254</t>
  </si>
  <si>
    <t>COD-157</t>
  </si>
  <si>
    <t>00600408</t>
  </si>
  <si>
    <t>COD-158</t>
  </si>
  <si>
    <t>00600390</t>
  </si>
  <si>
    <t>COD-159</t>
  </si>
  <si>
    <t>00600407</t>
  </si>
  <si>
    <t>COD-160</t>
  </si>
  <si>
    <t>00600388</t>
  </si>
  <si>
    <t>COD-161</t>
  </si>
  <si>
    <t>00600489</t>
  </si>
  <si>
    <t>COD-162</t>
  </si>
  <si>
    <t>00600488</t>
  </si>
  <si>
    <t>COD-163</t>
  </si>
  <si>
    <t>00600487</t>
  </si>
  <si>
    <t>COD-164</t>
  </si>
  <si>
    <t>00600486</t>
  </si>
  <si>
    <t>COD-165</t>
  </si>
  <si>
    <t>00600469</t>
  </si>
  <si>
    <t>OUT-S51</t>
  </si>
  <si>
    <t>00600485</t>
  </si>
  <si>
    <t>COD-166</t>
  </si>
  <si>
    <t>00600484</t>
  </si>
  <si>
    <t>COD-167</t>
  </si>
  <si>
    <t>00600483</t>
  </si>
  <si>
    <t>COD-168</t>
  </si>
  <si>
    <t>00600482</t>
  </si>
  <si>
    <t>COD-169</t>
  </si>
  <si>
    <t>00600481</t>
  </si>
  <si>
    <t>COD-170</t>
  </si>
  <si>
    <t>00600480</t>
  </si>
  <si>
    <t>COD-171</t>
  </si>
  <si>
    <t>00600479</t>
  </si>
  <si>
    <t>COD-172</t>
  </si>
  <si>
    <t>00600478</t>
  </si>
  <si>
    <t>COD-173</t>
  </si>
  <si>
    <t>00600477</t>
  </si>
  <si>
    <t>COD-174</t>
  </si>
  <si>
    <t>00600476</t>
  </si>
  <si>
    <t>COD-175</t>
  </si>
  <si>
    <t>00600475</t>
  </si>
  <si>
    <t>COD-176</t>
  </si>
  <si>
    <t>00600474</t>
  </si>
  <si>
    <t>COD-177</t>
  </si>
  <si>
    <t>00600473</t>
  </si>
  <si>
    <t>COD-178</t>
  </si>
  <si>
    <t>00600472</t>
  </si>
  <si>
    <t>COD-179</t>
  </si>
  <si>
    <t>00600468</t>
  </si>
  <si>
    <t>OUT-S52</t>
  </si>
  <si>
    <t>00600512</t>
  </si>
  <si>
    <t>COD-180</t>
  </si>
  <si>
    <t>00600511</t>
  </si>
  <si>
    <t>COD-181</t>
  </si>
  <si>
    <t>00600510</t>
  </si>
  <si>
    <t>COD-182</t>
  </si>
  <si>
    <t>00600509</t>
  </si>
  <si>
    <t>COD-183</t>
  </si>
  <si>
    <t>00600508</t>
  </si>
  <si>
    <t>COD-184</t>
  </si>
  <si>
    <t>00600507</t>
  </si>
  <si>
    <t>COD-185</t>
  </si>
  <si>
    <t>00600506</t>
  </si>
  <si>
    <t>COD-186</t>
  </si>
  <si>
    <t>00600505</t>
  </si>
  <si>
    <t>COD-187</t>
  </si>
  <si>
    <t>00600504</t>
  </si>
  <si>
    <t>COD-188</t>
  </si>
  <si>
    <t>00600999</t>
  </si>
  <si>
    <t>COD-190</t>
  </si>
  <si>
    <t>00600998</t>
  </si>
  <si>
    <t>COD-191</t>
  </si>
  <si>
    <t>00600997</t>
  </si>
  <si>
    <t>COD-192</t>
  </si>
  <si>
    <t>00600996</t>
  </si>
  <si>
    <t>COD-193</t>
  </si>
  <si>
    <t>00600821</t>
  </si>
  <si>
    <t>00600820</t>
  </si>
  <si>
    <t>COD-194</t>
  </si>
  <si>
    <t>00600823</t>
  </si>
  <si>
    <t>OUT-S54</t>
  </si>
  <si>
    <t>00600819</t>
  </si>
  <si>
    <t>COD-195</t>
  </si>
  <si>
    <t>00600818</t>
  </si>
  <si>
    <t>COD-196</t>
  </si>
  <si>
    <t>00600668</t>
  </si>
  <si>
    <t>OUT-S55</t>
  </si>
  <si>
    <t>00601001</t>
  </si>
  <si>
    <t>OUT-S55G</t>
  </si>
  <si>
    <t>00600817</t>
  </si>
  <si>
    <t>COD-197</t>
  </si>
  <si>
    <t>00600816</t>
  </si>
  <si>
    <t>COD-198</t>
  </si>
  <si>
    <t>00600815</t>
  </si>
  <si>
    <t>COD-199</t>
  </si>
  <si>
    <t>00600814</t>
  </si>
  <si>
    <t>COD-200</t>
  </si>
  <si>
    <t>00600813</t>
  </si>
  <si>
    <t>COD-201</t>
  </si>
  <si>
    <t>00600812</t>
  </si>
  <si>
    <t>COD-202</t>
  </si>
  <si>
    <t>00600811</t>
  </si>
  <si>
    <t>COD-203</t>
  </si>
  <si>
    <t>00600970</t>
  </si>
  <si>
    <t>COD-204</t>
  </si>
  <si>
    <t>00601384</t>
  </si>
  <si>
    <t>COD-205</t>
  </si>
  <si>
    <t>00603807</t>
  </si>
  <si>
    <t>COD-206</t>
  </si>
  <si>
    <t>00601382</t>
  </si>
  <si>
    <t>COD-207</t>
  </si>
  <si>
    <t>00601379</t>
  </si>
  <si>
    <t>COD-208</t>
  </si>
  <si>
    <t>00700487</t>
  </si>
  <si>
    <t>COD-210</t>
  </si>
  <si>
    <t>00700488</t>
  </si>
  <si>
    <t>COD-211</t>
  </si>
  <si>
    <t>00700489</t>
  </si>
  <si>
    <t>COD-212</t>
  </si>
  <si>
    <t>00700484</t>
  </si>
  <si>
    <t>OUT-S56</t>
  </si>
  <si>
    <t>00700490</t>
  </si>
  <si>
    <t>COD-213</t>
  </si>
  <si>
    <t>00700491</t>
  </si>
  <si>
    <t>COD-214</t>
  </si>
  <si>
    <t>00700752</t>
  </si>
  <si>
    <t>COD-225</t>
  </si>
  <si>
    <t>00700762</t>
  </si>
  <si>
    <t>COD-226</t>
  </si>
  <si>
    <t>00700745</t>
  </si>
  <si>
    <t>OUT-S57</t>
  </si>
  <si>
    <t>00700761</t>
  </si>
  <si>
    <t>COD-227</t>
  </si>
  <si>
    <t>00700748</t>
  </si>
  <si>
    <t>OUT-S57G</t>
  </si>
  <si>
    <t>00700760</t>
  </si>
  <si>
    <t>COD-228</t>
  </si>
  <si>
    <t>00700759</t>
  </si>
  <si>
    <t>COD-229</t>
  </si>
  <si>
    <t>00700779</t>
  </si>
  <si>
    <t>COD-230</t>
  </si>
  <si>
    <t>00700778</t>
  </si>
  <si>
    <t>COD-231</t>
  </si>
  <si>
    <t>00700774</t>
  </si>
  <si>
    <t>OUT-S58</t>
  </si>
  <si>
    <t>00700777</t>
  </si>
  <si>
    <t>COD-232</t>
  </si>
  <si>
    <t>00700776</t>
  </si>
  <si>
    <t>COD-233</t>
  </si>
  <si>
    <t>00700775</t>
  </si>
  <si>
    <t>COD-234</t>
  </si>
  <si>
    <t>00701194</t>
  </si>
  <si>
    <t>COD-235</t>
  </si>
  <si>
    <t>00701193</t>
  </si>
  <si>
    <t>COD-236</t>
  </si>
  <si>
    <t>00701561</t>
  </si>
  <si>
    <t>OUT-S59</t>
  </si>
  <si>
    <t>00701192</t>
  </si>
  <si>
    <t>COD-237</t>
  </si>
  <si>
    <t>00701191</t>
  </si>
  <si>
    <t>COD-238</t>
  </si>
  <si>
    <t>00701190</t>
  </si>
  <si>
    <t>COD-239</t>
  </si>
  <si>
    <t>00701189</t>
  </si>
  <si>
    <t>COD-240</t>
  </si>
  <si>
    <t>00701562</t>
  </si>
  <si>
    <t>OUT-S60</t>
  </si>
  <si>
    <t>00701185</t>
  </si>
  <si>
    <t>COD-244</t>
  </si>
  <si>
    <t>00701184</t>
  </si>
  <si>
    <t>COD-245</t>
  </si>
  <si>
    <t>00701183</t>
  </si>
  <si>
    <t>COD-246</t>
  </si>
  <si>
    <t>00701182</t>
  </si>
  <si>
    <t>COD-247</t>
  </si>
  <si>
    <t>00701181</t>
  </si>
  <si>
    <t>COD-248</t>
  </si>
  <si>
    <t>00701180</t>
  </si>
  <si>
    <t>COD-249</t>
  </si>
  <si>
    <t>00701179</t>
  </si>
  <si>
    <t>COD-250</t>
  </si>
  <si>
    <t>00701178</t>
  </si>
  <si>
    <t>COD-251</t>
  </si>
  <si>
    <t>00701177</t>
  </si>
  <si>
    <t>COD-252</t>
  </si>
  <si>
    <t>00701587</t>
  </si>
  <si>
    <t>COD-261</t>
  </si>
  <si>
    <t>00701572</t>
  </si>
  <si>
    <t>OUT-S61</t>
  </si>
  <si>
    <t>00701586</t>
  </si>
  <si>
    <t>COD-262</t>
  </si>
  <si>
    <t>00701585</t>
  </si>
  <si>
    <t>COD-263</t>
  </si>
  <si>
    <t>00701577</t>
  </si>
  <si>
    <t>OUT-S61G</t>
  </si>
  <si>
    <t>00701584</t>
  </si>
  <si>
    <t>COD-264</t>
  </si>
  <si>
    <t>00702279</t>
  </si>
  <si>
    <t>COD-269</t>
  </si>
  <si>
    <t>00702278</t>
  </si>
  <si>
    <t>COD-270</t>
  </si>
  <si>
    <t>00705931</t>
  </si>
  <si>
    <t>OUT-S62</t>
  </si>
  <si>
    <t>00705936</t>
  </si>
  <si>
    <t>OUT-S62G</t>
  </si>
  <si>
    <t>00800294</t>
  </si>
  <si>
    <t>COD-271</t>
  </si>
  <si>
    <t>00800293</t>
  </si>
  <si>
    <t>COD-272</t>
  </si>
  <si>
    <t>00800296</t>
  </si>
  <si>
    <t>OUT-S63</t>
  </si>
  <si>
    <t>00800292</t>
  </si>
  <si>
    <t>COD-273</t>
  </si>
  <si>
    <t>00800291</t>
  </si>
  <si>
    <t>COD-274</t>
  </si>
  <si>
    <t>00800290</t>
  </si>
  <si>
    <t>COD-275</t>
  </si>
  <si>
    <t>00800300</t>
  </si>
  <si>
    <t>OUT-S63G</t>
  </si>
  <si>
    <t>00800289</t>
  </si>
  <si>
    <t>COD-276</t>
  </si>
  <si>
    <t>00800328</t>
  </si>
  <si>
    <t>COD-277</t>
  </si>
  <si>
    <t>00800327</t>
  </si>
  <si>
    <t>COD-278</t>
  </si>
  <si>
    <t>00800326</t>
  </si>
  <si>
    <t>COD-279</t>
  </si>
  <si>
    <t>00800335</t>
  </si>
  <si>
    <t>COD-280</t>
  </si>
  <si>
    <t>00800334</t>
  </si>
  <si>
    <t>COD-281</t>
  </si>
  <si>
    <t>00800333</t>
  </si>
  <si>
    <t>COD-282</t>
  </si>
  <si>
    <t>00800337</t>
  </si>
  <si>
    <t>OUT-S64</t>
  </si>
  <si>
    <t>00800332</t>
  </si>
  <si>
    <t>COD-283</t>
  </si>
  <si>
    <t>00800331</t>
  </si>
  <si>
    <t>COD-284</t>
  </si>
  <si>
    <t>00800330</t>
  </si>
  <si>
    <t>COD-285</t>
  </si>
  <si>
    <t>00800329</t>
  </si>
  <si>
    <t>COD-286</t>
  </si>
  <si>
    <t>00800552</t>
  </si>
  <si>
    <t>COD-287</t>
  </si>
  <si>
    <t>00800551</t>
  </si>
  <si>
    <t>COD-288</t>
  </si>
  <si>
    <t>00800550</t>
  </si>
  <si>
    <t>COD-289</t>
  </si>
  <si>
    <t>00800454</t>
  </si>
  <si>
    <t>COD-290</t>
  </si>
  <si>
    <t>00800453</t>
  </si>
  <si>
    <t>COD-291</t>
  </si>
  <si>
    <t>00800452</t>
  </si>
  <si>
    <t>COD-292</t>
  </si>
  <si>
    <t>00800451</t>
  </si>
  <si>
    <t>COD-293</t>
  </si>
  <si>
    <t>00800450</t>
  </si>
  <si>
    <t>COD-301</t>
  </si>
  <si>
    <t>00800449</t>
  </si>
  <si>
    <t>COD-302</t>
  </si>
  <si>
    <t>00800460</t>
  </si>
  <si>
    <t>OUT-S65</t>
  </si>
  <si>
    <t>00800448</t>
  </si>
  <si>
    <t>COD-303</t>
  </si>
  <si>
    <t>00800447</t>
  </si>
  <si>
    <t>COD-304</t>
  </si>
  <si>
    <t>00800446</t>
  </si>
  <si>
    <t>COD-305</t>
  </si>
  <si>
    <t>00800461</t>
  </si>
  <si>
    <t>00800445</t>
  </si>
  <si>
    <t>COD-306</t>
  </si>
  <si>
    <t>00800444</t>
  </si>
  <si>
    <t>COD-307</t>
  </si>
  <si>
    <t>00800443</t>
  </si>
  <si>
    <t>COD-308</t>
  </si>
  <si>
    <t>00800442</t>
  </si>
  <si>
    <t>COD-309</t>
  </si>
  <si>
    <t>00800441</t>
  </si>
  <si>
    <t>COD-310</t>
  </si>
  <si>
    <t>00800546</t>
  </si>
  <si>
    <t>COD-311</t>
  </si>
  <si>
    <t>00800545</t>
  </si>
  <si>
    <t>COD-312</t>
  </si>
  <si>
    <t>00800544</t>
  </si>
  <si>
    <t>COD-313</t>
  </si>
  <si>
    <t>00800565</t>
  </si>
  <si>
    <t>COD-314</t>
  </si>
  <si>
    <t>00800564</t>
  </si>
  <si>
    <t>COD-315</t>
  </si>
  <si>
    <t>00800563</t>
  </si>
  <si>
    <t>COD-316</t>
  </si>
  <si>
    <t>00800562</t>
  </si>
  <si>
    <t>COD-317</t>
  </si>
  <si>
    <t>00800675</t>
  </si>
  <si>
    <t>COD-318</t>
  </si>
  <si>
    <t>00800674</t>
  </si>
  <si>
    <t>COD-319</t>
  </si>
  <si>
    <t>00800673</t>
  </si>
  <si>
    <t>COD-320</t>
  </si>
  <si>
    <t>00800672</t>
  </si>
  <si>
    <t>COD-321</t>
  </si>
  <si>
    <t>00800671</t>
  </si>
  <si>
    <t>COD-322</t>
  </si>
  <si>
    <t>00800670</t>
  </si>
  <si>
    <t>COD-323</t>
  </si>
  <si>
    <t>00800669</t>
  </si>
  <si>
    <t>COD-324</t>
  </si>
  <si>
    <t>00800668</t>
  </si>
  <si>
    <t>COD-325</t>
  </si>
  <si>
    <t>00800667</t>
  </si>
  <si>
    <t>COD-326</t>
  </si>
  <si>
    <t>00800666</t>
  </si>
  <si>
    <t>COD-327</t>
  </si>
  <si>
    <t>00803500</t>
  </si>
  <si>
    <t>OUT-S66</t>
  </si>
  <si>
    <t>00800665</t>
  </si>
  <si>
    <t>COD-328</t>
  </si>
  <si>
    <t>00800664</t>
  </si>
  <si>
    <t>COD-329</t>
  </si>
  <si>
    <t>00800663</t>
  </si>
  <si>
    <t>COD-330</t>
  </si>
  <si>
    <t>00800662</t>
  </si>
  <si>
    <t>COD-331</t>
  </si>
  <si>
    <t>00800661</t>
  </si>
  <si>
    <t>COD-332</t>
  </si>
  <si>
    <t>00800660</t>
  </si>
  <si>
    <t>COD-333</t>
  </si>
  <si>
    <t>00800659</t>
  </si>
  <si>
    <t>COD-334</t>
  </si>
  <si>
    <t>00800658</t>
  </si>
  <si>
    <t>COD-335</t>
  </si>
  <si>
    <t>00800657</t>
  </si>
  <si>
    <t>COD-336</t>
  </si>
  <si>
    <t>00800656</t>
  </si>
  <si>
    <t>COD-337</t>
  </si>
  <si>
    <t>00800655</t>
  </si>
  <si>
    <t>COD-338</t>
  </si>
  <si>
    <t>00800654</t>
  </si>
  <si>
    <t>COD-339</t>
  </si>
  <si>
    <t>00800653</t>
  </si>
  <si>
    <t>COD-340</t>
  </si>
  <si>
    <t>00800652</t>
  </si>
  <si>
    <t>COD-341</t>
  </si>
  <si>
    <t>00800651</t>
  </si>
  <si>
    <t>COD-342</t>
  </si>
  <si>
    <t>00801070</t>
  </si>
  <si>
    <t>COD-344</t>
  </si>
  <si>
    <t>00801069</t>
  </si>
  <si>
    <t>COD-345</t>
  </si>
  <si>
    <t>00801068</t>
  </si>
  <si>
    <t>COD-346</t>
  </si>
  <si>
    <t>00801067</t>
  </si>
  <si>
    <t>COD-347</t>
  </si>
  <si>
    <t>00801066</t>
  </si>
  <si>
    <t>COD-348</t>
  </si>
  <si>
    <t>00801065</t>
  </si>
  <si>
    <t>COD-349</t>
  </si>
  <si>
    <t>00801064</t>
  </si>
  <si>
    <t>COD-350</t>
  </si>
  <si>
    <t>00801063</t>
  </si>
  <si>
    <t>COD-351</t>
  </si>
  <si>
    <t>00801062</t>
  </si>
  <si>
    <t>COD-352</t>
  </si>
  <si>
    <t>00801061</t>
  </si>
  <si>
    <t>COD-353</t>
  </si>
  <si>
    <t>00801072</t>
  </si>
  <si>
    <t>Grand Total</t>
  </si>
  <si>
    <t>Sum of Volume (liters)</t>
  </si>
  <si>
    <t>Sum of EG+PG (kg)</t>
  </si>
  <si>
    <t>not sampled</t>
  </si>
  <si>
    <t>not detected - summer</t>
  </si>
  <si>
    <t>partial storm</t>
  </si>
  <si>
    <t>no CG</t>
  </si>
  <si>
    <t>not detected - summer (CG only)</t>
  </si>
  <si>
    <t>OUT-S68c</t>
  </si>
  <si>
    <t>OUT-S68d</t>
  </si>
  <si>
    <t>OUT-S68ab</t>
  </si>
  <si>
    <t>US-S30</t>
  </si>
  <si>
    <t>US-S37</t>
  </si>
  <si>
    <t>US-S38</t>
  </si>
  <si>
    <t>US-S43</t>
  </si>
  <si>
    <t>US-S44</t>
  </si>
  <si>
    <t>US-S54</t>
  </si>
  <si>
    <t>US-S58</t>
  </si>
  <si>
    <t>US-S67</t>
  </si>
  <si>
    <t>US-S69</t>
  </si>
  <si>
    <t>US-S70</t>
  </si>
  <si>
    <t>LK-S06</t>
  </si>
  <si>
    <t>LK-S12</t>
  </si>
  <si>
    <t>LK-S25</t>
  </si>
  <si>
    <t>LK-S44</t>
  </si>
  <si>
    <t>LK-S46</t>
  </si>
  <si>
    <t>LK-S67</t>
  </si>
  <si>
    <t>LK-S69</t>
  </si>
  <si>
    <t>LK-S70</t>
  </si>
  <si>
    <t>CG-S85</t>
  </si>
  <si>
    <t>CG-S86</t>
  </si>
  <si>
    <t>CG-S87</t>
  </si>
  <si>
    <t>CG-S46</t>
  </si>
  <si>
    <t>CG-S52</t>
  </si>
  <si>
    <t>CG-S16</t>
  </si>
  <si>
    <t>CG-S18</t>
  </si>
  <si>
    <t>CG-S19</t>
  </si>
  <si>
    <t>CG-S21</t>
  </si>
  <si>
    <t>CG-S24</t>
  </si>
  <si>
    <t>OUT-S53</t>
  </si>
  <si>
    <t>OUT-S67</t>
  </si>
  <si>
    <t>OUT-S69</t>
  </si>
  <si>
    <t>OUT-S70</t>
  </si>
  <si>
    <t>Sum of Type I Pure (Gal)</t>
  </si>
  <si>
    <t>Sum of Type IV Pure (Gal)</t>
  </si>
  <si>
    <t>Sum of Total I &amp; IV (Gal)</t>
  </si>
  <si>
    <t>na</t>
  </si>
  <si>
    <t>no sample</t>
  </si>
  <si>
    <t>USGS Water Science Center special 99904 Runoff volume in thousands of cu feet</t>
  </si>
  <si>
    <t>Runoff volume in thousands of cu ft</t>
  </si>
  <si>
    <t>Sample Start Date</t>
  </si>
  <si>
    <t>Sample End Date</t>
  </si>
  <si>
    <t>Record Number</t>
  </si>
  <si>
    <t>Sample ID</t>
  </si>
  <si>
    <t>01201272</t>
  </si>
  <si>
    <t>US-B37</t>
  </si>
  <si>
    <t>01201612</t>
  </si>
  <si>
    <t>US-S95</t>
  </si>
  <si>
    <t>01201616</t>
  </si>
  <si>
    <t>US-S95G</t>
  </si>
  <si>
    <t>01301569</t>
  </si>
  <si>
    <t>01300448</t>
  </si>
  <si>
    <t>US-S96</t>
  </si>
  <si>
    <t>01300453</t>
  </si>
  <si>
    <t>US-S96G</t>
  </si>
  <si>
    <t>01300457</t>
  </si>
  <si>
    <t>01300534</t>
  </si>
  <si>
    <t>US-S97</t>
  </si>
  <si>
    <t>01300539</t>
  </si>
  <si>
    <t>US-S97G</t>
  </si>
  <si>
    <t>01300524</t>
  </si>
  <si>
    <t>US-S98</t>
  </si>
  <si>
    <t>01300657</t>
  </si>
  <si>
    <t>US-S100</t>
  </si>
  <si>
    <t>01301016</t>
  </si>
  <si>
    <t>US-S101</t>
  </si>
  <si>
    <t>01301278</t>
  </si>
  <si>
    <t>US-S102</t>
  </si>
  <si>
    <t>01301283</t>
  </si>
  <si>
    <t>US-S102G</t>
  </si>
  <si>
    <t>01201273</t>
  </si>
  <si>
    <t>OUT-B37</t>
  </si>
  <si>
    <t>01201613</t>
  </si>
  <si>
    <t>OUT-S95</t>
  </si>
  <si>
    <t>01201617</t>
  </si>
  <si>
    <t>OUT-S95G</t>
  </si>
  <si>
    <t>01301568</t>
  </si>
  <si>
    <t>01300449</t>
  </si>
  <si>
    <t>OUT-S96</t>
  </si>
  <si>
    <t>01300454</t>
  </si>
  <si>
    <t>OUT-S96G</t>
  </si>
  <si>
    <t>01300458</t>
  </si>
  <si>
    <t>01300535</t>
  </si>
  <si>
    <t>OUT-S97</t>
  </si>
  <si>
    <t>01300538</t>
  </si>
  <si>
    <t>OUT-S97G</t>
  </si>
  <si>
    <t>01300525</t>
  </si>
  <si>
    <t>OUT-S98</t>
  </si>
  <si>
    <t>01301033</t>
  </si>
  <si>
    <t>OUT-S99</t>
  </si>
  <si>
    <t>01300658</t>
  </si>
  <si>
    <t>OUT-S100</t>
  </si>
  <si>
    <t>01301017</t>
  </si>
  <si>
    <t>OUT-S101</t>
  </si>
  <si>
    <t>01301279</t>
  </si>
  <si>
    <t>OUT-S102</t>
  </si>
  <si>
    <t>01301284</t>
  </si>
  <si>
    <t>OUT-S102G</t>
  </si>
  <si>
    <t>01201614</t>
  </si>
  <si>
    <t>CG-S95</t>
  </si>
  <si>
    <t>01201618</t>
  </si>
  <si>
    <t>CG-S95G</t>
  </si>
  <si>
    <t>01300450</t>
  </si>
  <si>
    <t>CG-S96</t>
  </si>
  <si>
    <t>01300455</t>
  </si>
  <si>
    <t>CG-S96G</t>
  </si>
  <si>
    <t>01300526</t>
  </si>
  <si>
    <t>CG-S98</t>
  </si>
  <si>
    <t>01300528</t>
  </si>
  <si>
    <t>CG-S98A</t>
  </si>
  <si>
    <t>01300529</t>
  </si>
  <si>
    <t>CG-S98B</t>
  </si>
  <si>
    <t>01300530</t>
  </si>
  <si>
    <t>CG-S98C</t>
  </si>
  <si>
    <t>01300531</t>
  </si>
  <si>
    <t>CG-S98G</t>
  </si>
  <si>
    <t>01300660</t>
  </si>
  <si>
    <t>CG-S99</t>
  </si>
  <si>
    <t>01300659</t>
  </si>
  <si>
    <t>CG-S100</t>
  </si>
  <si>
    <t>01301019</t>
  </si>
  <si>
    <t>CG-S101</t>
  </si>
  <si>
    <t>01301277</t>
  </si>
  <si>
    <t>CG-S102</t>
  </si>
  <si>
    <t>01301282</t>
  </si>
  <si>
    <t>CG-S102G</t>
  </si>
  <si>
    <t>01201274</t>
  </si>
  <si>
    <t>LK-B37</t>
  </si>
  <si>
    <t>01201615</t>
  </si>
  <si>
    <t>LK-S95</t>
  </si>
  <si>
    <t>01201619</t>
  </si>
  <si>
    <t>LK-S95G</t>
  </si>
  <si>
    <t>01301567</t>
  </si>
  <si>
    <t>01300451</t>
  </si>
  <si>
    <t>LK-S96</t>
  </si>
  <si>
    <t>01300456</t>
  </si>
  <si>
    <t>LK-S96G</t>
  </si>
  <si>
    <t>01300459</t>
  </si>
  <si>
    <t>01300536</t>
  </si>
  <si>
    <t>LK-S97</t>
  </si>
  <si>
    <t>01300537</t>
  </si>
  <si>
    <t>LK-S97G</t>
  </si>
  <si>
    <t>01300527</t>
  </si>
  <si>
    <t>LK-S98</t>
  </si>
  <si>
    <t>01300661</t>
  </si>
  <si>
    <t>LK-S100</t>
  </si>
  <si>
    <t>01301018</t>
  </si>
  <si>
    <t>LK-S101</t>
  </si>
  <si>
    <t>01301276</t>
  </si>
  <si>
    <t>LK-S102</t>
  </si>
  <si>
    <t>01301281</t>
  </si>
  <si>
    <t>LK-S102G</t>
  </si>
  <si>
    <t>01201248</t>
  </si>
  <si>
    <t>01201621</t>
  </si>
  <si>
    <t>01201275</t>
  </si>
  <si>
    <t>OAK-B37</t>
  </si>
  <si>
    <t>01201620</t>
  </si>
  <si>
    <t>01300452</t>
  </si>
  <si>
    <t>OAK-S96</t>
  </si>
  <si>
    <t>01300460</t>
  </si>
  <si>
    <t>01300533</t>
  </si>
  <si>
    <t>OAK-S97</t>
  </si>
  <si>
    <t>01300532</t>
  </si>
  <si>
    <t>OAK-S98</t>
  </si>
  <si>
    <t>01300662</t>
  </si>
  <si>
    <t>OAK-S100</t>
  </si>
  <si>
    <t>01301020</t>
  </si>
  <si>
    <t>OAK-S101</t>
  </si>
  <si>
    <t>01301280</t>
  </si>
  <si>
    <t>OAK-S102</t>
  </si>
  <si>
    <t>01200972</t>
  </si>
  <si>
    <t>COD-674</t>
  </si>
  <si>
    <t>01201064</t>
  </si>
  <si>
    <t>COD-675</t>
  </si>
  <si>
    <t>01201063</t>
  </si>
  <si>
    <t>COD-676</t>
  </si>
  <si>
    <t>01201062</t>
  </si>
  <si>
    <t>COD-677</t>
  </si>
  <si>
    <t>01201061</t>
  </si>
  <si>
    <t>COD-678</t>
  </si>
  <si>
    <t>01201060</t>
  </si>
  <si>
    <t>COD-679</t>
  </si>
  <si>
    <t>01300429</t>
  </si>
  <si>
    <t>COD-680</t>
  </si>
  <si>
    <t>01300430</t>
  </si>
  <si>
    <t>COD-681</t>
  </si>
  <si>
    <t>01300431</t>
  </si>
  <si>
    <t>COD-682</t>
  </si>
  <si>
    <t>01300432</t>
  </si>
  <si>
    <t>COD-683</t>
  </si>
  <si>
    <t>01300433</t>
  </si>
  <si>
    <t>COD-684</t>
  </si>
  <si>
    <t>01300435</t>
  </si>
  <si>
    <t>COD-685</t>
  </si>
  <si>
    <t>01300447</t>
  </si>
  <si>
    <t>COD-686</t>
  </si>
  <si>
    <t>01300446</t>
  </si>
  <si>
    <t>COD-687</t>
  </si>
  <si>
    <t>01300445</t>
  </si>
  <si>
    <t>COD-688</t>
  </si>
  <si>
    <t>01300444</t>
  </si>
  <si>
    <t>COD-689</t>
  </si>
  <si>
    <t>01300443</t>
  </si>
  <si>
    <t>COD-690</t>
  </si>
  <si>
    <t>01300442</t>
  </si>
  <si>
    <t>COD-691</t>
  </si>
  <si>
    <t>01300441</t>
  </si>
  <si>
    <t>COD-692</t>
  </si>
  <si>
    <t>01300440</t>
  </si>
  <si>
    <t>COD-693</t>
  </si>
  <si>
    <t>01300439</t>
  </si>
  <si>
    <t>COD-694</t>
  </si>
  <si>
    <t>01300438</t>
  </si>
  <si>
    <t>COD-695</t>
  </si>
  <si>
    <t>01300437</t>
  </si>
  <si>
    <t>01300436</t>
  </si>
  <si>
    <t>COD-698</t>
  </si>
  <si>
    <t>01300548</t>
  </si>
  <si>
    <t>COD-699</t>
  </si>
  <si>
    <t>01300547</t>
  </si>
  <si>
    <t>COD-700</t>
  </si>
  <si>
    <t>01300546</t>
  </si>
  <si>
    <t>COD-701</t>
  </si>
  <si>
    <t>01300545</t>
  </si>
  <si>
    <t>COD-702</t>
  </si>
  <si>
    <t>01300544</t>
  </si>
  <si>
    <t>COD-703</t>
  </si>
  <si>
    <t>01300543</t>
  </si>
  <si>
    <t>COD-704</t>
  </si>
  <si>
    <t>01300542</t>
  </si>
  <si>
    <t>COD-705</t>
  </si>
  <si>
    <t>01300541</t>
  </si>
  <si>
    <t>COD-706</t>
  </si>
  <si>
    <t>01300540</t>
  </si>
  <si>
    <t>COD-707</t>
  </si>
  <si>
    <t>01300732</t>
  </si>
  <si>
    <t>COD-708</t>
  </si>
  <si>
    <t>01300731</t>
  </si>
  <si>
    <t>COD-709</t>
  </si>
  <si>
    <t>01300730</t>
  </si>
  <si>
    <t>COD-710</t>
  </si>
  <si>
    <t>01300729</t>
  </si>
  <si>
    <t>COD-711</t>
  </si>
  <si>
    <t>01300728</t>
  </si>
  <si>
    <t>COD-712</t>
  </si>
  <si>
    <t>01300727</t>
  </si>
  <si>
    <t>COD-713</t>
  </si>
  <si>
    <t>01300726</t>
  </si>
  <si>
    <t>COD-714</t>
  </si>
  <si>
    <t>01300725</t>
  </si>
  <si>
    <t>COD-715</t>
  </si>
  <si>
    <t>01300724</t>
  </si>
  <si>
    <t>COD-716</t>
  </si>
  <si>
    <t>01300723</t>
  </si>
  <si>
    <t>COD-717</t>
  </si>
  <si>
    <t>01300722</t>
  </si>
  <si>
    <t>COD-718</t>
  </si>
  <si>
    <t>01300721</t>
  </si>
  <si>
    <t>COD-719</t>
  </si>
  <si>
    <t>01300720</t>
  </si>
  <si>
    <t>COD-720</t>
  </si>
  <si>
    <t>01300719</t>
  </si>
  <si>
    <t>COD-721</t>
  </si>
  <si>
    <t>01300718</t>
  </si>
  <si>
    <t>COD-722</t>
  </si>
  <si>
    <t>01300717</t>
  </si>
  <si>
    <t>COD-723</t>
  </si>
  <si>
    <t>01301032</t>
  </si>
  <si>
    <t>COD-724</t>
  </si>
  <si>
    <t>01301566</t>
  </si>
  <si>
    <t>COD-725</t>
  </si>
  <si>
    <t>01301030</t>
  </si>
  <si>
    <t>COD-726</t>
  </si>
  <si>
    <t>01301029</t>
  </si>
  <si>
    <t>COD-727</t>
  </si>
  <si>
    <t>01301028</t>
  </si>
  <si>
    <t>COD-728</t>
  </si>
  <si>
    <t>01301027</t>
  </si>
  <si>
    <t>COD-729</t>
  </si>
  <si>
    <t>01301026</t>
  </si>
  <si>
    <t>COD-730</t>
  </si>
  <si>
    <t>01301025</t>
  </si>
  <si>
    <t>COD-731</t>
  </si>
  <si>
    <t>01301024</t>
  </si>
  <si>
    <t>COD-732</t>
  </si>
  <si>
    <t>01301023</t>
  </si>
  <si>
    <t>COD-733</t>
  </si>
  <si>
    <t>01301022</t>
  </si>
  <si>
    <t>COD-734</t>
  </si>
  <si>
    <t>01301021</t>
  </si>
  <si>
    <t>COD-735</t>
  </si>
  <si>
    <t>01301263</t>
  </si>
  <si>
    <t>COD-736</t>
  </si>
  <si>
    <t>01301262</t>
  </si>
  <si>
    <t>COD-737</t>
  </si>
  <si>
    <t>01301261</t>
  </si>
  <si>
    <t>COD-738</t>
  </si>
  <si>
    <t>01301260</t>
  </si>
  <si>
    <t>COD-739</t>
  </si>
  <si>
    <t>01301259</t>
  </si>
  <si>
    <t>COD-740</t>
  </si>
  <si>
    <t>01301258</t>
  </si>
  <si>
    <t>COD-741</t>
  </si>
  <si>
    <t>01301257</t>
  </si>
  <si>
    <t>COD-742</t>
  </si>
  <si>
    <t>01301256</t>
  </si>
  <si>
    <t>COD-743</t>
  </si>
  <si>
    <t>01301255</t>
  </si>
  <si>
    <t>COD-744</t>
  </si>
  <si>
    <t>01301588</t>
  </si>
  <si>
    <t>COD-745</t>
  </si>
  <si>
    <t>01301587</t>
  </si>
  <si>
    <t>COD-746</t>
  </si>
  <si>
    <t>01301586</t>
  </si>
  <si>
    <t>COD-747</t>
  </si>
  <si>
    <t>01301599</t>
  </si>
  <si>
    <t>COD-748</t>
  </si>
  <si>
    <t>01301598</t>
  </si>
  <si>
    <t>COD-749</t>
  </si>
  <si>
    <t>01301597</t>
  </si>
  <si>
    <t>COD-750</t>
  </si>
  <si>
    <t>01301596</t>
  </si>
  <si>
    <t>COD-751</t>
  </si>
  <si>
    <t>01301812</t>
  </si>
  <si>
    <t>COD-752</t>
  </si>
  <si>
    <t>01301811</t>
  </si>
  <si>
    <t>COD-753</t>
  </si>
  <si>
    <t>01301810</t>
  </si>
  <si>
    <t>COD-754</t>
  </si>
  <si>
    <t>01301809</t>
  </si>
  <si>
    <t>COD-755</t>
  </si>
  <si>
    <t>01301808</t>
  </si>
  <si>
    <t>COD-756</t>
  </si>
  <si>
    <t>01301807</t>
  </si>
  <si>
    <t>COD-757</t>
  </si>
  <si>
    <t>Start_Date</t>
  </si>
  <si>
    <t>End_Date</t>
  </si>
  <si>
    <t>P82398</t>
  </si>
  <si>
    <t>R00060</t>
  </si>
  <si>
    <t>P00060</t>
  </si>
  <si>
    <t>R00061</t>
  </si>
  <si>
    <t>P00061</t>
  </si>
  <si>
    <t>R99904</t>
  </si>
  <si>
    <t>P99904</t>
  </si>
  <si>
    <t>R00310</t>
  </si>
  <si>
    <t>P00310</t>
  </si>
  <si>
    <t>R00335</t>
  </si>
  <si>
    <t>P00335</t>
  </si>
  <si>
    <t>R00608</t>
  </si>
  <si>
    <t>P00608</t>
  </si>
  <si>
    <t>R00625</t>
  </si>
  <si>
    <t>P00625</t>
  </si>
  <si>
    <t>R00939</t>
  </si>
  <si>
    <t>P00939</t>
  </si>
  <si>
    <t>R00923</t>
  </si>
  <si>
    <t>P00923</t>
  </si>
  <si>
    <t>R00940</t>
  </si>
  <si>
    <t>P00940</t>
  </si>
  <si>
    <t>R90095</t>
  </si>
  <si>
    <t>P90095</t>
  </si>
  <si>
    <t>R91075</t>
  </si>
  <si>
    <t>P91075</t>
  </si>
  <si>
    <t>R91080</t>
  </si>
  <si>
    <t>P91080</t>
  </si>
  <si>
    <t>R65240</t>
  </si>
  <si>
    <t>P65240</t>
  </si>
  <si>
    <t>R65239</t>
  </si>
  <si>
    <t>P65239</t>
  </si>
  <si>
    <t>R00403</t>
  </si>
  <si>
    <t>P00403</t>
  </si>
  <si>
    <t>R00417</t>
  </si>
  <si>
    <t>P00417</t>
  </si>
  <si>
    <t>R61944</t>
  </si>
  <si>
    <t>P61944</t>
  </si>
  <si>
    <t>R49570</t>
  </si>
  <si>
    <t>P49570</t>
  </si>
  <si>
    <t>R00694</t>
  </si>
  <si>
    <t>P00694</t>
  </si>
  <si>
    <t>R00688</t>
  </si>
  <si>
    <t>P00688</t>
  </si>
  <si>
    <t>R00689</t>
  </si>
  <si>
    <t>P00689</t>
  </si>
  <si>
    <t>R00530</t>
  </si>
  <si>
    <t>P00530</t>
  </si>
  <si>
    <t>R00916</t>
  </si>
  <si>
    <t>P00916</t>
  </si>
  <si>
    <t>R01113</t>
  </si>
  <si>
    <t>P01113</t>
  </si>
  <si>
    <t>R01119</t>
  </si>
  <si>
    <t>P01119</t>
  </si>
  <si>
    <t>R00921</t>
  </si>
  <si>
    <t>P00921</t>
  </si>
  <si>
    <t>R01114</t>
  </si>
  <si>
    <t>P01114</t>
  </si>
  <si>
    <t>R01094</t>
  </si>
  <si>
    <t>P01094</t>
  </si>
  <si>
    <t>R00665</t>
  </si>
  <si>
    <t>P00665</t>
  </si>
  <si>
    <t>R00671</t>
  </si>
  <si>
    <t>P00671</t>
  </si>
  <si>
    <t>R29801</t>
  </si>
  <si>
    <t>P29801</t>
  </si>
  <si>
    <t>R99908</t>
  </si>
  <si>
    <t>P99908</t>
  </si>
  <si>
    <t>R00556</t>
  </si>
  <si>
    <t>P00556</t>
  </si>
  <si>
    <t>R00552</t>
  </si>
  <si>
    <t>P00552</t>
  </si>
  <si>
    <t>R63120</t>
  </si>
  <si>
    <t>P63120</t>
  </si>
  <si>
    <t>R99923</t>
  </si>
  <si>
    <t>P99923</t>
  </si>
  <si>
    <t>R99915</t>
  </si>
  <si>
    <t>P99915</t>
  </si>
  <si>
    <t>R00300</t>
  </si>
  <si>
    <t>P00300</t>
  </si>
  <si>
    <t>R00400</t>
  </si>
  <si>
    <t>P00400</t>
  </si>
  <si>
    <t>R00095</t>
  </si>
  <si>
    <t>P00095</t>
  </si>
  <si>
    <t>R99905</t>
  </si>
  <si>
    <t>P99905</t>
  </si>
  <si>
    <t>R99910</t>
  </si>
  <si>
    <t>P99910</t>
  </si>
  <si>
    <t>R01118</t>
  </si>
  <si>
    <t>P01118</t>
  </si>
  <si>
    <t>R01046</t>
  </si>
  <si>
    <t>P01046</t>
  </si>
  <si>
    <t>R01156</t>
  </si>
  <si>
    <t>P01156</t>
  </si>
  <si>
    <t>R01074</t>
  </si>
  <si>
    <t>P01074</t>
  </si>
  <si>
    <t>S95</t>
  </si>
  <si>
    <t>S96</t>
  </si>
  <si>
    <t>S97</t>
  </si>
  <si>
    <t>S98</t>
  </si>
  <si>
    <t>S99</t>
  </si>
  <si>
    <t>S100</t>
  </si>
  <si>
    <t>S101</t>
  </si>
  <si>
    <t>S102</t>
  </si>
  <si>
    <t>Row Labels</t>
  </si>
  <si>
    <t>started hours early</t>
  </si>
  <si>
    <t>started hours late</t>
  </si>
  <si>
    <t>P00060 Discharge, cubic feet per second</t>
  </si>
  <si>
    <t>P00061 Discharge, instantaneous, cubic feet per second</t>
  </si>
  <si>
    <t>P99904 USGS Water Science Center special 99904</t>
  </si>
  <si>
    <t>P00310 Biochemical oxygen demand, water, unfiltered, 5 days at 20 degrees Celsius, milligrams per liter</t>
  </si>
  <si>
    <t>P00335 Chemical oxygen demand, low level, water, unfiltered, milligrams per liter</t>
  </si>
  <si>
    <t>P00608 Ammonia, water, filtered, milligrams per liter as nitrogen</t>
  </si>
  <si>
    <t>P00625 Ammonia plus organic nitrogen, water, unfiltered, milligrams per liter as nitrogen</t>
  </si>
  <si>
    <t>P00939 Potassium, water, unfiltered, recoverable, milligrams per liter</t>
  </si>
  <si>
    <t>P00923 Sodium, water, unfiltered, recoverable, milligrams per liter</t>
  </si>
  <si>
    <t>P00940 Chloride, water, filtered, milligrams per liter</t>
  </si>
  <si>
    <t>P90095 Specific conductance, water, unfiltered, laboratory, microsiemens per centimeter at 25 degrees Celsius</t>
  </si>
  <si>
    <t>P91075 Ethylene glycol, water, unfiltered, recoverable, milligrams per liter</t>
  </si>
  <si>
    <t>P91080 Propylene glycol, water, unfiltered, recoverable, milligrams per liter</t>
  </si>
  <si>
    <t>P65240 Acetate, water, filtered (0.2 micron filter), recoverable, milligrams per liter</t>
  </si>
  <si>
    <t>P65239 Formate, water, filtered (0.2 micron filter), recoverable, milligrams per liter</t>
  </si>
  <si>
    <t>P00403 pH, water, unfiltered, laboratory, standard units</t>
  </si>
  <si>
    <t>P00417 Acid neutralizing capacity, water, unfiltered, fixed endpoint (pH 4.5) titration, laboratory, milligrams per liter as calcium carbonate</t>
  </si>
  <si>
    <t>P61944 5-Methyl-1H-benzotriazole, water, unfiltered, recoverable, micrograms per liter</t>
  </si>
  <si>
    <t>P49570 Particulate nitrogen, suspended in water, milligrams per liter</t>
  </si>
  <si>
    <t>P00694 Carbon (inorganic plus organic), suspended sediment, total, milligrams per liter</t>
  </si>
  <si>
    <t>P00688 Inorganic carbon, suspended sediment, total, milligrams per liter</t>
  </si>
  <si>
    <t>P00689 Organic carbon, suspended sediment, total, milligrams per liter</t>
  </si>
  <si>
    <t>P00530 Suspended solids, water, unfiltered, milligrams per liter</t>
  </si>
  <si>
    <t>P00916 Calcium, water, unfiltered, recoverable, milligrams per liter</t>
  </si>
  <si>
    <t>P01113 Cadmium, water, unfiltered, recoverable, micrograms per liter</t>
  </si>
  <si>
    <t>P01119 Copper, water, unfiltered, recoverable, micrograms per liter</t>
  </si>
  <si>
    <t>P00921 Magnesium, water, unfiltered, recoverable, milligrams per liter</t>
  </si>
  <si>
    <t>P01114 Lead, water, unfiltered, recoverable, micrograms per liter</t>
  </si>
  <si>
    <t>P01094 Zinc, water, unfiltered, recoverable, micrograms per liter</t>
  </si>
  <si>
    <t>P00665 Phosphorus, water, unfiltered, milligrams per liter as phosphorus</t>
  </si>
  <si>
    <t>P00671 Orthophosphate, water, filtered, milligrams per liter as phosphorus</t>
  </si>
  <si>
    <t>P29801 Alkalinity, water, filtered, fixed endpoint (pH 4.5) titration, laboratory, milligrams per liter as calcium carbonate</t>
  </si>
  <si>
    <t>P99908 USGS Water Science Center special 99908</t>
  </si>
  <si>
    <t>P00556 Oil and grease, water, unfiltered, freon extraction, gravimetric, recoverable, milligrams per liter</t>
  </si>
  <si>
    <t>P00552 Oil and grease, water, unfiltered, hexane extraction, recoverable, milligrams per liter</t>
  </si>
  <si>
    <t>P63120 4-Methyl-1H-benzotriazole, water, unfiltered, recoverable, micrograms per liter</t>
  </si>
  <si>
    <t>P99923 USGS Water Science Center special 99923</t>
  </si>
  <si>
    <t>P99915 USGS Water Science Center special 99915</t>
  </si>
  <si>
    <t>P00300 Dissolved oxygen, water, unfiltered, milligrams per liter</t>
  </si>
  <si>
    <t>P00400 pH, water, unfiltered, field, standard units</t>
  </si>
  <si>
    <t>P00095 Specific conductance, water, unfiltered, microsiemens per centimeter at 25 degrees Celsius</t>
  </si>
  <si>
    <t>P99905 USGS Water Science Center special 99905</t>
  </si>
  <si>
    <t>P99910 USGS Water Science Center special 99910</t>
  </si>
  <si>
    <t>P01118 Chromium, water, unfiltered, recoverable, micrograms per liter</t>
  </si>
  <si>
    <t>P01046 Iron, water, filtered, micrograms per liter</t>
  </si>
  <si>
    <t>P01156 Tungsten, suspended sediment, micrograms per liter</t>
  </si>
  <si>
    <t>P01074 Nickel, water, unfiltered, recoverable, micrograms per liter</t>
  </si>
  <si>
    <t>DATES</t>
  </si>
  <si>
    <t>EDATE</t>
  </si>
  <si>
    <t>01303399</t>
  </si>
  <si>
    <t>US-S103</t>
  </si>
  <si>
    <t>01303403</t>
  </si>
  <si>
    <t>US-S103G</t>
  </si>
  <si>
    <t>01303400</t>
  </si>
  <si>
    <t>OUT-S103</t>
  </si>
  <si>
    <t>01303404</t>
  </si>
  <si>
    <t>OUT-S103G</t>
  </si>
  <si>
    <t>0408714755</t>
  </si>
  <si>
    <t>01300427</t>
  </si>
  <si>
    <t>AHOW-101</t>
  </si>
  <si>
    <t>01300780</t>
  </si>
  <si>
    <t>AHOW-201; Diurnal snowmelt, sampled just after pea</t>
  </si>
  <si>
    <t>01301074</t>
  </si>
  <si>
    <t>AHOW-301; Sampled on rising limb of diurnal snowme</t>
  </si>
  <si>
    <t>01301591</t>
  </si>
  <si>
    <t>AHOW-401</t>
  </si>
  <si>
    <t>01301917</t>
  </si>
  <si>
    <t>AHOW-501</t>
  </si>
  <si>
    <t>01301722</t>
  </si>
  <si>
    <t>AHOW-601</t>
  </si>
  <si>
    <t>01303401</t>
  </si>
  <si>
    <t>CG-S103</t>
  </si>
  <si>
    <t>01303405</t>
  </si>
  <si>
    <t>CG-S103G</t>
  </si>
  <si>
    <t>04087148</t>
  </si>
  <si>
    <t>01300423</t>
  </si>
  <si>
    <t>ANAT-101</t>
  </si>
  <si>
    <t>01300779</t>
  </si>
  <si>
    <t>ANAT-201</t>
  </si>
  <si>
    <t>01301075</t>
  </si>
  <si>
    <t>ANAT-301; Water sample taken near bottom of diruna</t>
  </si>
  <si>
    <t>01301590</t>
  </si>
  <si>
    <t>ANAT-401</t>
  </si>
  <si>
    <t>01301918</t>
  </si>
  <si>
    <t>ANAT-501</t>
  </si>
  <si>
    <t>01301721</t>
  </si>
  <si>
    <t>ANAT-601</t>
  </si>
  <si>
    <t>01303402</t>
  </si>
  <si>
    <t>LK-S103</t>
  </si>
  <si>
    <t>01303406</t>
  </si>
  <si>
    <t>LK-S103G</t>
  </si>
  <si>
    <t>04087159</t>
  </si>
  <si>
    <t>01300424</t>
  </si>
  <si>
    <t>MKK-101</t>
  </si>
  <si>
    <t>01300778</t>
  </si>
  <si>
    <t>MKK-201; Sampled just after diurnal snowmelt peak.</t>
  </si>
  <si>
    <t>01301076</t>
  </si>
  <si>
    <t>MKK-301; Sampled during falling limb of diurnal sn</t>
  </si>
  <si>
    <t>01301589</t>
  </si>
  <si>
    <t>MKK-401</t>
  </si>
  <si>
    <t>01301919</t>
  </si>
  <si>
    <t>MKK-501</t>
  </si>
  <si>
    <t>01301723</t>
  </si>
  <si>
    <t>MKK-601</t>
  </si>
  <si>
    <t>01303407</t>
  </si>
  <si>
    <t>OAK-S103</t>
  </si>
  <si>
    <t>P82398 Sampling method, code</t>
  </si>
  <si>
    <t>unrounded 99904</t>
  </si>
  <si>
    <t>SAMPLE</t>
  </si>
  <si>
    <t>STORM</t>
  </si>
  <si>
    <t>storm vol calc</t>
  </si>
  <si>
    <t>OUT7 Sample End Date</t>
  </si>
  <si>
    <t>OUT7 Sample Start Date</t>
  </si>
  <si>
    <t>COD-215</t>
  </si>
  <si>
    <t>COD-216</t>
  </si>
  <si>
    <t>COD-217</t>
  </si>
  <si>
    <t>COD-218</t>
  </si>
  <si>
    <t>COD-219</t>
  </si>
  <si>
    <t>COD-220</t>
  </si>
  <si>
    <t>COD-221</t>
  </si>
  <si>
    <t>COD-222</t>
  </si>
  <si>
    <t>COD-223</t>
  </si>
  <si>
    <t>COD-224</t>
  </si>
  <si>
    <t>COD-241</t>
  </si>
  <si>
    <t>COD-242</t>
  </si>
  <si>
    <t>COD-243</t>
  </si>
  <si>
    <t>COD-253</t>
  </si>
  <si>
    <t>COD-254</t>
  </si>
  <si>
    <t>COD-255</t>
  </si>
  <si>
    <t>COD-256</t>
  </si>
  <si>
    <t>COD-257</t>
  </si>
  <si>
    <t>COD-258</t>
  </si>
  <si>
    <t>COD-259</t>
  </si>
  <si>
    <t>COD-260</t>
  </si>
  <si>
    <t>COD-265</t>
  </si>
  <si>
    <t>COD-266</t>
  </si>
  <si>
    <t>COD-267</t>
  </si>
  <si>
    <t>COD-268</t>
  </si>
  <si>
    <t xml:space="preserve">               </t>
  </si>
  <si>
    <t xml:space="preserve">    </t>
  </si>
  <si>
    <t>STORM VOL</t>
  </si>
  <si>
    <t>new volumes (cfs-days)</t>
  </si>
  <si>
    <t>peak Q</t>
  </si>
  <si>
    <t>Runoff (cu ft in thous)</t>
  </si>
  <si>
    <t>difference</t>
  </si>
  <si>
    <t>Q-P</t>
  </si>
  <si>
    <t>vol calc -99904</t>
  </si>
  <si>
    <t>storm vol calc - 99904</t>
  </si>
  <si>
    <t>storm-sampled</t>
  </si>
  <si>
    <t>ended hours late</t>
  </si>
  <si>
    <t>ended hours early</t>
  </si>
  <si>
    <t>NEW</t>
  </si>
  <si>
    <t>OLD</t>
  </si>
  <si>
    <t>cfs days</t>
  </si>
  <si>
    <t>runoff vol (thous of cu ft)</t>
  </si>
  <si>
    <t>EVENT</t>
  </si>
  <si>
    <t>begin date</t>
  </si>
  <si>
    <t>end date</t>
  </si>
  <si>
    <t>EG</t>
  </si>
  <si>
    <t>PG</t>
  </si>
  <si>
    <t>EG+PG</t>
  </si>
  <si>
    <t>mg/l</t>
  </si>
  <si>
    <t>TCF</t>
  </si>
  <si>
    <t>liters</t>
  </si>
  <si>
    <t>kg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</si>
  <si>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</si>
  <si>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</si>
  <si>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</si>
  <si>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</si>
  <si>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</si>
  <si>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</si>
  <si>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</si>
  <si>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</si>
  <si>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</si>
  <si>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---</t>
  </si>
  <si>
    <t>OUT-S02</t>
  </si>
  <si>
    <t>OUT-S01</t>
  </si>
  <si>
    <t>OUT-S03</t>
  </si>
  <si>
    <t>OUT-S04</t>
  </si>
  <si>
    <t>CG-S01</t>
  </si>
  <si>
    <t>CG-S02</t>
  </si>
  <si>
    <t>CG-S03</t>
  </si>
  <si>
    <t>CG-S04</t>
  </si>
  <si>
    <t>LK-S01</t>
  </si>
  <si>
    <t>LK-S02</t>
  </si>
  <si>
    <t>LK-S03</t>
  </si>
  <si>
    <t>LK-S04</t>
  </si>
  <si>
    <t>US-S01</t>
  </si>
  <si>
    <t>US-S02</t>
  </si>
  <si>
    <t>US-S03</t>
  </si>
  <si>
    <t>US-S04</t>
  </si>
  <si>
    <t xml:space="preserve">GMIA LOADS 1997 </t>
  </si>
  <si>
    <t>Volume</t>
  </si>
  <si>
    <t>Event Mean</t>
  </si>
  <si>
    <t>Precip Amount</t>
  </si>
  <si>
    <t>Load</t>
  </si>
  <si>
    <t>Concentration</t>
  </si>
  <si>
    <t>load</t>
  </si>
  <si>
    <t>(Water Equiv.)</t>
  </si>
  <si>
    <t>in LBS</t>
  </si>
  <si>
    <t>EMC in MG/L</t>
  </si>
  <si>
    <t>in KG</t>
  </si>
  <si>
    <t>Event Description</t>
  </si>
  <si>
    <t>Precip Type</t>
  </si>
  <si>
    <t>in INCHES</t>
  </si>
  <si>
    <t>EVENT1</t>
  </si>
  <si>
    <t>FREEZING RAIN</t>
  </si>
  <si>
    <t>EVENT 2</t>
  </si>
  <si>
    <t>EVENT 3</t>
  </si>
  <si>
    <t>SNOW FALL</t>
  </si>
  <si>
    <t>EVENT 4</t>
  </si>
  <si>
    <t>Sum of Ethylene Glycol (kg)</t>
  </si>
  <si>
    <t>Sum of Propylene Glycol (kg)</t>
  </si>
  <si>
    <t>L</t>
  </si>
  <si>
    <t>T</t>
  </si>
  <si>
    <t>Z</t>
  </si>
  <si>
    <t>unround 99904</t>
  </si>
  <si>
    <t>T-L</t>
  </si>
  <si>
    <t>Z-T</t>
  </si>
  <si>
    <t>Duration (days)</t>
  </si>
  <si>
    <t>W-V</t>
  </si>
  <si>
    <t>sample</t>
  </si>
  <si>
    <t>storm</t>
  </si>
  <si>
    <t>LK NEW end date</t>
  </si>
  <si>
    <t>LK NEW start date</t>
  </si>
  <si>
    <t>LK OLD end date</t>
  </si>
  <si>
    <t>LK OLD start date</t>
  </si>
  <si>
    <t>storm ID</t>
  </si>
  <si>
    <t>OUT7 Volume (liters)</t>
  </si>
  <si>
    <t>OUT7 EG (kg)</t>
  </si>
  <si>
    <t>OUT7 PG (kg)</t>
  </si>
  <si>
    <t>OUT7 EG+PG (kg)</t>
  </si>
  <si>
    <t>CG Volume (liters)</t>
  </si>
  <si>
    <t>CG EG (kg)</t>
  </si>
  <si>
    <t>CG PG (kg)</t>
  </si>
  <si>
    <t>CG EG+PG (kg)</t>
  </si>
  <si>
    <t>TOTAL EG</t>
  </si>
  <si>
    <t>TOTAL PG</t>
  </si>
  <si>
    <t>TOTAL EG+PG</t>
  </si>
  <si>
    <t>Total Volume (liters)</t>
  </si>
  <si>
    <t>CG TypeI (gal)</t>
  </si>
  <si>
    <t>CG Type II/IV (gal)</t>
  </si>
  <si>
    <t>ALL TypeI (gal)</t>
  </si>
  <si>
    <t>ALL Type II/IV (gal)</t>
  </si>
  <si>
    <t>BOD</t>
  </si>
  <si>
    <t>COD</t>
  </si>
  <si>
    <t>sample vol</t>
  </si>
  <si>
    <t>hydrog vol</t>
  </si>
  <si>
    <t>diff</t>
  </si>
  <si>
    <t>%</t>
  </si>
  <si>
    <t>thous cu ft</t>
  </si>
  <si>
    <t>Station number</t>
  </si>
  <si>
    <t>Record number</t>
  </si>
  <si>
    <t>Field sample comment</t>
  </si>
  <si>
    <t>Sampling method code</t>
  </si>
  <si>
    <t>Discharge ft3/s</t>
  </si>
  <si>
    <t>Discharge, instant. ft3/s</t>
  </si>
  <si>
    <t>Water Sci Cntr 99904 None</t>
  </si>
  <si>
    <t>BOD, 5 day, 20 deg mg/l</t>
  </si>
  <si>
    <t>COD, low level, wu mg/l</t>
  </si>
  <si>
    <t>Ammonia, wf mg/l as N</t>
  </si>
  <si>
    <t>NH3+orgN, wu mg/l as N</t>
  </si>
  <si>
    <t>Potassium, wu,recov mg/l</t>
  </si>
  <si>
    <t>Sodium, wu,recov mg/l</t>
  </si>
  <si>
    <t>Chloride, wf mg/l</t>
  </si>
  <si>
    <t>SpecCond,wu25degCLab uS/cm @25C</t>
  </si>
  <si>
    <t>Ethylene glycol, wu mg/l</t>
  </si>
  <si>
    <t>Propylene glycol, wu mg/l</t>
  </si>
  <si>
    <t>Acetate, w, f&lt;0.2u mg/l</t>
  </si>
  <si>
    <t>Formate, w, f&lt;0.2u mg/l</t>
  </si>
  <si>
    <t>pH, wu,lab std units</t>
  </si>
  <si>
    <t>ANC, wu,fixedEP,lab mg/l CaCO3</t>
  </si>
  <si>
    <t>5-Methyl-1H-benzotriazole, wu ug/l</t>
  </si>
  <si>
    <t>Particulate-N, suspended mg/l</t>
  </si>
  <si>
    <t>Total carbon, ss mg/l</t>
  </si>
  <si>
    <t>Inorg carbon, ss,total mg/l</t>
  </si>
  <si>
    <t>Organic carbon, ss,t mg/l</t>
  </si>
  <si>
    <t>Suspended solids mg/l</t>
  </si>
  <si>
    <t>Calcium, wu,recov mg/l</t>
  </si>
  <si>
    <t>Cadmium, wu,recov ug/l</t>
  </si>
  <si>
    <t>Copper, wu,recov ug/l</t>
  </si>
  <si>
    <t>Magnesium, wu,recov mg/l</t>
  </si>
  <si>
    <t>Lead, wu,recov ug/l</t>
  </si>
  <si>
    <t>Zinc, wu,recov ug/l</t>
  </si>
  <si>
    <t>Phosphorus, wu mg/l</t>
  </si>
  <si>
    <t>Orthophosphate, wf mg/l as P</t>
  </si>
  <si>
    <t>Alkalinity,wf,fixedEP,lab mg/l CaCO3</t>
  </si>
  <si>
    <t>Water Sci Cntr 99908 None</t>
  </si>
  <si>
    <t>Oil&amp;grease, wu, freon extract mg/l</t>
  </si>
  <si>
    <t>Oil&amp;grease, wu,hexane extract mg/l</t>
  </si>
  <si>
    <t>4-Methyl-1H-benzotriazole, wu ug/l</t>
  </si>
  <si>
    <t>Water Sci Cntr 99923 None</t>
  </si>
  <si>
    <t>Water Sci Cntr 99915 None</t>
  </si>
  <si>
    <t>Dissolved oxygen mg/l</t>
  </si>
  <si>
    <t>pH std units</t>
  </si>
  <si>
    <t>Specific cond at 25C uS/cm @25C</t>
  </si>
  <si>
    <t>Water Sci Cntr 99905 None</t>
  </si>
  <si>
    <t>Water Sci Cntr 99910 None</t>
  </si>
  <si>
    <t>Chromium, wu,recov ug/l</t>
  </si>
  <si>
    <t>Iron, wf ug/l</t>
  </si>
  <si>
    <t>Tungsten, ss ug/l</t>
  </si>
  <si>
    <t>Nickel, wu,recov ug/l</t>
  </si>
  <si>
    <t>01400160</t>
  </si>
  <si>
    <t>US-S104</t>
  </si>
  <si>
    <t>01400161</t>
  </si>
  <si>
    <t>US-S105</t>
  </si>
  <si>
    <t>01400170</t>
  </si>
  <si>
    <t>US-S105G</t>
  </si>
  <si>
    <t>01400211</t>
  </si>
  <si>
    <t>US-S106</t>
  </si>
  <si>
    <t>01400216</t>
  </si>
  <si>
    <t>US-S106G</t>
  </si>
  <si>
    <t>01400240</t>
  </si>
  <si>
    <t>US-S107</t>
  </si>
  <si>
    <t>01400248</t>
  </si>
  <si>
    <t>US-S107G</t>
  </si>
  <si>
    <t>01400163</t>
  </si>
  <si>
    <t>OUT-S104</t>
  </si>
  <si>
    <t>01400164</t>
  </si>
  <si>
    <t>OUT-S104G</t>
  </si>
  <si>
    <t>01400162</t>
  </si>
  <si>
    <t>OUT-S105</t>
  </si>
  <si>
    <t>01400171</t>
  </si>
  <si>
    <t>OUT-S105G</t>
  </si>
  <si>
    <t>01400212</t>
  </si>
  <si>
    <t>OUT-S106</t>
  </si>
  <si>
    <t>01400217</t>
  </si>
  <si>
    <t>OUT-S106G</t>
  </si>
  <si>
    <t>01400241</t>
  </si>
  <si>
    <t>OUT-S107</t>
  </si>
  <si>
    <t>01400249</t>
  </si>
  <si>
    <t>OUT-S107G</t>
  </si>
  <si>
    <t>01400213</t>
  </si>
  <si>
    <t>CG-S106</t>
  </si>
  <si>
    <t>01400218</t>
  </si>
  <si>
    <t>CG-S106G</t>
  </si>
  <si>
    <t>01400244</t>
  </si>
  <si>
    <t>CG-S107AB</t>
  </si>
  <si>
    <t>01400243</t>
  </si>
  <si>
    <t>CG-S107</t>
  </si>
  <si>
    <t>01400245</t>
  </si>
  <si>
    <t>CG-S107C</t>
  </si>
  <si>
    <t>01400246</t>
  </si>
  <si>
    <t>CG-S107D</t>
  </si>
  <si>
    <t>01400166</t>
  </si>
  <si>
    <t>LK-S104</t>
  </si>
  <si>
    <t>01400167</t>
  </si>
  <si>
    <t>LK-S104G</t>
  </si>
  <si>
    <t>01400165</t>
  </si>
  <si>
    <t>LK-S105</t>
  </si>
  <si>
    <t>01400172</t>
  </si>
  <si>
    <t>LK-S105G</t>
  </si>
  <si>
    <t>01400214</t>
  </si>
  <si>
    <t>LK-S106</t>
  </si>
  <si>
    <t>01400219</t>
  </si>
  <si>
    <t>LK-S106G</t>
  </si>
  <si>
    <t>01400242</t>
  </si>
  <si>
    <t>LK-S107</t>
  </si>
  <si>
    <t>01400250</t>
  </si>
  <si>
    <t>LK-S107G</t>
  </si>
  <si>
    <t>01400169</t>
  </si>
  <si>
    <t>OAK-S104</t>
  </si>
  <si>
    <t>01400168</t>
  </si>
  <si>
    <t>OAK-S105</t>
  </si>
  <si>
    <t>01400215</t>
  </si>
  <si>
    <t>OAK-S106</t>
  </si>
  <si>
    <t>01400247</t>
  </si>
  <si>
    <t>OAK-S107</t>
  </si>
  <si>
    <t>01400173</t>
  </si>
  <si>
    <t>COD-758</t>
  </si>
  <si>
    <t>01400174</t>
  </si>
  <si>
    <t>COD-759</t>
  </si>
  <si>
    <t>01400175</t>
  </si>
  <si>
    <t>COD-760</t>
  </si>
  <si>
    <t>01400176</t>
  </si>
  <si>
    <t>COD-761</t>
  </si>
  <si>
    <t>01400191</t>
  </si>
  <si>
    <t>COD-762</t>
  </si>
  <si>
    <t>01400190</t>
  </si>
  <si>
    <t>COD-763</t>
  </si>
  <si>
    <t>01400189</t>
  </si>
  <si>
    <t>COD-764</t>
  </si>
  <si>
    <t>01400188</t>
  </si>
  <si>
    <t>COD-765</t>
  </si>
  <si>
    <t>01400187</t>
  </si>
  <si>
    <t>COD-766</t>
  </si>
  <si>
    <t>01400186</t>
  </si>
  <si>
    <t>COD-767</t>
  </si>
  <si>
    <t>01400231</t>
  </si>
  <si>
    <t>COD-768</t>
  </si>
  <si>
    <t>01400230</t>
  </si>
  <si>
    <t>COD-769</t>
  </si>
  <si>
    <t>01400229</t>
  </si>
  <si>
    <t>COD-770</t>
  </si>
  <si>
    <t>01400228</t>
  </si>
  <si>
    <t>COD-771</t>
  </si>
  <si>
    <t>01400227</t>
  </si>
  <si>
    <t>COD-772</t>
  </si>
  <si>
    <t>01400226</t>
  </si>
  <si>
    <t>COD-773</t>
  </si>
  <si>
    <t>01400259</t>
  </si>
  <si>
    <t>COD-774</t>
  </si>
  <si>
    <t>01400258</t>
  </si>
  <si>
    <t>COD-775</t>
  </si>
  <si>
    <t>01400277</t>
  </si>
  <si>
    <t>COD-776</t>
  </si>
  <si>
    <t>01400256</t>
  </si>
  <si>
    <t>COD-777</t>
  </si>
  <si>
    <t>01400479</t>
  </si>
  <si>
    <t>COD-778</t>
  </si>
  <si>
    <t>01400478</t>
  </si>
  <si>
    <t>COD-779</t>
  </si>
  <si>
    <t>01400477</t>
  </si>
  <si>
    <t>COD-780</t>
  </si>
  <si>
    <t>01400476</t>
  </si>
  <si>
    <t>COD-781</t>
  </si>
  <si>
    <t>01400475</t>
  </si>
  <si>
    <t>COD-782</t>
  </si>
  <si>
    <t>01400474</t>
  </si>
  <si>
    <t>COD-783</t>
  </si>
  <si>
    <t>01400473</t>
  </si>
  <si>
    <t>COD-784</t>
  </si>
  <si>
    <t>01400472</t>
  </si>
  <si>
    <t>COD-785</t>
  </si>
  <si>
    <t>01400471</t>
  </si>
  <si>
    <t>COD-786</t>
  </si>
  <si>
    <t>01400470</t>
  </si>
  <si>
    <t>COD-787</t>
  </si>
  <si>
    <t>01400468</t>
  </si>
  <si>
    <t>COD-788</t>
  </si>
  <si>
    <t>01400469</t>
  </si>
  <si>
    <t>COD-790</t>
  </si>
  <si>
    <t>01400467</t>
  </si>
  <si>
    <t>COD-791</t>
  </si>
  <si>
    <t>01400466</t>
  </si>
  <si>
    <t>COD-792</t>
  </si>
  <si>
    <t>01400465</t>
  </si>
  <si>
    <t>COD-793</t>
  </si>
  <si>
    <t>01400464</t>
  </si>
  <si>
    <t>COD-794</t>
  </si>
  <si>
    <t>01400463</t>
  </si>
  <si>
    <t>COD-795</t>
  </si>
  <si>
    <t>01400462</t>
  </si>
  <si>
    <t>COD-796</t>
  </si>
  <si>
    <t>01400461</t>
  </si>
  <si>
    <t>COD-797</t>
  </si>
  <si>
    <t>01400460</t>
  </si>
  <si>
    <t>COD-798</t>
  </si>
  <si>
    <t>01400459</t>
  </si>
  <si>
    <t>COD-799</t>
  </si>
  <si>
    <t>COD-800</t>
  </si>
  <si>
    <t>COD-801</t>
  </si>
  <si>
    <t>COD-802</t>
  </si>
  <si>
    <t>COD-803</t>
  </si>
  <si>
    <t>COD-804</t>
  </si>
  <si>
    <t>COD-805</t>
  </si>
  <si>
    <t>COD-806</t>
  </si>
  <si>
    <t>COD-807</t>
  </si>
  <si>
    <t>COD-808</t>
  </si>
  <si>
    <t>OAK-S110</t>
  </si>
  <si>
    <t>01403529</t>
  </si>
  <si>
    <t>OAK-S108</t>
  </si>
  <si>
    <t>01400772</t>
  </si>
  <si>
    <t>LK-S110G</t>
  </si>
  <si>
    <t>01403532</t>
  </si>
  <si>
    <t>LK-S110</t>
  </si>
  <si>
    <t>01403528</t>
  </si>
  <si>
    <t>LK-S108G</t>
  </si>
  <si>
    <t>01400769</t>
  </si>
  <si>
    <t>LK-S108</t>
  </si>
  <si>
    <t>01400768</t>
  </si>
  <si>
    <t>CG-S110G</t>
  </si>
  <si>
    <t>01403531</t>
  </si>
  <si>
    <t>CG-S110</t>
  </si>
  <si>
    <t>01403527</t>
  </si>
  <si>
    <t>CG-S109G</t>
  </si>
  <si>
    <t>01401150</t>
  </si>
  <si>
    <t>CG-S109</t>
  </si>
  <si>
    <t>01401149</t>
  </si>
  <si>
    <t>OUT-S110G</t>
  </si>
  <si>
    <t>01403530</t>
  </si>
  <si>
    <t>OUT-S110</t>
  </si>
  <si>
    <t>01403526</t>
  </si>
  <si>
    <t>COD-819</t>
  </si>
  <si>
    <t>01401265</t>
  </si>
  <si>
    <t>COD-818</t>
  </si>
  <si>
    <t>01401266</t>
  </si>
  <si>
    <t>COD-817</t>
  </si>
  <si>
    <t>01401267</t>
  </si>
  <si>
    <t>COD-816</t>
  </si>
  <si>
    <t>01401268</t>
  </si>
  <si>
    <t>COD-815</t>
  </si>
  <si>
    <t>01401182</t>
  </si>
  <si>
    <t>COD-814</t>
  </si>
  <si>
    <t>01401183</t>
  </si>
  <si>
    <t>COD-813</t>
  </si>
  <si>
    <t>01401184</t>
  </si>
  <si>
    <t>COD-812</t>
  </si>
  <si>
    <t>01401185</t>
  </si>
  <si>
    <t>COD-811</t>
  </si>
  <si>
    <t>01401186</t>
  </si>
  <si>
    <t>COD-810</t>
  </si>
  <si>
    <t>01401187</t>
  </si>
  <si>
    <t>COD-809</t>
  </si>
  <si>
    <t>01401188</t>
  </si>
  <si>
    <t>01401111</t>
  </si>
  <si>
    <t>OUT-S108G</t>
  </si>
  <si>
    <t>01400770</t>
  </si>
  <si>
    <t>01400808</t>
  </si>
  <si>
    <t>OUT-S108</t>
  </si>
  <si>
    <t>01400767</t>
  </si>
  <si>
    <t>01400809</t>
  </si>
  <si>
    <t>01400810</t>
  </si>
  <si>
    <t>01400811</t>
  </si>
  <si>
    <t>01400812</t>
  </si>
  <si>
    <t>01400813</t>
  </si>
  <si>
    <t>01400604</t>
  </si>
  <si>
    <t>01400257</t>
  </si>
  <si>
    <t>US-S110</t>
  </si>
  <si>
    <t>01403525</t>
  </si>
  <si>
    <t>US-S108G</t>
  </si>
  <si>
    <t>01400771</t>
  </si>
  <si>
    <t>US-S108</t>
  </si>
  <si>
    <t>01400766</t>
  </si>
  <si>
    <t>P99220</t>
  </si>
  <si>
    <t>R99220</t>
  </si>
  <si>
    <t>S103</t>
  </si>
  <si>
    <t>S104</t>
  </si>
  <si>
    <t>S105</t>
  </si>
  <si>
    <t>S106</t>
  </si>
  <si>
    <t>S107</t>
  </si>
  <si>
    <t>S108</t>
  </si>
  <si>
    <t>S109</t>
  </si>
  <si>
    <t>S110</t>
  </si>
  <si>
    <t>(blank)</t>
  </si>
  <si>
    <t>S005</t>
  </si>
  <si>
    <t>S006</t>
  </si>
  <si>
    <t>S007</t>
  </si>
  <si>
    <t>S008</t>
  </si>
  <si>
    <t>S009</t>
  </si>
  <si>
    <t>S010</t>
  </si>
  <si>
    <t>S011</t>
  </si>
  <si>
    <t>S012</t>
  </si>
  <si>
    <t>S013</t>
  </si>
  <si>
    <t>S014</t>
  </si>
  <si>
    <t>S015</t>
  </si>
  <si>
    <t>S016</t>
  </si>
  <si>
    <t>S017</t>
  </si>
  <si>
    <t>S018</t>
  </si>
  <si>
    <t>S019</t>
  </si>
  <si>
    <t>S020</t>
  </si>
  <si>
    <t>S021</t>
  </si>
  <si>
    <t>S022</t>
  </si>
  <si>
    <t>S023</t>
  </si>
  <si>
    <t>S024</t>
  </si>
  <si>
    <t>S025</t>
  </si>
  <si>
    <t>S026</t>
  </si>
  <si>
    <t>S027</t>
  </si>
  <si>
    <t>S028</t>
  </si>
  <si>
    <t>S029</t>
  </si>
  <si>
    <t>S030</t>
  </si>
  <si>
    <t>S031</t>
  </si>
  <si>
    <t>S032</t>
  </si>
  <si>
    <t>S033</t>
  </si>
  <si>
    <t>S034</t>
  </si>
  <si>
    <t>S035</t>
  </si>
  <si>
    <t>S036</t>
  </si>
  <si>
    <t>S037</t>
  </si>
  <si>
    <t>S038</t>
  </si>
  <si>
    <t>S039</t>
  </si>
  <si>
    <t>S040</t>
  </si>
  <si>
    <t>S041</t>
  </si>
  <si>
    <t>S042</t>
  </si>
  <si>
    <t>S043</t>
  </si>
  <si>
    <t>S044</t>
  </si>
  <si>
    <t>S045</t>
  </si>
  <si>
    <t>S046</t>
  </si>
  <si>
    <t>S047</t>
  </si>
  <si>
    <t>S048</t>
  </si>
  <si>
    <t>S049</t>
  </si>
  <si>
    <t>S050</t>
  </si>
  <si>
    <t>S051</t>
  </si>
  <si>
    <t>S052</t>
  </si>
  <si>
    <t>S054</t>
  </si>
  <si>
    <t>S055</t>
  </si>
  <si>
    <t>S056</t>
  </si>
  <si>
    <t>S057</t>
  </si>
  <si>
    <t>S058</t>
  </si>
  <si>
    <t>S059</t>
  </si>
  <si>
    <t>S060</t>
  </si>
  <si>
    <t>S061</t>
  </si>
  <si>
    <t>S062</t>
  </si>
  <si>
    <t>S063</t>
  </si>
  <si>
    <t>S064</t>
  </si>
  <si>
    <t>S065</t>
  </si>
  <si>
    <t>S066</t>
  </si>
  <si>
    <t>S068</t>
  </si>
  <si>
    <t>S068C</t>
  </si>
  <si>
    <t>S068D</t>
  </si>
  <si>
    <t>S071</t>
  </si>
  <si>
    <t>S072d</t>
  </si>
  <si>
    <t>S073</t>
  </si>
  <si>
    <t>S074</t>
  </si>
  <si>
    <t>S075</t>
  </si>
  <si>
    <t>S076</t>
  </si>
  <si>
    <t>S077</t>
  </si>
  <si>
    <t>S078</t>
  </si>
  <si>
    <t>S079</t>
  </si>
  <si>
    <t>S080</t>
  </si>
  <si>
    <t>S081</t>
  </si>
  <si>
    <t>S082</t>
  </si>
  <si>
    <t>S083</t>
  </si>
  <si>
    <t>S084</t>
  </si>
  <si>
    <t>S085</t>
  </si>
  <si>
    <t>S086</t>
  </si>
  <si>
    <t>S087</t>
  </si>
  <si>
    <t>S088</t>
  </si>
  <si>
    <t>S089</t>
  </si>
  <si>
    <t>S090</t>
  </si>
  <si>
    <t>S091</t>
  </si>
  <si>
    <t>S092</t>
  </si>
  <si>
    <t>S093</t>
  </si>
  <si>
    <t>S094</t>
  </si>
  <si>
    <t>S095</t>
  </si>
  <si>
    <t>S096</t>
  </si>
  <si>
    <t>S097</t>
  </si>
  <si>
    <t>S098</t>
  </si>
  <si>
    <t>S099</t>
  </si>
  <si>
    <t>S053</t>
  </si>
  <si>
    <t>S067</t>
  </si>
  <si>
    <t>S069</t>
  </si>
  <si>
    <t>S070</t>
  </si>
  <si>
    <t>S072</t>
  </si>
  <si>
    <t>CG-S87A</t>
  </si>
  <si>
    <t>OUT-S72</t>
  </si>
  <si>
    <t>S087A</t>
  </si>
  <si>
    <t>sample volume</t>
  </si>
  <si>
    <t>COD (mg/L)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</si>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</sst>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3" formatCode="_(* #,##0.00_);_(* \(#,##0.00\);_(* &quot;-&quot;??_);_(@_)"/>
    <numFmt numFmtId="164" formatCode="mm\-dd\-yyyy\ hh:mm"/>
    <numFmt numFmtId="165" formatCode="0.0"/>
    <numFmt numFmtId="166" formatCode="[h]:mm:ss;@"/>
    <numFmt numFmtId="167" formatCode="[h]:mm"/>
    <numFmt numFmtId="168" formatCode="[$-F400]h:mm:ss\ AM/PM"/>
    <numFmt numFmtId="169" formatCode="m/d/yy\ h:mm;@"/>
    <numFmt numFmtId="170" formatCode="0.000"/>
    <numFmt numFmtId="171" formatCode="mm\-dd\-yyyy"/>
    <numFmt numFmtId="172" formatCode="#"/>
  </numFmts>
  <fonts count="26" x14ac:knownFonts="1">
    <font>
      <sz val="10"/>
      <name val="Arial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indexed="10"/>
      <name val="Arial"/>
      <family val="2"/>
    </font>
    <font>
      <i/>
      <sz val="10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7"/>
      <name val="Arial"/>
      <family val="2"/>
    </font>
    <font>
      <sz val="7"/>
      <color indexed="10"/>
      <name val="Arial"/>
      <family val="2"/>
    </font>
    <font>
      <b/>
      <sz val="8"/>
      <color indexed="48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b/>
      <sz val="10"/>
      <color indexed="10"/>
      <name val="Arial"/>
      <family val="2"/>
    </font>
    <font>
      <sz val="11"/>
      <color rgb="FFFF0000"/>
      <name val="Calibri"/>
      <family val="2"/>
      <scheme val="minor"/>
    </font>
    <font>
      <sz val="8"/>
      <color indexed="10"/>
      <name val="Arial"/>
      <family val="2"/>
    </font>
    <font>
      <sz val="8"/>
      <color indexed="12"/>
      <name val="Arial"/>
      <family val="2"/>
    </font>
    <font>
      <sz val="8"/>
      <color rgb="FFFF0000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39997558519241921"/>
        <bgColor indexed="64"/>
      </patternFill>
    </fill>
  </fills>
  <borders count="9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5" fillId="0" borderId="0"/>
    <xf numFmtId="43" fontId="19" fillId="0" borderId="0" applyFont="0" applyFill="0" applyBorder="0" applyAlignment="0" applyProtection="0"/>
  </cellStyleXfs>
  <cellXfs count="360">
    <xf numFmtId="0" fontId="0" fillId="0" borderId="0" xfId="0"/>
    <xf numFmtId="0" fontId="1" fillId="0" borderId="0" xfId="0" applyFont="1"/>
    <xf numFmtId="0" fontId="2" fillId="0" borderId="0" xfId="0" applyFont="1"/>
    <xf numFmtId="49" fontId="1" fillId="0" borderId="0" xfId="0" applyNumberFormat="1" applyFont="1"/>
    <xf numFmtId="164" fontId="0" fillId="0" borderId="0" xfId="0" applyNumberFormat="1"/>
    <xf numFmtId="0" fontId="4" fillId="0" borderId="0" xfId="0" applyFont="1"/>
    <xf numFmtId="0" fontId="0" fillId="0" borderId="1" xfId="0" applyBorder="1"/>
    <xf numFmtId="2" fontId="0" fillId="0" borderId="0" xfId="0" applyNumberFormat="1"/>
    <xf numFmtId="0" fontId="7" fillId="2" borderId="1" xfId="0" applyFont="1" applyFill="1" applyBorder="1"/>
    <xf numFmtId="0" fontId="0" fillId="2" borderId="1" xfId="0" applyFill="1" applyBorder="1"/>
    <xf numFmtId="0" fontId="2" fillId="2" borderId="1" xfId="0" applyFont="1" applyFill="1" applyBorder="1"/>
    <xf numFmtId="0" fontId="4" fillId="2" borderId="1" xfId="0" applyFont="1" applyFill="1" applyBorder="1"/>
    <xf numFmtId="49" fontId="1" fillId="2" borderId="1" xfId="0" applyNumberFormat="1" applyFont="1" applyFill="1" applyBorder="1"/>
    <xf numFmtId="0" fontId="1" fillId="2" borderId="1" xfId="0" applyFont="1" applyFill="1" applyBorder="1"/>
    <xf numFmtId="49" fontId="6" fillId="2" borderId="1" xfId="0" applyNumberFormat="1" applyFont="1" applyFill="1" applyBorder="1"/>
    <xf numFmtId="0" fontId="6" fillId="2" borderId="1" xfId="0" applyFont="1" applyFill="1" applyBorder="1"/>
    <xf numFmtId="164" fontId="0" fillId="2" borderId="1" xfId="0" applyNumberFormat="1" applyFill="1" applyBorder="1"/>
    <xf numFmtId="0" fontId="0" fillId="2" borderId="1" xfId="0" applyFill="1" applyBorder="1" applyAlignment="1">
      <alignment horizontal="center"/>
    </xf>
    <xf numFmtId="0" fontId="2" fillId="2" borderId="1" xfId="0" applyFon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0" fontId="0" fillId="0" borderId="0" xfId="0" applyAlignment="1">
      <alignment horizontal="right"/>
    </xf>
    <xf numFmtId="22" fontId="0" fillId="0" borderId="0" xfId="0" applyNumberFormat="1"/>
    <xf numFmtId="2" fontId="5" fillId="0" borderId="1" xfId="1" applyNumberFormat="1" applyBorder="1"/>
    <xf numFmtId="14" fontId="0" fillId="0" borderId="1" xfId="0" applyNumberFormat="1" applyBorder="1"/>
    <xf numFmtId="20" fontId="0" fillId="0" borderId="1" xfId="0" applyNumberFormat="1" applyBorder="1"/>
    <xf numFmtId="0" fontId="0" fillId="3" borderId="1" xfId="0" applyFill="1" applyBorder="1"/>
    <xf numFmtId="164" fontId="0" fillId="3" borderId="1" xfId="0" applyNumberFormat="1" applyFill="1" applyBorder="1"/>
    <xf numFmtId="0" fontId="0" fillId="3" borderId="1" xfId="0" applyFill="1" applyBorder="1" applyAlignment="1">
      <alignment horizontal="right"/>
    </xf>
    <xf numFmtId="22" fontId="0" fillId="3" borderId="0" xfId="0" applyNumberFormat="1" applyFill="1"/>
    <xf numFmtId="0" fontId="0" fillId="3" borderId="0" xfId="0" applyFill="1" applyAlignment="1">
      <alignment horizontal="right"/>
    </xf>
    <xf numFmtId="22" fontId="0" fillId="3" borderId="1" xfId="0" applyNumberFormat="1" applyFill="1" applyBorder="1"/>
    <xf numFmtId="22" fontId="7" fillId="3" borderId="1" xfId="0" applyNumberFormat="1" applyFont="1" applyFill="1" applyBorder="1"/>
    <xf numFmtId="0" fontId="7" fillId="3" borderId="1" xfId="0" applyFont="1" applyFill="1" applyBorder="1"/>
    <xf numFmtId="2" fontId="7" fillId="3" borderId="1" xfId="0" applyNumberFormat="1" applyFont="1" applyFill="1" applyBorder="1"/>
    <xf numFmtId="2" fontId="0" fillId="0" borderId="0" xfId="0" applyNumberFormat="1" applyBorder="1"/>
    <xf numFmtId="0" fontId="7" fillId="2" borderId="0" xfId="0" applyFont="1" applyFill="1" applyBorder="1"/>
    <xf numFmtId="22" fontId="0" fillId="4" borderId="0" xfId="0" applyNumberFormat="1" applyFill="1"/>
    <xf numFmtId="14" fontId="1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0" fillId="5" borderId="0" xfId="0" applyFill="1"/>
    <xf numFmtId="0" fontId="3" fillId="0" borderId="0" xfId="0" applyFont="1"/>
    <xf numFmtId="167" fontId="3" fillId="0" borderId="0" xfId="0" applyNumberFormat="1" applyFont="1"/>
    <xf numFmtId="1" fontId="0" fillId="0" borderId="0" xfId="0" applyNumberFormat="1"/>
    <xf numFmtId="0" fontId="0" fillId="6" borderId="0" xfId="0" applyFill="1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2" fontId="0" fillId="6" borderId="0" xfId="0" applyNumberFormat="1" applyFill="1"/>
    <xf numFmtId="0" fontId="7" fillId="0" borderId="0" xfId="0" applyFont="1"/>
    <xf numFmtId="0" fontId="7" fillId="0" borderId="0" xfId="0" applyFont="1" applyAlignment="1">
      <alignment horizontal="right"/>
    </xf>
    <xf numFmtId="164" fontId="7" fillId="0" borderId="0" xfId="0" applyNumberFormat="1" applyFont="1"/>
    <xf numFmtId="2" fontId="7" fillId="0" borderId="0" xfId="0" applyNumberFormat="1" applyFont="1"/>
    <xf numFmtId="0" fontId="7" fillId="0" borderId="0" xfId="0" applyFont="1" applyAlignment="1">
      <alignment horizontal="center"/>
    </xf>
    <xf numFmtId="2" fontId="7" fillId="6" borderId="0" xfId="0" applyNumberFormat="1" applyFont="1" applyFill="1"/>
    <xf numFmtId="0" fontId="7" fillId="5" borderId="0" xfId="0" applyFont="1" applyFill="1" applyAlignment="1">
      <alignment horizontal="center"/>
    </xf>
    <xf numFmtId="0" fontId="0" fillId="7" borderId="0" xfId="0" applyFill="1" applyAlignment="1">
      <alignment horizontal="center"/>
    </xf>
    <xf numFmtId="0" fontId="0" fillId="7" borderId="0" xfId="0" applyFill="1" applyAlignment="1">
      <alignment horizontal="right"/>
    </xf>
    <xf numFmtId="164" fontId="0" fillId="7" borderId="0" xfId="0" applyNumberFormat="1" applyFill="1"/>
    <xf numFmtId="0" fontId="0" fillId="7" borderId="0" xfId="0" applyFill="1"/>
    <xf numFmtId="2" fontId="0" fillId="7" borderId="0" xfId="0" applyNumberFormat="1" applyFill="1"/>
    <xf numFmtId="0" fontId="9" fillId="8" borderId="3" xfId="0" applyFont="1" applyFill="1" applyBorder="1"/>
    <xf numFmtId="0" fontId="0" fillId="0" borderId="1" xfId="0" applyFill="1" applyBorder="1"/>
    <xf numFmtId="1" fontId="0" fillId="2" borderId="1" xfId="0" applyNumberFormat="1" applyFill="1" applyBorder="1"/>
    <xf numFmtId="0" fontId="0" fillId="6" borderId="1" xfId="0" applyFill="1" applyBorder="1"/>
    <xf numFmtId="1" fontId="0" fillId="6" borderId="1" xfId="0" applyNumberFormat="1" applyFill="1" applyBorder="1"/>
    <xf numFmtId="0" fontId="2" fillId="6" borderId="1" xfId="0" applyFont="1" applyFill="1" applyBorder="1"/>
    <xf numFmtId="164" fontId="0" fillId="6" borderId="1" xfId="0" applyNumberFormat="1" applyFill="1" applyBorder="1"/>
    <xf numFmtId="164" fontId="0" fillId="0" borderId="1" xfId="0" applyNumberFormat="1" applyBorder="1"/>
    <xf numFmtId="0" fontId="0" fillId="9" borderId="1" xfId="0" applyFill="1" applyBorder="1"/>
    <xf numFmtId="164" fontId="0" fillId="9" borderId="1" xfId="0" applyNumberFormat="1" applyFill="1" applyBorder="1"/>
    <xf numFmtId="0" fontId="0" fillId="9" borderId="1" xfId="0" applyFill="1" applyBorder="1" applyAlignment="1">
      <alignment horizontal="right"/>
    </xf>
    <xf numFmtId="0" fontId="0" fillId="9" borderId="1" xfId="0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9" borderId="0" xfId="0" applyFill="1" applyBorder="1"/>
    <xf numFmtId="164" fontId="0" fillId="9" borderId="0" xfId="0" applyNumberFormat="1" applyFill="1" applyBorder="1"/>
    <xf numFmtId="0" fontId="0" fillId="7" borderId="1" xfId="0" applyFill="1" applyBorder="1"/>
    <xf numFmtId="0" fontId="0" fillId="0" borderId="1" xfId="0" applyBorder="1" applyAlignment="1">
      <alignment horizontal="right"/>
    </xf>
    <xf numFmtId="2" fontId="0" fillId="0" borderId="1" xfId="0" applyNumberFormat="1" applyBorder="1"/>
    <xf numFmtId="0" fontId="0" fillId="9" borderId="0" xfId="0" applyFill="1" applyBorder="1" applyAlignment="1">
      <alignment horizontal="right"/>
    </xf>
    <xf numFmtId="0" fontId="0" fillId="9" borderId="0" xfId="0" applyFill="1"/>
    <xf numFmtId="164" fontId="0" fillId="10" borderId="0" xfId="0" applyNumberFormat="1" applyFill="1"/>
    <xf numFmtId="0" fontId="0" fillId="10" borderId="0" xfId="0" applyFill="1"/>
    <xf numFmtId="0" fontId="0" fillId="10" borderId="1" xfId="0" applyFill="1" applyBorder="1"/>
    <xf numFmtId="164" fontId="0" fillId="10" borderId="1" xfId="0" applyNumberFormat="1" applyFill="1" applyBorder="1"/>
    <xf numFmtId="0" fontId="2" fillId="0" borderId="0" xfId="0" applyFont="1" applyAlignment="1">
      <alignment horizontal="center"/>
    </xf>
    <xf numFmtId="0" fontId="7" fillId="9" borderId="1" xfId="0" applyFont="1" applyFill="1" applyBorder="1"/>
    <xf numFmtId="2" fontId="7" fillId="10" borderId="0" xfId="0" applyNumberFormat="1" applyFont="1" applyFill="1"/>
    <xf numFmtId="0" fontId="7" fillId="10" borderId="0" xfId="0" applyFont="1" applyFill="1"/>
    <xf numFmtId="165" fontId="0" fillId="2" borderId="1" xfId="0" applyNumberFormat="1" applyFill="1" applyBorder="1"/>
    <xf numFmtId="0" fontId="3" fillId="2" borderId="1" xfId="0" applyFont="1" applyFill="1" applyBorder="1"/>
    <xf numFmtId="1" fontId="0" fillId="9" borderId="1" xfId="0" applyNumberFormat="1" applyFill="1" applyBorder="1"/>
    <xf numFmtId="0" fontId="1" fillId="9" borderId="1" xfId="0" applyFont="1" applyFill="1" applyBorder="1"/>
    <xf numFmtId="22" fontId="0" fillId="9" borderId="1" xfId="0" applyNumberFormat="1" applyFill="1" applyBorder="1"/>
    <xf numFmtId="2" fontId="7" fillId="2" borderId="1" xfId="0" applyNumberFormat="1" applyFont="1" applyFill="1" applyBorder="1"/>
    <xf numFmtId="164" fontId="7" fillId="2" borderId="1" xfId="0" applyNumberFormat="1" applyFont="1" applyFill="1" applyBorder="1"/>
    <xf numFmtId="22" fontId="0" fillId="10" borderId="0" xfId="0" applyNumberFormat="1" applyFill="1"/>
    <xf numFmtId="2" fontId="7" fillId="10" borderId="1" xfId="0" applyNumberFormat="1" applyFont="1" applyFill="1" applyBorder="1"/>
    <xf numFmtId="0" fontId="7" fillId="9" borderId="0" xfId="0" applyFont="1" applyFill="1"/>
    <xf numFmtId="0" fontId="3" fillId="6" borderId="1" xfId="0" applyFont="1" applyFill="1" applyBorder="1"/>
    <xf numFmtId="164" fontId="3" fillId="6" borderId="1" xfId="0" applyNumberFormat="1" applyFont="1" applyFill="1" applyBorder="1"/>
    <xf numFmtId="2" fontId="7" fillId="9" borderId="2" xfId="0" applyNumberFormat="1" applyFont="1" applyFill="1" applyBorder="1"/>
    <xf numFmtId="0" fontId="6" fillId="2" borderId="0" xfId="0" applyFont="1" applyFill="1" applyBorder="1"/>
    <xf numFmtId="2" fontId="7" fillId="2" borderId="0" xfId="0" applyNumberFormat="1" applyFont="1" applyFill="1" applyBorder="1"/>
    <xf numFmtId="2" fontId="7" fillId="10" borderId="0" xfId="0" applyNumberFormat="1" applyFont="1" applyFill="1" applyBorder="1"/>
    <xf numFmtId="2" fontId="7" fillId="9" borderId="0" xfId="0" applyNumberFormat="1" applyFont="1" applyFill="1" applyBorder="1"/>
    <xf numFmtId="2" fontId="7" fillId="3" borderId="0" xfId="0" applyNumberFormat="1" applyFont="1" applyFill="1" applyBorder="1"/>
    <xf numFmtId="0" fontId="0" fillId="0" borderId="1" xfId="0" applyBorder="1" applyAlignment="1">
      <alignment horizontal="center"/>
    </xf>
    <xf numFmtId="14" fontId="1" fillId="0" borderId="1" xfId="0" applyNumberFormat="1" applyFont="1" applyBorder="1" applyAlignment="1">
      <alignment horizontal="right"/>
    </xf>
    <xf numFmtId="0" fontId="3" fillId="0" borderId="1" xfId="0" applyFont="1" applyBorder="1"/>
    <xf numFmtId="167" fontId="3" fillId="0" borderId="1" xfId="0" applyNumberFormat="1" applyFont="1" applyBorder="1"/>
    <xf numFmtId="167" fontId="0" fillId="0" borderId="1" xfId="0" applyNumberFormat="1" applyBorder="1"/>
    <xf numFmtId="0" fontId="3" fillId="11" borderId="1" xfId="0" applyFont="1" applyFill="1" applyBorder="1"/>
    <xf numFmtId="164" fontId="3" fillId="11" borderId="1" xfId="0" applyNumberFormat="1" applyFont="1" applyFill="1" applyBorder="1"/>
    <xf numFmtId="2" fontId="3" fillId="0" borderId="1" xfId="0" applyNumberFormat="1" applyFont="1" applyBorder="1"/>
    <xf numFmtId="164" fontId="3" fillId="0" borderId="1" xfId="0" applyNumberFormat="1" applyFont="1" applyBorder="1"/>
    <xf numFmtId="166" fontId="0" fillId="0" borderId="1" xfId="0" applyNumberFormat="1" applyBorder="1"/>
    <xf numFmtId="2" fontId="0" fillId="0" borderId="1" xfId="0" applyNumberFormat="1" applyBorder="1" applyAlignment="1">
      <alignment horizontal="center"/>
    </xf>
    <xf numFmtId="1" fontId="0" fillId="0" borderId="1" xfId="0" applyNumberFormat="1" applyBorder="1"/>
    <xf numFmtId="1" fontId="3" fillId="0" borderId="1" xfId="0" applyNumberFormat="1" applyFont="1" applyBorder="1"/>
    <xf numFmtId="168" fontId="3" fillId="0" borderId="1" xfId="0" applyNumberFormat="1" applyFont="1" applyBorder="1"/>
    <xf numFmtId="164" fontId="3" fillId="12" borderId="1" xfId="0" applyNumberFormat="1" applyFont="1" applyFill="1" applyBorder="1"/>
    <xf numFmtId="164" fontId="3" fillId="10" borderId="1" xfId="0" applyNumberFormat="1" applyFont="1" applyFill="1" applyBorder="1"/>
    <xf numFmtId="166" fontId="0" fillId="12" borderId="1" xfId="0" applyNumberFormat="1" applyFill="1" applyBorder="1"/>
    <xf numFmtId="2" fontId="0" fillId="12" borderId="1" xfId="0" applyNumberFormat="1" applyFill="1" applyBorder="1" applyAlignment="1">
      <alignment horizontal="center"/>
    </xf>
    <xf numFmtId="2" fontId="0" fillId="6" borderId="1" xfId="0" applyNumberFormat="1" applyFill="1" applyBorder="1"/>
    <xf numFmtId="167" fontId="0" fillId="6" borderId="1" xfId="0" applyNumberFormat="1" applyFill="1" applyBorder="1"/>
    <xf numFmtId="2" fontId="3" fillId="6" borderId="1" xfId="0" applyNumberFormat="1" applyFont="1" applyFill="1" applyBorder="1"/>
    <xf numFmtId="166" fontId="0" fillId="6" borderId="1" xfId="0" applyNumberFormat="1" applyFill="1" applyBorder="1"/>
    <xf numFmtId="2" fontId="0" fillId="6" borderId="1" xfId="0" applyNumberFormat="1" applyFill="1" applyBorder="1" applyAlignment="1">
      <alignment horizontal="center"/>
    </xf>
    <xf numFmtId="0" fontId="4" fillId="6" borderId="1" xfId="0" applyFont="1" applyFill="1" applyBorder="1"/>
    <xf numFmtId="49" fontId="1" fillId="6" borderId="1" xfId="0" applyNumberFormat="1" applyFont="1" applyFill="1" applyBorder="1"/>
    <xf numFmtId="0" fontId="1" fillId="6" borderId="1" xfId="0" applyFont="1" applyFill="1" applyBorder="1"/>
    <xf numFmtId="22" fontId="0" fillId="0" borderId="1" xfId="0" applyNumberFormat="1" applyBorder="1"/>
    <xf numFmtId="0" fontId="12" fillId="0" borderId="0" xfId="0" applyFont="1" applyAlignment="1">
      <alignment horizontal="center"/>
    </xf>
    <xf numFmtId="0" fontId="12" fillId="0" borderId="1" xfId="0" applyFont="1" applyBorder="1" applyAlignment="1">
      <alignment horizontal="left"/>
    </xf>
    <xf numFmtId="169" fontId="12" fillId="0" borderId="1" xfId="0" applyNumberFormat="1" applyFont="1" applyBorder="1" applyAlignment="1">
      <alignment horizontal="left"/>
    </xf>
    <xf numFmtId="0" fontId="12" fillId="0" borderId="1" xfId="0" applyFont="1" applyBorder="1" applyAlignment="1">
      <alignment horizontal="right"/>
    </xf>
    <xf numFmtId="1" fontId="12" fillId="0" borderId="1" xfId="0" applyNumberFormat="1" applyFont="1" applyBorder="1" applyAlignment="1">
      <alignment horizontal="left"/>
    </xf>
    <xf numFmtId="0" fontId="0" fillId="0" borderId="1" xfId="0" applyBorder="1" applyAlignment="1">
      <alignment horizontal="left"/>
    </xf>
    <xf numFmtId="169" fontId="0" fillId="0" borderId="1" xfId="0" applyNumberFormat="1" applyBorder="1" applyAlignment="1">
      <alignment horizontal="center"/>
    </xf>
    <xf numFmtId="169" fontId="0" fillId="13" borderId="1" xfId="0" applyNumberFormat="1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14" borderId="0" xfId="0" applyFill="1" applyAlignment="1">
      <alignment horizontal="center"/>
    </xf>
    <xf numFmtId="0" fontId="0" fillId="14" borderId="1" xfId="0" applyFill="1" applyBorder="1" applyAlignment="1">
      <alignment horizontal="left"/>
    </xf>
    <xf numFmtId="169" fontId="0" fillId="14" borderId="1" xfId="0" applyNumberFormat="1" applyFill="1" applyBorder="1" applyAlignment="1">
      <alignment horizontal="left"/>
    </xf>
    <xf numFmtId="1" fontId="0" fillId="14" borderId="1" xfId="0" applyNumberFormat="1" applyFill="1" applyBorder="1" applyAlignment="1">
      <alignment horizontal="left"/>
    </xf>
    <xf numFmtId="0" fontId="7" fillId="0" borderId="1" xfId="0" applyFont="1" applyBorder="1" applyAlignment="1">
      <alignment horizontal="left"/>
    </xf>
    <xf numFmtId="169" fontId="0" fillId="0" borderId="1" xfId="0" applyNumberFormat="1" applyFill="1" applyBorder="1" applyAlignment="1">
      <alignment horizontal="left"/>
    </xf>
    <xf numFmtId="1" fontId="0" fillId="0" borderId="1" xfId="0" applyNumberFormat="1" applyFill="1" applyBorder="1" applyAlignment="1">
      <alignment horizontal="left"/>
    </xf>
    <xf numFmtId="0" fontId="0" fillId="0" borderId="0" xfId="0" applyFill="1" applyAlignment="1">
      <alignment horizontal="center"/>
    </xf>
    <xf numFmtId="165" fontId="0" fillId="0" borderId="1" xfId="0" applyNumberFormat="1" applyBorder="1" applyAlignment="1">
      <alignment horizontal="right"/>
    </xf>
    <xf numFmtId="169" fontId="0" fillId="5" borderId="1" xfId="0" applyNumberFormat="1" applyFill="1" applyBorder="1" applyAlignment="1">
      <alignment horizontal="left"/>
    </xf>
    <xf numFmtId="0" fontId="0" fillId="13" borderId="1" xfId="0" applyFill="1" applyBorder="1"/>
    <xf numFmtId="0" fontId="0" fillId="14" borderId="1" xfId="0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left"/>
    </xf>
    <xf numFmtId="169" fontId="12" fillId="0" borderId="0" xfId="0" applyNumberFormat="1" applyFont="1" applyBorder="1" applyAlignment="1">
      <alignment horizontal="left"/>
    </xf>
    <xf numFmtId="169" fontId="0" fillId="0" borderId="0" xfId="0" applyNumberFormat="1" applyBorder="1" applyAlignment="1">
      <alignment horizontal="center"/>
    </xf>
    <xf numFmtId="169" fontId="0" fillId="13" borderId="0" xfId="0" applyNumberFormat="1" applyFill="1" applyBorder="1" applyAlignment="1">
      <alignment horizontal="center"/>
    </xf>
    <xf numFmtId="169" fontId="0" fillId="14" borderId="0" xfId="0" applyNumberFormat="1" applyFill="1" applyBorder="1" applyAlignment="1">
      <alignment horizontal="left"/>
    </xf>
    <xf numFmtId="169" fontId="0" fillId="0" borderId="0" xfId="0" applyNumberFormat="1" applyFill="1" applyBorder="1" applyAlignment="1">
      <alignment horizontal="left"/>
    </xf>
    <xf numFmtId="169" fontId="0" fillId="5" borderId="0" xfId="0" applyNumberFormat="1" applyFill="1" applyBorder="1" applyAlignment="1">
      <alignment horizontal="left"/>
    </xf>
    <xf numFmtId="0" fontId="0" fillId="13" borderId="0" xfId="0" applyFill="1" applyAlignment="1">
      <alignment horizontal="center"/>
    </xf>
    <xf numFmtId="0" fontId="7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165" fontId="13" fillId="0" borderId="1" xfId="0" applyNumberFormat="1" applyFont="1" applyFill="1" applyBorder="1" applyAlignment="1">
      <alignment horizontal="right"/>
    </xf>
    <xf numFmtId="0" fontId="13" fillId="0" borderId="1" xfId="0" applyFont="1" applyFill="1" applyBorder="1" applyAlignment="1">
      <alignment horizontal="center"/>
    </xf>
    <xf numFmtId="0" fontId="3" fillId="13" borderId="1" xfId="0" applyFont="1" applyFill="1" applyBorder="1" applyAlignment="1">
      <alignment horizontal="center"/>
    </xf>
    <xf numFmtId="165" fontId="13" fillId="13" borderId="1" xfId="0" applyNumberFormat="1" applyFont="1" applyFill="1" applyBorder="1" applyAlignment="1">
      <alignment horizontal="right"/>
    </xf>
    <xf numFmtId="0" fontId="13" fillId="13" borderId="1" xfId="0" applyFont="1" applyFill="1" applyBorder="1" applyAlignment="1">
      <alignment horizontal="center"/>
    </xf>
    <xf numFmtId="0" fontId="3" fillId="14" borderId="1" xfId="0" applyFont="1" applyFill="1" applyBorder="1" applyAlignment="1">
      <alignment horizontal="left"/>
    </xf>
    <xf numFmtId="0" fontId="3" fillId="14" borderId="1" xfId="0" applyFont="1" applyFill="1" applyBorder="1" applyAlignment="1">
      <alignment horizontal="right"/>
    </xf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right"/>
    </xf>
    <xf numFmtId="165" fontId="13" fillId="0" borderId="1" xfId="0" quotePrefix="1" applyNumberFormat="1" applyFont="1" applyBorder="1" applyAlignment="1">
      <alignment horizontal="right"/>
    </xf>
    <xf numFmtId="0" fontId="13" fillId="0" borderId="1" xfId="0" applyFont="1" applyBorder="1" applyAlignment="1">
      <alignment horizontal="center"/>
    </xf>
    <xf numFmtId="165" fontId="13" fillId="13" borderId="1" xfId="0" quotePrefix="1" applyNumberFormat="1" applyFont="1" applyFill="1" applyBorder="1" applyAlignment="1">
      <alignment horizontal="right"/>
    </xf>
    <xf numFmtId="0" fontId="3" fillId="13" borderId="1" xfId="0" applyFont="1" applyFill="1" applyBorder="1" applyAlignment="1">
      <alignment horizontal="right"/>
    </xf>
    <xf numFmtId="0" fontId="3" fillId="13" borderId="1" xfId="0" applyFont="1" applyFill="1" applyBorder="1"/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>
      <alignment horizontal="right"/>
    </xf>
    <xf numFmtId="1" fontId="13" fillId="0" borderId="1" xfId="0" applyNumberFormat="1" applyFont="1" applyFill="1" applyBorder="1" applyAlignment="1">
      <alignment horizontal="right"/>
    </xf>
    <xf numFmtId="1" fontId="13" fillId="13" borderId="1" xfId="0" applyNumberFormat="1" applyFont="1" applyFill="1" applyBorder="1" applyAlignment="1">
      <alignment horizontal="right"/>
    </xf>
    <xf numFmtId="1" fontId="3" fillId="14" borderId="1" xfId="0" applyNumberFormat="1" applyFont="1" applyFill="1" applyBorder="1" applyAlignment="1">
      <alignment horizontal="right"/>
    </xf>
    <xf numFmtId="1" fontId="3" fillId="0" borderId="1" xfId="0" applyNumberFormat="1" applyFont="1" applyBorder="1" applyAlignment="1">
      <alignment horizontal="right"/>
    </xf>
    <xf numFmtId="1" fontId="13" fillId="0" borderId="1" xfId="0" quotePrefix="1" applyNumberFormat="1" applyFont="1" applyBorder="1" applyAlignment="1">
      <alignment horizontal="right"/>
    </xf>
    <xf numFmtId="1" fontId="13" fillId="13" borderId="1" xfId="0" quotePrefix="1" applyNumberFormat="1" applyFont="1" applyFill="1" applyBorder="1" applyAlignment="1">
      <alignment horizontal="right"/>
    </xf>
    <xf numFmtId="1" fontId="3" fillId="13" borderId="1" xfId="0" applyNumberFormat="1" applyFont="1" applyFill="1" applyBorder="1" applyAlignment="1">
      <alignment horizontal="right"/>
    </xf>
    <xf numFmtId="1" fontId="3" fillId="0" borderId="1" xfId="0" applyNumberFormat="1" applyFont="1" applyFill="1" applyBorder="1" applyAlignment="1">
      <alignment horizontal="right"/>
    </xf>
    <xf numFmtId="0" fontId="3" fillId="0" borderId="0" xfId="0" quotePrefix="1" applyFont="1" applyAlignment="1">
      <alignment horizontal="right"/>
    </xf>
    <xf numFmtId="0" fontId="3" fillId="13" borderId="0" xfId="0" applyFont="1" applyFill="1"/>
    <xf numFmtId="2" fontId="3" fillId="0" borderId="0" xfId="0" applyNumberFormat="1" applyFont="1"/>
    <xf numFmtId="165" fontId="0" fillId="13" borderId="1" xfId="0" applyNumberFormat="1" applyFill="1" applyBorder="1" applyAlignment="1">
      <alignment horizontal="right"/>
    </xf>
    <xf numFmtId="165" fontId="0" fillId="14" borderId="1" xfId="0" applyNumberFormat="1" applyFill="1" applyBorder="1" applyAlignment="1">
      <alignment horizontal="right"/>
    </xf>
    <xf numFmtId="165" fontId="2" fillId="0" borderId="1" xfId="0" quotePrefix="1" applyNumberFormat="1" applyFont="1" applyBorder="1" applyAlignment="1">
      <alignment horizontal="right"/>
    </xf>
    <xf numFmtId="165" fontId="0" fillId="0" borderId="1" xfId="0" applyNumberFormat="1" applyFill="1" applyBorder="1" applyAlignment="1">
      <alignment horizontal="right"/>
    </xf>
    <xf numFmtId="0" fontId="14" fillId="0" borderId="1" xfId="0" applyFont="1" applyBorder="1"/>
    <xf numFmtId="4" fontId="0" fillId="0" borderId="1" xfId="0" applyNumberFormat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14" fillId="0" borderId="1" xfId="0" applyFont="1" applyBorder="1" applyAlignment="1">
      <alignment horizontal="left"/>
    </xf>
    <xf numFmtId="0" fontId="16" fillId="0" borderId="1" xfId="0" applyFont="1" applyBorder="1"/>
    <xf numFmtId="169" fontId="16" fillId="0" borderId="1" xfId="0" applyNumberFormat="1" applyFont="1" applyBorder="1" applyAlignment="1">
      <alignment horizontal="center"/>
    </xf>
    <xf numFmtId="0" fontId="16" fillId="0" borderId="1" xfId="0" quotePrefix="1" applyFont="1" applyBorder="1" applyAlignment="1">
      <alignment horizontal="center"/>
    </xf>
    <xf numFmtId="4" fontId="16" fillId="0" borderId="1" xfId="0" quotePrefix="1" applyNumberFormat="1" applyFont="1" applyBorder="1" applyAlignment="1">
      <alignment horizontal="center"/>
    </xf>
    <xf numFmtId="165" fontId="16" fillId="0" borderId="1" xfId="0" quotePrefix="1" applyNumberFormat="1" applyFont="1" applyBorder="1" applyAlignment="1">
      <alignment horizontal="center"/>
    </xf>
    <xf numFmtId="2" fontId="17" fillId="0" borderId="1" xfId="0" quotePrefix="1" applyNumberFormat="1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2" fontId="17" fillId="0" borderId="1" xfId="0" applyNumberFormat="1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2" fontId="16" fillId="0" borderId="1" xfId="0" applyNumberFormat="1" applyFont="1" applyBorder="1" applyAlignment="1">
      <alignment horizontal="center"/>
    </xf>
    <xf numFmtId="165" fontId="16" fillId="0" borderId="1" xfId="0" applyNumberFormat="1" applyFont="1" applyBorder="1" applyAlignment="1">
      <alignment horizontal="center"/>
    </xf>
    <xf numFmtId="4" fontId="15" fillId="0" borderId="1" xfId="0" applyNumberFormat="1" applyFont="1" applyBorder="1" applyAlignment="1">
      <alignment horizontal="right"/>
    </xf>
    <xf numFmtId="4" fontId="15" fillId="0" borderId="1" xfId="0" applyNumberFormat="1" applyFont="1" applyFill="1" applyBorder="1" applyAlignment="1">
      <alignment horizontal="right"/>
    </xf>
    <xf numFmtId="1" fontId="18" fillId="5" borderId="1" xfId="0" applyNumberFormat="1" applyFont="1" applyFill="1" applyBorder="1" applyAlignment="1">
      <alignment horizontal="right"/>
    </xf>
    <xf numFmtId="165" fontId="15" fillId="0" borderId="1" xfId="0" applyNumberFormat="1" applyFont="1" applyBorder="1" applyAlignment="1">
      <alignment horizontal="right"/>
    </xf>
    <xf numFmtId="2" fontId="18" fillId="5" borderId="1" xfId="0" applyNumberFormat="1" applyFont="1" applyFill="1" applyBorder="1" applyAlignment="1">
      <alignment horizontal="right"/>
    </xf>
    <xf numFmtId="170" fontId="18" fillId="5" borderId="1" xfId="0" applyNumberFormat="1" applyFont="1" applyFill="1" applyBorder="1" applyAlignment="1">
      <alignment horizontal="right"/>
    </xf>
    <xf numFmtId="0" fontId="15" fillId="5" borderId="1" xfId="0" applyFont="1" applyFill="1" applyBorder="1" applyAlignment="1">
      <alignment horizontal="right"/>
    </xf>
    <xf numFmtId="0" fontId="15" fillId="0" borderId="1" xfId="0" applyFont="1" applyBorder="1" applyAlignment="1">
      <alignment horizontal="right"/>
    </xf>
    <xf numFmtId="4" fontId="15" fillId="0" borderId="0" xfId="0" applyNumberFormat="1" applyFont="1" applyAlignment="1">
      <alignment horizontal="right"/>
    </xf>
    <xf numFmtId="4" fontId="15" fillId="0" borderId="0" xfId="0" applyNumberFormat="1" applyFont="1" applyFill="1" applyAlignment="1">
      <alignment horizontal="right"/>
    </xf>
    <xf numFmtId="1" fontId="18" fillId="5" borderId="0" xfId="0" applyNumberFormat="1" applyFont="1" applyFill="1" applyAlignment="1">
      <alignment horizontal="right"/>
    </xf>
    <xf numFmtId="165" fontId="15" fillId="0" borderId="0" xfId="0" applyNumberFormat="1" applyFont="1" applyAlignment="1">
      <alignment horizontal="right"/>
    </xf>
    <xf numFmtId="3" fontId="15" fillId="0" borderId="1" xfId="0" applyNumberFormat="1" applyFont="1" applyFill="1" applyBorder="1" applyAlignment="1">
      <alignment horizontal="right"/>
    </xf>
    <xf numFmtId="0" fontId="15" fillId="0" borderId="0" xfId="0" applyFont="1"/>
    <xf numFmtId="0" fontId="3" fillId="0" borderId="0" xfId="0" applyFont="1" applyAlignment="1">
      <alignment horizontal="right"/>
    </xf>
    <xf numFmtId="0" fontId="3" fillId="12" borderId="1" xfId="0" applyFont="1" applyFill="1" applyBorder="1"/>
    <xf numFmtId="0" fontId="3" fillId="7" borderId="1" xfId="0" applyFont="1" applyFill="1" applyBorder="1"/>
    <xf numFmtId="0" fontId="0" fillId="15" borderId="0" xfId="0" applyFill="1"/>
    <xf numFmtId="49" fontId="1" fillId="2" borderId="1" xfId="0" applyNumberFormat="1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7" fillId="10" borderId="1" xfId="0" applyFont="1" applyFill="1" applyBorder="1"/>
    <xf numFmtId="0" fontId="7" fillId="6" borderId="1" xfId="0" applyFont="1" applyFill="1" applyBorder="1"/>
    <xf numFmtId="1" fontId="12" fillId="0" borderId="0" xfId="0" applyNumberFormat="1" applyFont="1" applyBorder="1" applyAlignment="1">
      <alignment horizontal="left"/>
    </xf>
    <xf numFmtId="0" fontId="0" fillId="0" borderId="0" xfId="0" applyBorder="1" applyAlignment="1">
      <alignment horizontal="center"/>
    </xf>
    <xf numFmtId="0" fontId="0" fillId="13" borderId="0" xfId="0" applyFill="1" applyBorder="1" applyAlignment="1">
      <alignment horizontal="center"/>
    </xf>
    <xf numFmtId="1" fontId="0" fillId="14" borderId="0" xfId="0" applyNumberFormat="1" applyFill="1" applyBorder="1" applyAlignment="1">
      <alignment horizontal="left"/>
    </xf>
    <xf numFmtId="1" fontId="0" fillId="0" borderId="0" xfId="0" applyNumberFormat="1" applyFill="1" applyBorder="1" applyAlignment="1">
      <alignment horizontal="left"/>
    </xf>
    <xf numFmtId="0" fontId="0" fillId="0" borderId="0" xfId="0" applyBorder="1"/>
    <xf numFmtId="0" fontId="0" fillId="13" borderId="0" xfId="0" applyFill="1" applyBorder="1"/>
    <xf numFmtId="165" fontId="0" fillId="0" borderId="0" xfId="0" applyNumberFormat="1" applyBorder="1" applyAlignment="1">
      <alignment horizontal="right"/>
    </xf>
    <xf numFmtId="165" fontId="0" fillId="13" borderId="0" xfId="0" applyNumberFormat="1" applyFill="1" applyBorder="1" applyAlignment="1">
      <alignment horizontal="right"/>
    </xf>
    <xf numFmtId="165" fontId="0" fillId="14" borderId="0" xfId="0" applyNumberFormat="1" applyFill="1" applyBorder="1" applyAlignment="1">
      <alignment horizontal="right"/>
    </xf>
    <xf numFmtId="165" fontId="0" fillId="0" borderId="0" xfId="0" applyNumberFormat="1" applyFill="1" applyBorder="1" applyAlignment="1">
      <alignment horizontal="right"/>
    </xf>
    <xf numFmtId="0" fontId="14" fillId="0" borderId="0" xfId="0" applyFont="1" applyBorder="1" applyAlignment="1">
      <alignment horizontal="center"/>
    </xf>
    <xf numFmtId="0" fontId="16" fillId="0" borderId="0" xfId="0" applyFont="1" applyBorder="1" applyAlignment="1">
      <alignment horizontal="center"/>
    </xf>
    <xf numFmtId="0" fontId="0" fillId="0" borderId="0" xfId="0"/>
    <xf numFmtId="1" fontId="0" fillId="0" borderId="0" xfId="0" applyNumberFormat="1"/>
    <xf numFmtId="0" fontId="0" fillId="0" borderId="0" xfId="0"/>
    <xf numFmtId="1" fontId="0" fillId="0" borderId="0" xfId="0" applyNumberFormat="1"/>
    <xf numFmtId="43" fontId="0" fillId="0" borderId="0" xfId="2" applyFont="1"/>
    <xf numFmtId="170" fontId="0" fillId="0" borderId="0" xfId="0" applyNumberFormat="1"/>
    <xf numFmtId="2" fontId="0" fillId="15" borderId="0" xfId="0" applyNumberFormat="1" applyFill="1"/>
    <xf numFmtId="0" fontId="0" fillId="16" borderId="0" xfId="0" applyFill="1"/>
    <xf numFmtId="0" fontId="20" fillId="0" borderId="0" xfId="0" applyFont="1" applyAlignment="1">
      <alignment horizontal="left" vertical="center" readingOrder="1"/>
    </xf>
    <xf numFmtId="0" fontId="7" fillId="9" borderId="1" xfId="0" applyFont="1" applyFill="1" applyBorder="1" applyAlignment="1">
      <alignment horizontal="center"/>
    </xf>
    <xf numFmtId="0" fontId="0" fillId="9" borderId="5" xfId="0" applyFill="1" applyBorder="1"/>
    <xf numFmtId="0" fontId="6" fillId="9" borderId="1" xfId="0" applyFont="1" applyFill="1" applyBorder="1" applyAlignment="1">
      <alignment horizontal="center"/>
    </xf>
    <xf numFmtId="49" fontId="1" fillId="9" borderId="1" xfId="0" applyNumberFormat="1" applyFont="1" applyFill="1" applyBorder="1"/>
    <xf numFmtId="0" fontId="21" fillId="9" borderId="1" xfId="0" applyFont="1" applyFill="1" applyBorder="1" applyAlignment="1">
      <alignment horizontal="center"/>
    </xf>
    <xf numFmtId="0" fontId="2" fillId="9" borderId="1" xfId="0" applyFont="1" applyFill="1" applyBorder="1"/>
    <xf numFmtId="0" fontId="3" fillId="17" borderId="0" xfId="0" applyFont="1" applyFill="1" applyAlignment="1">
      <alignment horizontal="center"/>
    </xf>
    <xf numFmtId="0" fontId="0" fillId="17" borderId="0" xfId="0" applyFill="1"/>
    <xf numFmtId="0" fontId="3" fillId="17" borderId="0" xfId="0" applyFont="1" applyFill="1"/>
    <xf numFmtId="0" fontId="3" fillId="9" borderId="0" xfId="0" applyFont="1" applyFill="1"/>
    <xf numFmtId="1" fontId="0" fillId="9" borderId="0" xfId="0" applyNumberFormat="1" applyFill="1"/>
    <xf numFmtId="0" fontId="3" fillId="18" borderId="0" xfId="0" applyFont="1" applyFill="1"/>
    <xf numFmtId="0" fontId="3" fillId="6" borderId="0" xfId="0" applyFont="1" applyFill="1"/>
    <xf numFmtId="2" fontId="3" fillId="9" borderId="0" xfId="0" applyNumberFormat="1" applyFont="1" applyFill="1"/>
    <xf numFmtId="0" fontId="0" fillId="6" borderId="0" xfId="0" applyFill="1" applyBorder="1"/>
    <xf numFmtId="164" fontId="0" fillId="6" borderId="0" xfId="0" applyNumberFormat="1" applyFill="1" applyBorder="1"/>
    <xf numFmtId="0" fontId="7" fillId="6" borderId="0" xfId="0" applyFont="1" applyFill="1" applyBorder="1"/>
    <xf numFmtId="1" fontId="0" fillId="2" borderId="0" xfId="0" applyNumberFormat="1" applyFill="1" applyBorder="1"/>
    <xf numFmtId="0" fontId="0" fillId="2" borderId="0" xfId="0" applyFill="1" applyBorder="1"/>
    <xf numFmtId="164" fontId="7" fillId="10" borderId="1" xfId="0" applyNumberFormat="1" applyFont="1" applyFill="1" applyBorder="1"/>
    <xf numFmtId="0" fontId="0" fillId="10" borderId="0" xfId="0" applyFill="1" applyBorder="1"/>
    <xf numFmtId="164" fontId="0" fillId="0" borderId="0" xfId="0" applyNumberFormat="1" applyBorder="1"/>
    <xf numFmtId="164" fontId="0" fillId="10" borderId="0" xfId="0" applyNumberFormat="1" applyFill="1" applyBorder="1"/>
    <xf numFmtId="171" fontId="1" fillId="0" borderId="1" xfId="0" applyNumberFormat="1" applyFont="1" applyBorder="1"/>
    <xf numFmtId="0" fontId="0" fillId="0" borderId="0" xfId="0" applyBorder="1" applyAlignment="1">
      <alignment horizontal="right"/>
    </xf>
    <xf numFmtId="0" fontId="3" fillId="0" borderId="0" xfId="0" applyFont="1" applyBorder="1" applyAlignment="1">
      <alignment horizontal="center"/>
    </xf>
    <xf numFmtId="2" fontId="0" fillId="9" borderId="0" xfId="0" applyNumberFormat="1" applyFill="1"/>
    <xf numFmtId="171" fontId="1" fillId="9" borderId="0" xfId="0" applyNumberFormat="1" applyFont="1" applyFill="1" applyBorder="1"/>
    <xf numFmtId="172" fontId="0" fillId="2" borderId="1" xfId="0" applyNumberFormat="1" applyFill="1" applyBorder="1"/>
    <xf numFmtId="172" fontId="0" fillId="2" borderId="0" xfId="0" applyNumberFormat="1" applyFill="1" applyBorder="1"/>
    <xf numFmtId="0" fontId="0" fillId="19" borderId="1" xfId="0" applyFill="1" applyBorder="1"/>
    <xf numFmtId="164" fontId="0" fillId="19" borderId="1" xfId="0" applyNumberFormat="1" applyFill="1" applyBorder="1"/>
    <xf numFmtId="0" fontId="3" fillId="19" borderId="1" xfId="0" applyFont="1" applyFill="1" applyBorder="1"/>
    <xf numFmtId="0" fontId="0" fillId="19" borderId="0" xfId="0" applyFill="1" applyBorder="1"/>
    <xf numFmtId="164" fontId="0" fillId="19" borderId="0" xfId="0" applyNumberFormat="1" applyFill="1" applyBorder="1"/>
    <xf numFmtId="170" fontId="8" fillId="15" borderId="1" xfId="0" applyNumberFormat="1" applyFont="1" applyFill="1" applyBorder="1"/>
    <xf numFmtId="2" fontId="8" fillId="15" borderId="1" xfId="0" applyNumberFormat="1" applyFont="1" applyFill="1" applyBorder="1"/>
    <xf numFmtId="165" fontId="8" fillId="15" borderId="1" xfId="0" applyNumberFormat="1" applyFont="1" applyFill="1" applyBorder="1"/>
    <xf numFmtId="0" fontId="0" fillId="19" borderId="1" xfId="0" applyFill="1" applyBorder="1" applyAlignment="1">
      <alignment horizontal="right"/>
    </xf>
    <xf numFmtId="2" fontId="0" fillId="19" borderId="1" xfId="0" applyNumberFormat="1" applyFill="1" applyBorder="1"/>
    <xf numFmtId="0" fontId="0" fillId="19" borderId="1" xfId="0" applyFill="1" applyBorder="1" applyAlignment="1">
      <alignment horizontal="center"/>
    </xf>
    <xf numFmtId="2" fontId="0" fillId="19" borderId="1" xfId="0" applyNumberForma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0" borderId="0" xfId="0" applyAlignment="1">
      <alignment horizontal="left" indent="1"/>
    </xf>
    <xf numFmtId="0" fontId="3" fillId="9" borderId="0" xfId="0" applyFont="1" applyFill="1" applyBorder="1"/>
    <xf numFmtId="0" fontId="3" fillId="9" borderId="0" xfId="0" applyFont="1" applyFill="1" applyBorder="1" applyAlignment="1">
      <alignment horizontal="center"/>
    </xf>
    <xf numFmtId="0" fontId="3" fillId="9" borderId="1" xfId="0" applyFont="1" applyFill="1" applyBorder="1" applyAlignment="1">
      <alignment horizontal="center"/>
    </xf>
    <xf numFmtId="0" fontId="7" fillId="7" borderId="0" xfId="0" applyFont="1" applyFill="1"/>
    <xf numFmtId="2" fontId="7" fillId="7" borderId="0" xfId="0" applyNumberFormat="1" applyFont="1" applyFill="1"/>
    <xf numFmtId="0" fontId="7" fillId="7" borderId="0" xfId="0" applyFont="1" applyFill="1" applyAlignment="1">
      <alignment horizontal="right"/>
    </xf>
    <xf numFmtId="164" fontId="7" fillId="7" borderId="0" xfId="0" applyNumberFormat="1" applyFont="1" applyFill="1"/>
    <xf numFmtId="0" fontId="7" fillId="7" borderId="0" xfId="0" applyFont="1" applyFill="1" applyAlignment="1">
      <alignment horizontal="center"/>
    </xf>
    <xf numFmtId="0" fontId="0" fillId="9" borderId="0" xfId="0" applyFill="1" applyAlignment="1">
      <alignment horizontal="center"/>
    </xf>
    <xf numFmtId="0" fontId="9" fillId="20" borderId="4" xfId="0" applyNumberFormat="1" applyFont="1" applyFill="1" applyBorder="1"/>
    <xf numFmtId="0" fontId="3" fillId="9" borderId="0" xfId="0" applyFont="1" applyFill="1" applyAlignment="1">
      <alignment horizontal="center"/>
    </xf>
    <xf numFmtId="0" fontId="0" fillId="19" borderId="0" xfId="0" applyFill="1" applyBorder="1" applyAlignment="1">
      <alignment horizontal="right"/>
    </xf>
    <xf numFmtId="0" fontId="0" fillId="15" borderId="0" xfId="0" applyFill="1" applyAlignment="1">
      <alignment horizontal="right"/>
    </xf>
    <xf numFmtId="0" fontId="7" fillId="15" borderId="0" xfId="0" applyFont="1" applyFill="1"/>
    <xf numFmtId="49" fontId="6" fillId="15" borderId="1" xfId="0" applyNumberFormat="1" applyFont="1" applyFill="1" applyBorder="1"/>
    <xf numFmtId="0" fontId="6" fillId="15" borderId="1" xfId="0" applyFont="1" applyFill="1" applyBorder="1"/>
    <xf numFmtId="0" fontId="0" fillId="21" borderId="1" xfId="0" applyFill="1" applyBorder="1"/>
    <xf numFmtId="0" fontId="0" fillId="21" borderId="0" xfId="0" applyFill="1" applyBorder="1"/>
    <xf numFmtId="0" fontId="0" fillId="21" borderId="0" xfId="0" applyFill="1"/>
    <xf numFmtId="1" fontId="7" fillId="21" borderId="1" xfId="0" applyNumberFormat="1" applyFont="1" applyFill="1" applyBorder="1"/>
    <xf numFmtId="1" fontId="7" fillId="21" borderId="0" xfId="0" applyNumberFormat="1" applyFont="1" applyFill="1" applyBorder="1"/>
    <xf numFmtId="0" fontId="7" fillId="21" borderId="1" xfId="0" applyFont="1" applyFill="1" applyBorder="1"/>
    <xf numFmtId="0" fontId="7" fillId="21" borderId="0" xfId="0" applyFont="1" applyFill="1" applyBorder="1"/>
    <xf numFmtId="49" fontId="1" fillId="15" borderId="1" xfId="0" applyNumberFormat="1" applyFont="1" applyFill="1" applyBorder="1"/>
    <xf numFmtId="0" fontId="0" fillId="22" borderId="1" xfId="0" applyFill="1" applyBorder="1" applyAlignment="1">
      <alignment horizontal="center"/>
    </xf>
    <xf numFmtId="0" fontId="3" fillId="22" borderId="1" xfId="0" applyFont="1" applyFill="1" applyBorder="1" applyAlignment="1">
      <alignment horizontal="center"/>
    </xf>
    <xf numFmtId="0" fontId="0" fillId="22" borderId="0" xfId="0" applyFill="1" applyBorder="1" applyAlignment="1">
      <alignment horizontal="center"/>
    </xf>
    <xf numFmtId="0" fontId="0" fillId="22" borderId="0" xfId="0" applyFill="1" applyAlignment="1">
      <alignment horizontal="center"/>
    </xf>
    <xf numFmtId="0" fontId="0" fillId="22" borderId="1" xfId="0" applyFill="1" applyBorder="1"/>
    <xf numFmtId="0" fontId="2" fillId="15" borderId="1" xfId="0" applyFon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0" fontId="0" fillId="23" borderId="0" xfId="0" applyFill="1"/>
    <xf numFmtId="164" fontId="0" fillId="23" borderId="0" xfId="0" applyNumberFormat="1" applyFill="1"/>
    <xf numFmtId="0" fontId="23" fillId="0" borderId="0" xfId="0" applyFont="1"/>
    <xf numFmtId="0" fontId="8" fillId="0" borderId="0" xfId="0" applyFont="1"/>
    <xf numFmtId="0" fontId="23" fillId="0" borderId="0" xfId="0" applyFont="1" applyBorder="1"/>
    <xf numFmtId="164" fontId="23" fillId="0" borderId="0" xfId="0" applyNumberFormat="1" applyFont="1" applyBorder="1"/>
    <xf numFmtId="49" fontId="24" fillId="0" borderId="0" xfId="0" applyNumberFormat="1" applyFont="1" applyBorder="1"/>
    <xf numFmtId="0" fontId="24" fillId="0" borderId="0" xfId="0" applyFont="1" applyBorder="1"/>
    <xf numFmtId="0" fontId="8" fillId="6" borderId="0" xfId="0" applyFont="1" applyFill="1" applyBorder="1"/>
    <xf numFmtId="0" fontId="23" fillId="6" borderId="0" xfId="0" applyFont="1" applyFill="1" applyBorder="1"/>
    <xf numFmtId="164" fontId="23" fillId="6" borderId="0" xfId="0" applyNumberFormat="1" applyFont="1" applyFill="1" applyBorder="1"/>
    <xf numFmtId="164" fontId="8" fillId="0" borderId="0" xfId="0" applyNumberFormat="1" applyFont="1"/>
    <xf numFmtId="0" fontId="24" fillId="0" borderId="0" xfId="0" applyFont="1"/>
    <xf numFmtId="0" fontId="8" fillId="0" borderId="1" xfId="0" applyFont="1" applyBorder="1"/>
    <xf numFmtId="0" fontId="25" fillId="19" borderId="0" xfId="0" applyFont="1" applyFill="1"/>
    <xf numFmtId="0" fontId="8" fillId="19" borderId="0" xfId="0" applyFont="1" applyFill="1"/>
    <xf numFmtId="0" fontId="25" fillId="23" borderId="0" xfId="0" applyFont="1" applyFill="1"/>
    <xf numFmtId="0" fontId="8" fillId="23" borderId="0" xfId="0" applyFont="1" applyFill="1"/>
    <xf numFmtId="0" fontId="0" fillId="23" borderId="1" xfId="0" applyFill="1" applyBorder="1"/>
    <xf numFmtId="0" fontId="8" fillId="0" borderId="0" xfId="0" applyFont="1" applyBorder="1"/>
    <xf numFmtId="164" fontId="0" fillId="23" borderId="1" xfId="0" applyNumberFormat="1" applyFill="1" applyBorder="1"/>
    <xf numFmtId="164" fontId="8" fillId="0" borderId="0" xfId="0" applyNumberFormat="1" applyFont="1" applyBorder="1"/>
    <xf numFmtId="0" fontId="0" fillId="0" borderId="2" xfId="0" applyBorder="1"/>
    <xf numFmtId="0" fontId="0" fillId="0" borderId="7" xfId="0" applyBorder="1"/>
    <xf numFmtId="0" fontId="0" fillId="0" borderId="6" xfId="0" applyBorder="1"/>
    <xf numFmtId="0" fontId="0" fillId="0" borderId="8" xfId="0" applyBorder="1"/>
    <xf numFmtId="0" fontId="3" fillId="19" borderId="0" xfId="0" applyFont="1" applyFill="1" applyBorder="1"/>
    <xf numFmtId="0" fontId="22" fillId="0" borderId="0" xfId="0" applyFont="1"/>
  </cellXfs>
  <cellStyles count="3">
    <cellStyle name="Comma" xfId="2" builtinId="3"/>
    <cellStyle name="Normal" xfId="0" builtinId="0"/>
    <cellStyle name="Normal_out cod" xfId="1"/>
  </cellStyles>
  <dxfs count="438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622768097497423E-2"/>
          <c:y val="6.9134408484010507E-2"/>
          <c:w val="0.92003575109957325"/>
          <c:h val="0.84477600839746658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'out cod'!$D$6:$D$862</c:f>
              <c:numCache>
                <c:formatCode>mm\-dd\-yyyy\ hh:mm</c:formatCode>
                <c:ptCount val="857"/>
                <c:pt idx="0">
                  <c:v>37238.518750000003</c:v>
                </c:pt>
                <c:pt idx="1">
                  <c:v>37252.525000000001</c:v>
                </c:pt>
                <c:pt idx="2">
                  <c:v>37259.631944444445</c:v>
                </c:pt>
                <c:pt idx="3">
                  <c:v>37265.914583333331</c:v>
                </c:pt>
                <c:pt idx="4">
                  <c:v>37273.436805555553</c:v>
                </c:pt>
                <c:pt idx="5">
                  <c:v>37280.484027777777</c:v>
                </c:pt>
                <c:pt idx="6">
                  <c:v>37287.694444444445</c:v>
                </c:pt>
                <c:pt idx="7">
                  <c:v>37294.572222222225</c:v>
                </c:pt>
                <c:pt idx="8">
                  <c:v>37300.688194444447</c:v>
                </c:pt>
                <c:pt idx="9">
                  <c:v>37307.863194444442</c:v>
                </c:pt>
                <c:pt idx="10">
                  <c:v>37315.552083333336</c:v>
                </c:pt>
                <c:pt idx="11">
                  <c:v>37322.447916666664</c:v>
                </c:pt>
                <c:pt idx="12">
                  <c:v>37322.934027777781</c:v>
                </c:pt>
                <c:pt idx="13">
                  <c:v>37324.479166666664</c:v>
                </c:pt>
                <c:pt idx="14">
                  <c:v>37328.582638888889</c:v>
                </c:pt>
                <c:pt idx="15">
                  <c:v>37336.46597222222</c:v>
                </c:pt>
                <c:pt idx="16">
                  <c:v>37343.587500000001</c:v>
                </c:pt>
                <c:pt idx="17">
                  <c:v>37350.457638888889</c:v>
                </c:pt>
                <c:pt idx="18">
                  <c:v>37356.779166666667</c:v>
                </c:pt>
                <c:pt idx="19">
                  <c:v>37364.575694444444</c:v>
                </c:pt>
                <c:pt idx="20">
                  <c:v>37370.45208333333</c:v>
                </c:pt>
                <c:pt idx="21">
                  <c:v>37377.731249999997</c:v>
                </c:pt>
                <c:pt idx="28">
                  <c:v>37592.523611111108</c:v>
                </c:pt>
                <c:pt idx="29">
                  <c:v>37601.813888888886</c:v>
                </c:pt>
                <c:pt idx="30">
                  <c:v>37610.557638888888</c:v>
                </c:pt>
                <c:pt idx="31">
                  <c:v>37617.642361111109</c:v>
                </c:pt>
                <c:pt idx="32">
                  <c:v>37624.492361111108</c:v>
                </c:pt>
                <c:pt idx="33">
                  <c:v>37631.540277777778</c:v>
                </c:pt>
                <c:pt idx="34">
                  <c:v>37638.718055555553</c:v>
                </c:pt>
                <c:pt idx="35">
                  <c:v>37646.717361111114</c:v>
                </c:pt>
                <c:pt idx="36">
                  <c:v>37652.84097222222</c:v>
                </c:pt>
                <c:pt idx="37">
                  <c:v>37667.435416666667</c:v>
                </c:pt>
                <c:pt idx="38">
                  <c:v>37673.645833333336</c:v>
                </c:pt>
                <c:pt idx="39">
                  <c:v>37681.15902777778</c:v>
                </c:pt>
                <c:pt idx="40">
                  <c:v>37687.666666666664</c:v>
                </c:pt>
                <c:pt idx="41">
                  <c:v>37692.656944444447</c:v>
                </c:pt>
                <c:pt idx="42">
                  <c:v>37694.582638888889</c:v>
                </c:pt>
                <c:pt idx="43">
                  <c:v>37696.588888888888</c:v>
                </c:pt>
                <c:pt idx="44">
                  <c:v>37698.84097222222</c:v>
                </c:pt>
                <c:pt idx="45">
                  <c:v>37701.536111111112</c:v>
                </c:pt>
                <c:pt idx="46">
                  <c:v>37708.581250000003</c:v>
                </c:pt>
                <c:pt idx="47">
                  <c:v>37715.470138888886</c:v>
                </c:pt>
                <c:pt idx="48">
                  <c:v>37722.67291666667</c:v>
                </c:pt>
                <c:pt idx="49">
                  <c:v>37730.011805555558</c:v>
                </c:pt>
                <c:pt idx="50">
                  <c:v>37736.254861111112</c:v>
                </c:pt>
                <c:pt idx="57">
                  <c:v>37965.6875</c:v>
                </c:pt>
                <c:pt idx="58">
                  <c:v>37966.43472222222</c:v>
                </c:pt>
                <c:pt idx="59">
                  <c:v>37978.831944444442</c:v>
                </c:pt>
                <c:pt idx="60">
                  <c:v>37986.143750000003</c:v>
                </c:pt>
                <c:pt idx="61">
                  <c:v>37990.103472222225</c:v>
                </c:pt>
                <c:pt idx="62">
                  <c:v>37992.005555555559</c:v>
                </c:pt>
                <c:pt idx="63">
                  <c:v>37996.28402777778</c:v>
                </c:pt>
                <c:pt idx="64">
                  <c:v>37998.745138888888</c:v>
                </c:pt>
                <c:pt idx="65">
                  <c:v>38000.336111111108</c:v>
                </c:pt>
                <c:pt idx="66">
                  <c:v>38002.78402777778</c:v>
                </c:pt>
                <c:pt idx="67">
                  <c:v>38014.711805555555</c:v>
                </c:pt>
                <c:pt idx="68">
                  <c:v>38015.918749999997</c:v>
                </c:pt>
                <c:pt idx="69">
                  <c:v>38017.384027777778</c:v>
                </c:pt>
                <c:pt idx="70">
                  <c:v>38018.556944444441</c:v>
                </c:pt>
                <c:pt idx="71">
                  <c:v>38020.417361111111</c:v>
                </c:pt>
                <c:pt idx="72">
                  <c:v>38021.459027777775</c:v>
                </c:pt>
                <c:pt idx="73">
                  <c:v>38022.788194444445</c:v>
                </c:pt>
                <c:pt idx="74">
                  <c:v>38022.928472222222</c:v>
                </c:pt>
                <c:pt idx="75">
                  <c:v>38030</c:v>
                </c:pt>
                <c:pt idx="76">
                  <c:v>38034.301388888889</c:v>
                </c:pt>
                <c:pt idx="77">
                  <c:v>38036.956944444442</c:v>
                </c:pt>
                <c:pt idx="78">
                  <c:v>38037.477777777778</c:v>
                </c:pt>
                <c:pt idx="79">
                  <c:v>38037.579861111109</c:v>
                </c:pt>
                <c:pt idx="80">
                  <c:v>38038.001388888886</c:v>
                </c:pt>
                <c:pt idx="81">
                  <c:v>38038.504861111112</c:v>
                </c:pt>
                <c:pt idx="82">
                  <c:v>38039.003472222219</c:v>
                </c:pt>
                <c:pt idx="83">
                  <c:v>38039.39166666667</c:v>
                </c:pt>
                <c:pt idx="84">
                  <c:v>38039.941666666666</c:v>
                </c:pt>
                <c:pt idx="85">
                  <c:v>38040.229166666664</c:v>
                </c:pt>
                <c:pt idx="86">
                  <c:v>38040.663194444445</c:v>
                </c:pt>
                <c:pt idx="87">
                  <c:v>38043.867361111108</c:v>
                </c:pt>
                <c:pt idx="88">
                  <c:v>38050.068055555559</c:v>
                </c:pt>
                <c:pt idx="89">
                  <c:v>38050.821527777778</c:v>
                </c:pt>
                <c:pt idx="90">
                  <c:v>38051.172222222223</c:v>
                </c:pt>
                <c:pt idx="91">
                  <c:v>38053.585416666669</c:v>
                </c:pt>
                <c:pt idx="92">
                  <c:v>38060.030555555553</c:v>
                </c:pt>
                <c:pt idx="93">
                  <c:v>38061.810416666667</c:v>
                </c:pt>
                <c:pt idx="94">
                  <c:v>38071.240972222222</c:v>
                </c:pt>
                <c:pt idx="95">
                  <c:v>38072.730555555558</c:v>
                </c:pt>
                <c:pt idx="96">
                  <c:v>38082.092361111114</c:v>
                </c:pt>
                <c:pt idx="97">
                  <c:v>38094.131249999999</c:v>
                </c:pt>
                <c:pt idx="98">
                  <c:v>38097.291666666664</c:v>
                </c:pt>
                <c:pt idx="99">
                  <c:v>38101.930555555555</c:v>
                </c:pt>
                <c:pt idx="100">
                  <c:v>38115.90347222222</c:v>
                </c:pt>
                <c:pt idx="101">
                  <c:v>38134.719444444447</c:v>
                </c:pt>
                <c:pt idx="110">
                  <c:v>38315.329861111109</c:v>
                </c:pt>
                <c:pt idx="111">
                  <c:v>38323.626388888886</c:v>
                </c:pt>
                <c:pt idx="112">
                  <c:v>38330.587500000001</c:v>
                </c:pt>
                <c:pt idx="113">
                  <c:v>38337.810416666667</c:v>
                </c:pt>
                <c:pt idx="114">
                  <c:v>38342.993055555555</c:v>
                </c:pt>
                <c:pt idx="115">
                  <c:v>38354.972222222219</c:v>
                </c:pt>
                <c:pt idx="116">
                  <c:v>38356.568055555559</c:v>
                </c:pt>
                <c:pt idx="117">
                  <c:v>38358.620138888888</c:v>
                </c:pt>
                <c:pt idx="118">
                  <c:v>38363.604861111111</c:v>
                </c:pt>
                <c:pt idx="119">
                  <c:v>38364.061805555553</c:v>
                </c:pt>
                <c:pt idx="120">
                  <c:v>38364.177777777775</c:v>
                </c:pt>
                <c:pt idx="121">
                  <c:v>38364.664583333331</c:v>
                </c:pt>
                <c:pt idx="122">
                  <c:v>38364.834027777775</c:v>
                </c:pt>
                <c:pt idx="123">
                  <c:v>38364.963194444441</c:v>
                </c:pt>
                <c:pt idx="124">
                  <c:v>38365.851388888892</c:v>
                </c:pt>
                <c:pt idx="125">
                  <c:v>38372.711111111108</c:v>
                </c:pt>
                <c:pt idx="126">
                  <c:v>38373.455555555556</c:v>
                </c:pt>
                <c:pt idx="127">
                  <c:v>38374.249305555553</c:v>
                </c:pt>
                <c:pt idx="128">
                  <c:v>38374.838194444441</c:v>
                </c:pt>
                <c:pt idx="129">
                  <c:v>38376.745833333334</c:v>
                </c:pt>
                <c:pt idx="130">
                  <c:v>38379.136805555558</c:v>
                </c:pt>
                <c:pt idx="131">
                  <c:v>38384.864583333336</c:v>
                </c:pt>
                <c:pt idx="132">
                  <c:v>38386.802083333336</c:v>
                </c:pt>
                <c:pt idx="133">
                  <c:v>38388.463888888888</c:v>
                </c:pt>
                <c:pt idx="134">
                  <c:v>38389.302083333336</c:v>
                </c:pt>
                <c:pt idx="135">
                  <c:v>38389.813888888886</c:v>
                </c:pt>
                <c:pt idx="136">
                  <c:v>38392.505555555559</c:v>
                </c:pt>
                <c:pt idx="137">
                  <c:v>38395.614583333336</c:v>
                </c:pt>
                <c:pt idx="138">
                  <c:v>38396.57916666667</c:v>
                </c:pt>
                <c:pt idx="139">
                  <c:v>38398.074305555558</c:v>
                </c:pt>
                <c:pt idx="140">
                  <c:v>38403.375694444447</c:v>
                </c:pt>
                <c:pt idx="141">
                  <c:v>38405.578472222223</c:v>
                </c:pt>
                <c:pt idx="142">
                  <c:v>38408.938888888886</c:v>
                </c:pt>
                <c:pt idx="143">
                  <c:v>38411.148611111108</c:v>
                </c:pt>
                <c:pt idx="144">
                  <c:v>38411.792361111111</c:v>
                </c:pt>
                <c:pt idx="145">
                  <c:v>38415.814583333333</c:v>
                </c:pt>
                <c:pt idx="146">
                  <c:v>38416.574999999997</c:v>
                </c:pt>
                <c:pt idx="147">
                  <c:v>38416.675694444442</c:v>
                </c:pt>
                <c:pt idx="148">
                  <c:v>38417.239583333336</c:v>
                </c:pt>
                <c:pt idx="149">
                  <c:v>38417.569444444445</c:v>
                </c:pt>
                <c:pt idx="150">
                  <c:v>38417.602083333331</c:v>
                </c:pt>
                <c:pt idx="151">
                  <c:v>38421.795138888891</c:v>
                </c:pt>
                <c:pt idx="152">
                  <c:v>38422.713194444441</c:v>
                </c:pt>
                <c:pt idx="153">
                  <c:v>38426.185416666667</c:v>
                </c:pt>
                <c:pt idx="154">
                  <c:v>38427.859722222223</c:v>
                </c:pt>
                <c:pt idx="155">
                  <c:v>38428.975694444445</c:v>
                </c:pt>
                <c:pt idx="156">
                  <c:v>38429.660416666666</c:v>
                </c:pt>
                <c:pt idx="157">
                  <c:v>38430.09375</c:v>
                </c:pt>
                <c:pt idx="158">
                  <c:v>38430.140277777777</c:v>
                </c:pt>
                <c:pt idx="159">
                  <c:v>38430.27847222222</c:v>
                </c:pt>
                <c:pt idx="160">
                  <c:v>38430.45208333333</c:v>
                </c:pt>
                <c:pt idx="161">
                  <c:v>38430.917361111111</c:v>
                </c:pt>
                <c:pt idx="162">
                  <c:v>38431.515277777777</c:v>
                </c:pt>
                <c:pt idx="163">
                  <c:v>38432.51458333333</c:v>
                </c:pt>
                <c:pt idx="164">
                  <c:v>38433.626388888886</c:v>
                </c:pt>
                <c:pt idx="165">
                  <c:v>38434.926388888889</c:v>
                </c:pt>
                <c:pt idx="166">
                  <c:v>38440.890277777777</c:v>
                </c:pt>
                <c:pt idx="167">
                  <c:v>38443.722222222219</c:v>
                </c:pt>
                <c:pt idx="168">
                  <c:v>38444.838194444441</c:v>
                </c:pt>
                <c:pt idx="169">
                  <c:v>38448.86041666667</c:v>
                </c:pt>
                <c:pt idx="170">
                  <c:v>38449.819444444445</c:v>
                </c:pt>
                <c:pt idx="171">
                  <c:v>38456.083333333336</c:v>
                </c:pt>
                <c:pt idx="172">
                  <c:v>38463.95416666667</c:v>
                </c:pt>
                <c:pt idx="173">
                  <c:v>38471.477777777778</c:v>
                </c:pt>
                <c:pt idx="181">
                  <c:v>38679.295138888891</c:v>
                </c:pt>
                <c:pt idx="182">
                  <c:v>38683.079861111109</c:v>
                </c:pt>
                <c:pt idx="183">
                  <c:v>38683.879861111112</c:v>
                </c:pt>
                <c:pt idx="184">
                  <c:v>38685.42083333333</c:v>
                </c:pt>
                <c:pt idx="185">
                  <c:v>38690.101388888892</c:v>
                </c:pt>
                <c:pt idx="186">
                  <c:v>38700.569444444445</c:v>
                </c:pt>
                <c:pt idx="187">
                  <c:v>38701.868750000001</c:v>
                </c:pt>
                <c:pt idx="188">
                  <c:v>38715.563194444447</c:v>
                </c:pt>
                <c:pt idx="189">
                  <c:v>38719.620833333334</c:v>
                </c:pt>
                <c:pt idx="190">
                  <c:v>38720.898611111108</c:v>
                </c:pt>
                <c:pt idx="191">
                  <c:v>38724.377083333333</c:v>
                </c:pt>
                <c:pt idx="192">
                  <c:v>38727.594444444447</c:v>
                </c:pt>
                <c:pt idx="193">
                  <c:v>38737.770833333336</c:v>
                </c:pt>
                <c:pt idx="194">
                  <c:v>38738.318055555559</c:v>
                </c:pt>
                <c:pt idx="195">
                  <c:v>38739.491666666669</c:v>
                </c:pt>
                <c:pt idx="196">
                  <c:v>38740.124305555553</c:v>
                </c:pt>
                <c:pt idx="197">
                  <c:v>38743.411805555559</c:v>
                </c:pt>
                <c:pt idx="198">
                  <c:v>38745.554861111108</c:v>
                </c:pt>
                <c:pt idx="199">
                  <c:v>38745.87222222222</c:v>
                </c:pt>
                <c:pt idx="200">
                  <c:v>38746.180555555555</c:v>
                </c:pt>
                <c:pt idx="201">
                  <c:v>38747.288194444445</c:v>
                </c:pt>
                <c:pt idx="202">
                  <c:v>38748.777777777781</c:v>
                </c:pt>
                <c:pt idx="203">
                  <c:v>38751.699305555558</c:v>
                </c:pt>
                <c:pt idx="204">
                  <c:v>38756.595833333333</c:v>
                </c:pt>
                <c:pt idx="205">
                  <c:v>38758.223611111112</c:v>
                </c:pt>
                <c:pt idx="206">
                  <c:v>38759.14166666667</c:v>
                </c:pt>
                <c:pt idx="207">
                  <c:v>38761.651388888888</c:v>
                </c:pt>
                <c:pt idx="208">
                  <c:v>38763.361111111109</c:v>
                </c:pt>
                <c:pt idx="209">
                  <c:v>38764.236111111109</c:v>
                </c:pt>
                <c:pt idx="210">
                  <c:v>38764.443749999999</c:v>
                </c:pt>
                <c:pt idx="211">
                  <c:v>38764.48333333333</c:v>
                </c:pt>
                <c:pt idx="212">
                  <c:v>38764.621527777781</c:v>
                </c:pt>
                <c:pt idx="213">
                  <c:v>38764.737500000003</c:v>
                </c:pt>
                <c:pt idx="214">
                  <c:v>38764.881944444445</c:v>
                </c:pt>
                <c:pt idx="215">
                  <c:v>38765.198611111111</c:v>
                </c:pt>
                <c:pt idx="216">
                  <c:v>38765.536805555559</c:v>
                </c:pt>
                <c:pt idx="217">
                  <c:v>38769.073611111111</c:v>
                </c:pt>
                <c:pt idx="218">
                  <c:v>38770.460416666669</c:v>
                </c:pt>
                <c:pt idx="219">
                  <c:v>38772.785416666666</c:v>
                </c:pt>
                <c:pt idx="220">
                  <c:v>38776.790972222225</c:v>
                </c:pt>
                <c:pt idx="221">
                  <c:v>38780.20416666667</c:v>
                </c:pt>
                <c:pt idx="222">
                  <c:v>38782.310416666667</c:v>
                </c:pt>
                <c:pt idx="223">
                  <c:v>38783.453472222223</c:v>
                </c:pt>
                <c:pt idx="224">
                  <c:v>38784.521527777775</c:v>
                </c:pt>
                <c:pt idx="225">
                  <c:v>38784.938194444447</c:v>
                </c:pt>
                <c:pt idx="226">
                  <c:v>38785.666666666664</c:v>
                </c:pt>
                <c:pt idx="227">
                  <c:v>38786.286111111112</c:v>
                </c:pt>
                <c:pt idx="228">
                  <c:v>38788.86041666667</c:v>
                </c:pt>
                <c:pt idx="229">
                  <c:v>38789.011111111111</c:v>
                </c:pt>
                <c:pt idx="230">
                  <c:v>38791.643750000003</c:v>
                </c:pt>
                <c:pt idx="231">
                  <c:v>38796.586111111108</c:v>
                </c:pt>
                <c:pt idx="232">
                  <c:v>38804.970833333333</c:v>
                </c:pt>
                <c:pt idx="233">
                  <c:v>38809.311805555553</c:v>
                </c:pt>
                <c:pt idx="234">
                  <c:v>38809.746527777781</c:v>
                </c:pt>
                <c:pt idx="235">
                  <c:v>38812.6875</c:v>
                </c:pt>
                <c:pt idx="242">
                  <c:v>39050.958333333336</c:v>
                </c:pt>
                <c:pt idx="243">
                  <c:v>39051.649305555555</c:v>
                </c:pt>
                <c:pt idx="244">
                  <c:v>39051.9375</c:v>
                </c:pt>
                <c:pt idx="245">
                  <c:v>39052.600694444445</c:v>
                </c:pt>
                <c:pt idx="246">
                  <c:v>39053.180555555555</c:v>
                </c:pt>
                <c:pt idx="257">
                  <c:v>39084.570833333331</c:v>
                </c:pt>
                <c:pt idx="258">
                  <c:v>39093.106944444444</c:v>
                </c:pt>
                <c:pt idx="259">
                  <c:v>39096.951388888891</c:v>
                </c:pt>
                <c:pt idx="260">
                  <c:v>39097.959027777775</c:v>
                </c:pt>
                <c:pt idx="261">
                  <c:v>39098.537499999999</c:v>
                </c:pt>
                <c:pt idx="262">
                  <c:v>39100.571527777778</c:v>
                </c:pt>
                <c:pt idx="263">
                  <c:v>39102.587500000001</c:v>
                </c:pt>
                <c:pt idx="264">
                  <c:v>39103.533333333333</c:v>
                </c:pt>
                <c:pt idx="265">
                  <c:v>39104.364583333336</c:v>
                </c:pt>
                <c:pt idx="266">
                  <c:v>39104.808333333334</c:v>
                </c:pt>
                <c:pt idx="267">
                  <c:v>39135.44027777778</c:v>
                </c:pt>
                <c:pt idx="268">
                  <c:v>39136.458333333336</c:v>
                </c:pt>
                <c:pt idx="269">
                  <c:v>39138.145833333336</c:v>
                </c:pt>
                <c:pt idx="270">
                  <c:v>39139.581944444442</c:v>
                </c:pt>
                <c:pt idx="271">
                  <c:v>39141.79791666667</c:v>
                </c:pt>
                <c:pt idx="272">
                  <c:v>39142.263194444444</c:v>
                </c:pt>
                <c:pt idx="276">
                  <c:v>39149.756249999999</c:v>
                </c:pt>
                <c:pt idx="277">
                  <c:v>39150.73333333333</c:v>
                </c:pt>
                <c:pt idx="278">
                  <c:v>39151.56527777778</c:v>
                </c:pt>
                <c:pt idx="279">
                  <c:v>39151.821527777778</c:v>
                </c:pt>
                <c:pt idx="280">
                  <c:v>39152.611805555556</c:v>
                </c:pt>
                <c:pt idx="281">
                  <c:v>39153.34652777778</c:v>
                </c:pt>
                <c:pt idx="282">
                  <c:v>39154.318749999999</c:v>
                </c:pt>
                <c:pt idx="283">
                  <c:v>39155.493750000001</c:v>
                </c:pt>
                <c:pt idx="284">
                  <c:v>39156.925694444442</c:v>
                </c:pt>
                <c:pt idx="293">
                  <c:v>39177.572916666664</c:v>
                </c:pt>
                <c:pt idx="294">
                  <c:v>39183.645138888889</c:v>
                </c:pt>
                <c:pt idx="295">
                  <c:v>39183.958333333336</c:v>
                </c:pt>
                <c:pt idx="296">
                  <c:v>39184.359027777777</c:v>
                </c:pt>
                <c:pt idx="301">
                  <c:v>39204.718055555553</c:v>
                </c:pt>
                <c:pt idx="302">
                  <c:v>39210.491666666669</c:v>
                </c:pt>
                <c:pt idx="313">
                  <c:v>39407.863194444442</c:v>
                </c:pt>
                <c:pt idx="314">
                  <c:v>39416.954861111109</c:v>
                </c:pt>
                <c:pt idx="315">
                  <c:v>39417.942361111112</c:v>
                </c:pt>
                <c:pt idx="316">
                  <c:v>39418.464583333334</c:v>
                </c:pt>
                <c:pt idx="317">
                  <c:v>39418.557638888888</c:v>
                </c:pt>
                <c:pt idx="318">
                  <c:v>39418.960416666669</c:v>
                </c:pt>
                <c:pt idx="319">
                  <c:v>39419.665277777778</c:v>
                </c:pt>
                <c:pt idx="320">
                  <c:v>39420.400694444441</c:v>
                </c:pt>
                <c:pt idx="321">
                  <c:v>39422.042361111111</c:v>
                </c:pt>
                <c:pt idx="322">
                  <c:v>39423.647222222222</c:v>
                </c:pt>
                <c:pt idx="323">
                  <c:v>39424.53125</c:v>
                </c:pt>
                <c:pt idx="324">
                  <c:v>39427.262499999997</c:v>
                </c:pt>
                <c:pt idx="325">
                  <c:v>39427.520138888889</c:v>
                </c:pt>
                <c:pt idx="326">
                  <c:v>39427.70416666667</c:v>
                </c:pt>
                <c:pt idx="327">
                  <c:v>39427.986805555556</c:v>
                </c:pt>
                <c:pt idx="328">
                  <c:v>39428.236805555556</c:v>
                </c:pt>
                <c:pt idx="329">
                  <c:v>39428.5625</c:v>
                </c:pt>
                <c:pt idx="330">
                  <c:v>39430.568749999999</c:v>
                </c:pt>
                <c:pt idx="331">
                  <c:v>39436.845833333333</c:v>
                </c:pt>
                <c:pt idx="332">
                  <c:v>39437.630555555559</c:v>
                </c:pt>
                <c:pt idx="333">
                  <c:v>39438.525694444441</c:v>
                </c:pt>
                <c:pt idx="334">
                  <c:v>39439.126388888886</c:v>
                </c:pt>
                <c:pt idx="335">
                  <c:v>39439.376388888886</c:v>
                </c:pt>
                <c:pt idx="336">
                  <c:v>39446.773611111108</c:v>
                </c:pt>
                <c:pt idx="337">
                  <c:v>39451.975694444445</c:v>
                </c:pt>
                <c:pt idx="338">
                  <c:v>39452.822222222225</c:v>
                </c:pt>
                <c:pt idx="339">
                  <c:v>39453.367361111108</c:v>
                </c:pt>
                <c:pt idx="340">
                  <c:v>39453.911805555559</c:v>
                </c:pt>
                <c:pt idx="341">
                  <c:v>39454.578472222223</c:v>
                </c:pt>
                <c:pt idx="342">
                  <c:v>39454.743750000001</c:v>
                </c:pt>
                <c:pt idx="343">
                  <c:v>39454.916666666664</c:v>
                </c:pt>
                <c:pt idx="344">
                  <c:v>39455.420138888891</c:v>
                </c:pt>
                <c:pt idx="345">
                  <c:v>39455.731944444444</c:v>
                </c:pt>
                <c:pt idx="346">
                  <c:v>39456.584027777775</c:v>
                </c:pt>
                <c:pt idx="347">
                  <c:v>39457.411805555559</c:v>
                </c:pt>
                <c:pt idx="348">
                  <c:v>39459.481249999997</c:v>
                </c:pt>
                <c:pt idx="349">
                  <c:v>39462.758333333331</c:v>
                </c:pt>
                <c:pt idx="350">
                  <c:v>39464.580555555556</c:v>
                </c:pt>
                <c:pt idx="351">
                  <c:v>39472.52847222222</c:v>
                </c:pt>
                <c:pt idx="352">
                  <c:v>39475.254861111112</c:v>
                </c:pt>
                <c:pt idx="353">
                  <c:v>39478.557638888888</c:v>
                </c:pt>
                <c:pt idx="354">
                  <c:v>39482.481944444444</c:v>
                </c:pt>
                <c:pt idx="355">
                  <c:v>39483.834027777775</c:v>
                </c:pt>
                <c:pt idx="356">
                  <c:v>39484.193749999999</c:v>
                </c:pt>
                <c:pt idx="357">
                  <c:v>39484.805555555555</c:v>
                </c:pt>
                <c:pt idx="358">
                  <c:v>39486.53402777778</c:v>
                </c:pt>
                <c:pt idx="359">
                  <c:v>39489.759027777778</c:v>
                </c:pt>
                <c:pt idx="360">
                  <c:v>39491.621527777781</c:v>
                </c:pt>
                <c:pt idx="361">
                  <c:v>39493.502083333333</c:v>
                </c:pt>
                <c:pt idx="362">
                  <c:v>39495.050000000003</c:v>
                </c:pt>
                <c:pt idx="363">
                  <c:v>39495.311111111114</c:v>
                </c:pt>
                <c:pt idx="364">
                  <c:v>39495.436805555553</c:v>
                </c:pt>
                <c:pt idx="365">
                  <c:v>39495.685416666667</c:v>
                </c:pt>
                <c:pt idx="366">
                  <c:v>39496.135416666664</c:v>
                </c:pt>
                <c:pt idx="367">
                  <c:v>39496.64166666667</c:v>
                </c:pt>
                <c:pt idx="368">
                  <c:v>39498.131249999999</c:v>
                </c:pt>
                <c:pt idx="369">
                  <c:v>39505.5</c:v>
                </c:pt>
                <c:pt idx="370">
                  <c:v>39508.53125</c:v>
                </c:pt>
                <c:pt idx="371">
                  <c:v>39509.667361111111</c:v>
                </c:pt>
                <c:pt idx="372">
                  <c:v>39510.13958333333</c:v>
                </c:pt>
                <c:pt idx="373">
                  <c:v>39510.869444444441</c:v>
                </c:pt>
                <c:pt idx="374">
                  <c:v>39511.745138888888</c:v>
                </c:pt>
                <c:pt idx="375">
                  <c:v>39513.486111111109</c:v>
                </c:pt>
                <c:pt idx="376">
                  <c:v>39514.213888888888</c:v>
                </c:pt>
                <c:pt idx="377">
                  <c:v>39515.947916666664</c:v>
                </c:pt>
                <c:pt idx="378">
                  <c:v>39517.647222222222</c:v>
                </c:pt>
                <c:pt idx="379">
                  <c:v>39518.863888888889</c:v>
                </c:pt>
                <c:pt idx="380">
                  <c:v>39520.51458333333</c:v>
                </c:pt>
                <c:pt idx="381">
                  <c:v>39522.993055555555</c:v>
                </c:pt>
                <c:pt idx="382">
                  <c:v>39525.592361111114</c:v>
                </c:pt>
                <c:pt idx="383">
                  <c:v>39527.879861111112</c:v>
                </c:pt>
                <c:pt idx="384">
                  <c:v>39528.584027777775</c:v>
                </c:pt>
                <c:pt idx="385">
                  <c:v>39529.438194444447</c:v>
                </c:pt>
                <c:pt idx="386">
                  <c:v>39529.681944444441</c:v>
                </c:pt>
                <c:pt idx="387">
                  <c:v>39531.785416666666</c:v>
                </c:pt>
                <c:pt idx="388">
                  <c:v>39532.65</c:v>
                </c:pt>
                <c:pt idx="389">
                  <c:v>39533.631944444445</c:v>
                </c:pt>
                <c:pt idx="390">
                  <c:v>39534.617361111108</c:v>
                </c:pt>
                <c:pt idx="391">
                  <c:v>39537.73541666667</c:v>
                </c:pt>
                <c:pt idx="392">
                  <c:v>39539.538194444445</c:v>
                </c:pt>
                <c:pt idx="393">
                  <c:v>39545.836805555555</c:v>
                </c:pt>
                <c:pt idx="394">
                  <c:v>39548.573611111111</c:v>
                </c:pt>
                <c:pt idx="395">
                  <c:v>39549.65</c:v>
                </c:pt>
                <c:pt idx="396">
                  <c:v>39553.577777777777</c:v>
                </c:pt>
                <c:pt idx="397">
                  <c:v>39560.597222222219</c:v>
                </c:pt>
                <c:pt idx="398">
                  <c:v>39563.929166666669</c:v>
                </c:pt>
                <c:pt idx="399">
                  <c:v>39567.73333333333</c:v>
                </c:pt>
                <c:pt idx="400">
                  <c:v>39573.893055555556</c:v>
                </c:pt>
                <c:pt idx="401">
                  <c:v>39581.572222222225</c:v>
                </c:pt>
                <c:pt idx="402">
                  <c:v>39591.413194444445</c:v>
                </c:pt>
                <c:pt idx="403">
                  <c:v>39597.54583333333</c:v>
                </c:pt>
                <c:pt idx="404">
                  <c:v>39603.552083333336</c:v>
                </c:pt>
                <c:pt idx="405">
                  <c:v>39606.284722222219</c:v>
                </c:pt>
                <c:pt idx="406">
                  <c:v>39776.148611111108</c:v>
                </c:pt>
                <c:pt idx="407">
                  <c:v>39781.386111111111</c:v>
                </c:pt>
                <c:pt idx="408">
                  <c:v>39782.659722222219</c:v>
                </c:pt>
                <c:pt idx="409">
                  <c:v>39782.925694444442</c:v>
                </c:pt>
                <c:pt idx="410">
                  <c:v>39783.160416666666</c:v>
                </c:pt>
                <c:pt idx="411">
                  <c:v>39783.666666666664</c:v>
                </c:pt>
                <c:pt idx="412">
                  <c:v>39784.725694444445</c:v>
                </c:pt>
                <c:pt idx="413">
                  <c:v>39786.964583333334</c:v>
                </c:pt>
                <c:pt idx="414">
                  <c:v>39790.548611111109</c:v>
                </c:pt>
                <c:pt idx="415">
                  <c:v>39791.152083333334</c:v>
                </c:pt>
                <c:pt idx="416">
                  <c:v>39791.288888888892</c:v>
                </c:pt>
                <c:pt idx="417">
                  <c:v>39791.544444444444</c:v>
                </c:pt>
                <c:pt idx="418">
                  <c:v>39791.852083333331</c:v>
                </c:pt>
                <c:pt idx="419">
                  <c:v>39792.474999999999</c:v>
                </c:pt>
                <c:pt idx="420">
                  <c:v>39795.318055555559</c:v>
                </c:pt>
                <c:pt idx="421">
                  <c:v>39795.974305555559</c:v>
                </c:pt>
                <c:pt idx="422">
                  <c:v>39796.606944444444</c:v>
                </c:pt>
                <c:pt idx="423">
                  <c:v>39797.390277777777</c:v>
                </c:pt>
                <c:pt idx="424">
                  <c:v>39797.614583333336</c:v>
                </c:pt>
                <c:pt idx="425">
                  <c:v>39800.798611111109</c:v>
                </c:pt>
                <c:pt idx="426">
                  <c:v>39804.607638888891</c:v>
                </c:pt>
                <c:pt idx="427">
                  <c:v>39806.916666666664</c:v>
                </c:pt>
                <c:pt idx="428">
                  <c:v>39809.00277777778</c:v>
                </c:pt>
                <c:pt idx="429">
                  <c:v>39809.3125</c:v>
                </c:pt>
                <c:pt idx="430">
                  <c:v>39809.591666666667</c:v>
                </c:pt>
                <c:pt idx="431">
                  <c:v>39809.942361111112</c:v>
                </c:pt>
                <c:pt idx="432">
                  <c:v>39811.521527777775</c:v>
                </c:pt>
                <c:pt idx="433">
                  <c:v>39812.461805555555</c:v>
                </c:pt>
                <c:pt idx="434">
                  <c:v>39817.131944444445</c:v>
                </c:pt>
                <c:pt idx="435">
                  <c:v>39817.727777777778</c:v>
                </c:pt>
                <c:pt idx="436">
                  <c:v>39819.637499999997</c:v>
                </c:pt>
                <c:pt idx="437">
                  <c:v>39822.189583333333</c:v>
                </c:pt>
                <c:pt idx="438">
                  <c:v>39823.050000000003</c:v>
                </c:pt>
                <c:pt idx="439">
                  <c:v>39823.753472222219</c:v>
                </c:pt>
                <c:pt idx="440">
                  <c:v>39833.624305555553</c:v>
                </c:pt>
                <c:pt idx="441">
                  <c:v>39840.788194444445</c:v>
                </c:pt>
                <c:pt idx="442">
                  <c:v>39849.659722222219</c:v>
                </c:pt>
                <c:pt idx="443">
                  <c:v>39850.669444444444</c:v>
                </c:pt>
                <c:pt idx="444">
                  <c:v>39851.280555555553</c:v>
                </c:pt>
                <c:pt idx="445">
                  <c:v>39851.337500000001</c:v>
                </c:pt>
                <c:pt idx="446">
                  <c:v>39851.447916666664</c:v>
                </c:pt>
                <c:pt idx="447">
                  <c:v>39851.526388888888</c:v>
                </c:pt>
                <c:pt idx="448">
                  <c:v>39851.60833333333</c:v>
                </c:pt>
                <c:pt idx="449">
                  <c:v>39852.23333333333</c:v>
                </c:pt>
                <c:pt idx="450">
                  <c:v>39853.838194444441</c:v>
                </c:pt>
                <c:pt idx="451">
                  <c:v>39854.630555555559</c:v>
                </c:pt>
                <c:pt idx="452">
                  <c:v>39855.573611111111</c:v>
                </c:pt>
                <c:pt idx="453">
                  <c:v>39856.855555555558</c:v>
                </c:pt>
                <c:pt idx="454">
                  <c:v>39860.625</c:v>
                </c:pt>
                <c:pt idx="455">
                  <c:v>39863.825694444444</c:v>
                </c:pt>
                <c:pt idx="456">
                  <c:v>39869.376388888886</c:v>
                </c:pt>
                <c:pt idx="457">
                  <c:v>39869.698611111111</c:v>
                </c:pt>
                <c:pt idx="458">
                  <c:v>39870.177083333336</c:v>
                </c:pt>
                <c:pt idx="459">
                  <c:v>39870.607638888891</c:v>
                </c:pt>
                <c:pt idx="460">
                  <c:v>39870.738194444442</c:v>
                </c:pt>
                <c:pt idx="461">
                  <c:v>39871.038194444445</c:v>
                </c:pt>
                <c:pt idx="462">
                  <c:v>39871.27847222222</c:v>
                </c:pt>
                <c:pt idx="463">
                  <c:v>39871.535416666666</c:v>
                </c:pt>
                <c:pt idx="464">
                  <c:v>39872.604861111111</c:v>
                </c:pt>
                <c:pt idx="465">
                  <c:v>39874.051388888889</c:v>
                </c:pt>
                <c:pt idx="466">
                  <c:v>39875.74722222222</c:v>
                </c:pt>
                <c:pt idx="467">
                  <c:v>39876.313888888886</c:v>
                </c:pt>
                <c:pt idx="468">
                  <c:v>39877.563888888886</c:v>
                </c:pt>
                <c:pt idx="469">
                  <c:v>39877.727083333331</c:v>
                </c:pt>
                <c:pt idx="470">
                  <c:v>39878.575694444444</c:v>
                </c:pt>
                <c:pt idx="471">
                  <c:v>39878.822916666664</c:v>
                </c:pt>
                <c:pt idx="472">
                  <c:v>39881.642361111109</c:v>
                </c:pt>
                <c:pt idx="473">
                  <c:v>39883.568749999999</c:v>
                </c:pt>
                <c:pt idx="474">
                  <c:v>39889.640277777777</c:v>
                </c:pt>
                <c:pt idx="475">
                  <c:v>39891.148611111108</c:v>
                </c:pt>
                <c:pt idx="476">
                  <c:v>39895.642361111109</c:v>
                </c:pt>
                <c:pt idx="477">
                  <c:v>39896.34652777778</c:v>
                </c:pt>
                <c:pt idx="478">
                  <c:v>39898.559027777781</c:v>
                </c:pt>
                <c:pt idx="479">
                  <c:v>39900.790277777778</c:v>
                </c:pt>
                <c:pt idx="480">
                  <c:v>39901.634027777778</c:v>
                </c:pt>
                <c:pt idx="481">
                  <c:v>39902.51666666667</c:v>
                </c:pt>
                <c:pt idx="482">
                  <c:v>39903.459027777775</c:v>
                </c:pt>
                <c:pt idx="483">
                  <c:v>39905.439583333333</c:v>
                </c:pt>
                <c:pt idx="484">
                  <c:v>39907.296527777777</c:v>
                </c:pt>
                <c:pt idx="485">
                  <c:v>39909.32708333333</c:v>
                </c:pt>
                <c:pt idx="486">
                  <c:v>39911.739583333336</c:v>
                </c:pt>
                <c:pt idx="487">
                  <c:v>39915.353472222225</c:v>
                </c:pt>
                <c:pt idx="488">
                  <c:v>39918.522916666669</c:v>
                </c:pt>
                <c:pt idx="489">
                  <c:v>39922.682638888888</c:v>
                </c:pt>
                <c:pt idx="490">
                  <c:v>39923.09652777778</c:v>
                </c:pt>
                <c:pt idx="491">
                  <c:v>39924.28402777778</c:v>
                </c:pt>
                <c:pt idx="492">
                  <c:v>39925.5</c:v>
                </c:pt>
                <c:pt idx="493">
                  <c:v>39927.855555555558</c:v>
                </c:pt>
                <c:pt idx="494">
                  <c:v>39932.478472222225</c:v>
                </c:pt>
                <c:pt idx="495">
                  <c:v>39933.414583333331</c:v>
                </c:pt>
                <c:pt idx="496">
                  <c:v>40149.885416666664</c:v>
                </c:pt>
                <c:pt idx="497">
                  <c:v>40155.493055555555</c:v>
                </c:pt>
                <c:pt idx="498">
                  <c:v>40156.059027777781</c:v>
                </c:pt>
                <c:pt idx="499">
                  <c:v>40156.173611111109</c:v>
                </c:pt>
                <c:pt idx="500">
                  <c:v>40156.458333333336</c:v>
                </c:pt>
                <c:pt idx="501">
                  <c:v>40156.920138888891</c:v>
                </c:pt>
                <c:pt idx="502">
                  <c:v>40157.536111111112</c:v>
                </c:pt>
                <c:pt idx="503">
                  <c:v>40159.309027777781</c:v>
                </c:pt>
                <c:pt idx="504">
                  <c:v>40160.798611111109</c:v>
                </c:pt>
                <c:pt idx="505">
                  <c:v>40161.636111111111</c:v>
                </c:pt>
                <c:pt idx="506">
                  <c:v>40163.552777777775</c:v>
                </c:pt>
                <c:pt idx="507">
                  <c:v>40168.6875</c:v>
                </c:pt>
                <c:pt idx="508">
                  <c:v>40171.145138888889</c:v>
                </c:pt>
                <c:pt idx="509">
                  <c:v>40171.942361111112</c:v>
                </c:pt>
                <c:pt idx="510">
                  <c:v>40172.231249999997</c:v>
                </c:pt>
                <c:pt idx="511">
                  <c:v>40172.581250000003</c:v>
                </c:pt>
                <c:pt idx="512">
                  <c:v>40174.07916666667</c:v>
                </c:pt>
                <c:pt idx="513">
                  <c:v>40175.597222222219</c:v>
                </c:pt>
                <c:pt idx="514">
                  <c:v>40184.59375</c:v>
                </c:pt>
                <c:pt idx="515">
                  <c:v>40191.770833333336</c:v>
                </c:pt>
                <c:pt idx="516">
                  <c:v>40198.665972222225</c:v>
                </c:pt>
                <c:pt idx="517">
                  <c:v>40200.567361111112</c:v>
                </c:pt>
                <c:pt idx="518">
                  <c:v>40201.779861111114</c:v>
                </c:pt>
                <c:pt idx="519">
                  <c:v>40201.962500000001</c:v>
                </c:pt>
                <c:pt idx="520">
                  <c:v>40202.286111111112</c:v>
                </c:pt>
                <c:pt idx="521">
                  <c:v>40202.560416666667</c:v>
                </c:pt>
                <c:pt idx="522">
                  <c:v>40203.48333333333</c:v>
                </c:pt>
                <c:pt idx="523">
                  <c:v>40206.647916666669</c:v>
                </c:pt>
                <c:pt idx="524">
                  <c:v>40210.169444444444</c:v>
                </c:pt>
                <c:pt idx="525">
                  <c:v>40212.567361111112</c:v>
                </c:pt>
                <c:pt idx="526">
                  <c:v>40216.352777777778</c:v>
                </c:pt>
                <c:pt idx="527">
                  <c:v>40218.146527777775</c:v>
                </c:pt>
                <c:pt idx="528">
                  <c:v>40219.009027777778</c:v>
                </c:pt>
                <c:pt idx="529">
                  <c:v>40219.650694444441</c:v>
                </c:pt>
                <c:pt idx="530">
                  <c:v>40221.57916666667</c:v>
                </c:pt>
                <c:pt idx="531">
                  <c:v>40226.929861111108</c:v>
                </c:pt>
                <c:pt idx="532">
                  <c:v>40227.819444444445</c:v>
                </c:pt>
                <c:pt idx="533">
                  <c:v>40230.243055555555</c:v>
                </c:pt>
                <c:pt idx="534">
                  <c:v>40231.956944444442</c:v>
                </c:pt>
                <c:pt idx="535">
                  <c:v>40233.503472222219</c:v>
                </c:pt>
                <c:pt idx="536">
                  <c:v>40238.323611111111</c:v>
                </c:pt>
                <c:pt idx="537">
                  <c:v>40240.415972222225</c:v>
                </c:pt>
                <c:pt idx="538">
                  <c:v>40241.701388888891</c:v>
                </c:pt>
                <c:pt idx="539">
                  <c:v>40242.694444444445</c:v>
                </c:pt>
                <c:pt idx="540">
                  <c:v>40244.84097222222</c:v>
                </c:pt>
                <c:pt idx="541">
                  <c:v>40247.147222222222</c:v>
                </c:pt>
                <c:pt idx="542">
                  <c:v>40247.475694444445</c:v>
                </c:pt>
                <c:pt idx="543">
                  <c:v>40248.4375</c:v>
                </c:pt>
                <c:pt idx="544">
                  <c:v>40249.82708333333</c:v>
                </c:pt>
                <c:pt idx="545">
                  <c:v>40252.072222222225</c:v>
                </c:pt>
                <c:pt idx="546">
                  <c:v>40255.769444444442</c:v>
                </c:pt>
                <c:pt idx="547">
                  <c:v>40257.249305555553</c:v>
                </c:pt>
                <c:pt idx="548">
                  <c:v>40258.175000000003</c:v>
                </c:pt>
                <c:pt idx="549">
                  <c:v>40262.701388888891</c:v>
                </c:pt>
                <c:pt idx="550">
                  <c:v>40267.63958333333</c:v>
                </c:pt>
                <c:pt idx="551">
                  <c:v>40271.52847222222</c:v>
                </c:pt>
                <c:pt idx="552">
                  <c:v>40273.920138888891</c:v>
                </c:pt>
                <c:pt idx="553">
                  <c:v>40274.681944444441</c:v>
                </c:pt>
                <c:pt idx="554">
                  <c:v>40275.65902777778</c:v>
                </c:pt>
                <c:pt idx="555">
                  <c:v>40276.839583333334</c:v>
                </c:pt>
                <c:pt idx="556">
                  <c:v>40281.700694444444</c:v>
                </c:pt>
                <c:pt idx="557">
                  <c:v>40289.790277777778</c:v>
                </c:pt>
                <c:pt idx="558">
                  <c:v>40292.379166666666</c:v>
                </c:pt>
                <c:pt idx="559">
                  <c:v>40295.522222222222</c:v>
                </c:pt>
                <c:pt idx="560">
                  <c:v>40298.886111111111</c:v>
                </c:pt>
                <c:pt idx="561">
                  <c:v>40301.447222222225</c:v>
                </c:pt>
                <c:pt idx="562">
                  <c:v>40304.529861111114</c:v>
                </c:pt>
                <c:pt idx="563">
                  <c:v>40306.597222222219</c:v>
                </c:pt>
                <c:pt idx="564">
                  <c:v>40308.51666666667</c:v>
                </c:pt>
                <c:pt idx="565">
                  <c:v>40311.065972222219</c:v>
                </c:pt>
                <c:pt idx="566">
                  <c:v>40312.756249999999</c:v>
                </c:pt>
                <c:pt idx="567">
                  <c:v>40318.138888888891</c:v>
                </c:pt>
                <c:pt idx="568">
                  <c:v>40321.261805555558</c:v>
                </c:pt>
                <c:pt idx="569">
                  <c:v>40323.510416666664</c:v>
                </c:pt>
                <c:pt idx="570">
                  <c:v>40331.102083333331</c:v>
                </c:pt>
                <c:pt idx="571">
                  <c:v>40333.720833333333</c:v>
                </c:pt>
                <c:pt idx="572">
                  <c:v>40336.80972222222</c:v>
                </c:pt>
                <c:pt idx="573">
                  <c:v>40340.461111111108</c:v>
                </c:pt>
                <c:pt idx="574">
                  <c:v>40343.061111111114</c:v>
                </c:pt>
                <c:pt idx="575">
                  <c:v>40513.737500000003</c:v>
                </c:pt>
                <c:pt idx="576">
                  <c:v>40516.509027777778</c:v>
                </c:pt>
                <c:pt idx="577">
                  <c:v>40517.223611111112</c:v>
                </c:pt>
                <c:pt idx="578">
                  <c:v>40520.675694444442</c:v>
                </c:pt>
                <c:pt idx="579">
                  <c:v>40522.625</c:v>
                </c:pt>
                <c:pt idx="580">
                  <c:v>40523.225694444445</c:v>
                </c:pt>
                <c:pt idx="581">
                  <c:v>40523.712500000001</c:v>
                </c:pt>
                <c:pt idx="582">
                  <c:v>40523.795138888891</c:v>
                </c:pt>
                <c:pt idx="583">
                  <c:v>40524.14166666667</c:v>
                </c:pt>
                <c:pt idx="584">
                  <c:v>40525.595138888886</c:v>
                </c:pt>
                <c:pt idx="585">
                  <c:v>40527.520138888889</c:v>
                </c:pt>
                <c:pt idx="586">
                  <c:v>40531.993750000001</c:v>
                </c:pt>
                <c:pt idx="587">
                  <c:v>40533.336111111108</c:v>
                </c:pt>
                <c:pt idx="588">
                  <c:v>40533.65625</c:v>
                </c:pt>
                <c:pt idx="589">
                  <c:v>40534.422222222223</c:v>
                </c:pt>
                <c:pt idx="590">
                  <c:v>40536.067361111112</c:v>
                </c:pt>
                <c:pt idx="591">
                  <c:v>40541.640972222223</c:v>
                </c:pt>
                <c:pt idx="592">
                  <c:v>40542.446527777778</c:v>
                </c:pt>
                <c:pt idx="593">
                  <c:v>40542.775000000001</c:v>
                </c:pt>
                <c:pt idx="594">
                  <c:v>40545.381944444445</c:v>
                </c:pt>
                <c:pt idx="595">
                  <c:v>40548.803472222222</c:v>
                </c:pt>
                <c:pt idx="596">
                  <c:v>40549.845138888886</c:v>
                </c:pt>
                <c:pt idx="597">
                  <c:v>40552.324305555558</c:v>
                </c:pt>
                <c:pt idx="598">
                  <c:v>40556.575694444444</c:v>
                </c:pt>
                <c:pt idx="599">
                  <c:v>40560.03125</c:v>
                </c:pt>
                <c:pt idx="600">
                  <c:v>40563.570833333331</c:v>
                </c:pt>
                <c:pt idx="601">
                  <c:v>40567.456944444442</c:v>
                </c:pt>
                <c:pt idx="602">
                  <c:v>40569.629166666666</c:v>
                </c:pt>
                <c:pt idx="603">
                  <c:v>40570.729861111111</c:v>
                </c:pt>
                <c:pt idx="604">
                  <c:v>40573.089583333334</c:v>
                </c:pt>
                <c:pt idx="605">
                  <c:v>40574.682638888888</c:v>
                </c:pt>
                <c:pt idx="606">
                  <c:v>40576.125694444447</c:v>
                </c:pt>
                <c:pt idx="607">
                  <c:v>40577.556250000001</c:v>
                </c:pt>
                <c:pt idx="608">
                  <c:v>40580.62222222222</c:v>
                </c:pt>
                <c:pt idx="609">
                  <c:v>40582.343055555553</c:v>
                </c:pt>
                <c:pt idx="610">
                  <c:v>40586.238888888889</c:v>
                </c:pt>
                <c:pt idx="611">
                  <c:v>40587.54791666667</c:v>
                </c:pt>
                <c:pt idx="612">
                  <c:v>40588.248611111114</c:v>
                </c:pt>
                <c:pt idx="613">
                  <c:v>40588.570833333331</c:v>
                </c:pt>
                <c:pt idx="614">
                  <c:v>40589.39166666667</c:v>
                </c:pt>
                <c:pt idx="615">
                  <c:v>40590.304166666669</c:v>
                </c:pt>
                <c:pt idx="616">
                  <c:v>40591.302083333336</c:v>
                </c:pt>
                <c:pt idx="617">
                  <c:v>40591.700694444444</c:v>
                </c:pt>
                <c:pt idx="618">
                  <c:v>40592.541666666664</c:v>
                </c:pt>
                <c:pt idx="619">
                  <c:v>40594.779166666667</c:v>
                </c:pt>
                <c:pt idx="620">
                  <c:v>40595.469444444447</c:v>
                </c:pt>
                <c:pt idx="621">
                  <c:v>40596.618750000001</c:v>
                </c:pt>
                <c:pt idx="622">
                  <c:v>40603.447916666664</c:v>
                </c:pt>
                <c:pt idx="623">
                  <c:v>40606.322222222225</c:v>
                </c:pt>
                <c:pt idx="624">
                  <c:v>40607.487500000003</c:v>
                </c:pt>
                <c:pt idx="625">
                  <c:v>40610.705555555556</c:v>
                </c:pt>
                <c:pt idx="626">
                  <c:v>40612.697916666664</c:v>
                </c:pt>
                <c:pt idx="627">
                  <c:v>40614.545138888891</c:v>
                </c:pt>
                <c:pt idx="628">
                  <c:v>40618.050000000003</c:v>
                </c:pt>
                <c:pt idx="629">
                  <c:v>40622.384722222225</c:v>
                </c:pt>
                <c:pt idx="630">
                  <c:v>40624.394444444442</c:v>
                </c:pt>
                <c:pt idx="631">
                  <c:v>40628.331250000003</c:v>
                </c:pt>
                <c:pt idx="632">
                  <c:v>40636.297222222223</c:v>
                </c:pt>
                <c:pt idx="633">
                  <c:v>40637.649305555555</c:v>
                </c:pt>
                <c:pt idx="634">
                  <c:v>40646.830555555556</c:v>
                </c:pt>
                <c:pt idx="635">
                  <c:v>40648.597916666666</c:v>
                </c:pt>
                <c:pt idx="636">
                  <c:v>40649.784722222219</c:v>
                </c:pt>
                <c:pt idx="637">
                  <c:v>40652.287499999999</c:v>
                </c:pt>
                <c:pt idx="638">
                  <c:v>40654.461805555555</c:v>
                </c:pt>
                <c:pt idx="639">
                  <c:v>40656.849305555559</c:v>
                </c:pt>
                <c:pt idx="640">
                  <c:v>40661.838888888888</c:v>
                </c:pt>
                <c:pt idx="641">
                  <c:v>40666.683333333334</c:v>
                </c:pt>
                <c:pt idx="642">
                  <c:v>40671.836805555555</c:v>
                </c:pt>
                <c:pt idx="643">
                  <c:v>40674.238194444442</c:v>
                </c:pt>
                <c:pt idx="644">
                  <c:v>40677.316666666666</c:v>
                </c:pt>
                <c:pt idx="645">
                  <c:v>40680.292361111111</c:v>
                </c:pt>
                <c:pt idx="646">
                  <c:v>40682.842361111114</c:v>
                </c:pt>
                <c:pt idx="647">
                  <c:v>40684.334027777775</c:v>
                </c:pt>
                <c:pt idx="648">
                  <c:v>40686.061111111114</c:v>
                </c:pt>
                <c:pt idx="649">
                  <c:v>40688.243750000001</c:v>
                </c:pt>
                <c:pt idx="650">
                  <c:v>40689.308333333334</c:v>
                </c:pt>
                <c:pt idx="651">
                  <c:v>40702.67291666667</c:v>
                </c:pt>
                <c:pt idx="652">
                  <c:v>40707.904166666667</c:v>
                </c:pt>
                <c:pt idx="653">
                  <c:v>40715.867361111108</c:v>
                </c:pt>
                <c:pt idx="654">
                  <c:v>40717.70208333333</c:v>
                </c:pt>
                <c:pt idx="655">
                  <c:v>40856.699999999997</c:v>
                </c:pt>
                <c:pt idx="656">
                  <c:v>40858.125694444447</c:v>
                </c:pt>
                <c:pt idx="657">
                  <c:v>40873.813888888886</c:v>
                </c:pt>
                <c:pt idx="658">
                  <c:v>40874.672222222223</c:v>
                </c:pt>
                <c:pt idx="659">
                  <c:v>40878.548611111109</c:v>
                </c:pt>
                <c:pt idx="660">
                  <c:v>40880.32708333333</c:v>
                </c:pt>
                <c:pt idx="661">
                  <c:v>40881.564583333333</c:v>
                </c:pt>
                <c:pt idx="662">
                  <c:v>40882.938194444447</c:v>
                </c:pt>
                <c:pt idx="663">
                  <c:v>40891.238888888889</c:v>
                </c:pt>
                <c:pt idx="664">
                  <c:v>40891.294444444444</c:v>
                </c:pt>
                <c:pt idx="665">
                  <c:v>40894.25277777778</c:v>
                </c:pt>
                <c:pt idx="666">
                  <c:v>40895.559027777781</c:v>
                </c:pt>
                <c:pt idx="667">
                  <c:v>40897.926388888889</c:v>
                </c:pt>
                <c:pt idx="668">
                  <c:v>40898.621527777781</c:v>
                </c:pt>
                <c:pt idx="669">
                  <c:v>40907.4</c:v>
                </c:pt>
                <c:pt idx="670">
                  <c:v>40907.511805555558</c:v>
                </c:pt>
                <c:pt idx="671">
                  <c:v>40909.216666666667</c:v>
                </c:pt>
                <c:pt idx="672">
                  <c:v>40909.405555555553</c:v>
                </c:pt>
                <c:pt idx="673">
                  <c:v>40909.959027777775</c:v>
                </c:pt>
                <c:pt idx="674">
                  <c:v>40920.043749999997</c:v>
                </c:pt>
                <c:pt idx="675">
                  <c:v>40920.54583333333</c:v>
                </c:pt>
                <c:pt idx="676">
                  <c:v>40920.825694444444</c:v>
                </c:pt>
                <c:pt idx="677">
                  <c:v>40922.265277777777</c:v>
                </c:pt>
                <c:pt idx="678">
                  <c:v>40924.113194444442</c:v>
                </c:pt>
                <c:pt idx="679">
                  <c:v>40924.743055555555</c:v>
                </c:pt>
                <c:pt idx="680">
                  <c:v>40925.134027777778</c:v>
                </c:pt>
                <c:pt idx="681">
                  <c:v>40925.425000000003</c:v>
                </c:pt>
                <c:pt idx="682">
                  <c:v>40925.692361111112</c:v>
                </c:pt>
                <c:pt idx="683">
                  <c:v>40926.487500000003</c:v>
                </c:pt>
                <c:pt idx="684">
                  <c:v>40930.390972222223</c:v>
                </c:pt>
                <c:pt idx="685">
                  <c:v>40931.186805555553</c:v>
                </c:pt>
                <c:pt idx="686">
                  <c:v>40931.651388888888</c:v>
                </c:pt>
                <c:pt idx="687">
                  <c:v>40932.575694444444</c:v>
                </c:pt>
                <c:pt idx="688">
                  <c:v>40934.798611111109</c:v>
                </c:pt>
                <c:pt idx="689">
                  <c:v>40935.722916666666</c:v>
                </c:pt>
                <c:pt idx="690">
                  <c:v>40938.625694444447</c:v>
                </c:pt>
                <c:pt idx="691">
                  <c:v>40939.738194444442</c:v>
                </c:pt>
                <c:pt idx="692">
                  <c:v>40946.308333333334</c:v>
                </c:pt>
                <c:pt idx="693">
                  <c:v>40949.629861111112</c:v>
                </c:pt>
                <c:pt idx="694">
                  <c:v>40950.611111111109</c:v>
                </c:pt>
                <c:pt idx="695">
                  <c:v>40956.370833333334</c:v>
                </c:pt>
                <c:pt idx="696">
                  <c:v>40960.175000000003</c:v>
                </c:pt>
                <c:pt idx="697">
                  <c:v>40960.945833333331</c:v>
                </c:pt>
                <c:pt idx="698">
                  <c:v>40964.868055555555</c:v>
                </c:pt>
                <c:pt idx="699">
                  <c:v>40967.459722222222</c:v>
                </c:pt>
                <c:pt idx="700">
                  <c:v>40970.650694444441</c:v>
                </c:pt>
                <c:pt idx="701">
                  <c:v>40970.809027777781</c:v>
                </c:pt>
                <c:pt idx="702">
                  <c:v>40971.40902777778</c:v>
                </c:pt>
                <c:pt idx="703">
                  <c:v>40971.65902777778</c:v>
                </c:pt>
                <c:pt idx="704">
                  <c:v>40972.74722222222</c:v>
                </c:pt>
                <c:pt idx="705">
                  <c:v>40973.824305555558</c:v>
                </c:pt>
                <c:pt idx="706">
                  <c:v>40975.393055555556</c:v>
                </c:pt>
                <c:pt idx="707">
                  <c:v>40979.8125</c:v>
                </c:pt>
                <c:pt idx="708">
                  <c:v>40982.723611111112</c:v>
                </c:pt>
                <c:pt idx="709">
                  <c:v>40993.706250000003</c:v>
                </c:pt>
                <c:pt idx="710">
                  <c:v>41004.538888888892</c:v>
                </c:pt>
                <c:pt idx="711">
                  <c:v>41014.086111111108</c:v>
                </c:pt>
                <c:pt idx="712">
                  <c:v>41017.743750000001</c:v>
                </c:pt>
                <c:pt idx="713">
                  <c:v>41022.02847222222</c:v>
                </c:pt>
                <c:pt idx="714">
                  <c:v>41024.150694444441</c:v>
                </c:pt>
                <c:pt idx="715">
                  <c:v>41035.730555555558</c:v>
                </c:pt>
                <c:pt idx="719">
                  <c:v>41237.256944444445</c:v>
                </c:pt>
                <c:pt idx="720">
                  <c:v>41246.817361111112</c:v>
                </c:pt>
                <c:pt idx="721">
                  <c:v>41248.364583333336</c:v>
                </c:pt>
                <c:pt idx="722">
                  <c:v>41251.215277777781</c:v>
                </c:pt>
                <c:pt idx="723">
                  <c:v>41252.052083333336</c:v>
                </c:pt>
                <c:pt idx="724">
                  <c:v>41253.940972222219</c:v>
                </c:pt>
                <c:pt idx="725">
                  <c:v>41255.201388888891</c:v>
                </c:pt>
                <c:pt idx="726">
                  <c:v>41258.381944444445</c:v>
                </c:pt>
                <c:pt idx="727">
                  <c:v>41258.670138888891</c:v>
                </c:pt>
                <c:pt idx="728">
                  <c:v>41261.652777777781</c:v>
                </c:pt>
                <c:pt idx="729">
                  <c:v>41262.236111111109</c:v>
                </c:pt>
                <c:pt idx="730">
                  <c:v>41263.065972222219</c:v>
                </c:pt>
                <c:pt idx="731">
                  <c:v>41263.621527777781</c:v>
                </c:pt>
                <c:pt idx="732">
                  <c:v>41263.770833333336</c:v>
                </c:pt>
                <c:pt idx="733">
                  <c:v>41264.069444444445</c:v>
                </c:pt>
                <c:pt idx="734">
                  <c:v>41264.371527777781</c:v>
                </c:pt>
                <c:pt idx="735">
                  <c:v>41264.885416666664</c:v>
                </c:pt>
                <c:pt idx="736">
                  <c:v>41271.503472222219</c:v>
                </c:pt>
                <c:pt idx="737">
                  <c:v>41273.149305555555</c:v>
                </c:pt>
                <c:pt idx="738">
                  <c:v>41279.4375</c:v>
                </c:pt>
                <c:pt idx="739">
                  <c:v>41281.059027777781</c:v>
                </c:pt>
                <c:pt idx="740">
                  <c:v>41284.822916666664</c:v>
                </c:pt>
                <c:pt idx="741">
                  <c:v>41284.979166666664</c:v>
                </c:pt>
                <c:pt idx="742">
                  <c:v>41285.1875</c:v>
                </c:pt>
                <c:pt idx="743">
                  <c:v>41286.746527777781</c:v>
                </c:pt>
                <c:pt idx="744">
                  <c:v>41287.125</c:v>
                </c:pt>
                <c:pt idx="745">
                  <c:v>41287.347222222219</c:v>
                </c:pt>
                <c:pt idx="746">
                  <c:v>41287.871527777781</c:v>
                </c:pt>
                <c:pt idx="747">
                  <c:v>41295.576388888891</c:v>
                </c:pt>
                <c:pt idx="748">
                  <c:v>41298.909722222219</c:v>
                </c:pt>
                <c:pt idx="749">
                  <c:v>41301.510416666664</c:v>
                </c:pt>
                <c:pt idx="750">
                  <c:v>41301.822916666664</c:v>
                </c:pt>
                <c:pt idx="751">
                  <c:v>41302.086805555555</c:v>
                </c:pt>
                <c:pt idx="752">
                  <c:v>41302.229166666664</c:v>
                </c:pt>
                <c:pt idx="753">
                  <c:v>41303.048611111109</c:v>
                </c:pt>
                <c:pt idx="754">
                  <c:v>41303.329861111109</c:v>
                </c:pt>
                <c:pt idx="755">
                  <c:v>41304.711805555555</c:v>
                </c:pt>
                <c:pt idx="756">
                  <c:v>41306.763888888891</c:v>
                </c:pt>
                <c:pt idx="757">
                  <c:v>41312.451388888891</c:v>
                </c:pt>
                <c:pt idx="758">
                  <c:v>41312.784722222219</c:v>
                </c:pt>
                <c:pt idx="759">
                  <c:v>41315.315972222219</c:v>
                </c:pt>
                <c:pt idx="760">
                  <c:v>41315.59375</c:v>
                </c:pt>
                <c:pt idx="761">
                  <c:v>41316.736111111109</c:v>
                </c:pt>
                <c:pt idx="762">
                  <c:v>41318.625</c:v>
                </c:pt>
                <c:pt idx="763">
                  <c:v>41320.295138888891</c:v>
                </c:pt>
                <c:pt idx="764">
                  <c:v>41323.739583333336</c:v>
                </c:pt>
                <c:pt idx="765">
                  <c:v>41325.229166666664</c:v>
                </c:pt>
                <c:pt idx="766">
                  <c:v>41329.204861111109</c:v>
                </c:pt>
                <c:pt idx="767">
                  <c:v>41331.684027777781</c:v>
                </c:pt>
                <c:pt idx="768">
                  <c:v>41332.565972222219</c:v>
                </c:pt>
                <c:pt idx="769">
                  <c:v>41334.795138888891</c:v>
                </c:pt>
                <c:pt idx="770">
                  <c:v>41338.371527777781</c:v>
                </c:pt>
                <c:pt idx="771">
                  <c:v>41339.128472222219</c:v>
                </c:pt>
                <c:pt idx="772">
                  <c:v>41342.638888888891</c:v>
                </c:pt>
                <c:pt idx="773">
                  <c:v>41343.256944444445</c:v>
                </c:pt>
                <c:pt idx="774">
                  <c:v>41345.732638888891</c:v>
                </c:pt>
                <c:pt idx="775">
                  <c:v>41348.295138888891</c:v>
                </c:pt>
                <c:pt idx="776">
                  <c:v>41351.482638888891</c:v>
                </c:pt>
                <c:pt idx="777">
                  <c:v>41352.6875</c:v>
                </c:pt>
                <c:pt idx="778">
                  <c:v>41355.635416666664</c:v>
                </c:pt>
                <c:pt idx="779">
                  <c:v>41358.319444444445</c:v>
                </c:pt>
                <c:pt idx="780">
                  <c:v>41363.333333333336</c:v>
                </c:pt>
                <c:pt idx="781">
                  <c:v>41366.649305555555</c:v>
                </c:pt>
                <c:pt idx="782">
                  <c:v>41371.270833333336</c:v>
                </c:pt>
                <c:pt idx="783">
                  <c:v>41373.430555555555</c:v>
                </c:pt>
                <c:pt idx="784">
                  <c:v>41374.902777777781</c:v>
                </c:pt>
                <c:pt idx="785">
                  <c:v>41378.263888888891</c:v>
                </c:pt>
                <c:pt idx="786">
                  <c:v>41378.982638888891</c:v>
                </c:pt>
                <c:pt idx="787">
                  <c:v>41381.395833333336</c:v>
                </c:pt>
                <c:pt idx="788">
                  <c:v>41383.461805555555</c:v>
                </c:pt>
                <c:pt idx="789">
                  <c:v>41384.878472222219</c:v>
                </c:pt>
                <c:pt idx="790">
                  <c:v>41389.913194444445</c:v>
                </c:pt>
                <c:pt idx="791">
                  <c:v>41401.0625</c:v>
                </c:pt>
                <c:pt idx="792">
                  <c:v>41403.159722222219</c:v>
                </c:pt>
                <c:pt idx="793">
                  <c:v>41405.611111111109</c:v>
                </c:pt>
                <c:pt idx="794">
                  <c:v>41411.145833333336</c:v>
                </c:pt>
                <c:pt idx="795">
                  <c:v>41418.576388888891</c:v>
                </c:pt>
                <c:pt idx="796">
                  <c:v>41590.534722222219</c:v>
                </c:pt>
                <c:pt idx="797">
                  <c:v>41595.076388888891</c:v>
                </c:pt>
                <c:pt idx="798">
                  <c:v>41598.65625</c:v>
                </c:pt>
                <c:pt idx="799">
                  <c:v>41610.892361111109</c:v>
                </c:pt>
                <c:pt idx="800">
                  <c:v>41613.649305555555</c:v>
                </c:pt>
                <c:pt idx="801">
                  <c:v>41616.482638888891</c:v>
                </c:pt>
                <c:pt idx="802">
                  <c:v>41616.899305555555</c:v>
                </c:pt>
                <c:pt idx="803">
                  <c:v>41627.65625</c:v>
                </c:pt>
                <c:pt idx="804">
                  <c:v>41628.229166666664</c:v>
                </c:pt>
                <c:pt idx="805">
                  <c:v>41637.010416666664</c:v>
                </c:pt>
                <c:pt idx="806">
                  <c:v>41637.954861111109</c:v>
                </c:pt>
                <c:pt idx="807">
                  <c:v>41642.677083333336</c:v>
                </c:pt>
                <c:pt idx="808">
                  <c:v>41649.527777777781</c:v>
                </c:pt>
                <c:pt idx="809">
                  <c:v>41649.798611111109</c:v>
                </c:pt>
                <c:pt idx="810">
                  <c:v>41651.28125</c:v>
                </c:pt>
                <c:pt idx="811">
                  <c:v>41653.298611111109</c:v>
                </c:pt>
                <c:pt idx="812">
                  <c:v>41657.809027777781</c:v>
                </c:pt>
                <c:pt idx="813">
                  <c:v>41663.46875</c:v>
                </c:pt>
                <c:pt idx="814">
                  <c:v>41668.138888888891</c:v>
                </c:pt>
                <c:pt idx="815">
                  <c:v>41676.440972222219</c:v>
                </c:pt>
                <c:pt idx="816">
                  <c:v>41681.809027777781</c:v>
                </c:pt>
                <c:pt idx="817">
                  <c:v>41686.916666666664</c:v>
                </c:pt>
                <c:pt idx="818">
                  <c:v>41688.625</c:v>
                </c:pt>
                <c:pt idx="819">
                  <c:v>41690.211805555555</c:v>
                </c:pt>
                <c:pt idx="820">
                  <c:v>41690.375</c:v>
                </c:pt>
                <c:pt idx="821">
                  <c:v>41690.836805555555</c:v>
                </c:pt>
                <c:pt idx="822">
                  <c:v>41691.21875</c:v>
                </c:pt>
                <c:pt idx="823">
                  <c:v>41691.881944444445</c:v>
                </c:pt>
                <c:pt idx="824">
                  <c:v>41697.909722222219</c:v>
                </c:pt>
                <c:pt idx="825">
                  <c:v>41705.409722222219</c:v>
                </c:pt>
                <c:pt idx="826">
                  <c:v>41705.777777777781</c:v>
                </c:pt>
                <c:pt idx="827">
                  <c:v>41707.135416666664</c:v>
                </c:pt>
                <c:pt idx="828">
                  <c:v>41708.628472222219</c:v>
                </c:pt>
                <c:pt idx="829">
                  <c:v>41712.517361111109</c:v>
                </c:pt>
                <c:pt idx="830">
                  <c:v>41712.694444444445</c:v>
                </c:pt>
                <c:pt idx="831">
                  <c:v>41714.125</c:v>
                </c:pt>
                <c:pt idx="832">
                  <c:v>41716.673611111109</c:v>
                </c:pt>
                <c:pt idx="833">
                  <c:v>41723.309027777781</c:v>
                </c:pt>
                <c:pt idx="834">
                  <c:v>41725.569444444445</c:v>
                </c:pt>
                <c:pt idx="835">
                  <c:v>41726.072916666664</c:v>
                </c:pt>
                <c:pt idx="836">
                  <c:v>41728.315972222219</c:v>
                </c:pt>
                <c:pt idx="837">
                  <c:v>41732.194444444445</c:v>
                </c:pt>
                <c:pt idx="838">
                  <c:v>41735.958333333336</c:v>
                </c:pt>
                <c:pt idx="839">
                  <c:v>41738.743055555555</c:v>
                </c:pt>
                <c:pt idx="840">
                  <c:v>41741.434027777781</c:v>
                </c:pt>
                <c:pt idx="841">
                  <c:v>41741.756944444445</c:v>
                </c:pt>
                <c:pt idx="842">
                  <c:v>41742.232638888891</c:v>
                </c:pt>
                <c:pt idx="843">
                  <c:v>41743.506944444445</c:v>
                </c:pt>
                <c:pt idx="844">
                  <c:v>41744.21875</c:v>
                </c:pt>
                <c:pt idx="845">
                  <c:v>41744.635416666664</c:v>
                </c:pt>
                <c:pt idx="846">
                  <c:v>41753.885416666664</c:v>
                </c:pt>
                <c:pt idx="847">
                  <c:v>41757.381944444445</c:v>
                </c:pt>
                <c:pt idx="848">
                  <c:v>41758.118055555555</c:v>
                </c:pt>
                <c:pt idx="849">
                  <c:v>41759.246527777781</c:v>
                </c:pt>
                <c:pt idx="850">
                  <c:v>41762.979166666664</c:v>
                </c:pt>
                <c:pt idx="851">
                  <c:v>41767.600694444445</c:v>
                </c:pt>
                <c:pt idx="852">
                  <c:v>41769.229166666664</c:v>
                </c:pt>
                <c:pt idx="853">
                  <c:v>41772.361111111109</c:v>
                </c:pt>
                <c:pt idx="854">
                  <c:v>41774.190972222219</c:v>
                </c:pt>
                <c:pt idx="855">
                  <c:v>41775.96875</c:v>
                </c:pt>
                <c:pt idx="856">
                  <c:v>41782.579861111109</c:v>
                </c:pt>
              </c:numCache>
            </c:numRef>
          </c:xVal>
          <c:yVal>
            <c:numRef>
              <c:f>'out cod'!$P$6:$P$862</c:f>
              <c:numCache>
                <c:formatCode>General</c:formatCode>
                <c:ptCount val="857"/>
                <c:pt idx="0">
                  <c:v>184</c:v>
                </c:pt>
                <c:pt idx="1">
                  <c:v>15</c:v>
                </c:pt>
                <c:pt idx="2">
                  <c:v>14</c:v>
                </c:pt>
                <c:pt idx="3">
                  <c:v>589</c:v>
                </c:pt>
                <c:pt idx="4">
                  <c:v>537</c:v>
                </c:pt>
                <c:pt idx="5">
                  <c:v>114</c:v>
                </c:pt>
                <c:pt idx="6">
                  <c:v>3610</c:v>
                </c:pt>
                <c:pt idx="7">
                  <c:v>331</c:v>
                </c:pt>
                <c:pt idx="8">
                  <c:v>278</c:v>
                </c:pt>
                <c:pt idx="9">
                  <c:v>398</c:v>
                </c:pt>
                <c:pt idx="10">
                  <c:v>2320</c:v>
                </c:pt>
                <c:pt idx="11">
                  <c:v>2260</c:v>
                </c:pt>
                <c:pt idx="12">
                  <c:v>588</c:v>
                </c:pt>
                <c:pt idx="13">
                  <c:v>206</c:v>
                </c:pt>
                <c:pt idx="14">
                  <c:v>184</c:v>
                </c:pt>
                <c:pt idx="15">
                  <c:v>182</c:v>
                </c:pt>
                <c:pt idx="16">
                  <c:v>778</c:v>
                </c:pt>
                <c:pt idx="17">
                  <c:v>153</c:v>
                </c:pt>
                <c:pt idx="18">
                  <c:v>106</c:v>
                </c:pt>
                <c:pt idx="19">
                  <c:v>206</c:v>
                </c:pt>
                <c:pt idx="20">
                  <c:v>110</c:v>
                </c:pt>
                <c:pt idx="21">
                  <c:v>75</c:v>
                </c:pt>
                <c:pt idx="28">
                  <c:v>1290</c:v>
                </c:pt>
                <c:pt idx="29">
                  <c:v>327</c:v>
                </c:pt>
                <c:pt idx="30">
                  <c:v>343</c:v>
                </c:pt>
                <c:pt idx="31">
                  <c:v>187</c:v>
                </c:pt>
                <c:pt idx="32">
                  <c:v>2920</c:v>
                </c:pt>
                <c:pt idx="33">
                  <c:v>2970</c:v>
                </c:pt>
                <c:pt idx="34">
                  <c:v>623</c:v>
                </c:pt>
                <c:pt idx="35">
                  <c:v>116</c:v>
                </c:pt>
                <c:pt idx="36">
                  <c:v>7470</c:v>
                </c:pt>
                <c:pt idx="37">
                  <c:v>1900</c:v>
                </c:pt>
                <c:pt idx="38">
                  <c:v>811</c:v>
                </c:pt>
                <c:pt idx="39">
                  <c:v>3720</c:v>
                </c:pt>
                <c:pt idx="40">
                  <c:v>9640</c:v>
                </c:pt>
                <c:pt idx="41">
                  <c:v>7520</c:v>
                </c:pt>
                <c:pt idx="42">
                  <c:v>2020</c:v>
                </c:pt>
                <c:pt idx="43">
                  <c:v>1020</c:v>
                </c:pt>
                <c:pt idx="44">
                  <c:v>722</c:v>
                </c:pt>
                <c:pt idx="45">
                  <c:v>935</c:v>
                </c:pt>
                <c:pt idx="46">
                  <c:v>358</c:v>
                </c:pt>
                <c:pt idx="47">
                  <c:v>1340</c:v>
                </c:pt>
                <c:pt idx="48">
                  <c:v>617</c:v>
                </c:pt>
                <c:pt idx="49">
                  <c:v>284</c:v>
                </c:pt>
                <c:pt idx="50">
                  <c:v>120</c:v>
                </c:pt>
                <c:pt idx="57">
                  <c:v>60</c:v>
                </c:pt>
                <c:pt idx="58">
                  <c:v>460</c:v>
                </c:pt>
                <c:pt idx="59">
                  <c:v>757</c:v>
                </c:pt>
                <c:pt idx="60">
                  <c:v>343</c:v>
                </c:pt>
                <c:pt idx="61">
                  <c:v>301</c:v>
                </c:pt>
                <c:pt idx="62">
                  <c:v>636</c:v>
                </c:pt>
                <c:pt idx="63">
                  <c:v>1520</c:v>
                </c:pt>
                <c:pt idx="64">
                  <c:v>1860</c:v>
                </c:pt>
                <c:pt idx="65">
                  <c:v>1580</c:v>
                </c:pt>
                <c:pt idx="66">
                  <c:v>12900</c:v>
                </c:pt>
                <c:pt idx="67">
                  <c:v>698</c:v>
                </c:pt>
                <c:pt idx="68">
                  <c:v>2970</c:v>
                </c:pt>
                <c:pt idx="69">
                  <c:v>1630</c:v>
                </c:pt>
                <c:pt idx="70">
                  <c:v>350</c:v>
                </c:pt>
                <c:pt idx="71">
                  <c:v>19500</c:v>
                </c:pt>
                <c:pt idx="72">
                  <c:v>11100</c:v>
                </c:pt>
                <c:pt idx="73">
                  <c:v>3860</c:v>
                </c:pt>
                <c:pt idx="74">
                  <c:v>5040</c:v>
                </c:pt>
                <c:pt idx="75">
                  <c:v>871</c:v>
                </c:pt>
                <c:pt idx="76">
                  <c:v>776</c:v>
                </c:pt>
                <c:pt idx="77">
                  <c:v>1570</c:v>
                </c:pt>
                <c:pt idx="78">
                  <c:v>4440</c:v>
                </c:pt>
                <c:pt idx="79">
                  <c:v>2020</c:v>
                </c:pt>
                <c:pt idx="80">
                  <c:v>6430</c:v>
                </c:pt>
                <c:pt idx="81">
                  <c:v>5040</c:v>
                </c:pt>
                <c:pt idx="82">
                  <c:v>2540</c:v>
                </c:pt>
                <c:pt idx="83">
                  <c:v>2690</c:v>
                </c:pt>
                <c:pt idx="84">
                  <c:v>467</c:v>
                </c:pt>
                <c:pt idx="85">
                  <c:v>1540</c:v>
                </c:pt>
                <c:pt idx="86">
                  <c:v>1440</c:v>
                </c:pt>
                <c:pt idx="87">
                  <c:v>844</c:v>
                </c:pt>
                <c:pt idx="88">
                  <c:v>573</c:v>
                </c:pt>
                <c:pt idx="89">
                  <c:v>108</c:v>
                </c:pt>
                <c:pt idx="90">
                  <c:v>70</c:v>
                </c:pt>
                <c:pt idx="91">
                  <c:v>253</c:v>
                </c:pt>
                <c:pt idx="92">
                  <c:v>433</c:v>
                </c:pt>
                <c:pt idx="93">
                  <c:v>1510</c:v>
                </c:pt>
                <c:pt idx="94">
                  <c:v>165</c:v>
                </c:pt>
                <c:pt idx="95">
                  <c:v>124</c:v>
                </c:pt>
                <c:pt idx="96">
                  <c:v>248</c:v>
                </c:pt>
                <c:pt idx="97">
                  <c:v>182</c:v>
                </c:pt>
                <c:pt idx="98">
                  <c:v>76</c:v>
                </c:pt>
                <c:pt idx="99">
                  <c:v>94</c:v>
                </c:pt>
                <c:pt idx="100">
                  <c:v>72</c:v>
                </c:pt>
                <c:pt idx="101">
                  <c:v>58</c:v>
                </c:pt>
                <c:pt idx="110">
                  <c:v>97</c:v>
                </c:pt>
                <c:pt idx="111">
                  <c:v>714</c:v>
                </c:pt>
                <c:pt idx="112">
                  <c:v>160</c:v>
                </c:pt>
                <c:pt idx="113">
                  <c:v>150</c:v>
                </c:pt>
                <c:pt idx="114">
                  <c:v>393</c:v>
                </c:pt>
                <c:pt idx="115">
                  <c:v>3950</c:v>
                </c:pt>
                <c:pt idx="116">
                  <c:v>2530</c:v>
                </c:pt>
                <c:pt idx="117">
                  <c:v>1990</c:v>
                </c:pt>
                <c:pt idx="118">
                  <c:v>3680</c:v>
                </c:pt>
                <c:pt idx="119">
                  <c:v>2500</c:v>
                </c:pt>
                <c:pt idx="120">
                  <c:v>1220</c:v>
                </c:pt>
                <c:pt idx="121">
                  <c:v>44</c:v>
                </c:pt>
                <c:pt idx="122">
                  <c:v>451</c:v>
                </c:pt>
                <c:pt idx="123">
                  <c:v>841</c:v>
                </c:pt>
                <c:pt idx="124">
                  <c:v>857</c:v>
                </c:pt>
                <c:pt idx="125">
                  <c:v>5760</c:v>
                </c:pt>
                <c:pt idx="126">
                  <c:v>1530</c:v>
                </c:pt>
                <c:pt idx="127">
                  <c:v>1890</c:v>
                </c:pt>
                <c:pt idx="128">
                  <c:v>3130</c:v>
                </c:pt>
                <c:pt idx="129">
                  <c:v>5000</c:v>
                </c:pt>
                <c:pt idx="130">
                  <c:v>4830</c:v>
                </c:pt>
                <c:pt idx="131">
                  <c:v>1940</c:v>
                </c:pt>
                <c:pt idx="132">
                  <c:v>2420</c:v>
                </c:pt>
                <c:pt idx="133">
                  <c:v>1900</c:v>
                </c:pt>
                <c:pt idx="134">
                  <c:v>1900</c:v>
                </c:pt>
                <c:pt idx="135">
                  <c:v>867</c:v>
                </c:pt>
                <c:pt idx="136">
                  <c:v>3280</c:v>
                </c:pt>
                <c:pt idx="137">
                  <c:v>1110</c:v>
                </c:pt>
                <c:pt idx="138">
                  <c:v>652</c:v>
                </c:pt>
                <c:pt idx="139">
                  <c:v>588</c:v>
                </c:pt>
                <c:pt idx="140">
                  <c:v>4100</c:v>
                </c:pt>
                <c:pt idx="141">
                  <c:v>1760</c:v>
                </c:pt>
                <c:pt idx="142">
                  <c:v>1840</c:v>
                </c:pt>
                <c:pt idx="143">
                  <c:v>7140</c:v>
                </c:pt>
                <c:pt idx="144">
                  <c:v>1750</c:v>
                </c:pt>
                <c:pt idx="145">
                  <c:v>1220</c:v>
                </c:pt>
                <c:pt idx="146">
                  <c:v>767</c:v>
                </c:pt>
                <c:pt idx="147">
                  <c:v>524</c:v>
                </c:pt>
                <c:pt idx="148">
                  <c:v>387</c:v>
                </c:pt>
                <c:pt idx="149">
                  <c:v>190</c:v>
                </c:pt>
                <c:pt idx="150">
                  <c:v>358</c:v>
                </c:pt>
                <c:pt idx="151">
                  <c:v>2130</c:v>
                </c:pt>
                <c:pt idx="152">
                  <c:v>2400</c:v>
                </c:pt>
                <c:pt idx="153">
                  <c:v>1140</c:v>
                </c:pt>
                <c:pt idx="154">
                  <c:v>864</c:v>
                </c:pt>
                <c:pt idx="155">
                  <c:v>4660</c:v>
                </c:pt>
                <c:pt idx="156">
                  <c:v>2080</c:v>
                </c:pt>
                <c:pt idx="157">
                  <c:v>2850</c:v>
                </c:pt>
                <c:pt idx="158">
                  <c:v>816</c:v>
                </c:pt>
                <c:pt idx="159">
                  <c:v>538</c:v>
                </c:pt>
                <c:pt idx="160">
                  <c:v>389</c:v>
                </c:pt>
                <c:pt idx="161">
                  <c:v>608</c:v>
                </c:pt>
                <c:pt idx="162">
                  <c:v>612</c:v>
                </c:pt>
                <c:pt idx="163">
                  <c:v>657</c:v>
                </c:pt>
                <c:pt idx="164">
                  <c:v>528</c:v>
                </c:pt>
                <c:pt idx="165">
                  <c:v>486</c:v>
                </c:pt>
                <c:pt idx="166">
                  <c:v>497</c:v>
                </c:pt>
                <c:pt idx="167">
                  <c:v>183</c:v>
                </c:pt>
                <c:pt idx="168">
                  <c:v>317</c:v>
                </c:pt>
                <c:pt idx="169">
                  <c:v>162</c:v>
                </c:pt>
                <c:pt idx="170">
                  <c:v>27</c:v>
                </c:pt>
                <c:pt idx="171">
                  <c:v>310</c:v>
                </c:pt>
                <c:pt idx="172">
                  <c:v>241</c:v>
                </c:pt>
                <c:pt idx="173">
                  <c:v>184</c:v>
                </c:pt>
                <c:pt idx="181">
                  <c:v>2780</c:v>
                </c:pt>
                <c:pt idx="182">
                  <c:v>1710</c:v>
                </c:pt>
                <c:pt idx="183">
                  <c:v>190</c:v>
                </c:pt>
                <c:pt idx="184">
                  <c:v>936</c:v>
                </c:pt>
                <c:pt idx="185">
                  <c:v>878</c:v>
                </c:pt>
                <c:pt idx="186">
                  <c:v>10000</c:v>
                </c:pt>
                <c:pt idx="187">
                  <c:v>2130</c:v>
                </c:pt>
                <c:pt idx="188">
                  <c:v>702</c:v>
                </c:pt>
                <c:pt idx="189">
                  <c:v>197</c:v>
                </c:pt>
                <c:pt idx="190">
                  <c:v>465</c:v>
                </c:pt>
                <c:pt idx="191">
                  <c:v>422</c:v>
                </c:pt>
                <c:pt idx="192">
                  <c:v>775</c:v>
                </c:pt>
                <c:pt idx="193">
                  <c:v>1060</c:v>
                </c:pt>
                <c:pt idx="194">
                  <c:v>9450</c:v>
                </c:pt>
                <c:pt idx="195">
                  <c:v>1010</c:v>
                </c:pt>
                <c:pt idx="196">
                  <c:v>948</c:v>
                </c:pt>
                <c:pt idx="197">
                  <c:v>524</c:v>
                </c:pt>
                <c:pt idx="198">
                  <c:v>521</c:v>
                </c:pt>
                <c:pt idx="199">
                  <c:v>175</c:v>
                </c:pt>
                <c:pt idx="200">
                  <c:v>255</c:v>
                </c:pt>
                <c:pt idx="201">
                  <c:v>461</c:v>
                </c:pt>
                <c:pt idx="202">
                  <c:v>256</c:v>
                </c:pt>
                <c:pt idx="203">
                  <c:v>333</c:v>
                </c:pt>
                <c:pt idx="204">
                  <c:v>213</c:v>
                </c:pt>
                <c:pt idx="205">
                  <c:v>1270</c:v>
                </c:pt>
                <c:pt idx="206">
                  <c:v>1160</c:v>
                </c:pt>
                <c:pt idx="207">
                  <c:v>501</c:v>
                </c:pt>
                <c:pt idx="208">
                  <c:v>354</c:v>
                </c:pt>
                <c:pt idx="209">
                  <c:v>1513</c:v>
                </c:pt>
                <c:pt idx="210">
                  <c:v>6077</c:v>
                </c:pt>
                <c:pt idx="211">
                  <c:v>2974</c:v>
                </c:pt>
                <c:pt idx="212">
                  <c:v>3576</c:v>
                </c:pt>
                <c:pt idx="213">
                  <c:v>5360</c:v>
                </c:pt>
                <c:pt idx="214">
                  <c:v>3070</c:v>
                </c:pt>
                <c:pt idx="215">
                  <c:v>2660</c:v>
                </c:pt>
                <c:pt idx="216">
                  <c:v>3076</c:v>
                </c:pt>
                <c:pt idx="217">
                  <c:v>928</c:v>
                </c:pt>
                <c:pt idx="218">
                  <c:v>914</c:v>
                </c:pt>
                <c:pt idx="219">
                  <c:v>480</c:v>
                </c:pt>
                <c:pt idx="220">
                  <c:v>1931</c:v>
                </c:pt>
                <c:pt idx="221">
                  <c:v>3741</c:v>
                </c:pt>
                <c:pt idx="222">
                  <c:v>5800</c:v>
                </c:pt>
                <c:pt idx="223">
                  <c:v>961</c:v>
                </c:pt>
                <c:pt idx="224">
                  <c:v>420</c:v>
                </c:pt>
                <c:pt idx="225">
                  <c:v>22</c:v>
                </c:pt>
                <c:pt idx="226">
                  <c:v>139</c:v>
                </c:pt>
                <c:pt idx="227">
                  <c:v>186</c:v>
                </c:pt>
                <c:pt idx="228">
                  <c:v>104</c:v>
                </c:pt>
                <c:pt idx="229">
                  <c:v>41</c:v>
                </c:pt>
                <c:pt idx="230">
                  <c:v>505</c:v>
                </c:pt>
                <c:pt idx="231">
                  <c:v>168</c:v>
                </c:pt>
                <c:pt idx="232">
                  <c:v>595</c:v>
                </c:pt>
                <c:pt idx="233">
                  <c:v>221.6</c:v>
                </c:pt>
                <c:pt idx="234">
                  <c:v>86</c:v>
                </c:pt>
                <c:pt idx="235">
                  <c:v>73</c:v>
                </c:pt>
                <c:pt idx="242">
                  <c:v>26.9</c:v>
                </c:pt>
                <c:pt idx="243">
                  <c:v>39.6</c:v>
                </c:pt>
                <c:pt idx="244">
                  <c:v>27.6</c:v>
                </c:pt>
                <c:pt idx="245">
                  <c:v>706</c:v>
                </c:pt>
                <c:pt idx="246">
                  <c:v>718</c:v>
                </c:pt>
                <c:pt idx="257">
                  <c:v>59</c:v>
                </c:pt>
                <c:pt idx="258">
                  <c:v>1110</c:v>
                </c:pt>
                <c:pt idx="259">
                  <c:v>1370</c:v>
                </c:pt>
                <c:pt idx="260">
                  <c:v>1930</c:v>
                </c:pt>
                <c:pt idx="261">
                  <c:v>554</c:v>
                </c:pt>
                <c:pt idx="262">
                  <c:v>879</c:v>
                </c:pt>
                <c:pt idx="263">
                  <c:v>402</c:v>
                </c:pt>
                <c:pt idx="264">
                  <c:v>900</c:v>
                </c:pt>
                <c:pt idx="265">
                  <c:v>3360</c:v>
                </c:pt>
                <c:pt idx="266">
                  <c:v>1850</c:v>
                </c:pt>
                <c:pt idx="267">
                  <c:v>1330</c:v>
                </c:pt>
                <c:pt idx="268">
                  <c:v>1920</c:v>
                </c:pt>
                <c:pt idx="269">
                  <c:v>3020</c:v>
                </c:pt>
                <c:pt idx="270">
                  <c:v>1930</c:v>
                </c:pt>
                <c:pt idx="271">
                  <c:v>2830</c:v>
                </c:pt>
                <c:pt idx="272">
                  <c:v>2170</c:v>
                </c:pt>
                <c:pt idx="276">
                  <c:v>950</c:v>
                </c:pt>
                <c:pt idx="277">
                  <c:v>403</c:v>
                </c:pt>
                <c:pt idx="278">
                  <c:v>168</c:v>
                </c:pt>
                <c:pt idx="279">
                  <c:v>374</c:v>
                </c:pt>
                <c:pt idx="280">
                  <c:v>300</c:v>
                </c:pt>
                <c:pt idx="281">
                  <c:v>316</c:v>
                </c:pt>
                <c:pt idx="282">
                  <c:v>322</c:v>
                </c:pt>
                <c:pt idx="283">
                  <c:v>495</c:v>
                </c:pt>
                <c:pt idx="284">
                  <c:v>417</c:v>
                </c:pt>
                <c:pt idx="293">
                  <c:v>27</c:v>
                </c:pt>
                <c:pt idx="294">
                  <c:v>28</c:v>
                </c:pt>
                <c:pt idx="295">
                  <c:v>38</c:v>
                </c:pt>
                <c:pt idx="296">
                  <c:v>234</c:v>
                </c:pt>
                <c:pt idx="301">
                  <c:v>60</c:v>
                </c:pt>
                <c:pt idx="302">
                  <c:v>137</c:v>
                </c:pt>
                <c:pt idx="313">
                  <c:v>920</c:v>
                </c:pt>
                <c:pt idx="314">
                  <c:v>785</c:v>
                </c:pt>
                <c:pt idx="315">
                  <c:v>2100</c:v>
                </c:pt>
                <c:pt idx="316">
                  <c:v>2150</c:v>
                </c:pt>
                <c:pt idx="317">
                  <c:v>552</c:v>
                </c:pt>
                <c:pt idx="318">
                  <c:v>484</c:v>
                </c:pt>
                <c:pt idx="319">
                  <c:v>524</c:v>
                </c:pt>
                <c:pt idx="320">
                  <c:v>4140</c:v>
                </c:pt>
                <c:pt idx="321">
                  <c:v>2290</c:v>
                </c:pt>
                <c:pt idx="322">
                  <c:v>2930</c:v>
                </c:pt>
                <c:pt idx="323">
                  <c:v>2880</c:v>
                </c:pt>
                <c:pt idx="324">
                  <c:v>2740</c:v>
                </c:pt>
                <c:pt idx="325">
                  <c:v>5190</c:v>
                </c:pt>
                <c:pt idx="326">
                  <c:v>11500</c:v>
                </c:pt>
                <c:pt idx="327">
                  <c:v>8920</c:v>
                </c:pt>
                <c:pt idx="328">
                  <c:v>4690</c:v>
                </c:pt>
                <c:pt idx="329">
                  <c:v>7640</c:v>
                </c:pt>
                <c:pt idx="330">
                  <c:v>2890</c:v>
                </c:pt>
                <c:pt idx="331">
                  <c:v>1710</c:v>
                </c:pt>
                <c:pt idx="332">
                  <c:v>944</c:v>
                </c:pt>
                <c:pt idx="333">
                  <c:v>689</c:v>
                </c:pt>
                <c:pt idx="334">
                  <c:v>225</c:v>
                </c:pt>
                <c:pt idx="335">
                  <c:v>576</c:v>
                </c:pt>
                <c:pt idx="336">
                  <c:v>1240</c:v>
                </c:pt>
                <c:pt idx="337">
                  <c:v>884</c:v>
                </c:pt>
                <c:pt idx="338">
                  <c:v>628</c:v>
                </c:pt>
                <c:pt idx="339">
                  <c:v>354</c:v>
                </c:pt>
                <c:pt idx="340">
                  <c:v>270</c:v>
                </c:pt>
                <c:pt idx="341">
                  <c:v>165</c:v>
                </c:pt>
                <c:pt idx="342">
                  <c:v>137</c:v>
                </c:pt>
                <c:pt idx="343">
                  <c:v>225</c:v>
                </c:pt>
                <c:pt idx="344">
                  <c:v>263</c:v>
                </c:pt>
                <c:pt idx="345">
                  <c:v>241</c:v>
                </c:pt>
                <c:pt idx="346">
                  <c:v>281</c:v>
                </c:pt>
                <c:pt idx="347">
                  <c:v>1530</c:v>
                </c:pt>
                <c:pt idx="348">
                  <c:v>351</c:v>
                </c:pt>
                <c:pt idx="349">
                  <c:v>263</c:v>
                </c:pt>
                <c:pt idx="350">
                  <c:v>678</c:v>
                </c:pt>
                <c:pt idx="351">
                  <c:v>3360</c:v>
                </c:pt>
                <c:pt idx="352">
                  <c:v>2920</c:v>
                </c:pt>
                <c:pt idx="353">
                  <c:v>1430</c:v>
                </c:pt>
                <c:pt idx="354">
                  <c:v>1160</c:v>
                </c:pt>
                <c:pt idx="355">
                  <c:v>3160</c:v>
                </c:pt>
                <c:pt idx="356">
                  <c:v>2290</c:v>
                </c:pt>
                <c:pt idx="357">
                  <c:v>3000</c:v>
                </c:pt>
                <c:pt idx="358">
                  <c:v>4100</c:v>
                </c:pt>
                <c:pt idx="359">
                  <c:v>4530</c:v>
                </c:pt>
                <c:pt idx="360">
                  <c:v>3920</c:v>
                </c:pt>
                <c:pt idx="361">
                  <c:v>2630</c:v>
                </c:pt>
                <c:pt idx="362">
                  <c:v>4590</c:v>
                </c:pt>
                <c:pt idx="363">
                  <c:v>1420</c:v>
                </c:pt>
                <c:pt idx="364">
                  <c:v>522</c:v>
                </c:pt>
                <c:pt idx="365">
                  <c:v>548</c:v>
                </c:pt>
                <c:pt idx="366">
                  <c:v>713</c:v>
                </c:pt>
                <c:pt idx="367">
                  <c:v>899</c:v>
                </c:pt>
                <c:pt idx="368">
                  <c:v>2290</c:v>
                </c:pt>
                <c:pt idx="369">
                  <c:v>3790</c:v>
                </c:pt>
                <c:pt idx="370">
                  <c:v>1970</c:v>
                </c:pt>
                <c:pt idx="371">
                  <c:v>743</c:v>
                </c:pt>
                <c:pt idx="372">
                  <c:v>393</c:v>
                </c:pt>
                <c:pt idx="373">
                  <c:v>486</c:v>
                </c:pt>
                <c:pt idx="374">
                  <c:v>581</c:v>
                </c:pt>
                <c:pt idx="375">
                  <c:v>553</c:v>
                </c:pt>
                <c:pt idx="376">
                  <c:v>1870</c:v>
                </c:pt>
                <c:pt idx="377">
                  <c:v>1630</c:v>
                </c:pt>
                <c:pt idx="378">
                  <c:v>1360</c:v>
                </c:pt>
                <c:pt idx="379">
                  <c:v>406</c:v>
                </c:pt>
                <c:pt idx="380">
                  <c:v>195</c:v>
                </c:pt>
                <c:pt idx="381">
                  <c:v>460</c:v>
                </c:pt>
                <c:pt idx="382">
                  <c:v>354</c:v>
                </c:pt>
                <c:pt idx="383">
                  <c:v>704</c:v>
                </c:pt>
                <c:pt idx="384">
                  <c:v>934</c:v>
                </c:pt>
                <c:pt idx="385">
                  <c:v>9300</c:v>
                </c:pt>
                <c:pt idx="386">
                  <c:v>567</c:v>
                </c:pt>
                <c:pt idx="387">
                  <c:v>585</c:v>
                </c:pt>
                <c:pt idx="388">
                  <c:v>197</c:v>
                </c:pt>
                <c:pt idx="389">
                  <c:v>171</c:v>
                </c:pt>
                <c:pt idx="390">
                  <c:v>618</c:v>
                </c:pt>
                <c:pt idx="391">
                  <c:v>149</c:v>
                </c:pt>
                <c:pt idx="392">
                  <c:v>196</c:v>
                </c:pt>
                <c:pt idx="393">
                  <c:v>102</c:v>
                </c:pt>
                <c:pt idx="394">
                  <c:v>44.5</c:v>
                </c:pt>
                <c:pt idx="395">
                  <c:v>162</c:v>
                </c:pt>
                <c:pt idx="396">
                  <c:v>163</c:v>
                </c:pt>
                <c:pt idx="397">
                  <c:v>173</c:v>
                </c:pt>
                <c:pt idx="398">
                  <c:v>97.5</c:v>
                </c:pt>
                <c:pt idx="399">
                  <c:v>102</c:v>
                </c:pt>
                <c:pt idx="400">
                  <c:v>98.7</c:v>
                </c:pt>
                <c:pt idx="401">
                  <c:v>95.7</c:v>
                </c:pt>
                <c:pt idx="402">
                  <c:v>118</c:v>
                </c:pt>
                <c:pt idx="403">
                  <c:v>50.1</c:v>
                </c:pt>
                <c:pt idx="404">
                  <c:v>34.4</c:v>
                </c:pt>
                <c:pt idx="405">
                  <c:v>21.7</c:v>
                </c:pt>
                <c:pt idx="406">
                  <c:v>3790</c:v>
                </c:pt>
                <c:pt idx="407">
                  <c:v>215</c:v>
                </c:pt>
                <c:pt idx="408">
                  <c:v>1740</c:v>
                </c:pt>
                <c:pt idx="409">
                  <c:v>1240</c:v>
                </c:pt>
                <c:pt idx="410">
                  <c:v>2750</c:v>
                </c:pt>
                <c:pt idx="411">
                  <c:v>3340</c:v>
                </c:pt>
                <c:pt idx="412">
                  <c:v>2380</c:v>
                </c:pt>
                <c:pt idx="413">
                  <c:v>2130</c:v>
                </c:pt>
                <c:pt idx="414">
                  <c:v>1160</c:v>
                </c:pt>
                <c:pt idx="415">
                  <c:v>3350</c:v>
                </c:pt>
                <c:pt idx="416">
                  <c:v>3650</c:v>
                </c:pt>
                <c:pt idx="417">
                  <c:v>1690</c:v>
                </c:pt>
                <c:pt idx="418">
                  <c:v>1910</c:v>
                </c:pt>
                <c:pt idx="419">
                  <c:v>2050</c:v>
                </c:pt>
                <c:pt idx="420">
                  <c:v>3510</c:v>
                </c:pt>
                <c:pt idx="421">
                  <c:v>854</c:v>
                </c:pt>
                <c:pt idx="422">
                  <c:v>482</c:v>
                </c:pt>
                <c:pt idx="423">
                  <c:v>478</c:v>
                </c:pt>
                <c:pt idx="424">
                  <c:v>473</c:v>
                </c:pt>
                <c:pt idx="425">
                  <c:v>473</c:v>
                </c:pt>
                <c:pt idx="426">
                  <c:v>627</c:v>
                </c:pt>
                <c:pt idx="427">
                  <c:v>5780</c:v>
                </c:pt>
                <c:pt idx="428">
                  <c:v>1570</c:v>
                </c:pt>
                <c:pt idx="429">
                  <c:v>612</c:v>
                </c:pt>
                <c:pt idx="430">
                  <c:v>320</c:v>
                </c:pt>
                <c:pt idx="431">
                  <c:v>573</c:v>
                </c:pt>
                <c:pt idx="432">
                  <c:v>1300</c:v>
                </c:pt>
                <c:pt idx="433">
                  <c:v>932</c:v>
                </c:pt>
                <c:pt idx="434">
                  <c:v>1120</c:v>
                </c:pt>
                <c:pt idx="435">
                  <c:v>607</c:v>
                </c:pt>
                <c:pt idx="436">
                  <c:v>1500</c:v>
                </c:pt>
                <c:pt idx="437">
                  <c:v>869</c:v>
                </c:pt>
                <c:pt idx="438">
                  <c:v>854</c:v>
                </c:pt>
                <c:pt idx="439">
                  <c:v>1130</c:v>
                </c:pt>
                <c:pt idx="440">
                  <c:v>643</c:v>
                </c:pt>
                <c:pt idx="441">
                  <c:v>122</c:v>
                </c:pt>
                <c:pt idx="442">
                  <c:v>117</c:v>
                </c:pt>
                <c:pt idx="443">
                  <c:v>1050</c:v>
                </c:pt>
                <c:pt idx="444">
                  <c:v>1990</c:v>
                </c:pt>
                <c:pt idx="445">
                  <c:v>718</c:v>
                </c:pt>
                <c:pt idx="446">
                  <c:v>584</c:v>
                </c:pt>
                <c:pt idx="447">
                  <c:v>612</c:v>
                </c:pt>
                <c:pt idx="448">
                  <c:v>700</c:v>
                </c:pt>
                <c:pt idx="449">
                  <c:v>2340</c:v>
                </c:pt>
                <c:pt idx="450">
                  <c:v>1250</c:v>
                </c:pt>
                <c:pt idx="451">
                  <c:v>1160</c:v>
                </c:pt>
                <c:pt idx="452">
                  <c:v>491</c:v>
                </c:pt>
                <c:pt idx="453">
                  <c:v>1250</c:v>
                </c:pt>
                <c:pt idx="454">
                  <c:v>1280</c:v>
                </c:pt>
                <c:pt idx="455">
                  <c:v>1620</c:v>
                </c:pt>
                <c:pt idx="456">
                  <c:v>2440</c:v>
                </c:pt>
                <c:pt idx="457">
                  <c:v>1080</c:v>
                </c:pt>
                <c:pt idx="458">
                  <c:v>1700</c:v>
                </c:pt>
                <c:pt idx="459">
                  <c:v>421</c:v>
                </c:pt>
                <c:pt idx="460">
                  <c:v>291</c:v>
                </c:pt>
                <c:pt idx="461">
                  <c:v>260</c:v>
                </c:pt>
                <c:pt idx="462">
                  <c:v>1030</c:v>
                </c:pt>
                <c:pt idx="463">
                  <c:v>1690</c:v>
                </c:pt>
                <c:pt idx="464">
                  <c:v>682</c:v>
                </c:pt>
                <c:pt idx="465">
                  <c:v>5650</c:v>
                </c:pt>
                <c:pt idx="466">
                  <c:v>3950</c:v>
                </c:pt>
                <c:pt idx="467">
                  <c:v>1150</c:v>
                </c:pt>
                <c:pt idx="468">
                  <c:v>475</c:v>
                </c:pt>
                <c:pt idx="469">
                  <c:v>1120</c:v>
                </c:pt>
                <c:pt idx="470">
                  <c:v>1130</c:v>
                </c:pt>
                <c:pt idx="471">
                  <c:v>350</c:v>
                </c:pt>
                <c:pt idx="472">
                  <c:v>202</c:v>
                </c:pt>
                <c:pt idx="473">
                  <c:v>329</c:v>
                </c:pt>
                <c:pt idx="474">
                  <c:v>317</c:v>
                </c:pt>
                <c:pt idx="475">
                  <c:v>220</c:v>
                </c:pt>
                <c:pt idx="476">
                  <c:v>219</c:v>
                </c:pt>
                <c:pt idx="477">
                  <c:v>240</c:v>
                </c:pt>
                <c:pt idx="478">
                  <c:v>172</c:v>
                </c:pt>
                <c:pt idx="479">
                  <c:v>5770</c:v>
                </c:pt>
                <c:pt idx="480">
                  <c:v>1110</c:v>
                </c:pt>
                <c:pt idx="481">
                  <c:v>474</c:v>
                </c:pt>
                <c:pt idx="482">
                  <c:v>157</c:v>
                </c:pt>
                <c:pt idx="483">
                  <c:v>161</c:v>
                </c:pt>
                <c:pt idx="484">
                  <c:v>158</c:v>
                </c:pt>
                <c:pt idx="485">
                  <c:v>139</c:v>
                </c:pt>
                <c:pt idx="486">
                  <c:v>136</c:v>
                </c:pt>
                <c:pt idx="487">
                  <c:v>378</c:v>
                </c:pt>
                <c:pt idx="488">
                  <c:v>204</c:v>
                </c:pt>
                <c:pt idx="489">
                  <c:v>149</c:v>
                </c:pt>
                <c:pt idx="490">
                  <c:v>64.8</c:v>
                </c:pt>
                <c:pt idx="491">
                  <c:v>159</c:v>
                </c:pt>
                <c:pt idx="492">
                  <c:v>124</c:v>
                </c:pt>
                <c:pt idx="493">
                  <c:v>53.3</c:v>
                </c:pt>
                <c:pt idx="494">
                  <c:v>66.599999999999994</c:v>
                </c:pt>
                <c:pt idx="495">
                  <c:v>57.8</c:v>
                </c:pt>
                <c:pt idx="496">
                  <c:v>109</c:v>
                </c:pt>
                <c:pt idx="497">
                  <c:v>3670</c:v>
                </c:pt>
                <c:pt idx="498">
                  <c:v>1540</c:v>
                </c:pt>
                <c:pt idx="499">
                  <c:v>440</c:v>
                </c:pt>
                <c:pt idx="500">
                  <c:v>423</c:v>
                </c:pt>
                <c:pt idx="501">
                  <c:v>334</c:v>
                </c:pt>
                <c:pt idx="502">
                  <c:v>262</c:v>
                </c:pt>
                <c:pt idx="503">
                  <c:v>189</c:v>
                </c:pt>
                <c:pt idx="504">
                  <c:v>253</c:v>
                </c:pt>
                <c:pt idx="505">
                  <c:v>453</c:v>
                </c:pt>
                <c:pt idx="506">
                  <c:v>220</c:v>
                </c:pt>
                <c:pt idx="507">
                  <c:v>1440</c:v>
                </c:pt>
                <c:pt idx="508">
                  <c:v>4010</c:v>
                </c:pt>
                <c:pt idx="509">
                  <c:v>646</c:v>
                </c:pt>
                <c:pt idx="510">
                  <c:v>238</c:v>
                </c:pt>
                <c:pt idx="511">
                  <c:v>368</c:v>
                </c:pt>
                <c:pt idx="512">
                  <c:v>772</c:v>
                </c:pt>
                <c:pt idx="513">
                  <c:v>471</c:v>
                </c:pt>
                <c:pt idx="514">
                  <c:v>693</c:v>
                </c:pt>
                <c:pt idx="515">
                  <c:v>852</c:v>
                </c:pt>
                <c:pt idx="516">
                  <c:v>621</c:v>
                </c:pt>
                <c:pt idx="517">
                  <c:v>758</c:v>
                </c:pt>
                <c:pt idx="518">
                  <c:v>935</c:v>
                </c:pt>
                <c:pt idx="519">
                  <c:v>558</c:v>
                </c:pt>
                <c:pt idx="520">
                  <c:v>321</c:v>
                </c:pt>
                <c:pt idx="521">
                  <c:v>581</c:v>
                </c:pt>
                <c:pt idx="522">
                  <c:v>951</c:v>
                </c:pt>
                <c:pt idx="523">
                  <c:v>366</c:v>
                </c:pt>
                <c:pt idx="524">
                  <c:v>2256</c:v>
                </c:pt>
                <c:pt idx="525">
                  <c:v>1690</c:v>
                </c:pt>
                <c:pt idx="526">
                  <c:v>1390</c:v>
                </c:pt>
                <c:pt idx="527">
                  <c:v>2030</c:v>
                </c:pt>
                <c:pt idx="528">
                  <c:v>2080</c:v>
                </c:pt>
                <c:pt idx="529">
                  <c:v>1740</c:v>
                </c:pt>
                <c:pt idx="530">
                  <c:v>1990</c:v>
                </c:pt>
                <c:pt idx="531">
                  <c:v>1670</c:v>
                </c:pt>
                <c:pt idx="532">
                  <c:v>1860</c:v>
                </c:pt>
                <c:pt idx="533">
                  <c:v>5790</c:v>
                </c:pt>
                <c:pt idx="534">
                  <c:v>3130</c:v>
                </c:pt>
                <c:pt idx="535">
                  <c:v>1200</c:v>
                </c:pt>
                <c:pt idx="536">
                  <c:v>1870</c:v>
                </c:pt>
                <c:pt idx="537">
                  <c:v>3280</c:v>
                </c:pt>
                <c:pt idx="538">
                  <c:v>761</c:v>
                </c:pt>
                <c:pt idx="539">
                  <c:v>525</c:v>
                </c:pt>
                <c:pt idx="540">
                  <c:v>434</c:v>
                </c:pt>
                <c:pt idx="541">
                  <c:v>902</c:v>
                </c:pt>
                <c:pt idx="542">
                  <c:v>442</c:v>
                </c:pt>
                <c:pt idx="543">
                  <c:v>462</c:v>
                </c:pt>
                <c:pt idx="544">
                  <c:v>426</c:v>
                </c:pt>
                <c:pt idx="545">
                  <c:v>402</c:v>
                </c:pt>
                <c:pt idx="546">
                  <c:v>347</c:v>
                </c:pt>
                <c:pt idx="547">
                  <c:v>1840</c:v>
                </c:pt>
                <c:pt idx="548">
                  <c:v>402</c:v>
                </c:pt>
                <c:pt idx="549">
                  <c:v>245</c:v>
                </c:pt>
                <c:pt idx="550">
                  <c:v>161</c:v>
                </c:pt>
                <c:pt idx="551">
                  <c:v>205</c:v>
                </c:pt>
                <c:pt idx="552">
                  <c:v>136</c:v>
                </c:pt>
                <c:pt idx="553">
                  <c:v>148</c:v>
                </c:pt>
                <c:pt idx="554">
                  <c:v>123</c:v>
                </c:pt>
                <c:pt idx="555">
                  <c:v>161</c:v>
                </c:pt>
                <c:pt idx="556">
                  <c:v>101</c:v>
                </c:pt>
                <c:pt idx="557">
                  <c:v>77.599999999999994</c:v>
                </c:pt>
                <c:pt idx="558">
                  <c:v>112</c:v>
                </c:pt>
                <c:pt idx="559">
                  <c:v>111</c:v>
                </c:pt>
                <c:pt idx="560">
                  <c:v>157</c:v>
                </c:pt>
                <c:pt idx="561">
                  <c:v>138</c:v>
                </c:pt>
                <c:pt idx="562">
                  <c:v>72.7</c:v>
                </c:pt>
                <c:pt idx="563">
                  <c:v>117</c:v>
                </c:pt>
                <c:pt idx="564">
                  <c:v>78.3</c:v>
                </c:pt>
                <c:pt idx="565">
                  <c:v>40.9</c:v>
                </c:pt>
                <c:pt idx="566">
                  <c:v>90.1</c:v>
                </c:pt>
                <c:pt idx="567">
                  <c:v>63.6</c:v>
                </c:pt>
                <c:pt idx="568">
                  <c:v>87.3</c:v>
                </c:pt>
                <c:pt idx="569">
                  <c:v>120</c:v>
                </c:pt>
                <c:pt idx="570">
                  <c:v>91.2</c:v>
                </c:pt>
                <c:pt idx="571">
                  <c:v>36</c:v>
                </c:pt>
                <c:pt idx="572">
                  <c:v>31.7</c:v>
                </c:pt>
                <c:pt idx="573">
                  <c:v>69.099999999999994</c:v>
                </c:pt>
                <c:pt idx="574">
                  <c:v>86.2</c:v>
                </c:pt>
                <c:pt idx="575">
                  <c:v>182</c:v>
                </c:pt>
                <c:pt idx="576">
                  <c:v>3080</c:v>
                </c:pt>
                <c:pt idx="577">
                  <c:v>1370</c:v>
                </c:pt>
                <c:pt idx="578">
                  <c:v>660</c:v>
                </c:pt>
                <c:pt idx="579">
                  <c:v>10700</c:v>
                </c:pt>
                <c:pt idx="580">
                  <c:v>2490</c:v>
                </c:pt>
                <c:pt idx="581">
                  <c:v>391</c:v>
                </c:pt>
                <c:pt idx="582">
                  <c:v>279</c:v>
                </c:pt>
                <c:pt idx="583">
                  <c:v>381</c:v>
                </c:pt>
                <c:pt idx="584">
                  <c:v>225</c:v>
                </c:pt>
                <c:pt idx="585">
                  <c:v>193</c:v>
                </c:pt>
                <c:pt idx="586">
                  <c:v>83</c:v>
                </c:pt>
                <c:pt idx="587">
                  <c:v>2580</c:v>
                </c:pt>
                <c:pt idx="588">
                  <c:v>13300</c:v>
                </c:pt>
                <c:pt idx="589">
                  <c:v>6040</c:v>
                </c:pt>
                <c:pt idx="590">
                  <c:v>722</c:v>
                </c:pt>
                <c:pt idx="591">
                  <c:v>3640</c:v>
                </c:pt>
                <c:pt idx="592">
                  <c:v>2370</c:v>
                </c:pt>
                <c:pt idx="593">
                  <c:v>1280</c:v>
                </c:pt>
                <c:pt idx="594">
                  <c:v>548</c:v>
                </c:pt>
                <c:pt idx="595">
                  <c:v>363</c:v>
                </c:pt>
                <c:pt idx="596">
                  <c:v>721</c:v>
                </c:pt>
                <c:pt idx="597">
                  <c:v>1980</c:v>
                </c:pt>
                <c:pt idx="598">
                  <c:v>3480</c:v>
                </c:pt>
                <c:pt idx="599">
                  <c:v>3050</c:v>
                </c:pt>
                <c:pt idx="600">
                  <c:v>2020</c:v>
                </c:pt>
                <c:pt idx="601">
                  <c:v>8620</c:v>
                </c:pt>
                <c:pt idx="602">
                  <c:v>5200</c:v>
                </c:pt>
                <c:pt idx="603">
                  <c:v>15300</c:v>
                </c:pt>
                <c:pt idx="604">
                  <c:v>6390</c:v>
                </c:pt>
                <c:pt idx="605">
                  <c:v>4800</c:v>
                </c:pt>
                <c:pt idx="606">
                  <c:v>2280</c:v>
                </c:pt>
                <c:pt idx="607">
                  <c:v>2290</c:v>
                </c:pt>
                <c:pt idx="608">
                  <c:v>8370</c:v>
                </c:pt>
                <c:pt idx="609">
                  <c:v>3230</c:v>
                </c:pt>
                <c:pt idx="610">
                  <c:v>5440</c:v>
                </c:pt>
                <c:pt idx="611">
                  <c:v>7460</c:v>
                </c:pt>
                <c:pt idx="612">
                  <c:v>3290</c:v>
                </c:pt>
                <c:pt idx="613">
                  <c:v>1520</c:v>
                </c:pt>
                <c:pt idx="614">
                  <c:v>1780</c:v>
                </c:pt>
                <c:pt idx="615">
                  <c:v>1090</c:v>
                </c:pt>
                <c:pt idx="616">
                  <c:v>490</c:v>
                </c:pt>
                <c:pt idx="617">
                  <c:v>333</c:v>
                </c:pt>
                <c:pt idx="618">
                  <c:v>1060</c:v>
                </c:pt>
                <c:pt idx="619">
                  <c:v>5580</c:v>
                </c:pt>
                <c:pt idx="620">
                  <c:v>3470</c:v>
                </c:pt>
                <c:pt idx="621">
                  <c:v>3520</c:v>
                </c:pt>
                <c:pt idx="622">
                  <c:v>2320</c:v>
                </c:pt>
                <c:pt idx="623">
                  <c:v>943</c:v>
                </c:pt>
                <c:pt idx="624">
                  <c:v>1240</c:v>
                </c:pt>
                <c:pt idx="625">
                  <c:v>1070</c:v>
                </c:pt>
                <c:pt idx="626">
                  <c:v>408</c:v>
                </c:pt>
                <c:pt idx="627">
                  <c:v>436</c:v>
                </c:pt>
                <c:pt idx="628">
                  <c:v>350</c:v>
                </c:pt>
                <c:pt idx="629">
                  <c:v>158</c:v>
                </c:pt>
                <c:pt idx="630">
                  <c:v>306</c:v>
                </c:pt>
                <c:pt idx="631">
                  <c:v>456</c:v>
                </c:pt>
                <c:pt idx="632">
                  <c:v>404</c:v>
                </c:pt>
                <c:pt idx="633">
                  <c:v>267</c:v>
                </c:pt>
                <c:pt idx="634">
                  <c:v>329</c:v>
                </c:pt>
                <c:pt idx="635">
                  <c:v>140</c:v>
                </c:pt>
                <c:pt idx="636">
                  <c:v>232</c:v>
                </c:pt>
                <c:pt idx="637">
                  <c:v>202</c:v>
                </c:pt>
                <c:pt idx="638">
                  <c:v>96.4</c:v>
                </c:pt>
                <c:pt idx="639">
                  <c:v>61.6</c:v>
                </c:pt>
                <c:pt idx="640">
                  <c:v>146</c:v>
                </c:pt>
                <c:pt idx="641">
                  <c:v>174</c:v>
                </c:pt>
                <c:pt idx="642">
                  <c:v>179</c:v>
                </c:pt>
                <c:pt idx="643">
                  <c:v>138</c:v>
                </c:pt>
                <c:pt idx="644">
                  <c:v>147</c:v>
                </c:pt>
                <c:pt idx="645">
                  <c:v>154</c:v>
                </c:pt>
                <c:pt idx="646">
                  <c:v>188</c:v>
                </c:pt>
                <c:pt idx="647">
                  <c:v>160</c:v>
                </c:pt>
                <c:pt idx="648">
                  <c:v>62.8</c:v>
                </c:pt>
                <c:pt idx="649">
                  <c:v>44</c:v>
                </c:pt>
                <c:pt idx="650">
                  <c:v>85.8</c:v>
                </c:pt>
                <c:pt idx="651">
                  <c:v>93.9</c:v>
                </c:pt>
                <c:pt idx="652">
                  <c:v>89.9</c:v>
                </c:pt>
                <c:pt idx="653">
                  <c:v>49.6</c:v>
                </c:pt>
                <c:pt idx="654">
                  <c:v>53.8</c:v>
                </c:pt>
                <c:pt idx="655">
                  <c:v>61</c:v>
                </c:pt>
                <c:pt idx="656">
                  <c:v>76.3</c:v>
                </c:pt>
                <c:pt idx="657">
                  <c:v>28.8</c:v>
                </c:pt>
                <c:pt idx="658">
                  <c:v>81.7</c:v>
                </c:pt>
                <c:pt idx="659">
                  <c:v>148</c:v>
                </c:pt>
                <c:pt idx="660">
                  <c:v>99.6</c:v>
                </c:pt>
                <c:pt idx="661">
                  <c:v>206</c:v>
                </c:pt>
                <c:pt idx="662">
                  <c:v>113</c:v>
                </c:pt>
                <c:pt idx="663">
                  <c:v>121</c:v>
                </c:pt>
                <c:pt idx="664">
                  <c:v>45.5</c:v>
                </c:pt>
                <c:pt idx="665">
                  <c:v>554</c:v>
                </c:pt>
                <c:pt idx="666">
                  <c:v>261</c:v>
                </c:pt>
                <c:pt idx="667">
                  <c:v>187</c:v>
                </c:pt>
                <c:pt idx="668">
                  <c:v>159</c:v>
                </c:pt>
                <c:pt idx="669">
                  <c:v>354</c:v>
                </c:pt>
                <c:pt idx="670">
                  <c:v>63.6</c:v>
                </c:pt>
                <c:pt idx="671">
                  <c:v>420</c:v>
                </c:pt>
                <c:pt idx="672">
                  <c:v>199</c:v>
                </c:pt>
                <c:pt idx="673">
                  <c:v>104</c:v>
                </c:pt>
                <c:pt idx="674">
                  <c:v>46.6</c:v>
                </c:pt>
                <c:pt idx="675">
                  <c:v>864</c:v>
                </c:pt>
                <c:pt idx="676">
                  <c:v>658</c:v>
                </c:pt>
                <c:pt idx="677">
                  <c:v>913</c:v>
                </c:pt>
                <c:pt idx="678">
                  <c:v>1680</c:v>
                </c:pt>
                <c:pt idx="679">
                  <c:v>3290</c:v>
                </c:pt>
                <c:pt idx="680">
                  <c:v>1210</c:v>
                </c:pt>
                <c:pt idx="681">
                  <c:v>1670</c:v>
                </c:pt>
                <c:pt idx="682">
                  <c:v>2610</c:v>
                </c:pt>
                <c:pt idx="683">
                  <c:v>865</c:v>
                </c:pt>
                <c:pt idx="684">
                  <c:v>2530</c:v>
                </c:pt>
                <c:pt idx="685">
                  <c:v>630</c:v>
                </c:pt>
                <c:pt idx="686">
                  <c:v>692</c:v>
                </c:pt>
                <c:pt idx="687">
                  <c:v>112</c:v>
                </c:pt>
                <c:pt idx="688">
                  <c:v>431</c:v>
                </c:pt>
                <c:pt idx="689">
                  <c:v>1370</c:v>
                </c:pt>
                <c:pt idx="690">
                  <c:v>1030</c:v>
                </c:pt>
                <c:pt idx="691">
                  <c:v>301</c:v>
                </c:pt>
                <c:pt idx="692">
                  <c:v>160</c:v>
                </c:pt>
                <c:pt idx="693">
                  <c:v>234</c:v>
                </c:pt>
                <c:pt idx="694">
                  <c:v>279</c:v>
                </c:pt>
                <c:pt idx="695">
                  <c:v>434</c:v>
                </c:pt>
                <c:pt idx="696">
                  <c:v>3300</c:v>
                </c:pt>
                <c:pt idx="697">
                  <c:v>2400</c:v>
                </c:pt>
                <c:pt idx="698">
                  <c:v>817</c:v>
                </c:pt>
                <c:pt idx="699">
                  <c:v>318</c:v>
                </c:pt>
                <c:pt idx="700">
                  <c:v>807</c:v>
                </c:pt>
                <c:pt idx="701">
                  <c:v>1370</c:v>
                </c:pt>
                <c:pt idx="702">
                  <c:v>1430</c:v>
                </c:pt>
                <c:pt idx="703">
                  <c:v>715</c:v>
                </c:pt>
                <c:pt idx="704">
                  <c:v>560</c:v>
                </c:pt>
                <c:pt idx="705">
                  <c:v>202</c:v>
                </c:pt>
                <c:pt idx="706">
                  <c:v>249</c:v>
                </c:pt>
                <c:pt idx="707">
                  <c:v>131</c:v>
                </c:pt>
                <c:pt idx="708">
                  <c:v>123</c:v>
                </c:pt>
                <c:pt idx="709">
                  <c:v>125</c:v>
                </c:pt>
                <c:pt idx="710">
                  <c:v>112</c:v>
                </c:pt>
                <c:pt idx="711">
                  <c:v>86.2</c:v>
                </c:pt>
                <c:pt idx="712">
                  <c:v>45.8</c:v>
                </c:pt>
                <c:pt idx="713">
                  <c:v>68.5</c:v>
                </c:pt>
                <c:pt idx="714">
                  <c:v>84.8</c:v>
                </c:pt>
                <c:pt idx="715">
                  <c:v>47</c:v>
                </c:pt>
                <c:pt idx="719">
                  <c:v>123</c:v>
                </c:pt>
                <c:pt idx="720">
                  <c:v>49.7</c:v>
                </c:pt>
                <c:pt idx="721">
                  <c:v>43.7</c:v>
                </c:pt>
                <c:pt idx="722">
                  <c:v>217</c:v>
                </c:pt>
                <c:pt idx="723">
                  <c:v>53.9</c:v>
                </c:pt>
                <c:pt idx="724">
                  <c:v>112</c:v>
                </c:pt>
                <c:pt idx="725">
                  <c:v>99.7</c:v>
                </c:pt>
                <c:pt idx="726">
                  <c:v>126</c:v>
                </c:pt>
                <c:pt idx="727">
                  <c:v>68.099999999999994</c:v>
                </c:pt>
                <c:pt idx="728">
                  <c:v>547</c:v>
                </c:pt>
                <c:pt idx="729">
                  <c:v>295</c:v>
                </c:pt>
                <c:pt idx="730">
                  <c:v>39.200000000000003</c:v>
                </c:pt>
                <c:pt idx="731">
                  <c:v>43.7</c:v>
                </c:pt>
                <c:pt idx="732">
                  <c:v>303</c:v>
                </c:pt>
                <c:pt idx="733">
                  <c:v>424</c:v>
                </c:pt>
                <c:pt idx="734">
                  <c:v>492</c:v>
                </c:pt>
                <c:pt idx="735">
                  <c:v>150</c:v>
                </c:pt>
                <c:pt idx="736">
                  <c:v>238</c:v>
                </c:pt>
                <c:pt idx="737">
                  <c:v>299</c:v>
                </c:pt>
                <c:pt idx="738">
                  <c:v>1330</c:v>
                </c:pt>
                <c:pt idx="739">
                  <c:v>556</c:v>
                </c:pt>
                <c:pt idx="740">
                  <c:v>623</c:v>
                </c:pt>
                <c:pt idx="741">
                  <c:v>198</c:v>
                </c:pt>
                <c:pt idx="742">
                  <c:v>202</c:v>
                </c:pt>
                <c:pt idx="743">
                  <c:v>256</c:v>
                </c:pt>
                <c:pt idx="744">
                  <c:v>289</c:v>
                </c:pt>
                <c:pt idx="745">
                  <c:v>5280</c:v>
                </c:pt>
                <c:pt idx="746">
                  <c:v>1260</c:v>
                </c:pt>
                <c:pt idx="747">
                  <c:v>263</c:v>
                </c:pt>
                <c:pt idx="748">
                  <c:v>285</c:v>
                </c:pt>
                <c:pt idx="749">
                  <c:v>549</c:v>
                </c:pt>
                <c:pt idx="750">
                  <c:v>4910</c:v>
                </c:pt>
                <c:pt idx="751">
                  <c:v>3210</c:v>
                </c:pt>
                <c:pt idx="752">
                  <c:v>2870</c:v>
                </c:pt>
                <c:pt idx="753">
                  <c:v>281</c:v>
                </c:pt>
                <c:pt idx="754">
                  <c:v>124</c:v>
                </c:pt>
                <c:pt idx="755">
                  <c:v>184</c:v>
                </c:pt>
                <c:pt idx="756">
                  <c:v>669</c:v>
                </c:pt>
                <c:pt idx="757">
                  <c:v>4300</c:v>
                </c:pt>
                <c:pt idx="758">
                  <c:v>4650</c:v>
                </c:pt>
                <c:pt idx="759">
                  <c:v>2940</c:v>
                </c:pt>
                <c:pt idx="760">
                  <c:v>677</c:v>
                </c:pt>
                <c:pt idx="761">
                  <c:v>661</c:v>
                </c:pt>
                <c:pt idx="762">
                  <c:v>580</c:v>
                </c:pt>
                <c:pt idx="763">
                  <c:v>496</c:v>
                </c:pt>
                <c:pt idx="764">
                  <c:v>148</c:v>
                </c:pt>
                <c:pt idx="765">
                  <c:v>1510</c:v>
                </c:pt>
                <c:pt idx="766">
                  <c:v>1050</c:v>
                </c:pt>
                <c:pt idx="767">
                  <c:v>5670</c:v>
                </c:pt>
                <c:pt idx="768">
                  <c:v>3750</c:v>
                </c:pt>
                <c:pt idx="769">
                  <c:v>1990</c:v>
                </c:pt>
                <c:pt idx="770">
                  <c:v>1360</c:v>
                </c:pt>
                <c:pt idx="771">
                  <c:v>1460</c:v>
                </c:pt>
                <c:pt idx="772">
                  <c:v>980</c:v>
                </c:pt>
                <c:pt idx="773">
                  <c:v>227</c:v>
                </c:pt>
                <c:pt idx="774">
                  <c:v>365</c:v>
                </c:pt>
                <c:pt idx="775">
                  <c:v>524</c:v>
                </c:pt>
                <c:pt idx="776">
                  <c:v>1400</c:v>
                </c:pt>
                <c:pt idx="777">
                  <c:v>685</c:v>
                </c:pt>
                <c:pt idx="778">
                  <c:v>144</c:v>
                </c:pt>
                <c:pt idx="779">
                  <c:v>125</c:v>
                </c:pt>
                <c:pt idx="780">
                  <c:v>132</c:v>
                </c:pt>
                <c:pt idx="781">
                  <c:v>156</c:v>
                </c:pt>
                <c:pt idx="782">
                  <c:v>121</c:v>
                </c:pt>
                <c:pt idx="783">
                  <c:v>43.5</c:v>
                </c:pt>
                <c:pt idx="784">
                  <c:v>51.4</c:v>
                </c:pt>
                <c:pt idx="785">
                  <c:v>455</c:v>
                </c:pt>
                <c:pt idx="786">
                  <c:v>181</c:v>
                </c:pt>
                <c:pt idx="787">
                  <c:v>31</c:v>
                </c:pt>
                <c:pt idx="788">
                  <c:v>81.7</c:v>
                </c:pt>
                <c:pt idx="789">
                  <c:v>77.900000000000006</c:v>
                </c:pt>
                <c:pt idx="790">
                  <c:v>101</c:v>
                </c:pt>
                <c:pt idx="791">
                  <c:v>130</c:v>
                </c:pt>
                <c:pt idx="792">
                  <c:v>117</c:v>
                </c:pt>
                <c:pt idx="793">
                  <c:v>84.2</c:v>
                </c:pt>
                <c:pt idx="794">
                  <c:v>59.9</c:v>
                </c:pt>
                <c:pt idx="795">
                  <c:v>81.3</c:v>
                </c:pt>
                <c:pt idx="796">
                  <c:v>104</c:v>
                </c:pt>
                <c:pt idx="797">
                  <c:v>32.6</c:v>
                </c:pt>
                <c:pt idx="798">
                  <c:v>39.799999999999997</c:v>
                </c:pt>
                <c:pt idx="799">
                  <c:v>148</c:v>
                </c:pt>
                <c:pt idx="800">
                  <c:v>57.8</c:v>
                </c:pt>
                <c:pt idx="801">
                  <c:v>58.3</c:v>
                </c:pt>
                <c:pt idx="802">
                  <c:v>145</c:v>
                </c:pt>
                <c:pt idx="803">
                  <c:v>2300</c:v>
                </c:pt>
                <c:pt idx="804">
                  <c:v>2210</c:v>
                </c:pt>
                <c:pt idx="805">
                  <c:v>923</c:v>
                </c:pt>
                <c:pt idx="806">
                  <c:v>527</c:v>
                </c:pt>
                <c:pt idx="807">
                  <c:v>171</c:v>
                </c:pt>
                <c:pt idx="808">
                  <c:v>2770</c:v>
                </c:pt>
                <c:pt idx="809">
                  <c:v>1090</c:v>
                </c:pt>
                <c:pt idx="810">
                  <c:v>782</c:v>
                </c:pt>
                <c:pt idx="811">
                  <c:v>472</c:v>
                </c:pt>
                <c:pt idx="812">
                  <c:v>216</c:v>
                </c:pt>
                <c:pt idx="813">
                  <c:v>397</c:v>
                </c:pt>
                <c:pt idx="814">
                  <c:v>361</c:v>
                </c:pt>
                <c:pt idx="815">
                  <c:v>200</c:v>
                </c:pt>
                <c:pt idx="816">
                  <c:v>179</c:v>
                </c:pt>
                <c:pt idx="817">
                  <c:v>157</c:v>
                </c:pt>
                <c:pt idx="818">
                  <c:v>3560</c:v>
                </c:pt>
                <c:pt idx="819">
                  <c:v>1560</c:v>
                </c:pt>
                <c:pt idx="820">
                  <c:v>1510</c:v>
                </c:pt>
                <c:pt idx="821">
                  <c:v>590</c:v>
                </c:pt>
                <c:pt idx="822">
                  <c:v>708</c:v>
                </c:pt>
                <c:pt idx="823">
                  <c:v>769</c:v>
                </c:pt>
                <c:pt idx="824">
                  <c:v>995</c:v>
                </c:pt>
                <c:pt idx="825">
                  <c:v>2310</c:v>
                </c:pt>
                <c:pt idx="826">
                  <c:v>1610</c:v>
                </c:pt>
                <c:pt idx="827">
                  <c:v>739</c:v>
                </c:pt>
                <c:pt idx="828">
                  <c:v>359</c:v>
                </c:pt>
                <c:pt idx="829">
                  <c:v>388</c:v>
                </c:pt>
                <c:pt idx="830">
                  <c:v>444</c:v>
                </c:pt>
                <c:pt idx="831">
                  <c:v>1030</c:v>
                </c:pt>
                <c:pt idx="832">
                  <c:v>1230</c:v>
                </c:pt>
                <c:pt idx="833">
                  <c:v>1330</c:v>
                </c:pt>
                <c:pt idx="834">
                  <c:v>649</c:v>
                </c:pt>
                <c:pt idx="835">
                  <c:v>390</c:v>
                </c:pt>
                <c:pt idx="836">
                  <c:v>752</c:v>
                </c:pt>
                <c:pt idx="837">
                  <c:v>643</c:v>
                </c:pt>
                <c:pt idx="838">
                  <c:v>370</c:v>
                </c:pt>
                <c:pt idx="839">
                  <c:v>353</c:v>
                </c:pt>
                <c:pt idx="840">
                  <c:v>272</c:v>
                </c:pt>
                <c:pt idx="841">
                  <c:v>150</c:v>
                </c:pt>
                <c:pt idx="842">
                  <c:v>59.3</c:v>
                </c:pt>
                <c:pt idx="843">
                  <c:v>150</c:v>
                </c:pt>
                <c:pt idx="844">
                  <c:v>178</c:v>
                </c:pt>
                <c:pt idx="845">
                  <c:v>152</c:v>
                </c:pt>
                <c:pt idx="846">
                  <c:v>154</c:v>
                </c:pt>
                <c:pt idx="847">
                  <c:v>52.4</c:v>
                </c:pt>
                <c:pt idx="848">
                  <c:v>36.6</c:v>
                </c:pt>
                <c:pt idx="849">
                  <c:v>63</c:v>
                </c:pt>
                <c:pt idx="850">
                  <c:v>76.2</c:v>
                </c:pt>
                <c:pt idx="851">
                  <c:v>86.1</c:v>
                </c:pt>
                <c:pt idx="852">
                  <c:v>57.8</c:v>
                </c:pt>
                <c:pt idx="853">
                  <c:v>24.1</c:v>
                </c:pt>
                <c:pt idx="854">
                  <c:v>26.2</c:v>
                </c:pt>
                <c:pt idx="855">
                  <c:v>39.200000000000003</c:v>
                </c:pt>
                <c:pt idx="856">
                  <c:v>43.7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89952"/>
        <c:axId val="111791488"/>
      </c:scatterChart>
      <c:valAx>
        <c:axId val="111789952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crossAx val="111791488"/>
        <c:crosses val="autoZero"/>
        <c:crossBetween val="midCat"/>
        <c:majorUnit val="365"/>
        <c:minorUnit val="365"/>
      </c:valAx>
      <c:valAx>
        <c:axId val="111791488"/>
        <c:scaling>
          <c:logBase val="10"/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COD mg/L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17899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29579250755882"/>
          <c:y val="4.9498772330877995E-2"/>
          <c:w val="0.83329800350166372"/>
          <c:h val="0.88886307074832105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'out cod'!$B$6:$B$801</c:f>
              <c:numCache>
                <c:formatCode>#</c:formatCode>
                <c:ptCount val="796"/>
                <c:pt idx="0">
                  <c:v>12</c:v>
                </c:pt>
                <c:pt idx="1">
                  <c:v>12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5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5</c:v>
                </c:pt>
                <c:pt idx="101">
                  <c:v>5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11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11</c:v>
                </c:pt>
                <c:pt idx="182">
                  <c:v>11</c:v>
                </c:pt>
                <c:pt idx="183">
                  <c:v>11</c:v>
                </c:pt>
                <c:pt idx="184">
                  <c:v>11</c:v>
                </c:pt>
                <c:pt idx="185">
                  <c:v>12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11</c:v>
                </c:pt>
                <c:pt idx="243">
                  <c:v>11</c:v>
                </c:pt>
                <c:pt idx="244">
                  <c:v>11</c:v>
                </c:pt>
                <c:pt idx="245">
                  <c:v>12</c:v>
                </c:pt>
                <c:pt idx="246">
                  <c:v>12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3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5</c:v>
                </c:pt>
                <c:pt idx="302">
                  <c:v>5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11</c:v>
                </c:pt>
                <c:pt idx="314">
                  <c:v>11</c:v>
                </c:pt>
                <c:pt idx="315">
                  <c:v>12</c:v>
                </c:pt>
                <c:pt idx="316">
                  <c:v>12</c:v>
                </c:pt>
                <c:pt idx="317">
                  <c:v>12</c:v>
                </c:pt>
                <c:pt idx="318">
                  <c:v>12</c:v>
                </c:pt>
                <c:pt idx="319">
                  <c:v>12</c:v>
                </c:pt>
                <c:pt idx="320">
                  <c:v>12</c:v>
                </c:pt>
                <c:pt idx="321">
                  <c:v>12</c:v>
                </c:pt>
                <c:pt idx="322">
                  <c:v>12</c:v>
                </c:pt>
                <c:pt idx="323">
                  <c:v>12</c:v>
                </c:pt>
                <c:pt idx="324">
                  <c:v>12</c:v>
                </c:pt>
                <c:pt idx="325">
                  <c:v>12</c:v>
                </c:pt>
                <c:pt idx="326">
                  <c:v>12</c:v>
                </c:pt>
                <c:pt idx="327">
                  <c:v>12</c:v>
                </c:pt>
                <c:pt idx="328">
                  <c:v>12</c:v>
                </c:pt>
                <c:pt idx="329">
                  <c:v>12</c:v>
                </c:pt>
                <c:pt idx="330">
                  <c:v>12</c:v>
                </c:pt>
                <c:pt idx="331">
                  <c:v>12</c:v>
                </c:pt>
                <c:pt idx="332">
                  <c:v>12</c:v>
                </c:pt>
                <c:pt idx="333">
                  <c:v>12</c:v>
                </c:pt>
                <c:pt idx="334">
                  <c:v>12</c:v>
                </c:pt>
                <c:pt idx="335">
                  <c:v>12</c:v>
                </c:pt>
                <c:pt idx="336">
                  <c:v>12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6</c:v>
                </c:pt>
                <c:pt idx="405">
                  <c:v>6</c:v>
                </c:pt>
                <c:pt idx="406">
                  <c:v>11</c:v>
                </c:pt>
                <c:pt idx="407">
                  <c:v>11</c:v>
                </c:pt>
                <c:pt idx="408">
                  <c:v>11</c:v>
                </c:pt>
                <c:pt idx="409">
                  <c:v>11</c:v>
                </c:pt>
                <c:pt idx="410">
                  <c:v>12</c:v>
                </c:pt>
                <c:pt idx="411">
                  <c:v>12</c:v>
                </c:pt>
                <c:pt idx="412">
                  <c:v>12</c:v>
                </c:pt>
                <c:pt idx="413">
                  <c:v>12</c:v>
                </c:pt>
                <c:pt idx="414">
                  <c:v>12</c:v>
                </c:pt>
                <c:pt idx="415">
                  <c:v>12</c:v>
                </c:pt>
                <c:pt idx="416">
                  <c:v>12</c:v>
                </c:pt>
                <c:pt idx="417">
                  <c:v>12</c:v>
                </c:pt>
                <c:pt idx="418">
                  <c:v>12</c:v>
                </c:pt>
                <c:pt idx="419">
                  <c:v>12</c:v>
                </c:pt>
                <c:pt idx="420">
                  <c:v>12</c:v>
                </c:pt>
                <c:pt idx="421">
                  <c:v>12</c:v>
                </c:pt>
                <c:pt idx="422">
                  <c:v>12</c:v>
                </c:pt>
                <c:pt idx="423">
                  <c:v>12</c:v>
                </c:pt>
                <c:pt idx="424">
                  <c:v>12</c:v>
                </c:pt>
                <c:pt idx="425">
                  <c:v>12</c:v>
                </c:pt>
                <c:pt idx="426">
                  <c:v>12</c:v>
                </c:pt>
                <c:pt idx="427">
                  <c:v>12</c:v>
                </c:pt>
                <c:pt idx="428">
                  <c:v>12</c:v>
                </c:pt>
                <c:pt idx="429">
                  <c:v>12</c:v>
                </c:pt>
                <c:pt idx="430">
                  <c:v>12</c:v>
                </c:pt>
                <c:pt idx="431">
                  <c:v>12</c:v>
                </c:pt>
                <c:pt idx="432">
                  <c:v>12</c:v>
                </c:pt>
                <c:pt idx="433">
                  <c:v>12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12</c:v>
                </c:pt>
                <c:pt idx="497">
                  <c:v>12</c:v>
                </c:pt>
                <c:pt idx="498">
                  <c:v>12</c:v>
                </c:pt>
                <c:pt idx="499">
                  <c:v>12</c:v>
                </c:pt>
                <c:pt idx="500">
                  <c:v>12</c:v>
                </c:pt>
                <c:pt idx="501">
                  <c:v>12</c:v>
                </c:pt>
                <c:pt idx="502">
                  <c:v>12</c:v>
                </c:pt>
                <c:pt idx="503">
                  <c:v>12</c:v>
                </c:pt>
                <c:pt idx="504">
                  <c:v>12</c:v>
                </c:pt>
                <c:pt idx="505">
                  <c:v>12</c:v>
                </c:pt>
                <c:pt idx="506">
                  <c:v>12</c:v>
                </c:pt>
                <c:pt idx="507">
                  <c:v>12</c:v>
                </c:pt>
                <c:pt idx="508">
                  <c:v>12</c:v>
                </c:pt>
                <c:pt idx="509">
                  <c:v>12</c:v>
                </c:pt>
                <c:pt idx="510">
                  <c:v>12</c:v>
                </c:pt>
                <c:pt idx="511">
                  <c:v>12</c:v>
                </c:pt>
                <c:pt idx="512">
                  <c:v>12</c:v>
                </c:pt>
                <c:pt idx="513">
                  <c:v>12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12</c:v>
                </c:pt>
                <c:pt idx="576">
                  <c:v>12</c:v>
                </c:pt>
                <c:pt idx="577">
                  <c:v>12</c:v>
                </c:pt>
                <c:pt idx="578">
                  <c:v>12</c:v>
                </c:pt>
                <c:pt idx="579">
                  <c:v>12</c:v>
                </c:pt>
                <c:pt idx="580">
                  <c:v>12</c:v>
                </c:pt>
                <c:pt idx="581">
                  <c:v>12</c:v>
                </c:pt>
                <c:pt idx="582">
                  <c:v>12</c:v>
                </c:pt>
                <c:pt idx="583">
                  <c:v>12</c:v>
                </c:pt>
                <c:pt idx="584">
                  <c:v>12</c:v>
                </c:pt>
                <c:pt idx="585">
                  <c:v>12</c:v>
                </c:pt>
                <c:pt idx="586">
                  <c:v>12</c:v>
                </c:pt>
                <c:pt idx="587">
                  <c:v>12</c:v>
                </c:pt>
                <c:pt idx="588">
                  <c:v>12</c:v>
                </c:pt>
                <c:pt idx="589">
                  <c:v>12</c:v>
                </c:pt>
                <c:pt idx="590">
                  <c:v>12</c:v>
                </c:pt>
                <c:pt idx="591">
                  <c:v>12</c:v>
                </c:pt>
                <c:pt idx="592">
                  <c:v>12</c:v>
                </c:pt>
                <c:pt idx="593">
                  <c:v>12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6</c:v>
                </c:pt>
                <c:pt idx="652">
                  <c:v>6</c:v>
                </c:pt>
                <c:pt idx="653">
                  <c:v>6</c:v>
                </c:pt>
                <c:pt idx="654">
                  <c:v>6</c:v>
                </c:pt>
                <c:pt idx="655">
                  <c:v>11</c:v>
                </c:pt>
                <c:pt idx="656">
                  <c:v>11</c:v>
                </c:pt>
                <c:pt idx="657">
                  <c:v>11</c:v>
                </c:pt>
                <c:pt idx="658">
                  <c:v>11</c:v>
                </c:pt>
                <c:pt idx="659">
                  <c:v>12</c:v>
                </c:pt>
                <c:pt idx="660">
                  <c:v>12</c:v>
                </c:pt>
                <c:pt idx="661">
                  <c:v>12</c:v>
                </c:pt>
                <c:pt idx="662">
                  <c:v>12</c:v>
                </c:pt>
                <c:pt idx="663">
                  <c:v>12</c:v>
                </c:pt>
                <c:pt idx="664">
                  <c:v>12</c:v>
                </c:pt>
                <c:pt idx="665">
                  <c:v>12</c:v>
                </c:pt>
                <c:pt idx="666">
                  <c:v>12</c:v>
                </c:pt>
                <c:pt idx="667">
                  <c:v>12</c:v>
                </c:pt>
                <c:pt idx="668">
                  <c:v>12</c:v>
                </c:pt>
                <c:pt idx="669">
                  <c:v>12</c:v>
                </c:pt>
                <c:pt idx="670">
                  <c:v>12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5</c:v>
                </c:pt>
                <c:pt idx="719">
                  <c:v>11</c:v>
                </c:pt>
                <c:pt idx="720">
                  <c:v>12</c:v>
                </c:pt>
                <c:pt idx="721">
                  <c:v>12</c:v>
                </c:pt>
                <c:pt idx="722">
                  <c:v>12</c:v>
                </c:pt>
                <c:pt idx="723">
                  <c:v>12</c:v>
                </c:pt>
                <c:pt idx="724">
                  <c:v>12</c:v>
                </c:pt>
                <c:pt idx="725">
                  <c:v>12</c:v>
                </c:pt>
                <c:pt idx="726">
                  <c:v>12</c:v>
                </c:pt>
                <c:pt idx="727">
                  <c:v>12</c:v>
                </c:pt>
                <c:pt idx="728">
                  <c:v>12</c:v>
                </c:pt>
                <c:pt idx="729">
                  <c:v>12</c:v>
                </c:pt>
                <c:pt idx="730">
                  <c:v>12</c:v>
                </c:pt>
                <c:pt idx="731">
                  <c:v>12</c:v>
                </c:pt>
                <c:pt idx="732">
                  <c:v>12</c:v>
                </c:pt>
                <c:pt idx="733">
                  <c:v>12</c:v>
                </c:pt>
                <c:pt idx="734">
                  <c:v>12</c:v>
                </c:pt>
                <c:pt idx="735">
                  <c:v>12</c:v>
                </c:pt>
                <c:pt idx="736">
                  <c:v>12</c:v>
                </c:pt>
                <c:pt idx="737">
                  <c:v>12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</c:numCache>
            </c:numRef>
          </c:xVal>
          <c:yVal>
            <c:numRef>
              <c:f>'out cod'!$P$6:$P$801</c:f>
              <c:numCache>
                <c:formatCode>General</c:formatCode>
                <c:ptCount val="796"/>
                <c:pt idx="0">
                  <c:v>184</c:v>
                </c:pt>
                <c:pt idx="1">
                  <c:v>15</c:v>
                </c:pt>
                <c:pt idx="2">
                  <c:v>14</c:v>
                </c:pt>
                <c:pt idx="3">
                  <c:v>589</c:v>
                </c:pt>
                <c:pt idx="4">
                  <c:v>537</c:v>
                </c:pt>
                <c:pt idx="5">
                  <c:v>114</c:v>
                </c:pt>
                <c:pt idx="6">
                  <c:v>3610</c:v>
                </c:pt>
                <c:pt idx="7">
                  <c:v>331</c:v>
                </c:pt>
                <c:pt idx="8">
                  <c:v>278</c:v>
                </c:pt>
                <c:pt idx="9">
                  <c:v>398</c:v>
                </c:pt>
                <c:pt idx="10">
                  <c:v>2320</c:v>
                </c:pt>
                <c:pt idx="11">
                  <c:v>2260</c:v>
                </c:pt>
                <c:pt idx="12">
                  <c:v>588</c:v>
                </c:pt>
                <c:pt idx="13">
                  <c:v>206</c:v>
                </c:pt>
                <c:pt idx="14">
                  <c:v>184</c:v>
                </c:pt>
                <c:pt idx="15">
                  <c:v>182</c:v>
                </c:pt>
                <c:pt idx="16">
                  <c:v>778</c:v>
                </c:pt>
                <c:pt idx="17">
                  <c:v>153</c:v>
                </c:pt>
                <c:pt idx="18">
                  <c:v>106</c:v>
                </c:pt>
                <c:pt idx="19">
                  <c:v>206</c:v>
                </c:pt>
                <c:pt idx="20">
                  <c:v>110</c:v>
                </c:pt>
                <c:pt idx="21">
                  <c:v>75</c:v>
                </c:pt>
                <c:pt idx="28">
                  <c:v>1290</c:v>
                </c:pt>
                <c:pt idx="29">
                  <c:v>327</c:v>
                </c:pt>
                <c:pt idx="30">
                  <c:v>343</c:v>
                </c:pt>
                <c:pt idx="31">
                  <c:v>187</c:v>
                </c:pt>
                <c:pt idx="32">
                  <c:v>2920</c:v>
                </c:pt>
                <c:pt idx="33">
                  <c:v>2970</c:v>
                </c:pt>
                <c:pt idx="34">
                  <c:v>623</c:v>
                </c:pt>
                <c:pt idx="35">
                  <c:v>116</c:v>
                </c:pt>
                <c:pt idx="36">
                  <c:v>7470</c:v>
                </c:pt>
                <c:pt idx="37">
                  <c:v>1900</c:v>
                </c:pt>
                <c:pt idx="38">
                  <c:v>811</c:v>
                </c:pt>
                <c:pt idx="39">
                  <c:v>3720</c:v>
                </c:pt>
                <c:pt idx="40">
                  <c:v>9640</c:v>
                </c:pt>
                <c:pt idx="41">
                  <c:v>7520</c:v>
                </c:pt>
                <c:pt idx="42">
                  <c:v>2020</c:v>
                </c:pt>
                <c:pt idx="43">
                  <c:v>1020</c:v>
                </c:pt>
                <c:pt idx="44">
                  <c:v>722</c:v>
                </c:pt>
                <c:pt idx="45">
                  <c:v>935</c:v>
                </c:pt>
                <c:pt idx="46">
                  <c:v>358</c:v>
                </c:pt>
                <c:pt idx="47">
                  <c:v>1340</c:v>
                </c:pt>
                <c:pt idx="48">
                  <c:v>617</c:v>
                </c:pt>
                <c:pt idx="49">
                  <c:v>284</c:v>
                </c:pt>
                <c:pt idx="50">
                  <c:v>120</c:v>
                </c:pt>
                <c:pt idx="57">
                  <c:v>60</c:v>
                </c:pt>
                <c:pt idx="58">
                  <c:v>460</c:v>
                </c:pt>
                <c:pt idx="59">
                  <c:v>757</c:v>
                </c:pt>
                <c:pt idx="60">
                  <c:v>343</c:v>
                </c:pt>
                <c:pt idx="61">
                  <c:v>301</c:v>
                </c:pt>
                <c:pt idx="62">
                  <c:v>636</c:v>
                </c:pt>
                <c:pt idx="63">
                  <c:v>1520</c:v>
                </c:pt>
                <c:pt idx="64">
                  <c:v>1860</c:v>
                </c:pt>
                <c:pt idx="65">
                  <c:v>1580</c:v>
                </c:pt>
                <c:pt idx="66">
                  <c:v>12900</c:v>
                </c:pt>
                <c:pt idx="67">
                  <c:v>698</c:v>
                </c:pt>
                <c:pt idx="68">
                  <c:v>2970</c:v>
                </c:pt>
                <c:pt idx="69">
                  <c:v>1630</c:v>
                </c:pt>
                <c:pt idx="70">
                  <c:v>350</c:v>
                </c:pt>
                <c:pt idx="71">
                  <c:v>19500</c:v>
                </c:pt>
                <c:pt idx="72">
                  <c:v>11100</c:v>
                </c:pt>
                <c:pt idx="73">
                  <c:v>3860</c:v>
                </c:pt>
                <c:pt idx="74">
                  <c:v>5040</c:v>
                </c:pt>
                <c:pt idx="75">
                  <c:v>871</c:v>
                </c:pt>
                <c:pt idx="76">
                  <c:v>776</c:v>
                </c:pt>
                <c:pt idx="77">
                  <c:v>1570</c:v>
                </c:pt>
                <c:pt idx="78">
                  <c:v>4440</c:v>
                </c:pt>
                <c:pt idx="79">
                  <c:v>2020</c:v>
                </c:pt>
                <c:pt idx="80">
                  <c:v>6430</c:v>
                </c:pt>
                <c:pt idx="81">
                  <c:v>5040</c:v>
                </c:pt>
                <c:pt idx="82">
                  <c:v>2540</c:v>
                </c:pt>
                <c:pt idx="83">
                  <c:v>2690</c:v>
                </c:pt>
                <c:pt idx="84">
                  <c:v>467</c:v>
                </c:pt>
                <c:pt idx="85">
                  <c:v>1540</c:v>
                </c:pt>
                <c:pt idx="86">
                  <c:v>1440</c:v>
                </c:pt>
                <c:pt idx="87">
                  <c:v>844</c:v>
                </c:pt>
                <c:pt idx="88">
                  <c:v>573</c:v>
                </c:pt>
                <c:pt idx="89">
                  <c:v>108</c:v>
                </c:pt>
                <c:pt idx="90">
                  <c:v>70</c:v>
                </c:pt>
                <c:pt idx="91">
                  <c:v>253</c:v>
                </c:pt>
                <c:pt idx="92">
                  <c:v>433</c:v>
                </c:pt>
                <c:pt idx="93">
                  <c:v>1510</c:v>
                </c:pt>
                <c:pt idx="94">
                  <c:v>165</c:v>
                </c:pt>
                <c:pt idx="95">
                  <c:v>124</c:v>
                </c:pt>
                <c:pt idx="96">
                  <c:v>248</c:v>
                </c:pt>
                <c:pt idx="97">
                  <c:v>182</c:v>
                </c:pt>
                <c:pt idx="98">
                  <c:v>76</c:v>
                </c:pt>
                <c:pt idx="99">
                  <c:v>94</c:v>
                </c:pt>
                <c:pt idx="100">
                  <c:v>72</c:v>
                </c:pt>
                <c:pt idx="101">
                  <c:v>58</c:v>
                </c:pt>
                <c:pt idx="110">
                  <c:v>97</c:v>
                </c:pt>
                <c:pt idx="111">
                  <c:v>714</c:v>
                </c:pt>
                <c:pt idx="112">
                  <c:v>160</c:v>
                </c:pt>
                <c:pt idx="113">
                  <c:v>150</c:v>
                </c:pt>
                <c:pt idx="114">
                  <c:v>393</c:v>
                </c:pt>
                <c:pt idx="115">
                  <c:v>3950</c:v>
                </c:pt>
                <c:pt idx="116">
                  <c:v>2530</c:v>
                </c:pt>
                <c:pt idx="117">
                  <c:v>1990</c:v>
                </c:pt>
                <c:pt idx="118">
                  <c:v>3680</c:v>
                </c:pt>
                <c:pt idx="119">
                  <c:v>2500</c:v>
                </c:pt>
                <c:pt idx="120">
                  <c:v>1220</c:v>
                </c:pt>
                <c:pt idx="121">
                  <c:v>44</c:v>
                </c:pt>
                <c:pt idx="122">
                  <c:v>451</c:v>
                </c:pt>
                <c:pt idx="123">
                  <c:v>841</c:v>
                </c:pt>
                <c:pt idx="124">
                  <c:v>857</c:v>
                </c:pt>
                <c:pt idx="125">
                  <c:v>5760</c:v>
                </c:pt>
                <c:pt idx="126">
                  <c:v>1530</c:v>
                </c:pt>
                <c:pt idx="127">
                  <c:v>1890</c:v>
                </c:pt>
                <c:pt idx="128">
                  <c:v>3130</c:v>
                </c:pt>
                <c:pt idx="129">
                  <c:v>5000</c:v>
                </c:pt>
                <c:pt idx="130">
                  <c:v>4830</c:v>
                </c:pt>
                <c:pt idx="131">
                  <c:v>1940</c:v>
                </c:pt>
                <c:pt idx="132">
                  <c:v>2420</c:v>
                </c:pt>
                <c:pt idx="133">
                  <c:v>1900</c:v>
                </c:pt>
                <c:pt idx="134">
                  <c:v>1900</c:v>
                </c:pt>
                <c:pt idx="135">
                  <c:v>867</c:v>
                </c:pt>
                <c:pt idx="136">
                  <c:v>3280</c:v>
                </c:pt>
                <c:pt idx="137">
                  <c:v>1110</c:v>
                </c:pt>
                <c:pt idx="138">
                  <c:v>652</c:v>
                </c:pt>
                <c:pt idx="139">
                  <c:v>588</c:v>
                </c:pt>
                <c:pt idx="140">
                  <c:v>4100</c:v>
                </c:pt>
                <c:pt idx="141">
                  <c:v>1760</c:v>
                </c:pt>
                <c:pt idx="142">
                  <c:v>1840</c:v>
                </c:pt>
                <c:pt idx="143">
                  <c:v>7140</c:v>
                </c:pt>
                <c:pt idx="144">
                  <c:v>1750</c:v>
                </c:pt>
                <c:pt idx="145">
                  <c:v>1220</c:v>
                </c:pt>
                <c:pt idx="146">
                  <c:v>767</c:v>
                </c:pt>
                <c:pt idx="147">
                  <c:v>524</c:v>
                </c:pt>
                <c:pt idx="148">
                  <c:v>387</c:v>
                </c:pt>
                <c:pt idx="149">
                  <c:v>190</c:v>
                </c:pt>
                <c:pt idx="150">
                  <c:v>358</c:v>
                </c:pt>
                <c:pt idx="151">
                  <c:v>2130</c:v>
                </c:pt>
                <c:pt idx="152">
                  <c:v>2400</c:v>
                </c:pt>
                <c:pt idx="153">
                  <c:v>1140</c:v>
                </c:pt>
                <c:pt idx="154">
                  <c:v>864</c:v>
                </c:pt>
                <c:pt idx="155">
                  <c:v>4660</c:v>
                </c:pt>
                <c:pt idx="156">
                  <c:v>2080</c:v>
                </c:pt>
                <c:pt idx="157">
                  <c:v>2850</c:v>
                </c:pt>
                <c:pt idx="158">
                  <c:v>816</c:v>
                </c:pt>
                <c:pt idx="159">
                  <c:v>538</c:v>
                </c:pt>
                <c:pt idx="160">
                  <c:v>389</c:v>
                </c:pt>
                <c:pt idx="161">
                  <c:v>608</c:v>
                </c:pt>
                <c:pt idx="162">
                  <c:v>612</c:v>
                </c:pt>
                <c:pt idx="163">
                  <c:v>657</c:v>
                </c:pt>
                <c:pt idx="164">
                  <c:v>528</c:v>
                </c:pt>
                <c:pt idx="165">
                  <c:v>486</c:v>
                </c:pt>
                <c:pt idx="166">
                  <c:v>497</c:v>
                </c:pt>
                <c:pt idx="167">
                  <c:v>183</c:v>
                </c:pt>
                <c:pt idx="168">
                  <c:v>317</c:v>
                </c:pt>
                <c:pt idx="169">
                  <c:v>162</c:v>
                </c:pt>
                <c:pt idx="170">
                  <c:v>27</c:v>
                </c:pt>
                <c:pt idx="171">
                  <c:v>310</c:v>
                </c:pt>
                <c:pt idx="172">
                  <c:v>241</c:v>
                </c:pt>
                <c:pt idx="173">
                  <c:v>184</c:v>
                </c:pt>
                <c:pt idx="181">
                  <c:v>2780</c:v>
                </c:pt>
                <c:pt idx="182">
                  <c:v>1710</c:v>
                </c:pt>
                <c:pt idx="183">
                  <c:v>190</c:v>
                </c:pt>
                <c:pt idx="184">
                  <c:v>936</c:v>
                </c:pt>
                <c:pt idx="185">
                  <c:v>878</c:v>
                </c:pt>
                <c:pt idx="186">
                  <c:v>10000</c:v>
                </c:pt>
                <c:pt idx="187">
                  <c:v>2130</c:v>
                </c:pt>
                <c:pt idx="188">
                  <c:v>702</c:v>
                </c:pt>
                <c:pt idx="189">
                  <c:v>197</c:v>
                </c:pt>
                <c:pt idx="190">
                  <c:v>465</c:v>
                </c:pt>
                <c:pt idx="191">
                  <c:v>422</c:v>
                </c:pt>
                <c:pt idx="192">
                  <c:v>775</c:v>
                </c:pt>
                <c:pt idx="193">
                  <c:v>1060</c:v>
                </c:pt>
                <c:pt idx="194">
                  <c:v>9450</c:v>
                </c:pt>
                <c:pt idx="195">
                  <c:v>1010</c:v>
                </c:pt>
                <c:pt idx="196">
                  <c:v>948</c:v>
                </c:pt>
                <c:pt idx="197">
                  <c:v>524</c:v>
                </c:pt>
                <c:pt idx="198">
                  <c:v>521</c:v>
                </c:pt>
                <c:pt idx="199">
                  <c:v>175</c:v>
                </c:pt>
                <c:pt idx="200">
                  <c:v>255</c:v>
                </c:pt>
                <c:pt idx="201">
                  <c:v>461</c:v>
                </c:pt>
                <c:pt idx="202">
                  <c:v>256</c:v>
                </c:pt>
                <c:pt idx="203">
                  <c:v>333</c:v>
                </c:pt>
                <c:pt idx="204">
                  <c:v>213</c:v>
                </c:pt>
                <c:pt idx="205">
                  <c:v>1270</c:v>
                </c:pt>
                <c:pt idx="206">
                  <c:v>1160</c:v>
                </c:pt>
                <c:pt idx="207">
                  <c:v>501</c:v>
                </c:pt>
                <c:pt idx="208">
                  <c:v>354</c:v>
                </c:pt>
                <c:pt idx="209">
                  <c:v>1513</c:v>
                </c:pt>
                <c:pt idx="210">
                  <c:v>6077</c:v>
                </c:pt>
                <c:pt idx="211">
                  <c:v>2974</c:v>
                </c:pt>
                <c:pt idx="212">
                  <c:v>3576</c:v>
                </c:pt>
                <c:pt idx="213">
                  <c:v>5360</c:v>
                </c:pt>
                <c:pt idx="214">
                  <c:v>3070</c:v>
                </c:pt>
                <c:pt idx="215">
                  <c:v>2660</c:v>
                </c:pt>
                <c:pt idx="216">
                  <c:v>3076</c:v>
                </c:pt>
                <c:pt idx="217">
                  <c:v>928</c:v>
                </c:pt>
                <c:pt idx="218">
                  <c:v>914</c:v>
                </c:pt>
                <c:pt idx="219">
                  <c:v>480</c:v>
                </c:pt>
                <c:pt idx="220">
                  <c:v>1931</c:v>
                </c:pt>
                <c:pt idx="221">
                  <c:v>3741</c:v>
                </c:pt>
                <c:pt idx="222">
                  <c:v>5800</c:v>
                </c:pt>
                <c:pt idx="223">
                  <c:v>961</c:v>
                </c:pt>
                <c:pt idx="224">
                  <c:v>420</c:v>
                </c:pt>
                <c:pt idx="225">
                  <c:v>22</c:v>
                </c:pt>
                <c:pt idx="226">
                  <c:v>139</c:v>
                </c:pt>
                <c:pt idx="227">
                  <c:v>186</c:v>
                </c:pt>
                <c:pt idx="228">
                  <c:v>104</c:v>
                </c:pt>
                <c:pt idx="229">
                  <c:v>41</c:v>
                </c:pt>
                <c:pt idx="230">
                  <c:v>505</c:v>
                </c:pt>
                <c:pt idx="231">
                  <c:v>168</c:v>
                </c:pt>
                <c:pt idx="232">
                  <c:v>595</c:v>
                </c:pt>
                <c:pt idx="233">
                  <c:v>221.6</c:v>
                </c:pt>
                <c:pt idx="234">
                  <c:v>86</c:v>
                </c:pt>
                <c:pt idx="235">
                  <c:v>73</c:v>
                </c:pt>
                <c:pt idx="242">
                  <c:v>26.9</c:v>
                </c:pt>
                <c:pt idx="243">
                  <c:v>39.6</c:v>
                </c:pt>
                <c:pt idx="244">
                  <c:v>27.6</c:v>
                </c:pt>
                <c:pt idx="245">
                  <c:v>706</c:v>
                </c:pt>
                <c:pt idx="246">
                  <c:v>718</c:v>
                </c:pt>
                <c:pt idx="257">
                  <c:v>59</c:v>
                </c:pt>
                <c:pt idx="258">
                  <c:v>1110</c:v>
                </c:pt>
                <c:pt idx="259">
                  <c:v>1370</c:v>
                </c:pt>
                <c:pt idx="260">
                  <c:v>1930</c:v>
                </c:pt>
                <c:pt idx="261">
                  <c:v>554</c:v>
                </c:pt>
                <c:pt idx="262">
                  <c:v>879</c:v>
                </c:pt>
                <c:pt idx="263">
                  <c:v>402</c:v>
                </c:pt>
                <c:pt idx="264">
                  <c:v>900</c:v>
                </c:pt>
                <c:pt idx="265">
                  <c:v>3360</c:v>
                </c:pt>
                <c:pt idx="266">
                  <c:v>1850</c:v>
                </c:pt>
                <c:pt idx="267">
                  <c:v>1330</c:v>
                </c:pt>
                <c:pt idx="268">
                  <c:v>1920</c:v>
                </c:pt>
                <c:pt idx="269">
                  <c:v>3020</c:v>
                </c:pt>
                <c:pt idx="270">
                  <c:v>1930</c:v>
                </c:pt>
                <c:pt idx="271">
                  <c:v>2830</c:v>
                </c:pt>
                <c:pt idx="272">
                  <c:v>2170</c:v>
                </c:pt>
                <c:pt idx="276">
                  <c:v>950</c:v>
                </c:pt>
                <c:pt idx="277">
                  <c:v>403</c:v>
                </c:pt>
                <c:pt idx="278">
                  <c:v>168</c:v>
                </c:pt>
                <c:pt idx="279">
                  <c:v>374</c:v>
                </c:pt>
                <c:pt idx="280">
                  <c:v>300</c:v>
                </c:pt>
                <c:pt idx="281">
                  <c:v>316</c:v>
                </c:pt>
                <c:pt idx="282">
                  <c:v>322</c:v>
                </c:pt>
                <c:pt idx="283">
                  <c:v>495</c:v>
                </c:pt>
                <c:pt idx="284">
                  <c:v>417</c:v>
                </c:pt>
                <c:pt idx="293">
                  <c:v>27</c:v>
                </c:pt>
                <c:pt idx="294">
                  <c:v>28</c:v>
                </c:pt>
                <c:pt idx="295">
                  <c:v>38</c:v>
                </c:pt>
                <c:pt idx="296">
                  <c:v>234</c:v>
                </c:pt>
                <c:pt idx="301">
                  <c:v>60</c:v>
                </c:pt>
                <c:pt idx="302">
                  <c:v>137</c:v>
                </c:pt>
                <c:pt idx="313">
                  <c:v>920</c:v>
                </c:pt>
                <c:pt idx="314">
                  <c:v>785</c:v>
                </c:pt>
                <c:pt idx="315">
                  <c:v>2100</c:v>
                </c:pt>
                <c:pt idx="316">
                  <c:v>2150</c:v>
                </c:pt>
                <c:pt idx="317">
                  <c:v>552</c:v>
                </c:pt>
                <c:pt idx="318">
                  <c:v>484</c:v>
                </c:pt>
                <c:pt idx="319">
                  <c:v>524</c:v>
                </c:pt>
                <c:pt idx="320">
                  <c:v>4140</c:v>
                </c:pt>
                <c:pt idx="321">
                  <c:v>2290</c:v>
                </c:pt>
                <c:pt idx="322">
                  <c:v>2930</c:v>
                </c:pt>
                <c:pt idx="323">
                  <c:v>2880</c:v>
                </c:pt>
                <c:pt idx="324">
                  <c:v>2740</c:v>
                </c:pt>
                <c:pt idx="325">
                  <c:v>5190</c:v>
                </c:pt>
                <c:pt idx="326">
                  <c:v>11500</c:v>
                </c:pt>
                <c:pt idx="327">
                  <c:v>8920</c:v>
                </c:pt>
                <c:pt idx="328">
                  <c:v>4690</c:v>
                </c:pt>
                <c:pt idx="329">
                  <c:v>7640</c:v>
                </c:pt>
                <c:pt idx="330">
                  <c:v>2890</c:v>
                </c:pt>
                <c:pt idx="331">
                  <c:v>1710</c:v>
                </c:pt>
                <c:pt idx="332">
                  <c:v>944</c:v>
                </c:pt>
                <c:pt idx="333">
                  <c:v>689</c:v>
                </c:pt>
                <c:pt idx="334">
                  <c:v>225</c:v>
                </c:pt>
                <c:pt idx="335">
                  <c:v>576</c:v>
                </c:pt>
                <c:pt idx="336">
                  <c:v>1240</c:v>
                </c:pt>
                <c:pt idx="337">
                  <c:v>884</c:v>
                </c:pt>
                <c:pt idx="338">
                  <c:v>628</c:v>
                </c:pt>
                <c:pt idx="339">
                  <c:v>354</c:v>
                </c:pt>
                <c:pt idx="340">
                  <c:v>270</c:v>
                </c:pt>
                <c:pt idx="341">
                  <c:v>165</c:v>
                </c:pt>
                <c:pt idx="342">
                  <c:v>137</c:v>
                </c:pt>
                <c:pt idx="343">
                  <c:v>225</c:v>
                </c:pt>
                <c:pt idx="344">
                  <c:v>263</c:v>
                </c:pt>
                <c:pt idx="345">
                  <c:v>241</c:v>
                </c:pt>
                <c:pt idx="346">
                  <c:v>281</c:v>
                </c:pt>
                <c:pt idx="347">
                  <c:v>1530</c:v>
                </c:pt>
                <c:pt idx="348">
                  <c:v>351</c:v>
                </c:pt>
                <c:pt idx="349">
                  <c:v>263</c:v>
                </c:pt>
                <c:pt idx="350">
                  <c:v>678</c:v>
                </c:pt>
                <c:pt idx="351">
                  <c:v>3360</c:v>
                </c:pt>
                <c:pt idx="352">
                  <c:v>2920</c:v>
                </c:pt>
                <c:pt idx="353">
                  <c:v>1430</c:v>
                </c:pt>
                <c:pt idx="354">
                  <c:v>1160</c:v>
                </c:pt>
                <c:pt idx="355">
                  <c:v>3160</c:v>
                </c:pt>
                <c:pt idx="356">
                  <c:v>2290</c:v>
                </c:pt>
                <c:pt idx="357">
                  <c:v>3000</c:v>
                </c:pt>
                <c:pt idx="358">
                  <c:v>4100</c:v>
                </c:pt>
                <c:pt idx="359">
                  <c:v>4530</c:v>
                </c:pt>
                <c:pt idx="360">
                  <c:v>3920</c:v>
                </c:pt>
                <c:pt idx="361">
                  <c:v>2630</c:v>
                </c:pt>
                <c:pt idx="362">
                  <c:v>4590</c:v>
                </c:pt>
                <c:pt idx="363">
                  <c:v>1420</c:v>
                </c:pt>
                <c:pt idx="364">
                  <c:v>522</c:v>
                </c:pt>
                <c:pt idx="365">
                  <c:v>548</c:v>
                </c:pt>
                <c:pt idx="366">
                  <c:v>713</c:v>
                </c:pt>
                <c:pt idx="367">
                  <c:v>899</c:v>
                </c:pt>
                <c:pt idx="368">
                  <c:v>2290</c:v>
                </c:pt>
                <c:pt idx="369">
                  <c:v>3790</c:v>
                </c:pt>
                <c:pt idx="370">
                  <c:v>1970</c:v>
                </c:pt>
                <c:pt idx="371">
                  <c:v>743</c:v>
                </c:pt>
                <c:pt idx="372">
                  <c:v>393</c:v>
                </c:pt>
                <c:pt idx="373">
                  <c:v>486</c:v>
                </c:pt>
                <c:pt idx="374">
                  <c:v>581</c:v>
                </c:pt>
                <c:pt idx="375">
                  <c:v>553</c:v>
                </c:pt>
                <c:pt idx="376">
                  <c:v>1870</c:v>
                </c:pt>
                <c:pt idx="377">
                  <c:v>1630</c:v>
                </c:pt>
                <c:pt idx="378">
                  <c:v>1360</c:v>
                </c:pt>
                <c:pt idx="379">
                  <c:v>406</c:v>
                </c:pt>
                <c:pt idx="380">
                  <c:v>195</c:v>
                </c:pt>
                <c:pt idx="381">
                  <c:v>460</c:v>
                </c:pt>
                <c:pt idx="382">
                  <c:v>354</c:v>
                </c:pt>
                <c:pt idx="383">
                  <c:v>704</c:v>
                </c:pt>
                <c:pt idx="384">
                  <c:v>934</c:v>
                </c:pt>
                <c:pt idx="385">
                  <c:v>9300</c:v>
                </c:pt>
                <c:pt idx="386">
                  <c:v>567</c:v>
                </c:pt>
                <c:pt idx="387">
                  <c:v>585</c:v>
                </c:pt>
                <c:pt idx="388">
                  <c:v>197</c:v>
                </c:pt>
                <c:pt idx="389">
                  <c:v>171</c:v>
                </c:pt>
                <c:pt idx="390">
                  <c:v>618</c:v>
                </c:pt>
                <c:pt idx="391">
                  <c:v>149</c:v>
                </c:pt>
                <c:pt idx="392">
                  <c:v>196</c:v>
                </c:pt>
                <c:pt idx="393">
                  <c:v>102</c:v>
                </c:pt>
                <c:pt idx="394">
                  <c:v>44.5</c:v>
                </c:pt>
                <c:pt idx="395">
                  <c:v>162</c:v>
                </c:pt>
                <c:pt idx="396">
                  <c:v>163</c:v>
                </c:pt>
                <c:pt idx="397">
                  <c:v>173</c:v>
                </c:pt>
                <c:pt idx="398">
                  <c:v>97.5</c:v>
                </c:pt>
                <c:pt idx="399">
                  <c:v>102</c:v>
                </c:pt>
                <c:pt idx="400">
                  <c:v>98.7</c:v>
                </c:pt>
                <c:pt idx="401">
                  <c:v>95.7</c:v>
                </c:pt>
                <c:pt idx="402">
                  <c:v>118</c:v>
                </c:pt>
                <c:pt idx="403">
                  <c:v>50.1</c:v>
                </c:pt>
                <c:pt idx="404">
                  <c:v>34.4</c:v>
                </c:pt>
                <c:pt idx="405">
                  <c:v>21.7</c:v>
                </c:pt>
                <c:pt idx="406">
                  <c:v>3790</c:v>
                </c:pt>
                <c:pt idx="407">
                  <c:v>215</c:v>
                </c:pt>
                <c:pt idx="408">
                  <c:v>1740</c:v>
                </c:pt>
                <c:pt idx="409">
                  <c:v>1240</c:v>
                </c:pt>
                <c:pt idx="410">
                  <c:v>2750</c:v>
                </c:pt>
                <c:pt idx="411">
                  <c:v>3340</c:v>
                </c:pt>
                <c:pt idx="412">
                  <c:v>2380</c:v>
                </c:pt>
                <c:pt idx="413">
                  <c:v>2130</c:v>
                </c:pt>
                <c:pt idx="414">
                  <c:v>1160</c:v>
                </c:pt>
                <c:pt idx="415">
                  <c:v>3350</c:v>
                </c:pt>
                <c:pt idx="416">
                  <c:v>3650</c:v>
                </c:pt>
                <c:pt idx="417">
                  <c:v>1690</c:v>
                </c:pt>
                <c:pt idx="418">
                  <c:v>1910</c:v>
                </c:pt>
                <c:pt idx="419">
                  <c:v>2050</c:v>
                </c:pt>
                <c:pt idx="420">
                  <c:v>3510</c:v>
                </c:pt>
                <c:pt idx="421">
                  <c:v>854</c:v>
                </c:pt>
                <c:pt idx="422">
                  <c:v>482</c:v>
                </c:pt>
                <c:pt idx="423">
                  <c:v>478</c:v>
                </c:pt>
                <c:pt idx="424">
                  <c:v>473</c:v>
                </c:pt>
                <c:pt idx="425">
                  <c:v>473</c:v>
                </c:pt>
                <c:pt idx="426">
                  <c:v>627</c:v>
                </c:pt>
                <c:pt idx="427">
                  <c:v>5780</c:v>
                </c:pt>
                <c:pt idx="428">
                  <c:v>1570</c:v>
                </c:pt>
                <c:pt idx="429">
                  <c:v>612</c:v>
                </c:pt>
                <c:pt idx="430">
                  <c:v>320</c:v>
                </c:pt>
                <c:pt idx="431">
                  <c:v>573</c:v>
                </c:pt>
                <c:pt idx="432">
                  <c:v>1300</c:v>
                </c:pt>
                <c:pt idx="433">
                  <c:v>932</c:v>
                </c:pt>
                <c:pt idx="434">
                  <c:v>1120</c:v>
                </c:pt>
                <c:pt idx="435">
                  <c:v>607</c:v>
                </c:pt>
                <c:pt idx="436">
                  <c:v>1500</c:v>
                </c:pt>
                <c:pt idx="437">
                  <c:v>869</c:v>
                </c:pt>
                <c:pt idx="438">
                  <c:v>854</c:v>
                </c:pt>
                <c:pt idx="439">
                  <c:v>1130</c:v>
                </c:pt>
                <c:pt idx="440">
                  <c:v>643</c:v>
                </c:pt>
                <c:pt idx="441">
                  <c:v>122</c:v>
                </c:pt>
                <c:pt idx="442">
                  <c:v>117</c:v>
                </c:pt>
                <c:pt idx="443">
                  <c:v>1050</c:v>
                </c:pt>
                <c:pt idx="444">
                  <c:v>1990</c:v>
                </c:pt>
                <c:pt idx="445">
                  <c:v>718</c:v>
                </c:pt>
                <c:pt idx="446">
                  <c:v>584</c:v>
                </c:pt>
                <c:pt idx="447">
                  <c:v>612</c:v>
                </c:pt>
                <c:pt idx="448">
                  <c:v>700</c:v>
                </c:pt>
                <c:pt idx="449">
                  <c:v>2340</c:v>
                </c:pt>
                <c:pt idx="450">
                  <c:v>1250</c:v>
                </c:pt>
                <c:pt idx="451">
                  <c:v>1160</c:v>
                </c:pt>
                <c:pt idx="452">
                  <c:v>491</c:v>
                </c:pt>
                <c:pt idx="453">
                  <c:v>1250</c:v>
                </c:pt>
                <c:pt idx="454">
                  <c:v>1280</c:v>
                </c:pt>
                <c:pt idx="455">
                  <c:v>1620</c:v>
                </c:pt>
                <c:pt idx="456">
                  <c:v>2440</c:v>
                </c:pt>
                <c:pt idx="457">
                  <c:v>1080</c:v>
                </c:pt>
                <c:pt idx="458">
                  <c:v>1700</c:v>
                </c:pt>
                <c:pt idx="459">
                  <c:v>421</c:v>
                </c:pt>
                <c:pt idx="460">
                  <c:v>291</c:v>
                </c:pt>
                <c:pt idx="461">
                  <c:v>260</c:v>
                </c:pt>
                <c:pt idx="462">
                  <c:v>1030</c:v>
                </c:pt>
                <c:pt idx="463">
                  <c:v>1690</c:v>
                </c:pt>
                <c:pt idx="464">
                  <c:v>682</c:v>
                </c:pt>
                <c:pt idx="465">
                  <c:v>5650</c:v>
                </c:pt>
                <c:pt idx="466">
                  <c:v>3950</c:v>
                </c:pt>
                <c:pt idx="467">
                  <c:v>1150</c:v>
                </c:pt>
                <c:pt idx="468">
                  <c:v>475</c:v>
                </c:pt>
                <c:pt idx="469">
                  <c:v>1120</c:v>
                </c:pt>
                <c:pt idx="470">
                  <c:v>1130</c:v>
                </c:pt>
                <c:pt idx="471">
                  <c:v>350</c:v>
                </c:pt>
                <c:pt idx="472">
                  <c:v>202</c:v>
                </c:pt>
                <c:pt idx="473">
                  <c:v>329</c:v>
                </c:pt>
                <c:pt idx="474">
                  <c:v>317</c:v>
                </c:pt>
                <c:pt idx="475">
                  <c:v>220</c:v>
                </c:pt>
                <c:pt idx="476">
                  <c:v>219</c:v>
                </c:pt>
                <c:pt idx="477">
                  <c:v>240</c:v>
                </c:pt>
                <c:pt idx="478">
                  <c:v>172</c:v>
                </c:pt>
                <c:pt idx="479">
                  <c:v>5770</c:v>
                </c:pt>
                <c:pt idx="480">
                  <c:v>1110</c:v>
                </c:pt>
                <c:pt idx="481">
                  <c:v>474</c:v>
                </c:pt>
                <c:pt idx="482">
                  <c:v>157</c:v>
                </c:pt>
                <c:pt idx="483">
                  <c:v>161</c:v>
                </c:pt>
                <c:pt idx="484">
                  <c:v>158</c:v>
                </c:pt>
                <c:pt idx="485">
                  <c:v>139</c:v>
                </c:pt>
                <c:pt idx="486">
                  <c:v>136</c:v>
                </c:pt>
                <c:pt idx="487">
                  <c:v>378</c:v>
                </c:pt>
                <c:pt idx="488">
                  <c:v>204</c:v>
                </c:pt>
                <c:pt idx="489">
                  <c:v>149</c:v>
                </c:pt>
                <c:pt idx="490">
                  <c:v>64.8</c:v>
                </c:pt>
                <c:pt idx="491">
                  <c:v>159</c:v>
                </c:pt>
                <c:pt idx="492">
                  <c:v>124</c:v>
                </c:pt>
                <c:pt idx="493">
                  <c:v>53.3</c:v>
                </c:pt>
                <c:pt idx="494">
                  <c:v>66.599999999999994</c:v>
                </c:pt>
                <c:pt idx="495">
                  <c:v>57.8</c:v>
                </c:pt>
                <c:pt idx="496">
                  <c:v>109</c:v>
                </c:pt>
                <c:pt idx="497">
                  <c:v>3670</c:v>
                </c:pt>
                <c:pt idx="498">
                  <c:v>1540</c:v>
                </c:pt>
                <c:pt idx="499">
                  <c:v>440</c:v>
                </c:pt>
                <c:pt idx="500">
                  <c:v>423</c:v>
                </c:pt>
                <c:pt idx="501">
                  <c:v>334</c:v>
                </c:pt>
                <c:pt idx="502">
                  <c:v>262</c:v>
                </c:pt>
                <c:pt idx="503">
                  <c:v>189</c:v>
                </c:pt>
                <c:pt idx="504">
                  <c:v>253</c:v>
                </c:pt>
                <c:pt idx="505">
                  <c:v>453</c:v>
                </c:pt>
                <c:pt idx="506">
                  <c:v>220</c:v>
                </c:pt>
                <c:pt idx="507">
                  <c:v>1440</c:v>
                </c:pt>
                <c:pt idx="508">
                  <c:v>4010</c:v>
                </c:pt>
                <c:pt idx="509">
                  <c:v>646</c:v>
                </c:pt>
                <c:pt idx="510">
                  <c:v>238</c:v>
                </c:pt>
                <c:pt idx="511">
                  <c:v>368</c:v>
                </c:pt>
                <c:pt idx="512">
                  <c:v>772</c:v>
                </c:pt>
                <c:pt idx="513">
                  <c:v>471</c:v>
                </c:pt>
                <c:pt idx="514">
                  <c:v>693</c:v>
                </c:pt>
                <c:pt idx="515">
                  <c:v>852</c:v>
                </c:pt>
                <c:pt idx="516">
                  <c:v>621</c:v>
                </c:pt>
                <c:pt idx="517">
                  <c:v>758</c:v>
                </c:pt>
                <c:pt idx="518">
                  <c:v>935</c:v>
                </c:pt>
                <c:pt idx="519">
                  <c:v>558</c:v>
                </c:pt>
                <c:pt idx="520">
                  <c:v>321</c:v>
                </c:pt>
                <c:pt idx="521">
                  <c:v>581</c:v>
                </c:pt>
                <c:pt idx="522">
                  <c:v>951</c:v>
                </c:pt>
                <c:pt idx="523">
                  <c:v>366</c:v>
                </c:pt>
                <c:pt idx="524">
                  <c:v>2256</c:v>
                </c:pt>
                <c:pt idx="525">
                  <c:v>1690</c:v>
                </c:pt>
                <c:pt idx="526">
                  <c:v>1390</c:v>
                </c:pt>
                <c:pt idx="527">
                  <c:v>2030</c:v>
                </c:pt>
                <c:pt idx="528">
                  <c:v>2080</c:v>
                </c:pt>
                <c:pt idx="529">
                  <c:v>1740</c:v>
                </c:pt>
                <c:pt idx="530">
                  <c:v>1990</c:v>
                </c:pt>
                <c:pt idx="531">
                  <c:v>1670</c:v>
                </c:pt>
                <c:pt idx="532">
                  <c:v>1860</c:v>
                </c:pt>
                <c:pt idx="533">
                  <c:v>5790</c:v>
                </c:pt>
                <c:pt idx="534">
                  <c:v>3130</c:v>
                </c:pt>
                <c:pt idx="535">
                  <c:v>1200</c:v>
                </c:pt>
                <c:pt idx="536">
                  <c:v>1870</c:v>
                </c:pt>
                <c:pt idx="537">
                  <c:v>3280</c:v>
                </c:pt>
                <c:pt idx="538">
                  <c:v>761</c:v>
                </c:pt>
                <c:pt idx="539">
                  <c:v>525</c:v>
                </c:pt>
                <c:pt idx="540">
                  <c:v>434</c:v>
                </c:pt>
                <c:pt idx="541">
                  <c:v>902</c:v>
                </c:pt>
                <c:pt idx="542">
                  <c:v>442</c:v>
                </c:pt>
                <c:pt idx="543">
                  <c:v>462</c:v>
                </c:pt>
                <c:pt idx="544">
                  <c:v>426</c:v>
                </c:pt>
                <c:pt idx="545">
                  <c:v>402</c:v>
                </c:pt>
                <c:pt idx="546">
                  <c:v>347</c:v>
                </c:pt>
                <c:pt idx="547">
                  <c:v>1840</c:v>
                </c:pt>
                <c:pt idx="548">
                  <c:v>402</c:v>
                </c:pt>
                <c:pt idx="549">
                  <c:v>245</c:v>
                </c:pt>
                <c:pt idx="550">
                  <c:v>161</c:v>
                </c:pt>
                <c:pt idx="551">
                  <c:v>205</c:v>
                </c:pt>
                <c:pt idx="552">
                  <c:v>136</c:v>
                </c:pt>
                <c:pt idx="553">
                  <c:v>148</c:v>
                </c:pt>
                <c:pt idx="554">
                  <c:v>123</c:v>
                </c:pt>
                <c:pt idx="555">
                  <c:v>161</c:v>
                </c:pt>
                <c:pt idx="556">
                  <c:v>101</c:v>
                </c:pt>
                <c:pt idx="557">
                  <c:v>77.599999999999994</c:v>
                </c:pt>
                <c:pt idx="558">
                  <c:v>112</c:v>
                </c:pt>
                <c:pt idx="559">
                  <c:v>111</c:v>
                </c:pt>
                <c:pt idx="560">
                  <c:v>157</c:v>
                </c:pt>
                <c:pt idx="561">
                  <c:v>138</c:v>
                </c:pt>
                <c:pt idx="562">
                  <c:v>72.7</c:v>
                </c:pt>
                <c:pt idx="563">
                  <c:v>117</c:v>
                </c:pt>
                <c:pt idx="564">
                  <c:v>78.3</c:v>
                </c:pt>
                <c:pt idx="565">
                  <c:v>40.9</c:v>
                </c:pt>
                <c:pt idx="566">
                  <c:v>90.1</c:v>
                </c:pt>
                <c:pt idx="567">
                  <c:v>63.6</c:v>
                </c:pt>
                <c:pt idx="568">
                  <c:v>87.3</c:v>
                </c:pt>
                <c:pt idx="569">
                  <c:v>120</c:v>
                </c:pt>
                <c:pt idx="570">
                  <c:v>91.2</c:v>
                </c:pt>
                <c:pt idx="571">
                  <c:v>36</c:v>
                </c:pt>
                <c:pt idx="572">
                  <c:v>31.7</c:v>
                </c:pt>
                <c:pt idx="573">
                  <c:v>69.099999999999994</c:v>
                </c:pt>
                <c:pt idx="574">
                  <c:v>86.2</c:v>
                </c:pt>
                <c:pt idx="575">
                  <c:v>182</c:v>
                </c:pt>
                <c:pt idx="576">
                  <c:v>3080</c:v>
                </c:pt>
                <c:pt idx="577">
                  <c:v>1370</c:v>
                </c:pt>
                <c:pt idx="578">
                  <c:v>660</c:v>
                </c:pt>
                <c:pt idx="579">
                  <c:v>10700</c:v>
                </c:pt>
                <c:pt idx="580">
                  <c:v>2490</c:v>
                </c:pt>
                <c:pt idx="581">
                  <c:v>391</c:v>
                </c:pt>
                <c:pt idx="582">
                  <c:v>279</c:v>
                </c:pt>
                <c:pt idx="583">
                  <c:v>381</c:v>
                </c:pt>
                <c:pt idx="584">
                  <c:v>225</c:v>
                </c:pt>
                <c:pt idx="585">
                  <c:v>193</c:v>
                </c:pt>
                <c:pt idx="586">
                  <c:v>83</c:v>
                </c:pt>
                <c:pt idx="587">
                  <c:v>2580</c:v>
                </c:pt>
                <c:pt idx="588">
                  <c:v>13300</c:v>
                </c:pt>
                <c:pt idx="589">
                  <c:v>6040</c:v>
                </c:pt>
                <c:pt idx="590">
                  <c:v>722</c:v>
                </c:pt>
                <c:pt idx="591">
                  <c:v>3640</c:v>
                </c:pt>
                <c:pt idx="592">
                  <c:v>2370</c:v>
                </c:pt>
                <c:pt idx="593">
                  <c:v>1280</c:v>
                </c:pt>
                <c:pt idx="594">
                  <c:v>548</c:v>
                </c:pt>
                <c:pt idx="595">
                  <c:v>363</c:v>
                </c:pt>
                <c:pt idx="596">
                  <c:v>721</c:v>
                </c:pt>
                <c:pt idx="597">
                  <c:v>1980</c:v>
                </c:pt>
                <c:pt idx="598">
                  <c:v>3480</c:v>
                </c:pt>
                <c:pt idx="599">
                  <c:v>3050</c:v>
                </c:pt>
                <c:pt idx="600">
                  <c:v>2020</c:v>
                </c:pt>
                <c:pt idx="601">
                  <c:v>8620</c:v>
                </c:pt>
                <c:pt idx="602">
                  <c:v>5200</c:v>
                </c:pt>
                <c:pt idx="603">
                  <c:v>15300</c:v>
                </c:pt>
                <c:pt idx="604">
                  <c:v>6390</c:v>
                </c:pt>
                <c:pt idx="605">
                  <c:v>4800</c:v>
                </c:pt>
                <c:pt idx="606">
                  <c:v>2280</c:v>
                </c:pt>
                <c:pt idx="607">
                  <c:v>2290</c:v>
                </c:pt>
                <c:pt idx="608">
                  <c:v>8370</c:v>
                </c:pt>
                <c:pt idx="609">
                  <c:v>3230</c:v>
                </c:pt>
                <c:pt idx="610">
                  <c:v>5440</c:v>
                </c:pt>
                <c:pt idx="611">
                  <c:v>7460</c:v>
                </c:pt>
                <c:pt idx="612">
                  <c:v>3290</c:v>
                </c:pt>
                <c:pt idx="613">
                  <c:v>1520</c:v>
                </c:pt>
                <c:pt idx="614">
                  <c:v>1780</c:v>
                </c:pt>
                <c:pt idx="615">
                  <c:v>1090</c:v>
                </c:pt>
                <c:pt idx="616">
                  <c:v>490</c:v>
                </c:pt>
                <c:pt idx="617">
                  <c:v>333</c:v>
                </c:pt>
                <c:pt idx="618">
                  <c:v>1060</c:v>
                </c:pt>
                <c:pt idx="619">
                  <c:v>5580</c:v>
                </c:pt>
                <c:pt idx="620">
                  <c:v>3470</c:v>
                </c:pt>
                <c:pt idx="621">
                  <c:v>3520</c:v>
                </c:pt>
                <c:pt idx="622">
                  <c:v>2320</c:v>
                </c:pt>
                <c:pt idx="623">
                  <c:v>943</c:v>
                </c:pt>
                <c:pt idx="624">
                  <c:v>1240</c:v>
                </c:pt>
                <c:pt idx="625">
                  <c:v>1070</c:v>
                </c:pt>
                <c:pt idx="626">
                  <c:v>408</c:v>
                </c:pt>
                <c:pt idx="627">
                  <c:v>436</c:v>
                </c:pt>
                <c:pt idx="628">
                  <c:v>350</c:v>
                </c:pt>
                <c:pt idx="629">
                  <c:v>158</c:v>
                </c:pt>
                <c:pt idx="630">
                  <c:v>306</c:v>
                </c:pt>
                <c:pt idx="631">
                  <c:v>456</c:v>
                </c:pt>
                <c:pt idx="632">
                  <c:v>404</c:v>
                </c:pt>
                <c:pt idx="633">
                  <c:v>267</c:v>
                </c:pt>
                <c:pt idx="634">
                  <c:v>329</c:v>
                </c:pt>
                <c:pt idx="635">
                  <c:v>140</c:v>
                </c:pt>
                <c:pt idx="636">
                  <c:v>232</c:v>
                </c:pt>
                <c:pt idx="637">
                  <c:v>202</c:v>
                </c:pt>
                <c:pt idx="638">
                  <c:v>96.4</c:v>
                </c:pt>
                <c:pt idx="639">
                  <c:v>61.6</c:v>
                </c:pt>
                <c:pt idx="640">
                  <c:v>146</c:v>
                </c:pt>
                <c:pt idx="641">
                  <c:v>174</c:v>
                </c:pt>
                <c:pt idx="642">
                  <c:v>179</c:v>
                </c:pt>
                <c:pt idx="643">
                  <c:v>138</c:v>
                </c:pt>
                <c:pt idx="644">
                  <c:v>147</c:v>
                </c:pt>
                <c:pt idx="645">
                  <c:v>154</c:v>
                </c:pt>
                <c:pt idx="646">
                  <c:v>188</c:v>
                </c:pt>
                <c:pt idx="647">
                  <c:v>160</c:v>
                </c:pt>
                <c:pt idx="648">
                  <c:v>62.8</c:v>
                </c:pt>
                <c:pt idx="649">
                  <c:v>44</c:v>
                </c:pt>
                <c:pt idx="650">
                  <c:v>85.8</c:v>
                </c:pt>
                <c:pt idx="651">
                  <c:v>93.9</c:v>
                </c:pt>
                <c:pt idx="652">
                  <c:v>89.9</c:v>
                </c:pt>
                <c:pt idx="653">
                  <c:v>49.6</c:v>
                </c:pt>
                <c:pt idx="654">
                  <c:v>53.8</c:v>
                </c:pt>
                <c:pt idx="655">
                  <c:v>61</c:v>
                </c:pt>
                <c:pt idx="656">
                  <c:v>76.3</c:v>
                </c:pt>
                <c:pt idx="657">
                  <c:v>28.8</c:v>
                </c:pt>
                <c:pt idx="658">
                  <c:v>81.7</c:v>
                </c:pt>
                <c:pt idx="659">
                  <c:v>148</c:v>
                </c:pt>
                <c:pt idx="660">
                  <c:v>99.6</c:v>
                </c:pt>
                <c:pt idx="661">
                  <c:v>206</c:v>
                </c:pt>
                <c:pt idx="662">
                  <c:v>113</c:v>
                </c:pt>
                <c:pt idx="663">
                  <c:v>121</c:v>
                </c:pt>
                <c:pt idx="664">
                  <c:v>45.5</c:v>
                </c:pt>
                <c:pt idx="665">
                  <c:v>554</c:v>
                </c:pt>
                <c:pt idx="666">
                  <c:v>261</c:v>
                </c:pt>
                <c:pt idx="667">
                  <c:v>187</c:v>
                </c:pt>
                <c:pt idx="668">
                  <c:v>159</c:v>
                </c:pt>
                <c:pt idx="669">
                  <c:v>354</c:v>
                </c:pt>
                <c:pt idx="670">
                  <c:v>63.6</c:v>
                </c:pt>
                <c:pt idx="671">
                  <c:v>420</c:v>
                </c:pt>
                <c:pt idx="672">
                  <c:v>199</c:v>
                </c:pt>
                <c:pt idx="673">
                  <c:v>104</c:v>
                </c:pt>
                <c:pt idx="674">
                  <c:v>46.6</c:v>
                </c:pt>
                <c:pt idx="675">
                  <c:v>864</c:v>
                </c:pt>
                <c:pt idx="676">
                  <c:v>658</c:v>
                </c:pt>
                <c:pt idx="677">
                  <c:v>913</c:v>
                </c:pt>
                <c:pt idx="678">
                  <c:v>1680</c:v>
                </c:pt>
                <c:pt idx="679">
                  <c:v>3290</c:v>
                </c:pt>
                <c:pt idx="680">
                  <c:v>1210</c:v>
                </c:pt>
                <c:pt idx="681">
                  <c:v>1670</c:v>
                </c:pt>
                <c:pt idx="682">
                  <c:v>2610</c:v>
                </c:pt>
                <c:pt idx="683">
                  <c:v>865</c:v>
                </c:pt>
                <c:pt idx="684">
                  <c:v>2530</c:v>
                </c:pt>
                <c:pt idx="685">
                  <c:v>630</c:v>
                </c:pt>
                <c:pt idx="686">
                  <c:v>692</c:v>
                </c:pt>
                <c:pt idx="687">
                  <c:v>112</c:v>
                </c:pt>
                <c:pt idx="688">
                  <c:v>431</c:v>
                </c:pt>
                <c:pt idx="689">
                  <c:v>1370</c:v>
                </c:pt>
                <c:pt idx="690">
                  <c:v>1030</c:v>
                </c:pt>
                <c:pt idx="691">
                  <c:v>301</c:v>
                </c:pt>
                <c:pt idx="692">
                  <c:v>160</c:v>
                </c:pt>
                <c:pt idx="693">
                  <c:v>234</c:v>
                </c:pt>
                <c:pt idx="694">
                  <c:v>279</c:v>
                </c:pt>
                <c:pt idx="695">
                  <c:v>434</c:v>
                </c:pt>
                <c:pt idx="696">
                  <c:v>3300</c:v>
                </c:pt>
                <c:pt idx="697">
                  <c:v>2400</c:v>
                </c:pt>
                <c:pt idx="698">
                  <c:v>817</c:v>
                </c:pt>
                <c:pt idx="699">
                  <c:v>318</c:v>
                </c:pt>
                <c:pt idx="700">
                  <c:v>807</c:v>
                </c:pt>
                <c:pt idx="701">
                  <c:v>1370</c:v>
                </c:pt>
                <c:pt idx="702">
                  <c:v>1430</c:v>
                </c:pt>
                <c:pt idx="703">
                  <c:v>715</c:v>
                </c:pt>
                <c:pt idx="704">
                  <c:v>560</c:v>
                </c:pt>
                <c:pt idx="705">
                  <c:v>202</c:v>
                </c:pt>
                <c:pt idx="706">
                  <c:v>249</c:v>
                </c:pt>
                <c:pt idx="707">
                  <c:v>131</c:v>
                </c:pt>
                <c:pt idx="708">
                  <c:v>123</c:v>
                </c:pt>
                <c:pt idx="709">
                  <c:v>125</c:v>
                </c:pt>
                <c:pt idx="710">
                  <c:v>112</c:v>
                </c:pt>
                <c:pt idx="711">
                  <c:v>86.2</c:v>
                </c:pt>
                <c:pt idx="712">
                  <c:v>45.8</c:v>
                </c:pt>
                <c:pt idx="713">
                  <c:v>68.5</c:v>
                </c:pt>
                <c:pt idx="714">
                  <c:v>84.8</c:v>
                </c:pt>
                <c:pt idx="715">
                  <c:v>47</c:v>
                </c:pt>
                <c:pt idx="719">
                  <c:v>123</c:v>
                </c:pt>
                <c:pt idx="720">
                  <c:v>49.7</c:v>
                </c:pt>
                <c:pt idx="721">
                  <c:v>43.7</c:v>
                </c:pt>
                <c:pt idx="722">
                  <c:v>217</c:v>
                </c:pt>
                <c:pt idx="723">
                  <c:v>53.9</c:v>
                </c:pt>
                <c:pt idx="724">
                  <c:v>112</c:v>
                </c:pt>
                <c:pt idx="725">
                  <c:v>99.7</c:v>
                </c:pt>
                <c:pt idx="726">
                  <c:v>126</c:v>
                </c:pt>
                <c:pt idx="727">
                  <c:v>68.099999999999994</c:v>
                </c:pt>
                <c:pt idx="728">
                  <c:v>547</c:v>
                </c:pt>
                <c:pt idx="729">
                  <c:v>295</c:v>
                </c:pt>
                <c:pt idx="730">
                  <c:v>39.200000000000003</c:v>
                </c:pt>
                <c:pt idx="731">
                  <c:v>43.7</c:v>
                </c:pt>
                <c:pt idx="732">
                  <c:v>303</c:v>
                </c:pt>
                <c:pt idx="733">
                  <c:v>424</c:v>
                </c:pt>
                <c:pt idx="734">
                  <c:v>492</c:v>
                </c:pt>
                <c:pt idx="735">
                  <c:v>150</c:v>
                </c:pt>
                <c:pt idx="736">
                  <c:v>238</c:v>
                </c:pt>
                <c:pt idx="737">
                  <c:v>299</c:v>
                </c:pt>
                <c:pt idx="738">
                  <c:v>1330</c:v>
                </c:pt>
                <c:pt idx="739">
                  <c:v>556</c:v>
                </c:pt>
                <c:pt idx="740">
                  <c:v>623</c:v>
                </c:pt>
                <c:pt idx="741">
                  <c:v>198</c:v>
                </c:pt>
                <c:pt idx="742">
                  <c:v>202</c:v>
                </c:pt>
                <c:pt idx="743">
                  <c:v>256</c:v>
                </c:pt>
                <c:pt idx="744">
                  <c:v>289</c:v>
                </c:pt>
                <c:pt idx="745">
                  <c:v>5280</c:v>
                </c:pt>
                <c:pt idx="746">
                  <c:v>1260</c:v>
                </c:pt>
                <c:pt idx="747">
                  <c:v>263</c:v>
                </c:pt>
                <c:pt idx="748">
                  <c:v>285</c:v>
                </c:pt>
                <c:pt idx="749">
                  <c:v>549</c:v>
                </c:pt>
                <c:pt idx="750">
                  <c:v>4910</c:v>
                </c:pt>
                <c:pt idx="751">
                  <c:v>3210</c:v>
                </c:pt>
                <c:pt idx="752">
                  <c:v>2870</c:v>
                </c:pt>
                <c:pt idx="753">
                  <c:v>281</c:v>
                </c:pt>
                <c:pt idx="754">
                  <c:v>124</c:v>
                </c:pt>
                <c:pt idx="755">
                  <c:v>184</c:v>
                </c:pt>
                <c:pt idx="756">
                  <c:v>669</c:v>
                </c:pt>
                <c:pt idx="757">
                  <c:v>4300</c:v>
                </c:pt>
                <c:pt idx="758">
                  <c:v>4650</c:v>
                </c:pt>
                <c:pt idx="759">
                  <c:v>2940</c:v>
                </c:pt>
                <c:pt idx="760">
                  <c:v>677</c:v>
                </c:pt>
                <c:pt idx="761">
                  <c:v>661</c:v>
                </c:pt>
                <c:pt idx="762">
                  <c:v>580</c:v>
                </c:pt>
                <c:pt idx="763">
                  <c:v>496</c:v>
                </c:pt>
                <c:pt idx="764">
                  <c:v>148</c:v>
                </c:pt>
                <c:pt idx="765">
                  <c:v>1510</c:v>
                </c:pt>
                <c:pt idx="766">
                  <c:v>1050</c:v>
                </c:pt>
                <c:pt idx="767">
                  <c:v>5670</c:v>
                </c:pt>
                <c:pt idx="768">
                  <c:v>3750</c:v>
                </c:pt>
                <c:pt idx="769">
                  <c:v>1990</c:v>
                </c:pt>
                <c:pt idx="770">
                  <c:v>1360</c:v>
                </c:pt>
                <c:pt idx="771">
                  <c:v>1460</c:v>
                </c:pt>
                <c:pt idx="772">
                  <c:v>980</c:v>
                </c:pt>
                <c:pt idx="773">
                  <c:v>227</c:v>
                </c:pt>
                <c:pt idx="774">
                  <c:v>365</c:v>
                </c:pt>
                <c:pt idx="775">
                  <c:v>524</c:v>
                </c:pt>
                <c:pt idx="776">
                  <c:v>1400</c:v>
                </c:pt>
                <c:pt idx="777">
                  <c:v>685</c:v>
                </c:pt>
                <c:pt idx="778">
                  <c:v>144</c:v>
                </c:pt>
                <c:pt idx="779">
                  <c:v>125</c:v>
                </c:pt>
                <c:pt idx="780">
                  <c:v>132</c:v>
                </c:pt>
                <c:pt idx="781">
                  <c:v>156</c:v>
                </c:pt>
                <c:pt idx="782">
                  <c:v>121</c:v>
                </c:pt>
                <c:pt idx="783">
                  <c:v>43.5</c:v>
                </c:pt>
                <c:pt idx="784">
                  <c:v>51.4</c:v>
                </c:pt>
                <c:pt idx="785">
                  <c:v>455</c:v>
                </c:pt>
                <c:pt idx="786">
                  <c:v>181</c:v>
                </c:pt>
                <c:pt idx="787">
                  <c:v>31</c:v>
                </c:pt>
                <c:pt idx="788">
                  <c:v>81.7</c:v>
                </c:pt>
                <c:pt idx="789">
                  <c:v>77.900000000000006</c:v>
                </c:pt>
                <c:pt idx="790">
                  <c:v>101</c:v>
                </c:pt>
                <c:pt idx="791">
                  <c:v>130</c:v>
                </c:pt>
                <c:pt idx="792">
                  <c:v>117</c:v>
                </c:pt>
                <c:pt idx="793">
                  <c:v>84.2</c:v>
                </c:pt>
                <c:pt idx="794">
                  <c:v>59.9</c:v>
                </c:pt>
                <c:pt idx="795">
                  <c:v>81.3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827136"/>
        <c:axId val="106845696"/>
      </c:scatterChart>
      <c:valAx>
        <c:axId val="106827136"/>
        <c:scaling>
          <c:orientation val="minMax"/>
          <c:max val="12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</a:t>
                </a:r>
              </a:p>
            </c:rich>
          </c:tx>
          <c:overlay val="0"/>
        </c:title>
        <c:numFmt formatCode="#" sourceLinked="1"/>
        <c:majorTickMark val="out"/>
        <c:minorTickMark val="none"/>
        <c:tickLblPos val="nextTo"/>
        <c:crossAx val="106845696"/>
        <c:crosses val="autoZero"/>
        <c:crossBetween val="midCat"/>
        <c:majorUnit val="1"/>
      </c:valAx>
      <c:valAx>
        <c:axId val="106845696"/>
        <c:scaling>
          <c:logBase val="10"/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COD mg/L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8271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'lukes travel times'!$DF$97:$DF$168</c:f>
              <c:numCache>
                <c:formatCode>0.00</c:formatCode>
                <c:ptCount val="72"/>
                <c:pt idx="0">
                  <c:v>19.243986254341724</c:v>
                </c:pt>
                <c:pt idx="1">
                  <c:v>13.44028520500782</c:v>
                </c:pt>
                <c:pt idx="2">
                  <c:v>12.499999999854479</c:v>
                </c:pt>
                <c:pt idx="3">
                  <c:v>97.843137254365928</c:v>
                </c:pt>
                <c:pt idx="4">
                  <c:v>3.6346055979191574</c:v>
                </c:pt>
                <c:pt idx="5">
                  <c:v>2.5900414937784353</c:v>
                </c:pt>
                <c:pt idx="6">
                  <c:v>36.060606060779527</c:v>
                </c:pt>
                <c:pt idx="7">
                  <c:v>9.281337047438031</c:v>
                </c:pt>
                <c:pt idx="8">
                  <c:v>18.789308176141901</c:v>
                </c:pt>
                <c:pt idx="9">
                  <c:v>21.224691358024693</c:v>
                </c:pt>
                <c:pt idx="10">
                  <c:v>6.0698689956763872</c:v>
                </c:pt>
                <c:pt idx="11">
                  <c:v>1.8618618618735781</c:v>
                </c:pt>
                <c:pt idx="12">
                  <c:v>5.1543209876543212</c:v>
                </c:pt>
                <c:pt idx="13">
                  <c:v>58.372703412116294</c:v>
                </c:pt>
                <c:pt idx="14">
                  <c:v>15.339682539672337</c:v>
                </c:pt>
                <c:pt idx="15">
                  <c:v>31.569664902998234</c:v>
                </c:pt>
                <c:pt idx="16">
                  <c:v>167.74774774563659</c:v>
                </c:pt>
                <c:pt idx="17">
                  <c:v>2.4468115942078525</c:v>
                </c:pt>
                <c:pt idx="18">
                  <c:v>41.314393939503255</c:v>
                </c:pt>
                <c:pt idx="19">
                  <c:v>32.577011493991328</c:v>
                </c:pt>
                <c:pt idx="20">
                  <c:v>76.678678677713648</c:v>
                </c:pt>
                <c:pt idx="21">
                  <c:v>6.6769325912154205</c:v>
                </c:pt>
                <c:pt idx="22">
                  <c:v>174.68749999110287</c:v>
                </c:pt>
                <c:pt idx="23">
                  <c:v>9.6755162242286623</c:v>
                </c:pt>
                <c:pt idx="24">
                  <c:v>4.967741935543569</c:v>
                </c:pt>
                <c:pt idx="25">
                  <c:v>15.990610328711911</c:v>
                </c:pt>
                <c:pt idx="26">
                  <c:v>13.160919540361965</c:v>
                </c:pt>
                <c:pt idx="27">
                  <c:v>11.013431013459192</c:v>
                </c:pt>
                <c:pt idx="28">
                  <c:v>46.549295774724214</c:v>
                </c:pt>
                <c:pt idx="29">
                  <c:v>3.057926829263951</c:v>
                </c:pt>
                <c:pt idx="30">
                  <c:v>2.5851639605238517</c:v>
                </c:pt>
                <c:pt idx="31">
                  <c:v>30.119047619069399</c:v>
                </c:pt>
                <c:pt idx="32">
                  <c:v>49.533799533476937</c:v>
                </c:pt>
                <c:pt idx="33">
                  <c:v>3.0886426592817702</c:v>
                </c:pt>
                <c:pt idx="34">
                  <c:v>5.2673699015160684</c:v>
                </c:pt>
                <c:pt idx="35">
                  <c:v>12.472460220321791</c:v>
                </c:pt>
                <c:pt idx="36">
                  <c:v>7.8155092592592599</c:v>
                </c:pt>
                <c:pt idx="37">
                  <c:v>158.13283208047733</c:v>
                </c:pt>
                <c:pt idx="38">
                  <c:v>18.814102564186808</c:v>
                </c:pt>
                <c:pt idx="39">
                  <c:v>11.672433679307076</c:v>
                </c:pt>
                <c:pt idx="40">
                  <c:v>26.938775510236081</c:v>
                </c:pt>
                <c:pt idx="41">
                  <c:v>6.6833333333632581</c:v>
                </c:pt>
                <c:pt idx="42">
                  <c:v>3.721097046424469</c:v>
                </c:pt>
                <c:pt idx="43">
                  <c:v>15.487011494240438</c:v>
                </c:pt>
                <c:pt idx="44">
                  <c:v>14.098536036091486</c:v>
                </c:pt>
                <c:pt idx="45">
                  <c:v>78.25945604054985</c:v>
                </c:pt>
                <c:pt idx="46">
                  <c:v>12.237237237198734</c:v>
                </c:pt>
                <c:pt idx="47">
                  <c:v>5.7963875205387474</c:v>
                </c:pt>
                <c:pt idx="48">
                  <c:v>4.335748792259559</c:v>
                </c:pt>
                <c:pt idx="49">
                  <c:v>14.632107023399977</c:v>
                </c:pt>
                <c:pt idx="50">
                  <c:v>82.635933806351247</c:v>
                </c:pt>
                <c:pt idx="51">
                  <c:v>53.806818181960544</c:v>
                </c:pt>
                <c:pt idx="52">
                  <c:v>15.745856353489884</c:v>
                </c:pt>
                <c:pt idx="53">
                  <c:v>29.906103286434011</c:v>
                </c:pt>
                <c:pt idx="54">
                  <c:v>6.7427275153694914</c:v>
                </c:pt>
                <c:pt idx="55">
                  <c:v>88.999330656081995</c:v>
                </c:pt>
                <c:pt idx="56">
                  <c:v>149.96537396095286</c:v>
                </c:pt>
                <c:pt idx="57">
                  <c:v>75.072218035761622</c:v>
                </c:pt>
                <c:pt idx="58">
                  <c:v>19.999999999979487</c:v>
                </c:pt>
                <c:pt idx="59">
                  <c:v>11.062706270678067</c:v>
                </c:pt>
                <c:pt idx="60">
                  <c:v>5.382312925118919</c:v>
                </c:pt>
                <c:pt idx="61">
                  <c:v>28.763157894560607</c:v>
                </c:pt>
                <c:pt idx="62">
                  <c:v>25.957037037037036</c:v>
                </c:pt>
                <c:pt idx="63">
                  <c:v>39.204065040093823</c:v>
                </c:pt>
                <c:pt idx="64">
                  <c:v>110.95617283950617</c:v>
                </c:pt>
                <c:pt idx="65">
                  <c:v>72.279411764829632</c:v>
                </c:pt>
                <c:pt idx="66">
                  <c:v>74.523586379289</c:v>
                </c:pt>
                <c:pt idx="67">
                  <c:v>3.5887096774260931</c:v>
                </c:pt>
                <c:pt idx="68">
                  <c:v>51.662440123958248</c:v>
                </c:pt>
                <c:pt idx="69">
                  <c:v>32.028701891730186</c:v>
                </c:pt>
                <c:pt idx="70">
                  <c:v>195.69105690279005</c:v>
                </c:pt>
                <c:pt idx="71">
                  <c:v>112.69005847884169</c:v>
                </c:pt>
              </c:numCache>
            </c:numRef>
          </c:xVal>
          <c:yVal>
            <c:numRef>
              <c:f>'lukes travel times'!$DM$97:$DM$168</c:f>
              <c:numCache>
                <c:formatCode>0.00</c:formatCode>
                <c:ptCount val="72"/>
                <c:pt idx="0">
                  <c:v>0.15165399330726359</c:v>
                </c:pt>
                <c:pt idx="1">
                  <c:v>0.19352948430605466</c:v>
                </c:pt>
                <c:pt idx="2">
                  <c:v>0.62412844190839678</c:v>
                </c:pt>
                <c:pt idx="3">
                  <c:v>0.10400067219597986</c:v>
                </c:pt>
                <c:pt idx="4">
                  <c:v>0.87992598050186643</c:v>
                </c:pt>
                <c:pt idx="5">
                  <c:v>0.45527214913454372</c:v>
                </c:pt>
                <c:pt idx="6">
                  <c:v>9.0543988691933919E-2</c:v>
                </c:pt>
                <c:pt idx="7">
                  <c:v>0.67527652757416945</c:v>
                </c:pt>
                <c:pt idx="8">
                  <c:v>0.123484821531747</c:v>
                </c:pt>
                <c:pt idx="9">
                  <c:v>0.43117133658961393</c:v>
                </c:pt>
                <c:pt idx="10">
                  <c:v>0.25544997319957474</c:v>
                </c:pt>
                <c:pt idx="11">
                  <c:v>2.2999999999999998</c:v>
                </c:pt>
                <c:pt idx="12">
                  <c:v>0.34770214277523337</c:v>
                </c:pt>
                <c:pt idx="13">
                  <c:v>5.0947999152413104E-2</c:v>
                </c:pt>
                <c:pt idx="14">
                  <c:v>0.15115191934455652</c:v>
                </c:pt>
                <c:pt idx="15">
                  <c:v>6.0571149791940115E-2</c:v>
                </c:pt>
                <c:pt idx="16">
                  <c:v>7.9889927852491383E-2</c:v>
                </c:pt>
                <c:pt idx="17">
                  <c:v>0.51434825579053722</c:v>
                </c:pt>
                <c:pt idx="18">
                  <c:v>0.15928077814896824</c:v>
                </c:pt>
                <c:pt idx="19">
                  <c:v>0.10116275339532876</c:v>
                </c:pt>
                <c:pt idx="20">
                  <c:v>5.8141583001997788E-2</c:v>
                </c:pt>
                <c:pt idx="21">
                  <c:v>-0.37228019882604713</c:v>
                </c:pt>
                <c:pt idx="22">
                  <c:v>0.19470826625911286</c:v>
                </c:pt>
                <c:pt idx="23">
                  <c:v>0.51686740729928715</c:v>
                </c:pt>
                <c:pt idx="24">
                  <c:v>0.53537525080173509</c:v>
                </c:pt>
                <c:pt idx="25">
                  <c:v>2.1324282461137045E-2</c:v>
                </c:pt>
                <c:pt idx="26">
                  <c:v>0.28844407471478917</c:v>
                </c:pt>
                <c:pt idx="27">
                  <c:v>-0.14221104004536755</c:v>
                </c:pt>
                <c:pt idx="28">
                  <c:v>0.22957097974722274</c:v>
                </c:pt>
                <c:pt idx="29">
                  <c:v>0.83780113696411718</c:v>
                </c:pt>
                <c:pt idx="30">
                  <c:v>1.2493748217821121E-2</c:v>
                </c:pt>
                <c:pt idx="31">
                  <c:v>5.3253160243912134E-2</c:v>
                </c:pt>
                <c:pt idx="32">
                  <c:v>0.11800159008998889</c:v>
                </c:pt>
                <c:pt idx="33">
                  <c:v>0.68950114210747415</c:v>
                </c:pt>
                <c:pt idx="34">
                  <c:v>0.35316375926049659</c:v>
                </c:pt>
                <c:pt idx="35">
                  <c:v>6.5810397456516512E-2</c:v>
                </c:pt>
                <c:pt idx="36">
                  <c:v>0.27125659155717585</c:v>
                </c:pt>
                <c:pt idx="37">
                  <c:v>-0.71753965146490373</c:v>
                </c:pt>
                <c:pt idx="38">
                  <c:v>-0.37848938965180423</c:v>
                </c:pt>
                <c:pt idx="39">
                  <c:v>-0.21749767851724755</c:v>
                </c:pt>
                <c:pt idx="40">
                  <c:v>-0.55103279550530715</c:v>
                </c:pt>
                <c:pt idx="41">
                  <c:v>0.1408392376251868</c:v>
                </c:pt>
                <c:pt idx="42">
                  <c:v>0.99237089209782425</c:v>
                </c:pt>
                <c:pt idx="43">
                  <c:v>1.99237089209782</c:v>
                </c:pt>
                <c:pt idx="44">
                  <c:v>2.9923708920978198</c:v>
                </c:pt>
                <c:pt idx="45">
                  <c:v>4.0097907811286859E-2</c:v>
                </c:pt>
                <c:pt idx="46">
                  <c:v>0.12221236876939656</c:v>
                </c:pt>
                <c:pt idx="47">
                  <c:v>0.18057978511205874</c:v>
                </c:pt>
                <c:pt idx="48">
                  <c:v>0.11277180338947801</c:v>
                </c:pt>
                <c:pt idx="49">
                  <c:v>-0.40970183381432435</c:v>
                </c:pt>
                <c:pt idx="50">
                  <c:v>-0.17179843162739417</c:v>
                </c:pt>
                <c:pt idx="51">
                  <c:v>-7.235679414588958E-2</c:v>
                </c:pt>
                <c:pt idx="52">
                  <c:v>3.4813468337233644E-2</c:v>
                </c:pt>
                <c:pt idx="53">
                  <c:v>-0.34958024333900539</c:v>
                </c:pt>
                <c:pt idx="54">
                  <c:v>-3.935536297649378E-2</c:v>
                </c:pt>
                <c:pt idx="55">
                  <c:v>-0.17177459828235442</c:v>
                </c:pt>
                <c:pt idx="56">
                  <c:v>-0.2011907169217011</c:v>
                </c:pt>
                <c:pt idx="57">
                  <c:v>-0.17394950235757278</c:v>
                </c:pt>
                <c:pt idx="58">
                  <c:v>-4.0188971281168051E-2</c:v>
                </c:pt>
                <c:pt idx="59">
                  <c:v>-0.27547365503414767</c:v>
                </c:pt>
                <c:pt idx="60">
                  <c:v>0.19722005454968894</c:v>
                </c:pt>
                <c:pt idx="61">
                  <c:v>0.12751442509761546</c:v>
                </c:pt>
                <c:pt idx="62">
                  <c:v>-6.8864686269080266E-2</c:v>
                </c:pt>
                <c:pt idx="63">
                  <c:v>0.13434002237045206</c:v>
                </c:pt>
                <c:pt idx="64">
                  <c:v>0.19202996426611207</c:v>
                </c:pt>
                <c:pt idx="65">
                  <c:v>-0.32518652118596947</c:v>
                </c:pt>
                <c:pt idx="66">
                  <c:v>-0.23534655354887946</c:v>
                </c:pt>
                <c:pt idx="67">
                  <c:v>0.11314047764608404</c:v>
                </c:pt>
                <c:pt idx="68">
                  <c:v>-7.0006333909987006E-2</c:v>
                </c:pt>
                <c:pt idx="69">
                  <c:v>0.13822249165241374</c:v>
                </c:pt>
                <c:pt idx="70">
                  <c:v>0.16793447148666019</c:v>
                </c:pt>
                <c:pt idx="71">
                  <c:v>0.12134060066455277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611584"/>
        <c:axId val="122613120"/>
      </c:scatterChart>
      <c:valAx>
        <c:axId val="122611584"/>
        <c:scaling>
          <c:orientation val="minMax"/>
          <c:max val="150"/>
          <c:min val="0"/>
        </c:scaling>
        <c:delete val="0"/>
        <c:axPos val="b"/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22613120"/>
        <c:crosses val="autoZero"/>
        <c:crossBetween val="midCat"/>
      </c:valAx>
      <c:valAx>
        <c:axId val="122613120"/>
        <c:scaling>
          <c:orientation val="minMax"/>
          <c:max val="2.5"/>
          <c:min val="0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226115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'lukes travel times'!$DF$97:$DF$179</c:f>
              <c:numCache>
                <c:formatCode>0.00</c:formatCode>
                <c:ptCount val="83"/>
                <c:pt idx="0">
                  <c:v>19.243986254341724</c:v>
                </c:pt>
                <c:pt idx="1">
                  <c:v>13.44028520500782</c:v>
                </c:pt>
                <c:pt idx="2">
                  <c:v>12.499999999854479</c:v>
                </c:pt>
                <c:pt idx="3">
                  <c:v>97.843137254365928</c:v>
                </c:pt>
                <c:pt idx="4">
                  <c:v>3.6346055979191574</c:v>
                </c:pt>
                <c:pt idx="5">
                  <c:v>2.5900414937784353</c:v>
                </c:pt>
                <c:pt idx="6">
                  <c:v>36.060606060779527</c:v>
                </c:pt>
                <c:pt idx="7">
                  <c:v>9.281337047438031</c:v>
                </c:pt>
                <c:pt idx="8">
                  <c:v>18.789308176141901</c:v>
                </c:pt>
                <c:pt idx="9">
                  <c:v>21.224691358024693</c:v>
                </c:pt>
                <c:pt idx="10">
                  <c:v>6.0698689956763872</c:v>
                </c:pt>
                <c:pt idx="11">
                  <c:v>1.8618618618735781</c:v>
                </c:pt>
                <c:pt idx="12">
                  <c:v>5.1543209876543212</c:v>
                </c:pt>
                <c:pt idx="13">
                  <c:v>58.372703412116294</c:v>
                </c:pt>
                <c:pt idx="14">
                  <c:v>15.339682539672337</c:v>
                </c:pt>
                <c:pt idx="15">
                  <c:v>31.569664902998234</c:v>
                </c:pt>
                <c:pt idx="16">
                  <c:v>167.74774774563659</c:v>
                </c:pt>
                <c:pt idx="17">
                  <c:v>2.4468115942078525</c:v>
                </c:pt>
                <c:pt idx="18">
                  <c:v>41.314393939503255</c:v>
                </c:pt>
                <c:pt idx="19">
                  <c:v>32.577011493991328</c:v>
                </c:pt>
                <c:pt idx="20">
                  <c:v>76.678678677713648</c:v>
                </c:pt>
                <c:pt idx="21">
                  <c:v>6.6769325912154205</c:v>
                </c:pt>
                <c:pt idx="22">
                  <c:v>174.68749999110287</c:v>
                </c:pt>
                <c:pt idx="23">
                  <c:v>9.6755162242286623</c:v>
                </c:pt>
                <c:pt idx="24">
                  <c:v>4.967741935543569</c:v>
                </c:pt>
                <c:pt idx="25">
                  <c:v>15.990610328711911</c:v>
                </c:pt>
                <c:pt idx="26">
                  <c:v>13.160919540361965</c:v>
                </c:pt>
                <c:pt idx="27">
                  <c:v>11.013431013459192</c:v>
                </c:pt>
                <c:pt idx="28">
                  <c:v>46.549295774724214</c:v>
                </c:pt>
                <c:pt idx="29">
                  <c:v>3.057926829263951</c:v>
                </c:pt>
                <c:pt idx="30">
                  <c:v>2.5851639605238517</c:v>
                </c:pt>
                <c:pt idx="31">
                  <c:v>30.119047619069399</c:v>
                </c:pt>
                <c:pt idx="32">
                  <c:v>49.533799533476937</c:v>
                </c:pt>
                <c:pt idx="33">
                  <c:v>3.0886426592817702</c:v>
                </c:pt>
                <c:pt idx="34">
                  <c:v>5.2673699015160684</c:v>
                </c:pt>
                <c:pt idx="35">
                  <c:v>12.472460220321791</c:v>
                </c:pt>
                <c:pt idx="36">
                  <c:v>7.8155092592592599</c:v>
                </c:pt>
                <c:pt idx="37">
                  <c:v>158.13283208047733</c:v>
                </c:pt>
                <c:pt idx="38">
                  <c:v>18.814102564186808</c:v>
                </c:pt>
                <c:pt idx="39">
                  <c:v>11.672433679307076</c:v>
                </c:pt>
                <c:pt idx="40">
                  <c:v>26.938775510236081</c:v>
                </c:pt>
                <c:pt idx="41">
                  <c:v>6.6833333333632581</c:v>
                </c:pt>
                <c:pt idx="42">
                  <c:v>3.721097046424469</c:v>
                </c:pt>
                <c:pt idx="43">
                  <c:v>15.487011494240438</c:v>
                </c:pt>
                <c:pt idx="44">
                  <c:v>14.098536036091486</c:v>
                </c:pt>
                <c:pt idx="45">
                  <c:v>78.25945604054985</c:v>
                </c:pt>
                <c:pt idx="46">
                  <c:v>12.237237237198734</c:v>
                </c:pt>
                <c:pt idx="47">
                  <c:v>5.7963875205387474</c:v>
                </c:pt>
                <c:pt idx="48">
                  <c:v>4.335748792259559</c:v>
                </c:pt>
                <c:pt idx="49">
                  <c:v>14.632107023399977</c:v>
                </c:pt>
                <c:pt idx="50">
                  <c:v>82.635933806351247</c:v>
                </c:pt>
                <c:pt idx="51">
                  <c:v>53.806818181960544</c:v>
                </c:pt>
                <c:pt idx="52">
                  <c:v>15.745856353489884</c:v>
                </c:pt>
                <c:pt idx="53">
                  <c:v>29.906103286434011</c:v>
                </c:pt>
                <c:pt idx="54">
                  <c:v>6.7427275153694914</c:v>
                </c:pt>
                <c:pt idx="55">
                  <c:v>88.999330656081995</c:v>
                </c:pt>
                <c:pt idx="56">
                  <c:v>149.96537396095286</c:v>
                </c:pt>
                <c:pt idx="57">
                  <c:v>75.072218035761622</c:v>
                </c:pt>
                <c:pt idx="58">
                  <c:v>19.999999999979487</c:v>
                </c:pt>
                <c:pt idx="59">
                  <c:v>11.062706270678067</c:v>
                </c:pt>
                <c:pt idx="60">
                  <c:v>5.382312925118919</c:v>
                </c:pt>
                <c:pt idx="61">
                  <c:v>28.763157894560607</c:v>
                </c:pt>
                <c:pt idx="62">
                  <c:v>25.957037037037036</c:v>
                </c:pt>
                <c:pt idx="63">
                  <c:v>39.204065040093823</c:v>
                </c:pt>
                <c:pt idx="64">
                  <c:v>110.95617283950617</c:v>
                </c:pt>
                <c:pt idx="65">
                  <c:v>72.279411764829632</c:v>
                </c:pt>
                <c:pt idx="66">
                  <c:v>74.523586379289</c:v>
                </c:pt>
                <c:pt idx="67">
                  <c:v>3.5887096774260931</c:v>
                </c:pt>
                <c:pt idx="68">
                  <c:v>51.662440123958248</c:v>
                </c:pt>
                <c:pt idx="69">
                  <c:v>32.028701891730186</c:v>
                </c:pt>
                <c:pt idx="70">
                  <c:v>195.69105690279005</c:v>
                </c:pt>
                <c:pt idx="71">
                  <c:v>112.69005847884169</c:v>
                </c:pt>
                <c:pt idx="72">
                  <c:v>5.1679586563587323</c:v>
                </c:pt>
                <c:pt idx="73">
                  <c:v>1.9662058371725242</c:v>
                </c:pt>
                <c:pt idx="74">
                  <c:v>15.941002949799955</c:v>
                </c:pt>
                <c:pt idx="75">
                  <c:v>143.45381526064173</c:v>
                </c:pt>
                <c:pt idx="76">
                  <c:v>4.3750000000063665</c:v>
                </c:pt>
                <c:pt idx="77">
                  <c:v>3.5294117646989771</c:v>
                </c:pt>
                <c:pt idx="78">
                  <c:v>3.2420091324304314</c:v>
                </c:pt>
                <c:pt idx="79">
                  <c:v>4.6948356807242311</c:v>
                </c:pt>
                <c:pt idx="80">
                  <c:v>39.828660436180407</c:v>
                </c:pt>
                <c:pt idx="81">
                  <c:v>22.066006600609199</c:v>
                </c:pt>
                <c:pt idx="82">
                  <c:v>62.128514056050626</c:v>
                </c:pt>
              </c:numCache>
            </c:numRef>
          </c:xVal>
          <c:yVal>
            <c:numRef>
              <c:f>'lukes travel times'!$DT$97:$DT$179</c:f>
              <c:numCache>
                <c:formatCode>0</c:formatCode>
                <c:ptCount val="83"/>
                <c:pt idx="0">
                  <c:v>-39.222400000000107</c:v>
                </c:pt>
                <c:pt idx="1">
                  <c:v>-206.74239999999998</c:v>
                </c:pt>
                <c:pt idx="2">
                  <c:v>20.026559999999989</c:v>
                </c:pt>
                <c:pt idx="3">
                  <c:v>-2798.9823999999999</c:v>
                </c:pt>
                <c:pt idx="4">
                  <c:v>-131.21055999999999</c:v>
                </c:pt>
                <c:pt idx="5">
                  <c:v>-141.78767999999999</c:v>
                </c:pt>
                <c:pt idx="6">
                  <c:v>-994.45759999999996</c:v>
                </c:pt>
                <c:pt idx="7">
                  <c:v>-96.248639999999966</c:v>
                </c:pt>
                <c:pt idx="8">
                  <c:v>-325.55840000000035</c:v>
                </c:pt>
                <c:pt idx="9">
                  <c:v>-314.12832000000003</c:v>
                </c:pt>
                <c:pt idx="10">
                  <c:v>13.462079999999958</c:v>
                </c:pt>
                <c:pt idx="11">
                  <c:v>17.876799999999989</c:v>
                </c:pt>
                <c:pt idx="12">
                  <c:v>-83.154879999999963</c:v>
                </c:pt>
                <c:pt idx="13">
                  <c:v>-792.3142399999997</c:v>
                </c:pt>
                <c:pt idx="14">
                  <c:v>-1291.1897599999998</c:v>
                </c:pt>
                <c:pt idx="15">
                  <c:v>-116.38879999999972</c:v>
                </c:pt>
                <c:pt idx="16">
                  <c:v>-120.36192000000028</c:v>
                </c:pt>
                <c:pt idx="17">
                  <c:v>-9.6811999999999898</c:v>
                </c:pt>
                <c:pt idx="18">
                  <c:v>255.55887999999982</c:v>
                </c:pt>
                <c:pt idx="19">
                  <c:v>-717.54304000000002</c:v>
                </c:pt>
                <c:pt idx="20">
                  <c:v>-1172.8921600000003</c:v>
                </c:pt>
                <c:pt idx="21">
                  <c:v>-389.66352000000006</c:v>
                </c:pt>
                <c:pt idx="22">
                  <c:v>-623.94815999999992</c:v>
                </c:pt>
                <c:pt idx="23">
                  <c:v>-87.33280000000002</c:v>
                </c:pt>
                <c:pt idx="24">
                  <c:v>-6.0403200000000083</c:v>
                </c:pt>
                <c:pt idx="25">
                  <c:v>159.28288000000043</c:v>
                </c:pt>
                <c:pt idx="26">
                  <c:v>-124.15904</c:v>
                </c:pt>
                <c:pt idx="27">
                  <c:v>51.30304000000001</c:v>
                </c:pt>
                <c:pt idx="28">
                  <c:v>-890.55839999999989</c:v>
                </c:pt>
                <c:pt idx="29">
                  <c:v>-40.825679999999977</c:v>
                </c:pt>
                <c:pt idx="30">
                  <c:v>38.823999999999955</c:v>
                </c:pt>
                <c:pt idx="31">
                  <c:v>-152.61151999999947</c:v>
                </c:pt>
                <c:pt idx="32">
                  <c:v>-615.91167999999971</c:v>
                </c:pt>
                <c:pt idx="33">
                  <c:v>-34.647840000000002</c:v>
                </c:pt>
                <c:pt idx="34">
                  <c:v>-56.212399999999946</c:v>
                </c:pt>
                <c:pt idx="35">
                  <c:v>-143.93759999999975</c:v>
                </c:pt>
                <c:pt idx="36">
                  <c:v>-59.741679999999974</c:v>
                </c:pt>
                <c:pt idx="37">
                  <c:v>1468.5372799999986</c:v>
                </c:pt>
                <c:pt idx="38">
                  <c:v>-531.63167999999996</c:v>
                </c:pt>
                <c:pt idx="39">
                  <c:v>-460.56928000000005</c:v>
                </c:pt>
                <c:pt idx="40">
                  <c:v>706.49567999999954</c:v>
                </c:pt>
                <c:pt idx="41">
                  <c:v>-146.89312000000001</c:v>
                </c:pt>
                <c:pt idx="42">
                  <c:v>-31.701679999999989</c:v>
                </c:pt>
                <c:pt idx="43">
                  <c:v>-34.185039999999844</c:v>
                </c:pt>
                <c:pt idx="44">
                  <c:v>-227.94583999999986</c:v>
                </c:pt>
                <c:pt idx="45">
                  <c:v>179.79536000000007</c:v>
                </c:pt>
                <c:pt idx="46">
                  <c:v>74.332480000000032</c:v>
                </c:pt>
                <c:pt idx="47">
                  <c:v>3.166719999999998</c:v>
                </c:pt>
                <c:pt idx="48">
                  <c:v>536.44960000000015</c:v>
                </c:pt>
                <c:pt idx="49">
                  <c:v>255.05760000000009</c:v>
                </c:pt>
                <c:pt idx="50">
                  <c:v>-12.247360000000299</c:v>
                </c:pt>
                <c:pt idx="51">
                  <c:v>186.8448000000003</c:v>
                </c:pt>
                <c:pt idx="52">
                  <c:v>-26.39808000000005</c:v>
                </c:pt>
                <c:pt idx="53">
                  <c:v>6.0643200000004072</c:v>
                </c:pt>
                <c:pt idx="54">
                  <c:v>45.534559999999885</c:v>
                </c:pt>
                <c:pt idx="55">
                  <c:v>-242.52063999999882</c:v>
                </c:pt>
                <c:pt idx="56">
                  <c:v>-3524.0697600000003</c:v>
                </c:pt>
                <c:pt idx="57">
                  <c:v>-6781.9825600000004</c:v>
                </c:pt>
                <c:pt idx="58">
                  <c:v>197.24351999999999</c:v>
                </c:pt>
                <c:pt idx="59">
                  <c:v>259.60703999999998</c:v>
                </c:pt>
                <c:pt idx="60">
                  <c:v>-41.629440000000017</c:v>
                </c:pt>
                <c:pt idx="61">
                  <c:v>-105.31439999999998</c:v>
                </c:pt>
                <c:pt idx="62">
                  <c:v>272.59760000000006</c:v>
                </c:pt>
                <c:pt idx="63">
                  <c:v>-149.71119999999996</c:v>
                </c:pt>
                <c:pt idx="64">
                  <c:v>-575.44839999999999</c:v>
                </c:pt>
                <c:pt idx="65">
                  <c:v>-5188.6512000000002</c:v>
                </c:pt>
                <c:pt idx="66">
                  <c:v>1.6230400000004011</c:v>
                </c:pt>
                <c:pt idx="67">
                  <c:v>162.26975999999996</c:v>
                </c:pt>
                <c:pt idx="68">
                  <c:v>-237.04351999999926</c:v>
                </c:pt>
                <c:pt idx="69">
                  <c:v>-122.40640000000019</c:v>
                </c:pt>
                <c:pt idx="70">
                  <c:v>-1438.6720000000003</c:v>
                </c:pt>
                <c:pt idx="71">
                  <c:v>-1082.6076799999996</c:v>
                </c:pt>
                <c:pt idx="72">
                  <c:v>213.93376000000001</c:v>
                </c:pt>
                <c:pt idx="73">
                  <c:v>234.51871999999997</c:v>
                </c:pt>
                <c:pt idx="74">
                  <c:v>-0.92000000000007276</c:v>
                </c:pt>
                <c:pt idx="75">
                  <c:v>-686.58495999999923</c:v>
                </c:pt>
                <c:pt idx="76">
                  <c:v>-96.539519999999996</c:v>
                </c:pt>
                <c:pt idx="77">
                  <c:v>-39.948480000000018</c:v>
                </c:pt>
                <c:pt idx="78">
                  <c:v>50.796479999999974</c:v>
                </c:pt>
                <c:pt idx="79">
                  <c:v>-223.57983999999999</c:v>
                </c:pt>
                <c:pt idx="80">
                  <c:v>143.99295999999958</c:v>
                </c:pt>
                <c:pt idx="81">
                  <c:v>-151.79871999999978</c:v>
                </c:pt>
                <c:pt idx="82">
                  <c:v>-1312.01728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430528"/>
        <c:axId val="115432448"/>
      </c:scatterChart>
      <c:valAx>
        <c:axId val="115430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Mean Q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15432448"/>
        <c:crossesAt val="-8000"/>
        <c:crossBetween val="midCat"/>
      </c:valAx>
      <c:valAx>
        <c:axId val="1154324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Change in Runoff Volume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1154305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Propylene glycol, water, unfiltered, recoverable, milligrams per lite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intercept val="0"/>
            <c:dispRSqr val="0"/>
            <c:dispEq val="1"/>
            <c:trendlineLbl>
              <c:numFmt formatCode="General" sourceLinked="0"/>
            </c:trendlineLbl>
          </c:trendline>
          <c:xVal>
            <c:numRef>
              <c:f>Sheet1!$A$2:$A$294</c:f>
              <c:numCache>
                <c:formatCode>General</c:formatCode>
                <c:ptCount val="293"/>
                <c:pt idx="0">
                  <c:v>60</c:v>
                </c:pt>
                <c:pt idx="1">
                  <c:v>280</c:v>
                </c:pt>
                <c:pt idx="2">
                  <c:v>32</c:v>
                </c:pt>
                <c:pt idx="3">
                  <c:v>17</c:v>
                </c:pt>
                <c:pt idx="4">
                  <c:v>46</c:v>
                </c:pt>
                <c:pt idx="5">
                  <c:v>25</c:v>
                </c:pt>
                <c:pt idx="6">
                  <c:v>36</c:v>
                </c:pt>
                <c:pt idx="7">
                  <c:v>156</c:v>
                </c:pt>
                <c:pt idx="8">
                  <c:v>137</c:v>
                </c:pt>
                <c:pt idx="9">
                  <c:v>35</c:v>
                </c:pt>
                <c:pt idx="10">
                  <c:v>1800</c:v>
                </c:pt>
                <c:pt idx="11">
                  <c:v>78</c:v>
                </c:pt>
                <c:pt idx="12">
                  <c:v>20</c:v>
                </c:pt>
                <c:pt idx="13">
                  <c:v>21</c:v>
                </c:pt>
                <c:pt idx="14">
                  <c:v>1390</c:v>
                </c:pt>
                <c:pt idx="15">
                  <c:v>51</c:v>
                </c:pt>
                <c:pt idx="16">
                  <c:v>39</c:v>
                </c:pt>
                <c:pt idx="17">
                  <c:v>26.7</c:v>
                </c:pt>
                <c:pt idx="18">
                  <c:v>37.6</c:v>
                </c:pt>
                <c:pt idx="19">
                  <c:v>79.400000000000006</c:v>
                </c:pt>
                <c:pt idx="20">
                  <c:v>72.599999999999994</c:v>
                </c:pt>
                <c:pt idx="21">
                  <c:v>36.700000000000003</c:v>
                </c:pt>
                <c:pt idx="22">
                  <c:v>76.8</c:v>
                </c:pt>
                <c:pt idx="23">
                  <c:v>165</c:v>
                </c:pt>
                <c:pt idx="24">
                  <c:v>76.8</c:v>
                </c:pt>
                <c:pt idx="25">
                  <c:v>165</c:v>
                </c:pt>
                <c:pt idx="26">
                  <c:v>63</c:v>
                </c:pt>
                <c:pt idx="28">
                  <c:v>154</c:v>
                </c:pt>
                <c:pt idx="29">
                  <c:v>48.2</c:v>
                </c:pt>
                <c:pt idx="30">
                  <c:v>68</c:v>
                </c:pt>
                <c:pt idx="31">
                  <c:v>31.5</c:v>
                </c:pt>
                <c:pt idx="32">
                  <c:v>135</c:v>
                </c:pt>
                <c:pt idx="33">
                  <c:v>266</c:v>
                </c:pt>
                <c:pt idx="34">
                  <c:v>37.5</c:v>
                </c:pt>
                <c:pt idx="35">
                  <c:v>300</c:v>
                </c:pt>
                <c:pt idx="36">
                  <c:v>175</c:v>
                </c:pt>
                <c:pt idx="37">
                  <c:v>316</c:v>
                </c:pt>
                <c:pt idx="38">
                  <c:v>240</c:v>
                </c:pt>
                <c:pt idx="39">
                  <c:v>340</c:v>
                </c:pt>
                <c:pt idx="40">
                  <c:v>213</c:v>
                </c:pt>
                <c:pt idx="41">
                  <c:v>171</c:v>
                </c:pt>
                <c:pt idx="42">
                  <c:v>171</c:v>
                </c:pt>
                <c:pt idx="43">
                  <c:v>380</c:v>
                </c:pt>
                <c:pt idx="44">
                  <c:v>224</c:v>
                </c:pt>
                <c:pt idx="45">
                  <c:v>240</c:v>
                </c:pt>
                <c:pt idx="46">
                  <c:v>327</c:v>
                </c:pt>
                <c:pt idx="47">
                  <c:v>263</c:v>
                </c:pt>
                <c:pt idx="48">
                  <c:v>263</c:v>
                </c:pt>
                <c:pt idx="49">
                  <c:v>454</c:v>
                </c:pt>
                <c:pt idx="50">
                  <c:v>1140</c:v>
                </c:pt>
                <c:pt idx="52">
                  <c:v>350</c:v>
                </c:pt>
                <c:pt idx="53">
                  <c:v>320</c:v>
                </c:pt>
                <c:pt idx="54">
                  <c:v>614</c:v>
                </c:pt>
                <c:pt idx="55">
                  <c:v>1060</c:v>
                </c:pt>
                <c:pt idx="56">
                  <c:v>1060</c:v>
                </c:pt>
                <c:pt idx="57">
                  <c:v>325</c:v>
                </c:pt>
                <c:pt idx="58">
                  <c:v>559</c:v>
                </c:pt>
                <c:pt idx="59">
                  <c:v>430</c:v>
                </c:pt>
                <c:pt idx="60">
                  <c:v>990</c:v>
                </c:pt>
                <c:pt idx="61">
                  <c:v>600</c:v>
                </c:pt>
                <c:pt idx="62">
                  <c:v>313</c:v>
                </c:pt>
                <c:pt idx="63">
                  <c:v>752</c:v>
                </c:pt>
                <c:pt idx="64">
                  <c:v>617</c:v>
                </c:pt>
                <c:pt idx="65">
                  <c:v>1540</c:v>
                </c:pt>
                <c:pt idx="66">
                  <c:v>610</c:v>
                </c:pt>
                <c:pt idx="67">
                  <c:v>1090</c:v>
                </c:pt>
                <c:pt idx="68">
                  <c:v>416</c:v>
                </c:pt>
                <c:pt idx="69">
                  <c:v>335</c:v>
                </c:pt>
                <c:pt idx="70">
                  <c:v>925</c:v>
                </c:pt>
                <c:pt idx="71">
                  <c:v>925</c:v>
                </c:pt>
                <c:pt idx="72">
                  <c:v>980</c:v>
                </c:pt>
                <c:pt idx="73">
                  <c:v>2050</c:v>
                </c:pt>
                <c:pt idx="74">
                  <c:v>640</c:v>
                </c:pt>
                <c:pt idx="75">
                  <c:v>897</c:v>
                </c:pt>
                <c:pt idx="76">
                  <c:v>1510</c:v>
                </c:pt>
                <c:pt idx="77">
                  <c:v>660</c:v>
                </c:pt>
                <c:pt idx="78">
                  <c:v>870</c:v>
                </c:pt>
                <c:pt idx="79">
                  <c:v>2370</c:v>
                </c:pt>
                <c:pt idx="80">
                  <c:v>1080</c:v>
                </c:pt>
                <c:pt idx="81">
                  <c:v>1080</c:v>
                </c:pt>
                <c:pt idx="82">
                  <c:v>1340</c:v>
                </c:pt>
                <c:pt idx="83">
                  <c:v>1210</c:v>
                </c:pt>
                <c:pt idx="84">
                  <c:v>1090</c:v>
                </c:pt>
                <c:pt idx="85">
                  <c:v>1090</c:v>
                </c:pt>
                <c:pt idx="86">
                  <c:v>954</c:v>
                </c:pt>
                <c:pt idx="87">
                  <c:v>880</c:v>
                </c:pt>
                <c:pt idx="88">
                  <c:v>2050</c:v>
                </c:pt>
                <c:pt idx="89">
                  <c:v>1830</c:v>
                </c:pt>
                <c:pt idx="90">
                  <c:v>1010</c:v>
                </c:pt>
                <c:pt idx="92">
                  <c:v>1300</c:v>
                </c:pt>
                <c:pt idx="93">
                  <c:v>1490</c:v>
                </c:pt>
                <c:pt idx="94">
                  <c:v>1490</c:v>
                </c:pt>
                <c:pt idx="95">
                  <c:v>1860</c:v>
                </c:pt>
                <c:pt idx="96">
                  <c:v>1700</c:v>
                </c:pt>
                <c:pt idx="97">
                  <c:v>1380</c:v>
                </c:pt>
                <c:pt idx="98">
                  <c:v>2180</c:v>
                </c:pt>
                <c:pt idx="99">
                  <c:v>1420</c:v>
                </c:pt>
                <c:pt idx="100">
                  <c:v>2000</c:v>
                </c:pt>
                <c:pt idx="101">
                  <c:v>1830</c:v>
                </c:pt>
                <c:pt idx="102">
                  <c:v>1800</c:v>
                </c:pt>
                <c:pt idx="103">
                  <c:v>1200</c:v>
                </c:pt>
                <c:pt idx="104">
                  <c:v>2930</c:v>
                </c:pt>
                <c:pt idx="105">
                  <c:v>2800</c:v>
                </c:pt>
                <c:pt idx="106">
                  <c:v>1690</c:v>
                </c:pt>
                <c:pt idx="107">
                  <c:v>2100</c:v>
                </c:pt>
                <c:pt idx="108">
                  <c:v>7560</c:v>
                </c:pt>
                <c:pt idx="109">
                  <c:v>1740</c:v>
                </c:pt>
                <c:pt idx="110">
                  <c:v>2400</c:v>
                </c:pt>
                <c:pt idx="111">
                  <c:v>1700</c:v>
                </c:pt>
                <c:pt idx="112">
                  <c:v>1770</c:v>
                </c:pt>
                <c:pt idx="113">
                  <c:v>2670</c:v>
                </c:pt>
                <c:pt idx="114">
                  <c:v>1960</c:v>
                </c:pt>
                <c:pt idx="115">
                  <c:v>1780</c:v>
                </c:pt>
                <c:pt idx="116">
                  <c:v>3080</c:v>
                </c:pt>
                <c:pt idx="117">
                  <c:v>2210</c:v>
                </c:pt>
                <c:pt idx="118">
                  <c:v>2710</c:v>
                </c:pt>
                <c:pt idx="119">
                  <c:v>2600</c:v>
                </c:pt>
                <c:pt idx="120">
                  <c:v>2000</c:v>
                </c:pt>
                <c:pt idx="121">
                  <c:v>1920</c:v>
                </c:pt>
                <c:pt idx="122">
                  <c:v>2340</c:v>
                </c:pt>
                <c:pt idx="123">
                  <c:v>3860</c:v>
                </c:pt>
                <c:pt idx="124">
                  <c:v>2460</c:v>
                </c:pt>
                <c:pt idx="125">
                  <c:v>3100</c:v>
                </c:pt>
                <c:pt idx="126">
                  <c:v>3500</c:v>
                </c:pt>
                <c:pt idx="127">
                  <c:v>2500</c:v>
                </c:pt>
                <c:pt idx="128">
                  <c:v>2930</c:v>
                </c:pt>
                <c:pt idx="129">
                  <c:v>4400</c:v>
                </c:pt>
                <c:pt idx="130">
                  <c:v>3270</c:v>
                </c:pt>
                <c:pt idx="131">
                  <c:v>4430</c:v>
                </c:pt>
                <c:pt idx="132">
                  <c:v>3720</c:v>
                </c:pt>
                <c:pt idx="133">
                  <c:v>5070</c:v>
                </c:pt>
                <c:pt idx="134">
                  <c:v>3430</c:v>
                </c:pt>
                <c:pt idx="135">
                  <c:v>4660</c:v>
                </c:pt>
                <c:pt idx="136">
                  <c:v>3960</c:v>
                </c:pt>
                <c:pt idx="137">
                  <c:v>3064</c:v>
                </c:pt>
                <c:pt idx="138">
                  <c:v>6900</c:v>
                </c:pt>
                <c:pt idx="139">
                  <c:v>3260</c:v>
                </c:pt>
                <c:pt idx="140">
                  <c:v>5610</c:v>
                </c:pt>
                <c:pt idx="141">
                  <c:v>3820</c:v>
                </c:pt>
                <c:pt idx="142">
                  <c:v>6370</c:v>
                </c:pt>
                <c:pt idx="143">
                  <c:v>4212</c:v>
                </c:pt>
                <c:pt idx="144">
                  <c:v>5000</c:v>
                </c:pt>
                <c:pt idx="145">
                  <c:v>8600</c:v>
                </c:pt>
                <c:pt idx="146">
                  <c:v>4440</c:v>
                </c:pt>
                <c:pt idx="147">
                  <c:v>5000</c:v>
                </c:pt>
                <c:pt idx="148">
                  <c:v>8390</c:v>
                </c:pt>
                <c:pt idx="149">
                  <c:v>4510</c:v>
                </c:pt>
                <c:pt idx="150">
                  <c:v>4010</c:v>
                </c:pt>
                <c:pt idx="151">
                  <c:v>5790</c:v>
                </c:pt>
                <c:pt idx="152">
                  <c:v>6550</c:v>
                </c:pt>
                <c:pt idx="153">
                  <c:v>4750</c:v>
                </c:pt>
                <c:pt idx="154">
                  <c:v>4750</c:v>
                </c:pt>
                <c:pt idx="155">
                  <c:v>9400</c:v>
                </c:pt>
                <c:pt idx="156">
                  <c:v>5830</c:v>
                </c:pt>
                <c:pt idx="157">
                  <c:v>4200</c:v>
                </c:pt>
                <c:pt idx="158">
                  <c:v>5070</c:v>
                </c:pt>
                <c:pt idx="159">
                  <c:v>4400</c:v>
                </c:pt>
                <c:pt idx="160">
                  <c:v>4400</c:v>
                </c:pt>
                <c:pt idx="161">
                  <c:v>7500</c:v>
                </c:pt>
                <c:pt idx="162">
                  <c:v>6600</c:v>
                </c:pt>
                <c:pt idx="163">
                  <c:v>10900</c:v>
                </c:pt>
                <c:pt idx="164">
                  <c:v>7300</c:v>
                </c:pt>
                <c:pt idx="165">
                  <c:v>8840</c:v>
                </c:pt>
                <c:pt idx="166">
                  <c:v>8800</c:v>
                </c:pt>
                <c:pt idx="167">
                  <c:v>9790</c:v>
                </c:pt>
                <c:pt idx="168">
                  <c:v>10000</c:v>
                </c:pt>
                <c:pt idx="169">
                  <c:v>7950</c:v>
                </c:pt>
                <c:pt idx="170">
                  <c:v>9320</c:v>
                </c:pt>
                <c:pt idx="171">
                  <c:v>10600</c:v>
                </c:pt>
                <c:pt idx="172">
                  <c:v>19600</c:v>
                </c:pt>
                <c:pt idx="173">
                  <c:v>7490</c:v>
                </c:pt>
                <c:pt idx="174">
                  <c:v>10300</c:v>
                </c:pt>
                <c:pt idx="175">
                  <c:v>14200</c:v>
                </c:pt>
                <c:pt idx="176">
                  <c:v>9980</c:v>
                </c:pt>
                <c:pt idx="177">
                  <c:v>19500</c:v>
                </c:pt>
                <c:pt idx="178">
                  <c:v>15000</c:v>
                </c:pt>
                <c:pt idx="179">
                  <c:v>20000</c:v>
                </c:pt>
                <c:pt idx="180">
                  <c:v>19100</c:v>
                </c:pt>
                <c:pt idx="181">
                  <c:v>17000</c:v>
                </c:pt>
                <c:pt idx="182">
                  <c:v>14950</c:v>
                </c:pt>
                <c:pt idx="183">
                  <c:v>29200</c:v>
                </c:pt>
                <c:pt idx="184">
                  <c:v>29160</c:v>
                </c:pt>
                <c:pt idx="185">
                  <c:v>43200</c:v>
                </c:pt>
                <c:pt idx="186">
                  <c:v>60000</c:v>
                </c:pt>
                <c:pt idx="187">
                  <c:v>27000</c:v>
                </c:pt>
                <c:pt idx="188">
                  <c:v>81800</c:v>
                </c:pt>
                <c:pt idx="189">
                  <c:v>1470</c:v>
                </c:pt>
                <c:pt idx="190">
                  <c:v>181</c:v>
                </c:pt>
              </c:numCache>
            </c:numRef>
          </c:xVal>
          <c:yVal>
            <c:numRef>
              <c:f>Sheet1!$B$2:$B$294</c:f>
              <c:numCache>
                <c:formatCode>General</c:formatCode>
                <c:ptCount val="293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24</c:v>
                </c:pt>
                <c:pt idx="36">
                  <c:v>30</c:v>
                </c:pt>
                <c:pt idx="37">
                  <c:v>32</c:v>
                </c:pt>
                <c:pt idx="38">
                  <c:v>34</c:v>
                </c:pt>
                <c:pt idx="39">
                  <c:v>35</c:v>
                </c:pt>
                <c:pt idx="40">
                  <c:v>40</c:v>
                </c:pt>
                <c:pt idx="41">
                  <c:v>42</c:v>
                </c:pt>
                <c:pt idx="42">
                  <c:v>42</c:v>
                </c:pt>
                <c:pt idx="43">
                  <c:v>46</c:v>
                </c:pt>
                <c:pt idx="44">
                  <c:v>52</c:v>
                </c:pt>
                <c:pt idx="45">
                  <c:v>58</c:v>
                </c:pt>
                <c:pt idx="46">
                  <c:v>59</c:v>
                </c:pt>
                <c:pt idx="47">
                  <c:v>73</c:v>
                </c:pt>
                <c:pt idx="48">
                  <c:v>73</c:v>
                </c:pt>
                <c:pt idx="49">
                  <c:v>73</c:v>
                </c:pt>
                <c:pt idx="50">
                  <c:v>73</c:v>
                </c:pt>
                <c:pt idx="51">
                  <c:v>88</c:v>
                </c:pt>
                <c:pt idx="52">
                  <c:v>90</c:v>
                </c:pt>
                <c:pt idx="53">
                  <c:v>98</c:v>
                </c:pt>
                <c:pt idx="54">
                  <c:v>100</c:v>
                </c:pt>
                <c:pt idx="55">
                  <c:v>120</c:v>
                </c:pt>
                <c:pt idx="56">
                  <c:v>120</c:v>
                </c:pt>
                <c:pt idx="57">
                  <c:v>120</c:v>
                </c:pt>
                <c:pt idx="58">
                  <c:v>130</c:v>
                </c:pt>
                <c:pt idx="59">
                  <c:v>170</c:v>
                </c:pt>
                <c:pt idx="60">
                  <c:v>170</c:v>
                </c:pt>
                <c:pt idx="61">
                  <c:v>170</c:v>
                </c:pt>
                <c:pt idx="62">
                  <c:v>180</c:v>
                </c:pt>
                <c:pt idx="63">
                  <c:v>180</c:v>
                </c:pt>
                <c:pt idx="64">
                  <c:v>200</c:v>
                </c:pt>
                <c:pt idx="65">
                  <c:v>200</c:v>
                </c:pt>
                <c:pt idx="66">
                  <c:v>210</c:v>
                </c:pt>
                <c:pt idx="67">
                  <c:v>220</c:v>
                </c:pt>
                <c:pt idx="68">
                  <c:v>220</c:v>
                </c:pt>
                <c:pt idx="69">
                  <c:v>230</c:v>
                </c:pt>
                <c:pt idx="70">
                  <c:v>230</c:v>
                </c:pt>
                <c:pt idx="71">
                  <c:v>230</c:v>
                </c:pt>
                <c:pt idx="72">
                  <c:v>230</c:v>
                </c:pt>
                <c:pt idx="73">
                  <c:v>270</c:v>
                </c:pt>
                <c:pt idx="74">
                  <c:v>310</c:v>
                </c:pt>
                <c:pt idx="75">
                  <c:v>330</c:v>
                </c:pt>
                <c:pt idx="76">
                  <c:v>330</c:v>
                </c:pt>
                <c:pt idx="77">
                  <c:v>340</c:v>
                </c:pt>
                <c:pt idx="78">
                  <c:v>350</c:v>
                </c:pt>
                <c:pt idx="79">
                  <c:v>350</c:v>
                </c:pt>
                <c:pt idx="80">
                  <c:v>400</c:v>
                </c:pt>
                <c:pt idx="81">
                  <c:v>400</c:v>
                </c:pt>
                <c:pt idx="82">
                  <c:v>410</c:v>
                </c:pt>
                <c:pt idx="83">
                  <c:v>410</c:v>
                </c:pt>
                <c:pt idx="84">
                  <c:v>440</c:v>
                </c:pt>
                <c:pt idx="85">
                  <c:v>450</c:v>
                </c:pt>
                <c:pt idx="86">
                  <c:v>470</c:v>
                </c:pt>
                <c:pt idx="87">
                  <c:v>480</c:v>
                </c:pt>
                <c:pt idx="88">
                  <c:v>480</c:v>
                </c:pt>
                <c:pt idx="89">
                  <c:v>500</c:v>
                </c:pt>
                <c:pt idx="90">
                  <c:v>510</c:v>
                </c:pt>
                <c:pt idx="91">
                  <c:v>540</c:v>
                </c:pt>
                <c:pt idx="92">
                  <c:v>550</c:v>
                </c:pt>
                <c:pt idx="93">
                  <c:v>560</c:v>
                </c:pt>
                <c:pt idx="94">
                  <c:v>560</c:v>
                </c:pt>
                <c:pt idx="95">
                  <c:v>570</c:v>
                </c:pt>
                <c:pt idx="96">
                  <c:v>570</c:v>
                </c:pt>
                <c:pt idx="97">
                  <c:v>600</c:v>
                </c:pt>
                <c:pt idx="98">
                  <c:v>610</c:v>
                </c:pt>
                <c:pt idx="99">
                  <c:v>610</c:v>
                </c:pt>
                <c:pt idx="100">
                  <c:v>620</c:v>
                </c:pt>
                <c:pt idx="101">
                  <c:v>640</c:v>
                </c:pt>
                <c:pt idx="102">
                  <c:v>690</c:v>
                </c:pt>
                <c:pt idx="103">
                  <c:v>700</c:v>
                </c:pt>
                <c:pt idx="104">
                  <c:v>700</c:v>
                </c:pt>
                <c:pt idx="105">
                  <c:v>750</c:v>
                </c:pt>
                <c:pt idx="106">
                  <c:v>760</c:v>
                </c:pt>
                <c:pt idx="107">
                  <c:v>760</c:v>
                </c:pt>
                <c:pt idx="108">
                  <c:v>760</c:v>
                </c:pt>
                <c:pt idx="109">
                  <c:v>770</c:v>
                </c:pt>
                <c:pt idx="110">
                  <c:v>780</c:v>
                </c:pt>
                <c:pt idx="111">
                  <c:v>780</c:v>
                </c:pt>
                <c:pt idx="112">
                  <c:v>810</c:v>
                </c:pt>
                <c:pt idx="113">
                  <c:v>850</c:v>
                </c:pt>
                <c:pt idx="114">
                  <c:v>850</c:v>
                </c:pt>
                <c:pt idx="115">
                  <c:v>890</c:v>
                </c:pt>
                <c:pt idx="116">
                  <c:v>900</c:v>
                </c:pt>
                <c:pt idx="117">
                  <c:v>930</c:v>
                </c:pt>
                <c:pt idx="118">
                  <c:v>960</c:v>
                </c:pt>
                <c:pt idx="119">
                  <c:v>970</c:v>
                </c:pt>
                <c:pt idx="120">
                  <c:v>1000</c:v>
                </c:pt>
                <c:pt idx="121">
                  <c:v>1000</c:v>
                </c:pt>
                <c:pt idx="122">
                  <c:v>1000</c:v>
                </c:pt>
                <c:pt idx="123">
                  <c:v>1100</c:v>
                </c:pt>
                <c:pt idx="124">
                  <c:v>1200</c:v>
                </c:pt>
                <c:pt idx="125">
                  <c:v>1300</c:v>
                </c:pt>
                <c:pt idx="126">
                  <c:v>1300</c:v>
                </c:pt>
                <c:pt idx="127">
                  <c:v>1300</c:v>
                </c:pt>
                <c:pt idx="128">
                  <c:v>1300</c:v>
                </c:pt>
                <c:pt idx="129">
                  <c:v>1400</c:v>
                </c:pt>
                <c:pt idx="130">
                  <c:v>1400</c:v>
                </c:pt>
                <c:pt idx="131">
                  <c:v>1400</c:v>
                </c:pt>
                <c:pt idx="132">
                  <c:v>1400</c:v>
                </c:pt>
                <c:pt idx="133">
                  <c:v>1400</c:v>
                </c:pt>
                <c:pt idx="134">
                  <c:v>1500</c:v>
                </c:pt>
                <c:pt idx="135">
                  <c:v>1500</c:v>
                </c:pt>
                <c:pt idx="136">
                  <c:v>1500</c:v>
                </c:pt>
                <c:pt idx="137">
                  <c:v>1600</c:v>
                </c:pt>
                <c:pt idx="138">
                  <c:v>1600</c:v>
                </c:pt>
                <c:pt idx="139">
                  <c:v>1700</c:v>
                </c:pt>
                <c:pt idx="140">
                  <c:v>1900</c:v>
                </c:pt>
                <c:pt idx="141">
                  <c:v>1900</c:v>
                </c:pt>
                <c:pt idx="142">
                  <c:v>1900</c:v>
                </c:pt>
                <c:pt idx="143">
                  <c:v>2000</c:v>
                </c:pt>
                <c:pt idx="144">
                  <c:v>2100</c:v>
                </c:pt>
                <c:pt idx="145">
                  <c:v>2100</c:v>
                </c:pt>
                <c:pt idx="146">
                  <c:v>2300</c:v>
                </c:pt>
                <c:pt idx="147">
                  <c:v>2300</c:v>
                </c:pt>
                <c:pt idx="148">
                  <c:v>2500</c:v>
                </c:pt>
                <c:pt idx="149">
                  <c:v>2600</c:v>
                </c:pt>
                <c:pt idx="150">
                  <c:v>2700</c:v>
                </c:pt>
                <c:pt idx="151">
                  <c:v>2700</c:v>
                </c:pt>
                <c:pt idx="152">
                  <c:v>2700</c:v>
                </c:pt>
                <c:pt idx="153">
                  <c:v>2800</c:v>
                </c:pt>
                <c:pt idx="154">
                  <c:v>2800</c:v>
                </c:pt>
                <c:pt idx="155">
                  <c:v>2800</c:v>
                </c:pt>
                <c:pt idx="156">
                  <c:v>2900</c:v>
                </c:pt>
                <c:pt idx="157">
                  <c:v>3000</c:v>
                </c:pt>
                <c:pt idx="158">
                  <c:v>3000</c:v>
                </c:pt>
                <c:pt idx="159">
                  <c:v>3000</c:v>
                </c:pt>
                <c:pt idx="160">
                  <c:v>3000</c:v>
                </c:pt>
                <c:pt idx="161">
                  <c:v>3500</c:v>
                </c:pt>
                <c:pt idx="162">
                  <c:v>3600</c:v>
                </c:pt>
                <c:pt idx="163">
                  <c:v>3600</c:v>
                </c:pt>
                <c:pt idx="164">
                  <c:v>3700</c:v>
                </c:pt>
                <c:pt idx="165">
                  <c:v>3700</c:v>
                </c:pt>
                <c:pt idx="166">
                  <c:v>4200</c:v>
                </c:pt>
                <c:pt idx="167">
                  <c:v>4200</c:v>
                </c:pt>
                <c:pt idx="168">
                  <c:v>4400</c:v>
                </c:pt>
                <c:pt idx="169">
                  <c:v>4700</c:v>
                </c:pt>
                <c:pt idx="170">
                  <c:v>5200</c:v>
                </c:pt>
                <c:pt idx="171">
                  <c:v>5600</c:v>
                </c:pt>
                <c:pt idx="172">
                  <c:v>5700</c:v>
                </c:pt>
                <c:pt idx="173">
                  <c:v>6300</c:v>
                </c:pt>
                <c:pt idx="174">
                  <c:v>6400</c:v>
                </c:pt>
                <c:pt idx="175">
                  <c:v>6500</c:v>
                </c:pt>
                <c:pt idx="176">
                  <c:v>6600</c:v>
                </c:pt>
                <c:pt idx="177">
                  <c:v>7300</c:v>
                </c:pt>
                <c:pt idx="178">
                  <c:v>8500</c:v>
                </c:pt>
                <c:pt idx="179">
                  <c:v>9600</c:v>
                </c:pt>
                <c:pt idx="180">
                  <c:v>12000</c:v>
                </c:pt>
                <c:pt idx="181">
                  <c:v>13000</c:v>
                </c:pt>
                <c:pt idx="182">
                  <c:v>14000</c:v>
                </c:pt>
                <c:pt idx="183">
                  <c:v>15000</c:v>
                </c:pt>
                <c:pt idx="184">
                  <c:v>19000</c:v>
                </c:pt>
                <c:pt idx="185">
                  <c:v>24000</c:v>
                </c:pt>
                <c:pt idx="186">
                  <c:v>35000</c:v>
                </c:pt>
                <c:pt idx="187">
                  <c:v>39000</c:v>
                </c:pt>
                <c:pt idx="188">
                  <c:v>70000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801216"/>
        <c:axId val="125802752"/>
      </c:scatterChart>
      <c:valAx>
        <c:axId val="125801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5802752"/>
        <c:crosses val="autoZero"/>
        <c:crossBetween val="midCat"/>
      </c:valAx>
      <c:valAx>
        <c:axId val="125802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58012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'estimated PG values'!$CK$1</c:f>
              <c:strCache>
                <c:ptCount val="1"/>
                <c:pt idx="0">
                  <c:v>PG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trendline>
            <c:trendlineType val="linear"/>
            <c:dispRSqr val="1"/>
            <c:dispEq val="1"/>
            <c:trendlineLbl>
              <c:layout>
                <c:manualLayout>
                  <c:x val="-0.16472922134733159"/>
                  <c:y val="-0.1296402012248469"/>
                </c:manualLayout>
              </c:layout>
              <c:numFmt formatCode="General" sourceLinked="0"/>
            </c:trendlineLbl>
          </c:trendline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-0.24932633420822398"/>
                  <c:y val="2.5683143773694954E-2"/>
                </c:manualLayout>
              </c:layout>
              <c:numFmt formatCode="General" sourceLinked="0"/>
            </c:trendlineLbl>
          </c:trendline>
          <c:xVal>
            <c:numRef>
              <c:f>'estimated PG values'!$CG$2:$CG$1705</c:f>
              <c:numCache>
                <c:formatCode>General</c:formatCode>
                <c:ptCount val="1704"/>
                <c:pt idx="0">
                  <c:v>8.5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10.6</c:v>
                </c:pt>
                <c:pt idx="9">
                  <c:v>11</c:v>
                </c:pt>
                <c:pt idx="10">
                  <c:v>11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12.8</c:v>
                </c:pt>
                <c:pt idx="16">
                  <c:v>13</c:v>
                </c:pt>
                <c:pt idx="17">
                  <c:v>14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16</c:v>
                </c:pt>
                <c:pt idx="27">
                  <c:v>17</c:v>
                </c:pt>
                <c:pt idx="28">
                  <c:v>17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19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21</c:v>
                </c:pt>
                <c:pt idx="39">
                  <c:v>21</c:v>
                </c:pt>
                <c:pt idx="40">
                  <c:v>22</c:v>
                </c:pt>
                <c:pt idx="41">
                  <c:v>22</c:v>
                </c:pt>
                <c:pt idx="42">
                  <c:v>22</c:v>
                </c:pt>
                <c:pt idx="43">
                  <c:v>22</c:v>
                </c:pt>
                <c:pt idx="44">
                  <c:v>22</c:v>
                </c:pt>
                <c:pt idx="45">
                  <c:v>23</c:v>
                </c:pt>
                <c:pt idx="46">
                  <c:v>23</c:v>
                </c:pt>
                <c:pt idx="47">
                  <c:v>23</c:v>
                </c:pt>
                <c:pt idx="48">
                  <c:v>23</c:v>
                </c:pt>
                <c:pt idx="49">
                  <c:v>23</c:v>
                </c:pt>
                <c:pt idx="50">
                  <c:v>24</c:v>
                </c:pt>
                <c:pt idx="51">
                  <c:v>25</c:v>
                </c:pt>
                <c:pt idx="52">
                  <c:v>25</c:v>
                </c:pt>
                <c:pt idx="53">
                  <c:v>25.1</c:v>
                </c:pt>
                <c:pt idx="54">
                  <c:v>26</c:v>
                </c:pt>
                <c:pt idx="55">
                  <c:v>26</c:v>
                </c:pt>
                <c:pt idx="56">
                  <c:v>26.7</c:v>
                </c:pt>
                <c:pt idx="57">
                  <c:v>27</c:v>
                </c:pt>
                <c:pt idx="58">
                  <c:v>27.1</c:v>
                </c:pt>
                <c:pt idx="59">
                  <c:v>29</c:v>
                </c:pt>
                <c:pt idx="60">
                  <c:v>29</c:v>
                </c:pt>
                <c:pt idx="61">
                  <c:v>29</c:v>
                </c:pt>
                <c:pt idx="62">
                  <c:v>29.8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32</c:v>
                </c:pt>
                <c:pt idx="70">
                  <c:v>32</c:v>
                </c:pt>
                <c:pt idx="71">
                  <c:v>32</c:v>
                </c:pt>
                <c:pt idx="72">
                  <c:v>32</c:v>
                </c:pt>
                <c:pt idx="73">
                  <c:v>32</c:v>
                </c:pt>
                <c:pt idx="74">
                  <c:v>33</c:v>
                </c:pt>
                <c:pt idx="75">
                  <c:v>33</c:v>
                </c:pt>
                <c:pt idx="76">
                  <c:v>34</c:v>
                </c:pt>
                <c:pt idx="77">
                  <c:v>35</c:v>
                </c:pt>
                <c:pt idx="78">
                  <c:v>35</c:v>
                </c:pt>
                <c:pt idx="79">
                  <c:v>35</c:v>
                </c:pt>
                <c:pt idx="80">
                  <c:v>36</c:v>
                </c:pt>
                <c:pt idx="81">
                  <c:v>36</c:v>
                </c:pt>
                <c:pt idx="82">
                  <c:v>36</c:v>
                </c:pt>
                <c:pt idx="83">
                  <c:v>37</c:v>
                </c:pt>
                <c:pt idx="84">
                  <c:v>37</c:v>
                </c:pt>
                <c:pt idx="85">
                  <c:v>37.6</c:v>
                </c:pt>
                <c:pt idx="86">
                  <c:v>38</c:v>
                </c:pt>
                <c:pt idx="87">
                  <c:v>39</c:v>
                </c:pt>
                <c:pt idx="88">
                  <c:v>39</c:v>
                </c:pt>
                <c:pt idx="89">
                  <c:v>40</c:v>
                </c:pt>
                <c:pt idx="90">
                  <c:v>42</c:v>
                </c:pt>
                <c:pt idx="91">
                  <c:v>42</c:v>
                </c:pt>
                <c:pt idx="92">
                  <c:v>42</c:v>
                </c:pt>
                <c:pt idx="93">
                  <c:v>43</c:v>
                </c:pt>
                <c:pt idx="94">
                  <c:v>43</c:v>
                </c:pt>
                <c:pt idx="95">
                  <c:v>43</c:v>
                </c:pt>
                <c:pt idx="96">
                  <c:v>45</c:v>
                </c:pt>
                <c:pt idx="97">
                  <c:v>46</c:v>
                </c:pt>
                <c:pt idx="98">
                  <c:v>47</c:v>
                </c:pt>
                <c:pt idx="99">
                  <c:v>48</c:v>
                </c:pt>
                <c:pt idx="100">
                  <c:v>48</c:v>
                </c:pt>
                <c:pt idx="101">
                  <c:v>48</c:v>
                </c:pt>
                <c:pt idx="102">
                  <c:v>48.8</c:v>
                </c:pt>
                <c:pt idx="103">
                  <c:v>49</c:v>
                </c:pt>
                <c:pt idx="104">
                  <c:v>51</c:v>
                </c:pt>
                <c:pt idx="105">
                  <c:v>51</c:v>
                </c:pt>
                <c:pt idx="106">
                  <c:v>51</c:v>
                </c:pt>
                <c:pt idx="107">
                  <c:v>51.6</c:v>
                </c:pt>
                <c:pt idx="108">
                  <c:v>52</c:v>
                </c:pt>
                <c:pt idx="109">
                  <c:v>53</c:v>
                </c:pt>
                <c:pt idx="110">
                  <c:v>56</c:v>
                </c:pt>
                <c:pt idx="111">
                  <c:v>57</c:v>
                </c:pt>
                <c:pt idx="112">
                  <c:v>57</c:v>
                </c:pt>
                <c:pt idx="113">
                  <c:v>59</c:v>
                </c:pt>
                <c:pt idx="114">
                  <c:v>60</c:v>
                </c:pt>
                <c:pt idx="115">
                  <c:v>63.4</c:v>
                </c:pt>
                <c:pt idx="116">
                  <c:v>68</c:v>
                </c:pt>
                <c:pt idx="117">
                  <c:v>73</c:v>
                </c:pt>
                <c:pt idx="118">
                  <c:v>74</c:v>
                </c:pt>
                <c:pt idx="119">
                  <c:v>77</c:v>
                </c:pt>
                <c:pt idx="120">
                  <c:v>78</c:v>
                </c:pt>
                <c:pt idx="121">
                  <c:v>83</c:v>
                </c:pt>
                <c:pt idx="122">
                  <c:v>83</c:v>
                </c:pt>
                <c:pt idx="123">
                  <c:v>84</c:v>
                </c:pt>
                <c:pt idx="124">
                  <c:v>92</c:v>
                </c:pt>
                <c:pt idx="125">
                  <c:v>94.1</c:v>
                </c:pt>
                <c:pt idx="126">
                  <c:v>95.6</c:v>
                </c:pt>
                <c:pt idx="127">
                  <c:v>96</c:v>
                </c:pt>
                <c:pt idx="128">
                  <c:v>98</c:v>
                </c:pt>
                <c:pt idx="129">
                  <c:v>100</c:v>
                </c:pt>
                <c:pt idx="130">
                  <c:v>110</c:v>
                </c:pt>
                <c:pt idx="131">
                  <c:v>110</c:v>
                </c:pt>
                <c:pt idx="132">
                  <c:v>117</c:v>
                </c:pt>
                <c:pt idx="133">
                  <c:v>120</c:v>
                </c:pt>
                <c:pt idx="134">
                  <c:v>137</c:v>
                </c:pt>
                <c:pt idx="135">
                  <c:v>140</c:v>
                </c:pt>
                <c:pt idx="136">
                  <c:v>150</c:v>
                </c:pt>
                <c:pt idx="137">
                  <c:v>156</c:v>
                </c:pt>
                <c:pt idx="138">
                  <c:v>174</c:v>
                </c:pt>
                <c:pt idx="139">
                  <c:v>180</c:v>
                </c:pt>
                <c:pt idx="140">
                  <c:v>190</c:v>
                </c:pt>
                <c:pt idx="141">
                  <c:v>209</c:v>
                </c:pt>
                <c:pt idx="142">
                  <c:v>220</c:v>
                </c:pt>
                <c:pt idx="143">
                  <c:v>230</c:v>
                </c:pt>
                <c:pt idx="144">
                  <c:v>280</c:v>
                </c:pt>
                <c:pt idx="145">
                  <c:v>450</c:v>
                </c:pt>
                <c:pt idx="146">
                  <c:v>1390</c:v>
                </c:pt>
                <c:pt idx="147">
                  <c:v>1800</c:v>
                </c:pt>
                <c:pt idx="148">
                  <c:v>4000</c:v>
                </c:pt>
                <c:pt idx="149">
                  <c:v>12</c:v>
                </c:pt>
                <c:pt idx="150">
                  <c:v>83.6</c:v>
                </c:pt>
                <c:pt idx="151">
                  <c:v>8.5</c:v>
                </c:pt>
                <c:pt idx="152">
                  <c:v>8.5</c:v>
                </c:pt>
                <c:pt idx="153">
                  <c:v>8.5</c:v>
                </c:pt>
                <c:pt idx="154">
                  <c:v>8.5</c:v>
                </c:pt>
                <c:pt idx="155">
                  <c:v>13.6</c:v>
                </c:pt>
                <c:pt idx="156">
                  <c:v>14.3</c:v>
                </c:pt>
                <c:pt idx="157">
                  <c:v>16.2</c:v>
                </c:pt>
                <c:pt idx="158">
                  <c:v>16.5</c:v>
                </c:pt>
                <c:pt idx="159">
                  <c:v>16.899999999999999</c:v>
                </c:pt>
                <c:pt idx="160">
                  <c:v>17.600000000000001</c:v>
                </c:pt>
                <c:pt idx="161">
                  <c:v>17.7</c:v>
                </c:pt>
                <c:pt idx="162">
                  <c:v>17.899999999999999</c:v>
                </c:pt>
                <c:pt idx="163">
                  <c:v>18</c:v>
                </c:pt>
                <c:pt idx="164">
                  <c:v>18.2</c:v>
                </c:pt>
                <c:pt idx="165">
                  <c:v>18.7</c:v>
                </c:pt>
                <c:pt idx="166">
                  <c:v>20.5</c:v>
                </c:pt>
                <c:pt idx="167">
                  <c:v>21.7</c:v>
                </c:pt>
                <c:pt idx="168">
                  <c:v>24.3</c:v>
                </c:pt>
                <c:pt idx="169">
                  <c:v>28</c:v>
                </c:pt>
                <c:pt idx="170">
                  <c:v>28.9</c:v>
                </c:pt>
                <c:pt idx="171">
                  <c:v>29.1</c:v>
                </c:pt>
                <c:pt idx="172">
                  <c:v>29.5</c:v>
                </c:pt>
                <c:pt idx="173">
                  <c:v>31.5</c:v>
                </c:pt>
                <c:pt idx="174">
                  <c:v>32.6</c:v>
                </c:pt>
                <c:pt idx="175">
                  <c:v>32.799999999999997</c:v>
                </c:pt>
                <c:pt idx="176">
                  <c:v>33.5</c:v>
                </c:pt>
                <c:pt idx="177">
                  <c:v>34.9</c:v>
                </c:pt>
                <c:pt idx="178">
                  <c:v>36.700000000000003</c:v>
                </c:pt>
                <c:pt idx="179">
                  <c:v>37.299999999999997</c:v>
                </c:pt>
                <c:pt idx="180">
                  <c:v>37.5</c:v>
                </c:pt>
                <c:pt idx="181">
                  <c:v>37.799999999999997</c:v>
                </c:pt>
                <c:pt idx="182">
                  <c:v>39.9</c:v>
                </c:pt>
                <c:pt idx="183">
                  <c:v>42.9</c:v>
                </c:pt>
                <c:pt idx="184">
                  <c:v>44.2</c:v>
                </c:pt>
                <c:pt idx="185">
                  <c:v>44.4</c:v>
                </c:pt>
                <c:pt idx="186">
                  <c:v>46</c:v>
                </c:pt>
                <c:pt idx="187">
                  <c:v>46.2</c:v>
                </c:pt>
                <c:pt idx="188">
                  <c:v>48.2</c:v>
                </c:pt>
                <c:pt idx="189">
                  <c:v>50.9</c:v>
                </c:pt>
                <c:pt idx="190">
                  <c:v>53</c:v>
                </c:pt>
                <c:pt idx="191">
                  <c:v>57.2</c:v>
                </c:pt>
                <c:pt idx="192">
                  <c:v>57.9</c:v>
                </c:pt>
                <c:pt idx="193">
                  <c:v>60.7</c:v>
                </c:pt>
                <c:pt idx="194">
                  <c:v>61.3</c:v>
                </c:pt>
                <c:pt idx="195">
                  <c:v>62.9</c:v>
                </c:pt>
                <c:pt idx="196">
                  <c:v>63</c:v>
                </c:pt>
                <c:pt idx="197">
                  <c:v>68</c:v>
                </c:pt>
                <c:pt idx="198">
                  <c:v>69.400000000000006</c:v>
                </c:pt>
                <c:pt idx="199">
                  <c:v>72.599999999999994</c:v>
                </c:pt>
                <c:pt idx="200">
                  <c:v>74.8</c:v>
                </c:pt>
                <c:pt idx="201">
                  <c:v>76.3</c:v>
                </c:pt>
                <c:pt idx="202">
                  <c:v>76.8</c:v>
                </c:pt>
                <c:pt idx="203">
                  <c:v>77.5</c:v>
                </c:pt>
                <c:pt idx="204">
                  <c:v>77.7</c:v>
                </c:pt>
                <c:pt idx="205">
                  <c:v>78.599999999999994</c:v>
                </c:pt>
                <c:pt idx="206">
                  <c:v>79.400000000000006</c:v>
                </c:pt>
                <c:pt idx="207">
                  <c:v>80.5</c:v>
                </c:pt>
                <c:pt idx="208">
                  <c:v>83</c:v>
                </c:pt>
                <c:pt idx="209">
                  <c:v>84.4</c:v>
                </c:pt>
                <c:pt idx="210">
                  <c:v>91.1</c:v>
                </c:pt>
                <c:pt idx="211">
                  <c:v>101</c:v>
                </c:pt>
                <c:pt idx="212">
                  <c:v>104</c:v>
                </c:pt>
                <c:pt idx="213">
                  <c:v>107</c:v>
                </c:pt>
                <c:pt idx="214">
                  <c:v>111</c:v>
                </c:pt>
                <c:pt idx="215">
                  <c:v>114</c:v>
                </c:pt>
                <c:pt idx="216">
                  <c:v>115</c:v>
                </c:pt>
                <c:pt idx="217">
                  <c:v>124</c:v>
                </c:pt>
                <c:pt idx="218">
                  <c:v>135</c:v>
                </c:pt>
                <c:pt idx="219">
                  <c:v>141</c:v>
                </c:pt>
                <c:pt idx="220">
                  <c:v>154</c:v>
                </c:pt>
                <c:pt idx="221">
                  <c:v>165</c:v>
                </c:pt>
                <c:pt idx="222">
                  <c:v>194</c:v>
                </c:pt>
                <c:pt idx="223">
                  <c:v>217</c:v>
                </c:pt>
                <c:pt idx="224">
                  <c:v>218</c:v>
                </c:pt>
                <c:pt idx="225">
                  <c:v>232</c:v>
                </c:pt>
                <c:pt idx="226">
                  <c:v>255</c:v>
                </c:pt>
                <c:pt idx="227">
                  <c:v>266</c:v>
                </c:pt>
                <c:pt idx="228">
                  <c:v>37.6</c:v>
                </c:pt>
                <c:pt idx="229">
                  <c:v>100</c:v>
                </c:pt>
                <c:pt idx="230">
                  <c:v>139</c:v>
                </c:pt>
                <c:pt idx="231">
                  <c:v>257</c:v>
                </c:pt>
                <c:pt idx="232">
                  <c:v>582</c:v>
                </c:pt>
                <c:pt idx="233">
                  <c:v>93</c:v>
                </c:pt>
                <c:pt idx="234">
                  <c:v>39</c:v>
                </c:pt>
                <c:pt idx="235">
                  <c:v>61.9</c:v>
                </c:pt>
                <c:pt idx="236">
                  <c:v>220</c:v>
                </c:pt>
                <c:pt idx="237">
                  <c:v>300</c:v>
                </c:pt>
                <c:pt idx="238">
                  <c:v>106</c:v>
                </c:pt>
                <c:pt idx="239">
                  <c:v>111</c:v>
                </c:pt>
                <c:pt idx="240">
                  <c:v>200</c:v>
                </c:pt>
                <c:pt idx="241">
                  <c:v>127</c:v>
                </c:pt>
                <c:pt idx="242">
                  <c:v>290</c:v>
                </c:pt>
                <c:pt idx="243">
                  <c:v>86</c:v>
                </c:pt>
                <c:pt idx="244">
                  <c:v>117</c:v>
                </c:pt>
                <c:pt idx="245">
                  <c:v>96</c:v>
                </c:pt>
                <c:pt idx="246">
                  <c:v>11</c:v>
                </c:pt>
                <c:pt idx="247">
                  <c:v>111</c:v>
                </c:pt>
                <c:pt idx="248">
                  <c:v>112</c:v>
                </c:pt>
                <c:pt idx="249">
                  <c:v>87</c:v>
                </c:pt>
                <c:pt idx="250">
                  <c:v>175</c:v>
                </c:pt>
                <c:pt idx="251">
                  <c:v>13</c:v>
                </c:pt>
                <c:pt idx="252">
                  <c:v>177</c:v>
                </c:pt>
                <c:pt idx="253">
                  <c:v>158</c:v>
                </c:pt>
                <c:pt idx="254">
                  <c:v>316</c:v>
                </c:pt>
                <c:pt idx="255">
                  <c:v>125</c:v>
                </c:pt>
                <c:pt idx="256">
                  <c:v>69</c:v>
                </c:pt>
                <c:pt idx="257">
                  <c:v>240</c:v>
                </c:pt>
                <c:pt idx="258">
                  <c:v>260</c:v>
                </c:pt>
                <c:pt idx="259">
                  <c:v>310</c:v>
                </c:pt>
                <c:pt idx="260">
                  <c:v>340</c:v>
                </c:pt>
                <c:pt idx="261">
                  <c:v>81</c:v>
                </c:pt>
                <c:pt idx="262">
                  <c:v>99</c:v>
                </c:pt>
                <c:pt idx="263">
                  <c:v>230</c:v>
                </c:pt>
                <c:pt idx="264">
                  <c:v>240</c:v>
                </c:pt>
                <c:pt idx="265">
                  <c:v>167</c:v>
                </c:pt>
                <c:pt idx="266">
                  <c:v>213</c:v>
                </c:pt>
                <c:pt idx="267">
                  <c:v>123</c:v>
                </c:pt>
                <c:pt idx="268">
                  <c:v>171</c:v>
                </c:pt>
                <c:pt idx="269">
                  <c:v>220</c:v>
                </c:pt>
                <c:pt idx="270">
                  <c:v>95</c:v>
                </c:pt>
                <c:pt idx="271">
                  <c:v>187</c:v>
                </c:pt>
                <c:pt idx="272">
                  <c:v>380</c:v>
                </c:pt>
                <c:pt idx="273">
                  <c:v>120</c:v>
                </c:pt>
                <c:pt idx="274">
                  <c:v>93</c:v>
                </c:pt>
                <c:pt idx="275">
                  <c:v>130</c:v>
                </c:pt>
                <c:pt idx="276">
                  <c:v>148</c:v>
                </c:pt>
                <c:pt idx="277">
                  <c:v>37</c:v>
                </c:pt>
                <c:pt idx="278">
                  <c:v>350</c:v>
                </c:pt>
                <c:pt idx="279">
                  <c:v>69</c:v>
                </c:pt>
                <c:pt idx="280">
                  <c:v>224</c:v>
                </c:pt>
                <c:pt idx="281">
                  <c:v>20.7</c:v>
                </c:pt>
                <c:pt idx="282">
                  <c:v>182</c:v>
                </c:pt>
                <c:pt idx="283">
                  <c:v>240</c:v>
                </c:pt>
                <c:pt idx="284">
                  <c:v>327</c:v>
                </c:pt>
                <c:pt idx="285">
                  <c:v>93</c:v>
                </c:pt>
                <c:pt idx="286">
                  <c:v>180</c:v>
                </c:pt>
                <c:pt idx="287">
                  <c:v>383</c:v>
                </c:pt>
                <c:pt idx="288">
                  <c:v>420</c:v>
                </c:pt>
                <c:pt idx="289">
                  <c:v>145</c:v>
                </c:pt>
                <c:pt idx="290">
                  <c:v>245</c:v>
                </c:pt>
                <c:pt idx="291">
                  <c:v>248</c:v>
                </c:pt>
                <c:pt idx="292">
                  <c:v>378</c:v>
                </c:pt>
                <c:pt idx="293">
                  <c:v>310</c:v>
                </c:pt>
                <c:pt idx="294">
                  <c:v>164</c:v>
                </c:pt>
                <c:pt idx="295">
                  <c:v>450</c:v>
                </c:pt>
                <c:pt idx="296">
                  <c:v>263</c:v>
                </c:pt>
                <c:pt idx="297">
                  <c:v>263</c:v>
                </c:pt>
                <c:pt idx="298">
                  <c:v>454</c:v>
                </c:pt>
                <c:pt idx="299">
                  <c:v>1140</c:v>
                </c:pt>
                <c:pt idx="300">
                  <c:v>436</c:v>
                </c:pt>
                <c:pt idx="301">
                  <c:v>150</c:v>
                </c:pt>
                <c:pt idx="302">
                  <c:v>356</c:v>
                </c:pt>
                <c:pt idx="303">
                  <c:v>81</c:v>
                </c:pt>
                <c:pt idx="304">
                  <c:v>301</c:v>
                </c:pt>
                <c:pt idx="305">
                  <c:v>449</c:v>
                </c:pt>
                <c:pt idx="306">
                  <c:v>168</c:v>
                </c:pt>
                <c:pt idx="307">
                  <c:v>350</c:v>
                </c:pt>
                <c:pt idx="308">
                  <c:v>180</c:v>
                </c:pt>
                <c:pt idx="309">
                  <c:v>9</c:v>
                </c:pt>
                <c:pt idx="310">
                  <c:v>320</c:v>
                </c:pt>
                <c:pt idx="311">
                  <c:v>614</c:v>
                </c:pt>
                <c:pt idx="312">
                  <c:v>260</c:v>
                </c:pt>
                <c:pt idx="313">
                  <c:v>308</c:v>
                </c:pt>
                <c:pt idx="314">
                  <c:v>490</c:v>
                </c:pt>
                <c:pt idx="315">
                  <c:v>19.899999999999999</c:v>
                </c:pt>
                <c:pt idx="316">
                  <c:v>240</c:v>
                </c:pt>
                <c:pt idx="317">
                  <c:v>325</c:v>
                </c:pt>
                <c:pt idx="318">
                  <c:v>339</c:v>
                </c:pt>
                <c:pt idx="319">
                  <c:v>414</c:v>
                </c:pt>
                <c:pt idx="320">
                  <c:v>543</c:v>
                </c:pt>
                <c:pt idx="321">
                  <c:v>1060</c:v>
                </c:pt>
                <c:pt idx="322">
                  <c:v>366</c:v>
                </c:pt>
                <c:pt idx="323">
                  <c:v>382</c:v>
                </c:pt>
                <c:pt idx="324">
                  <c:v>477</c:v>
                </c:pt>
                <c:pt idx="325">
                  <c:v>559</c:v>
                </c:pt>
                <c:pt idx="326">
                  <c:v>210</c:v>
                </c:pt>
                <c:pt idx="327">
                  <c:v>332</c:v>
                </c:pt>
                <c:pt idx="328">
                  <c:v>350</c:v>
                </c:pt>
                <c:pt idx="329">
                  <c:v>434</c:v>
                </c:pt>
                <c:pt idx="330">
                  <c:v>460</c:v>
                </c:pt>
                <c:pt idx="331">
                  <c:v>690</c:v>
                </c:pt>
                <c:pt idx="332">
                  <c:v>600</c:v>
                </c:pt>
                <c:pt idx="333">
                  <c:v>704</c:v>
                </c:pt>
                <c:pt idx="334">
                  <c:v>411</c:v>
                </c:pt>
                <c:pt idx="335">
                  <c:v>430</c:v>
                </c:pt>
                <c:pt idx="336">
                  <c:v>439</c:v>
                </c:pt>
                <c:pt idx="337">
                  <c:v>481</c:v>
                </c:pt>
                <c:pt idx="338">
                  <c:v>600</c:v>
                </c:pt>
                <c:pt idx="339">
                  <c:v>990</c:v>
                </c:pt>
                <c:pt idx="340">
                  <c:v>260</c:v>
                </c:pt>
                <c:pt idx="341">
                  <c:v>313</c:v>
                </c:pt>
                <c:pt idx="342">
                  <c:v>326</c:v>
                </c:pt>
                <c:pt idx="343">
                  <c:v>409</c:v>
                </c:pt>
                <c:pt idx="344">
                  <c:v>463</c:v>
                </c:pt>
                <c:pt idx="345">
                  <c:v>752</c:v>
                </c:pt>
                <c:pt idx="346">
                  <c:v>1150</c:v>
                </c:pt>
                <c:pt idx="347">
                  <c:v>450</c:v>
                </c:pt>
                <c:pt idx="348">
                  <c:v>460</c:v>
                </c:pt>
                <c:pt idx="349">
                  <c:v>492</c:v>
                </c:pt>
                <c:pt idx="350">
                  <c:v>617</c:v>
                </c:pt>
                <c:pt idx="351">
                  <c:v>1540</c:v>
                </c:pt>
                <c:pt idx="352">
                  <c:v>1710</c:v>
                </c:pt>
                <c:pt idx="353">
                  <c:v>380</c:v>
                </c:pt>
                <c:pt idx="354">
                  <c:v>386</c:v>
                </c:pt>
                <c:pt idx="355">
                  <c:v>610</c:v>
                </c:pt>
                <c:pt idx="356">
                  <c:v>5150</c:v>
                </c:pt>
                <c:pt idx="357">
                  <c:v>416</c:v>
                </c:pt>
                <c:pt idx="358">
                  <c:v>630</c:v>
                </c:pt>
                <c:pt idx="359">
                  <c:v>1090</c:v>
                </c:pt>
                <c:pt idx="360">
                  <c:v>335</c:v>
                </c:pt>
                <c:pt idx="361">
                  <c:v>925</c:v>
                </c:pt>
                <c:pt idx="362">
                  <c:v>980</c:v>
                </c:pt>
                <c:pt idx="363">
                  <c:v>560</c:v>
                </c:pt>
                <c:pt idx="364">
                  <c:v>900</c:v>
                </c:pt>
                <c:pt idx="365">
                  <c:v>2050</c:v>
                </c:pt>
                <c:pt idx="366">
                  <c:v>441</c:v>
                </c:pt>
                <c:pt idx="367">
                  <c:v>640</c:v>
                </c:pt>
                <c:pt idx="368">
                  <c:v>897</c:v>
                </c:pt>
                <c:pt idx="369">
                  <c:v>1510</c:v>
                </c:pt>
                <c:pt idx="370">
                  <c:v>660</c:v>
                </c:pt>
                <c:pt idx="371">
                  <c:v>690</c:v>
                </c:pt>
                <c:pt idx="372">
                  <c:v>870</c:v>
                </c:pt>
                <c:pt idx="373">
                  <c:v>2370</c:v>
                </c:pt>
                <c:pt idx="374">
                  <c:v>3810</c:v>
                </c:pt>
                <c:pt idx="375">
                  <c:v>1080</c:v>
                </c:pt>
                <c:pt idx="376">
                  <c:v>1210</c:v>
                </c:pt>
                <c:pt idx="377">
                  <c:v>1340</c:v>
                </c:pt>
                <c:pt idx="378">
                  <c:v>2250</c:v>
                </c:pt>
                <c:pt idx="379">
                  <c:v>876</c:v>
                </c:pt>
                <c:pt idx="380">
                  <c:v>1090</c:v>
                </c:pt>
                <c:pt idx="381">
                  <c:v>1090</c:v>
                </c:pt>
                <c:pt idx="382">
                  <c:v>954</c:v>
                </c:pt>
                <c:pt idx="383">
                  <c:v>880</c:v>
                </c:pt>
                <c:pt idx="384">
                  <c:v>2050</c:v>
                </c:pt>
                <c:pt idx="385">
                  <c:v>1830</c:v>
                </c:pt>
                <c:pt idx="386">
                  <c:v>1010</c:v>
                </c:pt>
                <c:pt idx="387">
                  <c:v>1500</c:v>
                </c:pt>
                <c:pt idx="388">
                  <c:v>1300</c:v>
                </c:pt>
                <c:pt idx="389">
                  <c:v>1490</c:v>
                </c:pt>
                <c:pt idx="390">
                  <c:v>1700</c:v>
                </c:pt>
                <c:pt idx="391">
                  <c:v>1860</c:v>
                </c:pt>
                <c:pt idx="392">
                  <c:v>1380</c:v>
                </c:pt>
                <c:pt idx="393">
                  <c:v>1420</c:v>
                </c:pt>
                <c:pt idx="394">
                  <c:v>2180</c:v>
                </c:pt>
                <c:pt idx="395">
                  <c:v>2000</c:v>
                </c:pt>
                <c:pt idx="396">
                  <c:v>5390</c:v>
                </c:pt>
                <c:pt idx="397">
                  <c:v>1830</c:v>
                </c:pt>
                <c:pt idx="398">
                  <c:v>1800</c:v>
                </c:pt>
                <c:pt idx="399">
                  <c:v>1200</c:v>
                </c:pt>
                <c:pt idx="400">
                  <c:v>2930</c:v>
                </c:pt>
                <c:pt idx="401">
                  <c:v>670</c:v>
                </c:pt>
                <c:pt idx="402">
                  <c:v>2800</c:v>
                </c:pt>
                <c:pt idx="403">
                  <c:v>1690</c:v>
                </c:pt>
                <c:pt idx="404">
                  <c:v>2100</c:v>
                </c:pt>
                <c:pt idx="405">
                  <c:v>7560</c:v>
                </c:pt>
                <c:pt idx="406">
                  <c:v>1250</c:v>
                </c:pt>
                <c:pt idx="407">
                  <c:v>1740</c:v>
                </c:pt>
                <c:pt idx="408">
                  <c:v>1700</c:v>
                </c:pt>
                <c:pt idx="409">
                  <c:v>2400</c:v>
                </c:pt>
                <c:pt idx="410">
                  <c:v>1900</c:v>
                </c:pt>
                <c:pt idx="411">
                  <c:v>1770</c:v>
                </c:pt>
                <c:pt idx="412">
                  <c:v>1960</c:v>
                </c:pt>
                <c:pt idx="413">
                  <c:v>2670</c:v>
                </c:pt>
                <c:pt idx="414">
                  <c:v>2660</c:v>
                </c:pt>
                <c:pt idx="415">
                  <c:v>2310</c:v>
                </c:pt>
                <c:pt idx="416">
                  <c:v>1780</c:v>
                </c:pt>
                <c:pt idx="417">
                  <c:v>1800</c:v>
                </c:pt>
                <c:pt idx="418">
                  <c:v>3080</c:v>
                </c:pt>
                <c:pt idx="419">
                  <c:v>2210</c:v>
                </c:pt>
                <c:pt idx="420">
                  <c:v>2710</c:v>
                </c:pt>
                <c:pt idx="421">
                  <c:v>1300</c:v>
                </c:pt>
                <c:pt idx="422">
                  <c:v>2600</c:v>
                </c:pt>
                <c:pt idx="423">
                  <c:v>1920</c:v>
                </c:pt>
                <c:pt idx="424">
                  <c:v>2000</c:v>
                </c:pt>
                <c:pt idx="425">
                  <c:v>2340</c:v>
                </c:pt>
                <c:pt idx="426">
                  <c:v>3500</c:v>
                </c:pt>
                <c:pt idx="427">
                  <c:v>3860</c:v>
                </c:pt>
                <c:pt idx="428">
                  <c:v>2460</c:v>
                </c:pt>
                <c:pt idx="429">
                  <c:v>2500</c:v>
                </c:pt>
                <c:pt idx="430">
                  <c:v>2930</c:v>
                </c:pt>
                <c:pt idx="431">
                  <c:v>3100</c:v>
                </c:pt>
                <c:pt idx="432">
                  <c:v>3500</c:v>
                </c:pt>
                <c:pt idx="433">
                  <c:v>8540</c:v>
                </c:pt>
                <c:pt idx="434">
                  <c:v>3270</c:v>
                </c:pt>
                <c:pt idx="435">
                  <c:v>3720</c:v>
                </c:pt>
                <c:pt idx="436">
                  <c:v>4400</c:v>
                </c:pt>
                <c:pt idx="437">
                  <c:v>4430</c:v>
                </c:pt>
                <c:pt idx="438">
                  <c:v>5070</c:v>
                </c:pt>
                <c:pt idx="439">
                  <c:v>2600</c:v>
                </c:pt>
                <c:pt idx="440">
                  <c:v>3430</c:v>
                </c:pt>
                <c:pt idx="441">
                  <c:v>3960</c:v>
                </c:pt>
                <c:pt idx="442">
                  <c:v>4660</c:v>
                </c:pt>
                <c:pt idx="443">
                  <c:v>3064</c:v>
                </c:pt>
                <c:pt idx="444">
                  <c:v>6900</c:v>
                </c:pt>
                <c:pt idx="445">
                  <c:v>3260</c:v>
                </c:pt>
                <c:pt idx="446">
                  <c:v>3820</c:v>
                </c:pt>
                <c:pt idx="447">
                  <c:v>5610</c:v>
                </c:pt>
                <c:pt idx="448">
                  <c:v>6370</c:v>
                </c:pt>
                <c:pt idx="449">
                  <c:v>4212</c:v>
                </c:pt>
                <c:pt idx="450">
                  <c:v>5000</c:v>
                </c:pt>
                <c:pt idx="451">
                  <c:v>8600</c:v>
                </c:pt>
                <c:pt idx="452">
                  <c:v>4500</c:v>
                </c:pt>
                <c:pt idx="453">
                  <c:v>4440</c:v>
                </c:pt>
                <c:pt idx="454">
                  <c:v>5000</c:v>
                </c:pt>
                <c:pt idx="455">
                  <c:v>8390</c:v>
                </c:pt>
                <c:pt idx="456">
                  <c:v>4510</c:v>
                </c:pt>
                <c:pt idx="457">
                  <c:v>4010</c:v>
                </c:pt>
                <c:pt idx="458">
                  <c:v>5790</c:v>
                </c:pt>
                <c:pt idx="459">
                  <c:v>6550</c:v>
                </c:pt>
                <c:pt idx="460">
                  <c:v>4750</c:v>
                </c:pt>
                <c:pt idx="461">
                  <c:v>9400</c:v>
                </c:pt>
                <c:pt idx="462">
                  <c:v>4200</c:v>
                </c:pt>
                <c:pt idx="463">
                  <c:v>5830</c:v>
                </c:pt>
                <c:pt idx="464">
                  <c:v>4200</c:v>
                </c:pt>
                <c:pt idx="465">
                  <c:v>4400</c:v>
                </c:pt>
                <c:pt idx="466">
                  <c:v>5070</c:v>
                </c:pt>
                <c:pt idx="467">
                  <c:v>5100</c:v>
                </c:pt>
                <c:pt idx="468">
                  <c:v>7500</c:v>
                </c:pt>
                <c:pt idx="469">
                  <c:v>6600</c:v>
                </c:pt>
                <c:pt idx="470">
                  <c:v>10900</c:v>
                </c:pt>
                <c:pt idx="471">
                  <c:v>7300</c:v>
                </c:pt>
                <c:pt idx="472">
                  <c:v>8840</c:v>
                </c:pt>
                <c:pt idx="473">
                  <c:v>8800</c:v>
                </c:pt>
                <c:pt idx="474">
                  <c:v>9790</c:v>
                </c:pt>
                <c:pt idx="475">
                  <c:v>10000</c:v>
                </c:pt>
                <c:pt idx="476">
                  <c:v>7950</c:v>
                </c:pt>
                <c:pt idx="477">
                  <c:v>9320</c:v>
                </c:pt>
                <c:pt idx="478">
                  <c:v>10600</c:v>
                </c:pt>
                <c:pt idx="479">
                  <c:v>19600</c:v>
                </c:pt>
                <c:pt idx="480">
                  <c:v>34000</c:v>
                </c:pt>
                <c:pt idx="481">
                  <c:v>14000</c:v>
                </c:pt>
                <c:pt idx="482">
                  <c:v>7490</c:v>
                </c:pt>
                <c:pt idx="483">
                  <c:v>10300</c:v>
                </c:pt>
                <c:pt idx="484">
                  <c:v>14200</c:v>
                </c:pt>
                <c:pt idx="485">
                  <c:v>9980</c:v>
                </c:pt>
                <c:pt idx="486">
                  <c:v>19500</c:v>
                </c:pt>
                <c:pt idx="487">
                  <c:v>15000</c:v>
                </c:pt>
                <c:pt idx="488">
                  <c:v>20000</c:v>
                </c:pt>
                <c:pt idx="489">
                  <c:v>16000</c:v>
                </c:pt>
                <c:pt idx="490">
                  <c:v>19100</c:v>
                </c:pt>
                <c:pt idx="491">
                  <c:v>23000</c:v>
                </c:pt>
                <c:pt idx="492">
                  <c:v>17000</c:v>
                </c:pt>
                <c:pt idx="493">
                  <c:v>14950</c:v>
                </c:pt>
                <c:pt idx="494">
                  <c:v>29200</c:v>
                </c:pt>
                <c:pt idx="495">
                  <c:v>29160</c:v>
                </c:pt>
                <c:pt idx="496">
                  <c:v>33000</c:v>
                </c:pt>
                <c:pt idx="497">
                  <c:v>43200</c:v>
                </c:pt>
                <c:pt idx="498">
                  <c:v>60000</c:v>
                </c:pt>
                <c:pt idx="499">
                  <c:v>27000</c:v>
                </c:pt>
                <c:pt idx="500">
                  <c:v>81800</c:v>
                </c:pt>
                <c:pt idx="501">
                  <c:v>8.5</c:v>
                </c:pt>
                <c:pt idx="502">
                  <c:v>8.5</c:v>
                </c:pt>
                <c:pt idx="503">
                  <c:v>8.5</c:v>
                </c:pt>
                <c:pt idx="504">
                  <c:v>8.5</c:v>
                </c:pt>
                <c:pt idx="505">
                  <c:v>8.5</c:v>
                </c:pt>
                <c:pt idx="506">
                  <c:v>9.3000000000000007</c:v>
                </c:pt>
                <c:pt idx="507">
                  <c:v>11.9</c:v>
                </c:pt>
                <c:pt idx="508">
                  <c:v>11.9</c:v>
                </c:pt>
                <c:pt idx="509">
                  <c:v>13.6</c:v>
                </c:pt>
                <c:pt idx="510">
                  <c:v>14</c:v>
                </c:pt>
                <c:pt idx="511">
                  <c:v>14</c:v>
                </c:pt>
                <c:pt idx="512">
                  <c:v>15</c:v>
                </c:pt>
                <c:pt idx="513">
                  <c:v>15.8</c:v>
                </c:pt>
                <c:pt idx="514">
                  <c:v>16</c:v>
                </c:pt>
                <c:pt idx="515">
                  <c:v>18</c:v>
                </c:pt>
                <c:pt idx="516">
                  <c:v>18.2</c:v>
                </c:pt>
                <c:pt idx="517">
                  <c:v>18.7</c:v>
                </c:pt>
                <c:pt idx="518">
                  <c:v>19</c:v>
                </c:pt>
                <c:pt idx="519">
                  <c:v>19.3</c:v>
                </c:pt>
                <c:pt idx="520">
                  <c:v>19.5</c:v>
                </c:pt>
                <c:pt idx="521">
                  <c:v>20</c:v>
                </c:pt>
                <c:pt idx="522">
                  <c:v>21.7</c:v>
                </c:pt>
                <c:pt idx="523">
                  <c:v>22</c:v>
                </c:pt>
                <c:pt idx="524">
                  <c:v>22.2</c:v>
                </c:pt>
                <c:pt idx="525">
                  <c:v>22.4</c:v>
                </c:pt>
                <c:pt idx="526">
                  <c:v>22.6</c:v>
                </c:pt>
                <c:pt idx="527">
                  <c:v>23.5</c:v>
                </c:pt>
                <c:pt idx="528">
                  <c:v>24</c:v>
                </c:pt>
                <c:pt idx="529">
                  <c:v>25.3</c:v>
                </c:pt>
                <c:pt idx="530">
                  <c:v>25.7</c:v>
                </c:pt>
                <c:pt idx="531">
                  <c:v>26.9</c:v>
                </c:pt>
                <c:pt idx="532">
                  <c:v>27</c:v>
                </c:pt>
                <c:pt idx="533">
                  <c:v>27</c:v>
                </c:pt>
                <c:pt idx="534">
                  <c:v>27</c:v>
                </c:pt>
                <c:pt idx="535">
                  <c:v>27.6</c:v>
                </c:pt>
                <c:pt idx="536">
                  <c:v>28</c:v>
                </c:pt>
                <c:pt idx="537">
                  <c:v>28.8</c:v>
                </c:pt>
                <c:pt idx="538">
                  <c:v>29.5</c:v>
                </c:pt>
                <c:pt idx="539">
                  <c:v>31.2</c:v>
                </c:pt>
                <c:pt idx="540">
                  <c:v>31.7</c:v>
                </c:pt>
                <c:pt idx="541">
                  <c:v>32.299999999999997</c:v>
                </c:pt>
                <c:pt idx="542">
                  <c:v>33</c:v>
                </c:pt>
                <c:pt idx="543">
                  <c:v>33.4</c:v>
                </c:pt>
                <c:pt idx="544">
                  <c:v>34.4</c:v>
                </c:pt>
                <c:pt idx="545">
                  <c:v>35.200000000000003</c:v>
                </c:pt>
                <c:pt idx="546">
                  <c:v>36</c:v>
                </c:pt>
                <c:pt idx="547">
                  <c:v>37.299999999999997</c:v>
                </c:pt>
                <c:pt idx="548">
                  <c:v>38</c:v>
                </c:pt>
                <c:pt idx="549">
                  <c:v>39.200000000000003</c:v>
                </c:pt>
                <c:pt idx="550">
                  <c:v>39.6</c:v>
                </c:pt>
                <c:pt idx="551">
                  <c:v>40.9</c:v>
                </c:pt>
                <c:pt idx="552">
                  <c:v>41</c:v>
                </c:pt>
                <c:pt idx="553">
                  <c:v>42.6</c:v>
                </c:pt>
                <c:pt idx="554">
                  <c:v>43.5</c:v>
                </c:pt>
                <c:pt idx="555">
                  <c:v>43.7</c:v>
                </c:pt>
                <c:pt idx="556">
                  <c:v>43.7</c:v>
                </c:pt>
                <c:pt idx="557">
                  <c:v>44</c:v>
                </c:pt>
                <c:pt idx="558">
                  <c:v>44</c:v>
                </c:pt>
                <c:pt idx="559">
                  <c:v>44</c:v>
                </c:pt>
                <c:pt idx="560">
                  <c:v>44.5</c:v>
                </c:pt>
                <c:pt idx="561">
                  <c:v>45.5</c:v>
                </c:pt>
                <c:pt idx="562">
                  <c:v>45.8</c:v>
                </c:pt>
                <c:pt idx="563">
                  <c:v>46.6</c:v>
                </c:pt>
                <c:pt idx="564">
                  <c:v>46.9</c:v>
                </c:pt>
                <c:pt idx="565">
                  <c:v>47</c:v>
                </c:pt>
                <c:pt idx="566">
                  <c:v>49.6</c:v>
                </c:pt>
                <c:pt idx="567">
                  <c:v>49.7</c:v>
                </c:pt>
                <c:pt idx="568">
                  <c:v>50.1</c:v>
                </c:pt>
                <c:pt idx="569">
                  <c:v>50.3</c:v>
                </c:pt>
                <c:pt idx="570">
                  <c:v>50.7</c:v>
                </c:pt>
                <c:pt idx="571">
                  <c:v>51.4</c:v>
                </c:pt>
                <c:pt idx="572">
                  <c:v>52.7</c:v>
                </c:pt>
                <c:pt idx="573">
                  <c:v>53.3</c:v>
                </c:pt>
                <c:pt idx="574">
                  <c:v>53.6</c:v>
                </c:pt>
                <c:pt idx="575">
                  <c:v>53.8</c:v>
                </c:pt>
                <c:pt idx="576">
                  <c:v>53.9</c:v>
                </c:pt>
                <c:pt idx="577">
                  <c:v>56</c:v>
                </c:pt>
                <c:pt idx="578">
                  <c:v>57.8</c:v>
                </c:pt>
                <c:pt idx="579">
                  <c:v>58</c:v>
                </c:pt>
                <c:pt idx="580">
                  <c:v>59</c:v>
                </c:pt>
                <c:pt idx="581">
                  <c:v>59.9</c:v>
                </c:pt>
                <c:pt idx="582">
                  <c:v>60</c:v>
                </c:pt>
                <c:pt idx="583">
                  <c:v>60</c:v>
                </c:pt>
                <c:pt idx="584">
                  <c:v>61</c:v>
                </c:pt>
                <c:pt idx="585">
                  <c:v>61.1</c:v>
                </c:pt>
                <c:pt idx="586">
                  <c:v>61.6</c:v>
                </c:pt>
                <c:pt idx="587">
                  <c:v>62.8</c:v>
                </c:pt>
                <c:pt idx="588">
                  <c:v>63.6</c:v>
                </c:pt>
                <c:pt idx="589">
                  <c:v>63.6</c:v>
                </c:pt>
                <c:pt idx="590">
                  <c:v>64.8</c:v>
                </c:pt>
                <c:pt idx="591">
                  <c:v>65.099999999999994</c:v>
                </c:pt>
                <c:pt idx="592">
                  <c:v>66.599999999999994</c:v>
                </c:pt>
                <c:pt idx="593">
                  <c:v>67.400000000000006</c:v>
                </c:pt>
                <c:pt idx="594">
                  <c:v>67.900000000000006</c:v>
                </c:pt>
                <c:pt idx="595">
                  <c:v>68.099999999999994</c:v>
                </c:pt>
                <c:pt idx="596">
                  <c:v>68.099999999999994</c:v>
                </c:pt>
                <c:pt idx="597">
                  <c:v>68.5</c:v>
                </c:pt>
                <c:pt idx="598">
                  <c:v>69</c:v>
                </c:pt>
                <c:pt idx="599">
                  <c:v>69.099999999999994</c:v>
                </c:pt>
                <c:pt idx="600">
                  <c:v>70</c:v>
                </c:pt>
                <c:pt idx="601">
                  <c:v>72</c:v>
                </c:pt>
                <c:pt idx="602">
                  <c:v>72.7</c:v>
                </c:pt>
                <c:pt idx="603">
                  <c:v>73</c:v>
                </c:pt>
                <c:pt idx="604">
                  <c:v>75</c:v>
                </c:pt>
                <c:pt idx="605">
                  <c:v>76</c:v>
                </c:pt>
                <c:pt idx="606">
                  <c:v>76.3</c:v>
                </c:pt>
                <c:pt idx="607">
                  <c:v>77.599999999999994</c:v>
                </c:pt>
                <c:pt idx="608">
                  <c:v>78.3</c:v>
                </c:pt>
                <c:pt idx="609">
                  <c:v>81</c:v>
                </c:pt>
                <c:pt idx="610">
                  <c:v>81.3</c:v>
                </c:pt>
                <c:pt idx="611">
                  <c:v>81.7</c:v>
                </c:pt>
                <c:pt idx="612">
                  <c:v>83</c:v>
                </c:pt>
                <c:pt idx="613">
                  <c:v>84.2</c:v>
                </c:pt>
                <c:pt idx="614">
                  <c:v>84.8</c:v>
                </c:pt>
                <c:pt idx="615">
                  <c:v>85.8</c:v>
                </c:pt>
                <c:pt idx="616">
                  <c:v>86</c:v>
                </c:pt>
                <c:pt idx="617">
                  <c:v>86.2</c:v>
                </c:pt>
                <c:pt idx="618">
                  <c:v>86.2</c:v>
                </c:pt>
                <c:pt idx="619">
                  <c:v>87.3</c:v>
                </c:pt>
                <c:pt idx="620">
                  <c:v>88.8</c:v>
                </c:pt>
                <c:pt idx="621">
                  <c:v>89.9</c:v>
                </c:pt>
                <c:pt idx="622">
                  <c:v>90.1</c:v>
                </c:pt>
                <c:pt idx="623">
                  <c:v>91.2</c:v>
                </c:pt>
                <c:pt idx="624">
                  <c:v>91.2</c:v>
                </c:pt>
                <c:pt idx="625">
                  <c:v>93.9</c:v>
                </c:pt>
                <c:pt idx="626">
                  <c:v>94</c:v>
                </c:pt>
                <c:pt idx="627">
                  <c:v>95.7</c:v>
                </c:pt>
                <c:pt idx="628">
                  <c:v>96.4</c:v>
                </c:pt>
                <c:pt idx="629">
                  <c:v>97</c:v>
                </c:pt>
                <c:pt idx="630">
                  <c:v>97.5</c:v>
                </c:pt>
                <c:pt idx="631">
                  <c:v>98.7</c:v>
                </c:pt>
                <c:pt idx="632">
                  <c:v>99.6</c:v>
                </c:pt>
                <c:pt idx="633">
                  <c:v>99.7</c:v>
                </c:pt>
                <c:pt idx="634">
                  <c:v>101</c:v>
                </c:pt>
                <c:pt idx="635">
                  <c:v>101</c:v>
                </c:pt>
                <c:pt idx="636">
                  <c:v>101</c:v>
                </c:pt>
                <c:pt idx="637">
                  <c:v>102</c:v>
                </c:pt>
                <c:pt idx="638">
                  <c:v>102</c:v>
                </c:pt>
                <c:pt idx="639">
                  <c:v>104</c:v>
                </c:pt>
                <c:pt idx="640">
                  <c:v>104</c:v>
                </c:pt>
                <c:pt idx="641">
                  <c:v>106</c:v>
                </c:pt>
                <c:pt idx="642">
                  <c:v>106</c:v>
                </c:pt>
                <c:pt idx="643">
                  <c:v>108</c:v>
                </c:pt>
                <c:pt idx="644">
                  <c:v>109</c:v>
                </c:pt>
                <c:pt idx="645">
                  <c:v>110</c:v>
                </c:pt>
                <c:pt idx="646">
                  <c:v>111</c:v>
                </c:pt>
                <c:pt idx="647">
                  <c:v>112</c:v>
                </c:pt>
                <c:pt idx="648">
                  <c:v>112</c:v>
                </c:pt>
                <c:pt idx="649">
                  <c:v>112</c:v>
                </c:pt>
                <c:pt idx="650">
                  <c:v>112</c:v>
                </c:pt>
                <c:pt idx="651">
                  <c:v>113</c:v>
                </c:pt>
                <c:pt idx="652">
                  <c:v>114</c:v>
                </c:pt>
                <c:pt idx="653">
                  <c:v>115</c:v>
                </c:pt>
                <c:pt idx="654">
                  <c:v>116</c:v>
                </c:pt>
                <c:pt idx="655">
                  <c:v>117</c:v>
                </c:pt>
                <c:pt idx="656">
                  <c:v>117</c:v>
                </c:pt>
                <c:pt idx="657">
                  <c:v>117</c:v>
                </c:pt>
                <c:pt idx="658">
                  <c:v>118</c:v>
                </c:pt>
                <c:pt idx="659">
                  <c:v>120</c:v>
                </c:pt>
                <c:pt idx="660">
                  <c:v>120</c:v>
                </c:pt>
                <c:pt idx="661">
                  <c:v>121</c:v>
                </c:pt>
                <c:pt idx="662">
                  <c:v>121</c:v>
                </c:pt>
                <c:pt idx="663">
                  <c:v>122</c:v>
                </c:pt>
                <c:pt idx="664">
                  <c:v>123</c:v>
                </c:pt>
                <c:pt idx="665">
                  <c:v>123</c:v>
                </c:pt>
                <c:pt idx="666">
                  <c:v>123</c:v>
                </c:pt>
                <c:pt idx="667">
                  <c:v>123</c:v>
                </c:pt>
                <c:pt idx="668">
                  <c:v>124</c:v>
                </c:pt>
                <c:pt idx="669">
                  <c:v>124</c:v>
                </c:pt>
                <c:pt idx="670">
                  <c:v>124</c:v>
                </c:pt>
                <c:pt idx="671">
                  <c:v>125</c:v>
                </c:pt>
                <c:pt idx="672">
                  <c:v>125</c:v>
                </c:pt>
                <c:pt idx="673">
                  <c:v>125</c:v>
                </c:pt>
                <c:pt idx="674">
                  <c:v>126</c:v>
                </c:pt>
                <c:pt idx="675">
                  <c:v>130</c:v>
                </c:pt>
                <c:pt idx="676">
                  <c:v>131</c:v>
                </c:pt>
                <c:pt idx="677">
                  <c:v>132</c:v>
                </c:pt>
                <c:pt idx="678">
                  <c:v>133</c:v>
                </c:pt>
                <c:pt idx="679">
                  <c:v>136</c:v>
                </c:pt>
                <c:pt idx="680">
                  <c:v>136</c:v>
                </c:pt>
                <c:pt idx="681">
                  <c:v>136</c:v>
                </c:pt>
                <c:pt idx="682">
                  <c:v>137</c:v>
                </c:pt>
                <c:pt idx="683">
                  <c:v>137</c:v>
                </c:pt>
                <c:pt idx="684">
                  <c:v>138</c:v>
                </c:pt>
                <c:pt idx="685">
                  <c:v>138</c:v>
                </c:pt>
                <c:pt idx="686">
                  <c:v>138</c:v>
                </c:pt>
                <c:pt idx="687">
                  <c:v>139</c:v>
                </c:pt>
                <c:pt idx="688">
                  <c:v>139</c:v>
                </c:pt>
                <c:pt idx="689">
                  <c:v>139</c:v>
                </c:pt>
                <c:pt idx="690">
                  <c:v>140</c:v>
                </c:pt>
                <c:pt idx="691">
                  <c:v>140</c:v>
                </c:pt>
                <c:pt idx="692">
                  <c:v>144</c:v>
                </c:pt>
                <c:pt idx="693">
                  <c:v>145</c:v>
                </c:pt>
                <c:pt idx="694">
                  <c:v>146</c:v>
                </c:pt>
                <c:pt idx="695">
                  <c:v>147</c:v>
                </c:pt>
                <c:pt idx="696">
                  <c:v>148</c:v>
                </c:pt>
                <c:pt idx="697">
                  <c:v>148</c:v>
                </c:pt>
                <c:pt idx="698">
                  <c:v>148</c:v>
                </c:pt>
                <c:pt idx="699">
                  <c:v>149</c:v>
                </c:pt>
                <c:pt idx="700">
                  <c:v>149</c:v>
                </c:pt>
                <c:pt idx="701">
                  <c:v>150</c:v>
                </c:pt>
                <c:pt idx="702">
                  <c:v>150</c:v>
                </c:pt>
                <c:pt idx="703">
                  <c:v>150</c:v>
                </c:pt>
                <c:pt idx="704">
                  <c:v>153</c:v>
                </c:pt>
                <c:pt idx="705">
                  <c:v>154</c:v>
                </c:pt>
                <c:pt idx="706">
                  <c:v>156</c:v>
                </c:pt>
                <c:pt idx="707">
                  <c:v>157</c:v>
                </c:pt>
                <c:pt idx="708">
                  <c:v>157</c:v>
                </c:pt>
                <c:pt idx="709">
                  <c:v>158</c:v>
                </c:pt>
                <c:pt idx="710">
                  <c:v>158</c:v>
                </c:pt>
                <c:pt idx="711">
                  <c:v>159</c:v>
                </c:pt>
                <c:pt idx="712">
                  <c:v>159</c:v>
                </c:pt>
                <c:pt idx="713">
                  <c:v>159</c:v>
                </c:pt>
                <c:pt idx="714">
                  <c:v>160</c:v>
                </c:pt>
                <c:pt idx="715">
                  <c:v>160</c:v>
                </c:pt>
                <c:pt idx="716">
                  <c:v>160</c:v>
                </c:pt>
                <c:pt idx="717">
                  <c:v>161</c:v>
                </c:pt>
                <c:pt idx="718">
                  <c:v>161</c:v>
                </c:pt>
                <c:pt idx="719">
                  <c:v>161</c:v>
                </c:pt>
                <c:pt idx="720">
                  <c:v>161</c:v>
                </c:pt>
                <c:pt idx="721">
                  <c:v>162</c:v>
                </c:pt>
                <c:pt idx="722">
                  <c:v>162</c:v>
                </c:pt>
                <c:pt idx="723">
                  <c:v>163</c:v>
                </c:pt>
                <c:pt idx="724">
                  <c:v>165</c:v>
                </c:pt>
                <c:pt idx="725">
                  <c:v>165</c:v>
                </c:pt>
                <c:pt idx="726">
                  <c:v>168</c:v>
                </c:pt>
                <c:pt idx="727">
                  <c:v>168</c:v>
                </c:pt>
                <c:pt idx="728">
                  <c:v>171</c:v>
                </c:pt>
                <c:pt idx="729">
                  <c:v>172</c:v>
                </c:pt>
                <c:pt idx="730">
                  <c:v>173</c:v>
                </c:pt>
                <c:pt idx="731">
                  <c:v>174</c:v>
                </c:pt>
                <c:pt idx="732">
                  <c:v>175</c:v>
                </c:pt>
                <c:pt idx="733">
                  <c:v>175</c:v>
                </c:pt>
                <c:pt idx="734">
                  <c:v>179</c:v>
                </c:pt>
                <c:pt idx="735">
                  <c:v>181</c:v>
                </c:pt>
                <c:pt idx="736">
                  <c:v>182</c:v>
                </c:pt>
                <c:pt idx="737">
                  <c:v>182</c:v>
                </c:pt>
                <c:pt idx="738">
                  <c:v>182</c:v>
                </c:pt>
                <c:pt idx="739">
                  <c:v>183</c:v>
                </c:pt>
                <c:pt idx="740">
                  <c:v>184</c:v>
                </c:pt>
                <c:pt idx="741">
                  <c:v>184</c:v>
                </c:pt>
                <c:pt idx="742">
                  <c:v>184</c:v>
                </c:pt>
                <c:pt idx="743">
                  <c:v>184</c:v>
                </c:pt>
                <c:pt idx="744">
                  <c:v>184</c:v>
                </c:pt>
                <c:pt idx="745">
                  <c:v>185</c:v>
                </c:pt>
                <c:pt idx="746">
                  <c:v>186</c:v>
                </c:pt>
                <c:pt idx="747">
                  <c:v>187</c:v>
                </c:pt>
                <c:pt idx="748">
                  <c:v>187</c:v>
                </c:pt>
                <c:pt idx="749">
                  <c:v>188</c:v>
                </c:pt>
                <c:pt idx="750">
                  <c:v>189</c:v>
                </c:pt>
                <c:pt idx="751">
                  <c:v>190</c:v>
                </c:pt>
                <c:pt idx="752">
                  <c:v>190</c:v>
                </c:pt>
                <c:pt idx="753">
                  <c:v>191</c:v>
                </c:pt>
                <c:pt idx="754">
                  <c:v>193</c:v>
                </c:pt>
                <c:pt idx="755">
                  <c:v>195</c:v>
                </c:pt>
                <c:pt idx="756">
                  <c:v>196</c:v>
                </c:pt>
                <c:pt idx="757">
                  <c:v>197</c:v>
                </c:pt>
                <c:pt idx="758">
                  <c:v>197</c:v>
                </c:pt>
                <c:pt idx="759">
                  <c:v>198</c:v>
                </c:pt>
                <c:pt idx="760">
                  <c:v>199</c:v>
                </c:pt>
                <c:pt idx="761">
                  <c:v>202</c:v>
                </c:pt>
                <c:pt idx="762">
                  <c:v>202</c:v>
                </c:pt>
                <c:pt idx="763">
                  <c:v>202</c:v>
                </c:pt>
                <c:pt idx="764">
                  <c:v>202</c:v>
                </c:pt>
                <c:pt idx="765">
                  <c:v>203</c:v>
                </c:pt>
                <c:pt idx="766">
                  <c:v>204</c:v>
                </c:pt>
                <c:pt idx="767">
                  <c:v>205</c:v>
                </c:pt>
                <c:pt idx="768">
                  <c:v>206</c:v>
                </c:pt>
                <c:pt idx="769">
                  <c:v>206</c:v>
                </c:pt>
                <c:pt idx="770">
                  <c:v>206</c:v>
                </c:pt>
                <c:pt idx="771">
                  <c:v>213</c:v>
                </c:pt>
                <c:pt idx="772">
                  <c:v>215</c:v>
                </c:pt>
                <c:pt idx="773">
                  <c:v>217</c:v>
                </c:pt>
                <c:pt idx="774">
                  <c:v>219</c:v>
                </c:pt>
                <c:pt idx="775">
                  <c:v>220</c:v>
                </c:pt>
                <c:pt idx="776">
                  <c:v>220</c:v>
                </c:pt>
                <c:pt idx="777">
                  <c:v>221.6</c:v>
                </c:pt>
                <c:pt idx="778">
                  <c:v>225</c:v>
                </c:pt>
                <c:pt idx="779">
                  <c:v>225</c:v>
                </c:pt>
                <c:pt idx="780">
                  <c:v>225</c:v>
                </c:pt>
                <c:pt idx="781">
                  <c:v>227</c:v>
                </c:pt>
                <c:pt idx="782">
                  <c:v>231</c:v>
                </c:pt>
                <c:pt idx="783">
                  <c:v>232</c:v>
                </c:pt>
                <c:pt idx="784">
                  <c:v>234</c:v>
                </c:pt>
                <c:pt idx="785">
                  <c:v>234</c:v>
                </c:pt>
                <c:pt idx="786">
                  <c:v>238</c:v>
                </c:pt>
                <c:pt idx="787">
                  <c:v>238</c:v>
                </c:pt>
                <c:pt idx="788">
                  <c:v>238</c:v>
                </c:pt>
                <c:pt idx="789">
                  <c:v>240</c:v>
                </c:pt>
                <c:pt idx="790">
                  <c:v>241</c:v>
                </c:pt>
                <c:pt idx="791">
                  <c:v>241</c:v>
                </c:pt>
                <c:pt idx="792">
                  <c:v>245</c:v>
                </c:pt>
                <c:pt idx="793">
                  <c:v>248</c:v>
                </c:pt>
                <c:pt idx="794">
                  <c:v>248</c:v>
                </c:pt>
                <c:pt idx="795">
                  <c:v>249</c:v>
                </c:pt>
                <c:pt idx="796">
                  <c:v>252</c:v>
                </c:pt>
                <c:pt idx="797">
                  <c:v>253</c:v>
                </c:pt>
                <c:pt idx="798">
                  <c:v>253</c:v>
                </c:pt>
                <c:pt idx="799">
                  <c:v>255</c:v>
                </c:pt>
                <c:pt idx="800">
                  <c:v>256</c:v>
                </c:pt>
                <c:pt idx="801">
                  <c:v>256</c:v>
                </c:pt>
                <c:pt idx="802">
                  <c:v>260</c:v>
                </c:pt>
                <c:pt idx="803">
                  <c:v>261</c:v>
                </c:pt>
                <c:pt idx="804">
                  <c:v>262</c:v>
                </c:pt>
                <c:pt idx="805">
                  <c:v>262</c:v>
                </c:pt>
                <c:pt idx="806">
                  <c:v>263</c:v>
                </c:pt>
                <c:pt idx="807">
                  <c:v>263</c:v>
                </c:pt>
                <c:pt idx="808">
                  <c:v>263</c:v>
                </c:pt>
                <c:pt idx="809">
                  <c:v>267</c:v>
                </c:pt>
                <c:pt idx="810">
                  <c:v>270</c:v>
                </c:pt>
                <c:pt idx="811">
                  <c:v>278</c:v>
                </c:pt>
                <c:pt idx="812">
                  <c:v>279</c:v>
                </c:pt>
                <c:pt idx="813">
                  <c:v>279</c:v>
                </c:pt>
                <c:pt idx="814">
                  <c:v>281</c:v>
                </c:pt>
                <c:pt idx="815">
                  <c:v>281</c:v>
                </c:pt>
                <c:pt idx="816">
                  <c:v>284</c:v>
                </c:pt>
                <c:pt idx="817">
                  <c:v>285</c:v>
                </c:pt>
                <c:pt idx="818">
                  <c:v>289</c:v>
                </c:pt>
                <c:pt idx="819">
                  <c:v>291</c:v>
                </c:pt>
                <c:pt idx="820">
                  <c:v>295</c:v>
                </c:pt>
                <c:pt idx="821">
                  <c:v>299</c:v>
                </c:pt>
                <c:pt idx="822">
                  <c:v>300</c:v>
                </c:pt>
                <c:pt idx="823">
                  <c:v>301</c:v>
                </c:pt>
                <c:pt idx="824">
                  <c:v>301</c:v>
                </c:pt>
                <c:pt idx="825">
                  <c:v>303</c:v>
                </c:pt>
                <c:pt idx="826">
                  <c:v>306</c:v>
                </c:pt>
                <c:pt idx="827">
                  <c:v>309</c:v>
                </c:pt>
                <c:pt idx="828">
                  <c:v>310</c:v>
                </c:pt>
                <c:pt idx="829">
                  <c:v>316</c:v>
                </c:pt>
                <c:pt idx="830">
                  <c:v>317</c:v>
                </c:pt>
                <c:pt idx="831">
                  <c:v>317</c:v>
                </c:pt>
                <c:pt idx="832">
                  <c:v>318</c:v>
                </c:pt>
                <c:pt idx="833">
                  <c:v>320</c:v>
                </c:pt>
                <c:pt idx="834">
                  <c:v>321</c:v>
                </c:pt>
                <c:pt idx="835">
                  <c:v>322</c:v>
                </c:pt>
                <c:pt idx="836">
                  <c:v>327</c:v>
                </c:pt>
                <c:pt idx="837">
                  <c:v>329</c:v>
                </c:pt>
                <c:pt idx="838">
                  <c:v>329</c:v>
                </c:pt>
                <c:pt idx="839">
                  <c:v>331</c:v>
                </c:pt>
                <c:pt idx="840">
                  <c:v>333</c:v>
                </c:pt>
                <c:pt idx="841">
                  <c:v>333</c:v>
                </c:pt>
                <c:pt idx="842">
                  <c:v>334</c:v>
                </c:pt>
                <c:pt idx="843">
                  <c:v>343</c:v>
                </c:pt>
                <c:pt idx="844">
                  <c:v>343</c:v>
                </c:pt>
                <c:pt idx="845">
                  <c:v>344</c:v>
                </c:pt>
                <c:pt idx="846">
                  <c:v>347</c:v>
                </c:pt>
                <c:pt idx="847">
                  <c:v>350</c:v>
                </c:pt>
                <c:pt idx="848">
                  <c:v>350</c:v>
                </c:pt>
                <c:pt idx="849">
                  <c:v>350</c:v>
                </c:pt>
                <c:pt idx="850">
                  <c:v>351</c:v>
                </c:pt>
                <c:pt idx="851">
                  <c:v>354</c:v>
                </c:pt>
                <c:pt idx="852">
                  <c:v>354</c:v>
                </c:pt>
                <c:pt idx="853">
                  <c:v>354</c:v>
                </c:pt>
                <c:pt idx="854">
                  <c:v>354</c:v>
                </c:pt>
                <c:pt idx="855">
                  <c:v>358</c:v>
                </c:pt>
                <c:pt idx="856">
                  <c:v>358</c:v>
                </c:pt>
                <c:pt idx="857">
                  <c:v>363</c:v>
                </c:pt>
                <c:pt idx="858">
                  <c:v>365</c:v>
                </c:pt>
                <c:pt idx="859">
                  <c:v>366</c:v>
                </c:pt>
                <c:pt idx="860">
                  <c:v>368</c:v>
                </c:pt>
                <c:pt idx="861">
                  <c:v>374</c:v>
                </c:pt>
                <c:pt idx="862">
                  <c:v>378</c:v>
                </c:pt>
                <c:pt idx="863">
                  <c:v>380</c:v>
                </c:pt>
                <c:pt idx="864">
                  <c:v>381</c:v>
                </c:pt>
                <c:pt idx="865">
                  <c:v>387</c:v>
                </c:pt>
                <c:pt idx="866">
                  <c:v>388</c:v>
                </c:pt>
                <c:pt idx="867">
                  <c:v>389</c:v>
                </c:pt>
                <c:pt idx="868">
                  <c:v>391</c:v>
                </c:pt>
                <c:pt idx="869">
                  <c:v>393</c:v>
                </c:pt>
                <c:pt idx="870">
                  <c:v>393</c:v>
                </c:pt>
                <c:pt idx="871">
                  <c:v>398</c:v>
                </c:pt>
                <c:pt idx="872">
                  <c:v>402</c:v>
                </c:pt>
                <c:pt idx="873">
                  <c:v>402</c:v>
                </c:pt>
                <c:pt idx="874">
                  <c:v>402</c:v>
                </c:pt>
                <c:pt idx="875">
                  <c:v>403</c:v>
                </c:pt>
                <c:pt idx="876">
                  <c:v>404</c:v>
                </c:pt>
                <c:pt idx="877">
                  <c:v>406</c:v>
                </c:pt>
                <c:pt idx="878">
                  <c:v>408</c:v>
                </c:pt>
                <c:pt idx="879">
                  <c:v>411</c:v>
                </c:pt>
                <c:pt idx="880">
                  <c:v>417</c:v>
                </c:pt>
                <c:pt idx="881">
                  <c:v>420</c:v>
                </c:pt>
                <c:pt idx="882">
                  <c:v>420</c:v>
                </c:pt>
                <c:pt idx="883">
                  <c:v>421</c:v>
                </c:pt>
                <c:pt idx="884">
                  <c:v>422</c:v>
                </c:pt>
                <c:pt idx="885">
                  <c:v>423</c:v>
                </c:pt>
                <c:pt idx="886">
                  <c:v>424</c:v>
                </c:pt>
                <c:pt idx="887">
                  <c:v>426</c:v>
                </c:pt>
                <c:pt idx="888">
                  <c:v>431</c:v>
                </c:pt>
                <c:pt idx="889">
                  <c:v>433</c:v>
                </c:pt>
                <c:pt idx="890">
                  <c:v>434</c:v>
                </c:pt>
                <c:pt idx="891">
                  <c:v>434</c:v>
                </c:pt>
                <c:pt idx="892">
                  <c:v>436</c:v>
                </c:pt>
                <c:pt idx="893">
                  <c:v>440</c:v>
                </c:pt>
                <c:pt idx="894">
                  <c:v>442</c:v>
                </c:pt>
                <c:pt idx="895">
                  <c:v>451</c:v>
                </c:pt>
                <c:pt idx="896">
                  <c:v>453</c:v>
                </c:pt>
                <c:pt idx="897">
                  <c:v>455</c:v>
                </c:pt>
                <c:pt idx="898">
                  <c:v>456</c:v>
                </c:pt>
                <c:pt idx="899">
                  <c:v>460</c:v>
                </c:pt>
                <c:pt idx="900">
                  <c:v>460</c:v>
                </c:pt>
                <c:pt idx="901">
                  <c:v>461</c:v>
                </c:pt>
                <c:pt idx="902">
                  <c:v>462</c:v>
                </c:pt>
                <c:pt idx="903">
                  <c:v>465</c:v>
                </c:pt>
                <c:pt idx="904">
                  <c:v>467</c:v>
                </c:pt>
                <c:pt idx="905">
                  <c:v>469</c:v>
                </c:pt>
                <c:pt idx="906">
                  <c:v>471</c:v>
                </c:pt>
                <c:pt idx="907">
                  <c:v>473</c:v>
                </c:pt>
                <c:pt idx="908">
                  <c:v>473</c:v>
                </c:pt>
                <c:pt idx="909">
                  <c:v>474</c:v>
                </c:pt>
                <c:pt idx="910">
                  <c:v>474</c:v>
                </c:pt>
                <c:pt idx="911">
                  <c:v>475</c:v>
                </c:pt>
                <c:pt idx="912">
                  <c:v>478</c:v>
                </c:pt>
                <c:pt idx="913">
                  <c:v>480</c:v>
                </c:pt>
                <c:pt idx="914">
                  <c:v>482</c:v>
                </c:pt>
                <c:pt idx="915">
                  <c:v>484</c:v>
                </c:pt>
                <c:pt idx="916">
                  <c:v>486</c:v>
                </c:pt>
                <c:pt idx="917">
                  <c:v>486</c:v>
                </c:pt>
                <c:pt idx="918">
                  <c:v>490</c:v>
                </c:pt>
                <c:pt idx="919">
                  <c:v>491</c:v>
                </c:pt>
                <c:pt idx="920">
                  <c:v>492</c:v>
                </c:pt>
                <c:pt idx="921">
                  <c:v>495</c:v>
                </c:pt>
                <c:pt idx="922">
                  <c:v>496</c:v>
                </c:pt>
                <c:pt idx="923">
                  <c:v>497</c:v>
                </c:pt>
                <c:pt idx="924">
                  <c:v>501</c:v>
                </c:pt>
                <c:pt idx="925">
                  <c:v>505</c:v>
                </c:pt>
                <c:pt idx="926">
                  <c:v>509</c:v>
                </c:pt>
                <c:pt idx="927">
                  <c:v>521</c:v>
                </c:pt>
                <c:pt idx="928">
                  <c:v>522</c:v>
                </c:pt>
                <c:pt idx="929">
                  <c:v>523</c:v>
                </c:pt>
                <c:pt idx="930">
                  <c:v>524</c:v>
                </c:pt>
                <c:pt idx="931">
                  <c:v>524</c:v>
                </c:pt>
                <c:pt idx="932">
                  <c:v>524</c:v>
                </c:pt>
                <c:pt idx="933">
                  <c:v>524</c:v>
                </c:pt>
                <c:pt idx="934">
                  <c:v>525</c:v>
                </c:pt>
                <c:pt idx="935">
                  <c:v>528</c:v>
                </c:pt>
                <c:pt idx="936">
                  <c:v>536</c:v>
                </c:pt>
                <c:pt idx="937">
                  <c:v>537</c:v>
                </c:pt>
                <c:pt idx="938">
                  <c:v>538</c:v>
                </c:pt>
                <c:pt idx="939">
                  <c:v>543</c:v>
                </c:pt>
                <c:pt idx="940">
                  <c:v>547</c:v>
                </c:pt>
                <c:pt idx="941">
                  <c:v>547</c:v>
                </c:pt>
                <c:pt idx="942">
                  <c:v>548</c:v>
                </c:pt>
                <c:pt idx="943">
                  <c:v>548</c:v>
                </c:pt>
                <c:pt idx="944">
                  <c:v>549</c:v>
                </c:pt>
                <c:pt idx="945">
                  <c:v>552</c:v>
                </c:pt>
                <c:pt idx="946">
                  <c:v>553</c:v>
                </c:pt>
                <c:pt idx="947">
                  <c:v>554</c:v>
                </c:pt>
                <c:pt idx="948">
                  <c:v>554</c:v>
                </c:pt>
                <c:pt idx="949">
                  <c:v>556</c:v>
                </c:pt>
                <c:pt idx="950">
                  <c:v>557</c:v>
                </c:pt>
                <c:pt idx="951">
                  <c:v>558</c:v>
                </c:pt>
                <c:pt idx="952">
                  <c:v>560</c:v>
                </c:pt>
                <c:pt idx="953">
                  <c:v>567</c:v>
                </c:pt>
                <c:pt idx="954">
                  <c:v>568</c:v>
                </c:pt>
                <c:pt idx="955">
                  <c:v>573</c:v>
                </c:pt>
                <c:pt idx="956">
                  <c:v>573</c:v>
                </c:pt>
                <c:pt idx="957">
                  <c:v>576</c:v>
                </c:pt>
                <c:pt idx="958">
                  <c:v>576</c:v>
                </c:pt>
                <c:pt idx="959">
                  <c:v>580</c:v>
                </c:pt>
                <c:pt idx="960">
                  <c:v>581</c:v>
                </c:pt>
                <c:pt idx="961">
                  <c:v>581</c:v>
                </c:pt>
                <c:pt idx="962">
                  <c:v>584</c:v>
                </c:pt>
                <c:pt idx="963">
                  <c:v>585</c:v>
                </c:pt>
                <c:pt idx="964">
                  <c:v>588</c:v>
                </c:pt>
                <c:pt idx="965">
                  <c:v>588</c:v>
                </c:pt>
                <c:pt idx="966">
                  <c:v>589</c:v>
                </c:pt>
                <c:pt idx="967">
                  <c:v>595</c:v>
                </c:pt>
                <c:pt idx="968">
                  <c:v>607</c:v>
                </c:pt>
                <c:pt idx="969">
                  <c:v>608</c:v>
                </c:pt>
                <c:pt idx="970">
                  <c:v>612</c:v>
                </c:pt>
                <c:pt idx="971">
                  <c:v>612</c:v>
                </c:pt>
                <c:pt idx="972">
                  <c:v>612</c:v>
                </c:pt>
                <c:pt idx="973">
                  <c:v>616</c:v>
                </c:pt>
                <c:pt idx="974">
                  <c:v>617</c:v>
                </c:pt>
                <c:pt idx="975">
                  <c:v>618</c:v>
                </c:pt>
                <c:pt idx="976">
                  <c:v>621</c:v>
                </c:pt>
                <c:pt idx="977">
                  <c:v>623</c:v>
                </c:pt>
                <c:pt idx="978">
                  <c:v>623</c:v>
                </c:pt>
                <c:pt idx="979">
                  <c:v>626</c:v>
                </c:pt>
                <c:pt idx="980">
                  <c:v>627</c:v>
                </c:pt>
                <c:pt idx="981">
                  <c:v>628</c:v>
                </c:pt>
                <c:pt idx="982">
                  <c:v>630</c:v>
                </c:pt>
                <c:pt idx="983">
                  <c:v>630</c:v>
                </c:pt>
                <c:pt idx="984">
                  <c:v>636</c:v>
                </c:pt>
                <c:pt idx="985">
                  <c:v>640</c:v>
                </c:pt>
                <c:pt idx="986">
                  <c:v>643</c:v>
                </c:pt>
                <c:pt idx="987">
                  <c:v>646</c:v>
                </c:pt>
                <c:pt idx="988">
                  <c:v>652</c:v>
                </c:pt>
                <c:pt idx="989">
                  <c:v>657</c:v>
                </c:pt>
                <c:pt idx="990">
                  <c:v>658</c:v>
                </c:pt>
                <c:pt idx="991">
                  <c:v>660</c:v>
                </c:pt>
                <c:pt idx="992">
                  <c:v>661</c:v>
                </c:pt>
                <c:pt idx="993">
                  <c:v>669</c:v>
                </c:pt>
                <c:pt idx="994">
                  <c:v>677</c:v>
                </c:pt>
                <c:pt idx="995">
                  <c:v>678</c:v>
                </c:pt>
                <c:pt idx="996">
                  <c:v>682</c:v>
                </c:pt>
                <c:pt idx="997">
                  <c:v>685</c:v>
                </c:pt>
                <c:pt idx="998">
                  <c:v>689</c:v>
                </c:pt>
                <c:pt idx="999">
                  <c:v>692</c:v>
                </c:pt>
                <c:pt idx="1000">
                  <c:v>693</c:v>
                </c:pt>
                <c:pt idx="1001">
                  <c:v>698</c:v>
                </c:pt>
                <c:pt idx="1002">
                  <c:v>698</c:v>
                </c:pt>
                <c:pt idx="1003">
                  <c:v>700</c:v>
                </c:pt>
                <c:pt idx="1004">
                  <c:v>702</c:v>
                </c:pt>
                <c:pt idx="1005">
                  <c:v>704</c:v>
                </c:pt>
                <c:pt idx="1006">
                  <c:v>706</c:v>
                </c:pt>
                <c:pt idx="1007">
                  <c:v>713</c:v>
                </c:pt>
                <c:pt idx="1008">
                  <c:v>714</c:v>
                </c:pt>
                <c:pt idx="1009">
                  <c:v>715</c:v>
                </c:pt>
                <c:pt idx="1010">
                  <c:v>718</c:v>
                </c:pt>
                <c:pt idx="1011">
                  <c:v>718</c:v>
                </c:pt>
                <c:pt idx="1012">
                  <c:v>721</c:v>
                </c:pt>
                <c:pt idx="1013">
                  <c:v>722</c:v>
                </c:pt>
                <c:pt idx="1014">
                  <c:v>722</c:v>
                </c:pt>
                <c:pt idx="1015">
                  <c:v>743</c:v>
                </c:pt>
                <c:pt idx="1016">
                  <c:v>749</c:v>
                </c:pt>
                <c:pt idx="1017">
                  <c:v>757</c:v>
                </c:pt>
                <c:pt idx="1018">
                  <c:v>758</c:v>
                </c:pt>
                <c:pt idx="1019">
                  <c:v>761</c:v>
                </c:pt>
                <c:pt idx="1020">
                  <c:v>766</c:v>
                </c:pt>
                <c:pt idx="1021">
                  <c:v>767</c:v>
                </c:pt>
                <c:pt idx="1022">
                  <c:v>772</c:v>
                </c:pt>
                <c:pt idx="1023">
                  <c:v>775</c:v>
                </c:pt>
                <c:pt idx="1024">
                  <c:v>776</c:v>
                </c:pt>
                <c:pt idx="1025">
                  <c:v>778</c:v>
                </c:pt>
                <c:pt idx="1026">
                  <c:v>785</c:v>
                </c:pt>
                <c:pt idx="1027">
                  <c:v>807</c:v>
                </c:pt>
                <c:pt idx="1028">
                  <c:v>811</c:v>
                </c:pt>
                <c:pt idx="1029">
                  <c:v>816</c:v>
                </c:pt>
                <c:pt idx="1030">
                  <c:v>817</c:v>
                </c:pt>
                <c:pt idx="1031">
                  <c:v>841</c:v>
                </c:pt>
                <c:pt idx="1032">
                  <c:v>844</c:v>
                </c:pt>
                <c:pt idx="1033">
                  <c:v>852</c:v>
                </c:pt>
                <c:pt idx="1034">
                  <c:v>854</c:v>
                </c:pt>
                <c:pt idx="1035">
                  <c:v>854</c:v>
                </c:pt>
                <c:pt idx="1036">
                  <c:v>857</c:v>
                </c:pt>
                <c:pt idx="1037">
                  <c:v>864</c:v>
                </c:pt>
                <c:pt idx="1038">
                  <c:v>864</c:v>
                </c:pt>
                <c:pt idx="1039">
                  <c:v>865</c:v>
                </c:pt>
                <c:pt idx="1040">
                  <c:v>867</c:v>
                </c:pt>
                <c:pt idx="1041">
                  <c:v>869</c:v>
                </c:pt>
                <c:pt idx="1042">
                  <c:v>871</c:v>
                </c:pt>
                <c:pt idx="1043">
                  <c:v>878</c:v>
                </c:pt>
                <c:pt idx="1044">
                  <c:v>879</c:v>
                </c:pt>
                <c:pt idx="1045">
                  <c:v>884</c:v>
                </c:pt>
                <c:pt idx="1046">
                  <c:v>899</c:v>
                </c:pt>
                <c:pt idx="1047">
                  <c:v>900</c:v>
                </c:pt>
                <c:pt idx="1048">
                  <c:v>902</c:v>
                </c:pt>
                <c:pt idx="1049">
                  <c:v>913</c:v>
                </c:pt>
                <c:pt idx="1050">
                  <c:v>914</c:v>
                </c:pt>
                <c:pt idx="1051">
                  <c:v>920</c:v>
                </c:pt>
                <c:pt idx="1052">
                  <c:v>928</c:v>
                </c:pt>
                <c:pt idx="1053">
                  <c:v>932</c:v>
                </c:pt>
                <c:pt idx="1054">
                  <c:v>934</c:v>
                </c:pt>
                <c:pt idx="1055">
                  <c:v>935</c:v>
                </c:pt>
                <c:pt idx="1056">
                  <c:v>935</c:v>
                </c:pt>
                <c:pt idx="1057">
                  <c:v>936</c:v>
                </c:pt>
                <c:pt idx="1058">
                  <c:v>943</c:v>
                </c:pt>
                <c:pt idx="1059">
                  <c:v>944</c:v>
                </c:pt>
                <c:pt idx="1060">
                  <c:v>948</c:v>
                </c:pt>
                <c:pt idx="1061">
                  <c:v>950</c:v>
                </c:pt>
                <c:pt idx="1062">
                  <c:v>951</c:v>
                </c:pt>
                <c:pt idx="1063">
                  <c:v>961</c:v>
                </c:pt>
                <c:pt idx="1064">
                  <c:v>980</c:v>
                </c:pt>
                <c:pt idx="1065">
                  <c:v>1000</c:v>
                </c:pt>
                <c:pt idx="1066">
                  <c:v>1010</c:v>
                </c:pt>
                <c:pt idx="1067">
                  <c:v>1020</c:v>
                </c:pt>
                <c:pt idx="1068">
                  <c:v>1030</c:v>
                </c:pt>
                <c:pt idx="1069">
                  <c:v>1030</c:v>
                </c:pt>
                <c:pt idx="1070">
                  <c:v>1050</c:v>
                </c:pt>
                <c:pt idx="1071">
                  <c:v>1050</c:v>
                </c:pt>
                <c:pt idx="1072">
                  <c:v>1060</c:v>
                </c:pt>
                <c:pt idx="1073">
                  <c:v>1060</c:v>
                </c:pt>
                <c:pt idx="1074">
                  <c:v>1060</c:v>
                </c:pt>
                <c:pt idx="1075">
                  <c:v>1070</c:v>
                </c:pt>
                <c:pt idx="1076">
                  <c:v>1080</c:v>
                </c:pt>
                <c:pt idx="1077">
                  <c:v>1090</c:v>
                </c:pt>
                <c:pt idx="1078">
                  <c:v>1100</c:v>
                </c:pt>
                <c:pt idx="1079">
                  <c:v>1110</c:v>
                </c:pt>
                <c:pt idx="1080">
                  <c:v>1110</c:v>
                </c:pt>
                <c:pt idx="1081">
                  <c:v>1110</c:v>
                </c:pt>
                <c:pt idx="1082">
                  <c:v>1110</c:v>
                </c:pt>
                <c:pt idx="1083">
                  <c:v>1120</c:v>
                </c:pt>
                <c:pt idx="1084">
                  <c:v>1120</c:v>
                </c:pt>
                <c:pt idx="1085">
                  <c:v>1130</c:v>
                </c:pt>
                <c:pt idx="1086">
                  <c:v>1130</c:v>
                </c:pt>
                <c:pt idx="1087">
                  <c:v>1140</c:v>
                </c:pt>
                <c:pt idx="1088">
                  <c:v>1150</c:v>
                </c:pt>
                <c:pt idx="1089">
                  <c:v>1160</c:v>
                </c:pt>
                <c:pt idx="1090">
                  <c:v>1160</c:v>
                </c:pt>
                <c:pt idx="1091">
                  <c:v>1160</c:v>
                </c:pt>
                <c:pt idx="1092">
                  <c:v>1160</c:v>
                </c:pt>
                <c:pt idx="1093">
                  <c:v>1200</c:v>
                </c:pt>
                <c:pt idx="1094">
                  <c:v>1200</c:v>
                </c:pt>
                <c:pt idx="1095">
                  <c:v>1210</c:v>
                </c:pt>
                <c:pt idx="1096">
                  <c:v>1210</c:v>
                </c:pt>
                <c:pt idx="1097">
                  <c:v>1220</c:v>
                </c:pt>
                <c:pt idx="1098">
                  <c:v>1220</c:v>
                </c:pt>
                <c:pt idx="1099">
                  <c:v>1220</c:v>
                </c:pt>
                <c:pt idx="1100">
                  <c:v>1240</c:v>
                </c:pt>
                <c:pt idx="1101">
                  <c:v>1240</c:v>
                </c:pt>
                <c:pt idx="1102">
                  <c:v>1240</c:v>
                </c:pt>
                <c:pt idx="1103">
                  <c:v>1250</c:v>
                </c:pt>
                <c:pt idx="1104">
                  <c:v>1250</c:v>
                </c:pt>
                <c:pt idx="1105">
                  <c:v>1260</c:v>
                </c:pt>
                <c:pt idx="1106">
                  <c:v>1270</c:v>
                </c:pt>
                <c:pt idx="1107">
                  <c:v>1280</c:v>
                </c:pt>
                <c:pt idx="1108">
                  <c:v>1280</c:v>
                </c:pt>
                <c:pt idx="1109">
                  <c:v>1290</c:v>
                </c:pt>
                <c:pt idx="1110">
                  <c:v>1300</c:v>
                </c:pt>
                <c:pt idx="1111">
                  <c:v>1310</c:v>
                </c:pt>
                <c:pt idx="1112">
                  <c:v>1330</c:v>
                </c:pt>
                <c:pt idx="1113">
                  <c:v>1330</c:v>
                </c:pt>
                <c:pt idx="1114">
                  <c:v>1340</c:v>
                </c:pt>
                <c:pt idx="1115">
                  <c:v>1350</c:v>
                </c:pt>
                <c:pt idx="1116">
                  <c:v>1360</c:v>
                </c:pt>
                <c:pt idx="1117">
                  <c:v>1360</c:v>
                </c:pt>
                <c:pt idx="1118">
                  <c:v>1360</c:v>
                </c:pt>
                <c:pt idx="1119">
                  <c:v>1370</c:v>
                </c:pt>
                <c:pt idx="1120">
                  <c:v>1370</c:v>
                </c:pt>
                <c:pt idx="1121">
                  <c:v>1370</c:v>
                </c:pt>
                <c:pt idx="1122">
                  <c:v>1370</c:v>
                </c:pt>
                <c:pt idx="1123">
                  <c:v>1390</c:v>
                </c:pt>
                <c:pt idx="1124">
                  <c:v>1400</c:v>
                </c:pt>
                <c:pt idx="1125">
                  <c:v>1400</c:v>
                </c:pt>
                <c:pt idx="1126">
                  <c:v>1420</c:v>
                </c:pt>
                <c:pt idx="1127">
                  <c:v>1420</c:v>
                </c:pt>
                <c:pt idx="1128">
                  <c:v>1430</c:v>
                </c:pt>
                <c:pt idx="1129">
                  <c:v>1430</c:v>
                </c:pt>
                <c:pt idx="1130">
                  <c:v>1430</c:v>
                </c:pt>
                <c:pt idx="1131">
                  <c:v>1440</c:v>
                </c:pt>
                <c:pt idx="1132">
                  <c:v>1440</c:v>
                </c:pt>
                <c:pt idx="1133">
                  <c:v>1460</c:v>
                </c:pt>
                <c:pt idx="1134">
                  <c:v>1460</c:v>
                </c:pt>
                <c:pt idx="1135">
                  <c:v>1470</c:v>
                </c:pt>
                <c:pt idx="1136">
                  <c:v>1470</c:v>
                </c:pt>
                <c:pt idx="1137">
                  <c:v>1500</c:v>
                </c:pt>
                <c:pt idx="1138">
                  <c:v>1510</c:v>
                </c:pt>
                <c:pt idx="1139">
                  <c:v>1510</c:v>
                </c:pt>
                <c:pt idx="1140">
                  <c:v>1513</c:v>
                </c:pt>
                <c:pt idx="1141">
                  <c:v>1520</c:v>
                </c:pt>
                <c:pt idx="1142">
                  <c:v>1520</c:v>
                </c:pt>
                <c:pt idx="1143">
                  <c:v>1530</c:v>
                </c:pt>
                <c:pt idx="1144">
                  <c:v>1530</c:v>
                </c:pt>
                <c:pt idx="1145">
                  <c:v>1540</c:v>
                </c:pt>
                <c:pt idx="1146">
                  <c:v>1540</c:v>
                </c:pt>
                <c:pt idx="1147">
                  <c:v>1570</c:v>
                </c:pt>
                <c:pt idx="1148">
                  <c:v>1570</c:v>
                </c:pt>
                <c:pt idx="1149">
                  <c:v>1580</c:v>
                </c:pt>
                <c:pt idx="1150">
                  <c:v>1590</c:v>
                </c:pt>
                <c:pt idx="1151">
                  <c:v>1620</c:v>
                </c:pt>
                <c:pt idx="1152">
                  <c:v>1630</c:v>
                </c:pt>
                <c:pt idx="1153">
                  <c:v>1630</c:v>
                </c:pt>
                <c:pt idx="1154">
                  <c:v>1670</c:v>
                </c:pt>
                <c:pt idx="1155">
                  <c:v>1670</c:v>
                </c:pt>
                <c:pt idx="1156">
                  <c:v>1680</c:v>
                </c:pt>
                <c:pt idx="1157">
                  <c:v>1690</c:v>
                </c:pt>
                <c:pt idx="1158">
                  <c:v>1690</c:v>
                </c:pt>
                <c:pt idx="1159">
                  <c:v>1690</c:v>
                </c:pt>
                <c:pt idx="1160">
                  <c:v>1700</c:v>
                </c:pt>
                <c:pt idx="1161">
                  <c:v>1710</c:v>
                </c:pt>
                <c:pt idx="1162">
                  <c:v>1710</c:v>
                </c:pt>
                <c:pt idx="1163">
                  <c:v>1720</c:v>
                </c:pt>
                <c:pt idx="1164">
                  <c:v>1740</c:v>
                </c:pt>
                <c:pt idx="1165">
                  <c:v>1740</c:v>
                </c:pt>
                <c:pt idx="1166">
                  <c:v>1750</c:v>
                </c:pt>
                <c:pt idx="1167">
                  <c:v>1760</c:v>
                </c:pt>
                <c:pt idx="1168">
                  <c:v>1780</c:v>
                </c:pt>
                <c:pt idx="1169">
                  <c:v>1800</c:v>
                </c:pt>
                <c:pt idx="1170">
                  <c:v>1840</c:v>
                </c:pt>
                <c:pt idx="1171">
                  <c:v>1840</c:v>
                </c:pt>
                <c:pt idx="1172">
                  <c:v>1850</c:v>
                </c:pt>
                <c:pt idx="1173">
                  <c:v>1860</c:v>
                </c:pt>
                <c:pt idx="1174">
                  <c:v>1860</c:v>
                </c:pt>
                <c:pt idx="1175">
                  <c:v>1870</c:v>
                </c:pt>
                <c:pt idx="1176">
                  <c:v>1870</c:v>
                </c:pt>
                <c:pt idx="1177">
                  <c:v>1890</c:v>
                </c:pt>
                <c:pt idx="1178">
                  <c:v>1900</c:v>
                </c:pt>
                <c:pt idx="1179">
                  <c:v>1900</c:v>
                </c:pt>
                <c:pt idx="1180">
                  <c:v>1900</c:v>
                </c:pt>
                <c:pt idx="1181">
                  <c:v>1910</c:v>
                </c:pt>
                <c:pt idx="1182">
                  <c:v>1920</c:v>
                </c:pt>
                <c:pt idx="1183">
                  <c:v>1930</c:v>
                </c:pt>
                <c:pt idx="1184">
                  <c:v>1930</c:v>
                </c:pt>
                <c:pt idx="1185">
                  <c:v>1931</c:v>
                </c:pt>
                <c:pt idx="1186">
                  <c:v>1940</c:v>
                </c:pt>
                <c:pt idx="1187">
                  <c:v>1970</c:v>
                </c:pt>
                <c:pt idx="1188">
                  <c:v>1980</c:v>
                </c:pt>
                <c:pt idx="1189">
                  <c:v>1990</c:v>
                </c:pt>
                <c:pt idx="1190">
                  <c:v>1990</c:v>
                </c:pt>
                <c:pt idx="1191">
                  <c:v>1990</c:v>
                </c:pt>
                <c:pt idx="1192">
                  <c:v>1990</c:v>
                </c:pt>
                <c:pt idx="1193">
                  <c:v>2020</c:v>
                </c:pt>
                <c:pt idx="1194">
                  <c:v>2020</c:v>
                </c:pt>
                <c:pt idx="1195">
                  <c:v>2020</c:v>
                </c:pt>
                <c:pt idx="1196">
                  <c:v>2030</c:v>
                </c:pt>
                <c:pt idx="1197">
                  <c:v>2050</c:v>
                </c:pt>
                <c:pt idx="1198">
                  <c:v>2080</c:v>
                </c:pt>
                <c:pt idx="1199">
                  <c:v>2080</c:v>
                </c:pt>
                <c:pt idx="1200">
                  <c:v>2100</c:v>
                </c:pt>
                <c:pt idx="1201">
                  <c:v>2120</c:v>
                </c:pt>
                <c:pt idx="1202">
                  <c:v>2130</c:v>
                </c:pt>
                <c:pt idx="1203">
                  <c:v>2130</c:v>
                </c:pt>
                <c:pt idx="1204">
                  <c:v>2130</c:v>
                </c:pt>
                <c:pt idx="1205">
                  <c:v>2150</c:v>
                </c:pt>
                <c:pt idx="1206">
                  <c:v>2170</c:v>
                </c:pt>
                <c:pt idx="1207">
                  <c:v>2181</c:v>
                </c:pt>
                <c:pt idx="1208">
                  <c:v>2256</c:v>
                </c:pt>
                <c:pt idx="1209">
                  <c:v>2260</c:v>
                </c:pt>
                <c:pt idx="1210">
                  <c:v>2280</c:v>
                </c:pt>
                <c:pt idx="1211">
                  <c:v>2290</c:v>
                </c:pt>
                <c:pt idx="1212">
                  <c:v>2290</c:v>
                </c:pt>
                <c:pt idx="1213">
                  <c:v>2290</c:v>
                </c:pt>
                <c:pt idx="1214">
                  <c:v>2290</c:v>
                </c:pt>
                <c:pt idx="1215">
                  <c:v>2310</c:v>
                </c:pt>
                <c:pt idx="1216">
                  <c:v>2320</c:v>
                </c:pt>
                <c:pt idx="1217">
                  <c:v>2320</c:v>
                </c:pt>
                <c:pt idx="1218">
                  <c:v>2340</c:v>
                </c:pt>
                <c:pt idx="1219">
                  <c:v>2370</c:v>
                </c:pt>
                <c:pt idx="1220">
                  <c:v>2380</c:v>
                </c:pt>
                <c:pt idx="1221">
                  <c:v>2400</c:v>
                </c:pt>
                <c:pt idx="1222">
                  <c:v>2400</c:v>
                </c:pt>
                <c:pt idx="1223">
                  <c:v>2420</c:v>
                </c:pt>
                <c:pt idx="1224">
                  <c:v>2420</c:v>
                </c:pt>
                <c:pt idx="1225">
                  <c:v>2440</c:v>
                </c:pt>
                <c:pt idx="1226">
                  <c:v>2490</c:v>
                </c:pt>
                <c:pt idx="1227">
                  <c:v>2500</c:v>
                </c:pt>
                <c:pt idx="1228">
                  <c:v>2530</c:v>
                </c:pt>
                <c:pt idx="1229">
                  <c:v>2530</c:v>
                </c:pt>
                <c:pt idx="1230">
                  <c:v>2540</c:v>
                </c:pt>
                <c:pt idx="1231">
                  <c:v>2580</c:v>
                </c:pt>
                <c:pt idx="1232">
                  <c:v>2610</c:v>
                </c:pt>
                <c:pt idx="1233">
                  <c:v>2610</c:v>
                </c:pt>
                <c:pt idx="1234">
                  <c:v>2630</c:v>
                </c:pt>
                <c:pt idx="1235">
                  <c:v>2660</c:v>
                </c:pt>
                <c:pt idx="1236">
                  <c:v>2690</c:v>
                </c:pt>
                <c:pt idx="1237">
                  <c:v>2740</c:v>
                </c:pt>
                <c:pt idx="1238">
                  <c:v>2750</c:v>
                </c:pt>
                <c:pt idx="1239">
                  <c:v>2780</c:v>
                </c:pt>
                <c:pt idx="1240">
                  <c:v>2830</c:v>
                </c:pt>
                <c:pt idx="1241">
                  <c:v>2850</c:v>
                </c:pt>
                <c:pt idx="1242">
                  <c:v>2870</c:v>
                </c:pt>
                <c:pt idx="1243">
                  <c:v>2880</c:v>
                </c:pt>
                <c:pt idx="1244">
                  <c:v>2890</c:v>
                </c:pt>
                <c:pt idx="1245">
                  <c:v>2920</c:v>
                </c:pt>
                <c:pt idx="1246">
                  <c:v>2920</c:v>
                </c:pt>
                <c:pt idx="1247">
                  <c:v>2930</c:v>
                </c:pt>
                <c:pt idx="1248">
                  <c:v>2940</c:v>
                </c:pt>
                <c:pt idx="1249">
                  <c:v>2970</c:v>
                </c:pt>
                <c:pt idx="1250">
                  <c:v>2970</c:v>
                </c:pt>
                <c:pt idx="1251">
                  <c:v>2974</c:v>
                </c:pt>
                <c:pt idx="1252">
                  <c:v>3000</c:v>
                </c:pt>
                <c:pt idx="1253">
                  <c:v>3020</c:v>
                </c:pt>
                <c:pt idx="1254">
                  <c:v>3050</c:v>
                </c:pt>
                <c:pt idx="1255">
                  <c:v>3070</c:v>
                </c:pt>
                <c:pt idx="1256">
                  <c:v>3076</c:v>
                </c:pt>
                <c:pt idx="1257">
                  <c:v>3080</c:v>
                </c:pt>
                <c:pt idx="1258">
                  <c:v>3130</c:v>
                </c:pt>
                <c:pt idx="1259">
                  <c:v>3130</c:v>
                </c:pt>
                <c:pt idx="1260">
                  <c:v>3160</c:v>
                </c:pt>
                <c:pt idx="1261">
                  <c:v>3170</c:v>
                </c:pt>
                <c:pt idx="1262">
                  <c:v>3210</c:v>
                </c:pt>
                <c:pt idx="1263">
                  <c:v>3230</c:v>
                </c:pt>
                <c:pt idx="1264">
                  <c:v>3280</c:v>
                </c:pt>
                <c:pt idx="1265">
                  <c:v>3280</c:v>
                </c:pt>
                <c:pt idx="1266">
                  <c:v>3290</c:v>
                </c:pt>
                <c:pt idx="1267">
                  <c:v>3290</c:v>
                </c:pt>
                <c:pt idx="1268">
                  <c:v>3300</c:v>
                </c:pt>
                <c:pt idx="1269">
                  <c:v>3340</c:v>
                </c:pt>
                <c:pt idx="1270">
                  <c:v>3350</c:v>
                </c:pt>
                <c:pt idx="1271">
                  <c:v>3360</c:v>
                </c:pt>
                <c:pt idx="1272">
                  <c:v>3360</c:v>
                </c:pt>
                <c:pt idx="1273">
                  <c:v>3370</c:v>
                </c:pt>
                <c:pt idx="1274">
                  <c:v>3470</c:v>
                </c:pt>
                <c:pt idx="1275">
                  <c:v>3470</c:v>
                </c:pt>
                <c:pt idx="1276">
                  <c:v>3480</c:v>
                </c:pt>
                <c:pt idx="1277">
                  <c:v>3510</c:v>
                </c:pt>
                <c:pt idx="1278">
                  <c:v>3520</c:v>
                </c:pt>
                <c:pt idx="1279">
                  <c:v>3576</c:v>
                </c:pt>
                <c:pt idx="1280">
                  <c:v>3600</c:v>
                </c:pt>
                <c:pt idx="1281">
                  <c:v>3610</c:v>
                </c:pt>
                <c:pt idx="1282">
                  <c:v>3640</c:v>
                </c:pt>
                <c:pt idx="1283">
                  <c:v>3650</c:v>
                </c:pt>
                <c:pt idx="1284">
                  <c:v>3670</c:v>
                </c:pt>
                <c:pt idx="1285">
                  <c:v>3680</c:v>
                </c:pt>
                <c:pt idx="1286">
                  <c:v>3720</c:v>
                </c:pt>
                <c:pt idx="1287">
                  <c:v>3720</c:v>
                </c:pt>
                <c:pt idx="1288">
                  <c:v>3741</c:v>
                </c:pt>
                <c:pt idx="1289">
                  <c:v>3750</c:v>
                </c:pt>
                <c:pt idx="1290">
                  <c:v>3790</c:v>
                </c:pt>
                <c:pt idx="1291">
                  <c:v>3790</c:v>
                </c:pt>
                <c:pt idx="1292">
                  <c:v>3850</c:v>
                </c:pt>
                <c:pt idx="1293">
                  <c:v>3860</c:v>
                </c:pt>
                <c:pt idx="1294">
                  <c:v>3920</c:v>
                </c:pt>
                <c:pt idx="1295">
                  <c:v>3950</c:v>
                </c:pt>
                <c:pt idx="1296">
                  <c:v>3950</c:v>
                </c:pt>
                <c:pt idx="1297">
                  <c:v>4010</c:v>
                </c:pt>
                <c:pt idx="1298">
                  <c:v>4100</c:v>
                </c:pt>
                <c:pt idx="1299">
                  <c:v>4100</c:v>
                </c:pt>
                <c:pt idx="1300">
                  <c:v>4140</c:v>
                </c:pt>
                <c:pt idx="1301">
                  <c:v>4260</c:v>
                </c:pt>
                <c:pt idx="1302">
                  <c:v>4300</c:v>
                </c:pt>
                <c:pt idx="1303">
                  <c:v>4440</c:v>
                </c:pt>
                <c:pt idx="1304">
                  <c:v>4530</c:v>
                </c:pt>
                <c:pt idx="1305">
                  <c:v>4590</c:v>
                </c:pt>
                <c:pt idx="1306">
                  <c:v>4640</c:v>
                </c:pt>
                <c:pt idx="1307">
                  <c:v>4650</c:v>
                </c:pt>
                <c:pt idx="1308">
                  <c:v>4660</c:v>
                </c:pt>
                <c:pt idx="1309">
                  <c:v>4690</c:v>
                </c:pt>
                <c:pt idx="1310">
                  <c:v>4700</c:v>
                </c:pt>
                <c:pt idx="1311">
                  <c:v>4800</c:v>
                </c:pt>
                <c:pt idx="1312">
                  <c:v>4810</c:v>
                </c:pt>
                <c:pt idx="1313">
                  <c:v>4830</c:v>
                </c:pt>
                <c:pt idx="1314">
                  <c:v>4840</c:v>
                </c:pt>
                <c:pt idx="1315">
                  <c:v>4910</c:v>
                </c:pt>
                <c:pt idx="1316">
                  <c:v>5000</c:v>
                </c:pt>
                <c:pt idx="1317">
                  <c:v>5040</c:v>
                </c:pt>
                <c:pt idx="1318">
                  <c:v>5040</c:v>
                </c:pt>
                <c:pt idx="1319">
                  <c:v>5190</c:v>
                </c:pt>
                <c:pt idx="1320">
                  <c:v>5200</c:v>
                </c:pt>
                <c:pt idx="1321">
                  <c:v>5280</c:v>
                </c:pt>
                <c:pt idx="1322">
                  <c:v>5360</c:v>
                </c:pt>
                <c:pt idx="1323">
                  <c:v>5440</c:v>
                </c:pt>
                <c:pt idx="1324">
                  <c:v>5580</c:v>
                </c:pt>
                <c:pt idx="1325">
                  <c:v>5650</c:v>
                </c:pt>
                <c:pt idx="1326">
                  <c:v>5670</c:v>
                </c:pt>
                <c:pt idx="1327">
                  <c:v>5760</c:v>
                </c:pt>
                <c:pt idx="1328">
                  <c:v>5770</c:v>
                </c:pt>
                <c:pt idx="1329">
                  <c:v>5780</c:v>
                </c:pt>
                <c:pt idx="1330">
                  <c:v>5790</c:v>
                </c:pt>
                <c:pt idx="1331">
                  <c:v>5800</c:v>
                </c:pt>
                <c:pt idx="1332">
                  <c:v>5860</c:v>
                </c:pt>
                <c:pt idx="1333">
                  <c:v>5970</c:v>
                </c:pt>
                <c:pt idx="1334">
                  <c:v>6040</c:v>
                </c:pt>
                <c:pt idx="1335">
                  <c:v>6077</c:v>
                </c:pt>
                <c:pt idx="1336">
                  <c:v>6260</c:v>
                </c:pt>
                <c:pt idx="1337">
                  <c:v>6390</c:v>
                </c:pt>
                <c:pt idx="1338">
                  <c:v>6430</c:v>
                </c:pt>
                <c:pt idx="1339">
                  <c:v>6570</c:v>
                </c:pt>
                <c:pt idx="1340">
                  <c:v>6760</c:v>
                </c:pt>
                <c:pt idx="1341">
                  <c:v>6890</c:v>
                </c:pt>
                <c:pt idx="1342">
                  <c:v>7140</c:v>
                </c:pt>
                <c:pt idx="1343">
                  <c:v>7460</c:v>
                </c:pt>
                <c:pt idx="1344">
                  <c:v>7470</c:v>
                </c:pt>
                <c:pt idx="1345">
                  <c:v>7520</c:v>
                </c:pt>
                <c:pt idx="1346">
                  <c:v>7640</c:v>
                </c:pt>
                <c:pt idx="1347">
                  <c:v>7920</c:v>
                </c:pt>
                <c:pt idx="1348">
                  <c:v>8370</c:v>
                </c:pt>
                <c:pt idx="1349">
                  <c:v>8620</c:v>
                </c:pt>
                <c:pt idx="1350">
                  <c:v>8920</c:v>
                </c:pt>
                <c:pt idx="1351">
                  <c:v>9300</c:v>
                </c:pt>
                <c:pt idx="1352">
                  <c:v>9450</c:v>
                </c:pt>
                <c:pt idx="1353">
                  <c:v>9640</c:v>
                </c:pt>
                <c:pt idx="1354">
                  <c:v>9790</c:v>
                </c:pt>
                <c:pt idx="1355">
                  <c:v>10000</c:v>
                </c:pt>
                <c:pt idx="1356">
                  <c:v>10700</c:v>
                </c:pt>
                <c:pt idx="1357">
                  <c:v>11100</c:v>
                </c:pt>
                <c:pt idx="1358">
                  <c:v>11170</c:v>
                </c:pt>
                <c:pt idx="1359">
                  <c:v>11230</c:v>
                </c:pt>
                <c:pt idx="1360">
                  <c:v>11500</c:v>
                </c:pt>
                <c:pt idx="1361">
                  <c:v>11900</c:v>
                </c:pt>
                <c:pt idx="1362">
                  <c:v>12900</c:v>
                </c:pt>
                <c:pt idx="1363">
                  <c:v>13300</c:v>
                </c:pt>
                <c:pt idx="1364">
                  <c:v>15300</c:v>
                </c:pt>
                <c:pt idx="1365">
                  <c:v>17100</c:v>
                </c:pt>
                <c:pt idx="1366">
                  <c:v>17400</c:v>
                </c:pt>
                <c:pt idx="1367">
                  <c:v>18800</c:v>
                </c:pt>
                <c:pt idx="1368">
                  <c:v>19500</c:v>
                </c:pt>
                <c:pt idx="1369">
                  <c:v>37500</c:v>
                </c:pt>
                <c:pt idx="1370">
                  <c:v>62400</c:v>
                </c:pt>
                <c:pt idx="1371">
                  <c:v>77600</c:v>
                </c:pt>
              </c:numCache>
            </c:numRef>
          </c:xVal>
          <c:yVal>
            <c:numRef>
              <c:f>'estimated PG values'!$CK$2:$CK$1705</c:f>
              <c:numCache>
                <c:formatCode>General</c:formatCode>
                <c:ptCount val="1704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18</c:v>
                </c:pt>
                <c:pt idx="61">
                  <c:v>18</c:v>
                </c:pt>
                <c:pt idx="62">
                  <c:v>18</c:v>
                </c:pt>
                <c:pt idx="63">
                  <c:v>18</c:v>
                </c:pt>
                <c:pt idx="64">
                  <c:v>18</c:v>
                </c:pt>
                <c:pt idx="65">
                  <c:v>18</c:v>
                </c:pt>
                <c:pt idx="66">
                  <c:v>18</c:v>
                </c:pt>
                <c:pt idx="67">
                  <c:v>18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18</c:v>
                </c:pt>
                <c:pt idx="72">
                  <c:v>18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18</c:v>
                </c:pt>
                <c:pt idx="77">
                  <c:v>18</c:v>
                </c:pt>
                <c:pt idx="78">
                  <c:v>18</c:v>
                </c:pt>
                <c:pt idx="79">
                  <c:v>18</c:v>
                </c:pt>
                <c:pt idx="80">
                  <c:v>18</c:v>
                </c:pt>
                <c:pt idx="81">
                  <c:v>18</c:v>
                </c:pt>
                <c:pt idx="82">
                  <c:v>18</c:v>
                </c:pt>
                <c:pt idx="83">
                  <c:v>18</c:v>
                </c:pt>
                <c:pt idx="84">
                  <c:v>18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18</c:v>
                </c:pt>
                <c:pt idx="89">
                  <c:v>18</c:v>
                </c:pt>
                <c:pt idx="90">
                  <c:v>18</c:v>
                </c:pt>
                <c:pt idx="91">
                  <c:v>18</c:v>
                </c:pt>
                <c:pt idx="92">
                  <c:v>18</c:v>
                </c:pt>
                <c:pt idx="93">
                  <c:v>18</c:v>
                </c:pt>
                <c:pt idx="94">
                  <c:v>18</c:v>
                </c:pt>
                <c:pt idx="95">
                  <c:v>18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18</c:v>
                </c:pt>
                <c:pt idx="102">
                  <c:v>18</c:v>
                </c:pt>
                <c:pt idx="103">
                  <c:v>18</c:v>
                </c:pt>
                <c:pt idx="104">
                  <c:v>18</c:v>
                </c:pt>
                <c:pt idx="105">
                  <c:v>18</c:v>
                </c:pt>
                <c:pt idx="106">
                  <c:v>18</c:v>
                </c:pt>
                <c:pt idx="107">
                  <c:v>18</c:v>
                </c:pt>
                <c:pt idx="108">
                  <c:v>18</c:v>
                </c:pt>
                <c:pt idx="109">
                  <c:v>18</c:v>
                </c:pt>
                <c:pt idx="110">
                  <c:v>18</c:v>
                </c:pt>
                <c:pt idx="111">
                  <c:v>18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18</c:v>
                </c:pt>
                <c:pt idx="116">
                  <c:v>18</c:v>
                </c:pt>
                <c:pt idx="117">
                  <c:v>18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18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18</c:v>
                </c:pt>
                <c:pt idx="149">
                  <c:v>19</c:v>
                </c:pt>
                <c:pt idx="150">
                  <c:v>19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21</c:v>
                </c:pt>
                <c:pt idx="229">
                  <c:v>21</c:v>
                </c:pt>
                <c:pt idx="230">
                  <c:v>21</c:v>
                </c:pt>
                <c:pt idx="231">
                  <c:v>22</c:v>
                </c:pt>
                <c:pt idx="232">
                  <c:v>22</c:v>
                </c:pt>
                <c:pt idx="233">
                  <c:v>23</c:v>
                </c:pt>
                <c:pt idx="234">
                  <c:v>24</c:v>
                </c:pt>
                <c:pt idx="235">
                  <c:v>24</c:v>
                </c:pt>
                <c:pt idx="236">
                  <c:v>24</c:v>
                </c:pt>
                <c:pt idx="237">
                  <c:v>24</c:v>
                </c:pt>
                <c:pt idx="238">
                  <c:v>25</c:v>
                </c:pt>
                <c:pt idx="239">
                  <c:v>25</c:v>
                </c:pt>
                <c:pt idx="240">
                  <c:v>25</c:v>
                </c:pt>
                <c:pt idx="241">
                  <c:v>26</c:v>
                </c:pt>
                <c:pt idx="242">
                  <c:v>26</c:v>
                </c:pt>
                <c:pt idx="243">
                  <c:v>27</c:v>
                </c:pt>
                <c:pt idx="244">
                  <c:v>27</c:v>
                </c:pt>
                <c:pt idx="245">
                  <c:v>28</c:v>
                </c:pt>
                <c:pt idx="246">
                  <c:v>29</c:v>
                </c:pt>
                <c:pt idx="247">
                  <c:v>29</c:v>
                </c:pt>
                <c:pt idx="248">
                  <c:v>29</c:v>
                </c:pt>
                <c:pt idx="249">
                  <c:v>30</c:v>
                </c:pt>
                <c:pt idx="250">
                  <c:v>30</c:v>
                </c:pt>
                <c:pt idx="251">
                  <c:v>31</c:v>
                </c:pt>
                <c:pt idx="252">
                  <c:v>31</c:v>
                </c:pt>
                <c:pt idx="253">
                  <c:v>32</c:v>
                </c:pt>
                <c:pt idx="254">
                  <c:v>32</c:v>
                </c:pt>
                <c:pt idx="255">
                  <c:v>33</c:v>
                </c:pt>
                <c:pt idx="256">
                  <c:v>34</c:v>
                </c:pt>
                <c:pt idx="257">
                  <c:v>34</c:v>
                </c:pt>
                <c:pt idx="258">
                  <c:v>34</c:v>
                </c:pt>
                <c:pt idx="259">
                  <c:v>34</c:v>
                </c:pt>
                <c:pt idx="260">
                  <c:v>35</c:v>
                </c:pt>
                <c:pt idx="261">
                  <c:v>36</c:v>
                </c:pt>
                <c:pt idx="262">
                  <c:v>36</c:v>
                </c:pt>
                <c:pt idx="263">
                  <c:v>36</c:v>
                </c:pt>
                <c:pt idx="264">
                  <c:v>36</c:v>
                </c:pt>
                <c:pt idx="265">
                  <c:v>37</c:v>
                </c:pt>
                <c:pt idx="266">
                  <c:v>40</c:v>
                </c:pt>
                <c:pt idx="267">
                  <c:v>41</c:v>
                </c:pt>
                <c:pt idx="268">
                  <c:v>42</c:v>
                </c:pt>
                <c:pt idx="269">
                  <c:v>43</c:v>
                </c:pt>
                <c:pt idx="270">
                  <c:v>45</c:v>
                </c:pt>
                <c:pt idx="271">
                  <c:v>46</c:v>
                </c:pt>
                <c:pt idx="272">
                  <c:v>46</c:v>
                </c:pt>
                <c:pt idx="273">
                  <c:v>47</c:v>
                </c:pt>
                <c:pt idx="274">
                  <c:v>48</c:v>
                </c:pt>
                <c:pt idx="275">
                  <c:v>48</c:v>
                </c:pt>
                <c:pt idx="276">
                  <c:v>49</c:v>
                </c:pt>
                <c:pt idx="277">
                  <c:v>51</c:v>
                </c:pt>
                <c:pt idx="278">
                  <c:v>51</c:v>
                </c:pt>
                <c:pt idx="279">
                  <c:v>52</c:v>
                </c:pt>
                <c:pt idx="280">
                  <c:v>52</c:v>
                </c:pt>
                <c:pt idx="281">
                  <c:v>54</c:v>
                </c:pt>
                <c:pt idx="282">
                  <c:v>55</c:v>
                </c:pt>
                <c:pt idx="283">
                  <c:v>58</c:v>
                </c:pt>
                <c:pt idx="284">
                  <c:v>59</c:v>
                </c:pt>
                <c:pt idx="285">
                  <c:v>60</c:v>
                </c:pt>
                <c:pt idx="286">
                  <c:v>60</c:v>
                </c:pt>
                <c:pt idx="287">
                  <c:v>61</c:v>
                </c:pt>
                <c:pt idx="288">
                  <c:v>61</c:v>
                </c:pt>
                <c:pt idx="289">
                  <c:v>62</c:v>
                </c:pt>
                <c:pt idx="290">
                  <c:v>62</c:v>
                </c:pt>
                <c:pt idx="291">
                  <c:v>62</c:v>
                </c:pt>
                <c:pt idx="292">
                  <c:v>62</c:v>
                </c:pt>
                <c:pt idx="293">
                  <c:v>69</c:v>
                </c:pt>
                <c:pt idx="294">
                  <c:v>70</c:v>
                </c:pt>
                <c:pt idx="295">
                  <c:v>70</c:v>
                </c:pt>
                <c:pt idx="296">
                  <c:v>73</c:v>
                </c:pt>
                <c:pt idx="297">
                  <c:v>73</c:v>
                </c:pt>
                <c:pt idx="298">
                  <c:v>73</c:v>
                </c:pt>
                <c:pt idx="299">
                  <c:v>73</c:v>
                </c:pt>
                <c:pt idx="300">
                  <c:v>76</c:v>
                </c:pt>
                <c:pt idx="301">
                  <c:v>77</c:v>
                </c:pt>
                <c:pt idx="302">
                  <c:v>80</c:v>
                </c:pt>
                <c:pt idx="303">
                  <c:v>81</c:v>
                </c:pt>
                <c:pt idx="304">
                  <c:v>81</c:v>
                </c:pt>
                <c:pt idx="305">
                  <c:v>88</c:v>
                </c:pt>
                <c:pt idx="306">
                  <c:v>90</c:v>
                </c:pt>
                <c:pt idx="307">
                  <c:v>90</c:v>
                </c:pt>
                <c:pt idx="308">
                  <c:v>94</c:v>
                </c:pt>
                <c:pt idx="309">
                  <c:v>95</c:v>
                </c:pt>
                <c:pt idx="310">
                  <c:v>98</c:v>
                </c:pt>
                <c:pt idx="311">
                  <c:v>100</c:v>
                </c:pt>
                <c:pt idx="312">
                  <c:v>110</c:v>
                </c:pt>
                <c:pt idx="313">
                  <c:v>110</c:v>
                </c:pt>
                <c:pt idx="314">
                  <c:v>110</c:v>
                </c:pt>
                <c:pt idx="315">
                  <c:v>120</c:v>
                </c:pt>
                <c:pt idx="316">
                  <c:v>120</c:v>
                </c:pt>
                <c:pt idx="317">
                  <c:v>120</c:v>
                </c:pt>
                <c:pt idx="318">
                  <c:v>120</c:v>
                </c:pt>
                <c:pt idx="319">
                  <c:v>120</c:v>
                </c:pt>
                <c:pt idx="320">
                  <c:v>120</c:v>
                </c:pt>
                <c:pt idx="321">
                  <c:v>120</c:v>
                </c:pt>
                <c:pt idx="322">
                  <c:v>130</c:v>
                </c:pt>
                <c:pt idx="323">
                  <c:v>130</c:v>
                </c:pt>
                <c:pt idx="324">
                  <c:v>130</c:v>
                </c:pt>
                <c:pt idx="325">
                  <c:v>130</c:v>
                </c:pt>
                <c:pt idx="326">
                  <c:v>140</c:v>
                </c:pt>
                <c:pt idx="327">
                  <c:v>140</c:v>
                </c:pt>
                <c:pt idx="328">
                  <c:v>140</c:v>
                </c:pt>
                <c:pt idx="329">
                  <c:v>140</c:v>
                </c:pt>
                <c:pt idx="330">
                  <c:v>150</c:v>
                </c:pt>
                <c:pt idx="331">
                  <c:v>150</c:v>
                </c:pt>
                <c:pt idx="332">
                  <c:v>160</c:v>
                </c:pt>
                <c:pt idx="333">
                  <c:v>160</c:v>
                </c:pt>
                <c:pt idx="334">
                  <c:v>170</c:v>
                </c:pt>
                <c:pt idx="335">
                  <c:v>170</c:v>
                </c:pt>
                <c:pt idx="336">
                  <c:v>170</c:v>
                </c:pt>
                <c:pt idx="337">
                  <c:v>170</c:v>
                </c:pt>
                <c:pt idx="338">
                  <c:v>170</c:v>
                </c:pt>
                <c:pt idx="339">
                  <c:v>170</c:v>
                </c:pt>
                <c:pt idx="340">
                  <c:v>180</c:v>
                </c:pt>
                <c:pt idx="341">
                  <c:v>180</c:v>
                </c:pt>
                <c:pt idx="342">
                  <c:v>180</c:v>
                </c:pt>
                <c:pt idx="343">
                  <c:v>180</c:v>
                </c:pt>
                <c:pt idx="344">
                  <c:v>180</c:v>
                </c:pt>
                <c:pt idx="345">
                  <c:v>180</c:v>
                </c:pt>
                <c:pt idx="346">
                  <c:v>180</c:v>
                </c:pt>
                <c:pt idx="347">
                  <c:v>190</c:v>
                </c:pt>
                <c:pt idx="348">
                  <c:v>200</c:v>
                </c:pt>
                <c:pt idx="349">
                  <c:v>200</c:v>
                </c:pt>
                <c:pt idx="350">
                  <c:v>200</c:v>
                </c:pt>
                <c:pt idx="351">
                  <c:v>200</c:v>
                </c:pt>
                <c:pt idx="352">
                  <c:v>200</c:v>
                </c:pt>
                <c:pt idx="353">
                  <c:v>210</c:v>
                </c:pt>
                <c:pt idx="354">
                  <c:v>210</c:v>
                </c:pt>
                <c:pt idx="355">
                  <c:v>210</c:v>
                </c:pt>
                <c:pt idx="356">
                  <c:v>210</c:v>
                </c:pt>
                <c:pt idx="357">
                  <c:v>220</c:v>
                </c:pt>
                <c:pt idx="358">
                  <c:v>220</c:v>
                </c:pt>
                <c:pt idx="359">
                  <c:v>220</c:v>
                </c:pt>
                <c:pt idx="360">
                  <c:v>230</c:v>
                </c:pt>
                <c:pt idx="361">
                  <c:v>230</c:v>
                </c:pt>
                <c:pt idx="362">
                  <c:v>230</c:v>
                </c:pt>
                <c:pt idx="363">
                  <c:v>250</c:v>
                </c:pt>
                <c:pt idx="364">
                  <c:v>260</c:v>
                </c:pt>
                <c:pt idx="365">
                  <c:v>270</c:v>
                </c:pt>
                <c:pt idx="366">
                  <c:v>300</c:v>
                </c:pt>
                <c:pt idx="367">
                  <c:v>310</c:v>
                </c:pt>
                <c:pt idx="368">
                  <c:v>330</c:v>
                </c:pt>
                <c:pt idx="369">
                  <c:v>330</c:v>
                </c:pt>
                <c:pt idx="370">
                  <c:v>340</c:v>
                </c:pt>
                <c:pt idx="371">
                  <c:v>340</c:v>
                </c:pt>
                <c:pt idx="372">
                  <c:v>350</c:v>
                </c:pt>
                <c:pt idx="373">
                  <c:v>350</c:v>
                </c:pt>
                <c:pt idx="374">
                  <c:v>390</c:v>
                </c:pt>
                <c:pt idx="375">
                  <c:v>400</c:v>
                </c:pt>
                <c:pt idx="376">
                  <c:v>410</c:v>
                </c:pt>
                <c:pt idx="377">
                  <c:v>410</c:v>
                </c:pt>
                <c:pt idx="378">
                  <c:v>420</c:v>
                </c:pt>
                <c:pt idx="379">
                  <c:v>430</c:v>
                </c:pt>
                <c:pt idx="380">
                  <c:v>440</c:v>
                </c:pt>
                <c:pt idx="381">
                  <c:v>450</c:v>
                </c:pt>
                <c:pt idx="382">
                  <c:v>470</c:v>
                </c:pt>
                <c:pt idx="383">
                  <c:v>480</c:v>
                </c:pt>
                <c:pt idx="384">
                  <c:v>480</c:v>
                </c:pt>
                <c:pt idx="385">
                  <c:v>500</c:v>
                </c:pt>
                <c:pt idx="386">
                  <c:v>510</c:v>
                </c:pt>
                <c:pt idx="387">
                  <c:v>540</c:v>
                </c:pt>
                <c:pt idx="388">
                  <c:v>550</c:v>
                </c:pt>
                <c:pt idx="389">
                  <c:v>560</c:v>
                </c:pt>
                <c:pt idx="390">
                  <c:v>570</c:v>
                </c:pt>
                <c:pt idx="391">
                  <c:v>570</c:v>
                </c:pt>
                <c:pt idx="392">
                  <c:v>600</c:v>
                </c:pt>
                <c:pt idx="393">
                  <c:v>610</c:v>
                </c:pt>
                <c:pt idx="394">
                  <c:v>610</c:v>
                </c:pt>
                <c:pt idx="395">
                  <c:v>620</c:v>
                </c:pt>
                <c:pt idx="396">
                  <c:v>630</c:v>
                </c:pt>
                <c:pt idx="397">
                  <c:v>640</c:v>
                </c:pt>
                <c:pt idx="398">
                  <c:v>690</c:v>
                </c:pt>
                <c:pt idx="399">
                  <c:v>700</c:v>
                </c:pt>
                <c:pt idx="400">
                  <c:v>700</c:v>
                </c:pt>
                <c:pt idx="401">
                  <c:v>710</c:v>
                </c:pt>
                <c:pt idx="402">
                  <c:v>750</c:v>
                </c:pt>
                <c:pt idx="403">
                  <c:v>760</c:v>
                </c:pt>
                <c:pt idx="404">
                  <c:v>760</c:v>
                </c:pt>
                <c:pt idx="405">
                  <c:v>760</c:v>
                </c:pt>
                <c:pt idx="406">
                  <c:v>770</c:v>
                </c:pt>
                <c:pt idx="407">
                  <c:v>770</c:v>
                </c:pt>
                <c:pt idx="408">
                  <c:v>780</c:v>
                </c:pt>
                <c:pt idx="409">
                  <c:v>780</c:v>
                </c:pt>
                <c:pt idx="410">
                  <c:v>800</c:v>
                </c:pt>
                <c:pt idx="411">
                  <c:v>810</c:v>
                </c:pt>
                <c:pt idx="412">
                  <c:v>850</c:v>
                </c:pt>
                <c:pt idx="413">
                  <c:v>850</c:v>
                </c:pt>
                <c:pt idx="414">
                  <c:v>860</c:v>
                </c:pt>
                <c:pt idx="415">
                  <c:v>870</c:v>
                </c:pt>
                <c:pt idx="416">
                  <c:v>890</c:v>
                </c:pt>
                <c:pt idx="417">
                  <c:v>900</c:v>
                </c:pt>
                <c:pt idx="418">
                  <c:v>900</c:v>
                </c:pt>
                <c:pt idx="419">
                  <c:v>930</c:v>
                </c:pt>
                <c:pt idx="420">
                  <c:v>960</c:v>
                </c:pt>
                <c:pt idx="421">
                  <c:v>970</c:v>
                </c:pt>
                <c:pt idx="422">
                  <c:v>970</c:v>
                </c:pt>
                <c:pt idx="423">
                  <c:v>1000</c:v>
                </c:pt>
                <c:pt idx="424">
                  <c:v>1000</c:v>
                </c:pt>
                <c:pt idx="425">
                  <c:v>1000</c:v>
                </c:pt>
                <c:pt idx="426">
                  <c:v>1100</c:v>
                </c:pt>
                <c:pt idx="427">
                  <c:v>1100</c:v>
                </c:pt>
                <c:pt idx="428">
                  <c:v>1200</c:v>
                </c:pt>
                <c:pt idx="429">
                  <c:v>1300</c:v>
                </c:pt>
                <c:pt idx="430">
                  <c:v>1300</c:v>
                </c:pt>
                <c:pt idx="431">
                  <c:v>1300</c:v>
                </c:pt>
                <c:pt idx="432">
                  <c:v>1300</c:v>
                </c:pt>
                <c:pt idx="433">
                  <c:v>1300</c:v>
                </c:pt>
                <c:pt idx="434">
                  <c:v>1400</c:v>
                </c:pt>
                <c:pt idx="435">
                  <c:v>1400</c:v>
                </c:pt>
                <c:pt idx="436">
                  <c:v>1400</c:v>
                </c:pt>
                <c:pt idx="437">
                  <c:v>1400</c:v>
                </c:pt>
                <c:pt idx="438">
                  <c:v>1400</c:v>
                </c:pt>
                <c:pt idx="439">
                  <c:v>1500</c:v>
                </c:pt>
                <c:pt idx="440">
                  <c:v>1500</c:v>
                </c:pt>
                <c:pt idx="441">
                  <c:v>1500</c:v>
                </c:pt>
                <c:pt idx="442">
                  <c:v>1500</c:v>
                </c:pt>
                <c:pt idx="443">
                  <c:v>1600</c:v>
                </c:pt>
                <c:pt idx="444">
                  <c:v>1600</c:v>
                </c:pt>
                <c:pt idx="445">
                  <c:v>1700</c:v>
                </c:pt>
                <c:pt idx="446">
                  <c:v>1900</c:v>
                </c:pt>
                <c:pt idx="447">
                  <c:v>1900</c:v>
                </c:pt>
                <c:pt idx="448">
                  <c:v>1900</c:v>
                </c:pt>
                <c:pt idx="449">
                  <c:v>2000</c:v>
                </c:pt>
                <c:pt idx="450">
                  <c:v>2100</c:v>
                </c:pt>
                <c:pt idx="451">
                  <c:v>2100</c:v>
                </c:pt>
                <c:pt idx="452">
                  <c:v>2200</c:v>
                </c:pt>
                <c:pt idx="453">
                  <c:v>2300</c:v>
                </c:pt>
                <c:pt idx="454">
                  <c:v>2300</c:v>
                </c:pt>
                <c:pt idx="455">
                  <c:v>2500</c:v>
                </c:pt>
                <c:pt idx="456">
                  <c:v>2600</c:v>
                </c:pt>
                <c:pt idx="457">
                  <c:v>2700</c:v>
                </c:pt>
                <c:pt idx="458">
                  <c:v>2700</c:v>
                </c:pt>
                <c:pt idx="459">
                  <c:v>2700</c:v>
                </c:pt>
                <c:pt idx="460">
                  <c:v>2800</c:v>
                </c:pt>
                <c:pt idx="461">
                  <c:v>2800</c:v>
                </c:pt>
                <c:pt idx="462">
                  <c:v>2900</c:v>
                </c:pt>
                <c:pt idx="463">
                  <c:v>2900</c:v>
                </c:pt>
                <c:pt idx="464">
                  <c:v>3000</c:v>
                </c:pt>
                <c:pt idx="465">
                  <c:v>3000</c:v>
                </c:pt>
                <c:pt idx="466">
                  <c:v>3000</c:v>
                </c:pt>
                <c:pt idx="467">
                  <c:v>3000</c:v>
                </c:pt>
                <c:pt idx="468">
                  <c:v>3500</c:v>
                </c:pt>
                <c:pt idx="469">
                  <c:v>3600</c:v>
                </c:pt>
                <c:pt idx="470">
                  <c:v>3600</c:v>
                </c:pt>
                <c:pt idx="471">
                  <c:v>3700</c:v>
                </c:pt>
                <c:pt idx="472">
                  <c:v>3700</c:v>
                </c:pt>
                <c:pt idx="473">
                  <c:v>4200</c:v>
                </c:pt>
                <c:pt idx="474">
                  <c:v>4200</c:v>
                </c:pt>
                <c:pt idx="475">
                  <c:v>4400</c:v>
                </c:pt>
                <c:pt idx="476">
                  <c:v>4700</c:v>
                </c:pt>
                <c:pt idx="477">
                  <c:v>5200</c:v>
                </c:pt>
                <c:pt idx="478">
                  <c:v>5600</c:v>
                </c:pt>
                <c:pt idx="479">
                  <c:v>5700</c:v>
                </c:pt>
                <c:pt idx="480">
                  <c:v>5900</c:v>
                </c:pt>
                <c:pt idx="481">
                  <c:v>6100</c:v>
                </c:pt>
                <c:pt idx="482">
                  <c:v>6300</c:v>
                </c:pt>
                <c:pt idx="483">
                  <c:v>6400</c:v>
                </c:pt>
                <c:pt idx="484">
                  <c:v>6500</c:v>
                </c:pt>
                <c:pt idx="485">
                  <c:v>6600</c:v>
                </c:pt>
                <c:pt idx="486">
                  <c:v>7300</c:v>
                </c:pt>
                <c:pt idx="487">
                  <c:v>8500</c:v>
                </c:pt>
                <c:pt idx="488">
                  <c:v>9600</c:v>
                </c:pt>
                <c:pt idx="489">
                  <c:v>10000</c:v>
                </c:pt>
                <c:pt idx="490">
                  <c:v>12000</c:v>
                </c:pt>
                <c:pt idx="491">
                  <c:v>12000</c:v>
                </c:pt>
                <c:pt idx="492">
                  <c:v>13000</c:v>
                </c:pt>
                <c:pt idx="493">
                  <c:v>14000</c:v>
                </c:pt>
                <c:pt idx="494">
                  <c:v>15000</c:v>
                </c:pt>
                <c:pt idx="495">
                  <c:v>19000</c:v>
                </c:pt>
                <c:pt idx="496">
                  <c:v>22000</c:v>
                </c:pt>
                <c:pt idx="497">
                  <c:v>24000</c:v>
                </c:pt>
                <c:pt idx="498">
                  <c:v>35000</c:v>
                </c:pt>
                <c:pt idx="499">
                  <c:v>39000</c:v>
                </c:pt>
                <c:pt idx="500">
                  <c:v>70000</c:v>
                </c:pt>
                <c:pt idx="1372">
                  <c:v>4</c:v>
                </c:pt>
                <c:pt idx="1373">
                  <c:v>4</c:v>
                </c:pt>
                <c:pt idx="1400">
                  <c:v>18</c:v>
                </c:pt>
                <c:pt idx="1427">
                  <c:v>4</c:v>
                </c:pt>
                <c:pt idx="1428">
                  <c:v>2700</c:v>
                </c:pt>
                <c:pt idx="1429">
                  <c:v>4</c:v>
                </c:pt>
                <c:pt idx="1430">
                  <c:v>290</c:v>
                </c:pt>
                <c:pt idx="1431">
                  <c:v>680</c:v>
                </c:pt>
                <c:pt idx="1432">
                  <c:v>690</c:v>
                </c:pt>
                <c:pt idx="1433">
                  <c:v>610</c:v>
                </c:pt>
                <c:pt idx="1434">
                  <c:v>4700</c:v>
                </c:pt>
                <c:pt idx="1435">
                  <c:v>1300</c:v>
                </c:pt>
                <c:pt idx="1436">
                  <c:v>770</c:v>
                </c:pt>
                <c:pt idx="1437">
                  <c:v>430</c:v>
                </c:pt>
                <c:pt idx="1438">
                  <c:v>410</c:v>
                </c:pt>
                <c:pt idx="1439">
                  <c:v>380</c:v>
                </c:pt>
                <c:pt idx="1440">
                  <c:v>400</c:v>
                </c:pt>
                <c:pt idx="1441">
                  <c:v>420</c:v>
                </c:pt>
                <c:pt idx="1442">
                  <c:v>4500</c:v>
                </c:pt>
                <c:pt idx="1443">
                  <c:v>5600</c:v>
                </c:pt>
                <c:pt idx="1444">
                  <c:v>3200</c:v>
                </c:pt>
                <c:pt idx="1445">
                  <c:v>3000</c:v>
                </c:pt>
                <c:pt idx="1446">
                  <c:v>2500</c:v>
                </c:pt>
                <c:pt idx="1447">
                  <c:v>1700</c:v>
                </c:pt>
                <c:pt idx="1448">
                  <c:v>890</c:v>
                </c:pt>
                <c:pt idx="1449">
                  <c:v>3700</c:v>
                </c:pt>
                <c:pt idx="1450">
                  <c:v>960</c:v>
                </c:pt>
                <c:pt idx="1451">
                  <c:v>73</c:v>
                </c:pt>
                <c:pt idx="1452">
                  <c:v>120</c:v>
                </c:pt>
                <c:pt idx="1453">
                  <c:v>5100</c:v>
                </c:pt>
                <c:pt idx="1454">
                  <c:v>5000</c:v>
                </c:pt>
                <c:pt idx="1455">
                  <c:v>1700</c:v>
                </c:pt>
                <c:pt idx="1456">
                  <c:v>5800</c:v>
                </c:pt>
                <c:pt idx="1457">
                  <c:v>2000</c:v>
                </c:pt>
                <c:pt idx="1458">
                  <c:v>560</c:v>
                </c:pt>
                <c:pt idx="1459">
                  <c:v>700</c:v>
                </c:pt>
                <c:pt idx="1460">
                  <c:v>450</c:v>
                </c:pt>
                <c:pt idx="1461">
                  <c:v>35</c:v>
                </c:pt>
                <c:pt idx="1462">
                  <c:v>110</c:v>
                </c:pt>
                <c:pt idx="1478">
                  <c:v>18</c:v>
                </c:pt>
                <c:pt idx="1488">
                  <c:v>540</c:v>
                </c:pt>
                <c:pt idx="1522">
                  <c:v>14</c:v>
                </c:pt>
                <c:pt idx="1523">
                  <c:v>1300</c:v>
                </c:pt>
                <c:pt idx="1524">
                  <c:v>8300</c:v>
                </c:pt>
                <c:pt idx="1526">
                  <c:v>7400</c:v>
                </c:pt>
                <c:pt idx="1527">
                  <c:v>15000</c:v>
                </c:pt>
                <c:pt idx="1528">
                  <c:v>7900</c:v>
                </c:pt>
                <c:pt idx="1529">
                  <c:v>6900</c:v>
                </c:pt>
                <c:pt idx="1530">
                  <c:v>7100</c:v>
                </c:pt>
                <c:pt idx="1531">
                  <c:v>2800</c:v>
                </c:pt>
                <c:pt idx="1532">
                  <c:v>2600</c:v>
                </c:pt>
                <c:pt idx="1533">
                  <c:v>2900</c:v>
                </c:pt>
                <c:pt idx="1534">
                  <c:v>2600</c:v>
                </c:pt>
                <c:pt idx="1535">
                  <c:v>2800</c:v>
                </c:pt>
                <c:pt idx="1536">
                  <c:v>3500</c:v>
                </c:pt>
                <c:pt idx="1537">
                  <c:v>3200</c:v>
                </c:pt>
                <c:pt idx="1538">
                  <c:v>3400</c:v>
                </c:pt>
                <c:pt idx="1539">
                  <c:v>3700</c:v>
                </c:pt>
                <c:pt idx="1540">
                  <c:v>3900</c:v>
                </c:pt>
                <c:pt idx="1541">
                  <c:v>11000</c:v>
                </c:pt>
                <c:pt idx="1542">
                  <c:v>6200</c:v>
                </c:pt>
                <c:pt idx="1543">
                  <c:v>540</c:v>
                </c:pt>
                <c:pt idx="1544">
                  <c:v>1000</c:v>
                </c:pt>
                <c:pt idx="1545">
                  <c:v>250</c:v>
                </c:pt>
                <c:pt idx="1546">
                  <c:v>400</c:v>
                </c:pt>
                <c:pt idx="1547">
                  <c:v>12000</c:v>
                </c:pt>
                <c:pt idx="1548">
                  <c:v>9500</c:v>
                </c:pt>
                <c:pt idx="1549">
                  <c:v>8400</c:v>
                </c:pt>
                <c:pt idx="1550">
                  <c:v>9200</c:v>
                </c:pt>
                <c:pt idx="1551">
                  <c:v>9100</c:v>
                </c:pt>
                <c:pt idx="1552">
                  <c:v>8100</c:v>
                </c:pt>
                <c:pt idx="1553">
                  <c:v>6800</c:v>
                </c:pt>
                <c:pt idx="1577">
                  <c:v>20</c:v>
                </c:pt>
                <c:pt idx="1604">
                  <c:v>4</c:v>
                </c:pt>
                <c:pt idx="1640">
                  <c:v>16</c:v>
                </c:pt>
                <c:pt idx="1641">
                  <c:v>59</c:v>
                </c:pt>
                <c:pt idx="1642">
                  <c:v>130</c:v>
                </c:pt>
                <c:pt idx="1643">
                  <c:v>140</c:v>
                </c:pt>
                <c:pt idx="1644">
                  <c:v>150</c:v>
                </c:pt>
                <c:pt idx="1645">
                  <c:v>240</c:v>
                </c:pt>
                <c:pt idx="1646">
                  <c:v>150</c:v>
                </c:pt>
                <c:pt idx="1647">
                  <c:v>20</c:v>
                </c:pt>
                <c:pt idx="1648">
                  <c:v>10</c:v>
                </c:pt>
                <c:pt idx="1671">
                  <c:v>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890944"/>
        <c:axId val="125892864"/>
      </c:scatterChart>
      <c:valAx>
        <c:axId val="125890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92864"/>
        <c:crosses val="autoZero"/>
        <c:crossBetween val="midCat"/>
      </c:valAx>
      <c:valAx>
        <c:axId val="1258928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58909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'estimated PG values'!$CT$1</c:f>
              <c:strCache>
                <c:ptCount val="1"/>
                <c:pt idx="0">
                  <c:v>PG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trendline>
            <c:trendlineType val="linear"/>
            <c:dispRSqr val="1"/>
            <c:dispEq val="1"/>
            <c:trendlineLbl>
              <c:layout>
                <c:manualLayout>
                  <c:x val="-0.15534514435695537"/>
                  <c:y val="-9.8903105861767274E-2"/>
                </c:manualLayout>
              </c:layout>
              <c:numFmt formatCode="General" sourceLinked="0"/>
            </c:trendlineLbl>
          </c:trendline>
          <c:trendline>
            <c:trendlineType val="linear"/>
            <c:dispRSqr val="0"/>
            <c:dispEq val="0"/>
          </c:trendline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-0.27067847769028869"/>
                  <c:y val="0.11612423447069116"/>
                </c:manualLayout>
              </c:layout>
              <c:numFmt formatCode="General" sourceLinked="0"/>
            </c:trendlineLbl>
          </c:trendline>
          <c:xVal>
            <c:numRef>
              <c:f>'estimated PG values'!$CP$2:$CP$1705</c:f>
              <c:numCache>
                <c:formatCode>General</c:formatCode>
                <c:ptCount val="1704"/>
                <c:pt idx="0">
                  <c:v>0.5</c:v>
                </c:pt>
                <c:pt idx="1">
                  <c:v>0.6</c:v>
                </c:pt>
                <c:pt idx="2">
                  <c:v>1.2</c:v>
                </c:pt>
                <c:pt idx="3">
                  <c:v>2.1</c:v>
                </c:pt>
                <c:pt idx="4">
                  <c:v>2.2999999999999998</c:v>
                </c:pt>
                <c:pt idx="5">
                  <c:v>2.4</c:v>
                </c:pt>
                <c:pt idx="6">
                  <c:v>2.5</c:v>
                </c:pt>
                <c:pt idx="7">
                  <c:v>2.5</c:v>
                </c:pt>
                <c:pt idx="8">
                  <c:v>2.6</c:v>
                </c:pt>
                <c:pt idx="9">
                  <c:v>2.7</c:v>
                </c:pt>
                <c:pt idx="10">
                  <c:v>3.1</c:v>
                </c:pt>
                <c:pt idx="11">
                  <c:v>3.2</c:v>
                </c:pt>
                <c:pt idx="12">
                  <c:v>3.3</c:v>
                </c:pt>
                <c:pt idx="13">
                  <c:v>3.3</c:v>
                </c:pt>
                <c:pt idx="14">
                  <c:v>3.4</c:v>
                </c:pt>
                <c:pt idx="15">
                  <c:v>3.4</c:v>
                </c:pt>
                <c:pt idx="16">
                  <c:v>3.4</c:v>
                </c:pt>
                <c:pt idx="17">
                  <c:v>3.5</c:v>
                </c:pt>
                <c:pt idx="18">
                  <c:v>3.6</c:v>
                </c:pt>
                <c:pt idx="19">
                  <c:v>3.9</c:v>
                </c:pt>
                <c:pt idx="20">
                  <c:v>4.0999999999999996</c:v>
                </c:pt>
                <c:pt idx="21">
                  <c:v>4.3</c:v>
                </c:pt>
                <c:pt idx="22">
                  <c:v>4.3</c:v>
                </c:pt>
                <c:pt idx="23">
                  <c:v>4.4000000000000004</c:v>
                </c:pt>
                <c:pt idx="24">
                  <c:v>4.5</c:v>
                </c:pt>
                <c:pt idx="25">
                  <c:v>4.7</c:v>
                </c:pt>
                <c:pt idx="26">
                  <c:v>4.7</c:v>
                </c:pt>
                <c:pt idx="27">
                  <c:v>4.8</c:v>
                </c:pt>
                <c:pt idx="28">
                  <c:v>4.9000000000000004</c:v>
                </c:pt>
                <c:pt idx="29">
                  <c:v>5.3</c:v>
                </c:pt>
                <c:pt idx="30">
                  <c:v>5.7</c:v>
                </c:pt>
                <c:pt idx="31">
                  <c:v>5.8</c:v>
                </c:pt>
                <c:pt idx="32">
                  <c:v>5.8</c:v>
                </c:pt>
                <c:pt idx="33">
                  <c:v>6</c:v>
                </c:pt>
                <c:pt idx="34">
                  <c:v>6.3</c:v>
                </c:pt>
                <c:pt idx="35">
                  <c:v>6.5</c:v>
                </c:pt>
                <c:pt idx="36">
                  <c:v>6.6</c:v>
                </c:pt>
                <c:pt idx="37">
                  <c:v>6.6</c:v>
                </c:pt>
                <c:pt idx="38">
                  <c:v>6.7</c:v>
                </c:pt>
                <c:pt idx="39">
                  <c:v>6.7</c:v>
                </c:pt>
                <c:pt idx="40">
                  <c:v>7</c:v>
                </c:pt>
                <c:pt idx="41">
                  <c:v>7</c:v>
                </c:pt>
                <c:pt idx="42">
                  <c:v>7.7</c:v>
                </c:pt>
                <c:pt idx="43">
                  <c:v>7.8</c:v>
                </c:pt>
                <c:pt idx="44">
                  <c:v>7.9</c:v>
                </c:pt>
                <c:pt idx="45">
                  <c:v>7.9</c:v>
                </c:pt>
                <c:pt idx="46">
                  <c:v>8.0399999999999991</c:v>
                </c:pt>
                <c:pt idx="47">
                  <c:v>8.1999999999999993</c:v>
                </c:pt>
                <c:pt idx="48">
                  <c:v>8.4</c:v>
                </c:pt>
                <c:pt idx="49">
                  <c:v>8.5</c:v>
                </c:pt>
                <c:pt idx="50">
                  <c:v>8.6</c:v>
                </c:pt>
                <c:pt idx="51">
                  <c:v>8.6</c:v>
                </c:pt>
                <c:pt idx="52">
                  <c:v>8.6999999999999993</c:v>
                </c:pt>
                <c:pt idx="53">
                  <c:v>8.6999999999999993</c:v>
                </c:pt>
                <c:pt idx="54">
                  <c:v>9</c:v>
                </c:pt>
                <c:pt idx="55">
                  <c:v>9</c:v>
                </c:pt>
                <c:pt idx="56">
                  <c:v>9.15</c:v>
                </c:pt>
                <c:pt idx="57">
                  <c:v>9.4</c:v>
                </c:pt>
                <c:pt idx="58">
                  <c:v>9.6999999999999993</c:v>
                </c:pt>
                <c:pt idx="59">
                  <c:v>9.9</c:v>
                </c:pt>
                <c:pt idx="60">
                  <c:v>10.199999999999999</c:v>
                </c:pt>
                <c:pt idx="61">
                  <c:v>10.5</c:v>
                </c:pt>
                <c:pt idx="62">
                  <c:v>10.5</c:v>
                </c:pt>
                <c:pt idx="63">
                  <c:v>10.7</c:v>
                </c:pt>
                <c:pt idx="64">
                  <c:v>10.8</c:v>
                </c:pt>
                <c:pt idx="65">
                  <c:v>10.9</c:v>
                </c:pt>
                <c:pt idx="66">
                  <c:v>11.7</c:v>
                </c:pt>
                <c:pt idx="67">
                  <c:v>11.8</c:v>
                </c:pt>
                <c:pt idx="68">
                  <c:v>12.2</c:v>
                </c:pt>
                <c:pt idx="69">
                  <c:v>12.3</c:v>
                </c:pt>
                <c:pt idx="70">
                  <c:v>14.3</c:v>
                </c:pt>
                <c:pt idx="71">
                  <c:v>14.4</c:v>
                </c:pt>
                <c:pt idx="72">
                  <c:v>14.4</c:v>
                </c:pt>
                <c:pt idx="73">
                  <c:v>14.6</c:v>
                </c:pt>
                <c:pt idx="74">
                  <c:v>14.6</c:v>
                </c:pt>
                <c:pt idx="75">
                  <c:v>15.4</c:v>
                </c:pt>
                <c:pt idx="76">
                  <c:v>15.57</c:v>
                </c:pt>
                <c:pt idx="77">
                  <c:v>15.7</c:v>
                </c:pt>
                <c:pt idx="78">
                  <c:v>15.9</c:v>
                </c:pt>
                <c:pt idx="79">
                  <c:v>16.2</c:v>
                </c:pt>
                <c:pt idx="80">
                  <c:v>16.600000000000001</c:v>
                </c:pt>
                <c:pt idx="81">
                  <c:v>17.2</c:v>
                </c:pt>
                <c:pt idx="82">
                  <c:v>17.3</c:v>
                </c:pt>
                <c:pt idx="83">
                  <c:v>17.399999999999999</c:v>
                </c:pt>
                <c:pt idx="84">
                  <c:v>18.600000000000001</c:v>
                </c:pt>
                <c:pt idx="85">
                  <c:v>18.899999999999999</c:v>
                </c:pt>
                <c:pt idx="86">
                  <c:v>19</c:v>
                </c:pt>
                <c:pt idx="87">
                  <c:v>19.399999999999999</c:v>
                </c:pt>
                <c:pt idx="88">
                  <c:v>20.100000000000001</c:v>
                </c:pt>
                <c:pt idx="89">
                  <c:v>20.3</c:v>
                </c:pt>
                <c:pt idx="90">
                  <c:v>20.399999999999999</c:v>
                </c:pt>
                <c:pt idx="91">
                  <c:v>20.7</c:v>
                </c:pt>
                <c:pt idx="92">
                  <c:v>22.3</c:v>
                </c:pt>
                <c:pt idx="93">
                  <c:v>23.1</c:v>
                </c:pt>
                <c:pt idx="94">
                  <c:v>24.8</c:v>
                </c:pt>
                <c:pt idx="95">
                  <c:v>25</c:v>
                </c:pt>
                <c:pt idx="96">
                  <c:v>25.3</c:v>
                </c:pt>
                <c:pt idx="97">
                  <c:v>25.4</c:v>
                </c:pt>
                <c:pt idx="98">
                  <c:v>25.8</c:v>
                </c:pt>
                <c:pt idx="99">
                  <c:v>26.9</c:v>
                </c:pt>
                <c:pt idx="100">
                  <c:v>29.1</c:v>
                </c:pt>
                <c:pt idx="101">
                  <c:v>30</c:v>
                </c:pt>
                <c:pt idx="102">
                  <c:v>32.22</c:v>
                </c:pt>
                <c:pt idx="103">
                  <c:v>32.299999999999997</c:v>
                </c:pt>
                <c:pt idx="104">
                  <c:v>32.6</c:v>
                </c:pt>
                <c:pt idx="105">
                  <c:v>34.1</c:v>
                </c:pt>
                <c:pt idx="106">
                  <c:v>34.1</c:v>
                </c:pt>
                <c:pt idx="107">
                  <c:v>34.4</c:v>
                </c:pt>
                <c:pt idx="108">
                  <c:v>35</c:v>
                </c:pt>
                <c:pt idx="109">
                  <c:v>35.1</c:v>
                </c:pt>
                <c:pt idx="110">
                  <c:v>36.200000000000003</c:v>
                </c:pt>
                <c:pt idx="111">
                  <c:v>36.4</c:v>
                </c:pt>
                <c:pt idx="112">
                  <c:v>39</c:v>
                </c:pt>
                <c:pt idx="113">
                  <c:v>39.200000000000003</c:v>
                </c:pt>
                <c:pt idx="114">
                  <c:v>39.299999999999997</c:v>
                </c:pt>
                <c:pt idx="115">
                  <c:v>39.5</c:v>
                </c:pt>
                <c:pt idx="116">
                  <c:v>42.6</c:v>
                </c:pt>
                <c:pt idx="117">
                  <c:v>44.8</c:v>
                </c:pt>
                <c:pt idx="118">
                  <c:v>45.4</c:v>
                </c:pt>
                <c:pt idx="119">
                  <c:v>46.9</c:v>
                </c:pt>
                <c:pt idx="120">
                  <c:v>47.2</c:v>
                </c:pt>
                <c:pt idx="121">
                  <c:v>47.4</c:v>
                </c:pt>
                <c:pt idx="122">
                  <c:v>48.8</c:v>
                </c:pt>
                <c:pt idx="123">
                  <c:v>50</c:v>
                </c:pt>
                <c:pt idx="124">
                  <c:v>50.4</c:v>
                </c:pt>
                <c:pt idx="125">
                  <c:v>53.6</c:v>
                </c:pt>
                <c:pt idx="126">
                  <c:v>55.5</c:v>
                </c:pt>
                <c:pt idx="127">
                  <c:v>58.9</c:v>
                </c:pt>
                <c:pt idx="128">
                  <c:v>64.3</c:v>
                </c:pt>
                <c:pt idx="129">
                  <c:v>66</c:v>
                </c:pt>
                <c:pt idx="130">
                  <c:v>66.7</c:v>
                </c:pt>
                <c:pt idx="131">
                  <c:v>67.8</c:v>
                </c:pt>
                <c:pt idx="132">
                  <c:v>68.400000000000006</c:v>
                </c:pt>
                <c:pt idx="133">
                  <c:v>72</c:v>
                </c:pt>
                <c:pt idx="134">
                  <c:v>72.5</c:v>
                </c:pt>
                <c:pt idx="135">
                  <c:v>73.400000000000006</c:v>
                </c:pt>
                <c:pt idx="136">
                  <c:v>75.900000000000006</c:v>
                </c:pt>
                <c:pt idx="137">
                  <c:v>76.2</c:v>
                </c:pt>
                <c:pt idx="138">
                  <c:v>80.099999999999994</c:v>
                </c:pt>
                <c:pt idx="139">
                  <c:v>80.5</c:v>
                </c:pt>
                <c:pt idx="140">
                  <c:v>83.4</c:v>
                </c:pt>
                <c:pt idx="141">
                  <c:v>83.5</c:v>
                </c:pt>
                <c:pt idx="142">
                  <c:v>83.5</c:v>
                </c:pt>
                <c:pt idx="143">
                  <c:v>83.6</c:v>
                </c:pt>
                <c:pt idx="144">
                  <c:v>84.6</c:v>
                </c:pt>
                <c:pt idx="145">
                  <c:v>88.4</c:v>
                </c:pt>
                <c:pt idx="146">
                  <c:v>88.8</c:v>
                </c:pt>
                <c:pt idx="147">
                  <c:v>90.6</c:v>
                </c:pt>
                <c:pt idx="148">
                  <c:v>93.2</c:v>
                </c:pt>
                <c:pt idx="149">
                  <c:v>94.8</c:v>
                </c:pt>
                <c:pt idx="150">
                  <c:v>100</c:v>
                </c:pt>
                <c:pt idx="151">
                  <c:v>104</c:v>
                </c:pt>
                <c:pt idx="152">
                  <c:v>107</c:v>
                </c:pt>
                <c:pt idx="153">
                  <c:v>108</c:v>
                </c:pt>
                <c:pt idx="154">
                  <c:v>113</c:v>
                </c:pt>
                <c:pt idx="155">
                  <c:v>123</c:v>
                </c:pt>
                <c:pt idx="156">
                  <c:v>124</c:v>
                </c:pt>
                <c:pt idx="157">
                  <c:v>128</c:v>
                </c:pt>
                <c:pt idx="158">
                  <c:v>130</c:v>
                </c:pt>
                <c:pt idx="159">
                  <c:v>130</c:v>
                </c:pt>
                <c:pt idx="160">
                  <c:v>130.80000000000001</c:v>
                </c:pt>
                <c:pt idx="161">
                  <c:v>132</c:v>
                </c:pt>
                <c:pt idx="162">
                  <c:v>134</c:v>
                </c:pt>
                <c:pt idx="163">
                  <c:v>135</c:v>
                </c:pt>
                <c:pt idx="164">
                  <c:v>136</c:v>
                </c:pt>
                <c:pt idx="165">
                  <c:v>137</c:v>
                </c:pt>
                <c:pt idx="166">
                  <c:v>137</c:v>
                </c:pt>
                <c:pt idx="167">
                  <c:v>141</c:v>
                </c:pt>
                <c:pt idx="168">
                  <c:v>141</c:v>
                </c:pt>
                <c:pt idx="169">
                  <c:v>151</c:v>
                </c:pt>
                <c:pt idx="170">
                  <c:v>154</c:v>
                </c:pt>
                <c:pt idx="171">
                  <c:v>166</c:v>
                </c:pt>
                <c:pt idx="172">
                  <c:v>166</c:v>
                </c:pt>
                <c:pt idx="173">
                  <c:v>166</c:v>
                </c:pt>
                <c:pt idx="174">
                  <c:v>169</c:v>
                </c:pt>
                <c:pt idx="175">
                  <c:v>173</c:v>
                </c:pt>
                <c:pt idx="176">
                  <c:v>175</c:v>
                </c:pt>
                <c:pt idx="177">
                  <c:v>178</c:v>
                </c:pt>
                <c:pt idx="178">
                  <c:v>185</c:v>
                </c:pt>
                <c:pt idx="179">
                  <c:v>190</c:v>
                </c:pt>
                <c:pt idx="180">
                  <c:v>196</c:v>
                </c:pt>
                <c:pt idx="181">
                  <c:v>197</c:v>
                </c:pt>
                <c:pt idx="182">
                  <c:v>201</c:v>
                </c:pt>
                <c:pt idx="183">
                  <c:v>201</c:v>
                </c:pt>
                <c:pt idx="184">
                  <c:v>202</c:v>
                </c:pt>
                <c:pt idx="185">
                  <c:v>204</c:v>
                </c:pt>
                <c:pt idx="186">
                  <c:v>205</c:v>
                </c:pt>
                <c:pt idx="187">
                  <c:v>218</c:v>
                </c:pt>
                <c:pt idx="188">
                  <c:v>219</c:v>
                </c:pt>
                <c:pt idx="189">
                  <c:v>221</c:v>
                </c:pt>
                <c:pt idx="190">
                  <c:v>222</c:v>
                </c:pt>
                <c:pt idx="191">
                  <c:v>229.8</c:v>
                </c:pt>
                <c:pt idx="192">
                  <c:v>229.9</c:v>
                </c:pt>
                <c:pt idx="193">
                  <c:v>232</c:v>
                </c:pt>
                <c:pt idx="194">
                  <c:v>233</c:v>
                </c:pt>
                <c:pt idx="195">
                  <c:v>234</c:v>
                </c:pt>
                <c:pt idx="196">
                  <c:v>234</c:v>
                </c:pt>
                <c:pt idx="197">
                  <c:v>236</c:v>
                </c:pt>
                <c:pt idx="198">
                  <c:v>242</c:v>
                </c:pt>
                <c:pt idx="199">
                  <c:v>244</c:v>
                </c:pt>
                <c:pt idx="200">
                  <c:v>245</c:v>
                </c:pt>
                <c:pt idx="201">
                  <c:v>252</c:v>
                </c:pt>
                <c:pt idx="202">
                  <c:v>252</c:v>
                </c:pt>
                <c:pt idx="203">
                  <c:v>257</c:v>
                </c:pt>
                <c:pt idx="204">
                  <c:v>257</c:v>
                </c:pt>
                <c:pt idx="205">
                  <c:v>262</c:v>
                </c:pt>
                <c:pt idx="206">
                  <c:v>279</c:v>
                </c:pt>
                <c:pt idx="207">
                  <c:v>283</c:v>
                </c:pt>
                <c:pt idx="208">
                  <c:v>284</c:v>
                </c:pt>
                <c:pt idx="209">
                  <c:v>284</c:v>
                </c:pt>
                <c:pt idx="210">
                  <c:v>287</c:v>
                </c:pt>
                <c:pt idx="211">
                  <c:v>290</c:v>
                </c:pt>
                <c:pt idx="212">
                  <c:v>295</c:v>
                </c:pt>
                <c:pt idx="213">
                  <c:v>307</c:v>
                </c:pt>
                <c:pt idx="214">
                  <c:v>311</c:v>
                </c:pt>
                <c:pt idx="215">
                  <c:v>315</c:v>
                </c:pt>
                <c:pt idx="216">
                  <c:v>348</c:v>
                </c:pt>
                <c:pt idx="217">
                  <c:v>368</c:v>
                </c:pt>
                <c:pt idx="218">
                  <c:v>369</c:v>
                </c:pt>
                <c:pt idx="219">
                  <c:v>372</c:v>
                </c:pt>
                <c:pt idx="220">
                  <c:v>404</c:v>
                </c:pt>
                <c:pt idx="221">
                  <c:v>405</c:v>
                </c:pt>
                <c:pt idx="222">
                  <c:v>407</c:v>
                </c:pt>
                <c:pt idx="223">
                  <c:v>432</c:v>
                </c:pt>
                <c:pt idx="224">
                  <c:v>501</c:v>
                </c:pt>
                <c:pt idx="225">
                  <c:v>501</c:v>
                </c:pt>
                <c:pt idx="226">
                  <c:v>515</c:v>
                </c:pt>
                <c:pt idx="227">
                  <c:v>519</c:v>
                </c:pt>
                <c:pt idx="228">
                  <c:v>535</c:v>
                </c:pt>
                <c:pt idx="229">
                  <c:v>552</c:v>
                </c:pt>
                <c:pt idx="230">
                  <c:v>572</c:v>
                </c:pt>
                <c:pt idx="231">
                  <c:v>578</c:v>
                </c:pt>
                <c:pt idx="232">
                  <c:v>581</c:v>
                </c:pt>
                <c:pt idx="233">
                  <c:v>600</c:v>
                </c:pt>
                <c:pt idx="234">
                  <c:v>615</c:v>
                </c:pt>
                <c:pt idx="235">
                  <c:v>616</c:v>
                </c:pt>
                <c:pt idx="236">
                  <c:v>632</c:v>
                </c:pt>
                <c:pt idx="237">
                  <c:v>644</c:v>
                </c:pt>
                <c:pt idx="238">
                  <c:v>646</c:v>
                </c:pt>
                <c:pt idx="239">
                  <c:v>648</c:v>
                </c:pt>
                <c:pt idx="240">
                  <c:v>658</c:v>
                </c:pt>
                <c:pt idx="241">
                  <c:v>675</c:v>
                </c:pt>
                <c:pt idx="242">
                  <c:v>675</c:v>
                </c:pt>
                <c:pt idx="243">
                  <c:v>678</c:v>
                </c:pt>
                <c:pt idx="244">
                  <c:v>686</c:v>
                </c:pt>
                <c:pt idx="245">
                  <c:v>701</c:v>
                </c:pt>
                <c:pt idx="246">
                  <c:v>702</c:v>
                </c:pt>
                <c:pt idx="247">
                  <c:v>721</c:v>
                </c:pt>
                <c:pt idx="248">
                  <c:v>738</c:v>
                </c:pt>
                <c:pt idx="249">
                  <c:v>741</c:v>
                </c:pt>
                <c:pt idx="250">
                  <c:v>746</c:v>
                </c:pt>
                <c:pt idx="251">
                  <c:v>777</c:v>
                </c:pt>
                <c:pt idx="252">
                  <c:v>778</c:v>
                </c:pt>
                <c:pt idx="253">
                  <c:v>782</c:v>
                </c:pt>
                <c:pt idx="254">
                  <c:v>784</c:v>
                </c:pt>
                <c:pt idx="255">
                  <c:v>799</c:v>
                </c:pt>
                <c:pt idx="256">
                  <c:v>804</c:v>
                </c:pt>
                <c:pt idx="257">
                  <c:v>815</c:v>
                </c:pt>
                <c:pt idx="258">
                  <c:v>840</c:v>
                </c:pt>
                <c:pt idx="259">
                  <c:v>842</c:v>
                </c:pt>
                <c:pt idx="260">
                  <c:v>867</c:v>
                </c:pt>
                <c:pt idx="261">
                  <c:v>872</c:v>
                </c:pt>
                <c:pt idx="262">
                  <c:v>890</c:v>
                </c:pt>
                <c:pt idx="263">
                  <c:v>896</c:v>
                </c:pt>
                <c:pt idx="264">
                  <c:v>898</c:v>
                </c:pt>
                <c:pt idx="265">
                  <c:v>918</c:v>
                </c:pt>
                <c:pt idx="266">
                  <c:v>930</c:v>
                </c:pt>
                <c:pt idx="267">
                  <c:v>948</c:v>
                </c:pt>
                <c:pt idx="268">
                  <c:v>951</c:v>
                </c:pt>
                <c:pt idx="269">
                  <c:v>962</c:v>
                </c:pt>
                <c:pt idx="270">
                  <c:v>966</c:v>
                </c:pt>
                <c:pt idx="271">
                  <c:v>972</c:v>
                </c:pt>
                <c:pt idx="272">
                  <c:v>982</c:v>
                </c:pt>
                <c:pt idx="273">
                  <c:v>1011</c:v>
                </c:pt>
                <c:pt idx="274">
                  <c:v>1040</c:v>
                </c:pt>
                <c:pt idx="275">
                  <c:v>1040</c:v>
                </c:pt>
                <c:pt idx="276">
                  <c:v>1050</c:v>
                </c:pt>
                <c:pt idx="277">
                  <c:v>1060</c:v>
                </c:pt>
                <c:pt idx="278">
                  <c:v>1080</c:v>
                </c:pt>
                <c:pt idx="279">
                  <c:v>1080</c:v>
                </c:pt>
                <c:pt idx="280">
                  <c:v>1092</c:v>
                </c:pt>
                <c:pt idx="281">
                  <c:v>1100</c:v>
                </c:pt>
                <c:pt idx="282">
                  <c:v>1120</c:v>
                </c:pt>
                <c:pt idx="283">
                  <c:v>1130</c:v>
                </c:pt>
                <c:pt idx="284">
                  <c:v>1182</c:v>
                </c:pt>
                <c:pt idx="285">
                  <c:v>1200</c:v>
                </c:pt>
                <c:pt idx="286">
                  <c:v>1248</c:v>
                </c:pt>
                <c:pt idx="287">
                  <c:v>1259</c:v>
                </c:pt>
                <c:pt idx="288">
                  <c:v>1300</c:v>
                </c:pt>
                <c:pt idx="289">
                  <c:v>1310</c:v>
                </c:pt>
                <c:pt idx="290">
                  <c:v>1340</c:v>
                </c:pt>
                <c:pt idx="291">
                  <c:v>1410</c:v>
                </c:pt>
                <c:pt idx="292">
                  <c:v>1420</c:v>
                </c:pt>
                <c:pt idx="293">
                  <c:v>1440</c:v>
                </c:pt>
                <c:pt idx="294">
                  <c:v>1500</c:v>
                </c:pt>
                <c:pt idx="295">
                  <c:v>1550</c:v>
                </c:pt>
                <c:pt idx="296">
                  <c:v>1590</c:v>
                </c:pt>
                <c:pt idx="297">
                  <c:v>1610</c:v>
                </c:pt>
                <c:pt idx="298">
                  <c:v>1620</c:v>
                </c:pt>
                <c:pt idx="299">
                  <c:v>1620</c:v>
                </c:pt>
                <c:pt idx="300">
                  <c:v>1650</c:v>
                </c:pt>
                <c:pt idx="301">
                  <c:v>1660</c:v>
                </c:pt>
                <c:pt idx="302">
                  <c:v>1690</c:v>
                </c:pt>
                <c:pt idx="303">
                  <c:v>1700</c:v>
                </c:pt>
                <c:pt idx="304">
                  <c:v>1760</c:v>
                </c:pt>
                <c:pt idx="305">
                  <c:v>1770</c:v>
                </c:pt>
                <c:pt idx="306">
                  <c:v>1850</c:v>
                </c:pt>
                <c:pt idx="307">
                  <c:v>1890</c:v>
                </c:pt>
                <c:pt idx="308">
                  <c:v>1962</c:v>
                </c:pt>
                <c:pt idx="309">
                  <c:v>1970</c:v>
                </c:pt>
                <c:pt idx="310">
                  <c:v>2030</c:v>
                </c:pt>
                <c:pt idx="311">
                  <c:v>2070</c:v>
                </c:pt>
                <c:pt idx="312">
                  <c:v>2140</c:v>
                </c:pt>
                <c:pt idx="313">
                  <c:v>2180</c:v>
                </c:pt>
                <c:pt idx="314">
                  <c:v>2190</c:v>
                </c:pt>
                <c:pt idx="315">
                  <c:v>2232</c:v>
                </c:pt>
                <c:pt idx="316">
                  <c:v>2240</c:v>
                </c:pt>
                <c:pt idx="317">
                  <c:v>2370</c:v>
                </c:pt>
                <c:pt idx="318">
                  <c:v>2388</c:v>
                </c:pt>
                <c:pt idx="319">
                  <c:v>2540</c:v>
                </c:pt>
                <c:pt idx="320">
                  <c:v>2550</c:v>
                </c:pt>
                <c:pt idx="321">
                  <c:v>2550</c:v>
                </c:pt>
                <c:pt idx="322">
                  <c:v>2562</c:v>
                </c:pt>
                <c:pt idx="323">
                  <c:v>2700</c:v>
                </c:pt>
                <c:pt idx="324">
                  <c:v>2780</c:v>
                </c:pt>
                <c:pt idx="325">
                  <c:v>2900</c:v>
                </c:pt>
                <c:pt idx="326">
                  <c:v>2970</c:v>
                </c:pt>
                <c:pt idx="327">
                  <c:v>3070</c:v>
                </c:pt>
                <c:pt idx="328">
                  <c:v>3100</c:v>
                </c:pt>
                <c:pt idx="329">
                  <c:v>3140</c:v>
                </c:pt>
                <c:pt idx="330">
                  <c:v>3260</c:v>
                </c:pt>
                <c:pt idx="331">
                  <c:v>3300</c:v>
                </c:pt>
                <c:pt idx="332">
                  <c:v>3370</c:v>
                </c:pt>
                <c:pt idx="333">
                  <c:v>3500</c:v>
                </c:pt>
                <c:pt idx="334">
                  <c:v>3510</c:v>
                </c:pt>
                <c:pt idx="335">
                  <c:v>3620</c:v>
                </c:pt>
                <c:pt idx="336">
                  <c:v>3680</c:v>
                </c:pt>
                <c:pt idx="337">
                  <c:v>3680</c:v>
                </c:pt>
                <c:pt idx="338">
                  <c:v>3700</c:v>
                </c:pt>
                <c:pt idx="339">
                  <c:v>3870</c:v>
                </c:pt>
                <c:pt idx="340">
                  <c:v>3920</c:v>
                </c:pt>
                <c:pt idx="341">
                  <c:v>3940</c:v>
                </c:pt>
                <c:pt idx="342">
                  <c:v>3970</c:v>
                </c:pt>
                <c:pt idx="343">
                  <c:v>3990</c:v>
                </c:pt>
                <c:pt idx="344">
                  <c:v>4000</c:v>
                </c:pt>
                <c:pt idx="345">
                  <c:v>4060</c:v>
                </c:pt>
                <c:pt idx="346">
                  <c:v>4080</c:v>
                </c:pt>
                <c:pt idx="347">
                  <c:v>4120</c:v>
                </c:pt>
                <c:pt idx="348">
                  <c:v>4245</c:v>
                </c:pt>
                <c:pt idx="349">
                  <c:v>4290</c:v>
                </c:pt>
                <c:pt idx="350">
                  <c:v>4460</c:v>
                </c:pt>
                <c:pt idx="351">
                  <c:v>4640</c:v>
                </c:pt>
                <c:pt idx="352">
                  <c:v>4890</c:v>
                </c:pt>
                <c:pt idx="353">
                  <c:v>4980</c:v>
                </c:pt>
                <c:pt idx="354">
                  <c:v>5010</c:v>
                </c:pt>
                <c:pt idx="355">
                  <c:v>5390</c:v>
                </c:pt>
                <c:pt idx="356">
                  <c:v>5480</c:v>
                </c:pt>
                <c:pt idx="357">
                  <c:v>5600</c:v>
                </c:pt>
                <c:pt idx="358">
                  <c:v>5740</c:v>
                </c:pt>
                <c:pt idx="359">
                  <c:v>5760</c:v>
                </c:pt>
                <c:pt idx="360">
                  <c:v>5790</c:v>
                </c:pt>
                <c:pt idx="361">
                  <c:v>5850</c:v>
                </c:pt>
                <c:pt idx="362">
                  <c:v>5940</c:v>
                </c:pt>
                <c:pt idx="363">
                  <c:v>6150</c:v>
                </c:pt>
                <c:pt idx="364">
                  <c:v>6860</c:v>
                </c:pt>
                <c:pt idx="365">
                  <c:v>6880</c:v>
                </c:pt>
                <c:pt idx="366">
                  <c:v>6960</c:v>
                </c:pt>
                <c:pt idx="367">
                  <c:v>7280</c:v>
                </c:pt>
                <c:pt idx="368">
                  <c:v>7340</c:v>
                </c:pt>
                <c:pt idx="369">
                  <c:v>7440</c:v>
                </c:pt>
                <c:pt idx="370">
                  <c:v>7860</c:v>
                </c:pt>
                <c:pt idx="371">
                  <c:v>8430</c:v>
                </c:pt>
                <c:pt idx="372">
                  <c:v>8520</c:v>
                </c:pt>
                <c:pt idx="373">
                  <c:v>8710</c:v>
                </c:pt>
                <c:pt idx="374">
                  <c:v>9200</c:v>
                </c:pt>
                <c:pt idx="375">
                  <c:v>12800</c:v>
                </c:pt>
                <c:pt idx="376">
                  <c:v>15300</c:v>
                </c:pt>
                <c:pt idx="377">
                  <c:v>38600</c:v>
                </c:pt>
                <c:pt idx="378">
                  <c:v>48100</c:v>
                </c:pt>
                <c:pt idx="379">
                  <c:v>2.1</c:v>
                </c:pt>
                <c:pt idx="380">
                  <c:v>3.6</c:v>
                </c:pt>
                <c:pt idx="381">
                  <c:v>5</c:v>
                </c:pt>
                <c:pt idx="382">
                  <c:v>5.5</c:v>
                </c:pt>
                <c:pt idx="383">
                  <c:v>6.4</c:v>
                </c:pt>
                <c:pt idx="384">
                  <c:v>9.9</c:v>
                </c:pt>
                <c:pt idx="385">
                  <c:v>10</c:v>
                </c:pt>
                <c:pt idx="386">
                  <c:v>17.399999999999999</c:v>
                </c:pt>
                <c:pt idx="387">
                  <c:v>20.9</c:v>
                </c:pt>
                <c:pt idx="388">
                  <c:v>22.1</c:v>
                </c:pt>
                <c:pt idx="389">
                  <c:v>27.9</c:v>
                </c:pt>
                <c:pt idx="390">
                  <c:v>30.4</c:v>
                </c:pt>
                <c:pt idx="391">
                  <c:v>30.8</c:v>
                </c:pt>
                <c:pt idx="392">
                  <c:v>35.200000000000003</c:v>
                </c:pt>
                <c:pt idx="393">
                  <c:v>46.5</c:v>
                </c:pt>
                <c:pt idx="394">
                  <c:v>47.8</c:v>
                </c:pt>
                <c:pt idx="395">
                  <c:v>65.7</c:v>
                </c:pt>
                <c:pt idx="396">
                  <c:v>78.099999999999994</c:v>
                </c:pt>
                <c:pt idx="397">
                  <c:v>78.2</c:v>
                </c:pt>
                <c:pt idx="398">
                  <c:v>93.3</c:v>
                </c:pt>
                <c:pt idx="399">
                  <c:v>93.8</c:v>
                </c:pt>
                <c:pt idx="400">
                  <c:v>106</c:v>
                </c:pt>
                <c:pt idx="401">
                  <c:v>112</c:v>
                </c:pt>
                <c:pt idx="402">
                  <c:v>112</c:v>
                </c:pt>
                <c:pt idx="403">
                  <c:v>120</c:v>
                </c:pt>
                <c:pt idx="404">
                  <c:v>131</c:v>
                </c:pt>
                <c:pt idx="405">
                  <c:v>131</c:v>
                </c:pt>
                <c:pt idx="406">
                  <c:v>150</c:v>
                </c:pt>
                <c:pt idx="407">
                  <c:v>164</c:v>
                </c:pt>
                <c:pt idx="408">
                  <c:v>171</c:v>
                </c:pt>
                <c:pt idx="409">
                  <c:v>211</c:v>
                </c:pt>
                <c:pt idx="410">
                  <c:v>212</c:v>
                </c:pt>
                <c:pt idx="411">
                  <c:v>225</c:v>
                </c:pt>
                <c:pt idx="412">
                  <c:v>246</c:v>
                </c:pt>
                <c:pt idx="413">
                  <c:v>263</c:v>
                </c:pt>
                <c:pt idx="414">
                  <c:v>283</c:v>
                </c:pt>
                <c:pt idx="415">
                  <c:v>303</c:v>
                </c:pt>
                <c:pt idx="416">
                  <c:v>352</c:v>
                </c:pt>
                <c:pt idx="417">
                  <c:v>375</c:v>
                </c:pt>
                <c:pt idx="418">
                  <c:v>389</c:v>
                </c:pt>
                <c:pt idx="419">
                  <c:v>464</c:v>
                </c:pt>
                <c:pt idx="420">
                  <c:v>475</c:v>
                </c:pt>
                <c:pt idx="421">
                  <c:v>529</c:v>
                </c:pt>
                <c:pt idx="422">
                  <c:v>627</c:v>
                </c:pt>
                <c:pt idx="423">
                  <c:v>4110</c:v>
                </c:pt>
              </c:numCache>
            </c:numRef>
          </c:xVal>
          <c:yVal>
            <c:numRef>
              <c:f>'estimated PG values'!$CT$2:$CT$1705</c:f>
              <c:numCache>
                <c:formatCode>General</c:formatCode>
                <c:ptCount val="1704"/>
                <c:pt idx="0">
                  <c:v>18</c:v>
                </c:pt>
                <c:pt idx="1">
                  <c:v>18</c:v>
                </c:pt>
                <c:pt idx="2">
                  <c:v>4</c:v>
                </c:pt>
                <c:pt idx="3">
                  <c:v>18</c:v>
                </c:pt>
                <c:pt idx="4">
                  <c:v>20</c:v>
                </c:pt>
                <c:pt idx="5">
                  <c:v>29</c:v>
                </c:pt>
                <c:pt idx="6">
                  <c:v>18</c:v>
                </c:pt>
                <c:pt idx="7">
                  <c:v>31</c:v>
                </c:pt>
                <c:pt idx="8">
                  <c:v>20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20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4</c:v>
                </c:pt>
                <c:pt idx="18">
                  <c:v>20</c:v>
                </c:pt>
                <c:pt idx="19">
                  <c:v>20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20</c:v>
                </c:pt>
                <c:pt idx="24">
                  <c:v>20</c:v>
                </c:pt>
                <c:pt idx="25">
                  <c:v>18</c:v>
                </c:pt>
                <c:pt idx="26">
                  <c:v>20</c:v>
                </c:pt>
                <c:pt idx="27">
                  <c:v>18</c:v>
                </c:pt>
                <c:pt idx="28">
                  <c:v>18</c:v>
                </c:pt>
                <c:pt idx="29">
                  <c:v>20</c:v>
                </c:pt>
                <c:pt idx="30">
                  <c:v>20</c:v>
                </c:pt>
                <c:pt idx="31">
                  <c:v>18</c:v>
                </c:pt>
                <c:pt idx="32">
                  <c:v>20</c:v>
                </c:pt>
                <c:pt idx="33">
                  <c:v>18</c:v>
                </c:pt>
                <c:pt idx="34">
                  <c:v>20</c:v>
                </c:pt>
                <c:pt idx="35">
                  <c:v>21</c:v>
                </c:pt>
                <c:pt idx="36">
                  <c:v>18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18</c:v>
                </c:pt>
                <c:pt idx="41">
                  <c:v>20</c:v>
                </c:pt>
                <c:pt idx="42">
                  <c:v>18</c:v>
                </c:pt>
                <c:pt idx="43">
                  <c:v>20</c:v>
                </c:pt>
                <c:pt idx="44">
                  <c:v>18</c:v>
                </c:pt>
                <c:pt idx="45">
                  <c:v>20</c:v>
                </c:pt>
                <c:pt idx="46">
                  <c:v>18</c:v>
                </c:pt>
                <c:pt idx="47">
                  <c:v>18</c:v>
                </c:pt>
                <c:pt idx="48">
                  <c:v>20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18</c:v>
                </c:pt>
                <c:pt idx="57">
                  <c:v>20</c:v>
                </c:pt>
                <c:pt idx="58">
                  <c:v>20</c:v>
                </c:pt>
                <c:pt idx="59">
                  <c:v>18</c:v>
                </c:pt>
                <c:pt idx="60">
                  <c:v>18</c:v>
                </c:pt>
                <c:pt idx="61">
                  <c:v>18</c:v>
                </c:pt>
                <c:pt idx="62">
                  <c:v>20</c:v>
                </c:pt>
                <c:pt idx="63">
                  <c:v>20</c:v>
                </c:pt>
                <c:pt idx="64">
                  <c:v>18</c:v>
                </c:pt>
                <c:pt idx="65">
                  <c:v>20</c:v>
                </c:pt>
                <c:pt idx="66">
                  <c:v>20</c:v>
                </c:pt>
                <c:pt idx="67">
                  <c:v>16</c:v>
                </c:pt>
                <c:pt idx="68">
                  <c:v>4</c:v>
                </c:pt>
                <c:pt idx="69">
                  <c:v>18</c:v>
                </c:pt>
                <c:pt idx="70">
                  <c:v>18</c:v>
                </c:pt>
                <c:pt idx="71">
                  <c:v>18</c:v>
                </c:pt>
                <c:pt idx="72">
                  <c:v>20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18</c:v>
                </c:pt>
                <c:pt idx="77">
                  <c:v>18</c:v>
                </c:pt>
                <c:pt idx="78">
                  <c:v>18</c:v>
                </c:pt>
                <c:pt idx="79">
                  <c:v>18</c:v>
                </c:pt>
                <c:pt idx="80">
                  <c:v>18</c:v>
                </c:pt>
                <c:pt idx="81">
                  <c:v>18</c:v>
                </c:pt>
                <c:pt idx="82">
                  <c:v>20</c:v>
                </c:pt>
                <c:pt idx="83">
                  <c:v>4</c:v>
                </c:pt>
                <c:pt idx="84">
                  <c:v>20</c:v>
                </c:pt>
                <c:pt idx="85">
                  <c:v>18</c:v>
                </c:pt>
                <c:pt idx="86">
                  <c:v>18</c:v>
                </c:pt>
                <c:pt idx="87">
                  <c:v>20</c:v>
                </c:pt>
                <c:pt idx="88">
                  <c:v>20</c:v>
                </c:pt>
                <c:pt idx="89">
                  <c:v>18</c:v>
                </c:pt>
                <c:pt idx="90">
                  <c:v>20</c:v>
                </c:pt>
                <c:pt idx="91">
                  <c:v>10</c:v>
                </c:pt>
                <c:pt idx="92">
                  <c:v>20</c:v>
                </c:pt>
                <c:pt idx="93">
                  <c:v>18</c:v>
                </c:pt>
                <c:pt idx="94">
                  <c:v>20</c:v>
                </c:pt>
                <c:pt idx="95">
                  <c:v>18</c:v>
                </c:pt>
                <c:pt idx="96">
                  <c:v>20</c:v>
                </c:pt>
                <c:pt idx="97">
                  <c:v>81</c:v>
                </c:pt>
                <c:pt idx="98">
                  <c:v>18</c:v>
                </c:pt>
                <c:pt idx="99">
                  <c:v>34</c:v>
                </c:pt>
                <c:pt idx="100">
                  <c:v>20</c:v>
                </c:pt>
                <c:pt idx="101">
                  <c:v>18</c:v>
                </c:pt>
                <c:pt idx="102">
                  <c:v>25</c:v>
                </c:pt>
                <c:pt idx="103">
                  <c:v>18</c:v>
                </c:pt>
                <c:pt idx="104">
                  <c:v>20</c:v>
                </c:pt>
                <c:pt idx="105">
                  <c:v>20</c:v>
                </c:pt>
                <c:pt idx="106">
                  <c:v>29</c:v>
                </c:pt>
                <c:pt idx="107">
                  <c:v>21</c:v>
                </c:pt>
                <c:pt idx="108">
                  <c:v>20</c:v>
                </c:pt>
                <c:pt idx="109">
                  <c:v>24</c:v>
                </c:pt>
                <c:pt idx="110">
                  <c:v>23</c:v>
                </c:pt>
                <c:pt idx="111">
                  <c:v>18</c:v>
                </c:pt>
                <c:pt idx="112">
                  <c:v>18</c:v>
                </c:pt>
                <c:pt idx="113">
                  <c:v>36</c:v>
                </c:pt>
                <c:pt idx="114">
                  <c:v>60</c:v>
                </c:pt>
                <c:pt idx="115">
                  <c:v>14</c:v>
                </c:pt>
                <c:pt idx="116">
                  <c:v>45</c:v>
                </c:pt>
                <c:pt idx="117">
                  <c:v>18</c:v>
                </c:pt>
                <c:pt idx="118">
                  <c:v>21</c:v>
                </c:pt>
                <c:pt idx="119">
                  <c:v>19</c:v>
                </c:pt>
                <c:pt idx="120">
                  <c:v>24</c:v>
                </c:pt>
                <c:pt idx="121">
                  <c:v>29</c:v>
                </c:pt>
                <c:pt idx="122">
                  <c:v>20</c:v>
                </c:pt>
                <c:pt idx="123">
                  <c:v>30</c:v>
                </c:pt>
                <c:pt idx="124">
                  <c:v>28</c:v>
                </c:pt>
                <c:pt idx="125">
                  <c:v>36</c:v>
                </c:pt>
                <c:pt idx="126">
                  <c:v>27</c:v>
                </c:pt>
                <c:pt idx="127">
                  <c:v>37</c:v>
                </c:pt>
                <c:pt idx="128">
                  <c:v>18</c:v>
                </c:pt>
                <c:pt idx="129">
                  <c:v>20</c:v>
                </c:pt>
                <c:pt idx="130">
                  <c:v>47</c:v>
                </c:pt>
                <c:pt idx="131">
                  <c:v>32</c:v>
                </c:pt>
                <c:pt idx="132">
                  <c:v>20</c:v>
                </c:pt>
                <c:pt idx="133">
                  <c:v>34</c:v>
                </c:pt>
                <c:pt idx="134">
                  <c:v>20</c:v>
                </c:pt>
                <c:pt idx="135">
                  <c:v>18</c:v>
                </c:pt>
                <c:pt idx="136">
                  <c:v>18</c:v>
                </c:pt>
                <c:pt idx="137">
                  <c:v>42</c:v>
                </c:pt>
                <c:pt idx="138">
                  <c:v>18</c:v>
                </c:pt>
                <c:pt idx="139">
                  <c:v>90</c:v>
                </c:pt>
                <c:pt idx="140">
                  <c:v>31</c:v>
                </c:pt>
                <c:pt idx="141">
                  <c:v>18</c:v>
                </c:pt>
                <c:pt idx="142">
                  <c:v>46</c:v>
                </c:pt>
                <c:pt idx="143">
                  <c:v>18</c:v>
                </c:pt>
                <c:pt idx="144">
                  <c:v>18</c:v>
                </c:pt>
                <c:pt idx="145">
                  <c:v>55</c:v>
                </c:pt>
                <c:pt idx="146">
                  <c:v>70</c:v>
                </c:pt>
                <c:pt idx="147">
                  <c:v>18</c:v>
                </c:pt>
                <c:pt idx="148">
                  <c:v>20</c:v>
                </c:pt>
                <c:pt idx="149">
                  <c:v>59</c:v>
                </c:pt>
                <c:pt idx="150">
                  <c:v>18</c:v>
                </c:pt>
                <c:pt idx="151">
                  <c:v>60</c:v>
                </c:pt>
                <c:pt idx="152">
                  <c:v>20</c:v>
                </c:pt>
                <c:pt idx="153">
                  <c:v>52</c:v>
                </c:pt>
                <c:pt idx="154">
                  <c:v>18</c:v>
                </c:pt>
                <c:pt idx="155">
                  <c:v>62</c:v>
                </c:pt>
                <c:pt idx="156">
                  <c:v>70</c:v>
                </c:pt>
                <c:pt idx="157">
                  <c:v>20</c:v>
                </c:pt>
                <c:pt idx="158">
                  <c:v>36</c:v>
                </c:pt>
                <c:pt idx="159">
                  <c:v>69</c:v>
                </c:pt>
                <c:pt idx="160">
                  <c:v>110</c:v>
                </c:pt>
                <c:pt idx="161">
                  <c:v>20</c:v>
                </c:pt>
                <c:pt idx="162">
                  <c:v>43</c:v>
                </c:pt>
                <c:pt idx="163">
                  <c:v>40</c:v>
                </c:pt>
                <c:pt idx="164">
                  <c:v>18</c:v>
                </c:pt>
                <c:pt idx="165">
                  <c:v>73</c:v>
                </c:pt>
                <c:pt idx="166">
                  <c:v>73</c:v>
                </c:pt>
                <c:pt idx="167">
                  <c:v>18</c:v>
                </c:pt>
                <c:pt idx="168">
                  <c:v>59</c:v>
                </c:pt>
                <c:pt idx="169">
                  <c:v>22</c:v>
                </c:pt>
                <c:pt idx="170">
                  <c:v>36</c:v>
                </c:pt>
                <c:pt idx="171">
                  <c:v>51</c:v>
                </c:pt>
                <c:pt idx="172">
                  <c:v>120</c:v>
                </c:pt>
                <c:pt idx="173">
                  <c:v>120</c:v>
                </c:pt>
                <c:pt idx="174">
                  <c:v>110</c:v>
                </c:pt>
                <c:pt idx="175">
                  <c:v>180</c:v>
                </c:pt>
                <c:pt idx="176">
                  <c:v>130</c:v>
                </c:pt>
                <c:pt idx="177">
                  <c:v>130</c:v>
                </c:pt>
                <c:pt idx="178">
                  <c:v>62</c:v>
                </c:pt>
                <c:pt idx="179">
                  <c:v>150</c:v>
                </c:pt>
                <c:pt idx="180">
                  <c:v>81</c:v>
                </c:pt>
                <c:pt idx="181">
                  <c:v>80</c:v>
                </c:pt>
                <c:pt idx="182">
                  <c:v>130</c:v>
                </c:pt>
                <c:pt idx="183">
                  <c:v>140</c:v>
                </c:pt>
                <c:pt idx="184">
                  <c:v>180</c:v>
                </c:pt>
                <c:pt idx="185">
                  <c:v>130</c:v>
                </c:pt>
                <c:pt idx="186">
                  <c:v>170</c:v>
                </c:pt>
                <c:pt idx="187">
                  <c:v>210</c:v>
                </c:pt>
                <c:pt idx="188">
                  <c:v>150</c:v>
                </c:pt>
                <c:pt idx="189">
                  <c:v>35</c:v>
                </c:pt>
                <c:pt idx="190">
                  <c:v>120</c:v>
                </c:pt>
                <c:pt idx="191">
                  <c:v>46</c:v>
                </c:pt>
                <c:pt idx="192">
                  <c:v>190</c:v>
                </c:pt>
                <c:pt idx="193">
                  <c:v>900</c:v>
                </c:pt>
                <c:pt idx="194">
                  <c:v>180</c:v>
                </c:pt>
                <c:pt idx="195">
                  <c:v>120</c:v>
                </c:pt>
                <c:pt idx="196">
                  <c:v>170</c:v>
                </c:pt>
                <c:pt idx="197">
                  <c:v>170</c:v>
                </c:pt>
                <c:pt idx="198">
                  <c:v>88</c:v>
                </c:pt>
                <c:pt idx="199">
                  <c:v>150</c:v>
                </c:pt>
                <c:pt idx="200">
                  <c:v>76</c:v>
                </c:pt>
                <c:pt idx="201">
                  <c:v>73</c:v>
                </c:pt>
                <c:pt idx="202">
                  <c:v>300</c:v>
                </c:pt>
                <c:pt idx="203">
                  <c:v>120</c:v>
                </c:pt>
                <c:pt idx="204">
                  <c:v>170</c:v>
                </c:pt>
                <c:pt idx="205">
                  <c:v>210</c:v>
                </c:pt>
                <c:pt idx="206">
                  <c:v>34</c:v>
                </c:pt>
                <c:pt idx="207">
                  <c:v>200</c:v>
                </c:pt>
                <c:pt idx="208">
                  <c:v>61</c:v>
                </c:pt>
                <c:pt idx="209">
                  <c:v>73</c:v>
                </c:pt>
                <c:pt idx="210">
                  <c:v>200</c:v>
                </c:pt>
                <c:pt idx="211">
                  <c:v>61</c:v>
                </c:pt>
                <c:pt idx="212">
                  <c:v>240</c:v>
                </c:pt>
                <c:pt idx="213">
                  <c:v>250</c:v>
                </c:pt>
                <c:pt idx="214">
                  <c:v>22</c:v>
                </c:pt>
                <c:pt idx="215">
                  <c:v>100</c:v>
                </c:pt>
                <c:pt idx="216">
                  <c:v>130</c:v>
                </c:pt>
                <c:pt idx="217">
                  <c:v>340</c:v>
                </c:pt>
                <c:pt idx="218">
                  <c:v>220</c:v>
                </c:pt>
                <c:pt idx="219">
                  <c:v>160</c:v>
                </c:pt>
                <c:pt idx="220">
                  <c:v>170</c:v>
                </c:pt>
                <c:pt idx="221">
                  <c:v>250</c:v>
                </c:pt>
                <c:pt idx="222">
                  <c:v>310</c:v>
                </c:pt>
                <c:pt idx="223">
                  <c:v>180</c:v>
                </c:pt>
                <c:pt idx="224">
                  <c:v>400</c:v>
                </c:pt>
                <c:pt idx="225">
                  <c:v>410</c:v>
                </c:pt>
                <c:pt idx="226">
                  <c:v>430</c:v>
                </c:pt>
                <c:pt idx="227">
                  <c:v>430</c:v>
                </c:pt>
                <c:pt idx="228">
                  <c:v>380</c:v>
                </c:pt>
                <c:pt idx="229">
                  <c:v>470</c:v>
                </c:pt>
                <c:pt idx="230">
                  <c:v>480</c:v>
                </c:pt>
                <c:pt idx="231">
                  <c:v>340</c:v>
                </c:pt>
                <c:pt idx="232">
                  <c:v>230</c:v>
                </c:pt>
                <c:pt idx="233">
                  <c:v>440</c:v>
                </c:pt>
                <c:pt idx="234">
                  <c:v>230</c:v>
                </c:pt>
                <c:pt idx="235">
                  <c:v>330</c:v>
                </c:pt>
                <c:pt idx="236">
                  <c:v>450</c:v>
                </c:pt>
                <c:pt idx="237">
                  <c:v>180</c:v>
                </c:pt>
                <c:pt idx="238">
                  <c:v>20</c:v>
                </c:pt>
                <c:pt idx="239">
                  <c:v>400</c:v>
                </c:pt>
                <c:pt idx="240">
                  <c:v>35</c:v>
                </c:pt>
                <c:pt idx="241">
                  <c:v>73</c:v>
                </c:pt>
                <c:pt idx="242">
                  <c:v>690</c:v>
                </c:pt>
                <c:pt idx="243">
                  <c:v>400</c:v>
                </c:pt>
                <c:pt idx="244">
                  <c:v>540</c:v>
                </c:pt>
                <c:pt idx="245">
                  <c:v>170</c:v>
                </c:pt>
                <c:pt idx="246">
                  <c:v>710</c:v>
                </c:pt>
                <c:pt idx="247">
                  <c:v>450</c:v>
                </c:pt>
                <c:pt idx="248">
                  <c:v>410</c:v>
                </c:pt>
                <c:pt idx="249">
                  <c:v>680</c:v>
                </c:pt>
                <c:pt idx="250">
                  <c:v>200</c:v>
                </c:pt>
                <c:pt idx="251">
                  <c:v>1000</c:v>
                </c:pt>
                <c:pt idx="252">
                  <c:v>550</c:v>
                </c:pt>
                <c:pt idx="253">
                  <c:v>410</c:v>
                </c:pt>
                <c:pt idx="254">
                  <c:v>560</c:v>
                </c:pt>
                <c:pt idx="255">
                  <c:v>700</c:v>
                </c:pt>
                <c:pt idx="256">
                  <c:v>220</c:v>
                </c:pt>
                <c:pt idx="257">
                  <c:v>600</c:v>
                </c:pt>
                <c:pt idx="258">
                  <c:v>770</c:v>
                </c:pt>
                <c:pt idx="259">
                  <c:v>18</c:v>
                </c:pt>
                <c:pt idx="260">
                  <c:v>610</c:v>
                </c:pt>
                <c:pt idx="261">
                  <c:v>770</c:v>
                </c:pt>
                <c:pt idx="262">
                  <c:v>700</c:v>
                </c:pt>
                <c:pt idx="263">
                  <c:v>540</c:v>
                </c:pt>
                <c:pt idx="264">
                  <c:v>570</c:v>
                </c:pt>
                <c:pt idx="265">
                  <c:v>270</c:v>
                </c:pt>
                <c:pt idx="266">
                  <c:v>770</c:v>
                </c:pt>
                <c:pt idx="267">
                  <c:v>1300</c:v>
                </c:pt>
                <c:pt idx="268">
                  <c:v>810</c:v>
                </c:pt>
                <c:pt idx="269">
                  <c:v>290</c:v>
                </c:pt>
                <c:pt idx="270">
                  <c:v>500</c:v>
                </c:pt>
                <c:pt idx="271">
                  <c:v>560</c:v>
                </c:pt>
                <c:pt idx="272">
                  <c:v>3000</c:v>
                </c:pt>
                <c:pt idx="273">
                  <c:v>690</c:v>
                </c:pt>
                <c:pt idx="274">
                  <c:v>330</c:v>
                </c:pt>
                <c:pt idx="275">
                  <c:v>610</c:v>
                </c:pt>
                <c:pt idx="276">
                  <c:v>760</c:v>
                </c:pt>
                <c:pt idx="277">
                  <c:v>570</c:v>
                </c:pt>
                <c:pt idx="278">
                  <c:v>18</c:v>
                </c:pt>
                <c:pt idx="279">
                  <c:v>610</c:v>
                </c:pt>
                <c:pt idx="280">
                  <c:v>4700</c:v>
                </c:pt>
                <c:pt idx="281">
                  <c:v>200</c:v>
                </c:pt>
                <c:pt idx="282">
                  <c:v>780</c:v>
                </c:pt>
                <c:pt idx="283">
                  <c:v>890</c:v>
                </c:pt>
                <c:pt idx="284">
                  <c:v>960</c:v>
                </c:pt>
                <c:pt idx="285">
                  <c:v>890</c:v>
                </c:pt>
                <c:pt idx="286">
                  <c:v>620</c:v>
                </c:pt>
                <c:pt idx="287">
                  <c:v>480</c:v>
                </c:pt>
                <c:pt idx="288">
                  <c:v>860</c:v>
                </c:pt>
                <c:pt idx="289">
                  <c:v>870</c:v>
                </c:pt>
                <c:pt idx="290">
                  <c:v>2000</c:v>
                </c:pt>
                <c:pt idx="291">
                  <c:v>900</c:v>
                </c:pt>
                <c:pt idx="292">
                  <c:v>350</c:v>
                </c:pt>
                <c:pt idx="293">
                  <c:v>930</c:v>
                </c:pt>
                <c:pt idx="294">
                  <c:v>1300</c:v>
                </c:pt>
                <c:pt idx="295">
                  <c:v>1000</c:v>
                </c:pt>
                <c:pt idx="296">
                  <c:v>750</c:v>
                </c:pt>
                <c:pt idx="297">
                  <c:v>1300</c:v>
                </c:pt>
                <c:pt idx="298">
                  <c:v>700</c:v>
                </c:pt>
                <c:pt idx="299">
                  <c:v>1700</c:v>
                </c:pt>
                <c:pt idx="300">
                  <c:v>1100</c:v>
                </c:pt>
                <c:pt idx="301">
                  <c:v>970</c:v>
                </c:pt>
                <c:pt idx="302">
                  <c:v>1400</c:v>
                </c:pt>
                <c:pt idx="303">
                  <c:v>850</c:v>
                </c:pt>
                <c:pt idx="304">
                  <c:v>760</c:v>
                </c:pt>
                <c:pt idx="305">
                  <c:v>1500</c:v>
                </c:pt>
                <c:pt idx="306">
                  <c:v>1300</c:v>
                </c:pt>
                <c:pt idx="307">
                  <c:v>1700</c:v>
                </c:pt>
                <c:pt idx="308">
                  <c:v>780</c:v>
                </c:pt>
                <c:pt idx="309">
                  <c:v>18</c:v>
                </c:pt>
                <c:pt idx="310">
                  <c:v>1900</c:v>
                </c:pt>
                <c:pt idx="311">
                  <c:v>2500</c:v>
                </c:pt>
                <c:pt idx="312">
                  <c:v>1500</c:v>
                </c:pt>
                <c:pt idx="313">
                  <c:v>2200</c:v>
                </c:pt>
                <c:pt idx="314">
                  <c:v>2000</c:v>
                </c:pt>
                <c:pt idx="315">
                  <c:v>1300</c:v>
                </c:pt>
                <c:pt idx="316">
                  <c:v>1400</c:v>
                </c:pt>
                <c:pt idx="317">
                  <c:v>1100</c:v>
                </c:pt>
                <c:pt idx="318">
                  <c:v>6200</c:v>
                </c:pt>
                <c:pt idx="319">
                  <c:v>3000</c:v>
                </c:pt>
                <c:pt idx="320">
                  <c:v>2600</c:v>
                </c:pt>
                <c:pt idx="321">
                  <c:v>5000</c:v>
                </c:pt>
                <c:pt idx="322">
                  <c:v>1500</c:v>
                </c:pt>
                <c:pt idx="323">
                  <c:v>1700</c:v>
                </c:pt>
                <c:pt idx="324">
                  <c:v>2800</c:v>
                </c:pt>
                <c:pt idx="325">
                  <c:v>2300</c:v>
                </c:pt>
                <c:pt idx="326">
                  <c:v>1400</c:v>
                </c:pt>
                <c:pt idx="327">
                  <c:v>1400</c:v>
                </c:pt>
                <c:pt idx="328">
                  <c:v>3000</c:v>
                </c:pt>
                <c:pt idx="329">
                  <c:v>2700</c:v>
                </c:pt>
                <c:pt idx="330">
                  <c:v>2600</c:v>
                </c:pt>
                <c:pt idx="331">
                  <c:v>3200</c:v>
                </c:pt>
                <c:pt idx="332">
                  <c:v>2800</c:v>
                </c:pt>
                <c:pt idx="333">
                  <c:v>3500</c:v>
                </c:pt>
                <c:pt idx="334">
                  <c:v>7100</c:v>
                </c:pt>
                <c:pt idx="335">
                  <c:v>3400</c:v>
                </c:pt>
                <c:pt idx="336">
                  <c:v>1900</c:v>
                </c:pt>
                <c:pt idx="337">
                  <c:v>2800</c:v>
                </c:pt>
                <c:pt idx="338">
                  <c:v>1000</c:v>
                </c:pt>
                <c:pt idx="339">
                  <c:v>2600</c:v>
                </c:pt>
                <c:pt idx="340">
                  <c:v>3000</c:v>
                </c:pt>
                <c:pt idx="341">
                  <c:v>3700</c:v>
                </c:pt>
                <c:pt idx="342">
                  <c:v>3700</c:v>
                </c:pt>
                <c:pt idx="343">
                  <c:v>4200</c:v>
                </c:pt>
                <c:pt idx="344">
                  <c:v>1600</c:v>
                </c:pt>
                <c:pt idx="345">
                  <c:v>2900</c:v>
                </c:pt>
                <c:pt idx="346">
                  <c:v>3700</c:v>
                </c:pt>
                <c:pt idx="347">
                  <c:v>760</c:v>
                </c:pt>
                <c:pt idx="348">
                  <c:v>2100</c:v>
                </c:pt>
                <c:pt idx="349">
                  <c:v>540</c:v>
                </c:pt>
                <c:pt idx="350">
                  <c:v>2700</c:v>
                </c:pt>
                <c:pt idx="351">
                  <c:v>3900</c:v>
                </c:pt>
                <c:pt idx="352">
                  <c:v>3500</c:v>
                </c:pt>
                <c:pt idx="353">
                  <c:v>2500</c:v>
                </c:pt>
                <c:pt idx="354">
                  <c:v>5100</c:v>
                </c:pt>
                <c:pt idx="355">
                  <c:v>3600</c:v>
                </c:pt>
                <c:pt idx="356">
                  <c:v>7900</c:v>
                </c:pt>
                <c:pt idx="357">
                  <c:v>5800</c:v>
                </c:pt>
                <c:pt idx="358">
                  <c:v>8300</c:v>
                </c:pt>
                <c:pt idx="359">
                  <c:v>6800</c:v>
                </c:pt>
                <c:pt idx="360">
                  <c:v>6100</c:v>
                </c:pt>
                <c:pt idx="361">
                  <c:v>5200</c:v>
                </c:pt>
                <c:pt idx="362">
                  <c:v>9200</c:v>
                </c:pt>
                <c:pt idx="363">
                  <c:v>5600</c:v>
                </c:pt>
                <c:pt idx="364">
                  <c:v>8100</c:v>
                </c:pt>
                <c:pt idx="365">
                  <c:v>9500</c:v>
                </c:pt>
                <c:pt idx="366">
                  <c:v>10000</c:v>
                </c:pt>
                <c:pt idx="367">
                  <c:v>12000</c:v>
                </c:pt>
                <c:pt idx="368">
                  <c:v>15000</c:v>
                </c:pt>
                <c:pt idx="369">
                  <c:v>2800</c:v>
                </c:pt>
                <c:pt idx="370">
                  <c:v>9100</c:v>
                </c:pt>
                <c:pt idx="371">
                  <c:v>8500</c:v>
                </c:pt>
                <c:pt idx="372">
                  <c:v>13000</c:v>
                </c:pt>
                <c:pt idx="373">
                  <c:v>14000</c:v>
                </c:pt>
                <c:pt idx="374">
                  <c:v>12000</c:v>
                </c:pt>
                <c:pt idx="375">
                  <c:v>5700</c:v>
                </c:pt>
                <c:pt idx="376">
                  <c:v>15000</c:v>
                </c:pt>
                <c:pt idx="377">
                  <c:v>35000</c:v>
                </c:pt>
                <c:pt idx="378">
                  <c:v>70000</c:v>
                </c:pt>
                <c:pt idx="611">
                  <c:v>18</c:v>
                </c:pt>
                <c:pt idx="617">
                  <c:v>18</c:v>
                </c:pt>
                <c:pt idx="622">
                  <c:v>120</c:v>
                </c:pt>
                <c:pt idx="649">
                  <c:v>24</c:v>
                </c:pt>
                <c:pt idx="664">
                  <c:v>20</c:v>
                </c:pt>
                <c:pt idx="700">
                  <c:v>20</c:v>
                </c:pt>
                <c:pt idx="709">
                  <c:v>18</c:v>
                </c:pt>
                <c:pt idx="719">
                  <c:v>27</c:v>
                </c:pt>
                <c:pt idx="744">
                  <c:v>20</c:v>
                </c:pt>
                <c:pt idx="787">
                  <c:v>18</c:v>
                </c:pt>
                <c:pt idx="808">
                  <c:v>18</c:v>
                </c:pt>
                <c:pt idx="858">
                  <c:v>20</c:v>
                </c:pt>
                <c:pt idx="934">
                  <c:v>32</c:v>
                </c:pt>
                <c:pt idx="939">
                  <c:v>98</c:v>
                </c:pt>
                <c:pt idx="942">
                  <c:v>120</c:v>
                </c:pt>
                <c:pt idx="947">
                  <c:v>140</c:v>
                </c:pt>
                <c:pt idx="958">
                  <c:v>90</c:v>
                </c:pt>
                <c:pt idx="989">
                  <c:v>220</c:v>
                </c:pt>
                <c:pt idx="1002">
                  <c:v>140</c:v>
                </c:pt>
                <c:pt idx="1032">
                  <c:v>200</c:v>
                </c:pt>
                <c:pt idx="1082">
                  <c:v>210</c:v>
                </c:pt>
                <c:pt idx="1281">
                  <c:v>640</c:v>
                </c:pt>
                <c:pt idx="1404">
                  <c:v>390</c:v>
                </c:pt>
                <c:pt idx="1411">
                  <c:v>2700</c:v>
                </c:pt>
                <c:pt idx="1437">
                  <c:v>630</c:v>
                </c:pt>
                <c:pt idx="1440">
                  <c:v>1900</c:v>
                </c:pt>
                <c:pt idx="1465">
                  <c:v>1300</c:v>
                </c:pt>
                <c:pt idx="1472">
                  <c:v>4200</c:v>
                </c:pt>
                <c:pt idx="1473">
                  <c:v>6600</c:v>
                </c:pt>
                <c:pt idx="1475">
                  <c:v>6400</c:v>
                </c:pt>
                <c:pt idx="1489">
                  <c:v>7300</c:v>
                </c:pt>
                <c:pt idx="1490">
                  <c:v>19000</c:v>
                </c:pt>
                <c:pt idx="1540">
                  <c:v>4</c:v>
                </c:pt>
                <c:pt idx="1541">
                  <c:v>420</c:v>
                </c:pt>
                <c:pt idx="1542">
                  <c:v>960</c:v>
                </c:pt>
                <c:pt idx="1558">
                  <c:v>18</c:v>
                </c:pt>
                <c:pt idx="1600">
                  <c:v>7400</c:v>
                </c:pt>
                <c:pt idx="1601">
                  <c:v>6900</c:v>
                </c:pt>
                <c:pt idx="1602">
                  <c:v>8400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842944"/>
        <c:axId val="125844864"/>
      </c:scatterChart>
      <c:valAx>
        <c:axId val="125842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BOD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44864"/>
        <c:crosses val="autoZero"/>
        <c:crossBetween val="midCat"/>
      </c:valAx>
      <c:valAx>
        <c:axId val="1258448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58429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136259</xdr:colOff>
      <xdr:row>864</xdr:row>
      <xdr:rowOff>124361</xdr:rowOff>
    </xdr:from>
    <xdr:to>
      <xdr:col>32</xdr:col>
      <xdr:colOff>52915</xdr:colOff>
      <xdr:row>882</xdr:row>
      <xdr:rowOff>82021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452437</xdr:colOff>
      <xdr:row>884</xdr:row>
      <xdr:rowOff>154781</xdr:rowOff>
    </xdr:from>
    <xdr:to>
      <xdr:col>11</xdr:col>
      <xdr:colOff>392906</xdr:colOff>
      <xdr:row>910</xdr:row>
      <xdr:rowOff>35717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112</xdr:col>
      <xdr:colOff>238125</xdr:colOff>
      <xdr:row>72</xdr:row>
      <xdr:rowOff>9524</xdr:rowOff>
    </xdr:from>
    <xdr:to>
      <xdr:col>116</xdr:col>
      <xdr:colOff>797719</xdr:colOff>
      <xdr:row>94</xdr:row>
      <xdr:rowOff>23812</xdr:rowOff>
    </xdr:to>
    <xdr:graphicFrame macro="">
      <xdr:nvGraphicFramePr>
        <xdr:cNvPr id="1031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116</xdr:col>
      <xdr:colOff>1339452</xdr:colOff>
      <xdr:row>78</xdr:row>
      <xdr:rowOff>45243</xdr:rowOff>
    </xdr:from>
    <xdr:to>
      <xdr:col>123</xdr:col>
      <xdr:colOff>244077</xdr:colOff>
      <xdr:row>94</xdr:row>
      <xdr:rowOff>121443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476250</xdr:colOff>
      <xdr:row>20</xdr:row>
      <xdr:rowOff>4762</xdr:rowOff>
    </xdr:from>
    <xdr:to>
      <xdr:col>19</xdr:col>
      <xdr:colOff>171450</xdr:colOff>
      <xdr:row>36</xdr:row>
      <xdr:rowOff>157162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545041</xdr:colOff>
      <xdr:row>1</xdr:row>
      <xdr:rowOff>25400</xdr:rowOff>
    </xdr:from>
    <xdr:to>
      <xdr:col>77</xdr:col>
      <xdr:colOff>5291</xdr:colOff>
      <xdr:row>18</xdr:row>
      <xdr:rowOff>69850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71</xdr:col>
      <xdr:colOff>534458</xdr:colOff>
      <xdr:row>21</xdr:row>
      <xdr:rowOff>67734</xdr:rowOff>
    </xdr:from>
    <xdr:to>
      <xdr:col>76</xdr:col>
      <xdr:colOff>883708</xdr:colOff>
      <xdr:row>38</xdr:row>
      <xdr:rowOff>112184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utter, Troy D." refreshedDate="41905.597930902775" createdVersion="4" refreshedVersion="4" minRefreshableVersion="3" recordCount="208">
  <cacheSource type="worksheet">
    <worksheetSource ref="U1:Z1048576" sheet="outfall and cargo glycol st (2"/>
  </cacheSource>
  <cacheFields count="6">
    <cacheField name="Site" numFmtId="0">
      <sharedItems containsBlank="1" count="4">
        <s v="OUT"/>
        <s v="CG"/>
        <s v="Site"/>
        <m/>
      </sharedItems>
    </cacheField>
    <cacheField name="Storm ID" numFmtId="0">
      <sharedItems containsBlank="1" count="112">
        <s v="S005"/>
        <s v="S006"/>
        <s v="S007"/>
        <s v="S008"/>
        <s v="S009"/>
        <s v="S010"/>
        <s v="S011"/>
        <s v="S012"/>
        <s v="S013"/>
        <s v="S014"/>
        <s v="S015"/>
        <s v="S016"/>
        <s v="S017"/>
        <s v="S018"/>
        <s v="S019"/>
        <s v="S020"/>
        <s v="S021"/>
        <s v="S022"/>
        <s v="S023"/>
        <s v="S024"/>
        <s v="S025"/>
        <s v="S026"/>
        <s v="S027"/>
        <s v="S028"/>
        <s v="S029"/>
        <s v="S030"/>
        <s v="S031"/>
        <s v="S032"/>
        <s v="S033"/>
        <s v="S034"/>
        <s v="S035"/>
        <s v="S036"/>
        <s v="S037"/>
        <s v="S038"/>
        <s v="S039"/>
        <s v="S040"/>
        <s v="S041"/>
        <s v="S042"/>
        <s v="S043"/>
        <s v="S044"/>
        <s v="S045"/>
        <s v="S046"/>
        <s v="S047"/>
        <s v="S048"/>
        <s v="S049"/>
        <s v="S050"/>
        <s v="S051"/>
        <s v="S052"/>
        <s v="S054"/>
        <s v="S055"/>
        <s v="S056"/>
        <s v="S057"/>
        <s v="S058"/>
        <s v="S059"/>
        <s v="S060"/>
        <s v="S061"/>
        <s v="S062"/>
        <s v="S063"/>
        <s v="S064"/>
        <s v="S065"/>
        <s v="S066"/>
        <s v="S068"/>
        <s v="S068C"/>
        <s v="S068D"/>
        <s v="S071"/>
        <s v="S072"/>
        <s v="S072d"/>
        <s v="S073"/>
        <s v="S074"/>
        <s v="S075"/>
        <s v="S076"/>
        <s v="S077"/>
        <s v="S078"/>
        <s v="S079"/>
        <s v="S080"/>
        <s v="S081"/>
        <s v="S082"/>
        <s v="S083"/>
        <s v="S084"/>
        <s v="S085"/>
        <s v="S086"/>
        <s v="S087"/>
        <s v="S088"/>
        <s v="S089"/>
        <s v="S090"/>
        <s v="S091"/>
        <s v="S092"/>
        <s v="S093"/>
        <s v="S094"/>
        <s v="S095"/>
        <s v="S096"/>
        <s v="S097"/>
        <s v="S098"/>
        <s v="S099"/>
        <s v="S100"/>
        <s v="S101"/>
        <s v="S102"/>
        <s v="S103"/>
        <s v="S104"/>
        <s v="S105"/>
        <s v="S106"/>
        <s v="S107"/>
        <s v="S108"/>
        <s v="S110"/>
        <s v="S053"/>
        <s v="S067"/>
        <s v="S069"/>
        <s v="S070"/>
        <s v="S087A"/>
        <s v="S109"/>
        <s v="Storm ID"/>
        <m/>
      </sharedItems>
    </cacheField>
    <cacheField name="Volume (liters)" numFmtId="0">
      <sharedItems containsBlank="1" containsMixedTypes="1" containsNumber="1" minValue="0" maxValue="155402872.79999998" count="193">
        <n v="5786548.2974999994"/>
        <n v="3659669.6940000001"/>
        <n v="2235898.4759999998"/>
        <n v="832798.55850000004"/>
        <n v="23211321.945"/>
        <n v="75322.821000000011"/>
        <n v="158008.02300000002"/>
        <n v="279204.141"/>
        <n v="5280243.0194999995"/>
        <n v="884901.5625"/>
        <n v="14798952.147"/>
        <n v="2114985.5264999997"/>
        <n v="1162973.0294999999"/>
        <n v="294778.40850000002"/>
        <n v="1302008.7629999998"/>
        <n v="75152919.899999991"/>
        <n v="24486996.037499998"/>
        <n v="13103905.505999999"/>
        <n v="30243528.473999999"/>
        <n v="592388.50199999998"/>
        <n v="471758.72099999996"/>
        <n v="3440214.1064999998"/>
        <n v="788907.44099999999"/>
        <n v="4478876.1645"/>
        <n v="12646305.210000001"/>
        <n v="6951503.5065000001"/>
        <n v="834780.7379999999"/>
        <n v="1735822.9049999998"/>
        <n v="9146342.5499999989"/>
        <n v="2657536.3724999996"/>
        <n v="4567507.9050000003"/>
        <n v="8628144.1949999984"/>
        <n v="488465.66249999998"/>
        <n v="1775466.4949999999"/>
        <n v="33187348.199999999"/>
        <n v="17216644.799999997"/>
        <n v="563505.31499999983"/>
        <n v="1271426.5649999999"/>
        <n v="12493394.219999999"/>
        <n v="4472080.1205000002"/>
        <n v="1473608.8740000001"/>
        <n v="2765423.571"/>
        <n v="90413719.870499983"/>
        <n v="4731745.6349999998"/>
        <n v="2214094.5014999998"/>
        <n v="25685081.960999995"/>
        <n v="1034131.3620000001"/>
        <n v="650438.04449999996"/>
        <n v="3245960.5154999997"/>
        <n v="84394973.402999997"/>
        <n v="4360794.8999999994"/>
        <n v="1500509.8814999999"/>
        <n v="1696179.3149999999"/>
        <n v="11071888.35"/>
        <n v="43438047.899999999"/>
        <n v="16636998.8805"/>
        <n v="3511289.3999999994"/>
        <n v="19227141.149999999"/>
        <n v="2860001.8499999996"/>
        <n v="155402872.79999998"/>
        <n v="35849132.099999994"/>
        <n v="30837049.649999999"/>
        <n v="29305108.065000001"/>
        <n v="13157424.352499999"/>
        <n v="8817867.0899999999"/>
        <n v="4008250.1175000002"/>
        <n v="1916201.2394999999"/>
        <n v="1154194.8059999999"/>
        <n v="7050329.3129999992"/>
        <n v="8623330.3304999992"/>
        <n v="5104395.3809999991"/>
        <n v="8961716.688000001"/>
        <n v="21917241.899999999"/>
        <n v="61136079.149999999"/>
        <n v="2548516.4999999995"/>
        <n v="27835463.550000001"/>
        <n v="6286340.7000000002"/>
        <n v="6711093.4499999993"/>
        <n v="26617839"/>
        <n v="991089.75"/>
        <n v="2010496.3499999999"/>
        <n v="12600998.249999998"/>
        <n v="50630527.799999997"/>
        <n v="679604.39999999991"/>
        <n v="971267.95499999996"/>
        <n v="1732991.2200000002"/>
        <n v="1540436.64"/>
        <n v="31460020.349999998"/>
        <n v="19793478.149999999"/>
        <n v="12062978.1"/>
        <n v="41634122.970750004"/>
        <n v="2280698.5643849997"/>
        <n v="1110501.9064499999"/>
        <n v="15156780.853710001"/>
        <n v="2643035.3136150003"/>
        <n v="123892165.2885"/>
        <n v="2232990.3355049998"/>
        <n v="39578744.413499996"/>
        <n v="1623303.06984"/>
        <n v="1760555.974464"/>
        <n v="28085956.670447994"/>
        <n v="50162389.105103992"/>
        <n v="15239965.564944001"/>
        <n v="0"/>
        <n v="140423.25914999997"/>
        <n v="36443.785949999998"/>
        <n v="1982.1795000000002"/>
        <n v="1953.86265"/>
        <n v="999301.63650000002"/>
        <n v="6116.4395999999997"/>
        <n v="16310.505599999999"/>
        <n v="314883.37199999997"/>
        <n v="3681.1905000000002"/>
        <n v="121592.55389999998"/>
        <n v="24352.490999999998"/>
        <n v="702257.88"/>
        <n v="124594.14000000001"/>
        <n v="1104357.1500000001"/>
        <n v="92227.980450000003"/>
        <n v="249060.85417500001"/>
        <n v="145576.92584999997"/>
        <n v="418607.99354999996"/>
        <n v="285263.94689999998"/>
        <n v="311485.34999999998"/>
        <n v="229366.48499999999"/>
        <n v="31148.535000000003"/>
        <n v="566337"/>
        <n v="28316.85"/>
        <n v="133089.19499999998"/>
        <n v="578796.41399999999"/>
        <n v="65978.260500000004"/>
        <n v="149796.13649999999"/>
        <n v="840444.10799999989"/>
        <n v="222287.27249999996"/>
        <n v="112701.06299999999"/>
        <n v="812410.42649999994"/>
        <n v="724628.19149999996"/>
        <n v="25485.164999999997"/>
        <n v="2567771.9580000001"/>
        <n v="114400.07399999999"/>
        <n v="188023.88399999999"/>
        <n v="794287.64249999996"/>
        <n v="13592.087999999998"/>
        <n v="322245.75300000003"/>
        <n v="407196.30300000001"/>
        <n v="2066563.713"/>
        <n v="18689.120999999999"/>
        <n v="7362.3810000000003"/>
        <n v="18122.784"/>
        <n v="206996.17349999998"/>
        <n v="406913.13449999993"/>
        <n v="707071.74449999991"/>
        <n v="217756.57649999997"/>
        <n v="481386.44999999995"/>
        <n v="27184.175999999996"/>
        <n v="2721249.2849999997"/>
        <n v="2067130.0499999998"/>
        <n v="63996.080999999991"/>
        <n v="996753.12000000011"/>
        <n v="368119.04999999993"/>
        <n v="164237.73000000001"/>
        <n v="644208.33750000002"/>
        <n v="157441.68600000002"/>
        <n v="11326.740000000002"/>
        <n v="87782.235000000001"/>
        <n v="144415.935"/>
        <n v="95144.615999999995"/>
        <n v="338103.18900000001"/>
        <n v="240693.22499999998"/>
        <n v="2520199.65"/>
        <n v="39643.589999999997"/>
        <n v="651287.55000000005"/>
        <n v="424752.75"/>
        <n v="79287.179999999993"/>
        <n v="411726.99899999995"/>
        <n v="269010.07499999995"/>
        <n v="566.33699999999999"/>
        <n v="42815.0772"/>
        <n v="247092.83309999996"/>
        <n v="59691.919800000003"/>
        <n v="200370.03059999997"/>
        <n v="28625.503664999997"/>
        <n v="17615.912385"/>
        <n v="40368.501359999995"/>
        <n v="489.88150499999995"/>
        <n v="713910.263775"/>
        <n v="2690.1007500000001"/>
        <n v="183249.66308999999"/>
        <n v="590114.09260799992"/>
        <n v="731281.51857599989"/>
        <n v="240743.06265599999"/>
        <s v="Volume (liters)"/>
        <m/>
      </sharedItems>
    </cacheField>
    <cacheField name="Ethylene Glycol (kg)" numFmtId="0">
      <sharedItems containsBlank="1" containsMixedTypes="1" containsNumber="1" minValue="0" maxValue="7150.0046249999987" count="194">
        <n v="1273.0406254499999"/>
        <n v="3513.2829062400001"/>
        <n v="313.02578663999998"/>
        <n v="99.935827020000005"/>
        <n v="417.80379500999999"/>
        <n v="1.3558107780000002"/>
        <n v="2.8441444140000005"/>
        <n v="5.0256745379999996"/>
        <n v="686.43159253499994"/>
        <n v="97.339171875000005"/>
        <n v="680.75179876200002"/>
        <n v="38.069739476999999"/>
        <n v="89.548923271499987"/>
        <n v="5.3060113529999997"/>
        <n v="768.18517016999988"/>
        <n v="2930.9638760999997"/>
        <n v="612.17490093749996"/>
        <n v="2882.8592113199998"/>
        <n v="544.38351253199994"/>
        <n v="34.950921618000002"/>
        <n v="141.52761629999998"/>
        <n v="653.64068023499988"/>
        <n v="220.89408347999998"/>
        <n v="850.98647125499997"/>
        <n v="227.63349378000004"/>
        <n v="125.12706311699999"/>
        <n v="15.026053283999998"/>
        <n v="38.188103909999995"/>
        <n v="1006.0976804999999"/>
        <n v="47.835654704999989"/>
        <n v="1004.8517391"/>
        <n v="155.30659550999997"/>
        <n v="8.792381924999999"/>
        <n v="85.222391759999994"/>
        <n v="1061.9951424000001"/>
        <n v="309.89960639999998"/>
        <n v="10.143095669999996"/>
        <n v="22.885678169999998"/>
        <n v="224.88109595999998"/>
        <n v="80.497442168999996"/>
        <n v="26.524959731999999"/>
        <n v="49.777624277999998"/>
        <n v="1627.4469576689996"/>
        <n v="85.171421429999995"/>
        <n v="39.853701026999993"/>
        <n v="462.33147529799993"/>
        <n v="18.614364516000002"/>
        <n v="11.707884800999999"/>
        <n v="58.427289279"/>
        <n v="1519.1095212539999"/>
        <n v="100.29828269999999"/>
        <n v="27.009177866999998"/>
        <n v="30.53122767"/>
        <n v="199.29399029999999"/>
        <n v="781.88486219999993"/>
        <n v="299.46597984899995"/>
        <n v="63.203209199999989"/>
        <n v="653.72279909999986"/>
        <n v="7150.0046249999987"/>
        <n v="2797.2517103999994"/>
        <n v="645.2843777999999"/>
        <n v="555.06689369999992"/>
        <n v="527.49194517000001"/>
        <n v="236.83363834499997"/>
        <n v="158.72160762000001"/>
        <n v="80.165002350000009"/>
        <n v="38.324024789999996"/>
        <n v="23.083896119999999"/>
        <n v="141.00658625999998"/>
        <n v="172.46660660999999"/>
        <n v="102.08790761999998"/>
        <n v="179.23433376000003"/>
        <n v="438.34483799999998"/>
        <n v="1222.721583"/>
        <n v="50.97032999999999"/>
        <n v="556.70927099999994"/>
        <n v="125.726814"/>
        <n v="134.221869"/>
        <n v="532.35677999999996"/>
        <n v="19.821795000000002"/>
        <n v="40.209927"/>
        <n v="252.01996499999996"/>
        <n v="1012.610556"/>
        <n v="13.592087999999999"/>
        <n v="19.425359099999998"/>
        <n v="34.659824400000005"/>
        <n v="30.808732799999998"/>
        <n v="629.20040700000004"/>
        <n v="395.86956300000003"/>
        <n v="241.25956199999999"/>
        <n v="832.68245941500004"/>
        <n v="45.613971287699997"/>
        <n v="22.210038128999997"/>
        <n v="303.13561707420001"/>
        <n v="52.860706272300007"/>
        <n v="2477.8433057699999"/>
        <n v="44.659806710099993"/>
        <n v="791.57488826999997"/>
        <n v="16.2330306984"/>
        <n v="17.605559744640001"/>
        <n v="280.85956670447996"/>
        <n v="501.62389105103995"/>
        <n v="152.39965564944001"/>
        <n v="0"/>
        <n v="68.807396983499984"/>
        <n v="0.65598814709999997"/>
        <n v="0.17641397550000004"/>
        <m/>
        <n v="17.987429457000001"/>
        <n v="0.55501025999999998"/>
        <n v="5.6271244320000005"/>
        <n v="0.29358910079999995"/>
        <n v="16.059051971999999"/>
        <n v="1.2516047699999999"/>
        <n v="23.102585240999996"/>
        <n v="9.0104216699999995"/>
        <n v="33.708378240000002"/>
        <n v="2.2426945200000006"/>
        <n v="19.878428700000004"/>
        <n v="1.6601036481000002"/>
        <n v="6.4755822085500006"/>
        <n v="2.6203846652999996"/>
        <n v="7.5349438838999987"/>
        <n v="5.1347510441999997"/>
        <n v="5.6067362999999997"/>
        <n v="5.2754291549999994"/>
        <n v="0.56067363000000014"/>
        <n v="10.194065999999999"/>
        <n v="0.50970329999999997"/>
        <n v="3.992675849999999"/>
        <n v="10.418335451999999"/>
        <n v="1.1876086889999999"/>
        <n v="2.6963304569999997"/>
        <n v="15.127993943999998"/>
        <n v="4.0011709049999995"/>
        <n v="3.5679230999999999E-2"/>
        <n v="2.0286191339999999"/>
        <n v="14.623387676999998"/>
        <n v="13.043307446999998"/>
        <n v="0.45873296999999996"/>
        <n v="46.219895244"/>
        <n v="2.0592013319999998"/>
        <n v="3.3844299119999999"/>
        <n v="14.297177565"/>
        <n v="0.24465758399999998"/>
        <n v="5.8004235540000009"/>
        <n v="7.3295334539999999"/>
        <n v="37.198146833999999"/>
        <n v="0.33640417799999994"/>
        <n v="0.13252285800000002"/>
        <n v="0.32621011199999994"/>
        <n v="3.7259311229999996"/>
        <n v="7.3244364209999979"/>
        <n v="12.727291400999999"/>
        <n v="3.9196183769999995"/>
        <n v="8.6649560999999995"/>
        <n v="48.982487129999996"/>
        <n v="37.208340899999996"/>
        <n v="1.1519294579999999"/>
        <n v="17.941556160000005"/>
        <n v="6.6261428999999987"/>
        <n v="2.9562791399999999"/>
        <n v="11.595750075000002"/>
        <n v="3.1488337200000003"/>
        <n v="0.22653480000000004"/>
        <n v="1.7556446999999999"/>
        <n v="2.8883187000000001"/>
        <n v="1.9028923199999999"/>
        <n v="6.7620637800000001"/>
        <n v="4.8138645000000002"/>
        <n v="50.403993"/>
        <n v="0.7928717999999999"/>
        <n v="13.025751"/>
        <n v="0.6229707000000001"/>
        <n v="8.4950550000000007"/>
        <n v="1.5857435999999998"/>
        <n v="8.2345399799999992"/>
        <n v="5.3802014999999992"/>
        <n v="5.2103004000000001E-2"/>
        <n v="0.85630154400000003"/>
        <n v="4.9418566619999993"/>
        <n v="1.1938383960000001"/>
        <n v="4.0074006119999996"/>
        <n v="4.0075705130999992"/>
        <n v="0.35231824770000003"/>
        <n v="0.80737002719999984"/>
        <n v="9.7976300999999977E-3"/>
        <n v="14.2782052755"/>
        <n v="0.16140604500000003"/>
        <n v="3.6649932617999994"/>
        <n v="21.834221426495997"/>
        <n v="23.401008594431996"/>
        <n v="2.8889167518719998"/>
        <s v="Ethylene Glycol (kg)"/>
      </sharedItems>
    </cacheField>
    <cacheField name="Propylene Glycol (kg)" numFmtId="0">
      <sharedItems containsBlank="1" containsMixedTypes="1" containsNumber="1" minValue="0" maxValue="37802.994749999991" count="196">
        <n v="21410.228700749994"/>
        <n v="13174.810898399999"/>
        <n v="2235.8984759999998"/>
        <n v="582.95899095000004"/>
        <n v="417.80379500999999"/>
        <n v="1.8077477040000003"/>
        <n v="2.8441444140000005"/>
        <n v="9.492940793999999"/>
        <n v="7392.3402272999992"/>
        <n v="690.22321875"/>
        <n v="5179.63325145"/>
        <n v="38.069739476999999"/>
        <n v="3488.9190884999998"/>
        <n v="141.49363608000002"/>
        <n v="5468.436804599999"/>
        <n v="25551.992765999996"/>
        <n v="4162.7893263749993"/>
        <n v="17035.077157799999"/>
        <n v="544.38351253199994"/>
        <n v="592.38850200000002"/>
        <n v="3113.6075585999997"/>
        <n v="5504.3425703999992"/>
        <n v="3471.1927404000003"/>
        <n v="9405.6399454500006"/>
        <n v="581.7300396600001"/>
        <n v="125.12706311699999"/>
        <n v="60.938993873999991"/>
        <n v="52.074687149999988"/>
        <n v="12804.879569999997"/>
        <n v="478.35654704999996"/>
        <n v="6851.2618574999997"/>
        <n v="155.30659550999997"/>
        <n v="1123.4710237500001"/>
        <n v="3373.3863405000002"/>
        <n v="13606.812762"/>
        <n v="8091.8230559999993"/>
        <n v="29.302276379999991"/>
        <n v="16528.545344999999"/>
        <n v="23737.449017999996"/>
        <n v="4248.476114475"/>
        <n v="2063.0524236000001"/>
        <n v="1686.90837831"/>
        <n v="18082.743974099998"/>
        <n v="24605.077302000002"/>
        <n v="1992.6850513499999"/>
        <n v="11301.436062839999"/>
        <n v="558.43093548000002"/>
        <n v="975.6570667499999"/>
        <n v="21098.743350749999"/>
        <n v="4979.3034307769994"/>
        <n v="1002.9828269999999"/>
        <n v="300.10197629999993"/>
        <n v="763.28069174999996"/>
        <n v="7750.3218450000004"/>
        <n v="26062.828740000001"/>
        <n v="3660.1397537100002"/>
        <n v="63.203209199999989"/>
        <n v="6344.956579499999"/>
        <n v="18018.011654999995"/>
        <n v="11344.409714399999"/>
        <n v="21867.970580999998"/>
        <n v="2251.1046244499998"/>
        <n v="527.49194517000001"/>
        <n v="236.83363834499997"/>
        <n v="6701.5789883999996"/>
        <n v="3407.012599875"/>
        <n v="1226.3687932799999"/>
        <n v="207.75506507999998"/>
        <n v="5710.76674353"/>
        <n v="25869.990991499995"/>
        <n v="204.17581523999996"/>
        <n v="179.23433376000003"/>
        <n v="21259.724643000001"/>
        <n v="7947.6902895000003"/>
        <n v="1452.6544049999998"/>
        <n v="2783.5463549999999"/>
        <n v="364.60776060000001"/>
        <n v="134.221869"/>
        <n v="532.35677999999996"/>
        <n v="118.93077"/>
        <n v="5629.3897800000004"/>
        <n v="37802.994749999991"/>
        <n v="2126.4821675999997"/>
        <n v="13.592087999999999"/>
        <n v="103.925671185"/>
        <n v="398.58798060000004"/>
        <n v="862.64451839999992"/>
        <n v="12584.00814"/>
        <n v="1444.9239049499997"/>
        <n v="241.25956199999999"/>
        <n v="4996.0947564900007"/>
        <n v="707.01655495934983"/>
        <n v="555.25095322499988"/>
        <n v="1364.1102768339001"/>
        <n v="7136.1953467605008"/>
        <n v="3964.5492892319999"/>
        <n v="196.50314952443998"/>
        <n v="791.57488826999997"/>
        <n v="16.2330306984"/>
        <n v="1936.6115719104"/>
        <n v="9268.3657012478398"/>
        <n v="17055.212295735357"/>
        <n v="1082.0375551110242"/>
        <n v="0"/>
        <n v="1193.5977027749996"/>
        <n v="20.772957991499997"/>
        <n v="1.5064564200000001"/>
        <n v="76.200643349999993"/>
        <n v="17.987429457000001"/>
        <n v="6.9376282500000013"/>
        <n v="9.7863033599999998"/>
        <n v="18.920186495999999"/>
        <n v="173.1858546"/>
        <n v="10.307333400000001"/>
        <n v="158.07032006999998"/>
        <n v="852.33718499999986"/>
        <n v="526.69340999999997"/>
        <n v="161.97238200000004"/>
        <n v="19.878428700000004"/>
        <n v="1752.33162855"/>
        <n v="171.85198938075001"/>
        <n v="1397.5384881599996"/>
        <n v="962.79838516499979"/>
        <n v="599.05428848999998"/>
        <n v="5.6067362999999997"/>
        <n v="176.61219344999998"/>
        <n v="29.902593600000003"/>
        <n v="2095.4468999999999"/>
        <n v="158.57436000000001"/>
        <n v="479.12110199999995"/>
        <n v="10.418335451999999"/>
        <n v="376.07608485000003"/>
        <n v="1093.51179645"/>
        <n v="2437.2879131999998"/>
        <n v="600.17563574999986"/>
        <n v="1.7839615500000003"/>
        <n v="1352.4127559999999"/>
        <n v="11373.745971"/>
        <n v="84.781498405499988"/>
        <n v="1783.9615499999998"/>
        <n v="2567.7719579999998"/>
        <n v="26.312017019999999"/>
        <n v="2820.35826"/>
        <n v="706.91600182499997"/>
        <n v="9.5144615999999971"/>
        <n v="644.49150599999996"/>
        <n v="692.23371510000004"/>
        <n v="1756.5791560499999"/>
        <n v="0.33640417799999994"/>
        <n v="2.4295857299999999"/>
        <n v="0.63429743999999999"/>
        <n v="72.448660724999996"/>
        <n v="1912.4917321499995"/>
        <n v="1343.4363145499999"/>
        <n v="3.9196183769999995"/>
        <n v="245.50708949999998"/>
        <n v="652.42022399999985"/>
        <n v="2122.5744422999996"/>
        <n v="1922.4309464999997"/>
        <n v="70.395689099999998"/>
        <n v="169.44803039999999"/>
        <n v="6.6261428999999987"/>
        <n v="2.9562791399999999"/>
        <n v="773.05000500000006"/>
        <n v="393.60421500000007"/>
        <n v="16.990110000000005"/>
        <n v="42.135472799999995"/>
        <n v="375.48143099999999"/>
        <n v="1.9028923199999999"/>
        <n v="6.7620637800000001"/>
        <n v="649.87170749999984"/>
        <n v="3528.2795099999998"/>
        <n v="55.501025999999996"/>
        <n v="267.02789550000006"/>
        <n v="5.2952509499999998"/>
        <n v="8.4950550000000007"/>
        <n v="1.5857435999999998"/>
        <n v="535.24509869999997"/>
        <n v="5.3802014999999992"/>
        <n v="1.132674E-2"/>
        <n v="9.4193169839999999"/>
        <n v="153.19755652199999"/>
        <n v="16.116818346000002"/>
        <n v="4.0074006119999996"/>
        <n v="183.20322345599996"/>
        <n v="13.3880934126"/>
        <n v="3.9561131332799997"/>
        <n v="2.0575023209999999"/>
        <n v="149.92115539274999"/>
        <n v="2.3134866450000002"/>
        <n v="3.6649932617999994"/>
        <n v="1475.2852315199998"/>
        <n v="1096.9222778639999"/>
        <n v="11.074180882176"/>
        <s v="Propylene Glycol (kg)"/>
        <m/>
      </sharedItems>
    </cacheField>
    <cacheField name="EG+PG (kg)" numFmtId="0">
      <sharedItems containsBlank="1" containsMixedTypes="1" containsNumber="1" minValue="0" maxValue="38055.01471499999" count="196">
        <n v="22683.269326199996"/>
        <n v="16688.093804640001"/>
        <n v="2548.9242626400001"/>
        <n v="682.89481797000008"/>
        <n v="835.60759001999998"/>
        <n v="3.1635584820000004"/>
        <n v="5.688288828000001"/>
        <n v="14.518615332"/>
        <n v="8078.7718198349994"/>
        <n v="787.56239062500003"/>
        <n v="5860.3850502120004"/>
        <n v="76.139478953999998"/>
        <n v="3578.4680117714997"/>
        <n v="146.79964743300002"/>
        <n v="6236.6219747699988"/>
        <n v="28482.956642099994"/>
        <n v="4774.9642273124991"/>
        <n v="19917.936369119998"/>
        <n v="1088.7670250639999"/>
        <n v="627.33942361800007"/>
        <n v="3255.1351748999996"/>
        <n v="6157.9832506349994"/>
        <n v="3692.0868238800003"/>
        <n v="10256.626416705001"/>
        <n v="809.36353344000008"/>
        <n v="250.25412623399998"/>
        <n v="75.96504715799999"/>
        <n v="90.262791059999984"/>
        <n v="13810.977250499996"/>
        <n v="526.19220175499993"/>
        <n v="7856.1135966000002"/>
        <n v="310.61319101999993"/>
        <n v="1132.2634056750001"/>
        <n v="3458.6087322600001"/>
        <n v="14668.807904400001"/>
        <n v="8401.7226623999995"/>
        <n v="39.445372049999989"/>
        <n v="16551.43102317"/>
        <n v="23962.330113959997"/>
        <n v="4328.9735566440004"/>
        <n v="2089.577383332"/>
        <n v="1736.6860025880001"/>
        <n v="19710.190931768997"/>
        <n v="24690.248723430002"/>
        <n v="2032.5387523769998"/>
        <n v="11763.767538138"/>
        <n v="577.04529999600004"/>
        <n v="987.36495155099988"/>
        <n v="21157.170640028999"/>
        <n v="6498.4129520309998"/>
        <n v="1103.2811096999999"/>
        <n v="327.11115416699994"/>
        <n v="793.81191941999998"/>
        <n v="7949.6158353000001"/>
        <n v="26844.713602200001"/>
        <n v="3959.6057335590003"/>
        <n v="126.40641839999998"/>
        <n v="6998.6793785999989"/>
        <n v="25168.016279999993"/>
        <n v="14141.661424799999"/>
        <n v="22513.254958799997"/>
        <n v="2806.1715181499999"/>
        <n v="1054.98389034"/>
        <n v="473.66727668999994"/>
        <n v="6860.3005960199998"/>
        <n v="3487.1776022250001"/>
        <n v="1264.6928180699999"/>
        <n v="230.83896119999997"/>
        <n v="5851.7733297900004"/>
        <n v="26042.457598109995"/>
        <n v="306.26372285999992"/>
        <n v="358.46866752000005"/>
        <n v="21698.069481000002"/>
        <n v="9170.4118725000008"/>
        <n v="1503.6247349999999"/>
        <n v="3340.2556260000001"/>
        <n v="490.3345746"/>
        <n v="268.443738"/>
        <n v="1064.7135599999999"/>
        <n v="138.752565"/>
        <n v="5669.5997070000003"/>
        <n v="38055.01471499999"/>
        <n v="3139.0927235999998"/>
        <n v="27.184175999999997"/>
        <n v="123.35103028499999"/>
        <n v="433.24780500000003"/>
        <n v="893.45325119999995"/>
        <n v="13213.208547"/>
        <n v="1840.7934679499997"/>
        <n v="482.51912399999998"/>
        <n v="5828.777215905001"/>
        <n v="752.63052624704983"/>
        <n v="577.46099135399982"/>
        <n v="1667.2458939081002"/>
        <n v="7189.0560530328012"/>
        <n v="6442.3925950020002"/>
        <n v="241.16295623453996"/>
        <n v="1583.1497765399999"/>
        <n v="32.466061396800001"/>
        <n v="1954.21713165504"/>
        <n v="9549.225267952319"/>
        <n v="17556.836186786397"/>
        <n v="1234.4372107604643"/>
        <n v="0"/>
        <n v="1262.4050997584995"/>
        <n v="21.428946138599997"/>
        <n v="1.6828703955000002"/>
        <n v="76.200643349999993"/>
        <n v="35.974858914000002"/>
        <n v="7.4926385100000008"/>
        <n v="15.413427792"/>
        <n v="19.213775596799998"/>
        <n v="189.24490657199999"/>
        <n v="11.558938170000001"/>
        <n v="181.17290531099997"/>
        <n v="861.34760666999989"/>
        <n v="560.40178823999997"/>
        <n v="164.21507652000003"/>
        <n v="39.756857400000008"/>
        <n v="1753.9917321981"/>
        <n v="178.32757158930002"/>
        <n v="1400.1588728252996"/>
        <n v="970.33332904889983"/>
        <n v="604.18903953419999"/>
        <n v="11.213472599999999"/>
        <n v="181.88762260499999"/>
        <n v="30.463267230000003"/>
        <n v="2105.6409659999999"/>
        <n v="159.08406330000003"/>
        <n v="483.11377784999996"/>
        <n v="20.836670903999998"/>
        <n v="377.26369353900003"/>
        <n v="1096.208126907"/>
        <n v="2452.4159071439999"/>
        <n v="604.17680665499984"/>
        <n v="1.8196407810000004"/>
        <n v="1354.4413751340001"/>
        <n v="11388.369358677"/>
        <n v="97.824805852499992"/>
        <n v="1784.4202829699998"/>
        <n v="2613.9918532439997"/>
        <n v="28.371218352"/>
        <n v="2823.7426899120001"/>
        <n v="721.21317938999994"/>
        <n v="9.7591191839999976"/>
        <n v="650.29192955399992"/>
        <n v="699.56324855399998"/>
        <n v="1793.7773028839999"/>
        <n v="0.67280835599999989"/>
        <n v="2.5621085880000001"/>
        <n v="0.96050755199999993"/>
        <n v="76.174591847999992"/>
        <n v="1919.8161685709995"/>
        <n v="1356.1636059509999"/>
        <n v="7.839236753999999"/>
        <n v="254.17204559999999"/>
        <n v="652.42022399999985"/>
        <n v="2171.5569294299999"/>
        <n v="1959.6392873999996"/>
        <n v="71.547618557999996"/>
        <n v="187.38958656"/>
        <n v="13.252285799999997"/>
        <n v="5.9125582799999998"/>
        <n v="784.64575507500001"/>
        <n v="396.75304872000009"/>
        <n v="17.216644800000005"/>
        <n v="43.891117499999993"/>
        <n v="378.3697497"/>
        <n v="3.8057846399999997"/>
        <n v="13.52412756"/>
        <n v="654.68557199999987"/>
        <n v="3578.6835029999997"/>
        <n v="56.293897799999996"/>
        <n v="280.05364650000007"/>
        <n v="5.9182216499999996"/>
        <n v="16.990110000000001"/>
        <n v="3.1714871999999996"/>
        <n v="543.47963867999999"/>
        <n v="10.760402999999998"/>
        <n v="6.3429743999999996E-2"/>
        <n v="10.275618528000001"/>
        <n v="158.13941318399998"/>
        <n v="17.310656742000003"/>
        <n v="8.0148012239999993"/>
        <n v="187.21079396909997"/>
        <n v="13.740411660299999"/>
        <n v="4.7634831604799999"/>
        <n v="2.0672999510999999"/>
        <n v="164.19936066824999"/>
        <n v="2.4748926900000003"/>
        <n v="7.3299865235999988"/>
        <n v="1497.1194529464958"/>
        <n v="1120.3232864584318"/>
        <n v="13.963097634047999"/>
        <s v="EG+PG (kg)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8">
  <r>
    <x v="0"/>
    <x v="0"/>
    <x v="0"/>
    <x v="0"/>
    <x v="0"/>
    <x v="0"/>
  </r>
  <r>
    <x v="0"/>
    <x v="1"/>
    <x v="1"/>
    <x v="1"/>
    <x v="1"/>
    <x v="1"/>
  </r>
  <r>
    <x v="0"/>
    <x v="2"/>
    <x v="2"/>
    <x v="2"/>
    <x v="2"/>
    <x v="2"/>
  </r>
  <r>
    <x v="0"/>
    <x v="3"/>
    <x v="3"/>
    <x v="3"/>
    <x v="3"/>
    <x v="3"/>
  </r>
  <r>
    <x v="0"/>
    <x v="4"/>
    <x v="4"/>
    <x v="4"/>
    <x v="4"/>
    <x v="4"/>
  </r>
  <r>
    <x v="0"/>
    <x v="5"/>
    <x v="5"/>
    <x v="5"/>
    <x v="5"/>
    <x v="5"/>
  </r>
  <r>
    <x v="0"/>
    <x v="6"/>
    <x v="6"/>
    <x v="6"/>
    <x v="6"/>
    <x v="6"/>
  </r>
  <r>
    <x v="0"/>
    <x v="7"/>
    <x v="7"/>
    <x v="7"/>
    <x v="7"/>
    <x v="7"/>
  </r>
  <r>
    <x v="0"/>
    <x v="8"/>
    <x v="8"/>
    <x v="8"/>
    <x v="8"/>
    <x v="8"/>
  </r>
  <r>
    <x v="0"/>
    <x v="9"/>
    <x v="9"/>
    <x v="9"/>
    <x v="9"/>
    <x v="9"/>
  </r>
  <r>
    <x v="0"/>
    <x v="10"/>
    <x v="10"/>
    <x v="10"/>
    <x v="10"/>
    <x v="10"/>
  </r>
  <r>
    <x v="0"/>
    <x v="11"/>
    <x v="11"/>
    <x v="11"/>
    <x v="11"/>
    <x v="11"/>
  </r>
  <r>
    <x v="0"/>
    <x v="12"/>
    <x v="12"/>
    <x v="12"/>
    <x v="12"/>
    <x v="12"/>
  </r>
  <r>
    <x v="0"/>
    <x v="13"/>
    <x v="13"/>
    <x v="13"/>
    <x v="13"/>
    <x v="13"/>
  </r>
  <r>
    <x v="0"/>
    <x v="14"/>
    <x v="14"/>
    <x v="14"/>
    <x v="14"/>
    <x v="14"/>
  </r>
  <r>
    <x v="0"/>
    <x v="15"/>
    <x v="15"/>
    <x v="15"/>
    <x v="15"/>
    <x v="15"/>
  </r>
  <r>
    <x v="0"/>
    <x v="16"/>
    <x v="16"/>
    <x v="16"/>
    <x v="16"/>
    <x v="16"/>
  </r>
  <r>
    <x v="0"/>
    <x v="17"/>
    <x v="17"/>
    <x v="17"/>
    <x v="17"/>
    <x v="17"/>
  </r>
  <r>
    <x v="0"/>
    <x v="18"/>
    <x v="18"/>
    <x v="18"/>
    <x v="18"/>
    <x v="18"/>
  </r>
  <r>
    <x v="0"/>
    <x v="19"/>
    <x v="19"/>
    <x v="19"/>
    <x v="19"/>
    <x v="19"/>
  </r>
  <r>
    <x v="0"/>
    <x v="20"/>
    <x v="20"/>
    <x v="20"/>
    <x v="20"/>
    <x v="20"/>
  </r>
  <r>
    <x v="0"/>
    <x v="21"/>
    <x v="21"/>
    <x v="21"/>
    <x v="21"/>
    <x v="21"/>
  </r>
  <r>
    <x v="0"/>
    <x v="22"/>
    <x v="22"/>
    <x v="22"/>
    <x v="22"/>
    <x v="22"/>
  </r>
  <r>
    <x v="0"/>
    <x v="23"/>
    <x v="23"/>
    <x v="23"/>
    <x v="23"/>
    <x v="23"/>
  </r>
  <r>
    <x v="0"/>
    <x v="24"/>
    <x v="24"/>
    <x v="24"/>
    <x v="24"/>
    <x v="24"/>
  </r>
  <r>
    <x v="0"/>
    <x v="25"/>
    <x v="25"/>
    <x v="25"/>
    <x v="25"/>
    <x v="25"/>
  </r>
  <r>
    <x v="0"/>
    <x v="26"/>
    <x v="26"/>
    <x v="26"/>
    <x v="26"/>
    <x v="26"/>
  </r>
  <r>
    <x v="0"/>
    <x v="27"/>
    <x v="27"/>
    <x v="27"/>
    <x v="27"/>
    <x v="27"/>
  </r>
  <r>
    <x v="0"/>
    <x v="28"/>
    <x v="28"/>
    <x v="28"/>
    <x v="28"/>
    <x v="28"/>
  </r>
  <r>
    <x v="0"/>
    <x v="29"/>
    <x v="29"/>
    <x v="29"/>
    <x v="29"/>
    <x v="29"/>
  </r>
  <r>
    <x v="0"/>
    <x v="30"/>
    <x v="30"/>
    <x v="30"/>
    <x v="30"/>
    <x v="30"/>
  </r>
  <r>
    <x v="0"/>
    <x v="31"/>
    <x v="31"/>
    <x v="31"/>
    <x v="31"/>
    <x v="31"/>
  </r>
  <r>
    <x v="0"/>
    <x v="32"/>
    <x v="32"/>
    <x v="32"/>
    <x v="32"/>
    <x v="32"/>
  </r>
  <r>
    <x v="0"/>
    <x v="33"/>
    <x v="33"/>
    <x v="33"/>
    <x v="33"/>
    <x v="33"/>
  </r>
  <r>
    <x v="0"/>
    <x v="34"/>
    <x v="34"/>
    <x v="34"/>
    <x v="34"/>
    <x v="34"/>
  </r>
  <r>
    <x v="0"/>
    <x v="35"/>
    <x v="35"/>
    <x v="35"/>
    <x v="35"/>
    <x v="35"/>
  </r>
  <r>
    <x v="0"/>
    <x v="36"/>
    <x v="36"/>
    <x v="36"/>
    <x v="36"/>
    <x v="36"/>
  </r>
  <r>
    <x v="0"/>
    <x v="37"/>
    <x v="37"/>
    <x v="37"/>
    <x v="37"/>
    <x v="37"/>
  </r>
  <r>
    <x v="0"/>
    <x v="38"/>
    <x v="38"/>
    <x v="38"/>
    <x v="38"/>
    <x v="38"/>
  </r>
  <r>
    <x v="0"/>
    <x v="39"/>
    <x v="39"/>
    <x v="39"/>
    <x v="39"/>
    <x v="39"/>
  </r>
  <r>
    <x v="0"/>
    <x v="40"/>
    <x v="40"/>
    <x v="40"/>
    <x v="40"/>
    <x v="40"/>
  </r>
  <r>
    <x v="0"/>
    <x v="41"/>
    <x v="41"/>
    <x v="41"/>
    <x v="41"/>
    <x v="41"/>
  </r>
  <r>
    <x v="0"/>
    <x v="42"/>
    <x v="42"/>
    <x v="42"/>
    <x v="42"/>
    <x v="42"/>
  </r>
  <r>
    <x v="0"/>
    <x v="43"/>
    <x v="43"/>
    <x v="43"/>
    <x v="43"/>
    <x v="43"/>
  </r>
  <r>
    <x v="0"/>
    <x v="44"/>
    <x v="44"/>
    <x v="44"/>
    <x v="44"/>
    <x v="44"/>
  </r>
  <r>
    <x v="0"/>
    <x v="45"/>
    <x v="45"/>
    <x v="45"/>
    <x v="45"/>
    <x v="45"/>
  </r>
  <r>
    <x v="0"/>
    <x v="46"/>
    <x v="46"/>
    <x v="46"/>
    <x v="46"/>
    <x v="46"/>
  </r>
  <r>
    <x v="0"/>
    <x v="47"/>
    <x v="47"/>
    <x v="47"/>
    <x v="47"/>
    <x v="47"/>
  </r>
  <r>
    <x v="0"/>
    <x v="48"/>
    <x v="48"/>
    <x v="48"/>
    <x v="48"/>
    <x v="48"/>
  </r>
  <r>
    <x v="0"/>
    <x v="49"/>
    <x v="49"/>
    <x v="49"/>
    <x v="49"/>
    <x v="49"/>
  </r>
  <r>
    <x v="0"/>
    <x v="50"/>
    <x v="50"/>
    <x v="50"/>
    <x v="50"/>
    <x v="50"/>
  </r>
  <r>
    <x v="0"/>
    <x v="51"/>
    <x v="51"/>
    <x v="51"/>
    <x v="51"/>
    <x v="51"/>
  </r>
  <r>
    <x v="0"/>
    <x v="52"/>
    <x v="52"/>
    <x v="52"/>
    <x v="52"/>
    <x v="52"/>
  </r>
  <r>
    <x v="0"/>
    <x v="53"/>
    <x v="53"/>
    <x v="53"/>
    <x v="53"/>
    <x v="53"/>
  </r>
  <r>
    <x v="0"/>
    <x v="54"/>
    <x v="54"/>
    <x v="54"/>
    <x v="54"/>
    <x v="54"/>
  </r>
  <r>
    <x v="0"/>
    <x v="55"/>
    <x v="55"/>
    <x v="55"/>
    <x v="55"/>
    <x v="55"/>
  </r>
  <r>
    <x v="0"/>
    <x v="56"/>
    <x v="56"/>
    <x v="56"/>
    <x v="56"/>
    <x v="56"/>
  </r>
  <r>
    <x v="0"/>
    <x v="57"/>
    <x v="57"/>
    <x v="57"/>
    <x v="57"/>
    <x v="57"/>
  </r>
  <r>
    <x v="0"/>
    <x v="58"/>
    <x v="58"/>
    <x v="58"/>
    <x v="58"/>
    <x v="58"/>
  </r>
  <r>
    <x v="0"/>
    <x v="59"/>
    <x v="59"/>
    <x v="59"/>
    <x v="59"/>
    <x v="59"/>
  </r>
  <r>
    <x v="0"/>
    <x v="60"/>
    <x v="60"/>
    <x v="60"/>
    <x v="60"/>
    <x v="60"/>
  </r>
  <r>
    <x v="0"/>
    <x v="61"/>
    <x v="61"/>
    <x v="61"/>
    <x v="61"/>
    <x v="61"/>
  </r>
  <r>
    <x v="0"/>
    <x v="62"/>
    <x v="62"/>
    <x v="62"/>
    <x v="62"/>
    <x v="62"/>
  </r>
  <r>
    <x v="0"/>
    <x v="63"/>
    <x v="63"/>
    <x v="63"/>
    <x v="63"/>
    <x v="63"/>
  </r>
  <r>
    <x v="0"/>
    <x v="64"/>
    <x v="64"/>
    <x v="64"/>
    <x v="64"/>
    <x v="64"/>
  </r>
  <r>
    <x v="0"/>
    <x v="65"/>
    <x v="65"/>
    <x v="65"/>
    <x v="65"/>
    <x v="65"/>
  </r>
  <r>
    <x v="0"/>
    <x v="66"/>
    <x v="66"/>
    <x v="66"/>
    <x v="66"/>
    <x v="66"/>
  </r>
  <r>
    <x v="0"/>
    <x v="67"/>
    <x v="67"/>
    <x v="67"/>
    <x v="67"/>
    <x v="67"/>
  </r>
  <r>
    <x v="0"/>
    <x v="68"/>
    <x v="68"/>
    <x v="68"/>
    <x v="68"/>
    <x v="68"/>
  </r>
  <r>
    <x v="0"/>
    <x v="69"/>
    <x v="69"/>
    <x v="69"/>
    <x v="69"/>
    <x v="69"/>
  </r>
  <r>
    <x v="0"/>
    <x v="70"/>
    <x v="70"/>
    <x v="70"/>
    <x v="70"/>
    <x v="70"/>
  </r>
  <r>
    <x v="0"/>
    <x v="71"/>
    <x v="71"/>
    <x v="71"/>
    <x v="71"/>
    <x v="71"/>
  </r>
  <r>
    <x v="0"/>
    <x v="72"/>
    <x v="72"/>
    <x v="72"/>
    <x v="72"/>
    <x v="72"/>
  </r>
  <r>
    <x v="0"/>
    <x v="73"/>
    <x v="73"/>
    <x v="73"/>
    <x v="73"/>
    <x v="73"/>
  </r>
  <r>
    <x v="0"/>
    <x v="74"/>
    <x v="74"/>
    <x v="74"/>
    <x v="74"/>
    <x v="74"/>
  </r>
  <r>
    <x v="0"/>
    <x v="75"/>
    <x v="75"/>
    <x v="75"/>
    <x v="75"/>
    <x v="75"/>
  </r>
  <r>
    <x v="0"/>
    <x v="76"/>
    <x v="76"/>
    <x v="76"/>
    <x v="76"/>
    <x v="76"/>
  </r>
  <r>
    <x v="0"/>
    <x v="77"/>
    <x v="77"/>
    <x v="77"/>
    <x v="77"/>
    <x v="77"/>
  </r>
  <r>
    <x v="0"/>
    <x v="78"/>
    <x v="78"/>
    <x v="78"/>
    <x v="78"/>
    <x v="78"/>
  </r>
  <r>
    <x v="0"/>
    <x v="79"/>
    <x v="79"/>
    <x v="79"/>
    <x v="79"/>
    <x v="79"/>
  </r>
  <r>
    <x v="0"/>
    <x v="80"/>
    <x v="80"/>
    <x v="80"/>
    <x v="80"/>
    <x v="80"/>
  </r>
  <r>
    <x v="0"/>
    <x v="81"/>
    <x v="81"/>
    <x v="81"/>
    <x v="81"/>
    <x v="81"/>
  </r>
  <r>
    <x v="0"/>
    <x v="82"/>
    <x v="82"/>
    <x v="82"/>
    <x v="82"/>
    <x v="82"/>
  </r>
  <r>
    <x v="0"/>
    <x v="83"/>
    <x v="83"/>
    <x v="83"/>
    <x v="83"/>
    <x v="83"/>
  </r>
  <r>
    <x v="0"/>
    <x v="84"/>
    <x v="84"/>
    <x v="84"/>
    <x v="84"/>
    <x v="84"/>
  </r>
  <r>
    <x v="0"/>
    <x v="85"/>
    <x v="85"/>
    <x v="85"/>
    <x v="85"/>
    <x v="85"/>
  </r>
  <r>
    <x v="0"/>
    <x v="86"/>
    <x v="86"/>
    <x v="86"/>
    <x v="86"/>
    <x v="86"/>
  </r>
  <r>
    <x v="0"/>
    <x v="87"/>
    <x v="87"/>
    <x v="87"/>
    <x v="87"/>
    <x v="87"/>
  </r>
  <r>
    <x v="0"/>
    <x v="88"/>
    <x v="88"/>
    <x v="88"/>
    <x v="88"/>
    <x v="88"/>
  </r>
  <r>
    <x v="0"/>
    <x v="89"/>
    <x v="89"/>
    <x v="89"/>
    <x v="89"/>
    <x v="89"/>
  </r>
  <r>
    <x v="0"/>
    <x v="90"/>
    <x v="90"/>
    <x v="90"/>
    <x v="90"/>
    <x v="90"/>
  </r>
  <r>
    <x v="0"/>
    <x v="91"/>
    <x v="91"/>
    <x v="91"/>
    <x v="91"/>
    <x v="91"/>
  </r>
  <r>
    <x v="0"/>
    <x v="92"/>
    <x v="92"/>
    <x v="92"/>
    <x v="92"/>
    <x v="92"/>
  </r>
  <r>
    <x v="0"/>
    <x v="93"/>
    <x v="93"/>
    <x v="93"/>
    <x v="93"/>
    <x v="93"/>
  </r>
  <r>
    <x v="0"/>
    <x v="94"/>
    <x v="94"/>
    <x v="94"/>
    <x v="94"/>
    <x v="94"/>
  </r>
  <r>
    <x v="0"/>
    <x v="95"/>
    <x v="95"/>
    <x v="95"/>
    <x v="95"/>
    <x v="95"/>
  </r>
  <r>
    <x v="0"/>
    <x v="96"/>
    <x v="96"/>
    <x v="96"/>
    <x v="96"/>
    <x v="96"/>
  </r>
  <r>
    <x v="0"/>
    <x v="97"/>
    <x v="97"/>
    <x v="97"/>
    <x v="97"/>
    <x v="97"/>
  </r>
  <r>
    <x v="0"/>
    <x v="98"/>
    <x v="98"/>
    <x v="98"/>
    <x v="98"/>
    <x v="98"/>
  </r>
  <r>
    <x v="0"/>
    <x v="99"/>
    <x v="99"/>
    <x v="99"/>
    <x v="99"/>
    <x v="99"/>
  </r>
  <r>
    <x v="0"/>
    <x v="100"/>
    <x v="100"/>
    <x v="100"/>
    <x v="100"/>
    <x v="100"/>
  </r>
  <r>
    <x v="0"/>
    <x v="101"/>
    <x v="101"/>
    <x v="101"/>
    <x v="101"/>
    <x v="101"/>
  </r>
  <r>
    <x v="0"/>
    <x v="102"/>
    <x v="102"/>
    <x v="102"/>
    <x v="102"/>
    <x v="102"/>
  </r>
  <r>
    <x v="0"/>
    <x v="103"/>
    <x v="103"/>
    <x v="103"/>
    <x v="103"/>
    <x v="103"/>
  </r>
  <r>
    <x v="1"/>
    <x v="0"/>
    <x v="104"/>
    <x v="104"/>
    <x v="104"/>
    <x v="104"/>
  </r>
  <r>
    <x v="1"/>
    <x v="1"/>
    <x v="105"/>
    <x v="105"/>
    <x v="105"/>
    <x v="105"/>
  </r>
  <r>
    <x v="1"/>
    <x v="2"/>
    <x v="106"/>
    <x v="106"/>
    <x v="106"/>
    <x v="106"/>
  </r>
  <r>
    <x v="1"/>
    <x v="3"/>
    <x v="107"/>
    <x v="107"/>
    <x v="107"/>
    <x v="107"/>
  </r>
  <r>
    <x v="1"/>
    <x v="4"/>
    <x v="108"/>
    <x v="108"/>
    <x v="108"/>
    <x v="108"/>
  </r>
  <r>
    <x v="1"/>
    <x v="5"/>
    <x v="106"/>
    <x v="109"/>
    <x v="109"/>
    <x v="109"/>
  </r>
  <r>
    <x v="1"/>
    <x v="6"/>
    <x v="109"/>
    <x v="110"/>
    <x v="110"/>
    <x v="110"/>
  </r>
  <r>
    <x v="1"/>
    <x v="7"/>
    <x v="110"/>
    <x v="111"/>
    <x v="111"/>
    <x v="111"/>
  </r>
  <r>
    <x v="1"/>
    <x v="8"/>
    <x v="111"/>
    <x v="112"/>
    <x v="112"/>
    <x v="112"/>
  </r>
  <r>
    <x v="1"/>
    <x v="9"/>
    <x v="112"/>
    <x v="113"/>
    <x v="113"/>
    <x v="113"/>
  </r>
  <r>
    <x v="1"/>
    <x v="10"/>
    <x v="113"/>
    <x v="114"/>
    <x v="114"/>
    <x v="114"/>
  </r>
  <r>
    <x v="1"/>
    <x v="12"/>
    <x v="114"/>
    <x v="115"/>
    <x v="115"/>
    <x v="115"/>
  </r>
  <r>
    <x v="1"/>
    <x v="15"/>
    <x v="115"/>
    <x v="116"/>
    <x v="116"/>
    <x v="116"/>
  </r>
  <r>
    <x v="1"/>
    <x v="17"/>
    <x v="116"/>
    <x v="117"/>
    <x v="117"/>
    <x v="117"/>
  </r>
  <r>
    <x v="1"/>
    <x v="18"/>
    <x v="117"/>
    <x v="118"/>
    <x v="118"/>
    <x v="118"/>
  </r>
  <r>
    <x v="1"/>
    <x v="20"/>
    <x v="118"/>
    <x v="119"/>
    <x v="119"/>
    <x v="119"/>
  </r>
  <r>
    <x v="1"/>
    <x v="21"/>
    <x v="119"/>
    <x v="120"/>
    <x v="120"/>
    <x v="120"/>
  </r>
  <r>
    <x v="1"/>
    <x v="22"/>
    <x v="120"/>
    <x v="121"/>
    <x v="121"/>
    <x v="121"/>
  </r>
  <r>
    <x v="1"/>
    <x v="23"/>
    <x v="121"/>
    <x v="122"/>
    <x v="122"/>
    <x v="122"/>
  </r>
  <r>
    <x v="1"/>
    <x v="24"/>
    <x v="122"/>
    <x v="123"/>
    <x v="123"/>
    <x v="123"/>
  </r>
  <r>
    <x v="1"/>
    <x v="25"/>
    <x v="123"/>
    <x v="124"/>
    <x v="124"/>
    <x v="124"/>
  </r>
  <r>
    <x v="1"/>
    <x v="26"/>
    <x v="124"/>
    <x v="125"/>
    <x v="125"/>
    <x v="125"/>
  </r>
  <r>
    <x v="1"/>
    <x v="27"/>
    <x v="125"/>
    <x v="126"/>
    <x v="126"/>
    <x v="126"/>
  </r>
  <r>
    <x v="1"/>
    <x v="28"/>
    <x v="126"/>
    <x v="127"/>
    <x v="127"/>
    <x v="127"/>
  </r>
  <r>
    <x v="1"/>
    <x v="29"/>
    <x v="127"/>
    <x v="128"/>
    <x v="128"/>
    <x v="128"/>
  </r>
  <r>
    <x v="1"/>
    <x v="30"/>
    <x v="128"/>
    <x v="129"/>
    <x v="129"/>
    <x v="129"/>
  </r>
  <r>
    <x v="1"/>
    <x v="31"/>
    <x v="129"/>
    <x v="130"/>
    <x v="130"/>
    <x v="130"/>
  </r>
  <r>
    <x v="1"/>
    <x v="32"/>
    <x v="130"/>
    <x v="131"/>
    <x v="131"/>
    <x v="131"/>
  </r>
  <r>
    <x v="1"/>
    <x v="33"/>
    <x v="131"/>
    <x v="132"/>
    <x v="132"/>
    <x v="132"/>
  </r>
  <r>
    <x v="1"/>
    <x v="34"/>
    <x v="132"/>
    <x v="133"/>
    <x v="133"/>
    <x v="133"/>
  </r>
  <r>
    <x v="1"/>
    <x v="35"/>
    <x v="133"/>
    <x v="134"/>
    <x v="134"/>
    <x v="134"/>
  </r>
  <r>
    <x v="1"/>
    <x v="36"/>
    <x v="106"/>
    <x v="135"/>
    <x v="135"/>
    <x v="135"/>
  </r>
  <r>
    <x v="1"/>
    <x v="37"/>
    <x v="134"/>
    <x v="136"/>
    <x v="136"/>
    <x v="136"/>
  </r>
  <r>
    <x v="1"/>
    <x v="38"/>
    <x v="135"/>
    <x v="137"/>
    <x v="137"/>
    <x v="137"/>
  </r>
  <r>
    <x v="1"/>
    <x v="39"/>
    <x v="136"/>
    <x v="138"/>
    <x v="138"/>
    <x v="138"/>
  </r>
  <r>
    <x v="1"/>
    <x v="40"/>
    <x v="137"/>
    <x v="139"/>
    <x v="139"/>
    <x v="139"/>
  </r>
  <r>
    <x v="1"/>
    <x v="42"/>
    <x v="138"/>
    <x v="140"/>
    <x v="140"/>
    <x v="140"/>
  </r>
  <r>
    <x v="1"/>
    <x v="43"/>
    <x v="139"/>
    <x v="141"/>
    <x v="141"/>
    <x v="141"/>
  </r>
  <r>
    <x v="1"/>
    <x v="44"/>
    <x v="140"/>
    <x v="142"/>
    <x v="142"/>
    <x v="142"/>
  </r>
  <r>
    <x v="1"/>
    <x v="45"/>
    <x v="141"/>
    <x v="143"/>
    <x v="143"/>
    <x v="143"/>
  </r>
  <r>
    <x v="1"/>
    <x v="46"/>
    <x v="142"/>
    <x v="144"/>
    <x v="144"/>
    <x v="144"/>
  </r>
  <r>
    <x v="1"/>
    <x v="104"/>
    <x v="143"/>
    <x v="145"/>
    <x v="145"/>
    <x v="145"/>
  </r>
  <r>
    <x v="1"/>
    <x v="48"/>
    <x v="144"/>
    <x v="146"/>
    <x v="146"/>
    <x v="146"/>
  </r>
  <r>
    <x v="1"/>
    <x v="49"/>
    <x v="145"/>
    <x v="147"/>
    <x v="147"/>
    <x v="147"/>
  </r>
  <r>
    <x v="1"/>
    <x v="50"/>
    <x v="146"/>
    <x v="148"/>
    <x v="148"/>
    <x v="148"/>
  </r>
  <r>
    <x v="1"/>
    <x v="51"/>
    <x v="147"/>
    <x v="149"/>
    <x v="149"/>
    <x v="149"/>
  </r>
  <r>
    <x v="1"/>
    <x v="52"/>
    <x v="148"/>
    <x v="150"/>
    <x v="150"/>
    <x v="150"/>
  </r>
  <r>
    <x v="1"/>
    <x v="53"/>
    <x v="149"/>
    <x v="151"/>
    <x v="151"/>
    <x v="151"/>
  </r>
  <r>
    <x v="1"/>
    <x v="54"/>
    <x v="150"/>
    <x v="152"/>
    <x v="152"/>
    <x v="152"/>
  </r>
  <r>
    <x v="1"/>
    <x v="55"/>
    <x v="151"/>
    <x v="153"/>
    <x v="153"/>
    <x v="153"/>
  </r>
  <r>
    <x v="1"/>
    <x v="56"/>
    <x v="152"/>
    <x v="154"/>
    <x v="154"/>
    <x v="154"/>
  </r>
  <r>
    <x v="1"/>
    <x v="57"/>
    <x v="153"/>
    <x v="155"/>
    <x v="155"/>
    <x v="155"/>
  </r>
  <r>
    <x v="1"/>
    <x v="58"/>
    <x v="154"/>
    <x v="103"/>
    <x v="156"/>
    <x v="156"/>
  </r>
  <r>
    <x v="1"/>
    <x v="59"/>
    <x v="155"/>
    <x v="156"/>
    <x v="157"/>
    <x v="157"/>
  </r>
  <r>
    <x v="1"/>
    <x v="60"/>
    <x v="156"/>
    <x v="157"/>
    <x v="158"/>
    <x v="158"/>
  </r>
  <r>
    <x v="1"/>
    <x v="105"/>
    <x v="157"/>
    <x v="158"/>
    <x v="159"/>
    <x v="159"/>
  </r>
  <r>
    <x v="1"/>
    <x v="61"/>
    <x v="158"/>
    <x v="159"/>
    <x v="160"/>
    <x v="160"/>
  </r>
  <r>
    <x v="1"/>
    <x v="106"/>
    <x v="159"/>
    <x v="160"/>
    <x v="161"/>
    <x v="161"/>
  </r>
  <r>
    <x v="1"/>
    <x v="107"/>
    <x v="160"/>
    <x v="161"/>
    <x v="162"/>
    <x v="162"/>
  </r>
  <r>
    <x v="1"/>
    <x v="64"/>
    <x v="161"/>
    <x v="162"/>
    <x v="163"/>
    <x v="163"/>
  </r>
  <r>
    <x v="1"/>
    <x v="65"/>
    <x v="162"/>
    <x v="163"/>
    <x v="164"/>
    <x v="164"/>
  </r>
  <r>
    <x v="1"/>
    <x v="67"/>
    <x v="163"/>
    <x v="164"/>
    <x v="165"/>
    <x v="165"/>
  </r>
  <r>
    <x v="1"/>
    <x v="68"/>
    <x v="164"/>
    <x v="165"/>
    <x v="166"/>
    <x v="166"/>
  </r>
  <r>
    <x v="1"/>
    <x v="69"/>
    <x v="165"/>
    <x v="166"/>
    <x v="167"/>
    <x v="167"/>
  </r>
  <r>
    <x v="1"/>
    <x v="70"/>
    <x v="166"/>
    <x v="167"/>
    <x v="168"/>
    <x v="168"/>
  </r>
  <r>
    <x v="1"/>
    <x v="71"/>
    <x v="167"/>
    <x v="168"/>
    <x v="169"/>
    <x v="169"/>
  </r>
  <r>
    <x v="1"/>
    <x v="72"/>
    <x v="168"/>
    <x v="169"/>
    <x v="170"/>
    <x v="170"/>
  </r>
  <r>
    <x v="1"/>
    <x v="73"/>
    <x v="169"/>
    <x v="170"/>
    <x v="171"/>
    <x v="171"/>
  </r>
  <r>
    <x v="1"/>
    <x v="74"/>
    <x v="170"/>
    <x v="171"/>
    <x v="172"/>
    <x v="172"/>
  </r>
  <r>
    <x v="1"/>
    <x v="75"/>
    <x v="171"/>
    <x v="172"/>
    <x v="173"/>
    <x v="173"/>
  </r>
  <r>
    <x v="1"/>
    <x v="76"/>
    <x v="125"/>
    <x v="173"/>
    <x v="174"/>
    <x v="174"/>
  </r>
  <r>
    <x v="1"/>
    <x v="77"/>
    <x v="172"/>
    <x v="174"/>
    <x v="175"/>
    <x v="175"/>
  </r>
  <r>
    <x v="1"/>
    <x v="78"/>
    <x v="173"/>
    <x v="175"/>
    <x v="176"/>
    <x v="176"/>
  </r>
  <r>
    <x v="1"/>
    <x v="108"/>
    <x v="174"/>
    <x v="176"/>
    <x v="177"/>
    <x v="177"/>
  </r>
  <r>
    <x v="1"/>
    <x v="82"/>
    <x v="175"/>
    <x v="177"/>
    <x v="178"/>
    <x v="178"/>
  </r>
  <r>
    <x v="1"/>
    <x v="83"/>
    <x v="176"/>
    <x v="178"/>
    <x v="179"/>
    <x v="179"/>
  </r>
  <r>
    <x v="1"/>
    <x v="84"/>
    <x v="177"/>
    <x v="179"/>
    <x v="180"/>
    <x v="180"/>
  </r>
  <r>
    <x v="1"/>
    <x v="87"/>
    <x v="178"/>
    <x v="180"/>
    <x v="181"/>
    <x v="181"/>
  </r>
  <r>
    <x v="1"/>
    <x v="88"/>
    <x v="179"/>
    <x v="181"/>
    <x v="182"/>
    <x v="182"/>
  </r>
  <r>
    <x v="1"/>
    <x v="89"/>
    <x v="180"/>
    <x v="182"/>
    <x v="183"/>
    <x v="183"/>
  </r>
  <r>
    <x v="1"/>
    <x v="90"/>
    <x v="181"/>
    <x v="183"/>
    <x v="184"/>
    <x v="184"/>
  </r>
  <r>
    <x v="1"/>
    <x v="92"/>
    <x v="182"/>
    <x v="184"/>
    <x v="185"/>
    <x v="185"/>
  </r>
  <r>
    <x v="1"/>
    <x v="93"/>
    <x v="183"/>
    <x v="185"/>
    <x v="186"/>
    <x v="186"/>
  </r>
  <r>
    <x v="1"/>
    <x v="94"/>
    <x v="184"/>
    <x v="186"/>
    <x v="187"/>
    <x v="187"/>
  </r>
  <r>
    <x v="1"/>
    <x v="95"/>
    <x v="185"/>
    <x v="187"/>
    <x v="188"/>
    <x v="188"/>
  </r>
  <r>
    <x v="1"/>
    <x v="96"/>
    <x v="186"/>
    <x v="188"/>
    <x v="189"/>
    <x v="189"/>
  </r>
  <r>
    <x v="1"/>
    <x v="97"/>
    <x v="187"/>
    <x v="189"/>
    <x v="190"/>
    <x v="190"/>
  </r>
  <r>
    <x v="1"/>
    <x v="100"/>
    <x v="188"/>
    <x v="190"/>
    <x v="191"/>
    <x v="191"/>
  </r>
  <r>
    <x v="1"/>
    <x v="101"/>
    <x v="189"/>
    <x v="191"/>
    <x v="192"/>
    <x v="192"/>
  </r>
  <r>
    <x v="1"/>
    <x v="109"/>
    <x v="190"/>
    <x v="192"/>
    <x v="193"/>
    <x v="193"/>
  </r>
  <r>
    <x v="1"/>
    <x v="103"/>
    <x v="103"/>
    <x v="103"/>
    <x v="103"/>
    <x v="103"/>
  </r>
  <r>
    <x v="2"/>
    <x v="110"/>
    <x v="191"/>
    <x v="193"/>
    <x v="194"/>
    <x v="194"/>
  </r>
  <r>
    <x v="3"/>
    <x v="111"/>
    <x v="192"/>
    <x v="107"/>
    <x v="195"/>
    <x v="195"/>
  </r>
  <r>
    <x v="3"/>
    <x v="111"/>
    <x v="192"/>
    <x v="107"/>
    <x v="195"/>
    <x v="195"/>
  </r>
  <r>
    <x v="3"/>
    <x v="111"/>
    <x v="192"/>
    <x v="107"/>
    <x v="195"/>
    <x v="195"/>
  </r>
  <r>
    <x v="3"/>
    <x v="111"/>
    <x v="192"/>
    <x v="107"/>
    <x v="195"/>
    <x v="195"/>
  </r>
  <r>
    <x v="3"/>
    <x v="111"/>
    <x v="192"/>
    <x v="107"/>
    <x v="195"/>
    <x v="195"/>
  </r>
  <r>
    <x v="3"/>
    <x v="111"/>
    <x v="192"/>
    <x v="107"/>
    <x v="195"/>
    <x v="195"/>
  </r>
  <r>
    <x v="3"/>
    <x v="111"/>
    <x v="192"/>
    <x v="107"/>
    <x v="195"/>
    <x v="195"/>
  </r>
  <r>
    <x v="3"/>
    <x v="111"/>
    <x v="192"/>
    <x v="107"/>
    <x v="195"/>
    <x v="195"/>
  </r>
  <r>
    <x v="3"/>
    <x v="111"/>
    <x v="192"/>
    <x v="107"/>
    <x v="195"/>
    <x v="195"/>
  </r>
  <r>
    <x v="3"/>
    <x v="111"/>
    <x v="192"/>
    <x v="107"/>
    <x v="195"/>
    <x v="195"/>
  </r>
  <r>
    <x v="3"/>
    <x v="111"/>
    <x v="192"/>
    <x v="107"/>
    <x v="195"/>
    <x v="195"/>
  </r>
  <r>
    <x v="3"/>
    <x v="111"/>
    <x v="192"/>
    <x v="107"/>
    <x v="195"/>
    <x v="1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I3:AM313" firstHeaderRow="0" firstDataRow="1" firstDataCol="1"/>
  <pivotFields count="6">
    <pivotField axis="axisRow" showAll="0">
      <items count="5">
        <item x="1"/>
        <item x="0"/>
        <item x="2"/>
        <item x="3"/>
        <item t="default"/>
      </items>
    </pivotField>
    <pivotField axis="axisRow" showAll="0">
      <items count="1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104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105"/>
        <item x="61"/>
        <item x="62"/>
        <item x="63"/>
        <item x="106"/>
        <item x="107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108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9"/>
        <item x="103"/>
        <item x="110"/>
        <item x="111"/>
        <item t="default"/>
      </items>
    </pivotField>
    <pivotField dataField="1" showAll="0">
      <items count="194">
        <item x="103"/>
        <item x="184"/>
        <item x="176"/>
        <item x="107"/>
        <item x="106"/>
        <item x="186"/>
        <item x="112"/>
        <item x="109"/>
        <item x="147"/>
        <item x="163"/>
        <item x="142"/>
        <item x="110"/>
        <item x="182"/>
        <item x="148"/>
        <item x="146"/>
        <item x="114"/>
        <item x="137"/>
        <item x="154"/>
        <item x="127"/>
        <item x="181"/>
        <item x="125"/>
        <item x="105"/>
        <item x="170"/>
        <item x="183"/>
        <item x="177"/>
        <item x="179"/>
        <item x="157"/>
        <item x="130"/>
        <item x="5"/>
        <item x="173"/>
        <item x="164"/>
        <item x="118"/>
        <item x="166"/>
        <item x="134"/>
        <item x="139"/>
        <item x="113"/>
        <item x="116"/>
        <item x="128"/>
        <item x="104"/>
        <item x="165"/>
        <item x="120"/>
        <item x="131"/>
        <item x="162"/>
        <item x="6"/>
        <item x="160"/>
        <item x="187"/>
        <item x="140"/>
        <item x="180"/>
        <item x="149"/>
        <item x="152"/>
        <item x="133"/>
        <item x="124"/>
        <item x="168"/>
        <item x="190"/>
        <item x="178"/>
        <item x="119"/>
        <item x="175"/>
        <item x="7"/>
        <item x="122"/>
        <item x="13"/>
        <item x="123"/>
        <item x="111"/>
        <item x="143"/>
        <item x="167"/>
        <item x="159"/>
        <item x="150"/>
        <item x="144"/>
        <item x="174"/>
        <item x="121"/>
        <item x="172"/>
        <item x="20"/>
        <item x="153"/>
        <item x="32"/>
        <item x="36"/>
        <item x="126"/>
        <item x="129"/>
        <item x="188"/>
        <item x="19"/>
        <item x="161"/>
        <item x="47"/>
        <item x="171"/>
        <item x="83"/>
        <item x="115"/>
        <item x="151"/>
        <item x="185"/>
        <item x="136"/>
        <item x="189"/>
        <item x="22"/>
        <item x="141"/>
        <item x="135"/>
        <item x="3"/>
        <item x="26"/>
        <item x="132"/>
        <item x="9"/>
        <item x="84"/>
        <item x="79"/>
        <item x="158"/>
        <item x="108"/>
        <item x="46"/>
        <item x="117"/>
        <item x="92"/>
        <item x="67"/>
        <item x="12"/>
        <item x="37"/>
        <item x="14"/>
        <item x="40"/>
        <item x="51"/>
        <item x="86"/>
        <item x="98"/>
        <item x="52"/>
        <item x="85"/>
        <item x="27"/>
        <item x="99"/>
        <item x="33"/>
        <item x="66"/>
        <item x="80"/>
        <item x="145"/>
        <item x="156"/>
        <item x="11"/>
        <item x="44"/>
        <item x="96"/>
        <item x="2"/>
        <item x="91"/>
        <item x="169"/>
        <item x="74"/>
        <item x="138"/>
        <item x="94"/>
        <item x="29"/>
        <item x="155"/>
        <item x="41"/>
        <item x="58"/>
        <item x="48"/>
        <item x="21"/>
        <item x="56"/>
        <item x="1"/>
        <item x="65"/>
        <item x="50"/>
        <item x="39"/>
        <item x="23"/>
        <item x="30"/>
        <item x="43"/>
        <item x="70"/>
        <item x="8"/>
        <item x="0"/>
        <item x="76"/>
        <item x="77"/>
        <item x="25"/>
        <item x="68"/>
        <item x="69"/>
        <item x="31"/>
        <item x="64"/>
        <item x="71"/>
        <item x="28"/>
        <item x="53"/>
        <item x="89"/>
        <item x="38"/>
        <item x="81"/>
        <item x="24"/>
        <item x="17"/>
        <item x="63"/>
        <item x="10"/>
        <item x="93"/>
        <item x="102"/>
        <item x="55"/>
        <item x="35"/>
        <item x="57"/>
        <item x="88"/>
        <item x="72"/>
        <item x="4"/>
        <item x="16"/>
        <item x="45"/>
        <item x="78"/>
        <item x="75"/>
        <item x="100"/>
        <item x="62"/>
        <item x="18"/>
        <item x="61"/>
        <item x="87"/>
        <item x="34"/>
        <item x="60"/>
        <item x="97"/>
        <item x="90"/>
        <item x="54"/>
        <item x="101"/>
        <item x="82"/>
        <item x="73"/>
        <item x="15"/>
        <item x="49"/>
        <item x="42"/>
        <item x="95"/>
        <item x="59"/>
        <item x="191"/>
        <item x="192"/>
        <item t="default"/>
      </items>
    </pivotField>
    <pivotField dataField="1" showAll="0">
      <items count="195">
        <item x="103"/>
        <item x="186"/>
        <item x="135"/>
        <item x="178"/>
        <item x="149"/>
        <item x="188"/>
        <item x="106"/>
        <item x="164"/>
        <item x="144"/>
        <item x="111"/>
        <item x="150"/>
        <item x="148"/>
        <item x="184"/>
        <item x="139"/>
        <item x="128"/>
        <item x="109"/>
        <item x="126"/>
        <item x="173"/>
        <item x="105"/>
        <item x="171"/>
        <item x="185"/>
        <item x="179"/>
        <item x="158"/>
        <item x="131"/>
        <item x="181"/>
        <item x="113"/>
        <item x="5"/>
        <item x="175"/>
        <item x="119"/>
        <item x="165"/>
        <item x="167"/>
        <item x="136"/>
        <item x="141"/>
        <item x="117"/>
        <item x="121"/>
        <item x="132"/>
        <item x="6"/>
        <item x="166"/>
        <item x="192"/>
        <item x="161"/>
        <item x="163"/>
        <item x="142"/>
        <item x="189"/>
        <item x="151"/>
        <item x="154"/>
        <item x="129"/>
        <item x="134"/>
        <item x="182"/>
        <item x="183"/>
        <item x="169"/>
        <item x="180"/>
        <item x="7"/>
        <item x="123"/>
        <item x="125"/>
        <item x="13"/>
        <item x="177"/>
        <item x="124"/>
        <item x="110"/>
        <item x="145"/>
        <item x="120"/>
        <item x="160"/>
        <item x="168"/>
        <item x="152"/>
        <item x="146"/>
        <item x="122"/>
        <item x="176"/>
        <item x="174"/>
        <item x="155"/>
        <item x="32"/>
        <item x="115"/>
        <item x="36"/>
        <item x="127"/>
        <item x="130"/>
        <item x="162"/>
        <item x="47"/>
        <item x="153"/>
        <item x="172"/>
        <item x="138"/>
        <item x="83"/>
        <item x="187"/>
        <item x="143"/>
        <item x="137"/>
        <item x="26"/>
        <item x="133"/>
        <item x="112"/>
        <item x="98"/>
        <item x="99"/>
        <item x="159"/>
        <item x="108"/>
        <item x="46"/>
        <item x="84"/>
        <item x="79"/>
        <item x="118"/>
        <item x="190"/>
        <item x="92"/>
        <item x="37"/>
        <item x="67"/>
        <item x="114"/>
        <item x="191"/>
        <item x="40"/>
        <item x="51"/>
        <item x="52"/>
        <item x="86"/>
        <item x="116"/>
        <item x="85"/>
        <item x="19"/>
        <item x="147"/>
        <item x="157"/>
        <item x="11"/>
        <item x="27"/>
        <item x="66"/>
        <item x="44"/>
        <item x="80"/>
        <item x="96"/>
        <item x="91"/>
        <item x="140"/>
        <item x="29"/>
        <item x="156"/>
        <item x="41"/>
        <item x="170"/>
        <item x="74"/>
        <item x="94"/>
        <item x="48"/>
        <item x="56"/>
        <item x="104"/>
        <item x="65"/>
        <item x="39"/>
        <item x="43"/>
        <item x="33"/>
        <item x="12"/>
        <item x="9"/>
        <item x="3"/>
        <item x="50"/>
        <item x="70"/>
        <item x="25"/>
        <item x="76"/>
        <item x="77"/>
        <item x="68"/>
        <item x="20"/>
        <item x="102"/>
        <item x="31"/>
        <item x="64"/>
        <item x="69"/>
        <item x="71"/>
        <item x="53"/>
        <item x="22"/>
        <item x="38"/>
        <item x="24"/>
        <item x="63"/>
        <item x="89"/>
        <item x="81"/>
        <item x="100"/>
        <item x="55"/>
        <item x="93"/>
        <item x="35"/>
        <item x="2"/>
        <item x="88"/>
        <item x="4"/>
        <item x="72"/>
        <item x="45"/>
        <item x="101"/>
        <item x="62"/>
        <item x="78"/>
        <item x="18"/>
        <item x="61"/>
        <item x="75"/>
        <item x="16"/>
        <item x="87"/>
        <item x="60"/>
        <item x="21"/>
        <item x="57"/>
        <item x="10"/>
        <item x="8"/>
        <item x="14"/>
        <item x="54"/>
        <item x="97"/>
        <item x="90"/>
        <item x="23"/>
        <item x="30"/>
        <item x="28"/>
        <item x="82"/>
        <item x="34"/>
        <item x="73"/>
        <item x="0"/>
        <item x="49"/>
        <item x="42"/>
        <item x="95"/>
        <item x="59"/>
        <item x="17"/>
        <item x="15"/>
        <item x="1"/>
        <item x="58"/>
        <item x="193"/>
        <item x="107"/>
        <item t="default"/>
      </items>
    </pivotField>
    <pivotField dataField="1" showAll="0">
      <items count="197">
        <item x="103"/>
        <item x="179"/>
        <item x="148"/>
        <item x="150"/>
        <item x="106"/>
        <item x="176"/>
        <item x="135"/>
        <item x="5"/>
        <item x="168"/>
        <item x="187"/>
        <item x="189"/>
        <item x="149"/>
        <item x="6"/>
        <item x="162"/>
        <item x="190"/>
        <item x="154"/>
        <item x="186"/>
        <item x="183"/>
        <item x="174"/>
        <item x="178"/>
        <item x="124"/>
        <item x="161"/>
        <item x="169"/>
        <item x="109"/>
        <item x="175"/>
        <item x="180"/>
        <item x="7"/>
        <item x="144"/>
        <item x="110"/>
        <item x="113"/>
        <item x="130"/>
        <item x="193"/>
        <item x="185"/>
        <item x="83"/>
        <item x="182"/>
        <item x="98"/>
        <item x="165"/>
        <item x="108"/>
        <item x="111"/>
        <item x="118"/>
        <item x="105"/>
        <item x="141"/>
        <item x="36"/>
        <item x="126"/>
        <item x="11"/>
        <item x="166"/>
        <item x="27"/>
        <item x="172"/>
        <item x="26"/>
        <item x="56"/>
        <item x="159"/>
        <item x="151"/>
        <item x="107"/>
        <item x="138"/>
        <item x="84"/>
        <item x="79"/>
        <item x="25"/>
        <item x="77"/>
        <item x="13"/>
        <item x="188"/>
        <item x="181"/>
        <item x="31"/>
        <item x="114"/>
        <item x="128"/>
        <item x="117"/>
        <item x="160"/>
        <item x="120"/>
        <item x="112"/>
        <item x="125"/>
        <item x="71"/>
        <item x="184"/>
        <item x="96"/>
        <item x="70"/>
        <item x="67"/>
        <item x="63"/>
        <item x="89"/>
        <item x="155"/>
        <item x="173"/>
        <item x="51"/>
        <item x="76"/>
        <item x="167"/>
        <item x="131"/>
        <item x="164"/>
        <item x="85"/>
        <item x="4"/>
        <item x="29"/>
        <item x="129"/>
        <item x="116"/>
        <item x="62"/>
        <item x="78"/>
        <item x="177"/>
        <item x="18"/>
        <item x="92"/>
        <item x="46"/>
        <item x="24"/>
        <item x="3"/>
        <item x="19"/>
        <item x="123"/>
        <item x="134"/>
        <item x="145"/>
        <item x="170"/>
        <item x="156"/>
        <item x="9"/>
        <item x="146"/>
        <item x="143"/>
        <item x="91"/>
        <item x="52"/>
        <item x="163"/>
        <item x="97"/>
        <item x="115"/>
        <item x="86"/>
        <item x="122"/>
        <item x="47"/>
        <item x="50"/>
        <item x="102"/>
        <item x="132"/>
        <item x="192"/>
        <item x="32"/>
        <item x="104"/>
        <item x="66"/>
        <item x="153"/>
        <item x="136"/>
        <item x="93"/>
        <item x="121"/>
        <item x="88"/>
        <item x="74"/>
        <item x="191"/>
        <item x="41"/>
        <item x="119"/>
        <item x="147"/>
        <item x="139"/>
        <item x="152"/>
        <item x="158"/>
        <item x="99"/>
        <item x="44"/>
        <item x="40"/>
        <item x="127"/>
        <item x="157"/>
        <item x="82"/>
        <item x="2"/>
        <item x="61"/>
        <item x="133"/>
        <item x="140"/>
        <item x="75"/>
        <item x="142"/>
        <item x="20"/>
        <item x="33"/>
        <item x="65"/>
        <item x="22"/>
        <item x="12"/>
        <item x="171"/>
        <item x="55"/>
        <item x="95"/>
        <item x="16"/>
        <item x="39"/>
        <item x="49"/>
        <item x="90"/>
        <item x="10"/>
        <item x="14"/>
        <item x="21"/>
        <item x="80"/>
        <item x="68"/>
        <item x="57"/>
        <item x="64"/>
        <item x="30"/>
        <item x="94"/>
        <item x="8"/>
        <item x="53"/>
        <item x="73"/>
        <item x="35"/>
        <item x="100"/>
        <item x="23"/>
        <item x="45"/>
        <item x="59"/>
        <item x="137"/>
        <item x="87"/>
        <item x="28"/>
        <item x="1"/>
        <item x="34"/>
        <item x="37"/>
        <item x="17"/>
        <item x="101"/>
        <item x="58"/>
        <item x="42"/>
        <item x="48"/>
        <item x="72"/>
        <item x="0"/>
        <item x="60"/>
        <item x="38"/>
        <item x="43"/>
        <item x="15"/>
        <item x="69"/>
        <item x="54"/>
        <item x="81"/>
        <item x="194"/>
        <item x="195"/>
        <item t="default"/>
      </items>
    </pivotField>
    <pivotField dataField="1" showAll="0">
      <items count="197">
        <item x="103"/>
        <item x="179"/>
        <item x="148"/>
        <item x="150"/>
        <item x="106"/>
        <item x="135"/>
        <item x="187"/>
        <item x="189"/>
        <item x="149"/>
        <item x="5"/>
        <item x="176"/>
        <item x="168"/>
        <item x="186"/>
        <item x="6"/>
        <item x="162"/>
        <item x="174"/>
        <item x="190"/>
        <item x="109"/>
        <item x="154"/>
        <item x="183"/>
        <item x="144"/>
        <item x="180"/>
        <item x="178"/>
        <item x="124"/>
        <item x="113"/>
        <item x="161"/>
        <item x="169"/>
        <item x="185"/>
        <item x="193"/>
        <item x="7"/>
        <item x="110"/>
        <item x="175"/>
        <item x="165"/>
        <item x="182"/>
        <item x="111"/>
        <item x="130"/>
        <item x="105"/>
        <item x="83"/>
        <item x="141"/>
        <item x="126"/>
        <item x="98"/>
        <item x="108"/>
        <item x="36"/>
        <item x="118"/>
        <item x="166"/>
        <item x="172"/>
        <item x="159"/>
        <item x="26"/>
        <item x="11"/>
        <item x="151"/>
        <item x="107"/>
        <item x="27"/>
        <item x="138"/>
        <item x="84"/>
        <item x="56"/>
        <item x="79"/>
        <item x="13"/>
        <item x="181"/>
        <item x="128"/>
        <item x="188"/>
        <item x="117"/>
        <item x="120"/>
        <item x="114"/>
        <item x="125"/>
        <item x="184"/>
        <item x="160"/>
        <item x="112"/>
        <item x="67"/>
        <item x="96"/>
        <item x="25"/>
        <item x="155"/>
        <item x="77"/>
        <item x="173"/>
        <item x="70"/>
        <item x="31"/>
        <item x="51"/>
        <item x="71"/>
        <item x="131"/>
        <item x="167"/>
        <item x="164"/>
        <item x="85"/>
        <item x="63"/>
        <item x="89"/>
        <item x="129"/>
        <item x="76"/>
        <item x="29"/>
        <item x="177"/>
        <item x="116"/>
        <item x="46"/>
        <item x="92"/>
        <item x="134"/>
        <item x="123"/>
        <item x="19"/>
        <item x="145"/>
        <item x="156"/>
        <item x="170"/>
        <item x="3"/>
        <item x="146"/>
        <item x="143"/>
        <item x="91"/>
        <item x="163"/>
        <item x="9"/>
        <item x="52"/>
        <item x="24"/>
        <item x="4"/>
        <item x="115"/>
        <item x="86"/>
        <item x="122"/>
        <item x="47"/>
        <item x="62"/>
        <item x="78"/>
        <item x="18"/>
        <item x="132"/>
        <item x="50"/>
        <item x="192"/>
        <item x="32"/>
        <item x="102"/>
        <item x="104"/>
        <item x="66"/>
        <item x="136"/>
        <item x="153"/>
        <item x="121"/>
        <item x="191"/>
        <item x="74"/>
        <item x="97"/>
        <item x="93"/>
        <item x="41"/>
        <item x="119"/>
        <item x="139"/>
        <item x="147"/>
        <item x="88"/>
        <item x="152"/>
        <item x="99"/>
        <item x="158"/>
        <item x="44"/>
        <item x="40"/>
        <item x="127"/>
        <item x="157"/>
        <item x="133"/>
        <item x="2"/>
        <item x="140"/>
        <item x="61"/>
        <item x="142"/>
        <item x="82"/>
        <item x="20"/>
        <item x="75"/>
        <item x="33"/>
        <item x="65"/>
        <item x="12"/>
        <item x="171"/>
        <item x="22"/>
        <item x="55"/>
        <item x="39"/>
        <item x="16"/>
        <item x="80"/>
        <item x="90"/>
        <item x="68"/>
        <item x="10"/>
        <item x="21"/>
        <item x="14"/>
        <item x="95"/>
        <item x="49"/>
        <item x="64"/>
        <item x="57"/>
        <item x="94"/>
        <item x="30"/>
        <item x="53"/>
        <item x="8"/>
        <item x="35"/>
        <item x="73"/>
        <item x="100"/>
        <item x="23"/>
        <item x="137"/>
        <item x="45"/>
        <item x="87"/>
        <item x="28"/>
        <item x="59"/>
        <item x="34"/>
        <item x="37"/>
        <item x="1"/>
        <item x="101"/>
        <item x="42"/>
        <item x="17"/>
        <item x="48"/>
        <item x="72"/>
        <item x="60"/>
        <item x="0"/>
        <item x="38"/>
        <item x="43"/>
        <item x="58"/>
        <item x="69"/>
        <item x="54"/>
        <item x="15"/>
        <item x="81"/>
        <item x="194"/>
        <item x="195"/>
        <item t="default"/>
      </items>
    </pivotField>
  </pivotFields>
  <rowFields count="2">
    <field x="1"/>
    <field x="0"/>
  </rowFields>
  <rowItems count="3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>
      <x v="5"/>
    </i>
    <i r="1">
      <x/>
    </i>
    <i r="1">
      <x v="1"/>
    </i>
    <i>
      <x v="6"/>
    </i>
    <i r="1">
      <x/>
    </i>
    <i r="1">
      <x v="1"/>
    </i>
    <i>
      <x v="7"/>
    </i>
    <i r="1">
      <x/>
    </i>
    <i r="1">
      <x v="1"/>
    </i>
    <i>
      <x v="8"/>
    </i>
    <i r="1">
      <x/>
    </i>
    <i r="1">
      <x v="1"/>
    </i>
    <i>
      <x v="9"/>
    </i>
    <i r="1">
      <x/>
    </i>
    <i r="1">
      <x v="1"/>
    </i>
    <i>
      <x v="10"/>
    </i>
    <i r="1">
      <x/>
    </i>
    <i r="1">
      <x v="1"/>
    </i>
    <i>
      <x v="11"/>
    </i>
    <i r="1">
      <x v="1"/>
    </i>
    <i>
      <x v="12"/>
    </i>
    <i r="1">
      <x/>
    </i>
    <i r="1">
      <x v="1"/>
    </i>
    <i>
      <x v="13"/>
    </i>
    <i r="1">
      <x v="1"/>
    </i>
    <i>
      <x v="14"/>
    </i>
    <i r="1">
      <x v="1"/>
    </i>
    <i>
      <x v="15"/>
    </i>
    <i r="1">
      <x/>
    </i>
    <i r="1">
      <x v="1"/>
    </i>
    <i>
      <x v="16"/>
    </i>
    <i r="1">
      <x v="1"/>
    </i>
    <i>
      <x v="17"/>
    </i>
    <i r="1">
      <x/>
    </i>
    <i r="1">
      <x v="1"/>
    </i>
    <i>
      <x v="18"/>
    </i>
    <i r="1">
      <x/>
    </i>
    <i r="1">
      <x v="1"/>
    </i>
    <i>
      <x v="19"/>
    </i>
    <i r="1">
      <x v="1"/>
    </i>
    <i>
      <x v="20"/>
    </i>
    <i r="1">
      <x/>
    </i>
    <i r="1">
      <x v="1"/>
    </i>
    <i>
      <x v="21"/>
    </i>
    <i r="1">
      <x/>
    </i>
    <i r="1">
      <x v="1"/>
    </i>
    <i>
      <x v="22"/>
    </i>
    <i r="1">
      <x/>
    </i>
    <i r="1">
      <x v="1"/>
    </i>
    <i>
      <x v="23"/>
    </i>
    <i r="1">
      <x/>
    </i>
    <i r="1">
      <x v="1"/>
    </i>
    <i>
      <x v="24"/>
    </i>
    <i r="1">
      <x/>
    </i>
    <i r="1">
      <x v="1"/>
    </i>
    <i>
      <x v="25"/>
    </i>
    <i r="1">
      <x/>
    </i>
    <i r="1">
      <x v="1"/>
    </i>
    <i>
      <x v="26"/>
    </i>
    <i r="1">
      <x/>
    </i>
    <i r="1">
      <x v="1"/>
    </i>
    <i>
      <x v="27"/>
    </i>
    <i r="1">
      <x/>
    </i>
    <i r="1">
      <x v="1"/>
    </i>
    <i>
      <x v="28"/>
    </i>
    <i r="1">
      <x/>
    </i>
    <i r="1">
      <x v="1"/>
    </i>
    <i>
      <x v="29"/>
    </i>
    <i r="1">
      <x/>
    </i>
    <i r="1">
      <x v="1"/>
    </i>
    <i>
      <x v="30"/>
    </i>
    <i r="1">
      <x/>
    </i>
    <i r="1">
      <x v="1"/>
    </i>
    <i>
      <x v="31"/>
    </i>
    <i r="1">
      <x/>
    </i>
    <i r="1">
      <x v="1"/>
    </i>
    <i>
      <x v="32"/>
    </i>
    <i r="1">
      <x/>
    </i>
    <i r="1">
      <x v="1"/>
    </i>
    <i>
      <x v="33"/>
    </i>
    <i r="1">
      <x/>
    </i>
    <i r="1">
      <x v="1"/>
    </i>
    <i>
      <x v="34"/>
    </i>
    <i r="1">
      <x/>
    </i>
    <i r="1">
      <x v="1"/>
    </i>
    <i>
      <x v="35"/>
    </i>
    <i r="1">
      <x/>
    </i>
    <i r="1">
      <x v="1"/>
    </i>
    <i>
      <x v="36"/>
    </i>
    <i r="1">
      <x/>
    </i>
    <i r="1">
      <x v="1"/>
    </i>
    <i>
      <x v="37"/>
    </i>
    <i r="1">
      <x/>
    </i>
    <i r="1">
      <x v="1"/>
    </i>
    <i>
      <x v="38"/>
    </i>
    <i r="1">
      <x/>
    </i>
    <i r="1">
      <x v="1"/>
    </i>
    <i>
      <x v="39"/>
    </i>
    <i r="1">
      <x/>
    </i>
    <i r="1">
      <x v="1"/>
    </i>
    <i>
      <x v="40"/>
    </i>
    <i r="1">
      <x/>
    </i>
    <i r="1">
      <x v="1"/>
    </i>
    <i>
      <x v="41"/>
    </i>
    <i r="1">
      <x v="1"/>
    </i>
    <i>
      <x v="42"/>
    </i>
    <i r="1">
      <x/>
    </i>
    <i r="1">
      <x v="1"/>
    </i>
    <i>
      <x v="43"/>
    </i>
    <i r="1">
      <x/>
    </i>
    <i r="1">
      <x v="1"/>
    </i>
    <i>
      <x v="44"/>
    </i>
    <i r="1">
      <x/>
    </i>
    <i r="1">
      <x v="1"/>
    </i>
    <i>
      <x v="45"/>
    </i>
    <i r="1">
      <x/>
    </i>
    <i r="1">
      <x v="1"/>
    </i>
    <i>
      <x v="46"/>
    </i>
    <i r="1">
      <x/>
    </i>
    <i r="1">
      <x v="1"/>
    </i>
    <i>
      <x v="47"/>
    </i>
    <i r="1">
      <x v="1"/>
    </i>
    <i>
      <x v="48"/>
    </i>
    <i r="1">
      <x/>
    </i>
    <i>
      <x v="49"/>
    </i>
    <i r="1">
      <x/>
    </i>
    <i r="1">
      <x v="1"/>
    </i>
    <i>
      <x v="50"/>
    </i>
    <i r="1">
      <x/>
    </i>
    <i r="1">
      <x v="1"/>
    </i>
    <i>
      <x v="51"/>
    </i>
    <i r="1">
      <x/>
    </i>
    <i r="1">
      <x v="1"/>
    </i>
    <i>
      <x v="52"/>
    </i>
    <i r="1">
      <x/>
    </i>
    <i r="1">
      <x v="1"/>
    </i>
    <i>
      <x v="53"/>
    </i>
    <i r="1">
      <x/>
    </i>
    <i r="1">
      <x v="1"/>
    </i>
    <i>
      <x v="54"/>
    </i>
    <i r="1">
      <x/>
    </i>
    <i r="1">
      <x v="1"/>
    </i>
    <i>
      <x v="55"/>
    </i>
    <i r="1">
      <x/>
    </i>
    <i r="1">
      <x v="1"/>
    </i>
    <i>
      <x v="56"/>
    </i>
    <i r="1">
      <x/>
    </i>
    <i r="1">
      <x v="1"/>
    </i>
    <i>
      <x v="57"/>
    </i>
    <i r="1">
      <x/>
    </i>
    <i r="1">
      <x v="1"/>
    </i>
    <i>
      <x v="58"/>
    </i>
    <i r="1">
      <x/>
    </i>
    <i r="1">
      <x v="1"/>
    </i>
    <i>
      <x v="59"/>
    </i>
    <i r="1">
      <x/>
    </i>
    <i r="1">
      <x v="1"/>
    </i>
    <i>
      <x v="60"/>
    </i>
    <i r="1">
      <x/>
    </i>
    <i r="1">
      <x v="1"/>
    </i>
    <i>
      <x v="61"/>
    </i>
    <i r="1">
      <x/>
    </i>
    <i r="1">
      <x v="1"/>
    </i>
    <i>
      <x v="62"/>
    </i>
    <i r="1">
      <x/>
    </i>
    <i>
      <x v="63"/>
    </i>
    <i r="1">
      <x/>
    </i>
    <i r="1">
      <x v="1"/>
    </i>
    <i>
      <x v="64"/>
    </i>
    <i r="1">
      <x v="1"/>
    </i>
    <i>
      <x v="65"/>
    </i>
    <i r="1">
      <x v="1"/>
    </i>
    <i>
      <x v="66"/>
    </i>
    <i r="1">
      <x/>
    </i>
    <i>
      <x v="67"/>
    </i>
    <i r="1">
      <x/>
    </i>
    <i>
      <x v="68"/>
    </i>
    <i r="1">
      <x/>
    </i>
    <i r="1">
      <x v="1"/>
    </i>
    <i>
      <x v="69"/>
    </i>
    <i r="1">
      <x/>
    </i>
    <i r="1">
      <x v="1"/>
    </i>
    <i>
      <x v="70"/>
    </i>
    <i r="1">
      <x v="1"/>
    </i>
    <i>
      <x v="71"/>
    </i>
    <i r="1">
      <x/>
    </i>
    <i r="1">
      <x v="1"/>
    </i>
    <i>
      <x v="72"/>
    </i>
    <i r="1">
      <x/>
    </i>
    <i r="1">
      <x v="1"/>
    </i>
    <i>
      <x v="73"/>
    </i>
    <i r="1">
      <x/>
    </i>
    <i r="1">
      <x v="1"/>
    </i>
    <i>
      <x v="74"/>
    </i>
    <i r="1">
      <x/>
    </i>
    <i r="1">
      <x v="1"/>
    </i>
    <i>
      <x v="75"/>
    </i>
    <i r="1">
      <x/>
    </i>
    <i r="1">
      <x v="1"/>
    </i>
    <i>
      <x v="76"/>
    </i>
    <i r="1">
      <x/>
    </i>
    <i r="1">
      <x v="1"/>
    </i>
    <i>
      <x v="77"/>
    </i>
    <i r="1">
      <x/>
    </i>
    <i r="1">
      <x v="1"/>
    </i>
    <i>
      <x v="78"/>
    </i>
    <i r="1">
      <x/>
    </i>
    <i r="1">
      <x v="1"/>
    </i>
    <i>
      <x v="79"/>
    </i>
    <i r="1">
      <x/>
    </i>
    <i r="1">
      <x v="1"/>
    </i>
    <i>
      <x v="80"/>
    </i>
    <i r="1">
      <x/>
    </i>
    <i r="1">
      <x v="1"/>
    </i>
    <i>
      <x v="81"/>
    </i>
    <i r="1">
      <x/>
    </i>
    <i r="1">
      <x v="1"/>
    </i>
    <i>
      <x v="82"/>
    </i>
    <i r="1">
      <x/>
    </i>
    <i r="1">
      <x v="1"/>
    </i>
    <i>
      <x v="83"/>
    </i>
    <i r="1">
      <x v="1"/>
    </i>
    <i>
      <x v="84"/>
    </i>
    <i r="1">
      <x v="1"/>
    </i>
    <i>
      <x v="85"/>
    </i>
    <i r="1">
      <x v="1"/>
    </i>
    <i>
      <x v="86"/>
    </i>
    <i r="1">
      <x/>
    </i>
    <i>
      <x v="87"/>
    </i>
    <i r="1">
      <x/>
    </i>
    <i r="1">
      <x v="1"/>
    </i>
    <i>
      <x v="88"/>
    </i>
    <i r="1">
      <x/>
    </i>
    <i r="1">
      <x v="1"/>
    </i>
    <i>
      <x v="89"/>
    </i>
    <i r="1">
      <x/>
    </i>
    <i r="1">
      <x v="1"/>
    </i>
    <i>
      <x v="90"/>
    </i>
    <i r="1">
      <x v="1"/>
    </i>
    <i>
      <x v="91"/>
    </i>
    <i r="1">
      <x v="1"/>
    </i>
    <i>
      <x v="92"/>
    </i>
    <i r="1">
      <x/>
    </i>
    <i r="1">
      <x v="1"/>
    </i>
    <i>
      <x v="93"/>
    </i>
    <i r="1">
      <x/>
    </i>
    <i r="1">
      <x v="1"/>
    </i>
    <i>
      <x v="94"/>
    </i>
    <i r="1">
      <x/>
    </i>
    <i r="1">
      <x v="1"/>
    </i>
    <i>
      <x v="95"/>
    </i>
    <i r="1">
      <x/>
    </i>
    <i r="1">
      <x v="1"/>
    </i>
    <i>
      <x v="96"/>
    </i>
    <i r="1">
      <x v="1"/>
    </i>
    <i>
      <x v="97"/>
    </i>
    <i r="1">
      <x/>
    </i>
    <i r="1">
      <x v="1"/>
    </i>
    <i>
      <x v="98"/>
    </i>
    <i r="1">
      <x/>
    </i>
    <i r="1">
      <x v="1"/>
    </i>
    <i>
      <x v="99"/>
    </i>
    <i r="1">
      <x/>
    </i>
    <i r="1">
      <x v="1"/>
    </i>
    <i>
      <x v="100"/>
    </i>
    <i r="1">
      <x/>
    </i>
    <i r="1">
      <x v="1"/>
    </i>
    <i>
      <x v="101"/>
    </i>
    <i r="1">
      <x/>
    </i>
    <i r="1">
      <x v="1"/>
    </i>
    <i>
      <x v="102"/>
    </i>
    <i r="1">
      <x/>
    </i>
    <i r="1">
      <x v="1"/>
    </i>
    <i>
      <x v="103"/>
    </i>
    <i r="1">
      <x v="1"/>
    </i>
    <i>
      <x v="104"/>
    </i>
    <i r="1">
      <x v="1"/>
    </i>
    <i>
      <x v="105"/>
    </i>
    <i r="1">
      <x/>
    </i>
    <i r="1">
      <x v="1"/>
    </i>
    <i>
      <x v="106"/>
    </i>
    <i r="1">
      <x/>
    </i>
    <i r="1">
      <x v="1"/>
    </i>
    <i>
      <x v="107"/>
    </i>
    <i r="1">
      <x v="1"/>
    </i>
    <i>
      <x v="108"/>
    </i>
    <i r="1">
      <x/>
    </i>
    <i>
      <x v="109"/>
    </i>
    <i r="1">
      <x/>
    </i>
    <i r="1">
      <x v="1"/>
    </i>
    <i>
      <x v="110"/>
    </i>
    <i r="1">
      <x v="2"/>
    </i>
    <i>
      <x v="111"/>
    </i>
    <i r="1"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Volume (liters)" fld="2" baseField="1" baseItem="0"/>
    <dataField name="Sum of Ethylene Glycol (kg)" fld="3" baseField="1" baseItem="0"/>
    <dataField name="Sum of Propylene Glycol (kg)" fld="4" baseField="1" baseItem="0"/>
    <dataField name="Sum of EG+PG (kg)" fld="5" baseField="1" baseItem="0"/>
  </dataFields>
  <formats count="436">
    <format dxfId="435">
      <pivotArea collapsedLevelsAreSubtotals="1" fieldPosition="0">
        <references count="1">
          <reference field="1" count="1">
            <x v="0"/>
          </reference>
        </references>
      </pivotArea>
    </format>
    <format dxfId="434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0"/>
          </reference>
        </references>
      </pivotArea>
    </format>
    <format dxfId="433">
      <pivotArea collapsedLevelsAreSubtotals="1" fieldPosition="0">
        <references count="1">
          <reference field="1" count="1">
            <x v="1"/>
          </reference>
        </references>
      </pivotArea>
    </format>
    <format dxfId="432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1"/>
          </reference>
        </references>
      </pivotArea>
    </format>
    <format dxfId="431">
      <pivotArea collapsedLevelsAreSubtotals="1" fieldPosition="0">
        <references count="1">
          <reference field="1" count="1">
            <x v="2"/>
          </reference>
        </references>
      </pivotArea>
    </format>
    <format dxfId="430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2"/>
          </reference>
        </references>
      </pivotArea>
    </format>
    <format dxfId="429">
      <pivotArea collapsedLevelsAreSubtotals="1" fieldPosition="0">
        <references count="1">
          <reference field="1" count="1">
            <x v="3"/>
          </reference>
        </references>
      </pivotArea>
    </format>
    <format dxfId="428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3"/>
          </reference>
        </references>
      </pivotArea>
    </format>
    <format dxfId="427">
      <pivotArea collapsedLevelsAreSubtotals="1" fieldPosition="0">
        <references count="1">
          <reference field="1" count="1">
            <x v="4"/>
          </reference>
        </references>
      </pivotArea>
    </format>
    <format dxfId="426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4"/>
          </reference>
        </references>
      </pivotArea>
    </format>
    <format dxfId="425">
      <pivotArea collapsedLevelsAreSubtotals="1" fieldPosition="0">
        <references count="1">
          <reference field="1" count="1">
            <x v="5"/>
          </reference>
        </references>
      </pivotArea>
    </format>
    <format dxfId="424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5"/>
          </reference>
        </references>
      </pivotArea>
    </format>
    <format dxfId="423">
      <pivotArea collapsedLevelsAreSubtotals="1" fieldPosition="0">
        <references count="1">
          <reference field="1" count="1">
            <x v="6"/>
          </reference>
        </references>
      </pivotArea>
    </format>
    <format dxfId="422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6"/>
          </reference>
        </references>
      </pivotArea>
    </format>
    <format dxfId="421">
      <pivotArea collapsedLevelsAreSubtotals="1" fieldPosition="0">
        <references count="1">
          <reference field="1" count="1">
            <x v="7"/>
          </reference>
        </references>
      </pivotArea>
    </format>
    <format dxfId="420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7"/>
          </reference>
        </references>
      </pivotArea>
    </format>
    <format dxfId="419">
      <pivotArea collapsedLevelsAreSubtotals="1" fieldPosition="0">
        <references count="1">
          <reference field="1" count="1">
            <x v="8"/>
          </reference>
        </references>
      </pivotArea>
    </format>
    <format dxfId="418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8"/>
          </reference>
        </references>
      </pivotArea>
    </format>
    <format dxfId="417">
      <pivotArea collapsedLevelsAreSubtotals="1" fieldPosition="0">
        <references count="1">
          <reference field="1" count="1">
            <x v="9"/>
          </reference>
        </references>
      </pivotArea>
    </format>
    <format dxfId="416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9"/>
          </reference>
        </references>
      </pivotArea>
    </format>
    <format dxfId="415">
      <pivotArea collapsedLevelsAreSubtotals="1" fieldPosition="0">
        <references count="1">
          <reference field="1" count="1">
            <x v="10"/>
          </reference>
        </references>
      </pivotArea>
    </format>
    <format dxfId="414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10"/>
          </reference>
        </references>
      </pivotArea>
    </format>
    <format dxfId="413">
      <pivotArea collapsedLevelsAreSubtotals="1" fieldPosition="0">
        <references count="1">
          <reference field="1" count="1">
            <x v="11"/>
          </reference>
        </references>
      </pivotArea>
    </format>
    <format dxfId="412">
      <pivotArea collapsedLevelsAreSubtotals="1" fieldPosition="0">
        <references count="2">
          <reference field="0" count="1">
            <x v="1"/>
          </reference>
          <reference field="1" count="1" selected="0">
            <x v="11"/>
          </reference>
        </references>
      </pivotArea>
    </format>
    <format dxfId="411">
      <pivotArea collapsedLevelsAreSubtotals="1" fieldPosition="0">
        <references count="1">
          <reference field="1" count="1">
            <x v="12"/>
          </reference>
        </references>
      </pivotArea>
    </format>
    <format dxfId="410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12"/>
          </reference>
        </references>
      </pivotArea>
    </format>
    <format dxfId="409">
      <pivotArea collapsedLevelsAreSubtotals="1" fieldPosition="0">
        <references count="1">
          <reference field="1" count="1">
            <x v="13"/>
          </reference>
        </references>
      </pivotArea>
    </format>
    <format dxfId="408">
      <pivotArea collapsedLevelsAreSubtotals="1" fieldPosition="0">
        <references count="2">
          <reference field="0" count="1">
            <x v="1"/>
          </reference>
          <reference field="1" count="1" selected="0">
            <x v="13"/>
          </reference>
        </references>
      </pivotArea>
    </format>
    <format dxfId="407">
      <pivotArea collapsedLevelsAreSubtotals="1" fieldPosition="0">
        <references count="1">
          <reference field="1" count="1">
            <x v="14"/>
          </reference>
        </references>
      </pivotArea>
    </format>
    <format dxfId="406">
      <pivotArea collapsedLevelsAreSubtotals="1" fieldPosition="0">
        <references count="2">
          <reference field="0" count="1">
            <x v="1"/>
          </reference>
          <reference field="1" count="1" selected="0">
            <x v="14"/>
          </reference>
        </references>
      </pivotArea>
    </format>
    <format dxfId="405">
      <pivotArea collapsedLevelsAreSubtotals="1" fieldPosition="0">
        <references count="1">
          <reference field="1" count="1">
            <x v="15"/>
          </reference>
        </references>
      </pivotArea>
    </format>
    <format dxfId="404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15"/>
          </reference>
        </references>
      </pivotArea>
    </format>
    <format dxfId="403">
      <pivotArea collapsedLevelsAreSubtotals="1" fieldPosition="0">
        <references count="1">
          <reference field="1" count="1">
            <x v="16"/>
          </reference>
        </references>
      </pivotArea>
    </format>
    <format dxfId="402">
      <pivotArea collapsedLevelsAreSubtotals="1" fieldPosition="0">
        <references count="2">
          <reference field="0" count="1">
            <x v="1"/>
          </reference>
          <reference field="1" count="1" selected="0">
            <x v="16"/>
          </reference>
        </references>
      </pivotArea>
    </format>
    <format dxfId="401">
      <pivotArea collapsedLevelsAreSubtotals="1" fieldPosition="0">
        <references count="1">
          <reference field="1" count="1">
            <x v="17"/>
          </reference>
        </references>
      </pivotArea>
    </format>
    <format dxfId="400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17"/>
          </reference>
        </references>
      </pivotArea>
    </format>
    <format dxfId="399">
      <pivotArea collapsedLevelsAreSubtotals="1" fieldPosition="0">
        <references count="1">
          <reference field="1" count="1">
            <x v="18"/>
          </reference>
        </references>
      </pivotArea>
    </format>
    <format dxfId="398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18"/>
          </reference>
        </references>
      </pivotArea>
    </format>
    <format dxfId="397">
      <pivotArea collapsedLevelsAreSubtotals="1" fieldPosition="0">
        <references count="1">
          <reference field="1" count="1">
            <x v="19"/>
          </reference>
        </references>
      </pivotArea>
    </format>
    <format dxfId="396">
      <pivotArea collapsedLevelsAreSubtotals="1" fieldPosition="0">
        <references count="2">
          <reference field="0" count="1">
            <x v="1"/>
          </reference>
          <reference field="1" count="1" selected="0">
            <x v="19"/>
          </reference>
        </references>
      </pivotArea>
    </format>
    <format dxfId="395">
      <pivotArea collapsedLevelsAreSubtotals="1" fieldPosition="0">
        <references count="1">
          <reference field="1" count="1">
            <x v="20"/>
          </reference>
        </references>
      </pivotArea>
    </format>
    <format dxfId="394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20"/>
          </reference>
        </references>
      </pivotArea>
    </format>
    <format dxfId="393">
      <pivotArea collapsedLevelsAreSubtotals="1" fieldPosition="0">
        <references count="1">
          <reference field="1" count="1">
            <x v="21"/>
          </reference>
        </references>
      </pivotArea>
    </format>
    <format dxfId="392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21"/>
          </reference>
        </references>
      </pivotArea>
    </format>
    <format dxfId="391">
      <pivotArea collapsedLevelsAreSubtotals="1" fieldPosition="0">
        <references count="1">
          <reference field="1" count="1">
            <x v="22"/>
          </reference>
        </references>
      </pivotArea>
    </format>
    <format dxfId="390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22"/>
          </reference>
        </references>
      </pivotArea>
    </format>
    <format dxfId="389">
      <pivotArea collapsedLevelsAreSubtotals="1" fieldPosition="0">
        <references count="1">
          <reference field="1" count="1">
            <x v="23"/>
          </reference>
        </references>
      </pivotArea>
    </format>
    <format dxfId="388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23"/>
          </reference>
        </references>
      </pivotArea>
    </format>
    <format dxfId="387">
      <pivotArea collapsedLevelsAreSubtotals="1" fieldPosition="0">
        <references count="1">
          <reference field="1" count="1">
            <x v="24"/>
          </reference>
        </references>
      </pivotArea>
    </format>
    <format dxfId="386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24"/>
          </reference>
        </references>
      </pivotArea>
    </format>
    <format dxfId="385">
      <pivotArea collapsedLevelsAreSubtotals="1" fieldPosition="0">
        <references count="1">
          <reference field="1" count="1">
            <x v="25"/>
          </reference>
        </references>
      </pivotArea>
    </format>
    <format dxfId="384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25"/>
          </reference>
        </references>
      </pivotArea>
    </format>
    <format dxfId="383">
      <pivotArea collapsedLevelsAreSubtotals="1" fieldPosition="0">
        <references count="1">
          <reference field="1" count="1">
            <x v="26"/>
          </reference>
        </references>
      </pivotArea>
    </format>
    <format dxfId="382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26"/>
          </reference>
        </references>
      </pivotArea>
    </format>
    <format dxfId="381">
      <pivotArea collapsedLevelsAreSubtotals="1" fieldPosition="0">
        <references count="1">
          <reference field="1" count="1">
            <x v="27"/>
          </reference>
        </references>
      </pivotArea>
    </format>
    <format dxfId="380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27"/>
          </reference>
        </references>
      </pivotArea>
    </format>
    <format dxfId="379">
      <pivotArea collapsedLevelsAreSubtotals="1" fieldPosition="0">
        <references count="1">
          <reference field="1" count="1">
            <x v="28"/>
          </reference>
        </references>
      </pivotArea>
    </format>
    <format dxfId="378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28"/>
          </reference>
        </references>
      </pivotArea>
    </format>
    <format dxfId="377">
      <pivotArea collapsedLevelsAreSubtotals="1" fieldPosition="0">
        <references count="1">
          <reference field="1" count="1">
            <x v="29"/>
          </reference>
        </references>
      </pivotArea>
    </format>
    <format dxfId="376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29"/>
          </reference>
        </references>
      </pivotArea>
    </format>
    <format dxfId="375">
      <pivotArea collapsedLevelsAreSubtotals="1" fieldPosition="0">
        <references count="1">
          <reference field="1" count="1">
            <x v="30"/>
          </reference>
        </references>
      </pivotArea>
    </format>
    <format dxfId="374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30"/>
          </reference>
        </references>
      </pivotArea>
    </format>
    <format dxfId="373">
      <pivotArea collapsedLevelsAreSubtotals="1" fieldPosition="0">
        <references count="1">
          <reference field="1" count="1">
            <x v="31"/>
          </reference>
        </references>
      </pivotArea>
    </format>
    <format dxfId="372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31"/>
          </reference>
        </references>
      </pivotArea>
    </format>
    <format dxfId="371">
      <pivotArea collapsedLevelsAreSubtotals="1" fieldPosition="0">
        <references count="1">
          <reference field="1" count="1">
            <x v="32"/>
          </reference>
        </references>
      </pivotArea>
    </format>
    <format dxfId="370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32"/>
          </reference>
        </references>
      </pivotArea>
    </format>
    <format dxfId="369">
      <pivotArea collapsedLevelsAreSubtotals="1" fieldPosition="0">
        <references count="1">
          <reference field="1" count="1">
            <x v="33"/>
          </reference>
        </references>
      </pivotArea>
    </format>
    <format dxfId="368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33"/>
          </reference>
        </references>
      </pivotArea>
    </format>
    <format dxfId="367">
      <pivotArea collapsedLevelsAreSubtotals="1" fieldPosition="0">
        <references count="1">
          <reference field="1" count="1">
            <x v="34"/>
          </reference>
        </references>
      </pivotArea>
    </format>
    <format dxfId="366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34"/>
          </reference>
        </references>
      </pivotArea>
    </format>
    <format dxfId="365">
      <pivotArea collapsedLevelsAreSubtotals="1" fieldPosition="0">
        <references count="1">
          <reference field="1" count="1">
            <x v="35"/>
          </reference>
        </references>
      </pivotArea>
    </format>
    <format dxfId="364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35"/>
          </reference>
        </references>
      </pivotArea>
    </format>
    <format dxfId="363">
      <pivotArea collapsedLevelsAreSubtotals="1" fieldPosition="0">
        <references count="1">
          <reference field="1" count="1">
            <x v="36"/>
          </reference>
        </references>
      </pivotArea>
    </format>
    <format dxfId="362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36"/>
          </reference>
        </references>
      </pivotArea>
    </format>
    <format dxfId="361">
      <pivotArea collapsedLevelsAreSubtotals="1" fieldPosition="0">
        <references count="1">
          <reference field="1" count="1">
            <x v="37"/>
          </reference>
        </references>
      </pivotArea>
    </format>
    <format dxfId="360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37"/>
          </reference>
        </references>
      </pivotArea>
    </format>
    <format dxfId="359">
      <pivotArea collapsedLevelsAreSubtotals="1" fieldPosition="0">
        <references count="1">
          <reference field="1" count="1">
            <x v="38"/>
          </reference>
        </references>
      </pivotArea>
    </format>
    <format dxfId="358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38"/>
          </reference>
        </references>
      </pivotArea>
    </format>
    <format dxfId="357">
      <pivotArea collapsedLevelsAreSubtotals="1" fieldPosition="0">
        <references count="1">
          <reference field="1" count="1">
            <x v="39"/>
          </reference>
        </references>
      </pivotArea>
    </format>
    <format dxfId="356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39"/>
          </reference>
        </references>
      </pivotArea>
    </format>
    <format dxfId="355">
      <pivotArea collapsedLevelsAreSubtotals="1" fieldPosition="0">
        <references count="1">
          <reference field="1" count="1">
            <x v="40"/>
          </reference>
        </references>
      </pivotArea>
    </format>
    <format dxfId="354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40"/>
          </reference>
        </references>
      </pivotArea>
    </format>
    <format dxfId="353">
      <pivotArea collapsedLevelsAreSubtotals="1" fieldPosition="0">
        <references count="1">
          <reference field="1" count="1">
            <x v="41"/>
          </reference>
        </references>
      </pivotArea>
    </format>
    <format dxfId="352">
      <pivotArea collapsedLevelsAreSubtotals="1" fieldPosition="0">
        <references count="2">
          <reference field="0" count="1">
            <x v="1"/>
          </reference>
          <reference field="1" count="1" selected="0">
            <x v="41"/>
          </reference>
        </references>
      </pivotArea>
    </format>
    <format dxfId="351">
      <pivotArea collapsedLevelsAreSubtotals="1" fieldPosition="0">
        <references count="1">
          <reference field="1" count="1">
            <x v="42"/>
          </reference>
        </references>
      </pivotArea>
    </format>
    <format dxfId="350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42"/>
          </reference>
        </references>
      </pivotArea>
    </format>
    <format dxfId="349">
      <pivotArea collapsedLevelsAreSubtotals="1" fieldPosition="0">
        <references count="1">
          <reference field="1" count="1">
            <x v="43"/>
          </reference>
        </references>
      </pivotArea>
    </format>
    <format dxfId="348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43"/>
          </reference>
        </references>
      </pivotArea>
    </format>
    <format dxfId="347">
      <pivotArea collapsedLevelsAreSubtotals="1" fieldPosition="0">
        <references count="1">
          <reference field="1" count="1">
            <x v="44"/>
          </reference>
        </references>
      </pivotArea>
    </format>
    <format dxfId="346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44"/>
          </reference>
        </references>
      </pivotArea>
    </format>
    <format dxfId="345">
      <pivotArea collapsedLevelsAreSubtotals="1" fieldPosition="0">
        <references count="1">
          <reference field="1" count="1">
            <x v="45"/>
          </reference>
        </references>
      </pivotArea>
    </format>
    <format dxfId="344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45"/>
          </reference>
        </references>
      </pivotArea>
    </format>
    <format dxfId="343">
      <pivotArea collapsedLevelsAreSubtotals="1" fieldPosition="0">
        <references count="1">
          <reference field="1" count="1">
            <x v="46"/>
          </reference>
        </references>
      </pivotArea>
    </format>
    <format dxfId="342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46"/>
          </reference>
        </references>
      </pivotArea>
    </format>
    <format dxfId="341">
      <pivotArea collapsedLevelsAreSubtotals="1" fieldPosition="0">
        <references count="1">
          <reference field="1" count="1">
            <x v="47"/>
          </reference>
        </references>
      </pivotArea>
    </format>
    <format dxfId="340">
      <pivotArea collapsedLevelsAreSubtotals="1" fieldPosition="0">
        <references count="2">
          <reference field="0" count="1">
            <x v="1"/>
          </reference>
          <reference field="1" count="1" selected="0">
            <x v="47"/>
          </reference>
        </references>
      </pivotArea>
    </format>
    <format dxfId="339">
      <pivotArea collapsedLevelsAreSubtotals="1" fieldPosition="0">
        <references count="1">
          <reference field="1" count="1">
            <x v="48"/>
          </reference>
        </references>
      </pivotArea>
    </format>
    <format dxfId="338">
      <pivotArea collapsedLevelsAreSubtotals="1" fieldPosition="0">
        <references count="2">
          <reference field="0" count="1">
            <x v="0"/>
          </reference>
          <reference field="1" count="1" selected="0">
            <x v="48"/>
          </reference>
        </references>
      </pivotArea>
    </format>
    <format dxfId="337">
      <pivotArea collapsedLevelsAreSubtotals="1" fieldPosition="0">
        <references count="1">
          <reference field="1" count="1">
            <x v="49"/>
          </reference>
        </references>
      </pivotArea>
    </format>
    <format dxfId="336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49"/>
          </reference>
        </references>
      </pivotArea>
    </format>
    <format dxfId="335">
      <pivotArea collapsedLevelsAreSubtotals="1" fieldPosition="0">
        <references count="1">
          <reference field="1" count="1">
            <x v="50"/>
          </reference>
        </references>
      </pivotArea>
    </format>
    <format dxfId="334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50"/>
          </reference>
        </references>
      </pivotArea>
    </format>
    <format dxfId="333">
      <pivotArea collapsedLevelsAreSubtotals="1" fieldPosition="0">
        <references count="1">
          <reference field="1" count="1">
            <x v="51"/>
          </reference>
        </references>
      </pivotArea>
    </format>
    <format dxfId="332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51"/>
          </reference>
        </references>
      </pivotArea>
    </format>
    <format dxfId="331">
      <pivotArea collapsedLevelsAreSubtotals="1" fieldPosition="0">
        <references count="1">
          <reference field="1" count="1">
            <x v="52"/>
          </reference>
        </references>
      </pivotArea>
    </format>
    <format dxfId="330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52"/>
          </reference>
        </references>
      </pivotArea>
    </format>
    <format dxfId="329">
      <pivotArea collapsedLevelsAreSubtotals="1" fieldPosition="0">
        <references count="1">
          <reference field="1" count="1">
            <x v="53"/>
          </reference>
        </references>
      </pivotArea>
    </format>
    <format dxfId="328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53"/>
          </reference>
        </references>
      </pivotArea>
    </format>
    <format dxfId="327">
      <pivotArea collapsedLevelsAreSubtotals="1" fieldPosition="0">
        <references count="1">
          <reference field="1" count="1">
            <x v="54"/>
          </reference>
        </references>
      </pivotArea>
    </format>
    <format dxfId="326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54"/>
          </reference>
        </references>
      </pivotArea>
    </format>
    <format dxfId="325">
      <pivotArea collapsedLevelsAreSubtotals="1" fieldPosition="0">
        <references count="1">
          <reference field="1" count="1">
            <x v="55"/>
          </reference>
        </references>
      </pivotArea>
    </format>
    <format dxfId="324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55"/>
          </reference>
        </references>
      </pivotArea>
    </format>
    <format dxfId="323">
      <pivotArea collapsedLevelsAreSubtotals="1" fieldPosition="0">
        <references count="1">
          <reference field="1" count="1">
            <x v="56"/>
          </reference>
        </references>
      </pivotArea>
    </format>
    <format dxfId="322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56"/>
          </reference>
        </references>
      </pivotArea>
    </format>
    <format dxfId="321">
      <pivotArea collapsedLevelsAreSubtotals="1" fieldPosition="0">
        <references count="1">
          <reference field="1" count="1">
            <x v="57"/>
          </reference>
        </references>
      </pivotArea>
    </format>
    <format dxfId="320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57"/>
          </reference>
        </references>
      </pivotArea>
    </format>
    <format dxfId="319">
      <pivotArea collapsedLevelsAreSubtotals="1" fieldPosition="0">
        <references count="1">
          <reference field="1" count="1">
            <x v="58"/>
          </reference>
        </references>
      </pivotArea>
    </format>
    <format dxfId="318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58"/>
          </reference>
        </references>
      </pivotArea>
    </format>
    <format dxfId="317">
      <pivotArea collapsedLevelsAreSubtotals="1" fieldPosition="0">
        <references count="1">
          <reference field="1" count="1">
            <x v="59"/>
          </reference>
        </references>
      </pivotArea>
    </format>
    <format dxfId="316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59"/>
          </reference>
        </references>
      </pivotArea>
    </format>
    <format dxfId="315">
      <pivotArea collapsedLevelsAreSubtotals="1" fieldPosition="0">
        <references count="1">
          <reference field="1" count="1">
            <x v="60"/>
          </reference>
        </references>
      </pivotArea>
    </format>
    <format dxfId="314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60"/>
          </reference>
        </references>
      </pivotArea>
    </format>
    <format dxfId="313">
      <pivotArea collapsedLevelsAreSubtotals="1" fieldPosition="0">
        <references count="1">
          <reference field="1" count="1">
            <x v="61"/>
          </reference>
        </references>
      </pivotArea>
    </format>
    <format dxfId="312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61"/>
          </reference>
        </references>
      </pivotArea>
    </format>
    <format dxfId="311">
      <pivotArea collapsedLevelsAreSubtotals="1" fieldPosition="0">
        <references count="1">
          <reference field="1" count="1">
            <x v="62"/>
          </reference>
        </references>
      </pivotArea>
    </format>
    <format dxfId="310">
      <pivotArea collapsedLevelsAreSubtotals="1" fieldPosition="0">
        <references count="2">
          <reference field="0" count="1">
            <x v="0"/>
          </reference>
          <reference field="1" count="1" selected="0">
            <x v="62"/>
          </reference>
        </references>
      </pivotArea>
    </format>
    <format dxfId="309">
      <pivotArea collapsedLevelsAreSubtotals="1" fieldPosition="0">
        <references count="1">
          <reference field="1" count="1">
            <x v="63"/>
          </reference>
        </references>
      </pivotArea>
    </format>
    <format dxfId="308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63"/>
          </reference>
        </references>
      </pivotArea>
    </format>
    <format dxfId="307">
      <pivotArea collapsedLevelsAreSubtotals="1" fieldPosition="0">
        <references count="1">
          <reference field="1" count="1">
            <x v="64"/>
          </reference>
        </references>
      </pivotArea>
    </format>
    <format dxfId="306">
      <pivotArea collapsedLevelsAreSubtotals="1" fieldPosition="0">
        <references count="2">
          <reference field="0" count="1">
            <x v="1"/>
          </reference>
          <reference field="1" count="1" selected="0">
            <x v="64"/>
          </reference>
        </references>
      </pivotArea>
    </format>
    <format dxfId="305">
      <pivotArea collapsedLevelsAreSubtotals="1" fieldPosition="0">
        <references count="1">
          <reference field="1" count="1">
            <x v="65"/>
          </reference>
        </references>
      </pivotArea>
    </format>
    <format dxfId="304">
      <pivotArea collapsedLevelsAreSubtotals="1" fieldPosition="0">
        <references count="2">
          <reference field="0" count="1">
            <x v="1"/>
          </reference>
          <reference field="1" count="1" selected="0">
            <x v="65"/>
          </reference>
        </references>
      </pivotArea>
    </format>
    <format dxfId="303">
      <pivotArea collapsedLevelsAreSubtotals="1" fieldPosition="0">
        <references count="1">
          <reference field="1" count="1">
            <x v="66"/>
          </reference>
        </references>
      </pivotArea>
    </format>
    <format dxfId="302">
      <pivotArea collapsedLevelsAreSubtotals="1" fieldPosition="0">
        <references count="2">
          <reference field="0" count="1">
            <x v="0"/>
          </reference>
          <reference field="1" count="1" selected="0">
            <x v="66"/>
          </reference>
        </references>
      </pivotArea>
    </format>
    <format dxfId="301">
      <pivotArea collapsedLevelsAreSubtotals="1" fieldPosition="0">
        <references count="1">
          <reference field="1" count="1">
            <x v="67"/>
          </reference>
        </references>
      </pivotArea>
    </format>
    <format dxfId="300">
      <pivotArea collapsedLevelsAreSubtotals="1" fieldPosition="0">
        <references count="2">
          <reference field="0" count="1">
            <x v="0"/>
          </reference>
          <reference field="1" count="1" selected="0">
            <x v="67"/>
          </reference>
        </references>
      </pivotArea>
    </format>
    <format dxfId="299">
      <pivotArea collapsedLevelsAreSubtotals="1" fieldPosition="0">
        <references count="1">
          <reference field="1" count="1">
            <x v="68"/>
          </reference>
        </references>
      </pivotArea>
    </format>
    <format dxfId="298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68"/>
          </reference>
        </references>
      </pivotArea>
    </format>
    <format dxfId="297">
      <pivotArea collapsedLevelsAreSubtotals="1" fieldPosition="0">
        <references count="1">
          <reference field="1" count="1">
            <x v="69"/>
          </reference>
        </references>
      </pivotArea>
    </format>
    <format dxfId="296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69"/>
          </reference>
        </references>
      </pivotArea>
    </format>
    <format dxfId="295">
      <pivotArea collapsedLevelsAreSubtotals="1" fieldPosition="0">
        <references count="1">
          <reference field="1" count="1">
            <x v="70"/>
          </reference>
        </references>
      </pivotArea>
    </format>
    <format dxfId="294">
      <pivotArea collapsedLevelsAreSubtotals="1" fieldPosition="0">
        <references count="2">
          <reference field="0" count="1">
            <x v="1"/>
          </reference>
          <reference field="1" count="1" selected="0">
            <x v="70"/>
          </reference>
        </references>
      </pivotArea>
    </format>
    <format dxfId="293">
      <pivotArea collapsedLevelsAreSubtotals="1" fieldPosition="0">
        <references count="1">
          <reference field="1" count="1">
            <x v="71"/>
          </reference>
        </references>
      </pivotArea>
    </format>
    <format dxfId="292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71"/>
          </reference>
        </references>
      </pivotArea>
    </format>
    <format dxfId="291">
      <pivotArea collapsedLevelsAreSubtotals="1" fieldPosition="0">
        <references count="1">
          <reference field="1" count="1">
            <x v="72"/>
          </reference>
        </references>
      </pivotArea>
    </format>
    <format dxfId="290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72"/>
          </reference>
        </references>
      </pivotArea>
    </format>
    <format dxfId="289">
      <pivotArea collapsedLevelsAreSubtotals="1" fieldPosition="0">
        <references count="1">
          <reference field="1" count="1">
            <x v="73"/>
          </reference>
        </references>
      </pivotArea>
    </format>
    <format dxfId="288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73"/>
          </reference>
        </references>
      </pivotArea>
    </format>
    <format dxfId="287">
      <pivotArea collapsedLevelsAreSubtotals="1" fieldPosition="0">
        <references count="1">
          <reference field="1" count="1">
            <x v="74"/>
          </reference>
        </references>
      </pivotArea>
    </format>
    <format dxfId="286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74"/>
          </reference>
        </references>
      </pivotArea>
    </format>
    <format dxfId="285">
      <pivotArea collapsedLevelsAreSubtotals="1" fieldPosition="0">
        <references count="1">
          <reference field="1" count="1">
            <x v="75"/>
          </reference>
        </references>
      </pivotArea>
    </format>
    <format dxfId="284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75"/>
          </reference>
        </references>
      </pivotArea>
    </format>
    <format dxfId="283">
      <pivotArea collapsedLevelsAreSubtotals="1" fieldPosition="0">
        <references count="1">
          <reference field="1" count="1">
            <x v="76"/>
          </reference>
        </references>
      </pivotArea>
    </format>
    <format dxfId="282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76"/>
          </reference>
        </references>
      </pivotArea>
    </format>
    <format dxfId="281">
      <pivotArea collapsedLevelsAreSubtotals="1" fieldPosition="0">
        <references count="1">
          <reference field="1" count="1">
            <x v="77"/>
          </reference>
        </references>
      </pivotArea>
    </format>
    <format dxfId="280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77"/>
          </reference>
        </references>
      </pivotArea>
    </format>
    <format dxfId="279">
      <pivotArea collapsedLevelsAreSubtotals="1" fieldPosition="0">
        <references count="1">
          <reference field="1" count="1">
            <x v="78"/>
          </reference>
        </references>
      </pivotArea>
    </format>
    <format dxfId="278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78"/>
          </reference>
        </references>
      </pivotArea>
    </format>
    <format dxfId="277">
      <pivotArea collapsedLevelsAreSubtotals="1" fieldPosition="0">
        <references count="1">
          <reference field="1" count="1">
            <x v="79"/>
          </reference>
        </references>
      </pivotArea>
    </format>
    <format dxfId="276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79"/>
          </reference>
        </references>
      </pivotArea>
    </format>
    <format dxfId="275">
      <pivotArea collapsedLevelsAreSubtotals="1" fieldPosition="0">
        <references count="1">
          <reference field="1" count="1">
            <x v="80"/>
          </reference>
        </references>
      </pivotArea>
    </format>
    <format dxfId="274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80"/>
          </reference>
        </references>
      </pivotArea>
    </format>
    <format dxfId="273">
      <pivotArea collapsedLevelsAreSubtotals="1" fieldPosition="0">
        <references count="1">
          <reference field="1" count="1">
            <x v="81"/>
          </reference>
        </references>
      </pivotArea>
    </format>
    <format dxfId="272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81"/>
          </reference>
        </references>
      </pivotArea>
    </format>
    <format dxfId="271">
      <pivotArea collapsedLevelsAreSubtotals="1" fieldPosition="0">
        <references count="1">
          <reference field="1" count="1">
            <x v="82"/>
          </reference>
        </references>
      </pivotArea>
    </format>
    <format dxfId="270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82"/>
          </reference>
        </references>
      </pivotArea>
    </format>
    <format dxfId="269">
      <pivotArea collapsedLevelsAreSubtotals="1" fieldPosition="0">
        <references count="1">
          <reference field="1" count="1">
            <x v="83"/>
          </reference>
        </references>
      </pivotArea>
    </format>
    <format dxfId="268">
      <pivotArea collapsedLevelsAreSubtotals="1" fieldPosition="0">
        <references count="2">
          <reference field="0" count="1">
            <x v="1"/>
          </reference>
          <reference field="1" count="1" selected="0">
            <x v="83"/>
          </reference>
        </references>
      </pivotArea>
    </format>
    <format dxfId="267">
      <pivotArea collapsedLevelsAreSubtotals="1" fieldPosition="0">
        <references count="1">
          <reference field="1" count="1">
            <x v="84"/>
          </reference>
        </references>
      </pivotArea>
    </format>
    <format dxfId="266">
      <pivotArea collapsedLevelsAreSubtotals="1" fieldPosition="0">
        <references count="2">
          <reference field="0" count="1">
            <x v="1"/>
          </reference>
          <reference field="1" count="1" selected="0">
            <x v="84"/>
          </reference>
        </references>
      </pivotArea>
    </format>
    <format dxfId="265">
      <pivotArea collapsedLevelsAreSubtotals="1" fieldPosition="0">
        <references count="1">
          <reference field="1" count="1">
            <x v="85"/>
          </reference>
        </references>
      </pivotArea>
    </format>
    <format dxfId="264">
      <pivotArea collapsedLevelsAreSubtotals="1" fieldPosition="0">
        <references count="2">
          <reference field="0" count="1">
            <x v="1"/>
          </reference>
          <reference field="1" count="1" selected="0">
            <x v="85"/>
          </reference>
        </references>
      </pivotArea>
    </format>
    <format dxfId="263">
      <pivotArea collapsedLevelsAreSubtotals="1" fieldPosition="0">
        <references count="1">
          <reference field="1" count="1">
            <x v="86"/>
          </reference>
        </references>
      </pivotArea>
    </format>
    <format dxfId="262">
      <pivotArea collapsedLevelsAreSubtotals="1" fieldPosition="0">
        <references count="2">
          <reference field="0" count="1">
            <x v="0"/>
          </reference>
          <reference field="1" count="1" selected="0">
            <x v="86"/>
          </reference>
        </references>
      </pivotArea>
    </format>
    <format dxfId="261">
      <pivotArea collapsedLevelsAreSubtotals="1" fieldPosition="0">
        <references count="1">
          <reference field="1" count="1">
            <x v="87"/>
          </reference>
        </references>
      </pivotArea>
    </format>
    <format dxfId="260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87"/>
          </reference>
        </references>
      </pivotArea>
    </format>
    <format dxfId="259">
      <pivotArea collapsedLevelsAreSubtotals="1" fieldPosition="0">
        <references count="1">
          <reference field="1" count="1">
            <x v="88"/>
          </reference>
        </references>
      </pivotArea>
    </format>
    <format dxfId="258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88"/>
          </reference>
        </references>
      </pivotArea>
    </format>
    <format dxfId="257">
      <pivotArea collapsedLevelsAreSubtotals="1" fieldPosition="0">
        <references count="1">
          <reference field="1" count="1">
            <x v="89"/>
          </reference>
        </references>
      </pivotArea>
    </format>
    <format dxfId="256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89"/>
          </reference>
        </references>
      </pivotArea>
    </format>
    <format dxfId="255">
      <pivotArea collapsedLevelsAreSubtotals="1" fieldPosition="0">
        <references count="1">
          <reference field="1" count="1">
            <x v="90"/>
          </reference>
        </references>
      </pivotArea>
    </format>
    <format dxfId="254">
      <pivotArea collapsedLevelsAreSubtotals="1" fieldPosition="0">
        <references count="2">
          <reference field="0" count="1">
            <x v="1"/>
          </reference>
          <reference field="1" count="1" selected="0">
            <x v="90"/>
          </reference>
        </references>
      </pivotArea>
    </format>
    <format dxfId="253">
      <pivotArea collapsedLevelsAreSubtotals="1" fieldPosition="0">
        <references count="1">
          <reference field="1" count="1">
            <x v="91"/>
          </reference>
        </references>
      </pivotArea>
    </format>
    <format dxfId="252">
      <pivotArea collapsedLevelsAreSubtotals="1" fieldPosition="0">
        <references count="2">
          <reference field="0" count="1">
            <x v="1"/>
          </reference>
          <reference field="1" count="1" selected="0">
            <x v="91"/>
          </reference>
        </references>
      </pivotArea>
    </format>
    <format dxfId="251">
      <pivotArea collapsedLevelsAreSubtotals="1" fieldPosition="0">
        <references count="1">
          <reference field="1" count="1">
            <x v="92"/>
          </reference>
        </references>
      </pivotArea>
    </format>
    <format dxfId="250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92"/>
          </reference>
        </references>
      </pivotArea>
    </format>
    <format dxfId="249">
      <pivotArea collapsedLevelsAreSubtotals="1" fieldPosition="0">
        <references count="1">
          <reference field="1" count="1">
            <x v="93"/>
          </reference>
        </references>
      </pivotArea>
    </format>
    <format dxfId="248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93"/>
          </reference>
        </references>
      </pivotArea>
    </format>
    <format dxfId="247">
      <pivotArea collapsedLevelsAreSubtotals="1" fieldPosition="0">
        <references count="1">
          <reference field="1" count="1">
            <x v="94"/>
          </reference>
        </references>
      </pivotArea>
    </format>
    <format dxfId="246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94"/>
          </reference>
        </references>
      </pivotArea>
    </format>
    <format dxfId="245">
      <pivotArea collapsedLevelsAreSubtotals="1" fieldPosition="0">
        <references count="1">
          <reference field="1" count="1">
            <x v="95"/>
          </reference>
        </references>
      </pivotArea>
    </format>
    <format dxfId="244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95"/>
          </reference>
        </references>
      </pivotArea>
    </format>
    <format dxfId="243">
      <pivotArea collapsedLevelsAreSubtotals="1" fieldPosition="0">
        <references count="1">
          <reference field="1" count="1">
            <x v="96"/>
          </reference>
        </references>
      </pivotArea>
    </format>
    <format dxfId="242">
      <pivotArea collapsedLevelsAreSubtotals="1" fieldPosition="0">
        <references count="2">
          <reference field="0" count="1">
            <x v="1"/>
          </reference>
          <reference field="1" count="1" selected="0">
            <x v="96"/>
          </reference>
        </references>
      </pivotArea>
    </format>
    <format dxfId="241">
      <pivotArea collapsedLevelsAreSubtotals="1" fieldPosition="0">
        <references count="1">
          <reference field="1" count="1">
            <x v="97"/>
          </reference>
        </references>
      </pivotArea>
    </format>
    <format dxfId="240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97"/>
          </reference>
        </references>
      </pivotArea>
    </format>
    <format dxfId="239">
      <pivotArea collapsedLevelsAreSubtotals="1" fieldPosition="0">
        <references count="1">
          <reference field="1" count="1">
            <x v="98"/>
          </reference>
        </references>
      </pivotArea>
    </format>
    <format dxfId="238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98"/>
          </reference>
        </references>
      </pivotArea>
    </format>
    <format dxfId="237">
      <pivotArea collapsedLevelsAreSubtotals="1" fieldPosition="0">
        <references count="1">
          <reference field="1" count="1">
            <x v="99"/>
          </reference>
        </references>
      </pivotArea>
    </format>
    <format dxfId="236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99"/>
          </reference>
        </references>
      </pivotArea>
    </format>
    <format dxfId="235">
      <pivotArea collapsedLevelsAreSubtotals="1" fieldPosition="0">
        <references count="1">
          <reference field="1" count="1">
            <x v="100"/>
          </reference>
        </references>
      </pivotArea>
    </format>
    <format dxfId="234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100"/>
          </reference>
        </references>
      </pivotArea>
    </format>
    <format dxfId="233">
      <pivotArea collapsedLevelsAreSubtotals="1" fieldPosition="0">
        <references count="1">
          <reference field="1" count="1">
            <x v="101"/>
          </reference>
        </references>
      </pivotArea>
    </format>
    <format dxfId="232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101"/>
          </reference>
        </references>
      </pivotArea>
    </format>
    <format dxfId="231">
      <pivotArea collapsedLevelsAreSubtotals="1" fieldPosition="0">
        <references count="1">
          <reference field="1" count="1">
            <x v="102"/>
          </reference>
        </references>
      </pivotArea>
    </format>
    <format dxfId="230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102"/>
          </reference>
        </references>
      </pivotArea>
    </format>
    <format dxfId="229">
      <pivotArea collapsedLevelsAreSubtotals="1" fieldPosition="0">
        <references count="1">
          <reference field="1" count="1">
            <x v="103"/>
          </reference>
        </references>
      </pivotArea>
    </format>
    <format dxfId="228">
      <pivotArea collapsedLevelsAreSubtotals="1" fieldPosition="0">
        <references count="2">
          <reference field="0" count="1">
            <x v="1"/>
          </reference>
          <reference field="1" count="1" selected="0">
            <x v="103"/>
          </reference>
        </references>
      </pivotArea>
    </format>
    <format dxfId="227">
      <pivotArea collapsedLevelsAreSubtotals="1" fieldPosition="0">
        <references count="1">
          <reference field="1" count="1">
            <x v="104"/>
          </reference>
        </references>
      </pivotArea>
    </format>
    <format dxfId="226">
      <pivotArea collapsedLevelsAreSubtotals="1" fieldPosition="0">
        <references count="2">
          <reference field="0" count="1">
            <x v="1"/>
          </reference>
          <reference field="1" count="1" selected="0">
            <x v="104"/>
          </reference>
        </references>
      </pivotArea>
    </format>
    <format dxfId="225">
      <pivotArea collapsedLevelsAreSubtotals="1" fieldPosition="0">
        <references count="1">
          <reference field="1" count="1">
            <x v="105"/>
          </reference>
        </references>
      </pivotArea>
    </format>
    <format dxfId="224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105"/>
          </reference>
        </references>
      </pivotArea>
    </format>
    <format dxfId="223">
      <pivotArea collapsedLevelsAreSubtotals="1" fieldPosition="0">
        <references count="1">
          <reference field="1" count="1">
            <x v="106"/>
          </reference>
        </references>
      </pivotArea>
    </format>
    <format dxfId="222">
      <pivotArea collapsedLevelsAreSubtotals="1" fieldPosition="0">
        <references count="2">
          <reference field="0" count="2">
            <x v="0"/>
            <x v="1"/>
          </reference>
          <reference field="1" count="1" selected="0">
            <x v="106"/>
          </reference>
        </references>
      </pivotArea>
    </format>
    <format dxfId="221">
      <pivotArea collapsedLevelsAreSubtotals="1" fieldPosition="0">
        <references count="1">
          <reference field="1" count="1">
            <x v="107"/>
          </reference>
        </references>
      </pivotArea>
    </format>
    <format dxfId="220">
      <pivotArea collapsedLevelsAreSubtotals="1" fieldPosition="0">
        <references count="2">
          <reference field="0" count="1">
            <x v="1"/>
          </reference>
          <reference field="1" count="1" selected="0">
            <x v="107"/>
          </reference>
        </references>
      </pivotArea>
    </format>
    <format dxfId="219">
      <pivotArea collapsedLevelsAreSubtotals="1" fieldPosition="0">
        <references count="1">
          <reference field="1" count="1">
            <x v="108"/>
          </reference>
        </references>
      </pivotArea>
    </format>
    <format dxfId="218">
      <pivotArea collapsedLevelsAreSubtotals="1" fieldPosition="0">
        <references count="2">
          <reference field="0" count="1">
            <x v="0"/>
          </reference>
          <reference field="1" count="1" selected="0">
            <x v="108"/>
          </reference>
        </references>
      </pivotArea>
    </format>
    <format dxfId="217">
      <pivotArea collapsedLevelsAreSubtotals="1" fieldPosition="0">
        <references count="2">
          <reference field="4294967294" count="1" selected="0">
            <x v="0"/>
          </reference>
          <reference field="1" count="1">
            <x v="0"/>
          </reference>
        </references>
      </pivotArea>
    </format>
    <format dxfId="216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0"/>
          </reference>
        </references>
      </pivotArea>
    </format>
    <format dxfId="215">
      <pivotArea collapsedLevelsAreSubtotals="1" fieldPosition="0">
        <references count="2">
          <reference field="4294967294" count="1" selected="0">
            <x v="0"/>
          </reference>
          <reference field="1" count="1">
            <x v="1"/>
          </reference>
        </references>
      </pivotArea>
    </format>
    <format dxfId="214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1"/>
          </reference>
        </references>
      </pivotArea>
    </format>
    <format dxfId="213">
      <pivotArea collapsedLevelsAreSubtotals="1" fieldPosition="0">
        <references count="2">
          <reference field="4294967294" count="1" selected="0">
            <x v="0"/>
          </reference>
          <reference field="1" count="1">
            <x v="2"/>
          </reference>
        </references>
      </pivotArea>
    </format>
    <format dxfId="212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2"/>
          </reference>
        </references>
      </pivotArea>
    </format>
    <format dxfId="211">
      <pivotArea collapsedLevelsAreSubtotals="1" fieldPosition="0">
        <references count="2">
          <reference field="4294967294" count="1" selected="0">
            <x v="0"/>
          </reference>
          <reference field="1" count="1">
            <x v="3"/>
          </reference>
        </references>
      </pivotArea>
    </format>
    <format dxfId="210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3"/>
          </reference>
        </references>
      </pivotArea>
    </format>
    <format dxfId="209">
      <pivotArea collapsedLevelsAreSubtotals="1" fieldPosition="0">
        <references count="2">
          <reference field="4294967294" count="1" selected="0">
            <x v="0"/>
          </reference>
          <reference field="1" count="1">
            <x v="4"/>
          </reference>
        </references>
      </pivotArea>
    </format>
    <format dxfId="208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4"/>
          </reference>
        </references>
      </pivotArea>
    </format>
    <format dxfId="207">
      <pivotArea collapsedLevelsAreSubtotals="1" fieldPosition="0">
        <references count="2">
          <reference field="4294967294" count="1" selected="0">
            <x v="0"/>
          </reference>
          <reference field="1" count="1">
            <x v="5"/>
          </reference>
        </references>
      </pivotArea>
    </format>
    <format dxfId="206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5"/>
          </reference>
        </references>
      </pivotArea>
    </format>
    <format dxfId="205">
      <pivotArea collapsedLevelsAreSubtotals="1" fieldPosition="0">
        <references count="2">
          <reference field="4294967294" count="1" selected="0">
            <x v="0"/>
          </reference>
          <reference field="1" count="1">
            <x v="6"/>
          </reference>
        </references>
      </pivotArea>
    </format>
    <format dxfId="204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6"/>
          </reference>
        </references>
      </pivotArea>
    </format>
    <format dxfId="203">
      <pivotArea collapsedLevelsAreSubtotals="1" fieldPosition="0">
        <references count="2">
          <reference field="4294967294" count="1" selected="0">
            <x v="0"/>
          </reference>
          <reference field="1" count="1">
            <x v="7"/>
          </reference>
        </references>
      </pivotArea>
    </format>
    <format dxfId="202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7"/>
          </reference>
        </references>
      </pivotArea>
    </format>
    <format dxfId="201">
      <pivotArea collapsedLevelsAreSubtotals="1" fieldPosition="0">
        <references count="2">
          <reference field="4294967294" count="1" selected="0">
            <x v="0"/>
          </reference>
          <reference field="1" count="1">
            <x v="8"/>
          </reference>
        </references>
      </pivotArea>
    </format>
    <format dxfId="200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8"/>
          </reference>
        </references>
      </pivotArea>
    </format>
    <format dxfId="199">
      <pivotArea collapsedLevelsAreSubtotals="1" fieldPosition="0">
        <references count="2">
          <reference field="4294967294" count="1" selected="0">
            <x v="0"/>
          </reference>
          <reference field="1" count="1">
            <x v="9"/>
          </reference>
        </references>
      </pivotArea>
    </format>
    <format dxfId="198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9"/>
          </reference>
        </references>
      </pivotArea>
    </format>
    <format dxfId="197">
      <pivotArea collapsedLevelsAreSubtotals="1" fieldPosition="0">
        <references count="2">
          <reference field="4294967294" count="1" selected="0">
            <x v="0"/>
          </reference>
          <reference field="1" count="1">
            <x v="10"/>
          </reference>
        </references>
      </pivotArea>
    </format>
    <format dxfId="196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10"/>
          </reference>
        </references>
      </pivotArea>
    </format>
    <format dxfId="195">
      <pivotArea collapsedLevelsAreSubtotals="1" fieldPosition="0">
        <references count="2">
          <reference field="4294967294" count="1" selected="0">
            <x v="0"/>
          </reference>
          <reference field="1" count="1">
            <x v="11"/>
          </reference>
        </references>
      </pivotArea>
    </format>
    <format dxfId="194">
      <pivotArea collapsedLevelsAreSubtotals="1" fieldPosition="0">
        <references count="3">
          <reference field="4294967294" count="1" selected="0">
            <x v="0"/>
          </reference>
          <reference field="0" count="1">
            <x v="1"/>
          </reference>
          <reference field="1" count="1" selected="0">
            <x v="11"/>
          </reference>
        </references>
      </pivotArea>
    </format>
    <format dxfId="193">
      <pivotArea collapsedLevelsAreSubtotals="1" fieldPosition="0">
        <references count="2">
          <reference field="4294967294" count="1" selected="0">
            <x v="0"/>
          </reference>
          <reference field="1" count="1">
            <x v="12"/>
          </reference>
        </references>
      </pivotArea>
    </format>
    <format dxfId="192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12"/>
          </reference>
        </references>
      </pivotArea>
    </format>
    <format dxfId="191">
      <pivotArea collapsedLevelsAreSubtotals="1" fieldPosition="0">
        <references count="2">
          <reference field="4294967294" count="1" selected="0">
            <x v="0"/>
          </reference>
          <reference field="1" count="1">
            <x v="13"/>
          </reference>
        </references>
      </pivotArea>
    </format>
    <format dxfId="190">
      <pivotArea collapsedLevelsAreSubtotals="1" fieldPosition="0">
        <references count="3">
          <reference field="4294967294" count="1" selected="0">
            <x v="0"/>
          </reference>
          <reference field="0" count="1">
            <x v="1"/>
          </reference>
          <reference field="1" count="1" selected="0">
            <x v="13"/>
          </reference>
        </references>
      </pivotArea>
    </format>
    <format dxfId="189">
      <pivotArea collapsedLevelsAreSubtotals="1" fieldPosition="0">
        <references count="2">
          <reference field="4294967294" count="1" selected="0">
            <x v="0"/>
          </reference>
          <reference field="1" count="1">
            <x v="14"/>
          </reference>
        </references>
      </pivotArea>
    </format>
    <format dxfId="188">
      <pivotArea collapsedLevelsAreSubtotals="1" fieldPosition="0">
        <references count="3">
          <reference field="4294967294" count="1" selected="0">
            <x v="0"/>
          </reference>
          <reference field="0" count="1">
            <x v="1"/>
          </reference>
          <reference field="1" count="1" selected="0">
            <x v="14"/>
          </reference>
        </references>
      </pivotArea>
    </format>
    <format dxfId="187">
      <pivotArea collapsedLevelsAreSubtotals="1" fieldPosition="0">
        <references count="2">
          <reference field="4294967294" count="1" selected="0">
            <x v="0"/>
          </reference>
          <reference field="1" count="1">
            <x v="15"/>
          </reference>
        </references>
      </pivotArea>
    </format>
    <format dxfId="186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15"/>
          </reference>
        </references>
      </pivotArea>
    </format>
    <format dxfId="185">
      <pivotArea collapsedLevelsAreSubtotals="1" fieldPosition="0">
        <references count="2">
          <reference field="4294967294" count="1" selected="0">
            <x v="0"/>
          </reference>
          <reference field="1" count="1">
            <x v="16"/>
          </reference>
        </references>
      </pivotArea>
    </format>
    <format dxfId="184">
      <pivotArea collapsedLevelsAreSubtotals="1" fieldPosition="0">
        <references count="3">
          <reference field="4294967294" count="1" selected="0">
            <x v="0"/>
          </reference>
          <reference field="0" count="1">
            <x v="1"/>
          </reference>
          <reference field="1" count="1" selected="0">
            <x v="16"/>
          </reference>
        </references>
      </pivotArea>
    </format>
    <format dxfId="183">
      <pivotArea collapsedLevelsAreSubtotals="1" fieldPosition="0">
        <references count="2">
          <reference field="4294967294" count="1" selected="0">
            <x v="0"/>
          </reference>
          <reference field="1" count="1">
            <x v="17"/>
          </reference>
        </references>
      </pivotArea>
    </format>
    <format dxfId="182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17"/>
          </reference>
        </references>
      </pivotArea>
    </format>
    <format dxfId="181">
      <pivotArea collapsedLevelsAreSubtotals="1" fieldPosition="0">
        <references count="2">
          <reference field="4294967294" count="1" selected="0">
            <x v="0"/>
          </reference>
          <reference field="1" count="1">
            <x v="18"/>
          </reference>
        </references>
      </pivotArea>
    </format>
    <format dxfId="180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18"/>
          </reference>
        </references>
      </pivotArea>
    </format>
    <format dxfId="179">
      <pivotArea collapsedLevelsAreSubtotals="1" fieldPosition="0">
        <references count="2">
          <reference field="4294967294" count="1" selected="0">
            <x v="0"/>
          </reference>
          <reference field="1" count="1">
            <x v="19"/>
          </reference>
        </references>
      </pivotArea>
    </format>
    <format dxfId="178">
      <pivotArea collapsedLevelsAreSubtotals="1" fieldPosition="0">
        <references count="3">
          <reference field="4294967294" count="1" selected="0">
            <x v="0"/>
          </reference>
          <reference field="0" count="1">
            <x v="1"/>
          </reference>
          <reference field="1" count="1" selected="0">
            <x v="19"/>
          </reference>
        </references>
      </pivotArea>
    </format>
    <format dxfId="177">
      <pivotArea collapsedLevelsAreSubtotals="1" fieldPosition="0">
        <references count="2">
          <reference field="4294967294" count="1" selected="0">
            <x v="0"/>
          </reference>
          <reference field="1" count="1">
            <x v="20"/>
          </reference>
        </references>
      </pivotArea>
    </format>
    <format dxfId="176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20"/>
          </reference>
        </references>
      </pivotArea>
    </format>
    <format dxfId="175">
      <pivotArea collapsedLevelsAreSubtotals="1" fieldPosition="0">
        <references count="2">
          <reference field="4294967294" count="1" selected="0">
            <x v="0"/>
          </reference>
          <reference field="1" count="1">
            <x v="21"/>
          </reference>
        </references>
      </pivotArea>
    </format>
    <format dxfId="174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21"/>
          </reference>
        </references>
      </pivotArea>
    </format>
    <format dxfId="173">
      <pivotArea collapsedLevelsAreSubtotals="1" fieldPosition="0">
        <references count="2">
          <reference field="4294967294" count="1" selected="0">
            <x v="0"/>
          </reference>
          <reference field="1" count="1">
            <x v="22"/>
          </reference>
        </references>
      </pivotArea>
    </format>
    <format dxfId="172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22"/>
          </reference>
        </references>
      </pivotArea>
    </format>
    <format dxfId="171">
      <pivotArea collapsedLevelsAreSubtotals="1" fieldPosition="0">
        <references count="2">
          <reference field="4294967294" count="1" selected="0">
            <x v="0"/>
          </reference>
          <reference field="1" count="1">
            <x v="23"/>
          </reference>
        </references>
      </pivotArea>
    </format>
    <format dxfId="170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23"/>
          </reference>
        </references>
      </pivotArea>
    </format>
    <format dxfId="169">
      <pivotArea collapsedLevelsAreSubtotals="1" fieldPosition="0">
        <references count="2">
          <reference field="4294967294" count="1" selected="0">
            <x v="0"/>
          </reference>
          <reference field="1" count="1">
            <x v="24"/>
          </reference>
        </references>
      </pivotArea>
    </format>
    <format dxfId="168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24"/>
          </reference>
        </references>
      </pivotArea>
    </format>
    <format dxfId="167">
      <pivotArea collapsedLevelsAreSubtotals="1" fieldPosition="0">
        <references count="2">
          <reference field="4294967294" count="1" selected="0">
            <x v="0"/>
          </reference>
          <reference field="1" count="1">
            <x v="25"/>
          </reference>
        </references>
      </pivotArea>
    </format>
    <format dxfId="166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25"/>
          </reference>
        </references>
      </pivotArea>
    </format>
    <format dxfId="165">
      <pivotArea collapsedLevelsAreSubtotals="1" fieldPosition="0">
        <references count="2">
          <reference field="4294967294" count="1" selected="0">
            <x v="0"/>
          </reference>
          <reference field="1" count="1">
            <x v="26"/>
          </reference>
        </references>
      </pivotArea>
    </format>
    <format dxfId="164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26"/>
          </reference>
        </references>
      </pivotArea>
    </format>
    <format dxfId="163">
      <pivotArea collapsedLevelsAreSubtotals="1" fieldPosition="0">
        <references count="2">
          <reference field="4294967294" count="1" selected="0">
            <x v="0"/>
          </reference>
          <reference field="1" count="1">
            <x v="27"/>
          </reference>
        </references>
      </pivotArea>
    </format>
    <format dxfId="162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27"/>
          </reference>
        </references>
      </pivotArea>
    </format>
    <format dxfId="161">
      <pivotArea collapsedLevelsAreSubtotals="1" fieldPosition="0">
        <references count="2">
          <reference field="4294967294" count="1" selected="0">
            <x v="0"/>
          </reference>
          <reference field="1" count="1">
            <x v="28"/>
          </reference>
        </references>
      </pivotArea>
    </format>
    <format dxfId="160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28"/>
          </reference>
        </references>
      </pivotArea>
    </format>
    <format dxfId="159">
      <pivotArea collapsedLevelsAreSubtotals="1" fieldPosition="0">
        <references count="2">
          <reference field="4294967294" count="1" selected="0">
            <x v="0"/>
          </reference>
          <reference field="1" count="1">
            <x v="29"/>
          </reference>
        </references>
      </pivotArea>
    </format>
    <format dxfId="158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29"/>
          </reference>
        </references>
      </pivotArea>
    </format>
    <format dxfId="157">
      <pivotArea collapsedLevelsAreSubtotals="1" fieldPosition="0">
        <references count="2">
          <reference field="4294967294" count="1" selected="0">
            <x v="0"/>
          </reference>
          <reference field="1" count="1">
            <x v="30"/>
          </reference>
        </references>
      </pivotArea>
    </format>
    <format dxfId="156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30"/>
          </reference>
        </references>
      </pivotArea>
    </format>
    <format dxfId="155">
      <pivotArea collapsedLevelsAreSubtotals="1" fieldPosition="0">
        <references count="2">
          <reference field="4294967294" count="1" selected="0">
            <x v="0"/>
          </reference>
          <reference field="1" count="1">
            <x v="31"/>
          </reference>
        </references>
      </pivotArea>
    </format>
    <format dxfId="154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31"/>
          </reference>
        </references>
      </pivotArea>
    </format>
    <format dxfId="153">
      <pivotArea collapsedLevelsAreSubtotals="1" fieldPosition="0">
        <references count="2">
          <reference field="4294967294" count="1" selected="0">
            <x v="0"/>
          </reference>
          <reference field="1" count="1">
            <x v="32"/>
          </reference>
        </references>
      </pivotArea>
    </format>
    <format dxfId="152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32"/>
          </reference>
        </references>
      </pivotArea>
    </format>
    <format dxfId="151">
      <pivotArea collapsedLevelsAreSubtotals="1" fieldPosition="0">
        <references count="2">
          <reference field="4294967294" count="1" selected="0">
            <x v="0"/>
          </reference>
          <reference field="1" count="1">
            <x v="33"/>
          </reference>
        </references>
      </pivotArea>
    </format>
    <format dxfId="150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33"/>
          </reference>
        </references>
      </pivotArea>
    </format>
    <format dxfId="149">
      <pivotArea collapsedLevelsAreSubtotals="1" fieldPosition="0">
        <references count="2">
          <reference field="4294967294" count="1" selected="0">
            <x v="0"/>
          </reference>
          <reference field="1" count="1">
            <x v="34"/>
          </reference>
        </references>
      </pivotArea>
    </format>
    <format dxfId="148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34"/>
          </reference>
        </references>
      </pivotArea>
    </format>
    <format dxfId="147">
      <pivotArea collapsedLevelsAreSubtotals="1" fieldPosition="0">
        <references count="2">
          <reference field="4294967294" count="1" selected="0">
            <x v="0"/>
          </reference>
          <reference field="1" count="1">
            <x v="35"/>
          </reference>
        </references>
      </pivotArea>
    </format>
    <format dxfId="146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35"/>
          </reference>
        </references>
      </pivotArea>
    </format>
    <format dxfId="145">
      <pivotArea collapsedLevelsAreSubtotals="1" fieldPosition="0">
        <references count="2">
          <reference field="4294967294" count="1" selected="0">
            <x v="0"/>
          </reference>
          <reference field="1" count="1">
            <x v="36"/>
          </reference>
        </references>
      </pivotArea>
    </format>
    <format dxfId="144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36"/>
          </reference>
        </references>
      </pivotArea>
    </format>
    <format dxfId="143">
      <pivotArea collapsedLevelsAreSubtotals="1" fieldPosition="0">
        <references count="2">
          <reference field="4294967294" count="1" selected="0">
            <x v="0"/>
          </reference>
          <reference field="1" count="1">
            <x v="37"/>
          </reference>
        </references>
      </pivotArea>
    </format>
    <format dxfId="142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37"/>
          </reference>
        </references>
      </pivotArea>
    </format>
    <format dxfId="141">
      <pivotArea collapsedLevelsAreSubtotals="1" fieldPosition="0">
        <references count="2">
          <reference field="4294967294" count="1" selected="0">
            <x v="0"/>
          </reference>
          <reference field="1" count="1">
            <x v="38"/>
          </reference>
        </references>
      </pivotArea>
    </format>
    <format dxfId="140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38"/>
          </reference>
        </references>
      </pivotArea>
    </format>
    <format dxfId="139">
      <pivotArea collapsedLevelsAreSubtotals="1" fieldPosition="0">
        <references count="2">
          <reference field="4294967294" count="1" selected="0">
            <x v="0"/>
          </reference>
          <reference field="1" count="1">
            <x v="39"/>
          </reference>
        </references>
      </pivotArea>
    </format>
    <format dxfId="138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39"/>
          </reference>
        </references>
      </pivotArea>
    </format>
    <format dxfId="137">
      <pivotArea collapsedLevelsAreSubtotals="1" fieldPosition="0">
        <references count="2">
          <reference field="4294967294" count="1" selected="0">
            <x v="0"/>
          </reference>
          <reference field="1" count="1">
            <x v="40"/>
          </reference>
        </references>
      </pivotArea>
    </format>
    <format dxfId="136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40"/>
          </reference>
        </references>
      </pivotArea>
    </format>
    <format dxfId="135">
      <pivotArea collapsedLevelsAreSubtotals="1" fieldPosition="0">
        <references count="2">
          <reference field="4294967294" count="1" selected="0">
            <x v="0"/>
          </reference>
          <reference field="1" count="1">
            <x v="41"/>
          </reference>
        </references>
      </pivotArea>
    </format>
    <format dxfId="134">
      <pivotArea collapsedLevelsAreSubtotals="1" fieldPosition="0">
        <references count="3">
          <reference field="4294967294" count="1" selected="0">
            <x v="0"/>
          </reference>
          <reference field="0" count="1">
            <x v="1"/>
          </reference>
          <reference field="1" count="1" selected="0">
            <x v="41"/>
          </reference>
        </references>
      </pivotArea>
    </format>
    <format dxfId="133">
      <pivotArea collapsedLevelsAreSubtotals="1" fieldPosition="0">
        <references count="2">
          <reference field="4294967294" count="1" selected="0">
            <x v="0"/>
          </reference>
          <reference field="1" count="1">
            <x v="42"/>
          </reference>
        </references>
      </pivotArea>
    </format>
    <format dxfId="132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42"/>
          </reference>
        </references>
      </pivotArea>
    </format>
    <format dxfId="131">
      <pivotArea collapsedLevelsAreSubtotals="1" fieldPosition="0">
        <references count="2">
          <reference field="4294967294" count="1" selected="0">
            <x v="0"/>
          </reference>
          <reference field="1" count="1">
            <x v="43"/>
          </reference>
        </references>
      </pivotArea>
    </format>
    <format dxfId="130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43"/>
          </reference>
        </references>
      </pivotArea>
    </format>
    <format dxfId="129">
      <pivotArea collapsedLevelsAreSubtotals="1" fieldPosition="0">
        <references count="2">
          <reference field="4294967294" count="1" selected="0">
            <x v="0"/>
          </reference>
          <reference field="1" count="1">
            <x v="44"/>
          </reference>
        </references>
      </pivotArea>
    </format>
    <format dxfId="128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44"/>
          </reference>
        </references>
      </pivotArea>
    </format>
    <format dxfId="127">
      <pivotArea collapsedLevelsAreSubtotals="1" fieldPosition="0">
        <references count="2">
          <reference field="4294967294" count="1" selected="0">
            <x v="0"/>
          </reference>
          <reference field="1" count="1">
            <x v="45"/>
          </reference>
        </references>
      </pivotArea>
    </format>
    <format dxfId="126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45"/>
          </reference>
        </references>
      </pivotArea>
    </format>
    <format dxfId="125">
      <pivotArea collapsedLevelsAreSubtotals="1" fieldPosition="0">
        <references count="2">
          <reference field="4294967294" count="1" selected="0">
            <x v="0"/>
          </reference>
          <reference field="1" count="1">
            <x v="46"/>
          </reference>
        </references>
      </pivotArea>
    </format>
    <format dxfId="124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46"/>
          </reference>
        </references>
      </pivotArea>
    </format>
    <format dxfId="123">
      <pivotArea collapsedLevelsAreSubtotals="1" fieldPosition="0">
        <references count="2">
          <reference field="4294967294" count="1" selected="0">
            <x v="0"/>
          </reference>
          <reference field="1" count="1">
            <x v="47"/>
          </reference>
        </references>
      </pivotArea>
    </format>
    <format dxfId="122">
      <pivotArea collapsedLevelsAreSubtotals="1" fieldPosition="0">
        <references count="3">
          <reference field="4294967294" count="1" selected="0">
            <x v="0"/>
          </reference>
          <reference field="0" count="1">
            <x v="1"/>
          </reference>
          <reference field="1" count="1" selected="0">
            <x v="47"/>
          </reference>
        </references>
      </pivotArea>
    </format>
    <format dxfId="121">
      <pivotArea collapsedLevelsAreSubtotals="1" fieldPosition="0">
        <references count="2">
          <reference field="4294967294" count="1" selected="0">
            <x v="0"/>
          </reference>
          <reference field="1" count="1">
            <x v="48"/>
          </reference>
        </references>
      </pivotArea>
    </format>
    <format dxfId="120">
      <pivotArea collapsedLevelsAreSubtotals="1" fieldPosition="0">
        <references count="3">
          <reference field="4294967294" count="1" selected="0">
            <x v="0"/>
          </reference>
          <reference field="0" count="1">
            <x v="0"/>
          </reference>
          <reference field="1" count="1" selected="0">
            <x v="48"/>
          </reference>
        </references>
      </pivotArea>
    </format>
    <format dxfId="119">
      <pivotArea collapsedLevelsAreSubtotals="1" fieldPosition="0">
        <references count="2">
          <reference field="4294967294" count="1" selected="0">
            <x v="0"/>
          </reference>
          <reference field="1" count="1">
            <x v="49"/>
          </reference>
        </references>
      </pivotArea>
    </format>
    <format dxfId="118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49"/>
          </reference>
        </references>
      </pivotArea>
    </format>
    <format dxfId="117">
      <pivotArea collapsedLevelsAreSubtotals="1" fieldPosition="0">
        <references count="2">
          <reference field="4294967294" count="1" selected="0">
            <x v="0"/>
          </reference>
          <reference field="1" count="1">
            <x v="50"/>
          </reference>
        </references>
      </pivotArea>
    </format>
    <format dxfId="116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50"/>
          </reference>
        </references>
      </pivotArea>
    </format>
    <format dxfId="115">
      <pivotArea collapsedLevelsAreSubtotals="1" fieldPosition="0">
        <references count="2">
          <reference field="4294967294" count="1" selected="0">
            <x v="0"/>
          </reference>
          <reference field="1" count="1">
            <x v="51"/>
          </reference>
        </references>
      </pivotArea>
    </format>
    <format dxfId="114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51"/>
          </reference>
        </references>
      </pivotArea>
    </format>
    <format dxfId="113">
      <pivotArea collapsedLevelsAreSubtotals="1" fieldPosition="0">
        <references count="2">
          <reference field="4294967294" count="1" selected="0">
            <x v="0"/>
          </reference>
          <reference field="1" count="1">
            <x v="52"/>
          </reference>
        </references>
      </pivotArea>
    </format>
    <format dxfId="112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52"/>
          </reference>
        </references>
      </pivotArea>
    </format>
    <format dxfId="111">
      <pivotArea collapsedLevelsAreSubtotals="1" fieldPosition="0">
        <references count="2">
          <reference field="4294967294" count="1" selected="0">
            <x v="0"/>
          </reference>
          <reference field="1" count="1">
            <x v="53"/>
          </reference>
        </references>
      </pivotArea>
    </format>
    <format dxfId="110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53"/>
          </reference>
        </references>
      </pivotArea>
    </format>
    <format dxfId="109">
      <pivotArea collapsedLevelsAreSubtotals="1" fieldPosition="0">
        <references count="2">
          <reference field="4294967294" count="1" selected="0">
            <x v="0"/>
          </reference>
          <reference field="1" count="1">
            <x v="54"/>
          </reference>
        </references>
      </pivotArea>
    </format>
    <format dxfId="108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54"/>
          </reference>
        </references>
      </pivotArea>
    </format>
    <format dxfId="107">
      <pivotArea collapsedLevelsAreSubtotals="1" fieldPosition="0">
        <references count="2">
          <reference field="4294967294" count="1" selected="0">
            <x v="0"/>
          </reference>
          <reference field="1" count="1">
            <x v="55"/>
          </reference>
        </references>
      </pivotArea>
    </format>
    <format dxfId="106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55"/>
          </reference>
        </references>
      </pivotArea>
    </format>
    <format dxfId="105">
      <pivotArea collapsedLevelsAreSubtotals="1" fieldPosition="0">
        <references count="2">
          <reference field="4294967294" count="1" selected="0">
            <x v="0"/>
          </reference>
          <reference field="1" count="1">
            <x v="56"/>
          </reference>
        </references>
      </pivotArea>
    </format>
    <format dxfId="104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56"/>
          </reference>
        </references>
      </pivotArea>
    </format>
    <format dxfId="103">
      <pivotArea collapsedLevelsAreSubtotals="1" fieldPosition="0">
        <references count="2">
          <reference field="4294967294" count="1" selected="0">
            <x v="0"/>
          </reference>
          <reference field="1" count="1">
            <x v="57"/>
          </reference>
        </references>
      </pivotArea>
    </format>
    <format dxfId="102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57"/>
          </reference>
        </references>
      </pivotArea>
    </format>
    <format dxfId="101">
      <pivotArea collapsedLevelsAreSubtotals="1" fieldPosition="0">
        <references count="2">
          <reference field="4294967294" count="1" selected="0">
            <x v="0"/>
          </reference>
          <reference field="1" count="1">
            <x v="58"/>
          </reference>
        </references>
      </pivotArea>
    </format>
    <format dxfId="100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58"/>
          </reference>
        </references>
      </pivotArea>
    </format>
    <format dxfId="99">
      <pivotArea collapsedLevelsAreSubtotals="1" fieldPosition="0">
        <references count="2">
          <reference field="4294967294" count="1" selected="0">
            <x v="0"/>
          </reference>
          <reference field="1" count="1">
            <x v="59"/>
          </reference>
        </references>
      </pivotArea>
    </format>
    <format dxfId="98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59"/>
          </reference>
        </references>
      </pivotArea>
    </format>
    <format dxfId="97">
      <pivotArea collapsedLevelsAreSubtotals="1" fieldPosition="0">
        <references count="2">
          <reference field="4294967294" count="1" selected="0">
            <x v="0"/>
          </reference>
          <reference field="1" count="1">
            <x v="60"/>
          </reference>
        </references>
      </pivotArea>
    </format>
    <format dxfId="96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60"/>
          </reference>
        </references>
      </pivotArea>
    </format>
    <format dxfId="95">
      <pivotArea collapsedLevelsAreSubtotals="1" fieldPosition="0">
        <references count="2">
          <reference field="4294967294" count="1" selected="0">
            <x v="0"/>
          </reference>
          <reference field="1" count="1">
            <x v="61"/>
          </reference>
        </references>
      </pivotArea>
    </format>
    <format dxfId="94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61"/>
          </reference>
        </references>
      </pivotArea>
    </format>
    <format dxfId="93">
      <pivotArea collapsedLevelsAreSubtotals="1" fieldPosition="0">
        <references count="2">
          <reference field="4294967294" count="1" selected="0">
            <x v="0"/>
          </reference>
          <reference field="1" count="1">
            <x v="62"/>
          </reference>
        </references>
      </pivotArea>
    </format>
    <format dxfId="92">
      <pivotArea collapsedLevelsAreSubtotals="1" fieldPosition="0">
        <references count="3">
          <reference field="4294967294" count="1" selected="0">
            <x v="0"/>
          </reference>
          <reference field="0" count="1">
            <x v="0"/>
          </reference>
          <reference field="1" count="1" selected="0">
            <x v="62"/>
          </reference>
        </references>
      </pivotArea>
    </format>
    <format dxfId="91">
      <pivotArea collapsedLevelsAreSubtotals="1" fieldPosition="0">
        <references count="2">
          <reference field="4294967294" count="1" selected="0">
            <x v="0"/>
          </reference>
          <reference field="1" count="1">
            <x v="63"/>
          </reference>
        </references>
      </pivotArea>
    </format>
    <format dxfId="90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63"/>
          </reference>
        </references>
      </pivotArea>
    </format>
    <format dxfId="89">
      <pivotArea collapsedLevelsAreSubtotals="1" fieldPosition="0">
        <references count="2">
          <reference field="4294967294" count="1" selected="0">
            <x v="0"/>
          </reference>
          <reference field="1" count="1">
            <x v="64"/>
          </reference>
        </references>
      </pivotArea>
    </format>
    <format dxfId="88">
      <pivotArea collapsedLevelsAreSubtotals="1" fieldPosition="0">
        <references count="3">
          <reference field="4294967294" count="1" selected="0">
            <x v="0"/>
          </reference>
          <reference field="0" count="1">
            <x v="1"/>
          </reference>
          <reference field="1" count="1" selected="0">
            <x v="64"/>
          </reference>
        </references>
      </pivotArea>
    </format>
    <format dxfId="87">
      <pivotArea collapsedLevelsAreSubtotals="1" fieldPosition="0">
        <references count="2">
          <reference field="4294967294" count="1" selected="0">
            <x v="0"/>
          </reference>
          <reference field="1" count="1">
            <x v="65"/>
          </reference>
        </references>
      </pivotArea>
    </format>
    <format dxfId="86">
      <pivotArea collapsedLevelsAreSubtotals="1" fieldPosition="0">
        <references count="3">
          <reference field="4294967294" count="1" selected="0">
            <x v="0"/>
          </reference>
          <reference field="0" count="1">
            <x v="1"/>
          </reference>
          <reference field="1" count="1" selected="0">
            <x v="65"/>
          </reference>
        </references>
      </pivotArea>
    </format>
    <format dxfId="85">
      <pivotArea collapsedLevelsAreSubtotals="1" fieldPosition="0">
        <references count="2">
          <reference field="4294967294" count="1" selected="0">
            <x v="0"/>
          </reference>
          <reference field="1" count="1">
            <x v="66"/>
          </reference>
        </references>
      </pivotArea>
    </format>
    <format dxfId="84">
      <pivotArea collapsedLevelsAreSubtotals="1" fieldPosition="0">
        <references count="3">
          <reference field="4294967294" count="1" selected="0">
            <x v="0"/>
          </reference>
          <reference field="0" count="1">
            <x v="0"/>
          </reference>
          <reference field="1" count="1" selected="0">
            <x v="66"/>
          </reference>
        </references>
      </pivotArea>
    </format>
    <format dxfId="83">
      <pivotArea collapsedLevelsAreSubtotals="1" fieldPosition="0">
        <references count="2">
          <reference field="4294967294" count="1" selected="0">
            <x v="0"/>
          </reference>
          <reference field="1" count="1">
            <x v="67"/>
          </reference>
        </references>
      </pivotArea>
    </format>
    <format dxfId="82">
      <pivotArea collapsedLevelsAreSubtotals="1" fieldPosition="0">
        <references count="3">
          <reference field="4294967294" count="1" selected="0">
            <x v="0"/>
          </reference>
          <reference field="0" count="1">
            <x v="0"/>
          </reference>
          <reference field="1" count="1" selected="0">
            <x v="67"/>
          </reference>
        </references>
      </pivotArea>
    </format>
    <format dxfId="81">
      <pivotArea collapsedLevelsAreSubtotals="1" fieldPosition="0">
        <references count="2">
          <reference field="4294967294" count="1" selected="0">
            <x v="0"/>
          </reference>
          <reference field="1" count="1">
            <x v="68"/>
          </reference>
        </references>
      </pivotArea>
    </format>
    <format dxfId="80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68"/>
          </reference>
        </references>
      </pivotArea>
    </format>
    <format dxfId="79">
      <pivotArea collapsedLevelsAreSubtotals="1" fieldPosition="0">
        <references count="2">
          <reference field="4294967294" count="1" selected="0">
            <x v="0"/>
          </reference>
          <reference field="1" count="1">
            <x v="69"/>
          </reference>
        </references>
      </pivotArea>
    </format>
    <format dxfId="78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69"/>
          </reference>
        </references>
      </pivotArea>
    </format>
    <format dxfId="77">
      <pivotArea collapsedLevelsAreSubtotals="1" fieldPosition="0">
        <references count="2">
          <reference field="4294967294" count="1" selected="0">
            <x v="0"/>
          </reference>
          <reference field="1" count="1">
            <x v="70"/>
          </reference>
        </references>
      </pivotArea>
    </format>
    <format dxfId="76">
      <pivotArea collapsedLevelsAreSubtotals="1" fieldPosition="0">
        <references count="3">
          <reference field="4294967294" count="1" selected="0">
            <x v="0"/>
          </reference>
          <reference field="0" count="1">
            <x v="1"/>
          </reference>
          <reference field="1" count="1" selected="0">
            <x v="70"/>
          </reference>
        </references>
      </pivotArea>
    </format>
    <format dxfId="75">
      <pivotArea collapsedLevelsAreSubtotals="1" fieldPosition="0">
        <references count="2">
          <reference field="4294967294" count="1" selected="0">
            <x v="0"/>
          </reference>
          <reference field="1" count="1">
            <x v="71"/>
          </reference>
        </references>
      </pivotArea>
    </format>
    <format dxfId="74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71"/>
          </reference>
        </references>
      </pivotArea>
    </format>
    <format dxfId="73">
      <pivotArea collapsedLevelsAreSubtotals="1" fieldPosition="0">
        <references count="2">
          <reference field="4294967294" count="1" selected="0">
            <x v="0"/>
          </reference>
          <reference field="1" count="1">
            <x v="72"/>
          </reference>
        </references>
      </pivotArea>
    </format>
    <format dxfId="72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72"/>
          </reference>
        </references>
      </pivotArea>
    </format>
    <format dxfId="71">
      <pivotArea collapsedLevelsAreSubtotals="1" fieldPosition="0">
        <references count="2">
          <reference field="4294967294" count="1" selected="0">
            <x v="0"/>
          </reference>
          <reference field="1" count="1">
            <x v="73"/>
          </reference>
        </references>
      </pivotArea>
    </format>
    <format dxfId="70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73"/>
          </reference>
        </references>
      </pivotArea>
    </format>
    <format dxfId="69">
      <pivotArea collapsedLevelsAreSubtotals="1" fieldPosition="0">
        <references count="2">
          <reference field="4294967294" count="1" selected="0">
            <x v="0"/>
          </reference>
          <reference field="1" count="1">
            <x v="74"/>
          </reference>
        </references>
      </pivotArea>
    </format>
    <format dxfId="68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74"/>
          </reference>
        </references>
      </pivotArea>
    </format>
    <format dxfId="67">
      <pivotArea collapsedLevelsAreSubtotals="1" fieldPosition="0">
        <references count="2">
          <reference field="4294967294" count="1" selected="0">
            <x v="0"/>
          </reference>
          <reference field="1" count="1">
            <x v="75"/>
          </reference>
        </references>
      </pivotArea>
    </format>
    <format dxfId="66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75"/>
          </reference>
        </references>
      </pivotArea>
    </format>
    <format dxfId="65">
      <pivotArea collapsedLevelsAreSubtotals="1" fieldPosition="0">
        <references count="2">
          <reference field="4294967294" count="1" selected="0">
            <x v="0"/>
          </reference>
          <reference field="1" count="1">
            <x v="76"/>
          </reference>
        </references>
      </pivotArea>
    </format>
    <format dxfId="64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76"/>
          </reference>
        </references>
      </pivotArea>
    </format>
    <format dxfId="63">
      <pivotArea collapsedLevelsAreSubtotals="1" fieldPosition="0">
        <references count="2">
          <reference field="4294967294" count="1" selected="0">
            <x v="0"/>
          </reference>
          <reference field="1" count="1">
            <x v="77"/>
          </reference>
        </references>
      </pivotArea>
    </format>
    <format dxfId="62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77"/>
          </reference>
        </references>
      </pivotArea>
    </format>
    <format dxfId="61">
      <pivotArea collapsedLevelsAreSubtotals="1" fieldPosition="0">
        <references count="2">
          <reference field="4294967294" count="1" selected="0">
            <x v="0"/>
          </reference>
          <reference field="1" count="1">
            <x v="78"/>
          </reference>
        </references>
      </pivotArea>
    </format>
    <format dxfId="60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78"/>
          </reference>
        </references>
      </pivotArea>
    </format>
    <format dxfId="59">
      <pivotArea collapsedLevelsAreSubtotals="1" fieldPosition="0">
        <references count="2">
          <reference field="4294967294" count="1" selected="0">
            <x v="0"/>
          </reference>
          <reference field="1" count="1">
            <x v="79"/>
          </reference>
        </references>
      </pivotArea>
    </format>
    <format dxfId="58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79"/>
          </reference>
        </references>
      </pivotArea>
    </format>
    <format dxfId="57">
      <pivotArea collapsedLevelsAreSubtotals="1" fieldPosition="0">
        <references count="2">
          <reference field="4294967294" count="1" selected="0">
            <x v="0"/>
          </reference>
          <reference field="1" count="1">
            <x v="80"/>
          </reference>
        </references>
      </pivotArea>
    </format>
    <format dxfId="56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80"/>
          </reference>
        </references>
      </pivotArea>
    </format>
    <format dxfId="55">
      <pivotArea collapsedLevelsAreSubtotals="1" fieldPosition="0">
        <references count="2">
          <reference field="4294967294" count="1" selected="0">
            <x v="0"/>
          </reference>
          <reference field="1" count="1">
            <x v="81"/>
          </reference>
        </references>
      </pivotArea>
    </format>
    <format dxfId="54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81"/>
          </reference>
        </references>
      </pivotArea>
    </format>
    <format dxfId="53">
      <pivotArea collapsedLevelsAreSubtotals="1" fieldPosition="0">
        <references count="2">
          <reference field="4294967294" count="1" selected="0">
            <x v="0"/>
          </reference>
          <reference field="1" count="1">
            <x v="82"/>
          </reference>
        </references>
      </pivotArea>
    </format>
    <format dxfId="52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82"/>
          </reference>
        </references>
      </pivotArea>
    </format>
    <format dxfId="51">
      <pivotArea collapsedLevelsAreSubtotals="1" fieldPosition="0">
        <references count="2">
          <reference field="4294967294" count="1" selected="0">
            <x v="0"/>
          </reference>
          <reference field="1" count="1">
            <x v="83"/>
          </reference>
        </references>
      </pivotArea>
    </format>
    <format dxfId="50">
      <pivotArea collapsedLevelsAreSubtotals="1" fieldPosition="0">
        <references count="3">
          <reference field="4294967294" count="1" selected="0">
            <x v="0"/>
          </reference>
          <reference field="0" count="1">
            <x v="1"/>
          </reference>
          <reference field="1" count="1" selected="0">
            <x v="83"/>
          </reference>
        </references>
      </pivotArea>
    </format>
    <format dxfId="49">
      <pivotArea collapsedLevelsAreSubtotals="1" fieldPosition="0">
        <references count="2">
          <reference field="4294967294" count="1" selected="0">
            <x v="0"/>
          </reference>
          <reference field="1" count="1">
            <x v="84"/>
          </reference>
        </references>
      </pivotArea>
    </format>
    <format dxfId="48">
      <pivotArea collapsedLevelsAreSubtotals="1" fieldPosition="0">
        <references count="3">
          <reference field="4294967294" count="1" selected="0">
            <x v="0"/>
          </reference>
          <reference field="0" count="1">
            <x v="1"/>
          </reference>
          <reference field="1" count="1" selected="0">
            <x v="84"/>
          </reference>
        </references>
      </pivotArea>
    </format>
    <format dxfId="47">
      <pivotArea collapsedLevelsAreSubtotals="1" fieldPosition="0">
        <references count="2">
          <reference field="4294967294" count="1" selected="0">
            <x v="0"/>
          </reference>
          <reference field="1" count="1">
            <x v="85"/>
          </reference>
        </references>
      </pivotArea>
    </format>
    <format dxfId="46">
      <pivotArea collapsedLevelsAreSubtotals="1" fieldPosition="0">
        <references count="3">
          <reference field="4294967294" count="1" selected="0">
            <x v="0"/>
          </reference>
          <reference field="0" count="1">
            <x v="1"/>
          </reference>
          <reference field="1" count="1" selected="0">
            <x v="85"/>
          </reference>
        </references>
      </pivotArea>
    </format>
    <format dxfId="45">
      <pivotArea collapsedLevelsAreSubtotals="1" fieldPosition="0">
        <references count="2">
          <reference field="4294967294" count="1" selected="0">
            <x v="0"/>
          </reference>
          <reference field="1" count="1">
            <x v="86"/>
          </reference>
        </references>
      </pivotArea>
    </format>
    <format dxfId="44">
      <pivotArea collapsedLevelsAreSubtotals="1" fieldPosition="0">
        <references count="3">
          <reference field="4294967294" count="1" selected="0">
            <x v="0"/>
          </reference>
          <reference field="0" count="1">
            <x v="0"/>
          </reference>
          <reference field="1" count="1" selected="0">
            <x v="86"/>
          </reference>
        </references>
      </pivotArea>
    </format>
    <format dxfId="43">
      <pivotArea collapsedLevelsAreSubtotals="1" fieldPosition="0">
        <references count="2">
          <reference field="4294967294" count="1" selected="0">
            <x v="0"/>
          </reference>
          <reference field="1" count="1">
            <x v="87"/>
          </reference>
        </references>
      </pivotArea>
    </format>
    <format dxfId="42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87"/>
          </reference>
        </references>
      </pivotArea>
    </format>
    <format dxfId="41">
      <pivotArea collapsedLevelsAreSubtotals="1" fieldPosition="0">
        <references count="2">
          <reference field="4294967294" count="1" selected="0">
            <x v="0"/>
          </reference>
          <reference field="1" count="1">
            <x v="88"/>
          </reference>
        </references>
      </pivotArea>
    </format>
    <format dxfId="40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88"/>
          </reference>
        </references>
      </pivotArea>
    </format>
    <format dxfId="39">
      <pivotArea collapsedLevelsAreSubtotals="1" fieldPosition="0">
        <references count="2">
          <reference field="4294967294" count="1" selected="0">
            <x v="0"/>
          </reference>
          <reference field="1" count="1">
            <x v="89"/>
          </reference>
        </references>
      </pivotArea>
    </format>
    <format dxfId="38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89"/>
          </reference>
        </references>
      </pivotArea>
    </format>
    <format dxfId="37">
      <pivotArea collapsedLevelsAreSubtotals="1" fieldPosition="0">
        <references count="2">
          <reference field="4294967294" count="1" selected="0">
            <x v="0"/>
          </reference>
          <reference field="1" count="1">
            <x v="90"/>
          </reference>
        </references>
      </pivotArea>
    </format>
    <format dxfId="36">
      <pivotArea collapsedLevelsAreSubtotals="1" fieldPosition="0">
        <references count="3">
          <reference field="4294967294" count="1" selected="0">
            <x v="0"/>
          </reference>
          <reference field="0" count="1">
            <x v="1"/>
          </reference>
          <reference field="1" count="1" selected="0">
            <x v="90"/>
          </reference>
        </references>
      </pivotArea>
    </format>
    <format dxfId="35">
      <pivotArea collapsedLevelsAreSubtotals="1" fieldPosition="0">
        <references count="2">
          <reference field="4294967294" count="1" selected="0">
            <x v="0"/>
          </reference>
          <reference field="1" count="1">
            <x v="91"/>
          </reference>
        </references>
      </pivotArea>
    </format>
    <format dxfId="34">
      <pivotArea collapsedLevelsAreSubtotals="1" fieldPosition="0">
        <references count="3">
          <reference field="4294967294" count="1" selected="0">
            <x v="0"/>
          </reference>
          <reference field="0" count="1">
            <x v="1"/>
          </reference>
          <reference field="1" count="1" selected="0">
            <x v="91"/>
          </reference>
        </references>
      </pivotArea>
    </format>
    <format dxfId="33">
      <pivotArea collapsedLevelsAreSubtotals="1" fieldPosition="0">
        <references count="2">
          <reference field="4294967294" count="1" selected="0">
            <x v="0"/>
          </reference>
          <reference field="1" count="1">
            <x v="92"/>
          </reference>
        </references>
      </pivotArea>
    </format>
    <format dxfId="32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92"/>
          </reference>
        </references>
      </pivotArea>
    </format>
    <format dxfId="31">
      <pivotArea collapsedLevelsAreSubtotals="1" fieldPosition="0">
        <references count="2">
          <reference field="4294967294" count="1" selected="0">
            <x v="0"/>
          </reference>
          <reference field="1" count="1">
            <x v="93"/>
          </reference>
        </references>
      </pivotArea>
    </format>
    <format dxfId="30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93"/>
          </reference>
        </references>
      </pivotArea>
    </format>
    <format dxfId="29">
      <pivotArea collapsedLevelsAreSubtotals="1" fieldPosition="0">
        <references count="2">
          <reference field="4294967294" count="1" selected="0">
            <x v="0"/>
          </reference>
          <reference field="1" count="1">
            <x v="94"/>
          </reference>
        </references>
      </pivotArea>
    </format>
    <format dxfId="28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94"/>
          </reference>
        </references>
      </pivotArea>
    </format>
    <format dxfId="27">
      <pivotArea collapsedLevelsAreSubtotals="1" fieldPosition="0">
        <references count="2">
          <reference field="4294967294" count="1" selected="0">
            <x v="0"/>
          </reference>
          <reference field="1" count="1">
            <x v="95"/>
          </reference>
        </references>
      </pivotArea>
    </format>
    <format dxfId="26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95"/>
          </reference>
        </references>
      </pivotArea>
    </format>
    <format dxfId="25">
      <pivotArea collapsedLevelsAreSubtotals="1" fieldPosition="0">
        <references count="2">
          <reference field="4294967294" count="1" selected="0">
            <x v="0"/>
          </reference>
          <reference field="1" count="1">
            <x v="96"/>
          </reference>
        </references>
      </pivotArea>
    </format>
    <format dxfId="24">
      <pivotArea collapsedLevelsAreSubtotals="1" fieldPosition="0">
        <references count="3">
          <reference field="4294967294" count="1" selected="0">
            <x v="0"/>
          </reference>
          <reference field="0" count="1">
            <x v="1"/>
          </reference>
          <reference field="1" count="1" selected="0">
            <x v="96"/>
          </reference>
        </references>
      </pivotArea>
    </format>
    <format dxfId="23">
      <pivotArea collapsedLevelsAreSubtotals="1" fieldPosition="0">
        <references count="2">
          <reference field="4294967294" count="1" selected="0">
            <x v="0"/>
          </reference>
          <reference field="1" count="1">
            <x v="97"/>
          </reference>
        </references>
      </pivotArea>
    </format>
    <format dxfId="22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97"/>
          </reference>
        </references>
      </pivotArea>
    </format>
    <format dxfId="21">
      <pivotArea collapsedLevelsAreSubtotals="1" fieldPosition="0">
        <references count="2">
          <reference field="4294967294" count="1" selected="0">
            <x v="0"/>
          </reference>
          <reference field="1" count="1">
            <x v="98"/>
          </reference>
        </references>
      </pivotArea>
    </format>
    <format dxfId="20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98"/>
          </reference>
        </references>
      </pivotArea>
    </format>
    <format dxfId="19">
      <pivotArea collapsedLevelsAreSubtotals="1" fieldPosition="0">
        <references count="2">
          <reference field="4294967294" count="1" selected="0">
            <x v="0"/>
          </reference>
          <reference field="1" count="1">
            <x v="99"/>
          </reference>
        </references>
      </pivotArea>
    </format>
    <format dxfId="18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99"/>
          </reference>
        </references>
      </pivotArea>
    </format>
    <format dxfId="17">
      <pivotArea collapsedLevelsAreSubtotals="1" fieldPosition="0">
        <references count="2">
          <reference field="4294967294" count="1" selected="0">
            <x v="0"/>
          </reference>
          <reference field="1" count="1">
            <x v="100"/>
          </reference>
        </references>
      </pivotArea>
    </format>
    <format dxfId="16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100"/>
          </reference>
        </references>
      </pivotArea>
    </format>
    <format dxfId="15">
      <pivotArea collapsedLevelsAreSubtotals="1" fieldPosition="0">
        <references count="2">
          <reference field="4294967294" count="1" selected="0">
            <x v="0"/>
          </reference>
          <reference field="1" count="1">
            <x v="101"/>
          </reference>
        </references>
      </pivotArea>
    </format>
    <format dxfId="14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101"/>
          </reference>
        </references>
      </pivotArea>
    </format>
    <format dxfId="13">
      <pivotArea collapsedLevelsAreSubtotals="1" fieldPosition="0">
        <references count="2">
          <reference field="4294967294" count="1" selected="0">
            <x v="0"/>
          </reference>
          <reference field="1" count="1">
            <x v="102"/>
          </reference>
        </references>
      </pivotArea>
    </format>
    <format dxfId="12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102"/>
          </reference>
        </references>
      </pivotArea>
    </format>
    <format dxfId="11">
      <pivotArea collapsedLevelsAreSubtotals="1" fieldPosition="0">
        <references count="2">
          <reference field="4294967294" count="1" selected="0">
            <x v="0"/>
          </reference>
          <reference field="1" count="1">
            <x v="103"/>
          </reference>
        </references>
      </pivotArea>
    </format>
    <format dxfId="10">
      <pivotArea collapsedLevelsAreSubtotals="1" fieldPosition="0">
        <references count="3">
          <reference field="4294967294" count="1" selected="0">
            <x v="0"/>
          </reference>
          <reference field="0" count="1">
            <x v="1"/>
          </reference>
          <reference field="1" count="1" selected="0">
            <x v="103"/>
          </reference>
        </references>
      </pivotArea>
    </format>
    <format dxfId="9">
      <pivotArea collapsedLevelsAreSubtotals="1" fieldPosition="0">
        <references count="2">
          <reference field="4294967294" count="1" selected="0">
            <x v="0"/>
          </reference>
          <reference field="1" count="1">
            <x v="104"/>
          </reference>
        </references>
      </pivotArea>
    </format>
    <format dxfId="8">
      <pivotArea collapsedLevelsAreSubtotals="1" fieldPosition="0">
        <references count="3">
          <reference field="4294967294" count="1" selected="0">
            <x v="0"/>
          </reference>
          <reference field="0" count="1">
            <x v="1"/>
          </reference>
          <reference field="1" count="1" selected="0">
            <x v="104"/>
          </reference>
        </references>
      </pivotArea>
    </format>
    <format dxfId="7">
      <pivotArea collapsedLevelsAreSubtotals="1" fieldPosition="0">
        <references count="2">
          <reference field="4294967294" count="1" selected="0">
            <x v="0"/>
          </reference>
          <reference field="1" count="1">
            <x v="105"/>
          </reference>
        </references>
      </pivotArea>
    </format>
    <format dxfId="6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105"/>
          </reference>
        </references>
      </pivotArea>
    </format>
    <format dxfId="5">
      <pivotArea collapsedLevelsAreSubtotals="1" fieldPosition="0">
        <references count="2">
          <reference field="4294967294" count="1" selected="0">
            <x v="0"/>
          </reference>
          <reference field="1" count="1">
            <x v="106"/>
          </reference>
        </references>
      </pivotArea>
    </format>
    <format dxfId="4">
      <pivotArea collapsedLevelsAreSubtotals="1" fieldPosition="0">
        <references count="3">
          <reference field="4294967294" count="1" selected="0">
            <x v="0"/>
          </reference>
          <reference field="0" count="2">
            <x v="0"/>
            <x v="1"/>
          </reference>
          <reference field="1" count="1" selected="0">
            <x v="106"/>
          </reference>
        </references>
      </pivotArea>
    </format>
    <format dxfId="3">
      <pivotArea collapsedLevelsAreSubtotals="1" fieldPosition="0">
        <references count="2">
          <reference field="4294967294" count="1" selected="0">
            <x v="0"/>
          </reference>
          <reference field="1" count="1">
            <x v="107"/>
          </reference>
        </references>
      </pivotArea>
    </format>
    <format dxfId="2">
      <pivotArea collapsedLevelsAreSubtotals="1" fieldPosition="0">
        <references count="3">
          <reference field="4294967294" count="1" selected="0">
            <x v="0"/>
          </reference>
          <reference field="0" count="1">
            <x v="1"/>
          </reference>
          <reference field="1" count="1" selected="0">
            <x v="107"/>
          </reference>
        </references>
      </pivotArea>
    </format>
    <format dxfId="1">
      <pivotArea collapsedLevelsAreSubtotals="1" fieldPosition="0">
        <references count="2">
          <reference field="4294967294" count="1" selected="0">
            <x v="0"/>
          </reference>
          <reference field="1" count="1">
            <x v="108"/>
          </reference>
        </references>
      </pivotArea>
    </format>
    <format dxfId="0">
      <pivotArea collapsedLevelsAreSubtotals="1" fieldPosition="0">
        <references count="3">
          <reference field="4294967294" count="1" selected="0">
            <x v="0"/>
          </reference>
          <reference field="0" count="1">
            <x v="0"/>
          </reference>
          <reference field="1" count="1" selected="0">
            <x v="10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C1:AG114" firstHeaderRow="0" firstDataRow="1" firstDataCol="1"/>
  <pivotFields count="6">
    <pivotField showAll="0"/>
    <pivotField axis="axisRow" showAll="0">
      <items count="1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104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105"/>
        <item x="61"/>
        <item x="62"/>
        <item x="63"/>
        <item x="106"/>
        <item x="107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108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9"/>
        <item x="103"/>
        <item x="110"/>
        <item x="111"/>
        <item t="default"/>
      </items>
    </pivotField>
    <pivotField dataField="1" showAll="0">
      <items count="194">
        <item x="103"/>
        <item x="184"/>
        <item x="176"/>
        <item x="107"/>
        <item x="106"/>
        <item x="186"/>
        <item x="112"/>
        <item x="109"/>
        <item x="147"/>
        <item x="163"/>
        <item x="142"/>
        <item x="110"/>
        <item x="182"/>
        <item x="148"/>
        <item x="146"/>
        <item x="114"/>
        <item x="137"/>
        <item x="154"/>
        <item x="127"/>
        <item x="181"/>
        <item x="125"/>
        <item x="105"/>
        <item x="170"/>
        <item x="183"/>
        <item x="177"/>
        <item x="179"/>
        <item x="157"/>
        <item x="130"/>
        <item x="5"/>
        <item x="173"/>
        <item x="164"/>
        <item x="118"/>
        <item x="166"/>
        <item x="134"/>
        <item x="139"/>
        <item x="113"/>
        <item x="116"/>
        <item x="128"/>
        <item x="104"/>
        <item x="165"/>
        <item x="120"/>
        <item x="131"/>
        <item x="162"/>
        <item x="6"/>
        <item x="160"/>
        <item x="187"/>
        <item x="140"/>
        <item x="180"/>
        <item x="149"/>
        <item x="152"/>
        <item x="133"/>
        <item x="124"/>
        <item x="168"/>
        <item x="190"/>
        <item x="178"/>
        <item x="119"/>
        <item x="175"/>
        <item x="7"/>
        <item x="122"/>
        <item x="13"/>
        <item x="123"/>
        <item x="111"/>
        <item x="143"/>
        <item x="167"/>
        <item x="159"/>
        <item x="150"/>
        <item x="144"/>
        <item x="174"/>
        <item x="121"/>
        <item x="172"/>
        <item x="20"/>
        <item x="153"/>
        <item x="32"/>
        <item x="36"/>
        <item x="126"/>
        <item x="129"/>
        <item x="188"/>
        <item x="19"/>
        <item x="161"/>
        <item x="47"/>
        <item x="171"/>
        <item x="83"/>
        <item x="115"/>
        <item x="151"/>
        <item x="185"/>
        <item x="136"/>
        <item x="189"/>
        <item x="22"/>
        <item x="141"/>
        <item x="135"/>
        <item x="3"/>
        <item x="26"/>
        <item x="132"/>
        <item x="9"/>
        <item x="84"/>
        <item x="79"/>
        <item x="158"/>
        <item x="108"/>
        <item x="46"/>
        <item x="117"/>
        <item x="92"/>
        <item x="67"/>
        <item x="12"/>
        <item x="37"/>
        <item x="14"/>
        <item x="40"/>
        <item x="51"/>
        <item x="86"/>
        <item x="98"/>
        <item x="52"/>
        <item x="85"/>
        <item x="27"/>
        <item x="99"/>
        <item x="33"/>
        <item x="66"/>
        <item x="80"/>
        <item x="145"/>
        <item x="156"/>
        <item x="11"/>
        <item x="44"/>
        <item x="96"/>
        <item x="2"/>
        <item x="91"/>
        <item x="169"/>
        <item x="74"/>
        <item x="138"/>
        <item x="94"/>
        <item x="29"/>
        <item x="155"/>
        <item x="41"/>
        <item x="58"/>
        <item x="48"/>
        <item x="21"/>
        <item x="56"/>
        <item x="1"/>
        <item x="65"/>
        <item x="50"/>
        <item x="39"/>
        <item x="23"/>
        <item x="30"/>
        <item x="43"/>
        <item x="70"/>
        <item x="8"/>
        <item x="0"/>
        <item x="76"/>
        <item x="77"/>
        <item x="25"/>
        <item x="68"/>
        <item x="69"/>
        <item x="31"/>
        <item x="64"/>
        <item x="71"/>
        <item x="28"/>
        <item x="53"/>
        <item x="89"/>
        <item x="38"/>
        <item x="81"/>
        <item x="24"/>
        <item x="17"/>
        <item x="63"/>
        <item x="10"/>
        <item x="93"/>
        <item x="102"/>
        <item x="55"/>
        <item x="35"/>
        <item x="57"/>
        <item x="88"/>
        <item x="72"/>
        <item x="4"/>
        <item x="16"/>
        <item x="45"/>
        <item x="78"/>
        <item x="75"/>
        <item x="100"/>
        <item x="62"/>
        <item x="18"/>
        <item x="61"/>
        <item x="87"/>
        <item x="34"/>
        <item x="60"/>
        <item x="97"/>
        <item x="90"/>
        <item x="54"/>
        <item x="101"/>
        <item x="82"/>
        <item x="73"/>
        <item x="15"/>
        <item x="49"/>
        <item x="42"/>
        <item x="95"/>
        <item x="59"/>
        <item x="191"/>
        <item x="192"/>
        <item t="default"/>
      </items>
    </pivotField>
    <pivotField dataField="1" showAll="0">
      <items count="195">
        <item x="103"/>
        <item x="186"/>
        <item x="135"/>
        <item x="178"/>
        <item x="149"/>
        <item x="188"/>
        <item x="106"/>
        <item x="164"/>
        <item x="144"/>
        <item x="111"/>
        <item x="150"/>
        <item x="148"/>
        <item x="184"/>
        <item x="139"/>
        <item x="128"/>
        <item x="109"/>
        <item x="126"/>
        <item x="173"/>
        <item x="105"/>
        <item x="171"/>
        <item x="185"/>
        <item x="179"/>
        <item x="158"/>
        <item x="131"/>
        <item x="181"/>
        <item x="113"/>
        <item x="5"/>
        <item x="175"/>
        <item x="119"/>
        <item x="165"/>
        <item x="167"/>
        <item x="136"/>
        <item x="141"/>
        <item x="117"/>
        <item x="121"/>
        <item x="132"/>
        <item x="6"/>
        <item x="166"/>
        <item x="192"/>
        <item x="161"/>
        <item x="163"/>
        <item x="142"/>
        <item x="189"/>
        <item x="151"/>
        <item x="154"/>
        <item x="129"/>
        <item x="134"/>
        <item x="182"/>
        <item x="183"/>
        <item x="169"/>
        <item x="180"/>
        <item x="7"/>
        <item x="123"/>
        <item x="125"/>
        <item x="13"/>
        <item x="177"/>
        <item x="124"/>
        <item x="110"/>
        <item x="145"/>
        <item x="120"/>
        <item x="160"/>
        <item x="168"/>
        <item x="152"/>
        <item x="146"/>
        <item x="122"/>
        <item x="176"/>
        <item x="174"/>
        <item x="155"/>
        <item x="32"/>
        <item x="115"/>
        <item x="36"/>
        <item x="127"/>
        <item x="130"/>
        <item x="162"/>
        <item x="47"/>
        <item x="153"/>
        <item x="172"/>
        <item x="138"/>
        <item x="83"/>
        <item x="187"/>
        <item x="143"/>
        <item x="137"/>
        <item x="26"/>
        <item x="133"/>
        <item x="112"/>
        <item x="98"/>
        <item x="99"/>
        <item x="159"/>
        <item x="108"/>
        <item x="46"/>
        <item x="84"/>
        <item x="79"/>
        <item x="118"/>
        <item x="190"/>
        <item x="92"/>
        <item x="37"/>
        <item x="67"/>
        <item x="114"/>
        <item x="191"/>
        <item x="40"/>
        <item x="51"/>
        <item x="52"/>
        <item x="86"/>
        <item x="116"/>
        <item x="85"/>
        <item x="19"/>
        <item x="147"/>
        <item x="157"/>
        <item x="11"/>
        <item x="27"/>
        <item x="66"/>
        <item x="44"/>
        <item x="80"/>
        <item x="96"/>
        <item x="91"/>
        <item x="140"/>
        <item x="29"/>
        <item x="156"/>
        <item x="41"/>
        <item x="170"/>
        <item x="74"/>
        <item x="94"/>
        <item x="48"/>
        <item x="56"/>
        <item x="104"/>
        <item x="65"/>
        <item x="39"/>
        <item x="43"/>
        <item x="33"/>
        <item x="12"/>
        <item x="9"/>
        <item x="3"/>
        <item x="50"/>
        <item x="70"/>
        <item x="25"/>
        <item x="76"/>
        <item x="77"/>
        <item x="68"/>
        <item x="20"/>
        <item x="102"/>
        <item x="31"/>
        <item x="64"/>
        <item x="69"/>
        <item x="71"/>
        <item x="53"/>
        <item x="22"/>
        <item x="38"/>
        <item x="24"/>
        <item x="63"/>
        <item x="89"/>
        <item x="81"/>
        <item x="100"/>
        <item x="55"/>
        <item x="93"/>
        <item x="35"/>
        <item x="2"/>
        <item x="88"/>
        <item x="4"/>
        <item x="72"/>
        <item x="45"/>
        <item x="101"/>
        <item x="62"/>
        <item x="78"/>
        <item x="18"/>
        <item x="61"/>
        <item x="75"/>
        <item x="16"/>
        <item x="87"/>
        <item x="60"/>
        <item x="21"/>
        <item x="57"/>
        <item x="10"/>
        <item x="8"/>
        <item x="14"/>
        <item x="54"/>
        <item x="97"/>
        <item x="90"/>
        <item x="23"/>
        <item x="30"/>
        <item x="28"/>
        <item x="82"/>
        <item x="34"/>
        <item x="73"/>
        <item x="0"/>
        <item x="49"/>
        <item x="42"/>
        <item x="95"/>
        <item x="59"/>
        <item x="17"/>
        <item x="15"/>
        <item x="1"/>
        <item x="58"/>
        <item x="193"/>
        <item x="107"/>
        <item t="default"/>
      </items>
    </pivotField>
    <pivotField dataField="1" showAll="0">
      <items count="197">
        <item x="103"/>
        <item x="179"/>
        <item x="148"/>
        <item x="150"/>
        <item x="106"/>
        <item x="176"/>
        <item x="135"/>
        <item x="5"/>
        <item x="168"/>
        <item x="187"/>
        <item x="189"/>
        <item x="149"/>
        <item x="6"/>
        <item x="162"/>
        <item x="190"/>
        <item x="154"/>
        <item x="186"/>
        <item x="183"/>
        <item x="174"/>
        <item x="178"/>
        <item x="124"/>
        <item x="161"/>
        <item x="169"/>
        <item x="109"/>
        <item x="175"/>
        <item x="180"/>
        <item x="7"/>
        <item x="144"/>
        <item x="110"/>
        <item x="113"/>
        <item x="130"/>
        <item x="193"/>
        <item x="185"/>
        <item x="83"/>
        <item x="182"/>
        <item x="98"/>
        <item x="165"/>
        <item x="108"/>
        <item x="111"/>
        <item x="118"/>
        <item x="105"/>
        <item x="141"/>
        <item x="36"/>
        <item x="126"/>
        <item x="11"/>
        <item x="166"/>
        <item x="27"/>
        <item x="172"/>
        <item x="26"/>
        <item x="56"/>
        <item x="159"/>
        <item x="151"/>
        <item x="107"/>
        <item x="138"/>
        <item x="84"/>
        <item x="79"/>
        <item x="25"/>
        <item x="77"/>
        <item x="13"/>
        <item x="188"/>
        <item x="181"/>
        <item x="31"/>
        <item x="114"/>
        <item x="128"/>
        <item x="117"/>
        <item x="160"/>
        <item x="120"/>
        <item x="112"/>
        <item x="125"/>
        <item x="71"/>
        <item x="184"/>
        <item x="96"/>
        <item x="70"/>
        <item x="67"/>
        <item x="63"/>
        <item x="89"/>
        <item x="155"/>
        <item x="173"/>
        <item x="51"/>
        <item x="76"/>
        <item x="167"/>
        <item x="131"/>
        <item x="164"/>
        <item x="85"/>
        <item x="4"/>
        <item x="29"/>
        <item x="129"/>
        <item x="116"/>
        <item x="62"/>
        <item x="78"/>
        <item x="177"/>
        <item x="18"/>
        <item x="92"/>
        <item x="46"/>
        <item x="24"/>
        <item x="3"/>
        <item x="19"/>
        <item x="123"/>
        <item x="134"/>
        <item x="145"/>
        <item x="170"/>
        <item x="156"/>
        <item x="9"/>
        <item x="146"/>
        <item x="143"/>
        <item x="91"/>
        <item x="52"/>
        <item x="163"/>
        <item x="97"/>
        <item x="115"/>
        <item x="86"/>
        <item x="122"/>
        <item x="47"/>
        <item x="50"/>
        <item x="102"/>
        <item x="132"/>
        <item x="192"/>
        <item x="32"/>
        <item x="104"/>
        <item x="66"/>
        <item x="153"/>
        <item x="136"/>
        <item x="93"/>
        <item x="121"/>
        <item x="88"/>
        <item x="74"/>
        <item x="191"/>
        <item x="41"/>
        <item x="119"/>
        <item x="147"/>
        <item x="139"/>
        <item x="152"/>
        <item x="158"/>
        <item x="99"/>
        <item x="44"/>
        <item x="40"/>
        <item x="127"/>
        <item x="157"/>
        <item x="82"/>
        <item x="2"/>
        <item x="61"/>
        <item x="133"/>
        <item x="140"/>
        <item x="75"/>
        <item x="142"/>
        <item x="20"/>
        <item x="33"/>
        <item x="65"/>
        <item x="22"/>
        <item x="12"/>
        <item x="171"/>
        <item x="55"/>
        <item x="95"/>
        <item x="16"/>
        <item x="39"/>
        <item x="49"/>
        <item x="90"/>
        <item x="10"/>
        <item x="14"/>
        <item x="21"/>
        <item x="80"/>
        <item x="68"/>
        <item x="57"/>
        <item x="64"/>
        <item x="30"/>
        <item x="94"/>
        <item x="8"/>
        <item x="53"/>
        <item x="73"/>
        <item x="35"/>
        <item x="100"/>
        <item x="23"/>
        <item x="45"/>
        <item x="59"/>
        <item x="137"/>
        <item x="87"/>
        <item x="28"/>
        <item x="1"/>
        <item x="34"/>
        <item x="37"/>
        <item x="17"/>
        <item x="101"/>
        <item x="58"/>
        <item x="42"/>
        <item x="48"/>
        <item x="72"/>
        <item x="0"/>
        <item x="60"/>
        <item x="38"/>
        <item x="43"/>
        <item x="15"/>
        <item x="69"/>
        <item x="54"/>
        <item x="81"/>
        <item x="194"/>
        <item x="195"/>
        <item t="default"/>
      </items>
    </pivotField>
    <pivotField dataField="1" showAll="0">
      <items count="197">
        <item x="103"/>
        <item x="179"/>
        <item x="148"/>
        <item x="150"/>
        <item x="106"/>
        <item x="135"/>
        <item x="187"/>
        <item x="189"/>
        <item x="149"/>
        <item x="5"/>
        <item x="176"/>
        <item x="168"/>
        <item x="186"/>
        <item x="6"/>
        <item x="162"/>
        <item x="174"/>
        <item x="190"/>
        <item x="109"/>
        <item x="154"/>
        <item x="183"/>
        <item x="144"/>
        <item x="180"/>
        <item x="178"/>
        <item x="124"/>
        <item x="113"/>
        <item x="161"/>
        <item x="169"/>
        <item x="185"/>
        <item x="193"/>
        <item x="7"/>
        <item x="110"/>
        <item x="175"/>
        <item x="165"/>
        <item x="182"/>
        <item x="111"/>
        <item x="130"/>
        <item x="105"/>
        <item x="83"/>
        <item x="141"/>
        <item x="126"/>
        <item x="98"/>
        <item x="108"/>
        <item x="36"/>
        <item x="118"/>
        <item x="166"/>
        <item x="172"/>
        <item x="159"/>
        <item x="26"/>
        <item x="11"/>
        <item x="151"/>
        <item x="107"/>
        <item x="27"/>
        <item x="138"/>
        <item x="84"/>
        <item x="56"/>
        <item x="79"/>
        <item x="13"/>
        <item x="181"/>
        <item x="128"/>
        <item x="188"/>
        <item x="117"/>
        <item x="120"/>
        <item x="114"/>
        <item x="125"/>
        <item x="184"/>
        <item x="160"/>
        <item x="112"/>
        <item x="67"/>
        <item x="96"/>
        <item x="25"/>
        <item x="155"/>
        <item x="77"/>
        <item x="173"/>
        <item x="70"/>
        <item x="31"/>
        <item x="51"/>
        <item x="71"/>
        <item x="131"/>
        <item x="167"/>
        <item x="164"/>
        <item x="85"/>
        <item x="63"/>
        <item x="89"/>
        <item x="129"/>
        <item x="76"/>
        <item x="29"/>
        <item x="177"/>
        <item x="116"/>
        <item x="46"/>
        <item x="92"/>
        <item x="134"/>
        <item x="123"/>
        <item x="19"/>
        <item x="145"/>
        <item x="156"/>
        <item x="170"/>
        <item x="3"/>
        <item x="146"/>
        <item x="143"/>
        <item x="91"/>
        <item x="163"/>
        <item x="9"/>
        <item x="52"/>
        <item x="24"/>
        <item x="4"/>
        <item x="115"/>
        <item x="86"/>
        <item x="122"/>
        <item x="47"/>
        <item x="62"/>
        <item x="78"/>
        <item x="18"/>
        <item x="132"/>
        <item x="50"/>
        <item x="192"/>
        <item x="32"/>
        <item x="102"/>
        <item x="104"/>
        <item x="66"/>
        <item x="136"/>
        <item x="153"/>
        <item x="121"/>
        <item x="191"/>
        <item x="74"/>
        <item x="97"/>
        <item x="93"/>
        <item x="41"/>
        <item x="119"/>
        <item x="139"/>
        <item x="147"/>
        <item x="88"/>
        <item x="152"/>
        <item x="99"/>
        <item x="158"/>
        <item x="44"/>
        <item x="40"/>
        <item x="127"/>
        <item x="157"/>
        <item x="133"/>
        <item x="2"/>
        <item x="140"/>
        <item x="61"/>
        <item x="142"/>
        <item x="82"/>
        <item x="20"/>
        <item x="75"/>
        <item x="33"/>
        <item x="65"/>
        <item x="12"/>
        <item x="171"/>
        <item x="22"/>
        <item x="55"/>
        <item x="39"/>
        <item x="16"/>
        <item x="80"/>
        <item x="90"/>
        <item x="68"/>
        <item x="10"/>
        <item x="21"/>
        <item x="14"/>
        <item x="95"/>
        <item x="49"/>
        <item x="64"/>
        <item x="57"/>
        <item x="94"/>
        <item x="30"/>
        <item x="53"/>
        <item x="8"/>
        <item x="35"/>
        <item x="73"/>
        <item x="100"/>
        <item x="23"/>
        <item x="137"/>
        <item x="45"/>
        <item x="87"/>
        <item x="28"/>
        <item x="59"/>
        <item x="34"/>
        <item x="37"/>
        <item x="1"/>
        <item x="101"/>
        <item x="42"/>
        <item x="17"/>
        <item x="48"/>
        <item x="72"/>
        <item x="60"/>
        <item x="0"/>
        <item x="38"/>
        <item x="43"/>
        <item x="58"/>
        <item x="69"/>
        <item x="54"/>
        <item x="15"/>
        <item x="81"/>
        <item x="194"/>
        <item x="195"/>
        <item t="default"/>
      </items>
    </pivotField>
  </pivotFields>
  <rowFields count="1">
    <field x="1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Volume (liters)" fld="2" baseField="1" baseItem="0"/>
    <dataField name="Sum of Ethylene Glycol (kg)" fld="3" baseField="1" baseItem="0"/>
    <dataField name="Sum of Propylene Glycol (kg)" fld="4" baseField="1" baseItem="0"/>
    <dataField name="Sum of EG+PG (kg)" fld="5" baseField="1" baseItem="0"/>
  </dataFields>
  <formats count="2">
    <format dxfId="437">
      <pivotArea collapsedLevelsAreSubtotals="1" fieldPosition="0">
        <references count="1">
          <reference field="1" count="11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</reference>
        </references>
      </pivotArea>
    </format>
    <format dxfId="436">
      <pivotArea collapsedLevelsAreSubtotals="1" fieldPosition="0">
        <references count="2">
          <reference field="4294967294" count="1" selected="0">
            <x v="0"/>
          </reference>
          <reference field="1" count="109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comments" Target="../comments3.xml"/><Relationship Id="rId4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826"/>
  <sheetViews>
    <sheetView zoomScale="130" zoomScaleNormal="130" workbookViewId="0">
      <pane ySplit="1" topLeftCell="A2" activePane="bottomLeft" state="frozen"/>
      <selection pane="bottomLeft" activeCell="B21" sqref="B21"/>
    </sheetView>
  </sheetViews>
  <sheetFormatPr defaultRowHeight="12.75" x14ac:dyDescent="0.2"/>
  <cols>
    <col min="1" max="1" width="11.85546875" style="6" customWidth="1"/>
    <col min="2" max="2" width="17.7109375" style="66" customWidth="1"/>
    <col min="3" max="3" width="16.85546875" style="6" customWidth="1"/>
    <col min="4" max="4" width="10.7109375" style="6" customWidth="1"/>
    <col min="5" max="5" width="13.7109375" style="6" customWidth="1"/>
    <col min="6" max="6" width="2.28515625" style="6" customWidth="1"/>
    <col min="7" max="7" width="6.140625" style="6" customWidth="1"/>
    <col min="8" max="8" width="2.28515625" style="6" customWidth="1"/>
    <col min="9" max="9" width="6.140625" style="6" customWidth="1"/>
    <col min="10" max="10" width="2.28515625" style="6" customWidth="1"/>
    <col min="11" max="11" width="6.140625" style="6" customWidth="1"/>
    <col min="12" max="12" width="2.28515625" style="6" customWidth="1"/>
    <col min="13" max="13" width="6.140625" style="6" customWidth="1"/>
    <col min="14" max="14" width="2.28515625" style="6" customWidth="1"/>
    <col min="15" max="15" width="6.140625" style="6" customWidth="1"/>
    <col min="16" max="16" width="2.28515625" style="6" customWidth="1"/>
    <col min="17" max="17" width="6.140625" style="6" customWidth="1"/>
    <col min="18" max="18" width="2.28515625" style="6" customWidth="1"/>
    <col min="19" max="19" width="6.140625" style="6" customWidth="1"/>
    <col min="20" max="20" width="2.28515625" style="6" customWidth="1"/>
    <col min="21" max="21" width="6.140625" style="6" customWidth="1"/>
    <col min="22" max="22" width="2.28515625" style="6" customWidth="1"/>
    <col min="23" max="23" width="6.140625" style="6" customWidth="1"/>
    <col min="24" max="24" width="2.28515625" style="6" customWidth="1"/>
    <col min="25" max="25" width="6.140625" style="6" customWidth="1"/>
    <col min="26" max="26" width="2.28515625" style="6" customWidth="1"/>
    <col min="27" max="27" width="6.140625" style="6" customWidth="1"/>
    <col min="28" max="28" width="2.28515625" style="6" customWidth="1"/>
    <col min="29" max="29" width="6.140625" style="6" customWidth="1"/>
    <col min="30" max="30" width="2.28515625" style="6" customWidth="1"/>
    <col min="31" max="31" width="6.140625" style="6" customWidth="1"/>
    <col min="32" max="32" width="2.28515625" style="6" customWidth="1"/>
    <col min="33" max="33" width="6.140625" style="6" customWidth="1"/>
    <col min="34" max="34" width="2.28515625" style="6" customWidth="1"/>
    <col min="35" max="35" width="6.140625" style="6" customWidth="1"/>
    <col min="36" max="36" width="2.28515625" style="6" customWidth="1"/>
    <col min="37" max="37" width="6.140625" style="6" customWidth="1"/>
    <col min="38" max="38" width="2.28515625" style="6" customWidth="1"/>
    <col min="39" max="39" width="6.140625" style="6" customWidth="1"/>
    <col min="40" max="40" width="2.28515625" style="6" customWidth="1"/>
    <col min="41" max="41" width="6.140625" style="6" customWidth="1"/>
    <col min="42" max="42" width="2.28515625" style="6" customWidth="1"/>
    <col min="43" max="43" width="6.140625" style="6" customWidth="1"/>
    <col min="44" max="44" width="2.28515625" style="6" customWidth="1"/>
    <col min="45" max="45" width="6.140625" style="6" customWidth="1"/>
    <col min="46" max="46" width="2.28515625" style="6" customWidth="1"/>
    <col min="47" max="47" width="6.140625" style="6" customWidth="1"/>
    <col min="48" max="48" width="2.28515625" style="6" customWidth="1"/>
    <col min="49" max="49" width="6.140625" style="6" customWidth="1"/>
    <col min="50" max="50" width="2.28515625" style="6" customWidth="1"/>
    <col min="51" max="51" width="6.140625" style="6" customWidth="1"/>
    <col min="52" max="52" width="2.28515625" style="6" customWidth="1"/>
    <col min="53" max="53" width="6.140625" style="6" customWidth="1"/>
    <col min="54" max="54" width="2.28515625" style="6" customWidth="1"/>
    <col min="55" max="55" width="6.140625" style="6" customWidth="1"/>
    <col min="56" max="56" width="2.28515625" style="6" customWidth="1"/>
    <col min="57" max="57" width="6.140625" style="6" customWidth="1"/>
    <col min="58" max="58" width="2.28515625" style="6" customWidth="1"/>
    <col min="59" max="59" width="6.140625" style="6" customWidth="1"/>
    <col min="60" max="60" width="2.28515625" style="6" customWidth="1"/>
    <col min="61" max="61" width="6.140625" style="6" customWidth="1"/>
    <col min="62" max="62" width="2.28515625" style="6" customWidth="1"/>
    <col min="63" max="63" width="6.140625" style="6" customWidth="1"/>
    <col min="64" max="64" width="2.28515625" style="6" customWidth="1"/>
    <col min="65" max="65" width="6.140625" style="6" customWidth="1"/>
    <col min="66" max="66" width="2.28515625" style="6" customWidth="1"/>
    <col min="67" max="67" width="6.140625" style="6" customWidth="1"/>
    <col min="68" max="68" width="2.28515625" style="6" customWidth="1"/>
    <col min="69" max="69" width="6.140625" style="6" customWidth="1"/>
    <col min="70" max="70" width="2.28515625" style="6" customWidth="1"/>
    <col min="71" max="71" width="6.140625" style="6" customWidth="1"/>
    <col min="72" max="72" width="2.28515625" style="6" customWidth="1"/>
    <col min="73" max="73" width="6.140625" style="6" customWidth="1"/>
    <col min="74" max="74" width="2.28515625" style="6" customWidth="1"/>
    <col min="75" max="75" width="6.140625" style="6" customWidth="1"/>
    <col min="76" max="76" width="2.28515625" style="6" customWidth="1"/>
    <col min="77" max="77" width="6.140625" style="6" customWidth="1"/>
    <col min="78" max="78" width="2.28515625" style="6" customWidth="1"/>
    <col min="79" max="79" width="6.140625" style="6" customWidth="1"/>
    <col min="80" max="80" width="2.28515625" style="6" customWidth="1"/>
    <col min="81" max="81" width="6.140625" style="6" customWidth="1"/>
    <col min="82" max="82" width="2.28515625" style="6" customWidth="1"/>
    <col min="83" max="83" width="6.140625" style="6" customWidth="1"/>
    <col min="84" max="84" width="2.28515625" style="6" customWidth="1"/>
    <col min="85" max="85" width="6.140625" style="6" customWidth="1"/>
    <col min="86" max="86" width="2.28515625" style="6" customWidth="1"/>
    <col min="87" max="87" width="6.140625" style="6" customWidth="1"/>
    <col min="88" max="88" width="2.28515625" style="6" customWidth="1"/>
    <col min="89" max="89" width="6.140625" style="6" customWidth="1"/>
    <col min="90" max="90" width="2.28515625" style="6" customWidth="1"/>
    <col min="91" max="91" width="6.140625" style="6" customWidth="1"/>
    <col min="92" max="92" width="2.28515625" style="6" customWidth="1"/>
    <col min="93" max="93" width="6.140625" style="6" customWidth="1"/>
    <col min="94" max="94" width="2.28515625" style="6" customWidth="1"/>
    <col min="95" max="95" width="6.140625" style="6" customWidth="1"/>
    <col min="96" max="96" width="2.28515625" style="6" customWidth="1"/>
    <col min="97" max="97" width="6.140625" style="6" customWidth="1"/>
    <col min="98" max="98" width="2.28515625" style="6" customWidth="1"/>
    <col min="99" max="99" width="6.140625" style="6" customWidth="1"/>
    <col min="100" max="100" width="2.28515625" style="6" customWidth="1"/>
    <col min="101" max="101" width="6.140625" style="6" customWidth="1"/>
    <col min="102" max="16384" width="9.140625" style="6"/>
  </cols>
  <sheetData>
    <row r="1" spans="1:101" x14ac:dyDescent="0.2">
      <c r="A1" s="280">
        <v>41743</v>
      </c>
      <c r="G1" s="6" t="s">
        <v>1683</v>
      </c>
      <c r="I1" s="6" t="s">
        <v>1684</v>
      </c>
      <c r="K1" s="6" t="s">
        <v>1685</v>
      </c>
      <c r="M1" s="6" t="s">
        <v>3032</v>
      </c>
      <c r="O1" s="6" t="s">
        <v>1686</v>
      </c>
      <c r="Q1" s="6" t="s">
        <v>1687</v>
      </c>
      <c r="S1" s="6" t="s">
        <v>1688</v>
      </c>
      <c r="U1" s="6" t="s">
        <v>1689</v>
      </c>
      <c r="W1" s="6" t="s">
        <v>1690</v>
      </c>
      <c r="Y1" s="6" t="s">
        <v>1691</v>
      </c>
      <c r="AA1" s="6" t="s">
        <v>1692</v>
      </c>
      <c r="AC1" s="6" t="s">
        <v>1693</v>
      </c>
      <c r="AE1" s="6" t="s">
        <v>1694</v>
      </c>
      <c r="AG1" s="6" t="s">
        <v>1695</v>
      </c>
      <c r="AI1" s="6" t="s">
        <v>1696</v>
      </c>
      <c r="AK1" s="6" t="s">
        <v>1697</v>
      </c>
      <c r="AM1" s="6" t="s">
        <v>1698</v>
      </c>
      <c r="AO1" s="6" t="s">
        <v>1699</v>
      </c>
      <c r="AQ1" s="6" t="s">
        <v>1700</v>
      </c>
      <c r="AS1" s="6" t="s">
        <v>1701</v>
      </c>
      <c r="AU1" s="6" t="s">
        <v>1702</v>
      </c>
      <c r="AW1" s="6" t="s">
        <v>1703</v>
      </c>
      <c r="AY1" s="6" t="s">
        <v>1704</v>
      </c>
      <c r="BA1" s="6" t="s">
        <v>1705</v>
      </c>
      <c r="BC1" s="6" t="s">
        <v>1706</v>
      </c>
      <c r="BE1" s="6" t="s">
        <v>1707</v>
      </c>
      <c r="BG1" s="6" t="s">
        <v>1708</v>
      </c>
      <c r="BI1" s="6" t="s">
        <v>1709</v>
      </c>
      <c r="BK1" s="6" t="s">
        <v>1710</v>
      </c>
      <c r="BM1" s="6" t="s">
        <v>1711</v>
      </c>
      <c r="BO1" s="6" t="s">
        <v>1712</v>
      </c>
      <c r="BQ1" s="6" t="s">
        <v>1713</v>
      </c>
      <c r="BS1" s="6" t="s">
        <v>1714</v>
      </c>
      <c r="BU1" s="6" t="s">
        <v>1715</v>
      </c>
      <c r="BW1" s="6" t="s">
        <v>1716</v>
      </c>
      <c r="BY1" s="6" t="s">
        <v>1717</v>
      </c>
      <c r="CA1" s="6" t="s">
        <v>1718</v>
      </c>
      <c r="CC1" s="6" t="s">
        <v>1719</v>
      </c>
      <c r="CE1" s="6" t="s">
        <v>1720</v>
      </c>
      <c r="CG1" s="6" t="s">
        <v>1721</v>
      </c>
      <c r="CI1" s="6" t="s">
        <v>1722</v>
      </c>
      <c r="CK1" s="6" t="s">
        <v>1723</v>
      </c>
      <c r="CM1" s="6" t="s">
        <v>1724</v>
      </c>
      <c r="CO1" s="6" t="s">
        <v>1725</v>
      </c>
      <c r="CQ1" s="6" t="s">
        <v>1726</v>
      </c>
      <c r="CS1" s="6" t="s">
        <v>1727</v>
      </c>
      <c r="CU1" s="6" t="s">
        <v>1728</v>
      </c>
      <c r="CW1" s="6" t="s">
        <v>1729</v>
      </c>
    </row>
    <row r="2" spans="1:101" x14ac:dyDescent="0.2">
      <c r="A2" s="6" t="s">
        <v>1782</v>
      </c>
      <c r="B2" s="66">
        <v>35375.496527777781</v>
      </c>
      <c r="C2" s="66"/>
      <c r="D2" s="6" t="s">
        <v>1783</v>
      </c>
      <c r="G2" s="6">
        <v>10</v>
      </c>
      <c r="K2" s="6">
        <v>0.02</v>
      </c>
      <c r="O2" s="6">
        <v>1.2</v>
      </c>
      <c r="S2" s="6">
        <v>0.27700000000000002</v>
      </c>
      <c r="U2" s="6">
        <v>1.1000000000000001</v>
      </c>
      <c r="AA2" s="6">
        <v>67.900000000000006</v>
      </c>
      <c r="AC2" s="6">
        <v>859</v>
      </c>
      <c r="AD2" s="6" t="s">
        <v>1784</v>
      </c>
      <c r="AE2" s="6">
        <v>6.4</v>
      </c>
      <c r="AF2" s="6" t="s">
        <v>1784</v>
      </c>
      <c r="AG2" s="6">
        <v>4</v>
      </c>
      <c r="AM2" s="6">
        <v>7.93</v>
      </c>
      <c r="AO2" s="6">
        <v>277</v>
      </c>
      <c r="BQ2" s="6">
        <v>6.0000000000000001E-3</v>
      </c>
    </row>
    <row r="3" spans="1:101" x14ac:dyDescent="0.2">
      <c r="A3" s="6" t="s">
        <v>1782</v>
      </c>
      <c r="B3" s="66">
        <v>35393.149305555555</v>
      </c>
      <c r="C3" s="66">
        <v>35393.788194444445</v>
      </c>
      <c r="D3" s="6" t="s">
        <v>1785</v>
      </c>
      <c r="G3" s="6">
        <v>50</v>
      </c>
      <c r="O3" s="6">
        <v>3.5</v>
      </c>
      <c r="S3" s="6">
        <v>0.16700000000000001</v>
      </c>
      <c r="U3" s="6">
        <v>0.6</v>
      </c>
      <c r="AA3" s="6">
        <v>109</v>
      </c>
      <c r="AD3" s="6" t="s">
        <v>1784</v>
      </c>
      <c r="AE3" s="6">
        <v>6.4</v>
      </c>
      <c r="AF3" s="6" t="s">
        <v>1784</v>
      </c>
      <c r="AG3" s="6">
        <v>4</v>
      </c>
      <c r="AM3" s="6">
        <v>8</v>
      </c>
      <c r="BQ3" s="6">
        <v>2E-3</v>
      </c>
      <c r="CM3" s="6">
        <v>8.9999999999999993E-3</v>
      </c>
    </row>
    <row r="4" spans="1:101" x14ac:dyDescent="0.2">
      <c r="A4" s="6" t="s">
        <v>1782</v>
      </c>
      <c r="B4" s="66">
        <v>35404.420138888891</v>
      </c>
      <c r="C4" s="66">
        <v>35404.871527777781</v>
      </c>
      <c r="D4" s="6" t="s">
        <v>1786</v>
      </c>
      <c r="G4" s="6">
        <v>50</v>
      </c>
      <c r="O4" s="6">
        <v>5</v>
      </c>
      <c r="S4" s="6">
        <v>0.63600000000000001</v>
      </c>
      <c r="U4" s="6">
        <v>1.07</v>
      </c>
      <c r="AA4" s="6">
        <v>2270</v>
      </c>
      <c r="AM4" s="6">
        <v>7.7</v>
      </c>
      <c r="BQ4" s="6">
        <v>1.6E-2</v>
      </c>
      <c r="CM4" s="6">
        <v>2.8000000000000001E-2</v>
      </c>
    </row>
    <row r="5" spans="1:101" x14ac:dyDescent="0.2">
      <c r="A5" s="6" t="s">
        <v>1782</v>
      </c>
      <c r="B5" s="66">
        <v>35454.239583333336</v>
      </c>
      <c r="C5" s="66">
        <v>35455.857638888891</v>
      </c>
      <c r="D5" s="6" t="s">
        <v>1787</v>
      </c>
      <c r="G5" s="6">
        <v>50</v>
      </c>
      <c r="O5" s="6">
        <v>46.5</v>
      </c>
      <c r="S5" s="6">
        <v>0.999</v>
      </c>
      <c r="U5" s="6">
        <v>2.4</v>
      </c>
      <c r="AA5" s="6">
        <v>215</v>
      </c>
      <c r="AM5" s="6">
        <v>8</v>
      </c>
      <c r="BQ5" s="6">
        <v>6.0000000000000001E-3</v>
      </c>
      <c r="CM5" s="6">
        <v>1.7000000000000001E-2</v>
      </c>
    </row>
    <row r="6" spans="1:101" x14ac:dyDescent="0.2">
      <c r="A6" s="6" t="s">
        <v>1782</v>
      </c>
      <c r="B6" s="66">
        <v>35475.315972222219</v>
      </c>
      <c r="C6" s="66"/>
      <c r="D6" s="6" t="s">
        <v>1788</v>
      </c>
      <c r="G6" s="6">
        <v>10</v>
      </c>
      <c r="K6" s="6">
        <v>0.08</v>
      </c>
      <c r="O6" s="6">
        <v>10</v>
      </c>
      <c r="S6" s="6">
        <v>2.42</v>
      </c>
      <c r="U6" s="6">
        <v>3.7</v>
      </c>
    </row>
    <row r="7" spans="1:101" x14ac:dyDescent="0.2">
      <c r="A7" s="6" t="s">
        <v>1782</v>
      </c>
      <c r="B7" s="66">
        <v>35531.59375</v>
      </c>
      <c r="C7" s="66">
        <v>35532.347222222219</v>
      </c>
      <c r="D7" s="6" t="s">
        <v>1789</v>
      </c>
      <c r="G7" s="6">
        <v>50</v>
      </c>
      <c r="N7" s="6" t="s">
        <v>1784</v>
      </c>
      <c r="O7" s="6">
        <v>6</v>
      </c>
      <c r="S7" s="6">
        <v>0.5</v>
      </c>
      <c r="U7" s="6">
        <v>1.6</v>
      </c>
      <c r="AA7" s="6">
        <v>249</v>
      </c>
      <c r="AM7" s="6">
        <v>8</v>
      </c>
      <c r="BQ7" s="6">
        <v>7.0000000000000001E-3</v>
      </c>
      <c r="CM7" s="6">
        <v>6.3E-2</v>
      </c>
    </row>
    <row r="8" spans="1:101" x14ac:dyDescent="0.2">
      <c r="A8" s="6" t="s">
        <v>1782</v>
      </c>
      <c r="B8" s="66">
        <v>35532.020833333336</v>
      </c>
      <c r="C8" s="66"/>
      <c r="D8" s="6" t="s">
        <v>1790</v>
      </c>
      <c r="G8" s="6">
        <v>50</v>
      </c>
      <c r="K8" s="6">
        <v>0.63</v>
      </c>
      <c r="N8" s="6" t="s">
        <v>1784</v>
      </c>
      <c r="O8" s="6">
        <v>12</v>
      </c>
      <c r="Q8" s="6">
        <v>14</v>
      </c>
      <c r="S8" s="6">
        <v>0.74</v>
      </c>
      <c r="U8" s="6">
        <v>1.7</v>
      </c>
      <c r="AA8" s="6">
        <v>136</v>
      </c>
      <c r="AM8" s="6">
        <v>7.8</v>
      </c>
      <c r="BQ8" s="6">
        <v>6.0000000000000001E-3</v>
      </c>
    </row>
    <row r="9" spans="1:101" x14ac:dyDescent="0.2">
      <c r="A9" s="6" t="s">
        <v>1782</v>
      </c>
      <c r="B9" s="66">
        <v>35548.381944444445</v>
      </c>
      <c r="C9" s="66"/>
      <c r="D9" s="6" t="s">
        <v>1791</v>
      </c>
      <c r="G9" s="6">
        <v>50</v>
      </c>
      <c r="K9" s="6">
        <v>0.45</v>
      </c>
      <c r="N9" s="6" t="s">
        <v>1792</v>
      </c>
      <c r="O9" s="6">
        <v>2.9</v>
      </c>
      <c r="S9" s="6">
        <v>2.5999999999999999E-2</v>
      </c>
      <c r="U9" s="6">
        <v>0.6</v>
      </c>
      <c r="AA9" s="6">
        <v>158</v>
      </c>
      <c r="AM9" s="6">
        <v>7.7</v>
      </c>
      <c r="BP9" s="6" t="s">
        <v>1784</v>
      </c>
      <c r="BQ9" s="6">
        <v>2E-3</v>
      </c>
    </row>
    <row r="10" spans="1:101" x14ac:dyDescent="0.2">
      <c r="A10" s="6" t="s">
        <v>1782</v>
      </c>
      <c r="B10" s="66">
        <v>35719.503472222219</v>
      </c>
      <c r="C10" s="66"/>
      <c r="D10" s="6" t="s">
        <v>1793</v>
      </c>
      <c r="E10" s="6" t="s">
        <v>1794</v>
      </c>
      <c r="G10" s="6">
        <v>10</v>
      </c>
      <c r="I10" s="6">
        <v>0.02</v>
      </c>
      <c r="N10" s="6" t="s">
        <v>1784</v>
      </c>
      <c r="O10" s="6">
        <v>12</v>
      </c>
      <c r="Q10" s="6">
        <v>21</v>
      </c>
      <c r="S10" s="6">
        <v>0.23599999999999999</v>
      </c>
      <c r="U10" s="6">
        <v>1.6</v>
      </c>
      <c r="AD10" s="6" t="s">
        <v>1784</v>
      </c>
      <c r="AE10" s="6">
        <v>18</v>
      </c>
      <c r="AF10" s="6" t="s">
        <v>1784</v>
      </c>
      <c r="AG10" s="6">
        <v>18</v>
      </c>
      <c r="AM10" s="6">
        <v>7.9</v>
      </c>
      <c r="BA10" s="6">
        <v>26</v>
      </c>
      <c r="BC10" s="6">
        <v>78</v>
      </c>
      <c r="BG10" s="6">
        <v>4</v>
      </c>
      <c r="BI10" s="6">
        <v>32</v>
      </c>
      <c r="BK10" s="6">
        <v>3.4</v>
      </c>
      <c r="BL10" s="6" t="s">
        <v>1784</v>
      </c>
      <c r="BM10" s="6">
        <v>19</v>
      </c>
      <c r="BO10" s="6">
        <v>8.6999999999999994E-2</v>
      </c>
      <c r="BU10" s="6">
        <v>330</v>
      </c>
      <c r="BV10" s="6" t="s">
        <v>1784</v>
      </c>
      <c r="BW10" s="6">
        <v>2</v>
      </c>
    </row>
    <row r="11" spans="1:101" x14ac:dyDescent="0.2">
      <c r="A11" s="6" t="s">
        <v>1782</v>
      </c>
      <c r="B11" s="66">
        <v>35774.246527777781</v>
      </c>
      <c r="C11" s="66">
        <v>35774.847222222219</v>
      </c>
      <c r="D11" s="6" t="s">
        <v>1795</v>
      </c>
      <c r="E11" s="6" t="s">
        <v>1796</v>
      </c>
      <c r="G11" s="6">
        <v>50</v>
      </c>
      <c r="M11" s="6">
        <v>46.52</v>
      </c>
      <c r="N11" s="6" t="s">
        <v>1784</v>
      </c>
      <c r="O11" s="6">
        <v>60</v>
      </c>
      <c r="Q11" s="6">
        <v>32</v>
      </c>
      <c r="S11" s="6">
        <v>0.29699999999999999</v>
      </c>
      <c r="U11" s="6">
        <v>1.2</v>
      </c>
      <c r="AD11" s="6" t="s">
        <v>1784</v>
      </c>
      <c r="AE11" s="6">
        <v>18</v>
      </c>
      <c r="AF11" s="6" t="s">
        <v>1784</v>
      </c>
      <c r="AG11" s="6">
        <v>18</v>
      </c>
      <c r="AM11" s="6">
        <v>7.96</v>
      </c>
      <c r="BA11" s="6">
        <v>50</v>
      </c>
      <c r="BC11" s="6">
        <v>61</v>
      </c>
      <c r="BG11" s="6">
        <v>9</v>
      </c>
      <c r="BI11" s="6">
        <v>16</v>
      </c>
      <c r="BK11" s="6">
        <v>9.6</v>
      </c>
      <c r="BM11" s="6">
        <v>69</v>
      </c>
      <c r="BO11" s="6">
        <v>0.14000000000000001</v>
      </c>
      <c r="BU11" s="6">
        <v>220</v>
      </c>
      <c r="CM11" s="6">
        <v>4.5999999999999999E-2</v>
      </c>
    </row>
    <row r="12" spans="1:101" x14ac:dyDescent="0.2">
      <c r="A12" s="6" t="s">
        <v>1782</v>
      </c>
      <c r="B12" s="66">
        <v>35774.494444444441</v>
      </c>
      <c r="C12" s="66"/>
      <c r="D12" s="6" t="s">
        <v>1797</v>
      </c>
      <c r="G12" s="6">
        <v>70</v>
      </c>
      <c r="K12" s="6">
        <v>0.52</v>
      </c>
      <c r="BV12" s="6" t="s">
        <v>1784</v>
      </c>
      <c r="BW12" s="6">
        <v>2</v>
      </c>
    </row>
    <row r="13" spans="1:101" x14ac:dyDescent="0.2">
      <c r="A13" s="6" t="s">
        <v>1782</v>
      </c>
      <c r="B13" s="66">
        <v>35799.267361111109</v>
      </c>
      <c r="C13" s="66">
        <v>35799.447916666664</v>
      </c>
      <c r="D13" s="6" t="s">
        <v>1798</v>
      </c>
      <c r="E13" s="6" t="s">
        <v>1799</v>
      </c>
      <c r="G13" s="6">
        <v>50</v>
      </c>
      <c r="M13" s="6">
        <v>17.3</v>
      </c>
      <c r="O13" s="6">
        <v>14.3</v>
      </c>
      <c r="Q13" s="6">
        <v>34</v>
      </c>
      <c r="S13" s="6">
        <v>0.56200000000000006</v>
      </c>
      <c r="U13" s="6">
        <v>2.4</v>
      </c>
      <c r="AD13" s="6" t="s">
        <v>1784</v>
      </c>
      <c r="AE13" s="6">
        <v>18</v>
      </c>
      <c r="AF13" s="6" t="s">
        <v>1784</v>
      </c>
      <c r="AG13" s="6">
        <v>18</v>
      </c>
      <c r="AM13" s="6">
        <v>7.53</v>
      </c>
      <c r="BA13" s="6">
        <v>20</v>
      </c>
      <c r="BC13" s="6">
        <v>39</v>
      </c>
      <c r="BG13" s="6">
        <v>6</v>
      </c>
      <c r="BI13" s="6">
        <v>13</v>
      </c>
      <c r="BK13" s="6">
        <v>4.2</v>
      </c>
      <c r="BM13" s="6">
        <v>26</v>
      </c>
      <c r="BO13" s="6">
        <v>8.5000000000000006E-2</v>
      </c>
      <c r="BU13" s="6">
        <v>150</v>
      </c>
      <c r="CM13" s="6">
        <v>0.02</v>
      </c>
    </row>
    <row r="14" spans="1:101" x14ac:dyDescent="0.2">
      <c r="A14" s="6" t="s">
        <v>1782</v>
      </c>
      <c r="B14" s="66">
        <v>35803.357638888891</v>
      </c>
      <c r="C14" s="66">
        <v>35803.815972222219</v>
      </c>
      <c r="D14" s="6" t="s">
        <v>1800</v>
      </c>
      <c r="E14" s="6" t="s">
        <v>1801</v>
      </c>
      <c r="G14" s="6">
        <v>50</v>
      </c>
      <c r="M14" s="6">
        <v>23.3</v>
      </c>
      <c r="N14" s="6" t="s">
        <v>1784</v>
      </c>
      <c r="O14" s="6">
        <v>6</v>
      </c>
      <c r="Q14" s="6">
        <v>15</v>
      </c>
      <c r="S14" s="6">
        <v>0.46500000000000002</v>
      </c>
      <c r="U14" s="6">
        <v>1.3</v>
      </c>
      <c r="AD14" s="6" t="s">
        <v>1784</v>
      </c>
      <c r="AE14" s="6">
        <v>18</v>
      </c>
      <c r="AF14" s="6" t="s">
        <v>1784</v>
      </c>
      <c r="AG14" s="6">
        <v>18</v>
      </c>
      <c r="AM14" s="6">
        <v>7.96</v>
      </c>
      <c r="BA14" s="6">
        <v>7</v>
      </c>
      <c r="BC14" s="6">
        <v>89</v>
      </c>
      <c r="BG14" s="6">
        <v>3</v>
      </c>
      <c r="BI14" s="6">
        <v>31</v>
      </c>
      <c r="BK14" s="6">
        <v>1</v>
      </c>
      <c r="BL14" s="6" t="s">
        <v>1784</v>
      </c>
      <c r="BM14" s="6">
        <v>19</v>
      </c>
      <c r="BO14" s="6">
        <v>3.2000000000000001E-2</v>
      </c>
      <c r="BU14" s="6">
        <v>350</v>
      </c>
      <c r="CM14" s="6">
        <v>2.8000000000000001E-2</v>
      </c>
    </row>
    <row r="15" spans="1:101" x14ac:dyDescent="0.2">
      <c r="A15" s="6" t="s">
        <v>1782</v>
      </c>
      <c r="B15" s="66">
        <v>35803.791666666664</v>
      </c>
      <c r="C15" s="66"/>
      <c r="D15" s="6" t="s">
        <v>1802</v>
      </c>
      <c r="G15" s="6">
        <v>70</v>
      </c>
      <c r="K15" s="6">
        <v>1</v>
      </c>
      <c r="BV15" s="6" t="s">
        <v>1784</v>
      </c>
      <c r="BW15" s="6">
        <v>2</v>
      </c>
    </row>
    <row r="16" spans="1:101" x14ac:dyDescent="0.2">
      <c r="A16" s="6" t="s">
        <v>1782</v>
      </c>
      <c r="B16" s="66">
        <v>35815.404166666667</v>
      </c>
      <c r="C16" s="66"/>
      <c r="D16" s="6" t="s">
        <v>1803</v>
      </c>
      <c r="E16" s="6" t="s">
        <v>1804</v>
      </c>
      <c r="G16" s="6">
        <v>70</v>
      </c>
      <c r="K16" s="6">
        <v>0.21</v>
      </c>
      <c r="N16" s="6" t="s">
        <v>1784</v>
      </c>
      <c r="O16" s="6">
        <v>4</v>
      </c>
      <c r="Q16" s="6">
        <v>14</v>
      </c>
      <c r="S16" s="6">
        <v>0.57699999999999996</v>
      </c>
      <c r="U16" s="6">
        <v>1.2</v>
      </c>
      <c r="AD16" s="6" t="s">
        <v>1784</v>
      </c>
      <c r="AE16" s="6">
        <v>18</v>
      </c>
      <c r="AF16" s="6" t="s">
        <v>1784</v>
      </c>
      <c r="AG16" s="6">
        <v>18</v>
      </c>
      <c r="AM16" s="6">
        <v>7.9</v>
      </c>
      <c r="AZ16" s="6" t="s">
        <v>1784</v>
      </c>
      <c r="BA16" s="6">
        <v>5</v>
      </c>
      <c r="BC16" s="6">
        <v>120</v>
      </c>
      <c r="BG16" s="6">
        <v>4</v>
      </c>
      <c r="BI16" s="6">
        <v>46</v>
      </c>
      <c r="BK16" s="6">
        <v>1.8</v>
      </c>
      <c r="BM16" s="6">
        <v>31</v>
      </c>
      <c r="BO16" s="6">
        <v>3.9E-2</v>
      </c>
      <c r="BU16" s="6">
        <v>480</v>
      </c>
      <c r="BV16" s="6" t="s">
        <v>1784</v>
      </c>
      <c r="BW16" s="6">
        <v>2</v>
      </c>
    </row>
    <row r="17" spans="1:91" x14ac:dyDescent="0.2">
      <c r="A17" s="6" t="s">
        <v>1782</v>
      </c>
      <c r="B17" s="66">
        <v>35831.505555555559</v>
      </c>
      <c r="C17" s="66"/>
      <c r="D17" s="6" t="s">
        <v>1805</v>
      </c>
      <c r="G17" s="6">
        <v>70</v>
      </c>
      <c r="K17" s="6">
        <v>0.76</v>
      </c>
    </row>
    <row r="18" spans="1:91" x14ac:dyDescent="0.2">
      <c r="A18" s="6" t="s">
        <v>1782</v>
      </c>
      <c r="B18" s="66">
        <v>35857.253472222219</v>
      </c>
      <c r="C18" s="66">
        <v>35857.430555555555</v>
      </c>
      <c r="D18" s="6" t="s">
        <v>1806</v>
      </c>
      <c r="E18" s="6" t="s">
        <v>1807</v>
      </c>
      <c r="G18" s="6">
        <v>50</v>
      </c>
      <c r="M18" s="6">
        <v>14.05</v>
      </c>
      <c r="N18" s="6" t="s">
        <v>1784</v>
      </c>
      <c r="O18" s="6">
        <v>6</v>
      </c>
      <c r="Q18" s="6">
        <v>22</v>
      </c>
      <c r="S18" s="6">
        <v>0.25700000000000001</v>
      </c>
      <c r="U18" s="6">
        <v>0.9</v>
      </c>
      <c r="AD18" s="6" t="s">
        <v>1784</v>
      </c>
      <c r="AE18" s="6">
        <v>18</v>
      </c>
      <c r="AF18" s="6" t="s">
        <v>1784</v>
      </c>
      <c r="AG18" s="6">
        <v>18</v>
      </c>
      <c r="AM18" s="6">
        <v>8.18</v>
      </c>
      <c r="BA18" s="6">
        <v>23</v>
      </c>
      <c r="BC18" s="6">
        <v>95</v>
      </c>
      <c r="BG18" s="6">
        <v>12</v>
      </c>
      <c r="BI18" s="6">
        <v>39</v>
      </c>
      <c r="BK18" s="6">
        <v>5</v>
      </c>
      <c r="BM18" s="6">
        <v>25</v>
      </c>
      <c r="BO18" s="6">
        <v>5.7000000000000002E-2</v>
      </c>
      <c r="BU18" s="6">
        <v>400</v>
      </c>
      <c r="CM18" s="6">
        <v>1.4E-2</v>
      </c>
    </row>
    <row r="19" spans="1:91" x14ac:dyDescent="0.2">
      <c r="A19" s="6" t="s">
        <v>1782</v>
      </c>
      <c r="B19" s="66">
        <v>35857.431944444441</v>
      </c>
      <c r="C19" s="66"/>
      <c r="D19" s="6" t="s">
        <v>1808</v>
      </c>
      <c r="G19" s="6">
        <v>10</v>
      </c>
      <c r="K19" s="6">
        <v>0.85</v>
      </c>
      <c r="BV19" s="6" t="s">
        <v>1784</v>
      </c>
      <c r="BW19" s="6">
        <v>2</v>
      </c>
    </row>
    <row r="20" spans="1:91" x14ac:dyDescent="0.2">
      <c r="A20" s="6" t="s">
        <v>1782</v>
      </c>
      <c r="B20" s="66">
        <v>35880.597222222219</v>
      </c>
      <c r="C20" s="66"/>
      <c r="D20" s="6" t="s">
        <v>1809</v>
      </c>
      <c r="G20" s="6">
        <v>70</v>
      </c>
      <c r="K20" s="6">
        <v>0.59</v>
      </c>
    </row>
    <row r="21" spans="1:91" x14ac:dyDescent="0.2">
      <c r="A21" s="6" t="s">
        <v>1782</v>
      </c>
      <c r="B21" s="66">
        <v>35915.544444444444</v>
      </c>
      <c r="C21" s="66"/>
      <c r="D21" s="6" t="s">
        <v>1810</v>
      </c>
      <c r="E21" s="6" t="s">
        <v>1811</v>
      </c>
      <c r="G21" s="6">
        <v>70</v>
      </c>
      <c r="K21" s="6">
        <v>0.38</v>
      </c>
      <c r="N21" s="6" t="s">
        <v>1784</v>
      </c>
      <c r="O21" s="6">
        <v>6</v>
      </c>
      <c r="P21" s="6" t="s">
        <v>1784</v>
      </c>
      <c r="Q21" s="6">
        <v>9</v>
      </c>
      <c r="S21" s="6">
        <v>4.4999999999999998E-2</v>
      </c>
      <c r="U21" s="6">
        <v>0.4</v>
      </c>
      <c r="AD21" s="6" t="s">
        <v>1784</v>
      </c>
      <c r="AE21" s="6">
        <v>18</v>
      </c>
      <c r="AF21" s="6" t="s">
        <v>1784</v>
      </c>
      <c r="AG21" s="6">
        <v>18</v>
      </c>
      <c r="AM21" s="6">
        <v>8.0500000000000007</v>
      </c>
      <c r="AZ21" s="6" t="s">
        <v>1784</v>
      </c>
      <c r="BA21" s="6">
        <v>5</v>
      </c>
      <c r="BC21" s="6">
        <v>120</v>
      </c>
      <c r="BG21" s="6">
        <v>3</v>
      </c>
      <c r="BI21" s="6">
        <v>51</v>
      </c>
      <c r="BK21" s="6">
        <v>0.9</v>
      </c>
      <c r="BL21" s="6" t="s">
        <v>1784</v>
      </c>
      <c r="BM21" s="6">
        <v>19</v>
      </c>
      <c r="BO21" s="6">
        <v>3.1E-2</v>
      </c>
      <c r="BU21" s="6">
        <v>500</v>
      </c>
      <c r="BV21" s="6" t="s">
        <v>1784</v>
      </c>
      <c r="BW21" s="6">
        <v>2</v>
      </c>
    </row>
    <row r="22" spans="1:91" x14ac:dyDescent="0.2">
      <c r="A22" s="6" t="s">
        <v>1782</v>
      </c>
      <c r="B22" s="66">
        <v>35956.625</v>
      </c>
      <c r="C22" s="66"/>
      <c r="D22" s="6" t="s">
        <v>1812</v>
      </c>
      <c r="E22" s="6" t="s">
        <v>1813</v>
      </c>
      <c r="G22" s="6">
        <v>70</v>
      </c>
      <c r="K22" s="6">
        <v>0.32</v>
      </c>
    </row>
    <row r="23" spans="1:91" x14ac:dyDescent="0.2">
      <c r="A23" s="6" t="s">
        <v>1782</v>
      </c>
      <c r="B23" s="66">
        <v>35969.584722222222</v>
      </c>
      <c r="C23" s="66"/>
      <c r="D23" s="6" t="s">
        <v>1814</v>
      </c>
      <c r="G23" s="6">
        <v>70</v>
      </c>
      <c r="K23" s="6">
        <v>0.04</v>
      </c>
    </row>
    <row r="24" spans="1:91" x14ac:dyDescent="0.2">
      <c r="A24" s="6" t="s">
        <v>1782</v>
      </c>
      <c r="B24" s="66">
        <v>35996.836805555555</v>
      </c>
      <c r="C24" s="66">
        <v>35997.267361111109</v>
      </c>
      <c r="D24" s="6" t="s">
        <v>1815</v>
      </c>
      <c r="E24" s="6" t="s">
        <v>1816</v>
      </c>
      <c r="G24" s="6">
        <v>50</v>
      </c>
      <c r="M24" s="6">
        <v>214</v>
      </c>
      <c r="N24" s="6" t="s">
        <v>1784</v>
      </c>
      <c r="O24" s="6">
        <v>6</v>
      </c>
      <c r="Q24" s="6">
        <v>29.8</v>
      </c>
      <c r="S24" s="6">
        <v>7.9000000000000001E-2</v>
      </c>
      <c r="U24" s="6">
        <v>1.17</v>
      </c>
      <c r="AD24" s="6" t="s">
        <v>1784</v>
      </c>
      <c r="AE24" s="6">
        <v>18</v>
      </c>
      <c r="AF24" s="6" t="s">
        <v>1784</v>
      </c>
      <c r="AG24" s="6">
        <v>18</v>
      </c>
      <c r="AM24" s="6">
        <v>7.74</v>
      </c>
      <c r="BA24" s="6">
        <v>62.5</v>
      </c>
      <c r="BC24" s="6">
        <v>22</v>
      </c>
      <c r="BE24" s="6">
        <v>0.18</v>
      </c>
      <c r="BG24" s="6">
        <v>9</v>
      </c>
      <c r="BI24" s="6">
        <v>6.7</v>
      </c>
      <c r="BK24" s="6">
        <v>7.6</v>
      </c>
      <c r="BM24" s="6">
        <v>38</v>
      </c>
      <c r="BO24" s="6">
        <v>0.16800000000000001</v>
      </c>
      <c r="BU24" s="6">
        <v>83</v>
      </c>
      <c r="CM24" s="6">
        <v>0.214</v>
      </c>
    </row>
    <row r="25" spans="1:91" x14ac:dyDescent="0.2">
      <c r="A25" s="6" t="s">
        <v>1782</v>
      </c>
      <c r="B25" s="66">
        <v>35996.90625</v>
      </c>
      <c r="C25" s="66"/>
      <c r="D25" s="6" t="s">
        <v>1817</v>
      </c>
      <c r="G25" s="6">
        <v>50</v>
      </c>
      <c r="K25" s="6">
        <v>17</v>
      </c>
      <c r="BV25" s="6" t="s">
        <v>1784</v>
      </c>
      <c r="BW25" s="6">
        <v>2</v>
      </c>
    </row>
    <row r="26" spans="1:91" x14ac:dyDescent="0.2">
      <c r="A26" s="6" t="s">
        <v>1782</v>
      </c>
      <c r="B26" s="66">
        <v>36004.411111111112</v>
      </c>
      <c r="C26" s="66"/>
      <c r="D26" s="6" t="s">
        <v>1818</v>
      </c>
      <c r="E26" s="6" t="s">
        <v>1819</v>
      </c>
      <c r="G26" s="6">
        <v>10</v>
      </c>
      <c r="K26" s="6">
        <v>0.04</v>
      </c>
      <c r="N26" s="6" t="s">
        <v>1784</v>
      </c>
      <c r="O26" s="6">
        <v>6</v>
      </c>
      <c r="P26" s="6" t="s">
        <v>1784</v>
      </c>
      <c r="Q26" s="6">
        <v>9</v>
      </c>
      <c r="S26" s="6">
        <v>0.03</v>
      </c>
      <c r="U26" s="6">
        <v>0.56000000000000005</v>
      </c>
      <c r="AD26" s="6" t="s">
        <v>1784</v>
      </c>
      <c r="AE26" s="6">
        <v>18</v>
      </c>
      <c r="AF26" s="6" t="s">
        <v>1784</v>
      </c>
      <c r="AG26" s="6">
        <v>18</v>
      </c>
      <c r="AM26" s="6">
        <v>7.76</v>
      </c>
      <c r="AZ26" s="6" t="s">
        <v>1784</v>
      </c>
      <c r="BA26" s="6">
        <v>5</v>
      </c>
      <c r="BC26" s="6">
        <v>120</v>
      </c>
      <c r="BD26" s="6" t="s">
        <v>1784</v>
      </c>
      <c r="BE26" s="6">
        <v>0.04</v>
      </c>
      <c r="BG26" s="6">
        <v>2</v>
      </c>
      <c r="BI26" s="6">
        <v>49</v>
      </c>
      <c r="BJ26" s="6" t="s">
        <v>1784</v>
      </c>
      <c r="BK26" s="6">
        <v>0.8</v>
      </c>
      <c r="BL26" s="6" t="s">
        <v>1784</v>
      </c>
      <c r="BM26" s="6">
        <v>19</v>
      </c>
      <c r="BO26" s="6">
        <v>4.3999999999999997E-2</v>
      </c>
      <c r="BU26" s="6">
        <v>490</v>
      </c>
      <c r="BV26" s="6" t="s">
        <v>1784</v>
      </c>
      <c r="BW26" s="6">
        <v>2</v>
      </c>
    </row>
    <row r="27" spans="1:91" x14ac:dyDescent="0.2">
      <c r="A27" s="6" t="s">
        <v>1782</v>
      </c>
      <c r="B27" s="66">
        <v>36048.431944444441</v>
      </c>
      <c r="C27" s="66"/>
      <c r="D27" s="6" t="s">
        <v>1820</v>
      </c>
      <c r="G27" s="6">
        <v>10</v>
      </c>
      <c r="K27" s="6">
        <v>0.04</v>
      </c>
    </row>
    <row r="28" spans="1:91" x14ac:dyDescent="0.2">
      <c r="A28" s="6" t="s">
        <v>1782</v>
      </c>
      <c r="B28" s="66">
        <v>36068.401388888888</v>
      </c>
      <c r="C28" s="66"/>
      <c r="D28" s="6" t="s">
        <v>1821</v>
      </c>
      <c r="G28" s="6">
        <v>70</v>
      </c>
      <c r="K28" s="6">
        <v>0.04</v>
      </c>
    </row>
    <row r="29" spans="1:91" x14ac:dyDescent="0.2">
      <c r="A29" s="6" t="s">
        <v>1782</v>
      </c>
      <c r="B29" s="66">
        <v>36102.551388888889</v>
      </c>
      <c r="C29" s="66"/>
      <c r="D29" s="6" t="s">
        <v>1822</v>
      </c>
      <c r="G29" s="6">
        <v>70</v>
      </c>
      <c r="K29" s="6">
        <v>0.01</v>
      </c>
    </row>
    <row r="30" spans="1:91" x14ac:dyDescent="0.2">
      <c r="A30" s="6" t="s">
        <v>1782</v>
      </c>
      <c r="B30" s="66">
        <v>36130.434027777781</v>
      </c>
      <c r="C30" s="66"/>
      <c r="D30" s="6" t="s">
        <v>1823</v>
      </c>
      <c r="G30" s="6">
        <v>70</v>
      </c>
      <c r="K30" s="6">
        <v>0.04</v>
      </c>
    </row>
    <row r="31" spans="1:91" x14ac:dyDescent="0.2">
      <c r="A31" s="6" t="s">
        <v>1782</v>
      </c>
      <c r="B31" s="66">
        <v>36149.746527777781</v>
      </c>
      <c r="C31" s="66">
        <v>36149.958333333336</v>
      </c>
      <c r="D31" s="6" t="s">
        <v>1824</v>
      </c>
      <c r="E31" s="6" t="s">
        <v>1825</v>
      </c>
      <c r="G31" s="6">
        <v>50</v>
      </c>
      <c r="M31" s="6">
        <v>1.5550000000000002</v>
      </c>
      <c r="N31" s="6" t="s">
        <v>1784</v>
      </c>
      <c r="O31" s="6">
        <v>6</v>
      </c>
      <c r="Q31" s="6">
        <v>48</v>
      </c>
      <c r="S31" s="6">
        <v>0.17699999999999999</v>
      </c>
      <c r="U31" s="6">
        <v>0.73</v>
      </c>
      <c r="AD31" s="6" t="s">
        <v>1784</v>
      </c>
      <c r="AE31" s="6">
        <v>18</v>
      </c>
      <c r="AF31" s="6" t="s">
        <v>1784</v>
      </c>
      <c r="AG31" s="6">
        <v>18</v>
      </c>
      <c r="AM31" s="6">
        <v>8.06</v>
      </c>
      <c r="AZ31" s="6" t="s">
        <v>1784</v>
      </c>
      <c r="BA31" s="6">
        <v>5</v>
      </c>
      <c r="BC31" s="6">
        <v>100</v>
      </c>
      <c r="BD31" s="6" t="s">
        <v>1784</v>
      </c>
      <c r="BE31" s="6">
        <v>0.04</v>
      </c>
      <c r="BG31" s="6">
        <v>2</v>
      </c>
      <c r="BI31" s="6">
        <v>49</v>
      </c>
      <c r="BK31" s="6">
        <v>1.6</v>
      </c>
      <c r="BL31" s="6" t="s">
        <v>1784</v>
      </c>
      <c r="BM31" s="6">
        <v>19</v>
      </c>
      <c r="BO31" s="6">
        <v>2.9000000000000001E-2</v>
      </c>
      <c r="BU31" s="6">
        <v>460</v>
      </c>
    </row>
    <row r="32" spans="1:91" x14ac:dyDescent="0.2">
      <c r="A32" s="6" t="s">
        <v>1782</v>
      </c>
      <c r="B32" s="66">
        <v>36158.302083333336</v>
      </c>
      <c r="C32" s="66">
        <v>36158.45208333333</v>
      </c>
      <c r="D32" s="6" t="s">
        <v>1826</v>
      </c>
      <c r="E32" s="6" t="s">
        <v>1827</v>
      </c>
      <c r="G32" s="6">
        <v>50</v>
      </c>
      <c r="M32" s="6">
        <v>0.20699999999999999</v>
      </c>
      <c r="N32" s="6" t="s">
        <v>1784</v>
      </c>
      <c r="O32" s="6">
        <v>6</v>
      </c>
      <c r="Q32" s="6">
        <v>30</v>
      </c>
      <c r="S32" s="6">
        <v>0.35499999999999998</v>
      </c>
      <c r="U32" s="6">
        <v>0.89</v>
      </c>
      <c r="AD32" s="6" t="s">
        <v>1784</v>
      </c>
      <c r="AE32" s="6">
        <v>18</v>
      </c>
      <c r="AF32" s="6" t="s">
        <v>1784</v>
      </c>
      <c r="AG32" s="6">
        <v>18</v>
      </c>
      <c r="AM32" s="6">
        <v>7.84</v>
      </c>
      <c r="BA32" s="6">
        <v>12</v>
      </c>
      <c r="BC32" s="6">
        <v>140</v>
      </c>
      <c r="BD32" s="6" t="s">
        <v>1784</v>
      </c>
      <c r="BE32" s="6">
        <v>0.04</v>
      </c>
      <c r="BG32" s="6">
        <v>2</v>
      </c>
      <c r="BI32" s="6">
        <v>62</v>
      </c>
      <c r="BK32" s="6">
        <v>1.1000000000000001</v>
      </c>
      <c r="BL32" s="6" t="s">
        <v>1784</v>
      </c>
      <c r="BM32" s="6">
        <v>19</v>
      </c>
      <c r="BO32" s="6">
        <v>0.03</v>
      </c>
      <c r="BU32" s="6">
        <v>590</v>
      </c>
    </row>
    <row r="33" spans="1:75" x14ac:dyDescent="0.2">
      <c r="A33" s="6" t="s">
        <v>1782</v>
      </c>
      <c r="B33" s="66">
        <v>36171.291666666664</v>
      </c>
      <c r="C33" s="66">
        <v>36171.895833333336</v>
      </c>
      <c r="D33" s="6" t="s">
        <v>1828</v>
      </c>
      <c r="E33" s="6" t="s">
        <v>1829</v>
      </c>
      <c r="G33" s="6">
        <v>50</v>
      </c>
      <c r="M33" s="6">
        <v>0.63100000000000001</v>
      </c>
      <c r="N33" s="6" t="s">
        <v>1784</v>
      </c>
      <c r="O33" s="6">
        <v>6</v>
      </c>
      <c r="Q33" s="6">
        <v>48</v>
      </c>
      <c r="S33" s="6">
        <v>0.67</v>
      </c>
      <c r="U33" s="6">
        <v>1.54</v>
      </c>
      <c r="AD33" s="6" t="s">
        <v>1784</v>
      </c>
      <c r="AE33" s="6">
        <v>18</v>
      </c>
      <c r="AF33" s="6" t="s">
        <v>1784</v>
      </c>
      <c r="AG33" s="6">
        <v>18</v>
      </c>
      <c r="AM33" s="6">
        <v>8.1</v>
      </c>
      <c r="BA33" s="6">
        <v>42</v>
      </c>
      <c r="BC33" s="6">
        <v>140</v>
      </c>
      <c r="BE33" s="6">
        <v>0.1</v>
      </c>
      <c r="BG33" s="6">
        <v>3</v>
      </c>
      <c r="BI33" s="6">
        <v>59</v>
      </c>
      <c r="BK33" s="6">
        <v>2.8</v>
      </c>
      <c r="BL33" s="6" t="s">
        <v>1784</v>
      </c>
      <c r="BM33" s="6">
        <v>19</v>
      </c>
      <c r="BO33" s="6">
        <v>6.4000000000000001E-2</v>
      </c>
      <c r="BU33" s="6">
        <v>590</v>
      </c>
    </row>
    <row r="34" spans="1:75" x14ac:dyDescent="0.2">
      <c r="A34" s="6" t="s">
        <v>1782</v>
      </c>
      <c r="B34" s="66">
        <v>36177.548611111109</v>
      </c>
      <c r="C34" s="66">
        <v>36177.899305555555</v>
      </c>
      <c r="D34" s="6" t="s">
        <v>1830</v>
      </c>
      <c r="E34" s="6" t="s">
        <v>1831</v>
      </c>
      <c r="G34" s="6">
        <v>50</v>
      </c>
      <c r="M34" s="6">
        <v>1.46</v>
      </c>
      <c r="O34" s="6">
        <v>8.0399999999999991</v>
      </c>
      <c r="Q34" s="6">
        <v>110</v>
      </c>
      <c r="S34" s="6">
        <v>1.1599999999999999</v>
      </c>
      <c r="U34" s="6">
        <v>4.04</v>
      </c>
      <c r="AD34" s="6" t="s">
        <v>1784</v>
      </c>
      <c r="AE34" s="6">
        <v>18</v>
      </c>
      <c r="AF34" s="6" t="s">
        <v>1784</v>
      </c>
      <c r="AG34" s="6">
        <v>18</v>
      </c>
      <c r="AM34" s="6">
        <v>7.7</v>
      </c>
      <c r="BA34" s="6">
        <v>14</v>
      </c>
      <c r="BC34" s="6">
        <v>69</v>
      </c>
      <c r="BE34" s="6">
        <v>0.33</v>
      </c>
      <c r="BG34" s="6">
        <v>12</v>
      </c>
      <c r="BI34" s="6">
        <v>24</v>
      </c>
      <c r="BK34" s="6">
        <v>3.1</v>
      </c>
      <c r="BM34" s="6">
        <v>29</v>
      </c>
      <c r="BO34" s="6">
        <v>6.5000000000000002E-2</v>
      </c>
      <c r="BU34" s="6">
        <v>270</v>
      </c>
    </row>
    <row r="35" spans="1:75" x14ac:dyDescent="0.2">
      <c r="A35" s="6" t="s">
        <v>1782</v>
      </c>
      <c r="B35" s="66">
        <v>36177.693055555559</v>
      </c>
      <c r="C35" s="66"/>
      <c r="D35" s="6" t="s">
        <v>1832</v>
      </c>
      <c r="G35" s="6">
        <v>70</v>
      </c>
      <c r="K35" s="6">
        <v>0.03</v>
      </c>
      <c r="BW35" s="6">
        <v>6.9</v>
      </c>
    </row>
    <row r="36" spans="1:75" x14ac:dyDescent="0.2">
      <c r="A36" s="6" t="s">
        <v>1782</v>
      </c>
      <c r="B36" s="66">
        <v>36199.5</v>
      </c>
      <c r="C36" s="66"/>
      <c r="D36" s="6" t="s">
        <v>1833</v>
      </c>
      <c r="E36" s="6" t="s">
        <v>1834</v>
      </c>
      <c r="G36" s="6">
        <v>10</v>
      </c>
      <c r="K36" s="6">
        <v>0.59</v>
      </c>
      <c r="N36" s="6" t="s">
        <v>1784</v>
      </c>
      <c r="O36" s="6">
        <v>6</v>
      </c>
      <c r="Q36" s="6">
        <v>30</v>
      </c>
      <c r="S36" s="6">
        <v>0.378</v>
      </c>
      <c r="U36" s="6">
        <v>1.19</v>
      </c>
      <c r="AD36" s="6" t="s">
        <v>1784</v>
      </c>
      <c r="AE36" s="6">
        <v>18</v>
      </c>
      <c r="AF36" s="6" t="s">
        <v>1784</v>
      </c>
      <c r="AG36" s="6">
        <v>18</v>
      </c>
      <c r="AM36" s="6">
        <v>7.65</v>
      </c>
      <c r="AZ36" s="6" t="s">
        <v>1784</v>
      </c>
      <c r="BA36" s="6">
        <v>5</v>
      </c>
      <c r="BC36" s="6">
        <v>120</v>
      </c>
      <c r="BD36" s="6" t="s">
        <v>1784</v>
      </c>
      <c r="BE36" s="6">
        <v>0.04</v>
      </c>
      <c r="BG36" s="6">
        <v>2</v>
      </c>
      <c r="BI36" s="6">
        <v>45</v>
      </c>
      <c r="BJ36" s="6" t="s">
        <v>1784</v>
      </c>
      <c r="BK36" s="6">
        <v>0.8</v>
      </c>
      <c r="BM36" s="6">
        <v>23</v>
      </c>
      <c r="BO36" s="6">
        <v>2.7E-2</v>
      </c>
      <c r="BU36" s="6">
        <v>480</v>
      </c>
    </row>
    <row r="37" spans="1:75" x14ac:dyDescent="0.2">
      <c r="A37" s="6" t="s">
        <v>1782</v>
      </c>
      <c r="B37" s="66">
        <v>36232.684027777781</v>
      </c>
      <c r="C37" s="66">
        <v>36232.78125</v>
      </c>
      <c r="D37" s="6" t="s">
        <v>1835</v>
      </c>
      <c r="E37" s="6" t="s">
        <v>1836</v>
      </c>
      <c r="G37" s="6">
        <v>50</v>
      </c>
      <c r="M37" s="6">
        <v>3.18</v>
      </c>
      <c r="O37" s="6">
        <v>2.7</v>
      </c>
      <c r="Q37" s="6">
        <v>11</v>
      </c>
      <c r="S37" s="6">
        <v>0.17499999999999999</v>
      </c>
      <c r="T37" s="6" t="s">
        <v>1784</v>
      </c>
      <c r="U37" s="6">
        <v>0.14000000000000001</v>
      </c>
      <c r="AD37" s="6" t="s">
        <v>1784</v>
      </c>
      <c r="AE37" s="6">
        <v>18</v>
      </c>
      <c r="AF37" s="6" t="s">
        <v>1784</v>
      </c>
      <c r="AG37" s="6">
        <v>18</v>
      </c>
      <c r="AM37" s="6">
        <v>7.86</v>
      </c>
      <c r="BA37" s="6">
        <v>9</v>
      </c>
      <c r="BO37" s="6">
        <v>3.5000000000000003E-2</v>
      </c>
    </row>
    <row r="38" spans="1:75" x14ac:dyDescent="0.2">
      <c r="A38" s="6" t="s">
        <v>1782</v>
      </c>
      <c r="B38" s="66">
        <v>36234.631944444445</v>
      </c>
      <c r="C38" s="66">
        <v>36235.409722222219</v>
      </c>
      <c r="D38" s="6" t="s">
        <v>1837</v>
      </c>
      <c r="E38" s="6" t="s">
        <v>1838</v>
      </c>
      <c r="G38" s="6">
        <v>50</v>
      </c>
      <c r="M38" s="6">
        <v>32.737000000000002</v>
      </c>
      <c r="N38" s="6" t="s">
        <v>1784</v>
      </c>
      <c r="O38" s="6">
        <v>6</v>
      </c>
      <c r="Q38" s="6">
        <v>29</v>
      </c>
      <c r="S38" s="6">
        <v>0.111</v>
      </c>
      <c r="U38" s="6">
        <v>0.71</v>
      </c>
      <c r="AD38" s="6" t="s">
        <v>1784</v>
      </c>
      <c r="AE38" s="6">
        <v>18</v>
      </c>
      <c r="AF38" s="6" t="s">
        <v>1784</v>
      </c>
      <c r="AG38" s="6">
        <v>18</v>
      </c>
      <c r="AM38" s="6">
        <v>8.01</v>
      </c>
      <c r="BA38" s="6">
        <v>10</v>
      </c>
    </row>
    <row r="39" spans="1:75" x14ac:dyDescent="0.2">
      <c r="A39" s="6" t="s">
        <v>1782</v>
      </c>
      <c r="B39" s="66">
        <v>36243.462500000001</v>
      </c>
      <c r="C39" s="66"/>
      <c r="D39" s="6" t="s">
        <v>1839</v>
      </c>
      <c r="E39" s="6" t="s">
        <v>1840</v>
      </c>
      <c r="G39" s="6">
        <v>10</v>
      </c>
      <c r="K39" s="6">
        <v>0.26</v>
      </c>
      <c r="N39" s="6" t="s">
        <v>1784</v>
      </c>
      <c r="O39" s="6">
        <v>6</v>
      </c>
      <c r="Q39" s="6">
        <v>12</v>
      </c>
      <c r="S39" s="6">
        <v>7.2999999999999995E-2</v>
      </c>
      <c r="U39" s="6">
        <v>0.56000000000000005</v>
      </c>
      <c r="AD39" s="6" t="s">
        <v>1784</v>
      </c>
      <c r="AE39" s="6">
        <v>18</v>
      </c>
      <c r="AF39" s="6" t="s">
        <v>1784</v>
      </c>
      <c r="AG39" s="6">
        <v>18</v>
      </c>
      <c r="AM39" s="6">
        <v>7.8100000000000005</v>
      </c>
    </row>
    <row r="40" spans="1:75" x14ac:dyDescent="0.2">
      <c r="A40" s="6" t="s">
        <v>1782</v>
      </c>
      <c r="B40" s="66">
        <v>36250.512499999997</v>
      </c>
      <c r="C40" s="66"/>
      <c r="D40" s="6" t="s">
        <v>1841</v>
      </c>
      <c r="E40" s="6" t="s">
        <v>1842</v>
      </c>
      <c r="G40" s="6">
        <v>10</v>
      </c>
      <c r="K40" s="6">
        <v>0.25</v>
      </c>
      <c r="N40" s="6" t="s">
        <v>1784</v>
      </c>
      <c r="O40" s="6">
        <v>6</v>
      </c>
      <c r="Q40" s="6">
        <v>15</v>
      </c>
      <c r="S40" s="6">
        <v>3.5000000000000003E-2</v>
      </c>
      <c r="U40" s="6">
        <v>0.53</v>
      </c>
      <c r="AD40" s="6" t="s">
        <v>1784</v>
      </c>
      <c r="AE40" s="6">
        <v>18</v>
      </c>
      <c r="AF40" s="6" t="s">
        <v>1784</v>
      </c>
      <c r="AG40" s="6">
        <v>18</v>
      </c>
      <c r="AM40" s="6">
        <v>8.11</v>
      </c>
    </row>
    <row r="41" spans="1:75" x14ac:dyDescent="0.2">
      <c r="A41" s="6" t="s">
        <v>1782</v>
      </c>
      <c r="B41" s="66">
        <v>36264.402777777781</v>
      </c>
      <c r="C41" s="66"/>
      <c r="D41" s="6" t="s">
        <v>1843</v>
      </c>
      <c r="E41" s="6" t="s">
        <v>1844</v>
      </c>
      <c r="G41" s="6">
        <v>10</v>
      </c>
      <c r="K41" s="6">
        <v>0.59</v>
      </c>
      <c r="N41" s="6" t="s">
        <v>1784</v>
      </c>
      <c r="O41" s="6">
        <v>12</v>
      </c>
      <c r="Q41" s="6">
        <v>18</v>
      </c>
      <c r="S41" s="6">
        <v>4.9000000000000002E-2</v>
      </c>
      <c r="U41" s="6">
        <v>0.48</v>
      </c>
      <c r="AD41" s="6" t="s">
        <v>1784</v>
      </c>
      <c r="AE41" s="6">
        <v>18</v>
      </c>
      <c r="AF41" s="6" t="s">
        <v>1784</v>
      </c>
      <c r="AG41" s="6">
        <v>18</v>
      </c>
      <c r="AM41" s="6">
        <v>7.72</v>
      </c>
      <c r="AZ41" s="6" t="s">
        <v>1784</v>
      </c>
      <c r="BA41" s="6">
        <v>5</v>
      </c>
    </row>
    <row r="42" spans="1:75" x14ac:dyDescent="0.2">
      <c r="A42" s="6" t="s">
        <v>1782</v>
      </c>
      <c r="B42" s="66">
        <v>36291.465277777781</v>
      </c>
      <c r="C42" s="66"/>
      <c r="D42" s="6" t="s">
        <v>1845</v>
      </c>
      <c r="E42" s="6" t="s">
        <v>1846</v>
      </c>
      <c r="G42" s="6">
        <v>10</v>
      </c>
      <c r="K42" s="6">
        <v>0.26</v>
      </c>
      <c r="N42" s="6" t="s">
        <v>1784</v>
      </c>
      <c r="O42" s="6">
        <v>6</v>
      </c>
      <c r="Q42" s="6">
        <v>18</v>
      </c>
      <c r="R42" s="6" t="s">
        <v>1784</v>
      </c>
      <c r="S42" s="6">
        <v>1.2999999999999999E-2</v>
      </c>
      <c r="U42" s="6">
        <v>0.51</v>
      </c>
      <c r="AD42" s="6" t="s">
        <v>1784</v>
      </c>
      <c r="AE42" s="6">
        <v>18</v>
      </c>
      <c r="AF42" s="6" t="s">
        <v>1784</v>
      </c>
      <c r="AG42" s="6">
        <v>18</v>
      </c>
      <c r="AM42" s="6">
        <v>7.66</v>
      </c>
    </row>
    <row r="43" spans="1:75" x14ac:dyDescent="0.2">
      <c r="A43" s="6" t="s">
        <v>1782</v>
      </c>
      <c r="B43" s="66">
        <v>36320.363888888889</v>
      </c>
      <c r="C43" s="66"/>
      <c r="D43" s="6" t="s">
        <v>1847</v>
      </c>
      <c r="E43" s="6" t="s">
        <v>1848</v>
      </c>
      <c r="G43" s="6">
        <v>10</v>
      </c>
      <c r="K43" s="6">
        <v>0.32</v>
      </c>
      <c r="N43" s="6" t="s">
        <v>1784</v>
      </c>
      <c r="O43" s="6">
        <v>6</v>
      </c>
      <c r="Q43" s="6">
        <v>17</v>
      </c>
      <c r="S43" s="6">
        <v>0.17899999999999999</v>
      </c>
      <c r="U43" s="6">
        <v>0.79</v>
      </c>
      <c r="AD43" s="6" t="s">
        <v>1784</v>
      </c>
      <c r="AE43" s="6">
        <v>18</v>
      </c>
      <c r="AF43" s="6" t="s">
        <v>1784</v>
      </c>
      <c r="AG43" s="6">
        <v>18</v>
      </c>
      <c r="AM43" s="6">
        <v>7.6</v>
      </c>
    </row>
    <row r="44" spans="1:75" x14ac:dyDescent="0.2">
      <c r="A44" s="6" t="s">
        <v>1782</v>
      </c>
      <c r="B44" s="66">
        <v>36411.520833333336</v>
      </c>
      <c r="C44" s="66"/>
      <c r="D44" s="6" t="s">
        <v>1849</v>
      </c>
      <c r="E44" s="6" t="s">
        <v>1850</v>
      </c>
      <c r="G44" s="6">
        <v>70</v>
      </c>
      <c r="K44" s="6">
        <v>0.02</v>
      </c>
      <c r="N44" s="6" t="s">
        <v>1784</v>
      </c>
      <c r="O44" s="6">
        <v>2</v>
      </c>
      <c r="Q44" s="6">
        <v>15</v>
      </c>
      <c r="S44" s="6">
        <v>3.1E-2</v>
      </c>
      <c r="U44" s="6">
        <v>0.65</v>
      </c>
      <c r="AD44" s="6" t="s">
        <v>1784</v>
      </c>
      <c r="AE44" s="6">
        <v>18</v>
      </c>
      <c r="AF44" s="6" t="s">
        <v>1784</v>
      </c>
      <c r="AG44" s="6">
        <v>18</v>
      </c>
      <c r="AM44" s="6">
        <v>7.78</v>
      </c>
      <c r="AZ44" s="6" t="s">
        <v>1784</v>
      </c>
      <c r="BA44" s="6">
        <v>5</v>
      </c>
      <c r="BC44" s="6">
        <v>110</v>
      </c>
      <c r="BD44" s="6" t="s">
        <v>1784</v>
      </c>
      <c r="BE44" s="6">
        <v>0.04</v>
      </c>
      <c r="BG44" s="6">
        <v>1</v>
      </c>
      <c r="BI44" s="6">
        <v>48</v>
      </c>
      <c r="BK44" s="6">
        <v>1</v>
      </c>
      <c r="BL44" s="6" t="s">
        <v>1784</v>
      </c>
      <c r="BM44" s="6">
        <v>19</v>
      </c>
      <c r="BO44" s="6">
        <v>4.2999999999999997E-2</v>
      </c>
      <c r="BU44" s="6">
        <v>480</v>
      </c>
      <c r="BW44" s="6">
        <v>5.4</v>
      </c>
    </row>
    <row r="45" spans="1:75" x14ac:dyDescent="0.2">
      <c r="A45" s="6" t="s">
        <v>1782</v>
      </c>
      <c r="B45" s="66">
        <v>36430.208333333336</v>
      </c>
      <c r="C45" s="66">
        <v>36430.461805555555</v>
      </c>
      <c r="D45" s="6" t="s">
        <v>1851</v>
      </c>
      <c r="E45" s="6" t="s">
        <v>1852</v>
      </c>
      <c r="G45" s="6">
        <v>50</v>
      </c>
      <c r="M45" s="6">
        <v>17.366</v>
      </c>
      <c r="O45" s="6">
        <v>9.9</v>
      </c>
      <c r="Q45" s="6">
        <v>35</v>
      </c>
      <c r="S45" s="6">
        <v>0.23899999999999999</v>
      </c>
      <c r="U45" s="6">
        <v>1.45</v>
      </c>
      <c r="AD45" s="6" t="s">
        <v>1784</v>
      </c>
      <c r="AE45" s="6">
        <v>18</v>
      </c>
      <c r="AF45" s="6" t="s">
        <v>1784</v>
      </c>
      <c r="AG45" s="6">
        <v>18</v>
      </c>
      <c r="AM45" s="6">
        <v>7.95</v>
      </c>
      <c r="BA45" s="6">
        <v>28</v>
      </c>
      <c r="BC45" s="6">
        <v>58</v>
      </c>
      <c r="BE45" s="6">
        <v>0.11</v>
      </c>
      <c r="BG45" s="6">
        <v>7</v>
      </c>
      <c r="BI45" s="6">
        <v>23</v>
      </c>
      <c r="BK45" s="6">
        <v>2.8</v>
      </c>
      <c r="BM45" s="6">
        <v>29</v>
      </c>
      <c r="BO45" s="6">
        <v>0.14000000000000001</v>
      </c>
      <c r="BU45" s="6">
        <v>240</v>
      </c>
    </row>
    <row r="46" spans="1:75" x14ac:dyDescent="0.2">
      <c r="A46" s="6" t="s">
        <v>1782</v>
      </c>
      <c r="B46" s="66">
        <v>36430.279166666667</v>
      </c>
      <c r="C46" s="66"/>
      <c r="D46" s="6" t="s">
        <v>1853</v>
      </c>
      <c r="G46" s="6">
        <v>70</v>
      </c>
      <c r="K46" s="6">
        <v>1.3</v>
      </c>
      <c r="BV46" s="6" t="s">
        <v>1784</v>
      </c>
      <c r="BW46" s="6">
        <v>1</v>
      </c>
    </row>
    <row r="47" spans="1:75" x14ac:dyDescent="0.2">
      <c r="A47" s="6" t="s">
        <v>1782</v>
      </c>
      <c r="B47" s="66">
        <v>36528.649305555555</v>
      </c>
      <c r="C47" s="66">
        <v>36529.409722222219</v>
      </c>
      <c r="D47" s="6" t="s">
        <v>1854</v>
      </c>
      <c r="E47" s="6" t="s">
        <v>1855</v>
      </c>
      <c r="G47" s="6">
        <v>50</v>
      </c>
      <c r="M47" s="6">
        <v>0.98</v>
      </c>
      <c r="N47" s="6" t="s">
        <v>1784</v>
      </c>
      <c r="O47" s="6">
        <v>60</v>
      </c>
      <c r="Q47" s="6">
        <v>37</v>
      </c>
      <c r="S47" s="6">
        <v>0.72</v>
      </c>
      <c r="U47" s="6">
        <v>1.8</v>
      </c>
      <c r="AD47" s="6" t="s">
        <v>1784</v>
      </c>
      <c r="AE47" s="6">
        <v>18</v>
      </c>
      <c r="AF47" s="6" t="s">
        <v>1784</v>
      </c>
      <c r="AG47" s="6">
        <v>18</v>
      </c>
      <c r="AM47" s="6">
        <v>7.91</v>
      </c>
      <c r="BA47" s="6">
        <v>8</v>
      </c>
      <c r="BC47" s="6">
        <v>86</v>
      </c>
      <c r="BE47" s="6">
        <v>0.1</v>
      </c>
      <c r="BG47" s="6">
        <v>3</v>
      </c>
      <c r="BI47" s="6">
        <v>38</v>
      </c>
      <c r="BK47" s="6">
        <v>0.8</v>
      </c>
      <c r="BM47" s="6">
        <v>21</v>
      </c>
      <c r="BO47" s="6">
        <v>6.3E-2</v>
      </c>
      <c r="BU47" s="6">
        <v>370</v>
      </c>
    </row>
    <row r="48" spans="1:75" x14ac:dyDescent="0.2">
      <c r="A48" s="6" t="s">
        <v>1782</v>
      </c>
      <c r="B48" s="66">
        <v>36528.854166666664</v>
      </c>
      <c r="C48" s="66"/>
      <c r="D48" s="6" t="s">
        <v>1856</v>
      </c>
      <c r="G48" s="6">
        <v>70</v>
      </c>
      <c r="K48" s="6">
        <v>0.01</v>
      </c>
      <c r="BV48" s="6" t="s">
        <v>1784</v>
      </c>
      <c r="BW48" s="6">
        <v>1.4</v>
      </c>
    </row>
    <row r="49" spans="1:75" x14ac:dyDescent="0.2">
      <c r="A49" s="6" t="s">
        <v>1782</v>
      </c>
      <c r="B49" s="66">
        <v>36543.416666666664</v>
      </c>
      <c r="C49" s="66"/>
      <c r="D49" s="6" t="s">
        <v>1857</v>
      </c>
      <c r="E49" s="6" t="s">
        <v>1858</v>
      </c>
      <c r="G49" s="6">
        <v>70</v>
      </c>
      <c r="K49" s="6">
        <v>0.01</v>
      </c>
      <c r="N49" s="6" t="s">
        <v>1784</v>
      </c>
      <c r="O49" s="6">
        <v>6</v>
      </c>
      <c r="Q49" s="6">
        <v>20</v>
      </c>
      <c r="S49" s="6">
        <v>1.22</v>
      </c>
      <c r="U49" s="6">
        <v>2</v>
      </c>
      <c r="AD49" s="6" t="s">
        <v>1784</v>
      </c>
      <c r="AE49" s="6">
        <v>18</v>
      </c>
      <c r="AF49" s="6" t="s">
        <v>1784</v>
      </c>
      <c r="AG49" s="6">
        <v>18</v>
      </c>
      <c r="AM49" s="6">
        <v>7.38</v>
      </c>
      <c r="AZ49" s="6" t="s">
        <v>1784</v>
      </c>
      <c r="BA49" s="6">
        <v>5</v>
      </c>
      <c r="BC49" s="6">
        <v>140</v>
      </c>
      <c r="BG49" s="6">
        <v>1</v>
      </c>
      <c r="BI49" s="6">
        <v>54</v>
      </c>
      <c r="BJ49" s="6" t="s">
        <v>1784</v>
      </c>
      <c r="BK49" s="6">
        <v>0.8</v>
      </c>
      <c r="BM49" s="6">
        <v>26</v>
      </c>
      <c r="BO49" s="6">
        <v>4.2000000000000003E-2</v>
      </c>
      <c r="BU49" s="6">
        <v>580</v>
      </c>
      <c r="BV49" s="6" t="s">
        <v>1784</v>
      </c>
      <c r="BW49" s="6">
        <v>1.4</v>
      </c>
    </row>
    <row r="50" spans="1:75" x14ac:dyDescent="0.2">
      <c r="A50" s="6" t="s">
        <v>1782</v>
      </c>
      <c r="B50" s="66">
        <v>36544.663194444445</v>
      </c>
      <c r="C50" s="66">
        <v>36544.972222222219</v>
      </c>
      <c r="D50" s="6" t="s">
        <v>1859</v>
      </c>
      <c r="E50" s="6" t="s">
        <v>1860</v>
      </c>
      <c r="G50" s="6">
        <v>50</v>
      </c>
      <c r="M50" s="6">
        <v>0.38</v>
      </c>
      <c r="N50" s="6" t="s">
        <v>1784</v>
      </c>
      <c r="O50" s="6">
        <v>6</v>
      </c>
      <c r="Q50" s="6">
        <v>22</v>
      </c>
      <c r="S50" s="6">
        <v>1.3900000000000001</v>
      </c>
      <c r="U50" s="6">
        <v>2.2999999999999998</v>
      </c>
      <c r="AD50" s="6" t="s">
        <v>1784</v>
      </c>
      <c r="AE50" s="6">
        <v>18</v>
      </c>
      <c r="AF50" s="6" t="s">
        <v>1784</v>
      </c>
      <c r="AG50" s="6">
        <v>18</v>
      </c>
      <c r="AM50" s="6">
        <v>7.8</v>
      </c>
      <c r="AZ50" s="6" t="s">
        <v>1784</v>
      </c>
      <c r="BA50" s="6">
        <v>5</v>
      </c>
      <c r="BC50" s="6">
        <v>150</v>
      </c>
      <c r="BF50" s="6" t="s">
        <v>1784</v>
      </c>
      <c r="BG50" s="6">
        <v>1</v>
      </c>
      <c r="BI50" s="6">
        <v>55</v>
      </c>
      <c r="BJ50" s="6" t="s">
        <v>1784</v>
      </c>
      <c r="BK50" s="6">
        <v>0.8</v>
      </c>
      <c r="BL50" s="6" t="s">
        <v>1784</v>
      </c>
      <c r="BM50" s="6">
        <v>19</v>
      </c>
      <c r="BO50" s="6">
        <v>3.5000000000000003E-2</v>
      </c>
      <c r="BU50" s="6">
        <v>600</v>
      </c>
    </row>
    <row r="51" spans="1:75" x14ac:dyDescent="0.2">
      <c r="A51" s="6" t="s">
        <v>1782</v>
      </c>
      <c r="B51" s="66">
        <v>36544.756944444445</v>
      </c>
      <c r="C51" s="66"/>
      <c r="D51" s="6" t="s">
        <v>1861</v>
      </c>
      <c r="G51" s="6">
        <v>70</v>
      </c>
      <c r="K51" s="6">
        <v>0.01</v>
      </c>
      <c r="BW51" s="6">
        <v>2.8</v>
      </c>
    </row>
    <row r="52" spans="1:75" x14ac:dyDescent="0.2">
      <c r="A52" s="6" t="s">
        <v>1782</v>
      </c>
      <c r="B52" s="66">
        <v>36569.256944444445</v>
      </c>
      <c r="C52" s="66">
        <v>36569.868055555555</v>
      </c>
      <c r="D52" s="6" t="s">
        <v>1862</v>
      </c>
      <c r="E52" s="6" t="s">
        <v>1863</v>
      </c>
      <c r="G52" s="6">
        <v>50</v>
      </c>
      <c r="M52" s="6">
        <v>0.17</v>
      </c>
      <c r="N52" s="6" t="s">
        <v>1784</v>
      </c>
      <c r="O52" s="6">
        <v>6</v>
      </c>
      <c r="Q52" s="6">
        <v>42</v>
      </c>
      <c r="S52" s="6">
        <v>1.79</v>
      </c>
      <c r="U52" s="6">
        <v>3.19</v>
      </c>
      <c r="AD52" s="6" t="s">
        <v>1784</v>
      </c>
      <c r="AE52" s="6">
        <v>18</v>
      </c>
      <c r="AF52" s="6" t="s">
        <v>1784</v>
      </c>
      <c r="AG52" s="6">
        <v>18</v>
      </c>
      <c r="AM52" s="6">
        <v>7.75</v>
      </c>
      <c r="BA52" s="6">
        <v>11</v>
      </c>
      <c r="BC52" s="6">
        <v>170</v>
      </c>
      <c r="BG52" s="6">
        <v>3</v>
      </c>
      <c r="BI52" s="6">
        <v>51</v>
      </c>
      <c r="BJ52" s="6" t="s">
        <v>1784</v>
      </c>
      <c r="BK52" s="6">
        <v>0.8</v>
      </c>
      <c r="BM52" s="6">
        <v>30</v>
      </c>
      <c r="BO52" s="6">
        <v>0.122</v>
      </c>
      <c r="BU52" s="6">
        <v>630</v>
      </c>
    </row>
    <row r="53" spans="1:75" x14ac:dyDescent="0.2">
      <c r="A53" s="6" t="s">
        <v>1782</v>
      </c>
      <c r="B53" s="66">
        <v>36578.586805555555</v>
      </c>
      <c r="C53" s="66">
        <v>36580.5</v>
      </c>
      <c r="D53" s="6" t="s">
        <v>1864</v>
      </c>
      <c r="E53" s="6" t="s">
        <v>1865</v>
      </c>
      <c r="G53" s="6">
        <v>50</v>
      </c>
      <c r="M53" s="6">
        <v>632</v>
      </c>
      <c r="N53" s="6" t="s">
        <v>1784</v>
      </c>
      <c r="O53" s="6">
        <v>24</v>
      </c>
      <c r="Q53" s="6">
        <v>33</v>
      </c>
      <c r="R53" s="6" t="s">
        <v>1784</v>
      </c>
      <c r="S53" s="6">
        <v>1.2999999999999999E-2</v>
      </c>
      <c r="U53" s="6">
        <v>1.48</v>
      </c>
      <c r="AD53" s="6" t="s">
        <v>1784</v>
      </c>
      <c r="AE53" s="6">
        <v>18</v>
      </c>
      <c r="AF53" s="6" t="s">
        <v>1784</v>
      </c>
      <c r="AG53" s="6">
        <v>18</v>
      </c>
      <c r="AM53" s="6">
        <v>7.6</v>
      </c>
      <c r="BA53" s="6">
        <v>32</v>
      </c>
      <c r="BC53" s="6">
        <v>38</v>
      </c>
      <c r="BG53" s="6">
        <v>9</v>
      </c>
      <c r="BI53" s="6">
        <v>10</v>
      </c>
      <c r="BK53" s="6">
        <v>5</v>
      </c>
      <c r="BM53" s="6">
        <v>71</v>
      </c>
      <c r="BO53" s="6">
        <v>0.14799999999999999</v>
      </c>
      <c r="BU53" s="6">
        <v>140</v>
      </c>
    </row>
    <row r="54" spans="1:75" x14ac:dyDescent="0.2">
      <c r="A54" s="6" t="s">
        <v>1782</v>
      </c>
      <c r="B54" s="66">
        <v>36579.618055555555</v>
      </c>
      <c r="C54" s="66"/>
      <c r="D54" s="6" t="s">
        <v>1866</v>
      </c>
      <c r="G54" s="6">
        <v>70</v>
      </c>
      <c r="K54" s="6">
        <v>4</v>
      </c>
      <c r="BW54" s="6">
        <v>2.58</v>
      </c>
    </row>
    <row r="55" spans="1:75" x14ac:dyDescent="0.2">
      <c r="A55" s="6" t="s">
        <v>1782</v>
      </c>
      <c r="B55" s="66">
        <v>36580.645833333336</v>
      </c>
      <c r="C55" s="66">
        <v>36584.194444444445</v>
      </c>
      <c r="D55" s="6" t="s">
        <v>1867</v>
      </c>
      <c r="E55" s="6" t="s">
        <v>1868</v>
      </c>
      <c r="G55" s="6">
        <v>50</v>
      </c>
      <c r="M55" s="6">
        <v>288</v>
      </c>
      <c r="N55" s="6" t="s">
        <v>1784</v>
      </c>
      <c r="O55" s="6">
        <v>20</v>
      </c>
      <c r="Q55" s="6">
        <v>18</v>
      </c>
      <c r="S55" s="6">
        <v>1.6E-2</v>
      </c>
      <c r="U55" s="6">
        <v>0.753</v>
      </c>
      <c r="AD55" s="6" t="s">
        <v>1784</v>
      </c>
      <c r="AE55" s="6">
        <v>18</v>
      </c>
      <c r="AG55" s="6">
        <v>20</v>
      </c>
      <c r="BA55" s="6">
        <v>8</v>
      </c>
    </row>
    <row r="56" spans="1:75" x14ac:dyDescent="0.2">
      <c r="A56" s="6" t="s">
        <v>1782</v>
      </c>
      <c r="B56" s="66">
        <v>36591.458333333336</v>
      </c>
      <c r="C56" s="66"/>
      <c r="D56" s="6" t="s">
        <v>1869</v>
      </c>
      <c r="E56" s="6" t="s">
        <v>1870</v>
      </c>
      <c r="G56" s="6">
        <v>70</v>
      </c>
      <c r="K56" s="6">
        <v>0.16</v>
      </c>
      <c r="N56" s="6" t="s">
        <v>1784</v>
      </c>
      <c r="O56" s="6">
        <v>6</v>
      </c>
      <c r="Q56" s="6">
        <v>12</v>
      </c>
      <c r="S56" s="6">
        <v>0.19700000000000001</v>
      </c>
      <c r="U56" s="6">
        <v>0.63</v>
      </c>
      <c r="AD56" s="6" t="s">
        <v>1784</v>
      </c>
      <c r="AE56" s="6">
        <v>18</v>
      </c>
      <c r="AF56" s="6" t="s">
        <v>1784</v>
      </c>
      <c r="AG56" s="6">
        <v>18</v>
      </c>
      <c r="AM56" s="6">
        <v>7.71</v>
      </c>
      <c r="AZ56" s="6" t="s">
        <v>1784</v>
      </c>
      <c r="BA56" s="6">
        <v>5</v>
      </c>
      <c r="BC56" s="6">
        <v>110</v>
      </c>
      <c r="BG56" s="6">
        <v>1</v>
      </c>
      <c r="BI56" s="6">
        <v>46</v>
      </c>
      <c r="BK56" s="6">
        <v>1</v>
      </c>
      <c r="BL56" s="6" t="s">
        <v>1784</v>
      </c>
      <c r="BM56" s="6">
        <v>19</v>
      </c>
      <c r="BO56" s="6">
        <v>3.4000000000000002E-2</v>
      </c>
      <c r="BU56" s="6">
        <v>460</v>
      </c>
      <c r="BW56" s="6">
        <v>4.67</v>
      </c>
    </row>
    <row r="57" spans="1:75" x14ac:dyDescent="0.2">
      <c r="A57" s="6" t="s">
        <v>1782</v>
      </c>
      <c r="B57" s="66">
        <v>36622.487500000003</v>
      </c>
      <c r="C57" s="66"/>
      <c r="D57" s="6" t="s">
        <v>1871</v>
      </c>
      <c r="G57" s="6">
        <v>70</v>
      </c>
      <c r="K57" s="6">
        <v>0.05</v>
      </c>
    </row>
    <row r="58" spans="1:75" x14ac:dyDescent="0.2">
      <c r="A58" s="6" t="s">
        <v>1782</v>
      </c>
      <c r="B58" s="66">
        <v>36623.534722222219</v>
      </c>
      <c r="C58" s="66">
        <v>36624.118055555555</v>
      </c>
      <c r="D58" s="6" t="s">
        <v>1872</v>
      </c>
      <c r="E58" s="6" t="s">
        <v>1873</v>
      </c>
      <c r="G58" s="6">
        <v>50</v>
      </c>
      <c r="M58" s="6">
        <v>117</v>
      </c>
      <c r="O58" s="6">
        <v>2.5</v>
      </c>
      <c r="Q58" s="6">
        <v>18</v>
      </c>
      <c r="S58" s="6">
        <v>0.20200000000000001</v>
      </c>
      <c r="U58" s="6">
        <v>0.76</v>
      </c>
      <c r="AD58" s="6" t="s">
        <v>1784</v>
      </c>
      <c r="AE58" s="6">
        <v>18</v>
      </c>
      <c r="AF58" s="6" t="s">
        <v>1784</v>
      </c>
      <c r="AG58" s="6">
        <v>18</v>
      </c>
      <c r="AM58" s="6">
        <v>7.75</v>
      </c>
      <c r="BA58" s="6">
        <v>15</v>
      </c>
      <c r="BC58" s="6">
        <v>40</v>
      </c>
      <c r="BG58" s="6">
        <v>7</v>
      </c>
      <c r="BI58" s="6">
        <v>15</v>
      </c>
      <c r="BK58" s="6">
        <v>5.2</v>
      </c>
      <c r="BM58" s="6">
        <v>38</v>
      </c>
      <c r="BO58" s="6">
        <v>7.8E-2</v>
      </c>
      <c r="BU58" s="6">
        <v>160</v>
      </c>
    </row>
    <row r="59" spans="1:75" x14ac:dyDescent="0.2">
      <c r="A59" s="6" t="s">
        <v>1782</v>
      </c>
      <c r="B59" s="66">
        <v>36623.729166666664</v>
      </c>
      <c r="C59" s="66"/>
      <c r="D59" s="6" t="s">
        <v>1874</v>
      </c>
      <c r="G59" s="6">
        <v>70</v>
      </c>
      <c r="K59" s="6">
        <v>1.9</v>
      </c>
      <c r="BW59" s="6">
        <v>1.63</v>
      </c>
    </row>
    <row r="60" spans="1:75" x14ac:dyDescent="0.2">
      <c r="A60" s="6" t="s">
        <v>1782</v>
      </c>
      <c r="B60" s="66">
        <v>36671.512499999997</v>
      </c>
      <c r="C60" s="66"/>
      <c r="D60" s="6" t="s">
        <v>1875</v>
      </c>
      <c r="G60" s="6">
        <v>70</v>
      </c>
      <c r="K60" s="6">
        <v>0.45</v>
      </c>
    </row>
    <row r="61" spans="1:75" x14ac:dyDescent="0.2">
      <c r="A61" s="6" t="s">
        <v>1782</v>
      </c>
      <c r="B61" s="66">
        <v>36774.469444444447</v>
      </c>
      <c r="C61" s="66"/>
      <c r="D61" s="6" t="s">
        <v>1876</v>
      </c>
      <c r="E61" s="6" t="s">
        <v>1877</v>
      </c>
      <c r="G61" s="6">
        <v>70</v>
      </c>
      <c r="K61" s="6">
        <v>0.12</v>
      </c>
      <c r="O61" s="6">
        <v>0.5</v>
      </c>
      <c r="Q61" s="6">
        <v>11</v>
      </c>
      <c r="S61" s="6">
        <v>0.16</v>
      </c>
      <c r="U61" s="6">
        <v>0.49</v>
      </c>
      <c r="AD61" s="6" t="s">
        <v>1784</v>
      </c>
      <c r="AE61" s="6">
        <v>18</v>
      </c>
      <c r="AF61" s="6" t="s">
        <v>1784</v>
      </c>
      <c r="AG61" s="6">
        <v>18</v>
      </c>
      <c r="AM61" s="6">
        <v>7.5600000000000005</v>
      </c>
      <c r="AZ61" s="6" t="s">
        <v>1784</v>
      </c>
      <c r="BA61" s="6">
        <v>5</v>
      </c>
      <c r="BC61" s="6">
        <v>96</v>
      </c>
      <c r="BF61" s="6" t="s">
        <v>1784</v>
      </c>
      <c r="BG61" s="6">
        <v>1</v>
      </c>
      <c r="BI61" s="6">
        <v>38</v>
      </c>
      <c r="BK61" s="6">
        <v>0.9</v>
      </c>
      <c r="BL61" s="6" t="s">
        <v>1784</v>
      </c>
      <c r="BM61" s="6">
        <v>19</v>
      </c>
      <c r="BO61" s="6">
        <v>4.8000000000000001E-2</v>
      </c>
      <c r="BU61" s="6">
        <v>400</v>
      </c>
      <c r="BW61" s="6">
        <v>4.3</v>
      </c>
    </row>
    <row r="62" spans="1:75" x14ac:dyDescent="0.2">
      <c r="A62" s="6" t="s">
        <v>1782</v>
      </c>
      <c r="B62" s="66">
        <v>36791.541666666664</v>
      </c>
      <c r="C62" s="66">
        <v>36791.927083333336</v>
      </c>
      <c r="D62" s="6" t="s">
        <v>1878</v>
      </c>
      <c r="E62" s="6" t="s">
        <v>1675</v>
      </c>
      <c r="G62" s="6">
        <v>50</v>
      </c>
      <c r="M62" s="6">
        <v>322</v>
      </c>
      <c r="Q62" s="6">
        <v>13</v>
      </c>
      <c r="S62" s="6">
        <v>0.10199999999999999</v>
      </c>
      <c r="U62" s="6">
        <v>0.63</v>
      </c>
      <c r="AD62" s="6" t="s">
        <v>1784</v>
      </c>
      <c r="AE62" s="6">
        <v>18</v>
      </c>
      <c r="AF62" s="6" t="s">
        <v>1784</v>
      </c>
      <c r="AG62" s="6">
        <v>18</v>
      </c>
      <c r="AM62" s="6">
        <v>7.72</v>
      </c>
      <c r="BA62" s="6">
        <v>33</v>
      </c>
      <c r="BC62" s="6">
        <v>29</v>
      </c>
      <c r="BG62" s="6">
        <v>5</v>
      </c>
      <c r="BI62" s="6">
        <v>9.1</v>
      </c>
      <c r="BK62" s="6">
        <v>3.6</v>
      </c>
      <c r="BL62" s="6" t="s">
        <v>1784</v>
      </c>
      <c r="BM62" s="6">
        <v>19</v>
      </c>
      <c r="BO62" s="6">
        <v>0.111</v>
      </c>
      <c r="BU62" s="6">
        <v>110</v>
      </c>
    </row>
    <row r="63" spans="1:75" x14ac:dyDescent="0.2">
      <c r="A63" s="6" t="s">
        <v>1782</v>
      </c>
      <c r="B63" s="66">
        <v>36791.713888888888</v>
      </c>
      <c r="C63" s="66"/>
      <c r="D63" s="6" t="s">
        <v>1879</v>
      </c>
      <c r="G63" s="6">
        <v>70</v>
      </c>
      <c r="K63" s="6">
        <v>13</v>
      </c>
      <c r="BW63" s="6">
        <v>1.4</v>
      </c>
    </row>
    <row r="64" spans="1:75" x14ac:dyDescent="0.2">
      <c r="A64" s="6" t="s">
        <v>1782</v>
      </c>
      <c r="B64" s="66">
        <v>36871.326388888891</v>
      </c>
      <c r="C64" s="66">
        <v>36871.940972222219</v>
      </c>
      <c r="D64" s="6" t="s">
        <v>1880</v>
      </c>
      <c r="E64" s="6" t="s">
        <v>1881</v>
      </c>
      <c r="G64" s="6">
        <v>50</v>
      </c>
      <c r="M64" s="6">
        <v>4.72</v>
      </c>
      <c r="N64" s="6" t="s">
        <v>1784</v>
      </c>
      <c r="O64" s="6">
        <v>24</v>
      </c>
      <c r="Q64" s="6">
        <v>20.7</v>
      </c>
      <c r="S64" s="6">
        <v>0.33800000000000002</v>
      </c>
      <c r="U64" s="6">
        <v>0.88</v>
      </c>
      <c r="W64" s="6">
        <v>6.7</v>
      </c>
      <c r="AA64" s="6">
        <v>242</v>
      </c>
      <c r="AD64" s="6" t="s">
        <v>1784</v>
      </c>
      <c r="AE64" s="6">
        <v>18</v>
      </c>
      <c r="AG64" s="6">
        <v>54</v>
      </c>
      <c r="AM64" s="6">
        <v>7.78</v>
      </c>
    </row>
    <row r="65" spans="1:73" x14ac:dyDescent="0.2">
      <c r="A65" s="6" t="s">
        <v>1782</v>
      </c>
      <c r="B65" s="66">
        <v>36876.267361111109</v>
      </c>
      <c r="C65" s="66">
        <v>36876.451388888891</v>
      </c>
      <c r="D65" s="6" t="s">
        <v>1882</v>
      </c>
      <c r="E65" s="6" t="s">
        <v>1883</v>
      </c>
      <c r="G65" s="6">
        <v>50</v>
      </c>
      <c r="M65" s="6">
        <v>2.5</v>
      </c>
      <c r="Q65" s="6">
        <v>19.899999999999999</v>
      </c>
      <c r="S65" s="6">
        <v>0.32900000000000001</v>
      </c>
      <c r="U65" s="6">
        <v>0.81</v>
      </c>
      <c r="W65" s="6">
        <v>5.6</v>
      </c>
      <c r="AA65" s="6">
        <v>196</v>
      </c>
      <c r="AD65" s="6" t="s">
        <v>1784</v>
      </c>
      <c r="AE65" s="6">
        <v>18</v>
      </c>
      <c r="AG65" s="6">
        <v>120</v>
      </c>
      <c r="AM65" s="6">
        <v>7.88</v>
      </c>
    </row>
    <row r="66" spans="1:73" x14ac:dyDescent="0.2">
      <c r="A66" s="6" t="s">
        <v>1782</v>
      </c>
      <c r="B66" s="66">
        <v>36894.67083333333</v>
      </c>
      <c r="C66" s="66"/>
      <c r="D66" s="6" t="s">
        <v>1884</v>
      </c>
      <c r="E66" s="6" t="s">
        <v>1885</v>
      </c>
      <c r="G66" s="6">
        <v>10</v>
      </c>
      <c r="K66" s="6">
        <v>0.02</v>
      </c>
      <c r="N66" s="6" t="s">
        <v>1784</v>
      </c>
      <c r="O66" s="6">
        <v>24</v>
      </c>
      <c r="Q66" s="6">
        <v>19</v>
      </c>
      <c r="S66" s="6">
        <v>0.39200000000000002</v>
      </c>
      <c r="U66" s="6">
        <v>0.8</v>
      </c>
      <c r="AD66" s="6" t="s">
        <v>1784</v>
      </c>
      <c r="AE66" s="6">
        <v>18</v>
      </c>
      <c r="AF66" s="6" t="s">
        <v>1784</v>
      </c>
      <c r="AG66" s="6">
        <v>18</v>
      </c>
      <c r="AM66" s="6">
        <v>7.4</v>
      </c>
    </row>
    <row r="67" spans="1:73" x14ac:dyDescent="0.2">
      <c r="A67" s="6" t="s">
        <v>1782</v>
      </c>
      <c r="B67" s="66">
        <v>36905.288194444445</v>
      </c>
      <c r="C67" s="66">
        <v>36905.690972222219</v>
      </c>
      <c r="D67" s="6" t="s">
        <v>1886</v>
      </c>
      <c r="E67" s="6" t="s">
        <v>1887</v>
      </c>
      <c r="G67" s="6">
        <v>50</v>
      </c>
      <c r="M67" s="6">
        <v>19.96</v>
      </c>
      <c r="O67" s="6">
        <v>42.6</v>
      </c>
      <c r="Q67" s="6">
        <v>95</v>
      </c>
      <c r="S67" s="6">
        <v>0.54900000000000004</v>
      </c>
      <c r="U67" s="6">
        <v>1.56</v>
      </c>
      <c r="W67" s="6">
        <v>10</v>
      </c>
      <c r="AA67" s="6">
        <v>847</v>
      </c>
      <c r="AC67" s="6">
        <v>2950</v>
      </c>
      <c r="AD67" s="6" t="s">
        <v>1784</v>
      </c>
      <c r="AE67" s="6">
        <v>18</v>
      </c>
      <c r="AG67" s="6">
        <v>45</v>
      </c>
      <c r="AM67" s="6">
        <v>7.6899999999999995</v>
      </c>
      <c r="AO67" s="6">
        <v>107</v>
      </c>
      <c r="BA67" s="6">
        <v>25</v>
      </c>
      <c r="BC67" s="6">
        <v>51</v>
      </c>
      <c r="BG67" s="6">
        <v>12</v>
      </c>
      <c r="BI67" s="6">
        <v>14</v>
      </c>
      <c r="BK67" s="6">
        <v>9.3000000000000007</v>
      </c>
      <c r="BL67" s="6" t="s">
        <v>1784</v>
      </c>
      <c r="BM67" s="6">
        <v>95</v>
      </c>
      <c r="BU67" s="6">
        <v>190</v>
      </c>
    </row>
    <row r="68" spans="1:73" x14ac:dyDescent="0.2">
      <c r="A68" s="6" t="s">
        <v>1782</v>
      </c>
      <c r="B68" s="66">
        <v>36920.284722222219</v>
      </c>
      <c r="C68" s="66">
        <v>36920.572916666664</v>
      </c>
      <c r="D68" s="6" t="s">
        <v>1888</v>
      </c>
      <c r="E68" s="6" t="s">
        <v>1889</v>
      </c>
      <c r="G68" s="6">
        <v>50</v>
      </c>
      <c r="M68" s="6">
        <v>10.81</v>
      </c>
      <c r="N68" s="6" t="s">
        <v>1784</v>
      </c>
      <c r="O68" s="6">
        <v>12</v>
      </c>
      <c r="Q68" s="6">
        <v>47</v>
      </c>
      <c r="S68" s="6">
        <v>0.92700000000000005</v>
      </c>
      <c r="U68" s="6">
        <v>1.26</v>
      </c>
      <c r="W68" s="6">
        <v>11</v>
      </c>
      <c r="AA68" s="6">
        <v>1210</v>
      </c>
      <c r="AC68" s="6">
        <v>3960</v>
      </c>
      <c r="AD68" s="6" t="s">
        <v>1784</v>
      </c>
      <c r="AE68" s="6">
        <v>18</v>
      </c>
      <c r="AF68" s="6" t="s">
        <v>1784</v>
      </c>
      <c r="AG68" s="6">
        <v>18</v>
      </c>
      <c r="AM68" s="6">
        <v>7.82</v>
      </c>
      <c r="AO68" s="6">
        <v>296</v>
      </c>
    </row>
    <row r="69" spans="1:73" x14ac:dyDescent="0.2">
      <c r="A69" s="6" t="s">
        <v>1782</v>
      </c>
      <c r="B69" s="66">
        <v>36946.274305555555</v>
      </c>
      <c r="C69" s="66">
        <v>36946.5625</v>
      </c>
      <c r="D69" s="6" t="s">
        <v>1890</v>
      </c>
      <c r="E69" s="6" t="s">
        <v>1891</v>
      </c>
      <c r="G69" s="6">
        <v>50</v>
      </c>
      <c r="M69" s="6">
        <v>37.4</v>
      </c>
      <c r="O69" s="6">
        <v>25.4</v>
      </c>
      <c r="Q69" s="6">
        <v>81</v>
      </c>
      <c r="S69" s="6">
        <v>0.55800000000000005</v>
      </c>
      <c r="U69" s="6">
        <v>2.4300000000000002</v>
      </c>
      <c r="W69" s="6">
        <v>8.3000000000000007</v>
      </c>
      <c r="AA69" s="6">
        <v>771</v>
      </c>
      <c r="AC69" s="6">
        <v>2690</v>
      </c>
      <c r="AD69" s="6" t="s">
        <v>1784</v>
      </c>
      <c r="AE69" s="6">
        <v>18</v>
      </c>
      <c r="AG69" s="6">
        <v>81</v>
      </c>
      <c r="AM69" s="6">
        <v>7.92</v>
      </c>
      <c r="AO69" s="6">
        <v>144</v>
      </c>
    </row>
    <row r="70" spans="1:73" x14ac:dyDescent="0.2">
      <c r="A70" s="6" t="s">
        <v>1782</v>
      </c>
      <c r="B70" s="66">
        <v>36970.423611111109</v>
      </c>
      <c r="C70" s="66">
        <v>36976.381944444445</v>
      </c>
      <c r="D70" s="6" t="s">
        <v>1892</v>
      </c>
      <c r="E70" s="6" t="s">
        <v>1893</v>
      </c>
      <c r="G70" s="6">
        <v>50</v>
      </c>
      <c r="M70" s="6">
        <v>117.48</v>
      </c>
      <c r="N70" s="6" t="s">
        <v>1784</v>
      </c>
      <c r="O70" s="6">
        <v>6</v>
      </c>
      <c r="Q70" s="6">
        <v>23</v>
      </c>
      <c r="S70" s="6">
        <v>1.6E-2</v>
      </c>
      <c r="U70" s="6">
        <v>0.56999999999999995</v>
      </c>
      <c r="W70" s="6">
        <v>6.3</v>
      </c>
      <c r="AA70" s="6">
        <v>162</v>
      </c>
      <c r="AC70" s="6">
        <v>1250</v>
      </c>
      <c r="AD70" s="6" t="s">
        <v>1784</v>
      </c>
      <c r="AE70" s="6">
        <v>18</v>
      </c>
      <c r="AF70" s="6" t="s">
        <v>1784</v>
      </c>
      <c r="AG70" s="6">
        <v>18</v>
      </c>
      <c r="AM70" s="6">
        <v>8.31</v>
      </c>
      <c r="AO70" s="6">
        <v>320</v>
      </c>
      <c r="BA70" s="6">
        <v>12</v>
      </c>
    </row>
    <row r="71" spans="1:73" x14ac:dyDescent="0.2">
      <c r="A71" s="6" t="s">
        <v>1782</v>
      </c>
      <c r="B71" s="66">
        <v>36984.466666666667</v>
      </c>
      <c r="C71" s="66"/>
      <c r="D71" s="6" t="s">
        <v>1894</v>
      </c>
      <c r="E71" s="6" t="s">
        <v>1895</v>
      </c>
      <c r="G71" s="6">
        <v>10</v>
      </c>
      <c r="K71" s="6">
        <v>0.16</v>
      </c>
      <c r="N71" s="6" t="s">
        <v>1784</v>
      </c>
      <c r="O71" s="6">
        <v>120</v>
      </c>
      <c r="Q71" s="6">
        <v>24</v>
      </c>
      <c r="S71" s="6">
        <v>8.8999999999999996E-2</v>
      </c>
      <c r="U71" s="6">
        <v>0.66</v>
      </c>
      <c r="W71" s="6">
        <v>6</v>
      </c>
      <c r="AA71" s="6">
        <v>140</v>
      </c>
      <c r="AC71" s="6">
        <v>1220</v>
      </c>
      <c r="AD71" s="6" t="s">
        <v>1784</v>
      </c>
      <c r="AE71" s="6">
        <v>18</v>
      </c>
      <c r="AF71" s="6" t="s">
        <v>1784</v>
      </c>
      <c r="AG71" s="6">
        <v>18</v>
      </c>
      <c r="AM71" s="6">
        <v>7.79</v>
      </c>
      <c r="AO71" s="6">
        <v>341</v>
      </c>
    </row>
    <row r="72" spans="1:73" x14ac:dyDescent="0.2">
      <c r="A72" s="6" t="s">
        <v>1782</v>
      </c>
      <c r="B72" s="66">
        <v>36999.463888888888</v>
      </c>
      <c r="C72" s="66"/>
      <c r="D72" s="6" t="s">
        <v>1896</v>
      </c>
      <c r="E72" s="6" t="s">
        <v>1897</v>
      </c>
      <c r="G72" s="6">
        <v>10</v>
      </c>
      <c r="K72" s="6">
        <v>0.26</v>
      </c>
      <c r="N72" s="6" t="s">
        <v>1784</v>
      </c>
      <c r="O72" s="6">
        <v>2</v>
      </c>
      <c r="Q72" s="6">
        <v>23</v>
      </c>
      <c r="S72" s="6">
        <v>6.3E-2</v>
      </c>
      <c r="AD72" s="6" t="s">
        <v>1784</v>
      </c>
      <c r="AE72" s="6">
        <v>18</v>
      </c>
      <c r="AF72" s="6" t="s">
        <v>1784</v>
      </c>
      <c r="AG72" s="6">
        <v>18</v>
      </c>
    </row>
    <row r="73" spans="1:73" x14ac:dyDescent="0.2">
      <c r="A73" s="6" t="s">
        <v>1782</v>
      </c>
      <c r="B73" s="66">
        <v>37013.579861111109</v>
      </c>
      <c r="C73" s="66"/>
      <c r="D73" s="6" t="s">
        <v>1898</v>
      </c>
      <c r="E73" s="6" t="s">
        <v>1899</v>
      </c>
      <c r="G73" s="6">
        <v>10</v>
      </c>
      <c r="K73" s="6">
        <v>0.16</v>
      </c>
      <c r="N73" s="6" t="s">
        <v>1784</v>
      </c>
      <c r="O73" s="6">
        <v>6</v>
      </c>
      <c r="Q73" s="6">
        <v>22</v>
      </c>
      <c r="S73" s="6">
        <v>3.4000000000000002E-2</v>
      </c>
      <c r="AD73" s="6" t="s">
        <v>1784</v>
      </c>
      <c r="AE73" s="6">
        <v>18</v>
      </c>
      <c r="AF73" s="6" t="s">
        <v>1784</v>
      </c>
      <c r="AG73" s="6">
        <v>18</v>
      </c>
    </row>
    <row r="74" spans="1:73" x14ac:dyDescent="0.2">
      <c r="A74" s="6" t="s">
        <v>1782</v>
      </c>
      <c r="B74" s="66">
        <v>37028.416666666664</v>
      </c>
      <c r="C74" s="66"/>
      <c r="D74" s="6" t="s">
        <v>1900</v>
      </c>
      <c r="E74" s="6" t="s">
        <v>1901</v>
      </c>
      <c r="G74" s="6">
        <v>10</v>
      </c>
      <c r="K74" s="6">
        <v>0.38</v>
      </c>
      <c r="N74" s="6" t="s">
        <v>1784</v>
      </c>
      <c r="O74" s="6">
        <v>3</v>
      </c>
      <c r="Q74" s="6">
        <v>19</v>
      </c>
      <c r="S74" s="6">
        <v>7.3999999999999996E-2</v>
      </c>
    </row>
    <row r="75" spans="1:73" x14ac:dyDescent="0.2">
      <c r="A75" s="6" t="s">
        <v>1782</v>
      </c>
      <c r="B75" s="66">
        <v>37042.37777777778</v>
      </c>
      <c r="C75" s="66"/>
      <c r="D75" s="6" t="s">
        <v>1902</v>
      </c>
      <c r="E75" s="6" t="s">
        <v>1903</v>
      </c>
      <c r="G75" s="6">
        <v>10</v>
      </c>
      <c r="K75" s="6">
        <v>0.21</v>
      </c>
      <c r="N75" s="6" t="s">
        <v>1784</v>
      </c>
      <c r="O75" s="6">
        <v>3</v>
      </c>
      <c r="Q75" s="6">
        <v>24</v>
      </c>
      <c r="S75" s="6">
        <v>7.4999999999999997E-2</v>
      </c>
    </row>
    <row r="76" spans="1:73" x14ac:dyDescent="0.2">
      <c r="A76" s="6" t="s">
        <v>1782</v>
      </c>
      <c r="B76" s="66">
        <v>37070.60833333333</v>
      </c>
      <c r="C76" s="66"/>
      <c r="D76" s="6" t="s">
        <v>1904</v>
      </c>
      <c r="E76" s="6" t="s">
        <v>1905</v>
      </c>
      <c r="G76" s="6">
        <v>10</v>
      </c>
      <c r="K76" s="6">
        <v>0.12</v>
      </c>
      <c r="N76" s="6" t="s">
        <v>1784</v>
      </c>
      <c r="O76" s="6">
        <v>6</v>
      </c>
      <c r="Q76" s="6">
        <v>14</v>
      </c>
      <c r="S76" s="6">
        <v>3.4000000000000002E-2</v>
      </c>
      <c r="U76" s="6">
        <v>0.56999999999999995</v>
      </c>
      <c r="W76" s="6">
        <v>4.4000000000000004</v>
      </c>
      <c r="AA76" s="6">
        <v>124</v>
      </c>
      <c r="AC76" s="6">
        <v>1120</v>
      </c>
      <c r="AD76" s="6" t="s">
        <v>1784</v>
      </c>
      <c r="AE76" s="6">
        <v>18</v>
      </c>
      <c r="AF76" s="6" t="s">
        <v>1784</v>
      </c>
      <c r="AG76" s="6">
        <v>18</v>
      </c>
      <c r="AM76" s="6">
        <v>8.19</v>
      </c>
      <c r="AO76" s="6">
        <v>319</v>
      </c>
      <c r="BA76" s="6">
        <v>4</v>
      </c>
    </row>
    <row r="77" spans="1:73" x14ac:dyDescent="0.2">
      <c r="A77" s="6" t="s">
        <v>1782</v>
      </c>
      <c r="B77" s="66">
        <v>37111.512499999997</v>
      </c>
      <c r="C77" s="66"/>
      <c r="D77" s="6" t="s">
        <v>1906</v>
      </c>
      <c r="E77" s="6" t="s">
        <v>1907</v>
      </c>
      <c r="G77" s="6">
        <v>10</v>
      </c>
      <c r="K77" s="6">
        <v>0.02</v>
      </c>
      <c r="O77" s="6">
        <v>2.1</v>
      </c>
      <c r="Q77" s="6">
        <v>27</v>
      </c>
      <c r="S77" s="6">
        <v>0.27800000000000002</v>
      </c>
      <c r="AA77" s="6">
        <v>106</v>
      </c>
      <c r="AC77" s="6">
        <v>994</v>
      </c>
      <c r="AM77" s="6">
        <v>8.3800000000000008</v>
      </c>
      <c r="AO77" s="6">
        <v>319</v>
      </c>
    </row>
    <row r="78" spans="1:73" x14ac:dyDescent="0.2">
      <c r="A78" s="6" t="s">
        <v>1782</v>
      </c>
      <c r="B78" s="66">
        <v>37270.253472222219</v>
      </c>
      <c r="C78" s="66">
        <v>37270.635416666664</v>
      </c>
      <c r="D78" s="6" t="s">
        <v>1908</v>
      </c>
      <c r="E78" s="6" t="s">
        <v>1909</v>
      </c>
      <c r="G78" s="6">
        <v>50</v>
      </c>
      <c r="M78" s="6">
        <v>21</v>
      </c>
      <c r="O78" s="6">
        <v>6</v>
      </c>
      <c r="Q78" s="6">
        <v>33</v>
      </c>
      <c r="S78" s="6">
        <v>0.245</v>
      </c>
      <c r="U78" s="6">
        <v>1.18</v>
      </c>
      <c r="W78" s="6">
        <v>4</v>
      </c>
      <c r="AA78" s="6">
        <v>115</v>
      </c>
      <c r="AC78" s="6">
        <v>1300</v>
      </c>
      <c r="AD78" s="6" t="s">
        <v>1784</v>
      </c>
      <c r="AE78" s="6">
        <v>18</v>
      </c>
      <c r="AF78" s="6" t="s">
        <v>1784</v>
      </c>
      <c r="AG78" s="6">
        <v>18</v>
      </c>
      <c r="AM78" s="6">
        <v>8.09</v>
      </c>
      <c r="AO78" s="6">
        <v>302</v>
      </c>
    </row>
    <row r="79" spans="1:73" x14ac:dyDescent="0.2">
      <c r="A79" s="6" t="s">
        <v>1782</v>
      </c>
      <c r="B79" s="66">
        <v>37272.59375</v>
      </c>
      <c r="C79" s="66">
        <v>37273.052083333336</v>
      </c>
      <c r="D79" s="6" t="s">
        <v>1910</v>
      </c>
      <c r="E79" s="6" t="s">
        <v>1911</v>
      </c>
      <c r="G79" s="6">
        <v>50</v>
      </c>
      <c r="M79" s="6">
        <v>22</v>
      </c>
      <c r="N79" s="6" t="s">
        <v>1784</v>
      </c>
      <c r="O79" s="6">
        <v>3</v>
      </c>
      <c r="Q79" s="6">
        <v>30</v>
      </c>
      <c r="S79" s="6">
        <v>0.14499999999999999</v>
      </c>
      <c r="U79" s="6">
        <v>0.69</v>
      </c>
      <c r="W79" s="6">
        <v>3</v>
      </c>
      <c r="AA79" s="6">
        <v>85.8</v>
      </c>
      <c r="AC79" s="6">
        <v>1280</v>
      </c>
      <c r="AD79" s="6" t="s">
        <v>1784</v>
      </c>
      <c r="AE79" s="6">
        <v>18</v>
      </c>
      <c r="AF79" s="6" t="s">
        <v>1784</v>
      </c>
      <c r="AG79" s="6">
        <v>18</v>
      </c>
      <c r="AM79" s="6">
        <v>8.02</v>
      </c>
      <c r="AO79" s="6">
        <v>310</v>
      </c>
    </row>
    <row r="80" spans="1:73" x14ac:dyDescent="0.2">
      <c r="A80" s="6" t="s">
        <v>1782</v>
      </c>
      <c r="B80" s="66">
        <v>37287.236111111109</v>
      </c>
      <c r="C80" s="66">
        <v>37288.451388888891</v>
      </c>
      <c r="D80" s="6" t="s">
        <v>1912</v>
      </c>
      <c r="E80" s="6" t="s">
        <v>1913</v>
      </c>
      <c r="G80" s="6">
        <v>50</v>
      </c>
      <c r="M80" s="6">
        <v>94</v>
      </c>
      <c r="O80" s="6">
        <v>4.3</v>
      </c>
      <c r="Q80" s="6">
        <v>32</v>
      </c>
      <c r="S80" s="6">
        <v>0.19900000000000001</v>
      </c>
      <c r="U80" s="6">
        <v>1.46</v>
      </c>
      <c r="W80" s="6">
        <v>5</v>
      </c>
      <c r="AA80" s="6">
        <v>433</v>
      </c>
      <c r="AC80" s="6">
        <v>2140</v>
      </c>
      <c r="AD80" s="6" t="s">
        <v>1784</v>
      </c>
      <c r="AE80" s="6">
        <v>18</v>
      </c>
      <c r="AF80" s="6" t="s">
        <v>1784</v>
      </c>
      <c r="AG80" s="6">
        <v>18</v>
      </c>
      <c r="AM80" s="6">
        <v>8.2200000000000006</v>
      </c>
      <c r="AO80" s="6">
        <v>285</v>
      </c>
    </row>
    <row r="81" spans="1:79" x14ac:dyDescent="0.2">
      <c r="A81" s="6" t="s">
        <v>1782</v>
      </c>
      <c r="B81" s="66">
        <v>37292.477777777778</v>
      </c>
      <c r="C81" s="66"/>
      <c r="D81" s="6" t="s">
        <v>1914</v>
      </c>
      <c r="E81" s="6" t="s">
        <v>1915</v>
      </c>
      <c r="G81" s="6">
        <v>10</v>
      </c>
      <c r="K81" s="6">
        <v>0.48</v>
      </c>
      <c r="N81" s="6" t="s">
        <v>1784</v>
      </c>
      <c r="O81" s="6">
        <v>2</v>
      </c>
      <c r="Q81" s="6">
        <v>23</v>
      </c>
      <c r="S81" s="6">
        <v>0.14899999999999999</v>
      </c>
      <c r="U81" s="6">
        <v>0.48</v>
      </c>
      <c r="W81" s="6">
        <v>3</v>
      </c>
      <c r="AA81" s="6">
        <v>51.6</v>
      </c>
      <c r="AC81" s="6">
        <v>1150</v>
      </c>
      <c r="AD81" s="6" t="s">
        <v>1784</v>
      </c>
      <c r="AE81" s="6">
        <v>18</v>
      </c>
      <c r="AF81" s="6" t="s">
        <v>1784</v>
      </c>
      <c r="AG81" s="6">
        <v>18</v>
      </c>
      <c r="AM81" s="6">
        <v>8.0299999999999994</v>
      </c>
      <c r="AO81" s="6">
        <v>325.77</v>
      </c>
      <c r="BS81" s="6">
        <v>326</v>
      </c>
    </row>
    <row r="82" spans="1:79" x14ac:dyDescent="0.2">
      <c r="A82" s="6" t="s">
        <v>1782</v>
      </c>
      <c r="B82" s="66">
        <v>37308.236111111109</v>
      </c>
      <c r="C82" s="66">
        <v>37308.534722222219</v>
      </c>
      <c r="D82" s="6" t="s">
        <v>1916</v>
      </c>
      <c r="E82" s="6" t="s">
        <v>1917</v>
      </c>
      <c r="G82" s="6">
        <v>50</v>
      </c>
      <c r="M82" s="6">
        <v>21</v>
      </c>
      <c r="O82" s="6">
        <v>39.299999999999997</v>
      </c>
      <c r="Q82" s="6">
        <v>93</v>
      </c>
      <c r="S82" s="6">
        <v>0.191</v>
      </c>
      <c r="U82" s="6">
        <v>0.91</v>
      </c>
      <c r="W82" s="6">
        <v>24</v>
      </c>
      <c r="AA82" s="6">
        <v>156</v>
      </c>
      <c r="AC82" s="6">
        <v>1220</v>
      </c>
      <c r="AD82" s="6" t="s">
        <v>1784</v>
      </c>
      <c r="AE82" s="6">
        <v>18</v>
      </c>
      <c r="AG82" s="6">
        <v>60</v>
      </c>
      <c r="AM82" s="6">
        <v>8.1</v>
      </c>
      <c r="AO82" s="6">
        <v>258</v>
      </c>
      <c r="BS82" s="6">
        <v>248</v>
      </c>
    </row>
    <row r="83" spans="1:79" x14ac:dyDescent="0.2">
      <c r="A83" s="6" t="s">
        <v>1782</v>
      </c>
      <c r="B83" s="66">
        <v>37316.913194444445</v>
      </c>
      <c r="C83" s="66">
        <v>37317.927083333336</v>
      </c>
      <c r="D83" s="6" t="s">
        <v>1918</v>
      </c>
      <c r="E83" s="6" t="s">
        <v>1919</v>
      </c>
      <c r="G83" s="6">
        <v>50</v>
      </c>
      <c r="M83" s="6">
        <v>55</v>
      </c>
      <c r="O83" s="6">
        <v>2.4</v>
      </c>
      <c r="Q83" s="6">
        <v>11</v>
      </c>
      <c r="S83" s="6">
        <v>0.124</v>
      </c>
      <c r="U83" s="6">
        <v>0.72</v>
      </c>
      <c r="W83" s="6">
        <v>4</v>
      </c>
      <c r="AA83" s="6">
        <v>361</v>
      </c>
      <c r="AC83" s="6">
        <v>1980</v>
      </c>
      <c r="AD83" s="6" t="s">
        <v>1784</v>
      </c>
      <c r="AE83" s="6">
        <v>18</v>
      </c>
      <c r="AG83" s="6">
        <v>29</v>
      </c>
      <c r="AM83" s="6">
        <v>8.27</v>
      </c>
      <c r="AO83" s="6">
        <v>300</v>
      </c>
    </row>
    <row r="84" spans="1:79" x14ac:dyDescent="0.2">
      <c r="A84" s="6" t="s">
        <v>1782</v>
      </c>
      <c r="B84" s="66">
        <v>37350.584722222222</v>
      </c>
      <c r="C84" s="66"/>
      <c r="D84" s="6" t="s">
        <v>1920</v>
      </c>
      <c r="E84" s="6" t="s">
        <v>1921</v>
      </c>
      <c r="G84" s="6">
        <v>10</v>
      </c>
      <c r="K84" s="6">
        <v>0.67</v>
      </c>
      <c r="O84" s="6">
        <v>3.4</v>
      </c>
      <c r="Q84" s="6">
        <v>14</v>
      </c>
      <c r="S84" s="6">
        <v>6.5000000000000002E-2</v>
      </c>
      <c r="U84" s="6">
        <v>0.26</v>
      </c>
      <c r="W84" s="6">
        <v>4</v>
      </c>
      <c r="AA84" s="6">
        <v>66.5</v>
      </c>
      <c r="AC84" s="6">
        <v>1150</v>
      </c>
      <c r="AD84" s="6" t="s">
        <v>1784</v>
      </c>
      <c r="AE84" s="6">
        <v>18</v>
      </c>
      <c r="AF84" s="6" t="s">
        <v>1784</v>
      </c>
      <c r="AG84" s="6">
        <v>18</v>
      </c>
      <c r="AM84" s="6">
        <v>8.1</v>
      </c>
      <c r="AO84" s="6">
        <v>328</v>
      </c>
      <c r="BA84" s="6">
        <v>3</v>
      </c>
    </row>
    <row r="85" spans="1:79" x14ac:dyDescent="0.2">
      <c r="A85" s="6" t="s">
        <v>1782</v>
      </c>
      <c r="B85" s="66">
        <v>37530.979166666664</v>
      </c>
      <c r="C85" s="66">
        <v>37531.5</v>
      </c>
      <c r="D85" s="6" t="s">
        <v>1922</v>
      </c>
      <c r="E85" s="6" t="s">
        <v>1923</v>
      </c>
      <c r="G85" s="6">
        <v>50</v>
      </c>
      <c r="M85" s="6">
        <v>84.25</v>
      </c>
      <c r="O85" s="6">
        <v>3.2</v>
      </c>
      <c r="Q85" s="6">
        <v>35</v>
      </c>
      <c r="AD85" s="6" t="s">
        <v>1784</v>
      </c>
      <c r="AE85" s="6">
        <v>18</v>
      </c>
      <c r="AF85" s="6" t="s">
        <v>1784</v>
      </c>
      <c r="AG85" s="6">
        <v>18</v>
      </c>
      <c r="AM85" s="6">
        <v>7.73</v>
      </c>
      <c r="BA85" s="6">
        <v>44</v>
      </c>
    </row>
    <row r="86" spans="1:79" x14ac:dyDescent="0.2">
      <c r="A86" s="6" t="s">
        <v>1782</v>
      </c>
      <c r="B86" s="66">
        <v>37550.444444444445</v>
      </c>
      <c r="C86" s="66"/>
      <c r="D86" s="6" t="s">
        <v>1924</v>
      </c>
      <c r="E86" s="6" t="s">
        <v>1925</v>
      </c>
      <c r="G86" s="6">
        <v>10</v>
      </c>
      <c r="K86" s="6">
        <v>0.01</v>
      </c>
      <c r="N86" s="6" t="s">
        <v>1784</v>
      </c>
      <c r="O86" s="6">
        <v>2</v>
      </c>
      <c r="Q86" s="6">
        <v>20</v>
      </c>
      <c r="AD86" s="6" t="s">
        <v>1784</v>
      </c>
      <c r="AE86" s="6">
        <v>18</v>
      </c>
      <c r="AF86" s="6" t="s">
        <v>1784</v>
      </c>
      <c r="AG86" s="6">
        <v>18</v>
      </c>
    </row>
    <row r="87" spans="1:79" x14ac:dyDescent="0.2">
      <c r="A87" s="6" t="s">
        <v>1782</v>
      </c>
      <c r="B87" s="66">
        <v>37694.583333333336</v>
      </c>
      <c r="C87" s="66">
        <v>37696.725694444445</v>
      </c>
      <c r="D87" s="6" t="s">
        <v>1926</v>
      </c>
      <c r="E87" s="6" t="s">
        <v>1927</v>
      </c>
      <c r="G87" s="6">
        <v>50</v>
      </c>
      <c r="M87" s="6">
        <v>572</v>
      </c>
      <c r="O87" s="6">
        <v>16.600000000000001</v>
      </c>
      <c r="Q87" s="6">
        <v>84</v>
      </c>
      <c r="S87" s="6">
        <v>0.9</v>
      </c>
      <c r="U87" s="6">
        <v>3.18</v>
      </c>
      <c r="AC87" s="6">
        <v>2640</v>
      </c>
      <c r="AD87" s="6" t="s">
        <v>1784</v>
      </c>
      <c r="AE87" s="6">
        <v>18</v>
      </c>
      <c r="AF87" s="6" t="s">
        <v>1784</v>
      </c>
      <c r="AG87" s="6">
        <v>18</v>
      </c>
      <c r="AM87" s="6">
        <v>7.3</v>
      </c>
      <c r="AO87" s="6">
        <v>64</v>
      </c>
      <c r="BA87" s="6">
        <v>69</v>
      </c>
    </row>
    <row r="88" spans="1:79" x14ac:dyDescent="0.2">
      <c r="A88" s="6" t="s">
        <v>1782</v>
      </c>
      <c r="B88" s="66">
        <v>37706.600694444445</v>
      </c>
      <c r="C88" s="66"/>
      <c r="D88" s="6" t="s">
        <v>1928</v>
      </c>
      <c r="E88" s="6" t="s">
        <v>1929</v>
      </c>
      <c r="G88" s="6">
        <v>10</v>
      </c>
      <c r="K88" s="6">
        <v>0.01</v>
      </c>
      <c r="O88" s="6">
        <v>19</v>
      </c>
      <c r="Q88" s="6">
        <v>68</v>
      </c>
      <c r="S88" s="6">
        <v>0.47499999999999998</v>
      </c>
      <c r="U88" s="6">
        <v>1.26</v>
      </c>
      <c r="AC88" s="6">
        <v>1780</v>
      </c>
      <c r="AD88" s="6" t="s">
        <v>1784</v>
      </c>
      <c r="AE88" s="6">
        <v>18</v>
      </c>
      <c r="AF88" s="6" t="s">
        <v>1784</v>
      </c>
      <c r="AG88" s="6">
        <v>18</v>
      </c>
      <c r="AM88" s="6">
        <v>8.0500000000000007</v>
      </c>
      <c r="AO88" s="6">
        <v>235</v>
      </c>
    </row>
    <row r="89" spans="1:79" x14ac:dyDescent="0.2">
      <c r="A89" s="6" t="s">
        <v>1782</v>
      </c>
      <c r="B89" s="66">
        <v>37715.961805555555</v>
      </c>
      <c r="C89" s="66">
        <v>37716.041666666664</v>
      </c>
      <c r="D89" s="6" t="s">
        <v>1930</v>
      </c>
      <c r="E89" s="6" t="s">
        <v>1931</v>
      </c>
      <c r="G89" s="6">
        <v>50</v>
      </c>
      <c r="M89" s="6">
        <v>10.55</v>
      </c>
      <c r="N89" s="6" t="s">
        <v>1784</v>
      </c>
      <c r="O89" s="6">
        <v>12</v>
      </c>
      <c r="Q89" s="6">
        <v>37</v>
      </c>
      <c r="S89" s="6">
        <v>0.26800000000000002</v>
      </c>
      <c r="U89" s="6">
        <v>0.88</v>
      </c>
      <c r="AC89" s="6">
        <v>1530</v>
      </c>
      <c r="AD89" s="6" t="s">
        <v>1784</v>
      </c>
      <c r="AE89" s="6">
        <v>18</v>
      </c>
      <c r="AG89" s="6">
        <v>51</v>
      </c>
      <c r="AM89" s="6">
        <v>7.89</v>
      </c>
      <c r="AO89" s="6">
        <v>87</v>
      </c>
    </row>
    <row r="90" spans="1:79" x14ac:dyDescent="0.2">
      <c r="A90" s="6" t="s">
        <v>1782</v>
      </c>
      <c r="B90" s="66">
        <v>37990.708333333336</v>
      </c>
      <c r="C90" s="66">
        <v>37991.149305555555</v>
      </c>
      <c r="D90" s="6" t="s">
        <v>1932</v>
      </c>
      <c r="E90" s="6" t="s">
        <v>1933</v>
      </c>
      <c r="G90" s="6">
        <v>50</v>
      </c>
      <c r="M90" s="6">
        <v>1.6800000000000002</v>
      </c>
      <c r="N90" s="6" t="s">
        <v>1934</v>
      </c>
      <c r="O90" s="6">
        <v>44.1</v>
      </c>
      <c r="Q90" s="6">
        <v>106</v>
      </c>
      <c r="R90" s="6" t="s">
        <v>1784</v>
      </c>
      <c r="S90" s="6">
        <v>1.4999999999999999E-2</v>
      </c>
      <c r="U90" s="6">
        <v>0.3</v>
      </c>
      <c r="AA90" s="6">
        <v>199</v>
      </c>
      <c r="AC90" s="6">
        <v>1250</v>
      </c>
      <c r="AD90" s="6" t="s">
        <v>1784</v>
      </c>
      <c r="AE90" s="6">
        <v>18</v>
      </c>
      <c r="AG90" s="6">
        <v>25</v>
      </c>
      <c r="AM90" s="6">
        <v>8.23</v>
      </c>
      <c r="AO90" s="6">
        <v>245</v>
      </c>
    </row>
    <row r="91" spans="1:79" x14ac:dyDescent="0.2">
      <c r="A91" s="6" t="s">
        <v>1782</v>
      </c>
      <c r="B91" s="66">
        <v>38003.388888888891</v>
      </c>
      <c r="C91" s="66">
        <v>38003.628472222219</v>
      </c>
      <c r="D91" s="6" t="s">
        <v>1935</v>
      </c>
      <c r="E91" s="6" t="s">
        <v>1936</v>
      </c>
      <c r="G91" s="6">
        <v>50</v>
      </c>
      <c r="M91" s="6">
        <v>1.5699999999999998</v>
      </c>
      <c r="N91" s="6" t="s">
        <v>1784</v>
      </c>
      <c r="O91" s="6">
        <v>2</v>
      </c>
      <c r="Q91" s="6">
        <v>15</v>
      </c>
      <c r="S91" s="6">
        <v>0.14000000000000001</v>
      </c>
      <c r="U91" s="6">
        <v>0.93</v>
      </c>
      <c r="AA91" s="6">
        <v>498</v>
      </c>
      <c r="AC91" s="6">
        <v>2120</v>
      </c>
      <c r="AD91" s="6" t="s">
        <v>1784</v>
      </c>
      <c r="AE91" s="6">
        <v>18</v>
      </c>
      <c r="AF91" s="6" t="s">
        <v>1784</v>
      </c>
      <c r="AG91" s="6">
        <v>18</v>
      </c>
      <c r="AM91" s="6">
        <v>8.07</v>
      </c>
      <c r="AO91" s="6">
        <v>255</v>
      </c>
    </row>
    <row r="92" spans="1:79" x14ac:dyDescent="0.2">
      <c r="A92" s="6" t="s">
        <v>1782</v>
      </c>
      <c r="B92" s="66">
        <v>38069.708333333336</v>
      </c>
      <c r="C92" s="66"/>
      <c r="D92" s="6" t="s">
        <v>1937</v>
      </c>
      <c r="E92" s="6" t="s">
        <v>1938</v>
      </c>
      <c r="G92" s="6">
        <v>10</v>
      </c>
      <c r="K92" s="6">
        <v>0.21</v>
      </c>
      <c r="N92" s="6" t="s">
        <v>1784</v>
      </c>
      <c r="O92" s="6">
        <v>60</v>
      </c>
      <c r="Q92" s="6">
        <v>56</v>
      </c>
      <c r="S92" s="6">
        <v>0.13900000000000001</v>
      </c>
      <c r="U92" s="6">
        <v>0.92</v>
      </c>
      <c r="AA92" s="6">
        <v>330</v>
      </c>
      <c r="AC92" s="6">
        <v>1660</v>
      </c>
      <c r="AD92" s="6" t="s">
        <v>1784</v>
      </c>
      <c r="AE92" s="6">
        <v>18</v>
      </c>
      <c r="AF92" s="6" t="s">
        <v>1784</v>
      </c>
      <c r="AG92" s="6">
        <v>18</v>
      </c>
      <c r="AM92" s="6">
        <v>7.85</v>
      </c>
      <c r="AO92" s="6">
        <v>267</v>
      </c>
      <c r="AQ92" s="6">
        <v>63</v>
      </c>
    </row>
    <row r="93" spans="1:79" x14ac:dyDescent="0.2">
      <c r="A93" s="6" t="s">
        <v>1782</v>
      </c>
      <c r="B93" s="66">
        <v>38252.758333333331</v>
      </c>
      <c r="C93" s="66"/>
      <c r="D93" s="6" t="s">
        <v>1939</v>
      </c>
      <c r="E93" s="6" t="s">
        <v>1940</v>
      </c>
      <c r="G93" s="6">
        <v>10</v>
      </c>
      <c r="K93" s="6">
        <v>0.01</v>
      </c>
      <c r="N93" s="6" t="s">
        <v>1784</v>
      </c>
      <c r="O93" s="6">
        <v>2</v>
      </c>
      <c r="Q93" s="6">
        <v>27</v>
      </c>
      <c r="R93" s="6" t="s">
        <v>1784</v>
      </c>
      <c r="S93" s="6">
        <v>1.4999999999999999E-2</v>
      </c>
      <c r="U93" s="6">
        <v>0.45</v>
      </c>
      <c r="AA93" s="6">
        <v>141</v>
      </c>
      <c r="AC93" s="6">
        <v>971</v>
      </c>
      <c r="AD93" s="6" t="s">
        <v>1784</v>
      </c>
      <c r="AE93" s="6">
        <v>18</v>
      </c>
      <c r="AF93" s="6" t="s">
        <v>1784</v>
      </c>
      <c r="AG93" s="6">
        <v>18</v>
      </c>
      <c r="AM93" s="6">
        <v>8.3699999999999992</v>
      </c>
      <c r="AO93" s="6">
        <v>243</v>
      </c>
    </row>
    <row r="94" spans="1:79" x14ac:dyDescent="0.2">
      <c r="A94" s="6" t="s">
        <v>1782</v>
      </c>
      <c r="B94" s="66">
        <v>38355.569444444445</v>
      </c>
      <c r="C94" s="66">
        <v>38356</v>
      </c>
      <c r="D94" s="6" t="s">
        <v>1941</v>
      </c>
      <c r="E94" s="6" t="s">
        <v>1942</v>
      </c>
      <c r="G94" s="6">
        <v>50</v>
      </c>
      <c r="M94" s="6">
        <v>19.34</v>
      </c>
      <c r="N94" s="6" t="s">
        <v>1784</v>
      </c>
      <c r="O94" s="6">
        <v>6</v>
      </c>
      <c r="Q94" s="6">
        <v>22</v>
      </c>
      <c r="S94" s="6">
        <v>0.30599999999999999</v>
      </c>
      <c r="U94" s="6">
        <v>1.1299999999999999</v>
      </c>
      <c r="W94" s="6">
        <v>5</v>
      </c>
      <c r="Y94" s="6">
        <v>304</v>
      </c>
      <c r="AA94" s="6">
        <v>506</v>
      </c>
      <c r="AC94" s="6">
        <v>1880</v>
      </c>
      <c r="AD94" s="6" t="s">
        <v>1784</v>
      </c>
      <c r="AE94" s="6">
        <v>18</v>
      </c>
      <c r="AF94" s="6" t="s">
        <v>1784</v>
      </c>
      <c r="AG94" s="6">
        <v>18</v>
      </c>
      <c r="AI94" s="6">
        <v>6.2</v>
      </c>
      <c r="AJ94" s="6" t="s">
        <v>1784</v>
      </c>
      <c r="AK94" s="6">
        <v>2.5</v>
      </c>
      <c r="AM94" s="6">
        <v>8.07</v>
      </c>
      <c r="AO94" s="6">
        <v>155</v>
      </c>
      <c r="AP94" s="6" t="s">
        <v>1784</v>
      </c>
      <c r="AQ94" s="6">
        <v>40</v>
      </c>
      <c r="BZ94" s="6" t="s">
        <v>1784</v>
      </c>
      <c r="CA94" s="6">
        <v>40</v>
      </c>
    </row>
    <row r="95" spans="1:79" x14ac:dyDescent="0.2">
      <c r="A95" s="6" t="s">
        <v>1782</v>
      </c>
      <c r="B95" s="66">
        <v>38357.28125</v>
      </c>
      <c r="C95" s="66">
        <v>38358.510416666664</v>
      </c>
      <c r="D95" s="6" t="s">
        <v>1943</v>
      </c>
      <c r="E95" s="6" t="s">
        <v>1944</v>
      </c>
      <c r="G95" s="6">
        <v>50</v>
      </c>
      <c r="M95" s="6">
        <v>25.71</v>
      </c>
      <c r="O95" s="6">
        <v>7.7</v>
      </c>
      <c r="Q95" s="6">
        <v>43</v>
      </c>
      <c r="S95" s="6">
        <v>0.58499999999999996</v>
      </c>
      <c r="U95" s="6">
        <v>1.62</v>
      </c>
      <c r="W95" s="6">
        <v>10</v>
      </c>
      <c r="Y95" s="6">
        <v>601</v>
      </c>
      <c r="AA95" s="6">
        <v>1040</v>
      </c>
      <c r="AC95" s="6">
        <v>3520</v>
      </c>
      <c r="AD95" s="6" t="s">
        <v>1784</v>
      </c>
      <c r="AE95" s="6">
        <v>18</v>
      </c>
      <c r="AF95" s="6" t="s">
        <v>1784</v>
      </c>
      <c r="AG95" s="6">
        <v>18</v>
      </c>
      <c r="AH95" s="6" t="s">
        <v>1784</v>
      </c>
      <c r="AI95" s="6">
        <v>5</v>
      </c>
      <c r="AJ95" s="6" t="s">
        <v>1784</v>
      </c>
      <c r="AK95" s="6">
        <v>2.5</v>
      </c>
      <c r="AM95" s="6">
        <v>8.1300000000000008</v>
      </c>
      <c r="AO95" s="6">
        <v>256</v>
      </c>
      <c r="AP95" s="6" t="s">
        <v>1784</v>
      </c>
      <c r="AQ95" s="6">
        <v>40</v>
      </c>
      <c r="BZ95" s="6" t="s">
        <v>1784</v>
      </c>
      <c r="CA95" s="6">
        <v>40</v>
      </c>
    </row>
    <row r="96" spans="1:79" x14ac:dyDescent="0.2">
      <c r="A96" s="6" t="s">
        <v>1782</v>
      </c>
      <c r="B96" s="66">
        <v>38363.947916666664</v>
      </c>
      <c r="C96" s="66">
        <v>38365.309027777781</v>
      </c>
      <c r="D96" s="6" t="s">
        <v>1945</v>
      </c>
      <c r="E96" s="6" t="s">
        <v>1946</v>
      </c>
      <c r="G96" s="6">
        <v>50</v>
      </c>
      <c r="M96" s="6">
        <v>986.96</v>
      </c>
      <c r="N96" s="6" t="s">
        <v>1784</v>
      </c>
      <c r="O96" s="6">
        <v>120</v>
      </c>
      <c r="Q96" s="6">
        <v>123</v>
      </c>
      <c r="S96" s="6">
        <v>0.441</v>
      </c>
      <c r="U96" s="6">
        <v>4.24</v>
      </c>
      <c r="W96" s="6">
        <v>5</v>
      </c>
      <c r="Y96" s="6">
        <v>153</v>
      </c>
      <c r="AA96" s="6">
        <v>259</v>
      </c>
      <c r="AC96" s="6">
        <v>958</v>
      </c>
      <c r="AD96" s="6" t="s">
        <v>1784</v>
      </c>
      <c r="AE96" s="6">
        <v>18</v>
      </c>
      <c r="AG96" s="6">
        <v>41</v>
      </c>
      <c r="AH96" s="6" t="s">
        <v>1784</v>
      </c>
      <c r="AI96" s="6">
        <v>5</v>
      </c>
      <c r="AJ96" s="6" t="s">
        <v>1784</v>
      </c>
      <c r="AK96" s="6">
        <v>2.5</v>
      </c>
      <c r="AM96" s="6">
        <v>7.22</v>
      </c>
      <c r="AO96" s="6">
        <v>54</v>
      </c>
      <c r="AP96" s="6" t="s">
        <v>1784</v>
      </c>
      <c r="AQ96" s="6">
        <v>40</v>
      </c>
      <c r="BA96" s="6">
        <v>31</v>
      </c>
      <c r="BC96" s="6">
        <v>25.8</v>
      </c>
      <c r="BG96" s="6">
        <v>12</v>
      </c>
      <c r="BI96" s="6">
        <v>6.9</v>
      </c>
      <c r="BK96" s="6">
        <v>8.3000000000000007</v>
      </c>
      <c r="BM96" s="6">
        <v>79</v>
      </c>
      <c r="BU96" s="6">
        <v>92.7</v>
      </c>
      <c r="BZ96" s="6" t="s">
        <v>1784</v>
      </c>
      <c r="CA96" s="6">
        <v>40</v>
      </c>
    </row>
    <row r="97" spans="1:81" x14ac:dyDescent="0.2">
      <c r="A97" s="6" t="s">
        <v>1782</v>
      </c>
      <c r="B97" s="66">
        <v>38386.489583333336</v>
      </c>
      <c r="C97" s="66"/>
      <c r="D97" s="6" t="s">
        <v>1947</v>
      </c>
      <c r="E97" s="6" t="s">
        <v>1948</v>
      </c>
      <c r="G97" s="6">
        <v>10</v>
      </c>
      <c r="K97" s="6">
        <v>0.09</v>
      </c>
      <c r="O97" s="6">
        <v>3.3</v>
      </c>
      <c r="Q97" s="6">
        <v>29</v>
      </c>
      <c r="S97" s="6">
        <v>2.15</v>
      </c>
      <c r="U97" s="6">
        <v>3.24</v>
      </c>
      <c r="W97" s="6">
        <v>7</v>
      </c>
      <c r="Y97" s="6">
        <v>348</v>
      </c>
      <c r="AA97" s="6">
        <v>581</v>
      </c>
      <c r="AC97" s="6">
        <v>2310</v>
      </c>
      <c r="AD97" s="6" t="s">
        <v>1784</v>
      </c>
      <c r="AE97" s="6">
        <v>18</v>
      </c>
      <c r="AF97" s="6" t="s">
        <v>1784</v>
      </c>
      <c r="AG97" s="6">
        <v>18</v>
      </c>
      <c r="AH97" s="6" t="s">
        <v>1784</v>
      </c>
      <c r="AI97" s="6">
        <v>5</v>
      </c>
      <c r="AJ97" s="6" t="s">
        <v>1784</v>
      </c>
      <c r="AK97" s="6">
        <v>2.5</v>
      </c>
      <c r="AM97" s="6">
        <v>7.83</v>
      </c>
      <c r="AO97" s="6">
        <v>274</v>
      </c>
      <c r="AP97" s="6" t="s">
        <v>1784</v>
      </c>
      <c r="AQ97" s="6">
        <v>40</v>
      </c>
      <c r="BZ97" s="6" t="s">
        <v>1784</v>
      </c>
      <c r="CA97" s="6">
        <v>40</v>
      </c>
    </row>
    <row r="98" spans="1:81" x14ac:dyDescent="0.2">
      <c r="A98" s="6" t="s">
        <v>1782</v>
      </c>
      <c r="B98" s="66">
        <v>38402.989583333336</v>
      </c>
      <c r="C98" s="66">
        <v>38404.020833333336</v>
      </c>
      <c r="D98" s="6" t="s">
        <v>1949</v>
      </c>
      <c r="E98" s="6" t="s">
        <v>1950</v>
      </c>
      <c r="G98" s="6">
        <v>50</v>
      </c>
      <c r="M98" s="6">
        <v>41.57</v>
      </c>
      <c r="O98" s="6">
        <v>15.4</v>
      </c>
      <c r="Q98" s="6">
        <v>45</v>
      </c>
      <c r="S98" s="6">
        <v>0.67400000000000004</v>
      </c>
      <c r="U98" s="6">
        <v>1.1000000000000001</v>
      </c>
      <c r="W98" s="6">
        <v>6</v>
      </c>
      <c r="Y98" s="6">
        <v>466</v>
      </c>
      <c r="AA98" s="6">
        <v>751</v>
      </c>
      <c r="AC98" s="6">
        <v>2660</v>
      </c>
      <c r="AD98" s="6" t="s">
        <v>1784</v>
      </c>
      <c r="AE98" s="6">
        <v>18</v>
      </c>
      <c r="AF98" s="6" t="s">
        <v>1784</v>
      </c>
      <c r="AG98" s="6">
        <v>18</v>
      </c>
      <c r="AH98" s="6" t="s">
        <v>1784</v>
      </c>
      <c r="AI98" s="6">
        <v>5</v>
      </c>
      <c r="AJ98" s="6" t="s">
        <v>1784</v>
      </c>
      <c r="AK98" s="6">
        <v>2.5</v>
      </c>
      <c r="AM98" s="6">
        <v>8.17</v>
      </c>
      <c r="AO98" s="6">
        <v>241</v>
      </c>
      <c r="AP98" s="6" t="s">
        <v>1784</v>
      </c>
      <c r="AQ98" s="6">
        <v>40</v>
      </c>
      <c r="BZ98" s="6" t="s">
        <v>1784</v>
      </c>
      <c r="CA98" s="6">
        <v>40</v>
      </c>
    </row>
    <row r="99" spans="1:81" x14ac:dyDescent="0.2">
      <c r="A99" s="6" t="s">
        <v>1782</v>
      </c>
      <c r="B99" s="66">
        <v>38428.6875</v>
      </c>
      <c r="C99" s="66">
        <v>38429.482638888891</v>
      </c>
      <c r="D99" s="6" t="s">
        <v>1951</v>
      </c>
      <c r="E99" s="6" t="s">
        <v>1952</v>
      </c>
      <c r="G99" s="6">
        <v>50</v>
      </c>
      <c r="M99" s="6">
        <v>24.24</v>
      </c>
      <c r="N99" s="6" t="s">
        <v>1934</v>
      </c>
      <c r="O99" s="6">
        <v>73.3</v>
      </c>
      <c r="Q99" s="6">
        <v>145</v>
      </c>
      <c r="S99" s="6">
        <v>1.08</v>
      </c>
      <c r="U99" s="6">
        <v>2.0499999999999998</v>
      </c>
      <c r="W99" s="6">
        <v>11</v>
      </c>
      <c r="Y99" s="6">
        <v>507</v>
      </c>
      <c r="AA99" s="6">
        <v>885</v>
      </c>
      <c r="AC99" s="6">
        <v>3100</v>
      </c>
      <c r="AD99" s="6" t="s">
        <v>1784</v>
      </c>
      <c r="AE99" s="6">
        <v>18</v>
      </c>
      <c r="AG99" s="6">
        <v>62</v>
      </c>
      <c r="AI99" s="6">
        <v>6.4</v>
      </c>
      <c r="AJ99" s="6" t="s">
        <v>1784</v>
      </c>
      <c r="AK99" s="6">
        <v>2.5</v>
      </c>
      <c r="AM99" s="6">
        <v>8.09</v>
      </c>
      <c r="AO99" s="6">
        <v>257</v>
      </c>
      <c r="AP99" s="6" t="s">
        <v>1784</v>
      </c>
      <c r="AQ99" s="6">
        <v>40</v>
      </c>
      <c r="BZ99" s="6" t="s">
        <v>1784</v>
      </c>
      <c r="CA99" s="6">
        <v>40</v>
      </c>
    </row>
    <row r="100" spans="1:81" x14ac:dyDescent="0.2">
      <c r="A100" s="6" t="s">
        <v>1782</v>
      </c>
      <c r="B100" s="66">
        <v>38429.638888888891</v>
      </c>
      <c r="C100" s="66">
        <v>38430.881944444445</v>
      </c>
      <c r="D100" s="6" t="s">
        <v>1953</v>
      </c>
      <c r="E100" s="6" t="s">
        <v>1954</v>
      </c>
      <c r="G100" s="6">
        <v>50</v>
      </c>
      <c r="M100" s="6">
        <v>203.75</v>
      </c>
      <c r="O100" s="6">
        <v>233</v>
      </c>
      <c r="Q100" s="6">
        <v>463</v>
      </c>
      <c r="S100" s="6">
        <v>1.0900000000000001</v>
      </c>
      <c r="U100" s="6">
        <v>2.88</v>
      </c>
      <c r="W100" s="6">
        <v>11</v>
      </c>
      <c r="Y100" s="6">
        <v>276</v>
      </c>
      <c r="AA100" s="6">
        <v>472</v>
      </c>
      <c r="AC100" s="6">
        <v>1730</v>
      </c>
      <c r="AD100" s="6" t="s">
        <v>1784</v>
      </c>
      <c r="AE100" s="6">
        <v>18</v>
      </c>
      <c r="AG100" s="6">
        <v>180</v>
      </c>
      <c r="AH100" s="6" t="s">
        <v>1784</v>
      </c>
      <c r="AI100" s="6">
        <v>5</v>
      </c>
      <c r="AJ100" s="6" t="s">
        <v>1784</v>
      </c>
      <c r="AK100" s="6">
        <v>2.5</v>
      </c>
      <c r="AM100" s="6">
        <v>7.64</v>
      </c>
      <c r="AO100" s="6">
        <v>119</v>
      </c>
      <c r="AP100" s="6" t="s">
        <v>1784</v>
      </c>
      <c r="AQ100" s="6">
        <v>40</v>
      </c>
      <c r="BZ100" s="6" t="s">
        <v>1784</v>
      </c>
      <c r="CA100" s="6">
        <v>40</v>
      </c>
    </row>
    <row r="101" spans="1:81" x14ac:dyDescent="0.2">
      <c r="A101" s="6" t="s">
        <v>1782</v>
      </c>
      <c r="B101" s="66">
        <v>38470.552083333336</v>
      </c>
      <c r="C101" s="66"/>
      <c r="D101" s="6" t="s">
        <v>1955</v>
      </c>
      <c r="E101" s="6" t="s">
        <v>1956</v>
      </c>
      <c r="G101" s="6">
        <v>10</v>
      </c>
      <c r="K101" s="6">
        <v>0.06</v>
      </c>
      <c r="O101" s="6">
        <v>4.3</v>
      </c>
      <c r="Q101" s="6">
        <v>32</v>
      </c>
      <c r="S101" s="6">
        <v>6.3E-2</v>
      </c>
      <c r="U101" s="6">
        <v>0.46</v>
      </c>
      <c r="W101" s="6">
        <v>11</v>
      </c>
      <c r="Y101" s="6">
        <v>114</v>
      </c>
      <c r="AA101" s="6">
        <v>219</v>
      </c>
      <c r="AC101" s="6">
        <v>1280</v>
      </c>
      <c r="AD101" s="6" t="s">
        <v>1784</v>
      </c>
      <c r="AE101" s="6">
        <v>18</v>
      </c>
      <c r="AF101" s="6" t="s">
        <v>1784</v>
      </c>
      <c r="AG101" s="6">
        <v>18</v>
      </c>
      <c r="AH101" s="6" t="s">
        <v>1784</v>
      </c>
      <c r="AI101" s="6">
        <v>5</v>
      </c>
      <c r="AJ101" s="6" t="s">
        <v>1784</v>
      </c>
      <c r="AK101" s="6">
        <v>2.5</v>
      </c>
      <c r="AM101" s="6">
        <v>8.19</v>
      </c>
      <c r="AO101" s="6">
        <v>257</v>
      </c>
    </row>
    <row r="102" spans="1:81" x14ac:dyDescent="0.2">
      <c r="A102" s="6" t="s">
        <v>1782</v>
      </c>
      <c r="B102" s="66">
        <v>38737.690972222219</v>
      </c>
      <c r="C102" s="66">
        <v>38738.204861111109</v>
      </c>
      <c r="D102" s="6" t="s">
        <v>1957</v>
      </c>
      <c r="E102" s="6" t="s">
        <v>1958</v>
      </c>
      <c r="G102" s="6">
        <v>50</v>
      </c>
      <c r="M102" s="6">
        <v>5.82</v>
      </c>
      <c r="N102" s="6" t="s">
        <v>1784</v>
      </c>
      <c r="O102" s="6">
        <v>300</v>
      </c>
      <c r="S102" s="6">
        <v>0.22700000000000001</v>
      </c>
      <c r="U102" s="6">
        <v>0.86</v>
      </c>
      <c r="W102" s="6">
        <v>10</v>
      </c>
      <c r="Y102" s="6">
        <v>138</v>
      </c>
      <c r="AA102" s="6">
        <v>259</v>
      </c>
      <c r="AC102" s="6">
        <v>1490</v>
      </c>
      <c r="AD102" s="6" t="s">
        <v>1784</v>
      </c>
      <c r="AE102" s="6">
        <v>18</v>
      </c>
      <c r="AF102" s="6" t="s">
        <v>1784</v>
      </c>
      <c r="AG102" s="6">
        <v>18</v>
      </c>
      <c r="AH102" s="6" t="s">
        <v>1784</v>
      </c>
      <c r="AI102" s="6">
        <v>5</v>
      </c>
      <c r="AJ102" s="6" t="s">
        <v>1784</v>
      </c>
      <c r="AK102" s="6">
        <v>2.5</v>
      </c>
      <c r="AM102" s="6">
        <v>8.3000000000000007</v>
      </c>
      <c r="AO102" s="6">
        <v>297</v>
      </c>
      <c r="AP102" s="6" t="s">
        <v>1784</v>
      </c>
      <c r="AQ102" s="6">
        <v>40</v>
      </c>
      <c r="BZ102" s="6" t="s">
        <v>1784</v>
      </c>
      <c r="CA102" s="6">
        <v>40</v>
      </c>
    </row>
    <row r="103" spans="1:81" x14ac:dyDescent="0.2">
      <c r="A103" s="6" t="s">
        <v>1782</v>
      </c>
      <c r="B103" s="66">
        <v>38759.711805555555</v>
      </c>
      <c r="C103" s="66">
        <v>38759.982638888891</v>
      </c>
      <c r="D103" s="6" t="s">
        <v>1959</v>
      </c>
      <c r="E103" s="6" t="s">
        <v>1960</v>
      </c>
      <c r="G103" s="6">
        <v>50</v>
      </c>
      <c r="M103" s="6">
        <v>5.8100000000000005</v>
      </c>
      <c r="N103" s="6" t="s">
        <v>1784</v>
      </c>
      <c r="O103" s="6">
        <v>60</v>
      </c>
      <c r="Q103" s="6">
        <v>83</v>
      </c>
      <c r="S103" s="6">
        <v>0.374</v>
      </c>
      <c r="U103" s="6">
        <v>0.91</v>
      </c>
      <c r="W103" s="6">
        <v>11</v>
      </c>
      <c r="Y103" s="6">
        <v>706</v>
      </c>
      <c r="AA103" s="6">
        <v>1250</v>
      </c>
      <c r="AC103" s="6">
        <v>4370</v>
      </c>
      <c r="AD103" s="6" t="s">
        <v>1784</v>
      </c>
      <c r="AE103" s="6">
        <v>18</v>
      </c>
      <c r="AF103" s="6" t="s">
        <v>1784</v>
      </c>
      <c r="AG103" s="6">
        <v>18</v>
      </c>
      <c r="AI103" s="6">
        <v>6.5</v>
      </c>
      <c r="AJ103" s="6" t="s">
        <v>1784</v>
      </c>
      <c r="AK103" s="6">
        <v>2.5</v>
      </c>
      <c r="AM103" s="6">
        <v>7.78</v>
      </c>
      <c r="AO103" s="6">
        <v>282</v>
      </c>
    </row>
    <row r="104" spans="1:81" x14ac:dyDescent="0.2">
      <c r="A104" s="6" t="s">
        <v>1782</v>
      </c>
      <c r="B104" s="66">
        <v>38763.930555555555</v>
      </c>
      <c r="C104" s="66">
        <v>38764.90625</v>
      </c>
      <c r="D104" s="6" t="s">
        <v>1961</v>
      </c>
      <c r="E104" s="6" t="s">
        <v>1962</v>
      </c>
      <c r="G104" s="6">
        <v>50</v>
      </c>
      <c r="M104" s="6">
        <v>51.49</v>
      </c>
      <c r="O104" s="6">
        <v>46.9</v>
      </c>
      <c r="Q104" s="6">
        <v>83.6</v>
      </c>
      <c r="S104" s="6">
        <v>0.41</v>
      </c>
      <c r="U104" s="6">
        <v>1.1000000000000001</v>
      </c>
      <c r="W104" s="6">
        <v>8</v>
      </c>
      <c r="Y104" s="6">
        <v>626</v>
      </c>
      <c r="AA104" s="6">
        <v>994</v>
      </c>
      <c r="AC104" s="6">
        <v>3430</v>
      </c>
      <c r="AD104" s="6" t="s">
        <v>1784</v>
      </c>
      <c r="AE104" s="6">
        <v>18</v>
      </c>
      <c r="AG104" s="6">
        <v>19</v>
      </c>
      <c r="AH104" s="6" t="s">
        <v>1784</v>
      </c>
      <c r="AI104" s="6">
        <v>5</v>
      </c>
      <c r="AJ104" s="6" t="s">
        <v>1784</v>
      </c>
      <c r="AK104" s="6">
        <v>2.5</v>
      </c>
      <c r="AM104" s="6">
        <v>7.67</v>
      </c>
      <c r="AO104" s="6">
        <v>190</v>
      </c>
      <c r="AP104" s="6" t="s">
        <v>1784</v>
      </c>
      <c r="AQ104" s="6">
        <v>40</v>
      </c>
      <c r="BZ104" s="6" t="s">
        <v>1784</v>
      </c>
      <c r="CA104" s="6">
        <v>40</v>
      </c>
    </row>
    <row r="105" spans="1:81" x14ac:dyDescent="0.2">
      <c r="A105" s="6" t="s">
        <v>1782</v>
      </c>
      <c r="B105" s="66">
        <v>38783.583333333336</v>
      </c>
      <c r="C105" s="66">
        <v>38785.378472222219</v>
      </c>
      <c r="D105" s="6" t="s">
        <v>1963</v>
      </c>
      <c r="E105" s="6" t="s">
        <v>1964</v>
      </c>
      <c r="G105" s="6">
        <v>50</v>
      </c>
      <c r="M105" s="6">
        <v>960.47</v>
      </c>
      <c r="O105" s="6">
        <v>34.4</v>
      </c>
      <c r="Q105" s="6">
        <v>100</v>
      </c>
      <c r="S105" s="6">
        <v>0.17799999999999999</v>
      </c>
      <c r="U105" s="6">
        <v>1.03</v>
      </c>
      <c r="W105" s="6">
        <v>5</v>
      </c>
      <c r="Y105" s="6">
        <v>195</v>
      </c>
      <c r="AA105" s="6">
        <v>313</v>
      </c>
      <c r="AC105" s="6">
        <v>1170</v>
      </c>
      <c r="AD105" s="6" t="s">
        <v>1784</v>
      </c>
      <c r="AE105" s="6">
        <v>18</v>
      </c>
      <c r="AG105" s="6">
        <v>21</v>
      </c>
      <c r="AH105" s="6" t="s">
        <v>1784</v>
      </c>
      <c r="AI105" s="6">
        <v>5</v>
      </c>
      <c r="AJ105" s="6" t="s">
        <v>1784</v>
      </c>
      <c r="AK105" s="6">
        <v>2.5</v>
      </c>
      <c r="AM105" s="6">
        <v>7.26</v>
      </c>
      <c r="AO105" s="6">
        <v>64.5</v>
      </c>
      <c r="AP105" s="6" t="s">
        <v>1784</v>
      </c>
      <c r="AQ105" s="6">
        <v>40</v>
      </c>
      <c r="AS105" s="6">
        <v>0.63400000000000001</v>
      </c>
      <c r="AU105" s="6">
        <v>8.2629999999999999</v>
      </c>
      <c r="AV105" s="6" t="s">
        <v>1784</v>
      </c>
      <c r="AW105" s="6">
        <v>0.12</v>
      </c>
      <c r="AY105" s="6">
        <v>8.2319999999999993</v>
      </c>
      <c r="BZ105" s="6" t="s">
        <v>1784</v>
      </c>
      <c r="CA105" s="6">
        <v>40</v>
      </c>
    </row>
    <row r="106" spans="1:81" x14ac:dyDescent="0.2">
      <c r="A106" s="6" t="s">
        <v>1782</v>
      </c>
      <c r="B106" s="66">
        <v>39052.145833333336</v>
      </c>
      <c r="C106" s="66">
        <v>39052.90625</v>
      </c>
      <c r="D106" s="6" t="s">
        <v>1965</v>
      </c>
      <c r="E106" s="6" t="s">
        <v>1966</v>
      </c>
      <c r="G106" s="6">
        <v>50</v>
      </c>
      <c r="M106" s="6">
        <v>47.57</v>
      </c>
      <c r="N106" s="6" t="s">
        <v>1784</v>
      </c>
      <c r="O106" s="6">
        <v>4.4000000000000004</v>
      </c>
      <c r="Q106" s="6">
        <v>29</v>
      </c>
      <c r="S106" s="6">
        <v>9.4E-2</v>
      </c>
      <c r="U106" s="6">
        <v>0.53</v>
      </c>
      <c r="W106" s="6">
        <v>6.2</v>
      </c>
      <c r="Y106" s="6">
        <v>53.2</v>
      </c>
      <c r="AA106" s="6">
        <v>84.9</v>
      </c>
      <c r="AC106" s="6">
        <v>839</v>
      </c>
      <c r="AD106" s="6" t="s">
        <v>1784</v>
      </c>
      <c r="AE106" s="6">
        <v>18</v>
      </c>
      <c r="AF106" s="6" t="s">
        <v>1784</v>
      </c>
      <c r="AG106" s="6">
        <v>18</v>
      </c>
      <c r="AH106" s="6" t="s">
        <v>1784</v>
      </c>
      <c r="AI106" s="6">
        <v>5</v>
      </c>
      <c r="AJ106" s="6" t="s">
        <v>1784</v>
      </c>
      <c r="AK106" s="6">
        <v>2.5</v>
      </c>
      <c r="AM106" s="6">
        <v>8.08</v>
      </c>
      <c r="AO106" s="6">
        <v>233</v>
      </c>
      <c r="AQ106" s="6">
        <v>2.2000000000000002</v>
      </c>
      <c r="CA106" s="6">
        <v>0.47</v>
      </c>
      <c r="CC106" s="6">
        <v>0.26</v>
      </c>
    </row>
    <row r="107" spans="1:81" x14ac:dyDescent="0.2">
      <c r="A107" s="6" t="s">
        <v>1782</v>
      </c>
      <c r="B107" s="66">
        <v>39096.888888888891</v>
      </c>
      <c r="C107" s="66">
        <v>39097.520833333336</v>
      </c>
      <c r="D107" s="6" t="s">
        <v>1967</v>
      </c>
      <c r="E107" s="6" t="s">
        <v>1968</v>
      </c>
      <c r="G107" s="6">
        <v>50</v>
      </c>
      <c r="M107" s="6">
        <v>20.79</v>
      </c>
      <c r="N107" s="6" t="s">
        <v>1784</v>
      </c>
      <c r="O107" s="6">
        <v>2</v>
      </c>
      <c r="P107" s="6" t="s">
        <v>1784</v>
      </c>
      <c r="Q107" s="6">
        <v>9</v>
      </c>
      <c r="S107" s="6">
        <v>0.14499999999999999</v>
      </c>
      <c r="U107" s="6">
        <v>0.37</v>
      </c>
      <c r="W107" s="6">
        <v>4.5</v>
      </c>
      <c r="Y107" s="6">
        <v>91.4</v>
      </c>
      <c r="AA107" s="6">
        <v>148</v>
      </c>
      <c r="AC107" s="6">
        <v>935</v>
      </c>
      <c r="AD107" s="6" t="s">
        <v>1784</v>
      </c>
      <c r="AE107" s="6">
        <v>18</v>
      </c>
      <c r="AF107" s="6" t="s">
        <v>1784</v>
      </c>
      <c r="AG107" s="6">
        <v>18</v>
      </c>
      <c r="AH107" s="6" t="s">
        <v>1784</v>
      </c>
      <c r="AI107" s="6">
        <v>5</v>
      </c>
      <c r="AJ107" s="6" t="s">
        <v>1784</v>
      </c>
      <c r="AK107" s="6">
        <v>2.5</v>
      </c>
      <c r="AM107" s="6">
        <v>7.91</v>
      </c>
      <c r="AO107" s="6">
        <v>187</v>
      </c>
      <c r="AQ107" s="6">
        <v>3</v>
      </c>
      <c r="BA107" s="6">
        <v>2</v>
      </c>
      <c r="CA107" s="6">
        <v>1.6</v>
      </c>
      <c r="CB107" s="6" t="s">
        <v>1784</v>
      </c>
      <c r="CC107" s="6">
        <v>0.25</v>
      </c>
    </row>
    <row r="108" spans="1:81" x14ac:dyDescent="0.2">
      <c r="A108" s="6" t="s">
        <v>1782</v>
      </c>
      <c r="B108" s="66">
        <v>39097.34375</v>
      </c>
      <c r="C108" s="66"/>
      <c r="D108" s="6" t="s">
        <v>1969</v>
      </c>
      <c r="E108" s="6" t="s">
        <v>1970</v>
      </c>
      <c r="G108" s="6">
        <v>70</v>
      </c>
      <c r="K108" s="6">
        <v>0.38</v>
      </c>
      <c r="BX108" s="6" t="s">
        <v>1784</v>
      </c>
      <c r="BY108" s="6">
        <v>1.9</v>
      </c>
    </row>
    <row r="109" spans="1:81" x14ac:dyDescent="0.2">
      <c r="A109" s="6" t="s">
        <v>1782</v>
      </c>
      <c r="B109" s="66">
        <v>39136.989583333336</v>
      </c>
      <c r="C109" s="66">
        <v>39139.354166666664</v>
      </c>
      <c r="D109" s="6" t="s">
        <v>1971</v>
      </c>
      <c r="E109" s="6" t="s">
        <v>1972</v>
      </c>
      <c r="G109" s="6">
        <v>50</v>
      </c>
      <c r="M109" s="6">
        <v>127</v>
      </c>
      <c r="O109" s="6">
        <v>88.8</v>
      </c>
      <c r="Q109" s="6">
        <v>164</v>
      </c>
      <c r="S109" s="6">
        <v>0.76500000000000001</v>
      </c>
      <c r="U109" s="6">
        <v>2.0299999999999998</v>
      </c>
      <c r="W109" s="6">
        <v>6</v>
      </c>
      <c r="Y109" s="6">
        <v>595</v>
      </c>
      <c r="AA109" s="6">
        <v>984</v>
      </c>
      <c r="AC109" s="6">
        <v>3250</v>
      </c>
      <c r="AD109" s="6" t="s">
        <v>1784</v>
      </c>
      <c r="AE109" s="6">
        <v>18</v>
      </c>
      <c r="AG109" s="6">
        <v>70</v>
      </c>
      <c r="AH109" s="6" t="s">
        <v>1784</v>
      </c>
      <c r="AI109" s="6">
        <v>5</v>
      </c>
      <c r="AJ109" s="6" t="s">
        <v>1784</v>
      </c>
      <c r="AK109" s="6">
        <v>2.5</v>
      </c>
      <c r="AM109" s="6">
        <v>7.06</v>
      </c>
      <c r="AO109" s="6">
        <v>147</v>
      </c>
      <c r="AQ109" s="6">
        <v>2.2000000000000002</v>
      </c>
      <c r="CA109" s="6">
        <v>1.7</v>
      </c>
      <c r="CC109" s="6">
        <v>0.32</v>
      </c>
    </row>
    <row r="110" spans="1:81" x14ac:dyDescent="0.2">
      <c r="A110" s="6" t="s">
        <v>1782</v>
      </c>
      <c r="B110" s="66">
        <v>39142.309027777781</v>
      </c>
      <c r="C110" s="66">
        <v>39143.256944444445</v>
      </c>
      <c r="D110" s="6" t="s">
        <v>1973</v>
      </c>
      <c r="E110" s="6" t="s">
        <v>1974</v>
      </c>
      <c r="G110" s="6">
        <v>50</v>
      </c>
      <c r="M110" s="6">
        <v>281</v>
      </c>
      <c r="O110" s="6">
        <v>218</v>
      </c>
      <c r="Q110" s="6">
        <v>386</v>
      </c>
      <c r="W110" s="6">
        <v>6.8</v>
      </c>
      <c r="Y110" s="6">
        <v>503</v>
      </c>
      <c r="AA110" s="6">
        <v>850</v>
      </c>
      <c r="AC110" s="6">
        <v>2740</v>
      </c>
      <c r="AD110" s="6" t="s">
        <v>1784</v>
      </c>
      <c r="AE110" s="6">
        <v>18</v>
      </c>
      <c r="AG110" s="6">
        <v>210</v>
      </c>
      <c r="AI110" s="6">
        <v>98</v>
      </c>
      <c r="AJ110" s="6" t="s">
        <v>1784</v>
      </c>
      <c r="AK110" s="6">
        <v>2.5</v>
      </c>
      <c r="AM110" s="6">
        <v>7.1</v>
      </c>
      <c r="AO110" s="6">
        <v>83.6</v>
      </c>
      <c r="AQ110" s="6">
        <v>5.9</v>
      </c>
      <c r="CA110" s="6">
        <v>6.6</v>
      </c>
      <c r="CC110" s="6">
        <v>0.39</v>
      </c>
    </row>
    <row r="111" spans="1:81" x14ac:dyDescent="0.2">
      <c r="A111" s="6" t="s">
        <v>1782</v>
      </c>
      <c r="B111" s="66">
        <v>39183.527777777781</v>
      </c>
      <c r="C111" s="66">
        <v>39184.170138888891</v>
      </c>
      <c r="D111" s="6" t="s">
        <v>1975</v>
      </c>
      <c r="E111" s="6" t="s">
        <v>1976</v>
      </c>
      <c r="G111" s="6">
        <v>50</v>
      </c>
      <c r="M111" s="6">
        <v>109</v>
      </c>
      <c r="O111" s="6">
        <v>50</v>
      </c>
      <c r="Q111" s="6">
        <v>87</v>
      </c>
      <c r="S111" s="6">
        <v>0.313</v>
      </c>
      <c r="U111" s="6">
        <v>2.71</v>
      </c>
      <c r="W111" s="6">
        <v>6.7</v>
      </c>
      <c r="Y111" s="6">
        <v>245</v>
      </c>
      <c r="AA111" s="6">
        <v>445</v>
      </c>
      <c r="AC111" s="6">
        <v>1780</v>
      </c>
      <c r="AD111" s="6" t="s">
        <v>1784</v>
      </c>
      <c r="AE111" s="6">
        <v>18</v>
      </c>
      <c r="AG111" s="6">
        <v>30</v>
      </c>
      <c r="AH111" s="6" t="s">
        <v>1784</v>
      </c>
      <c r="AI111" s="6">
        <v>5</v>
      </c>
      <c r="AJ111" s="6" t="s">
        <v>1784</v>
      </c>
      <c r="AK111" s="6">
        <v>2.5</v>
      </c>
      <c r="AM111" s="6">
        <v>7.63</v>
      </c>
      <c r="AO111" s="6">
        <v>183</v>
      </c>
      <c r="AQ111" s="6">
        <v>9.1999999999999993</v>
      </c>
      <c r="BA111" s="6">
        <v>10</v>
      </c>
      <c r="CA111" s="6">
        <v>6.4</v>
      </c>
      <c r="CB111" s="6" t="s">
        <v>1784</v>
      </c>
      <c r="CC111" s="6">
        <v>0.25</v>
      </c>
    </row>
    <row r="112" spans="1:81" x14ac:dyDescent="0.2">
      <c r="A112" s="6" t="s">
        <v>1782</v>
      </c>
      <c r="B112" s="66">
        <v>39184.625</v>
      </c>
      <c r="C112" s="66"/>
      <c r="D112" s="6" t="s">
        <v>1977</v>
      </c>
      <c r="E112" s="6" t="s">
        <v>1978</v>
      </c>
      <c r="G112" s="6">
        <v>70</v>
      </c>
      <c r="K112" s="6">
        <v>3.3</v>
      </c>
      <c r="BX112" s="6" t="s">
        <v>1784</v>
      </c>
      <c r="BY112" s="6">
        <v>1.9</v>
      </c>
    </row>
    <row r="113" spans="1:83" x14ac:dyDescent="0.2">
      <c r="A113" s="6" t="s">
        <v>1782</v>
      </c>
      <c r="B113" s="66">
        <v>39351.243055555555</v>
      </c>
      <c r="C113" s="66">
        <v>39351.40625</v>
      </c>
      <c r="D113" s="6" t="s">
        <v>1979</v>
      </c>
      <c r="E113" s="6" t="s">
        <v>1980</v>
      </c>
      <c r="G113" s="6">
        <v>50</v>
      </c>
      <c r="M113" s="6">
        <v>4.42</v>
      </c>
      <c r="O113" s="6">
        <v>10.5</v>
      </c>
      <c r="Q113" s="6">
        <v>51</v>
      </c>
      <c r="S113" s="6">
        <v>4.5999999999999999E-2</v>
      </c>
      <c r="U113" s="6">
        <v>1.23</v>
      </c>
      <c r="W113" s="6">
        <v>13.8</v>
      </c>
      <c r="Y113" s="6">
        <v>45.6</v>
      </c>
      <c r="AA113" s="6">
        <v>76.2</v>
      </c>
      <c r="AC113" s="6">
        <v>643</v>
      </c>
      <c r="AD113" s="6" t="s">
        <v>1784</v>
      </c>
      <c r="AE113" s="6">
        <v>18</v>
      </c>
      <c r="AF113" s="6" t="s">
        <v>1784</v>
      </c>
      <c r="AG113" s="6">
        <v>18</v>
      </c>
      <c r="AH113" s="6" t="s">
        <v>1784</v>
      </c>
      <c r="AI113" s="6">
        <v>5</v>
      </c>
      <c r="AJ113" s="6" t="s">
        <v>1784</v>
      </c>
      <c r="AK113" s="6">
        <v>2.5</v>
      </c>
      <c r="AM113" s="6">
        <v>7.82</v>
      </c>
      <c r="AO113" s="6">
        <v>173</v>
      </c>
      <c r="AQ113" s="6">
        <v>1.9</v>
      </c>
      <c r="BA113" s="6">
        <v>26</v>
      </c>
      <c r="CA113" s="6">
        <v>9.6999999999999993</v>
      </c>
      <c r="CB113" s="6" t="s">
        <v>1784</v>
      </c>
      <c r="CC113" s="6">
        <v>0.25</v>
      </c>
    </row>
    <row r="114" spans="1:83" x14ac:dyDescent="0.2">
      <c r="A114" s="6" t="s">
        <v>1782</v>
      </c>
      <c r="B114" s="66">
        <v>39351.409722222219</v>
      </c>
      <c r="C114" s="66"/>
      <c r="D114" s="6" t="s">
        <v>1981</v>
      </c>
      <c r="E114" s="6" t="s">
        <v>1982</v>
      </c>
      <c r="G114" s="6">
        <v>70</v>
      </c>
      <c r="K114" s="6">
        <v>0.16</v>
      </c>
      <c r="BY114" s="6">
        <v>3.3</v>
      </c>
    </row>
    <row r="115" spans="1:83" x14ac:dyDescent="0.2">
      <c r="A115" s="6" t="s">
        <v>1782</v>
      </c>
      <c r="B115" s="66">
        <v>39417.569444444445</v>
      </c>
      <c r="C115" s="66">
        <v>39419.225694444445</v>
      </c>
      <c r="D115" s="6" t="s">
        <v>1983</v>
      </c>
      <c r="E115" s="6" t="s">
        <v>1984</v>
      </c>
      <c r="G115" s="6">
        <v>50</v>
      </c>
      <c r="M115" s="6">
        <v>186</v>
      </c>
      <c r="O115" s="6">
        <v>50.4</v>
      </c>
      <c r="Q115" s="6">
        <v>96</v>
      </c>
      <c r="S115" s="6">
        <v>0.35399999999999998</v>
      </c>
      <c r="U115" s="6">
        <v>1.2</v>
      </c>
      <c r="W115" s="6">
        <v>7.5</v>
      </c>
      <c r="Y115" s="6">
        <v>220</v>
      </c>
      <c r="AA115" s="6">
        <v>346</v>
      </c>
      <c r="AC115" s="6">
        <v>1280</v>
      </c>
      <c r="AD115" s="6" t="s">
        <v>1784</v>
      </c>
      <c r="AE115" s="6">
        <v>18</v>
      </c>
      <c r="AG115" s="6">
        <v>28</v>
      </c>
      <c r="AH115" s="6" t="s">
        <v>1784</v>
      </c>
      <c r="AI115" s="6">
        <v>5</v>
      </c>
      <c r="AJ115" s="6" t="s">
        <v>1784</v>
      </c>
      <c r="AK115" s="6">
        <v>2.5</v>
      </c>
      <c r="AM115" s="6">
        <v>7.11</v>
      </c>
      <c r="AO115" s="6">
        <v>79.5</v>
      </c>
      <c r="AQ115" s="6">
        <v>10</v>
      </c>
      <c r="BA115" s="6">
        <v>24</v>
      </c>
      <c r="CA115" s="6">
        <v>8.9</v>
      </c>
      <c r="CB115" s="6" t="s">
        <v>1784</v>
      </c>
      <c r="CC115" s="6">
        <v>0.25</v>
      </c>
    </row>
    <row r="116" spans="1:83" x14ac:dyDescent="0.2">
      <c r="A116" s="6" t="s">
        <v>1782</v>
      </c>
      <c r="B116" s="66">
        <v>39418.822916666664</v>
      </c>
      <c r="C116" s="66"/>
      <c r="D116" s="6" t="s">
        <v>1985</v>
      </c>
      <c r="E116" s="6" t="s">
        <v>1986</v>
      </c>
      <c r="G116" s="6">
        <v>70</v>
      </c>
      <c r="K116" s="6">
        <v>3.1</v>
      </c>
      <c r="BY116" s="6">
        <v>2.2000000000000002</v>
      </c>
    </row>
    <row r="117" spans="1:83" x14ac:dyDescent="0.2">
      <c r="A117" s="6" t="s">
        <v>1782</v>
      </c>
      <c r="B117" s="66">
        <v>39427.274305555555</v>
      </c>
      <c r="C117" s="66">
        <v>39428.1875</v>
      </c>
      <c r="D117" s="6" t="s">
        <v>1987</v>
      </c>
      <c r="E117" s="6" t="s">
        <v>1988</v>
      </c>
      <c r="G117" s="6">
        <v>50</v>
      </c>
      <c r="M117" s="6">
        <v>18.3</v>
      </c>
      <c r="O117" s="6">
        <v>2.5</v>
      </c>
      <c r="Q117" s="6">
        <v>13</v>
      </c>
      <c r="S117" s="6">
        <v>0.18099999999999999</v>
      </c>
      <c r="U117" s="6">
        <v>0.54</v>
      </c>
      <c r="W117" s="6">
        <v>5.6</v>
      </c>
      <c r="Y117" s="6">
        <v>302</v>
      </c>
      <c r="AA117" s="6">
        <v>497</v>
      </c>
      <c r="AC117" s="6">
        <v>1910</v>
      </c>
      <c r="AD117" s="6" t="s">
        <v>1784</v>
      </c>
      <c r="AE117" s="6">
        <v>18</v>
      </c>
      <c r="AG117" s="6">
        <v>31</v>
      </c>
      <c r="AH117" s="6" t="s">
        <v>1784</v>
      </c>
      <c r="AI117" s="6">
        <v>5</v>
      </c>
      <c r="AJ117" s="6" t="s">
        <v>1784</v>
      </c>
      <c r="AK117" s="6">
        <v>2.5</v>
      </c>
      <c r="AM117" s="6">
        <v>8.0299999999999994</v>
      </c>
      <c r="AO117" s="6">
        <v>165</v>
      </c>
      <c r="AQ117" s="6">
        <v>1.1000000000000001</v>
      </c>
      <c r="BA117" s="6">
        <v>6</v>
      </c>
      <c r="CA117" s="6">
        <v>1.9</v>
      </c>
      <c r="CB117" s="6" t="s">
        <v>1784</v>
      </c>
      <c r="CC117" s="6">
        <v>0.25</v>
      </c>
    </row>
    <row r="118" spans="1:83" x14ac:dyDescent="0.2">
      <c r="A118" s="6" t="s">
        <v>1782</v>
      </c>
      <c r="B118" s="66">
        <v>39452.75</v>
      </c>
      <c r="C118" s="66">
        <v>39456.302083333336</v>
      </c>
      <c r="D118" s="6" t="s">
        <v>1989</v>
      </c>
      <c r="E118" s="6" t="s">
        <v>1990</v>
      </c>
      <c r="G118" s="6">
        <v>50</v>
      </c>
      <c r="M118" s="6">
        <v>1493</v>
      </c>
      <c r="O118" s="6">
        <v>16.2</v>
      </c>
      <c r="Q118" s="6">
        <v>51.6</v>
      </c>
      <c r="R118" s="6" t="s">
        <v>1784</v>
      </c>
      <c r="S118" s="6">
        <v>1.4999999999999999E-2</v>
      </c>
      <c r="U118" s="6">
        <v>0.73</v>
      </c>
      <c r="W118" s="6">
        <v>6.4</v>
      </c>
      <c r="Y118" s="6">
        <v>168</v>
      </c>
      <c r="AA118" s="6">
        <v>280</v>
      </c>
      <c r="AC118" s="6">
        <v>1190</v>
      </c>
      <c r="AD118" s="6" t="s">
        <v>1784</v>
      </c>
      <c r="AE118" s="6">
        <v>18</v>
      </c>
      <c r="AF118" s="6" t="s">
        <v>1784</v>
      </c>
      <c r="AG118" s="6">
        <v>18</v>
      </c>
      <c r="AH118" s="6" t="s">
        <v>1784</v>
      </c>
      <c r="AI118" s="6">
        <v>5</v>
      </c>
      <c r="AJ118" s="6" t="s">
        <v>1784</v>
      </c>
      <c r="AK118" s="6">
        <v>2.5</v>
      </c>
      <c r="AM118" s="6">
        <v>7.62</v>
      </c>
      <c r="AO118" s="6">
        <v>129</v>
      </c>
      <c r="AQ118" s="6">
        <v>3.3</v>
      </c>
      <c r="BA118" s="6">
        <v>14</v>
      </c>
      <c r="CA118" s="6">
        <v>3.4</v>
      </c>
      <c r="CB118" s="6" t="s">
        <v>1784</v>
      </c>
      <c r="CC118" s="6">
        <v>0.25</v>
      </c>
    </row>
    <row r="119" spans="1:83" x14ac:dyDescent="0.2">
      <c r="A119" s="6" t="s">
        <v>1782</v>
      </c>
      <c r="B119" s="66">
        <v>39454.59375</v>
      </c>
      <c r="C119" s="66"/>
      <c r="D119" s="6" t="s">
        <v>1991</v>
      </c>
      <c r="E119" s="6" t="s">
        <v>1990</v>
      </c>
      <c r="G119" s="6">
        <v>70</v>
      </c>
      <c r="K119" s="6">
        <v>9.4</v>
      </c>
      <c r="BX119" s="6" t="s">
        <v>1784</v>
      </c>
      <c r="BY119" s="6">
        <v>1.9</v>
      </c>
    </row>
    <row r="120" spans="1:83" x14ac:dyDescent="0.2">
      <c r="A120" s="6" t="s">
        <v>1782</v>
      </c>
      <c r="B120" s="66">
        <v>39495.142361111109</v>
      </c>
      <c r="C120" s="66">
        <v>39496.21875</v>
      </c>
      <c r="D120" s="6" t="s">
        <v>1992</v>
      </c>
      <c r="E120" s="6" t="s">
        <v>1993</v>
      </c>
      <c r="G120" s="6">
        <v>50</v>
      </c>
      <c r="M120" s="6">
        <v>612</v>
      </c>
      <c r="O120" s="6">
        <v>123</v>
      </c>
      <c r="Q120" s="6">
        <v>248</v>
      </c>
      <c r="W120" s="6">
        <v>5</v>
      </c>
      <c r="Y120" s="6">
        <v>285</v>
      </c>
      <c r="AA120" s="6">
        <v>451</v>
      </c>
      <c r="AC120" s="6">
        <v>1520</v>
      </c>
      <c r="AD120" s="6" t="s">
        <v>1784</v>
      </c>
      <c r="AE120" s="6">
        <v>18</v>
      </c>
      <c r="AG120" s="6">
        <v>62</v>
      </c>
      <c r="AH120" s="6" t="s">
        <v>1784</v>
      </c>
      <c r="AI120" s="6">
        <v>5</v>
      </c>
      <c r="AJ120" s="6" t="s">
        <v>1784</v>
      </c>
      <c r="AK120" s="6">
        <v>2.5</v>
      </c>
      <c r="AM120" s="6">
        <v>7.23</v>
      </c>
      <c r="AO120" s="6">
        <v>39.200000000000003</v>
      </c>
      <c r="AQ120" s="6">
        <v>6.9</v>
      </c>
      <c r="BA120" s="6">
        <v>21</v>
      </c>
      <c r="CA120" s="6">
        <v>5.6</v>
      </c>
      <c r="CC120" s="6">
        <v>0.59</v>
      </c>
    </row>
    <row r="121" spans="1:83" x14ac:dyDescent="0.2">
      <c r="A121" s="6" t="s">
        <v>1782</v>
      </c>
      <c r="B121" s="66">
        <v>39532.291666666664</v>
      </c>
      <c r="C121" s="66">
        <v>39534.256944444445</v>
      </c>
      <c r="D121" s="6" t="s">
        <v>1994</v>
      </c>
      <c r="E121" s="6" t="s">
        <v>1995</v>
      </c>
      <c r="G121" s="6">
        <v>50</v>
      </c>
      <c r="M121" s="6">
        <v>942</v>
      </c>
      <c r="N121" s="6" t="s">
        <v>1784</v>
      </c>
      <c r="O121" s="6">
        <v>60</v>
      </c>
      <c r="Q121" s="6">
        <v>37</v>
      </c>
      <c r="S121" s="6">
        <v>4.3999999999999997E-2</v>
      </c>
      <c r="U121" s="6">
        <v>0.83</v>
      </c>
      <c r="W121" s="6">
        <v>5.8</v>
      </c>
      <c r="Y121" s="6">
        <v>108</v>
      </c>
      <c r="AA121" s="6">
        <v>184</v>
      </c>
      <c r="AC121" s="6">
        <v>979</v>
      </c>
      <c r="AD121" s="6" t="s">
        <v>1784</v>
      </c>
      <c r="AE121" s="6">
        <v>18</v>
      </c>
      <c r="AF121" s="6" t="s">
        <v>1784</v>
      </c>
      <c r="AG121" s="6">
        <v>18</v>
      </c>
      <c r="AH121" s="6" t="s">
        <v>1784</v>
      </c>
      <c r="AI121" s="6">
        <v>5</v>
      </c>
      <c r="AJ121" s="6" t="s">
        <v>1784</v>
      </c>
      <c r="AK121" s="6">
        <v>2.5</v>
      </c>
      <c r="AM121" s="6">
        <v>7.79</v>
      </c>
      <c r="AO121" s="6">
        <v>155</v>
      </c>
      <c r="AQ121" s="6">
        <v>2.4</v>
      </c>
      <c r="BA121" s="6">
        <v>8</v>
      </c>
      <c r="CA121" s="6">
        <v>3</v>
      </c>
      <c r="CB121" s="6" t="s">
        <v>1784</v>
      </c>
      <c r="CC121" s="6">
        <v>0.25</v>
      </c>
    </row>
    <row r="122" spans="1:83" x14ac:dyDescent="0.2">
      <c r="A122" s="6" t="s">
        <v>1782</v>
      </c>
      <c r="B122" s="66">
        <v>39581.625</v>
      </c>
      <c r="C122" s="66"/>
      <c r="D122" s="6" t="s">
        <v>1996</v>
      </c>
      <c r="E122" s="6" t="s">
        <v>1997</v>
      </c>
      <c r="G122" s="6">
        <v>70</v>
      </c>
      <c r="K122" s="6">
        <v>0.52</v>
      </c>
      <c r="N122" s="6" t="s">
        <v>1784</v>
      </c>
      <c r="O122" s="6">
        <v>2</v>
      </c>
      <c r="Q122" s="6">
        <v>12</v>
      </c>
      <c r="S122" s="6">
        <v>0.125</v>
      </c>
      <c r="U122" s="6">
        <v>0.55000000000000004</v>
      </c>
      <c r="W122" s="6">
        <v>6.6</v>
      </c>
      <c r="Y122" s="6">
        <v>70.2</v>
      </c>
      <c r="AA122" s="6">
        <v>134</v>
      </c>
      <c r="AC122" s="6">
        <v>936</v>
      </c>
      <c r="AD122" s="6" t="s">
        <v>1784</v>
      </c>
      <c r="AE122" s="6">
        <v>18</v>
      </c>
      <c r="AF122" s="6" t="s">
        <v>1784</v>
      </c>
      <c r="AG122" s="6">
        <v>18</v>
      </c>
      <c r="AH122" s="6" t="s">
        <v>1784</v>
      </c>
      <c r="AI122" s="6">
        <v>5</v>
      </c>
      <c r="AJ122" s="6" t="s">
        <v>1784</v>
      </c>
      <c r="AK122" s="6">
        <v>2.5</v>
      </c>
      <c r="AM122" s="6">
        <v>7.85</v>
      </c>
      <c r="AO122" s="6">
        <v>215</v>
      </c>
      <c r="AQ122" s="6">
        <v>2.5</v>
      </c>
      <c r="BA122" s="6">
        <v>4</v>
      </c>
      <c r="BY122" s="6">
        <v>2.7</v>
      </c>
      <c r="CA122" s="6">
        <v>9.5</v>
      </c>
      <c r="CB122" s="6" t="s">
        <v>1784</v>
      </c>
      <c r="CC122" s="6">
        <v>0.25</v>
      </c>
    </row>
    <row r="123" spans="1:83" x14ac:dyDescent="0.2">
      <c r="A123" s="6" t="s">
        <v>1782</v>
      </c>
      <c r="B123" s="66">
        <v>39715.708333333336</v>
      </c>
      <c r="C123" s="66"/>
      <c r="D123" s="6" t="s">
        <v>1998</v>
      </c>
      <c r="E123" s="6" t="s">
        <v>1999</v>
      </c>
      <c r="G123" s="6">
        <v>70</v>
      </c>
      <c r="K123" s="6">
        <v>0.16</v>
      </c>
      <c r="N123" s="6" t="s">
        <v>1784</v>
      </c>
      <c r="O123" s="6">
        <v>2</v>
      </c>
      <c r="P123" s="6" t="s">
        <v>1784</v>
      </c>
      <c r="Q123" s="6">
        <v>8.5</v>
      </c>
      <c r="U123" s="6">
        <v>0.21</v>
      </c>
      <c r="W123" s="6">
        <v>3.9</v>
      </c>
      <c r="Y123" s="6">
        <v>47</v>
      </c>
      <c r="AA123" s="6">
        <v>86.3</v>
      </c>
      <c r="AC123" s="6">
        <v>720</v>
      </c>
      <c r="AE123" s="6">
        <v>57</v>
      </c>
      <c r="AF123" s="6" t="s">
        <v>1784</v>
      </c>
      <c r="AG123" s="6">
        <v>18</v>
      </c>
      <c r="AH123" s="6" t="s">
        <v>1784</v>
      </c>
      <c r="AI123" s="6">
        <v>5</v>
      </c>
      <c r="AJ123" s="6" t="s">
        <v>1784</v>
      </c>
      <c r="AK123" s="6">
        <v>2.5</v>
      </c>
      <c r="AM123" s="6">
        <v>7.87</v>
      </c>
      <c r="AO123" s="6">
        <v>195</v>
      </c>
      <c r="AZ123" s="6" t="s">
        <v>1784</v>
      </c>
      <c r="BA123" s="6">
        <v>2</v>
      </c>
      <c r="BY123" s="6">
        <v>6.1</v>
      </c>
    </row>
    <row r="124" spans="1:83" x14ac:dyDescent="0.2">
      <c r="A124" s="6" t="s">
        <v>1782</v>
      </c>
      <c r="B124" s="66">
        <v>39782.652777777781</v>
      </c>
      <c r="C124" s="66">
        <v>39783.458333333336</v>
      </c>
      <c r="D124" s="6" t="s">
        <v>2000</v>
      </c>
      <c r="E124" s="6" t="s">
        <v>2001</v>
      </c>
      <c r="G124" s="6">
        <v>50</v>
      </c>
      <c r="M124" s="6">
        <v>71.48</v>
      </c>
      <c r="O124" s="6">
        <v>368</v>
      </c>
      <c r="Q124" s="6">
        <v>690</v>
      </c>
      <c r="S124" s="6">
        <v>0.16500000000000001</v>
      </c>
      <c r="U124" s="6">
        <v>0.79</v>
      </c>
      <c r="W124" s="6">
        <v>5.9</v>
      </c>
      <c r="Y124" s="6">
        <v>125</v>
      </c>
      <c r="AA124" s="6">
        <v>211</v>
      </c>
      <c r="AC124" s="6">
        <v>927</v>
      </c>
      <c r="AD124" s="6" t="s">
        <v>1784</v>
      </c>
      <c r="AE124" s="6">
        <v>18</v>
      </c>
      <c r="AG124" s="6">
        <v>340</v>
      </c>
      <c r="AH124" s="6" t="s">
        <v>1784</v>
      </c>
      <c r="AI124" s="6">
        <v>5</v>
      </c>
      <c r="AJ124" s="6" t="s">
        <v>1784</v>
      </c>
      <c r="AK124" s="6">
        <v>2.5</v>
      </c>
      <c r="AM124" s="6">
        <v>7.87</v>
      </c>
      <c r="AO124" s="6">
        <v>106</v>
      </c>
      <c r="AQ124" s="6">
        <v>1.6</v>
      </c>
      <c r="BA124" s="6">
        <v>19</v>
      </c>
      <c r="CA124" s="6">
        <v>1.8</v>
      </c>
      <c r="CB124" s="6" t="s">
        <v>1784</v>
      </c>
      <c r="CC124" s="6">
        <v>0.25</v>
      </c>
    </row>
    <row r="125" spans="1:83" x14ac:dyDescent="0.2">
      <c r="A125" s="6" t="s">
        <v>1782</v>
      </c>
      <c r="B125" s="66">
        <v>39783.614583333336</v>
      </c>
      <c r="C125" s="66"/>
      <c r="D125" s="6" t="s">
        <v>2002</v>
      </c>
      <c r="E125" s="6" t="s">
        <v>2003</v>
      </c>
      <c r="G125" s="6">
        <v>70</v>
      </c>
      <c r="K125" s="6">
        <v>0.38</v>
      </c>
      <c r="BY125" s="6">
        <v>4</v>
      </c>
    </row>
    <row r="126" spans="1:83" x14ac:dyDescent="0.2">
      <c r="A126" s="6" t="s">
        <v>1782</v>
      </c>
      <c r="B126" s="66">
        <v>39790.659722222219</v>
      </c>
      <c r="C126" s="66">
        <v>39791.913194444445</v>
      </c>
      <c r="D126" s="6" t="s">
        <v>2004</v>
      </c>
      <c r="E126" s="6" t="s">
        <v>2005</v>
      </c>
      <c r="G126" s="6">
        <v>50</v>
      </c>
      <c r="M126" s="6">
        <v>39.479999999999997</v>
      </c>
      <c r="N126" s="6" t="s">
        <v>1784</v>
      </c>
      <c r="O126" s="6">
        <v>24</v>
      </c>
      <c r="Q126" s="6">
        <v>50.9</v>
      </c>
      <c r="S126" s="6">
        <v>0.32900000000000001</v>
      </c>
      <c r="U126" s="6">
        <v>1.56</v>
      </c>
      <c r="W126" s="6">
        <v>4.7</v>
      </c>
      <c r="Y126" s="6">
        <v>495</v>
      </c>
      <c r="AA126" s="6">
        <v>798</v>
      </c>
      <c r="AC126" s="6">
        <v>867</v>
      </c>
      <c r="AD126" s="6" t="s">
        <v>1784</v>
      </c>
      <c r="AE126" s="6">
        <v>20</v>
      </c>
      <c r="AF126" s="6" t="s">
        <v>1784</v>
      </c>
      <c r="AG126" s="6">
        <v>20</v>
      </c>
      <c r="AH126" s="6" t="s">
        <v>1784</v>
      </c>
      <c r="AI126" s="6">
        <v>5</v>
      </c>
      <c r="AJ126" s="6" t="s">
        <v>1784</v>
      </c>
      <c r="AK126" s="6">
        <v>2.5</v>
      </c>
      <c r="AM126" s="6">
        <v>8.0399999999999991</v>
      </c>
      <c r="AO126" s="6">
        <v>308</v>
      </c>
      <c r="AQ126" s="6">
        <v>0.95</v>
      </c>
      <c r="BA126" s="6">
        <v>35</v>
      </c>
      <c r="CA126" s="6">
        <v>0.94</v>
      </c>
      <c r="CB126" s="6" t="s">
        <v>1784</v>
      </c>
      <c r="CC126" s="6">
        <v>0.25</v>
      </c>
      <c r="CD126" s="6" t="s">
        <v>1784</v>
      </c>
      <c r="CE126" s="6">
        <v>20</v>
      </c>
    </row>
    <row r="127" spans="1:83" x14ac:dyDescent="0.2">
      <c r="A127" s="6" t="s">
        <v>1782</v>
      </c>
      <c r="B127" s="66">
        <v>39822.284722222219</v>
      </c>
      <c r="C127" s="66">
        <v>39822.690972222219</v>
      </c>
      <c r="D127" s="6" t="s">
        <v>2006</v>
      </c>
      <c r="E127" s="6" t="s">
        <v>2007</v>
      </c>
      <c r="G127" s="6">
        <v>50</v>
      </c>
      <c r="M127" s="6">
        <v>10.9</v>
      </c>
      <c r="O127" s="6">
        <v>32.6</v>
      </c>
      <c r="Q127" s="6">
        <v>61.3</v>
      </c>
      <c r="S127" s="6">
        <v>0.16900000000000001</v>
      </c>
      <c r="U127" s="6">
        <v>0.56999999999999995</v>
      </c>
      <c r="W127" s="6">
        <v>3.7</v>
      </c>
      <c r="Y127" s="6">
        <v>208</v>
      </c>
      <c r="AA127" s="6">
        <v>357</v>
      </c>
      <c r="AC127" s="6">
        <v>1550</v>
      </c>
      <c r="AD127" s="6" t="s">
        <v>1784</v>
      </c>
      <c r="AE127" s="6">
        <v>20</v>
      </c>
      <c r="AF127" s="6" t="s">
        <v>1784</v>
      </c>
      <c r="AG127" s="6">
        <v>20</v>
      </c>
      <c r="AH127" s="6" t="s">
        <v>1784</v>
      </c>
      <c r="AI127" s="6">
        <v>5</v>
      </c>
      <c r="AJ127" s="6" t="s">
        <v>1784</v>
      </c>
      <c r="AK127" s="6">
        <v>2.5</v>
      </c>
      <c r="AM127" s="6">
        <v>7.8</v>
      </c>
      <c r="AO127" s="6">
        <v>193</v>
      </c>
      <c r="AQ127" s="6">
        <v>0.55000000000000004</v>
      </c>
      <c r="BA127" s="6">
        <v>20</v>
      </c>
      <c r="CA127" s="6">
        <v>0.97</v>
      </c>
      <c r="CB127" s="6" t="s">
        <v>1784</v>
      </c>
      <c r="CC127" s="6">
        <v>0.25</v>
      </c>
      <c r="CD127" s="6" t="s">
        <v>1784</v>
      </c>
      <c r="CE127" s="6">
        <v>20</v>
      </c>
    </row>
    <row r="128" spans="1:83" x14ac:dyDescent="0.2">
      <c r="A128" s="6" t="s">
        <v>1782</v>
      </c>
      <c r="B128" s="66">
        <v>39823.583333333336</v>
      </c>
      <c r="C128" s="66"/>
      <c r="D128" s="6" t="s">
        <v>2008</v>
      </c>
      <c r="E128" s="6" t="s">
        <v>2009</v>
      </c>
      <c r="G128" s="6">
        <v>70</v>
      </c>
      <c r="K128" s="6">
        <v>0.26</v>
      </c>
      <c r="BY128" s="6">
        <v>8.6</v>
      </c>
    </row>
    <row r="129" spans="1:83" x14ac:dyDescent="0.2">
      <c r="A129" s="6" t="s">
        <v>1782</v>
      </c>
      <c r="B129" s="66">
        <v>39871.274305555555</v>
      </c>
      <c r="C129" s="66">
        <v>39871.513888888891</v>
      </c>
      <c r="D129" s="6" t="s">
        <v>2010</v>
      </c>
      <c r="E129" s="6" t="s">
        <v>2011</v>
      </c>
      <c r="G129" s="6">
        <v>50</v>
      </c>
      <c r="M129" s="6">
        <v>47.16</v>
      </c>
      <c r="N129" s="6" t="s">
        <v>1784</v>
      </c>
      <c r="O129" s="6">
        <v>200</v>
      </c>
      <c r="Q129" s="6">
        <v>148</v>
      </c>
      <c r="R129" s="6" t="s">
        <v>1784</v>
      </c>
      <c r="S129" s="6">
        <v>1.4999999999999999E-2</v>
      </c>
      <c r="U129" s="6">
        <v>1.08</v>
      </c>
      <c r="W129" s="6">
        <v>5.2</v>
      </c>
      <c r="Y129" s="6">
        <v>145</v>
      </c>
      <c r="AA129" s="6">
        <v>244</v>
      </c>
      <c r="AC129" s="6">
        <v>1070</v>
      </c>
      <c r="AD129" s="6" t="s">
        <v>1784</v>
      </c>
      <c r="AE129" s="6">
        <v>20</v>
      </c>
      <c r="AG129" s="6">
        <v>49</v>
      </c>
      <c r="AH129" s="6" t="s">
        <v>1784</v>
      </c>
      <c r="AI129" s="6">
        <v>5</v>
      </c>
      <c r="AJ129" s="6" t="s">
        <v>1784</v>
      </c>
      <c r="AK129" s="6">
        <v>2.5</v>
      </c>
      <c r="AM129" s="6">
        <v>7.35</v>
      </c>
      <c r="AO129" s="6">
        <v>119</v>
      </c>
      <c r="AQ129" s="6">
        <v>1.3</v>
      </c>
      <c r="BA129" s="6">
        <v>8</v>
      </c>
      <c r="CA129" s="6">
        <v>1.3</v>
      </c>
      <c r="CB129" s="6" t="s">
        <v>1784</v>
      </c>
      <c r="CC129" s="6">
        <v>0.25</v>
      </c>
      <c r="CD129" s="6" t="s">
        <v>1784</v>
      </c>
      <c r="CE129" s="6">
        <v>20</v>
      </c>
    </row>
    <row r="130" spans="1:83" x14ac:dyDescent="0.2">
      <c r="A130" s="6" t="s">
        <v>1782</v>
      </c>
      <c r="B130" s="66">
        <v>39900.802083333336</v>
      </c>
      <c r="C130" s="66">
        <v>39901.732638888891</v>
      </c>
      <c r="D130" s="6" t="s">
        <v>2012</v>
      </c>
      <c r="E130" s="6" t="s">
        <v>2013</v>
      </c>
      <c r="G130" s="6">
        <v>50</v>
      </c>
      <c r="M130" s="6">
        <v>64.62</v>
      </c>
      <c r="N130" s="6" t="s">
        <v>1784</v>
      </c>
      <c r="O130" s="6">
        <v>6</v>
      </c>
      <c r="P130" s="6" t="s">
        <v>1784</v>
      </c>
      <c r="Q130" s="6">
        <v>8.5</v>
      </c>
      <c r="S130" s="6">
        <v>0.17799999999999999</v>
      </c>
      <c r="U130" s="6">
        <v>0.56999999999999995</v>
      </c>
      <c r="W130" s="6">
        <v>4.0999999999999996</v>
      </c>
      <c r="Y130" s="6">
        <v>224</v>
      </c>
      <c r="AA130" s="6">
        <v>398</v>
      </c>
      <c r="AC130" s="6">
        <v>1640</v>
      </c>
      <c r="AD130" s="6" t="s">
        <v>1784</v>
      </c>
      <c r="AE130" s="6">
        <v>20</v>
      </c>
      <c r="AF130" s="6" t="s">
        <v>1784</v>
      </c>
      <c r="AG130" s="6">
        <v>20</v>
      </c>
      <c r="AH130" s="6" t="s">
        <v>1784</v>
      </c>
      <c r="AI130" s="6">
        <v>5</v>
      </c>
      <c r="AJ130" s="6" t="s">
        <v>1784</v>
      </c>
      <c r="AK130" s="6">
        <v>2.5</v>
      </c>
      <c r="AM130" s="6">
        <v>8.06</v>
      </c>
      <c r="AO130" s="6">
        <v>173</v>
      </c>
      <c r="AQ130" s="6">
        <v>0.74</v>
      </c>
      <c r="BA130" s="6">
        <v>9</v>
      </c>
      <c r="CA130" s="6">
        <v>0.84</v>
      </c>
      <c r="CB130" s="6" t="s">
        <v>1784</v>
      </c>
      <c r="CC130" s="6">
        <v>0.25</v>
      </c>
      <c r="CD130" s="6" t="s">
        <v>1784</v>
      </c>
      <c r="CE130" s="6">
        <v>20</v>
      </c>
    </row>
    <row r="131" spans="1:83" x14ac:dyDescent="0.2">
      <c r="A131" s="6" t="s">
        <v>1782</v>
      </c>
      <c r="B131" s="66">
        <v>39924.309027777781</v>
      </c>
      <c r="C131" s="66">
        <v>39924.59375</v>
      </c>
      <c r="D131" s="6" t="s">
        <v>2014</v>
      </c>
      <c r="E131" s="6" t="s">
        <v>2015</v>
      </c>
      <c r="G131" s="6">
        <v>50</v>
      </c>
      <c r="M131" s="6">
        <v>49.44</v>
      </c>
      <c r="O131" s="6">
        <v>5.8</v>
      </c>
      <c r="Q131" s="6">
        <v>20.5</v>
      </c>
      <c r="S131" s="6">
        <v>9.0999999999999998E-2</v>
      </c>
      <c r="U131" s="6">
        <v>0.6</v>
      </c>
      <c r="W131" s="6">
        <v>4.3</v>
      </c>
      <c r="Y131" s="6">
        <v>76.900000000000006</v>
      </c>
      <c r="AA131" s="6">
        <v>140</v>
      </c>
      <c r="AC131" s="6">
        <v>816</v>
      </c>
      <c r="AD131" s="6" t="s">
        <v>1784</v>
      </c>
      <c r="AE131" s="6">
        <v>20</v>
      </c>
      <c r="AF131" s="6" t="s">
        <v>1784</v>
      </c>
      <c r="AG131" s="6">
        <v>20</v>
      </c>
      <c r="AH131" s="6" t="s">
        <v>1784</v>
      </c>
      <c r="AI131" s="6">
        <v>5</v>
      </c>
      <c r="AJ131" s="6" t="s">
        <v>1784</v>
      </c>
      <c r="AK131" s="6">
        <v>2.5</v>
      </c>
      <c r="AM131" s="6">
        <v>7.97</v>
      </c>
      <c r="AO131" s="6">
        <v>168</v>
      </c>
      <c r="AQ131" s="6">
        <v>1.6</v>
      </c>
      <c r="BA131" s="6">
        <v>6</v>
      </c>
      <c r="CA131" s="6">
        <v>1.8</v>
      </c>
      <c r="CB131" s="6" t="s">
        <v>1784</v>
      </c>
      <c r="CC131" s="6">
        <v>0.25</v>
      </c>
      <c r="CD131" s="6" t="s">
        <v>1784</v>
      </c>
      <c r="CE131" s="6">
        <v>20</v>
      </c>
    </row>
    <row r="132" spans="1:83" x14ac:dyDescent="0.2">
      <c r="A132" s="6" t="s">
        <v>1782</v>
      </c>
      <c r="B132" s="66">
        <v>39925.489583333336</v>
      </c>
      <c r="C132" s="66"/>
      <c r="D132" s="6" t="s">
        <v>2016</v>
      </c>
      <c r="E132" s="6" t="s">
        <v>2017</v>
      </c>
      <c r="G132" s="6">
        <v>70</v>
      </c>
      <c r="K132" s="6">
        <v>0.85</v>
      </c>
      <c r="BY132" s="6">
        <v>3.6</v>
      </c>
    </row>
    <row r="133" spans="1:83" x14ac:dyDescent="0.2">
      <c r="A133" s="6" t="s">
        <v>1782</v>
      </c>
      <c r="B133" s="66">
        <v>40009.222222222219</v>
      </c>
      <c r="C133" s="66">
        <v>40009.503472222219</v>
      </c>
      <c r="D133" s="6" t="s">
        <v>2018</v>
      </c>
      <c r="E133" s="6" t="s">
        <v>2019</v>
      </c>
      <c r="G133" s="6">
        <v>50</v>
      </c>
      <c r="M133" s="6">
        <v>62.36</v>
      </c>
      <c r="O133" s="6">
        <v>6.7</v>
      </c>
      <c r="Q133" s="6">
        <v>34.9</v>
      </c>
      <c r="R133" s="6" t="s">
        <v>1784</v>
      </c>
      <c r="S133" s="6">
        <v>1.4999999999999999E-2</v>
      </c>
      <c r="U133" s="6">
        <v>1.23</v>
      </c>
      <c r="W133" s="6">
        <v>4.7</v>
      </c>
      <c r="Y133" s="6">
        <v>43.8</v>
      </c>
      <c r="AA133" s="6">
        <v>71.599999999999994</v>
      </c>
      <c r="AC133" s="6">
        <v>463</v>
      </c>
      <c r="AD133" s="6" t="s">
        <v>1784</v>
      </c>
      <c r="AE133" s="6">
        <v>20</v>
      </c>
      <c r="AF133" s="6" t="s">
        <v>1784</v>
      </c>
      <c r="AG133" s="6">
        <v>20</v>
      </c>
      <c r="AH133" s="6" t="s">
        <v>1784</v>
      </c>
      <c r="AI133" s="6">
        <v>5</v>
      </c>
      <c r="AJ133" s="6" t="s">
        <v>1784</v>
      </c>
      <c r="AK133" s="6">
        <v>2.5</v>
      </c>
      <c r="AM133" s="6">
        <v>7.74</v>
      </c>
      <c r="AO133" s="6">
        <v>88.8</v>
      </c>
      <c r="AP133" s="6" t="s">
        <v>1784</v>
      </c>
      <c r="AQ133" s="6">
        <v>0.25</v>
      </c>
      <c r="BA133" s="6">
        <v>34</v>
      </c>
      <c r="CA133" s="6">
        <v>1.4</v>
      </c>
      <c r="CB133" s="6" t="s">
        <v>1784</v>
      </c>
      <c r="CC133" s="6">
        <v>0.25</v>
      </c>
      <c r="CD133" s="6" t="s">
        <v>1784</v>
      </c>
      <c r="CE133" s="6">
        <v>20</v>
      </c>
    </row>
    <row r="134" spans="1:83" x14ac:dyDescent="0.2">
      <c r="A134" s="6" t="s">
        <v>1782</v>
      </c>
      <c r="B134" s="66">
        <v>40009.520833333336</v>
      </c>
      <c r="C134" s="66"/>
      <c r="D134" s="6" t="s">
        <v>2020</v>
      </c>
      <c r="E134" s="6" t="s">
        <v>2021</v>
      </c>
      <c r="G134" s="6">
        <v>70</v>
      </c>
      <c r="K134" s="6">
        <v>0.76</v>
      </c>
      <c r="BY134" s="6">
        <v>3.2</v>
      </c>
    </row>
    <row r="135" spans="1:83" x14ac:dyDescent="0.2">
      <c r="A135" s="6" t="s">
        <v>1782</v>
      </c>
      <c r="B135" s="66">
        <v>40155.379166666666</v>
      </c>
      <c r="C135" s="66">
        <v>40156.535416666666</v>
      </c>
      <c r="D135" s="6" t="s">
        <v>2022</v>
      </c>
      <c r="E135" s="6" t="s">
        <v>2023</v>
      </c>
      <c r="G135" s="6">
        <v>50</v>
      </c>
      <c r="M135" s="6">
        <v>489</v>
      </c>
      <c r="O135" s="6">
        <v>7</v>
      </c>
      <c r="Q135" s="6">
        <v>44.4</v>
      </c>
      <c r="S135" s="6">
        <v>0.22600000000000001</v>
      </c>
      <c r="U135" s="6">
        <v>0.86</v>
      </c>
      <c r="W135" s="6">
        <v>4.0999999999999996</v>
      </c>
      <c r="Y135" s="6">
        <v>264</v>
      </c>
      <c r="AA135" s="6">
        <v>436</v>
      </c>
      <c r="AC135" s="6">
        <v>1580</v>
      </c>
      <c r="AD135" s="6" t="s">
        <v>1784</v>
      </c>
      <c r="AE135" s="6">
        <v>20</v>
      </c>
      <c r="AF135" s="6" t="s">
        <v>1784</v>
      </c>
      <c r="AG135" s="6">
        <v>20</v>
      </c>
      <c r="AH135" s="6" t="s">
        <v>1784</v>
      </c>
      <c r="AI135" s="6">
        <v>5</v>
      </c>
      <c r="AJ135" s="6" t="s">
        <v>1784</v>
      </c>
      <c r="AK135" s="6">
        <v>2.5</v>
      </c>
      <c r="AM135" s="6">
        <v>7.88</v>
      </c>
      <c r="AO135" s="6">
        <v>84</v>
      </c>
      <c r="AQ135" s="6">
        <v>0.65</v>
      </c>
      <c r="BA135" s="6">
        <v>34</v>
      </c>
      <c r="CA135" s="6">
        <v>0.65</v>
      </c>
      <c r="CB135" s="6" t="s">
        <v>1784</v>
      </c>
      <c r="CC135" s="6">
        <v>0.25</v>
      </c>
      <c r="CD135" s="6" t="s">
        <v>1784</v>
      </c>
      <c r="CE135" s="6">
        <v>20</v>
      </c>
    </row>
    <row r="136" spans="1:83" x14ac:dyDescent="0.2">
      <c r="A136" s="6" t="s">
        <v>1782</v>
      </c>
      <c r="B136" s="66">
        <v>40157.59375</v>
      </c>
      <c r="C136" s="66"/>
      <c r="D136" s="6" t="s">
        <v>2024</v>
      </c>
      <c r="E136" s="6" t="s">
        <v>2025</v>
      </c>
      <c r="G136" s="6">
        <v>70</v>
      </c>
      <c r="K136" s="6">
        <v>0.67</v>
      </c>
      <c r="BY136" s="6">
        <v>4</v>
      </c>
    </row>
    <row r="137" spans="1:83" x14ac:dyDescent="0.2">
      <c r="A137" s="6" t="s">
        <v>1782</v>
      </c>
      <c r="B137" s="66">
        <v>40201.618055555555</v>
      </c>
      <c r="C137" s="66">
        <v>40203.152777777781</v>
      </c>
      <c r="D137" s="6" t="s">
        <v>2026</v>
      </c>
      <c r="E137" s="6" t="s">
        <v>2027</v>
      </c>
      <c r="G137" s="6">
        <v>50</v>
      </c>
      <c r="M137" s="6">
        <v>534</v>
      </c>
      <c r="O137" s="6">
        <v>19.399999999999999</v>
      </c>
      <c r="Q137" s="6">
        <v>80.5</v>
      </c>
      <c r="S137" s="6">
        <v>0.30399999999999999</v>
      </c>
      <c r="U137" s="6">
        <v>1.19</v>
      </c>
      <c r="W137" s="6">
        <v>5.4</v>
      </c>
      <c r="Y137" s="6">
        <v>124</v>
      </c>
      <c r="AA137" s="6">
        <v>220</v>
      </c>
      <c r="AC137" s="6">
        <v>913</v>
      </c>
      <c r="AD137" s="6" t="s">
        <v>1784</v>
      </c>
      <c r="AE137" s="6">
        <v>20</v>
      </c>
      <c r="AF137" s="6" t="s">
        <v>1784</v>
      </c>
      <c r="AG137" s="6">
        <v>20</v>
      </c>
      <c r="AH137" s="6" t="s">
        <v>1784</v>
      </c>
      <c r="AI137" s="6">
        <v>5</v>
      </c>
      <c r="AJ137" s="6" t="s">
        <v>1784</v>
      </c>
      <c r="AK137" s="6">
        <v>2.5</v>
      </c>
      <c r="AM137" s="6">
        <v>7.38</v>
      </c>
      <c r="AO137" s="6">
        <v>81.8</v>
      </c>
      <c r="AQ137" s="6">
        <v>1.5</v>
      </c>
      <c r="BA137" s="6">
        <v>25</v>
      </c>
      <c r="CA137" s="6">
        <v>1.1000000000000001</v>
      </c>
      <c r="CB137" s="6" t="s">
        <v>1784</v>
      </c>
      <c r="CC137" s="6">
        <v>0.25</v>
      </c>
      <c r="CD137" s="6" t="s">
        <v>1784</v>
      </c>
      <c r="CE137" s="6">
        <v>20</v>
      </c>
    </row>
    <row r="138" spans="1:83" x14ac:dyDescent="0.2">
      <c r="A138" s="6" t="s">
        <v>1782</v>
      </c>
      <c r="B138" s="66">
        <v>40203.395833333336</v>
      </c>
      <c r="C138" s="66"/>
      <c r="D138" s="6" t="s">
        <v>2028</v>
      </c>
      <c r="E138" s="6" t="s">
        <v>2029</v>
      </c>
      <c r="G138" s="6">
        <v>70</v>
      </c>
      <c r="K138" s="6">
        <v>0.85</v>
      </c>
      <c r="BY138" s="6">
        <v>6.9</v>
      </c>
    </row>
    <row r="139" spans="1:83" x14ac:dyDescent="0.2">
      <c r="A139" s="6" t="s">
        <v>1782</v>
      </c>
      <c r="B139" s="66">
        <v>40218.159722222219</v>
      </c>
      <c r="C139" s="66">
        <v>40219.243055555555</v>
      </c>
      <c r="D139" s="6" t="s">
        <v>2030</v>
      </c>
      <c r="E139" s="6" t="s">
        <v>2031</v>
      </c>
      <c r="G139" s="6">
        <v>50</v>
      </c>
      <c r="M139" s="6">
        <v>50</v>
      </c>
      <c r="N139" s="6" t="s">
        <v>1784</v>
      </c>
      <c r="O139" s="6">
        <v>2</v>
      </c>
      <c r="P139" s="6" t="s">
        <v>1784</v>
      </c>
      <c r="Q139" s="6">
        <v>8.5</v>
      </c>
      <c r="S139" s="6">
        <v>0.185</v>
      </c>
      <c r="U139" s="6">
        <v>0.3</v>
      </c>
      <c r="W139" s="6">
        <v>2.2000000000000002</v>
      </c>
      <c r="Y139" s="6">
        <v>119</v>
      </c>
      <c r="AA139" s="6">
        <v>201</v>
      </c>
      <c r="AC139" s="6">
        <v>985</v>
      </c>
      <c r="AD139" s="6" t="s">
        <v>1784</v>
      </c>
      <c r="AE139" s="6">
        <v>20</v>
      </c>
      <c r="AF139" s="6" t="s">
        <v>1784</v>
      </c>
      <c r="AG139" s="6">
        <v>20</v>
      </c>
      <c r="AH139" s="6" t="s">
        <v>1784</v>
      </c>
      <c r="AI139" s="6">
        <v>5</v>
      </c>
      <c r="AJ139" s="6" t="s">
        <v>1784</v>
      </c>
      <c r="AK139" s="6">
        <v>2.5</v>
      </c>
      <c r="AM139" s="6">
        <v>7.87</v>
      </c>
      <c r="AO139" s="6">
        <v>146</v>
      </c>
      <c r="AQ139" s="6">
        <v>0.55000000000000004</v>
      </c>
      <c r="BA139" s="6">
        <v>5</v>
      </c>
      <c r="CA139" s="6">
        <v>0.41</v>
      </c>
      <c r="CB139" s="6" t="s">
        <v>1784</v>
      </c>
      <c r="CC139" s="6">
        <v>0.25</v>
      </c>
      <c r="CD139" s="6" t="s">
        <v>1784</v>
      </c>
      <c r="CE139" s="6">
        <v>20</v>
      </c>
    </row>
    <row r="140" spans="1:83" x14ac:dyDescent="0.2">
      <c r="A140" s="6" t="s">
        <v>1782</v>
      </c>
      <c r="B140" s="66">
        <v>40246.65625</v>
      </c>
      <c r="C140" s="66">
        <v>40248.260416666664</v>
      </c>
      <c r="D140" s="6" t="s">
        <v>2032</v>
      </c>
      <c r="E140" s="6" t="s">
        <v>2033</v>
      </c>
      <c r="G140" s="6">
        <v>50</v>
      </c>
      <c r="M140" s="6">
        <v>372</v>
      </c>
      <c r="O140" s="6">
        <v>35</v>
      </c>
      <c r="Q140" s="6">
        <v>77.7</v>
      </c>
      <c r="S140" s="6">
        <v>0.17799999999999999</v>
      </c>
      <c r="U140" s="6">
        <v>0.98</v>
      </c>
      <c r="W140" s="6">
        <v>4.8</v>
      </c>
      <c r="Y140" s="6">
        <v>119</v>
      </c>
      <c r="AA140" s="6">
        <v>199</v>
      </c>
      <c r="AC140" s="6">
        <v>934</v>
      </c>
      <c r="AD140" s="6" t="s">
        <v>1784</v>
      </c>
      <c r="AE140" s="6">
        <v>20</v>
      </c>
      <c r="AF140" s="6" t="s">
        <v>1784</v>
      </c>
      <c r="AG140" s="6">
        <v>20</v>
      </c>
      <c r="AH140" s="6" t="s">
        <v>1784</v>
      </c>
      <c r="AI140" s="6">
        <v>5</v>
      </c>
      <c r="AJ140" s="6" t="s">
        <v>1784</v>
      </c>
      <c r="AK140" s="6">
        <v>2.5</v>
      </c>
      <c r="AM140" s="6">
        <v>7.47</v>
      </c>
      <c r="AO140" s="6">
        <v>121</v>
      </c>
      <c r="AQ140" s="6">
        <v>1.2</v>
      </c>
      <c r="BA140" s="6">
        <v>17</v>
      </c>
      <c r="CA140" s="6">
        <v>1.3</v>
      </c>
      <c r="CC140" s="6">
        <v>0.37</v>
      </c>
      <c r="CD140" s="6" t="s">
        <v>1784</v>
      </c>
      <c r="CE140" s="6">
        <v>20</v>
      </c>
    </row>
    <row r="141" spans="1:83" x14ac:dyDescent="0.2">
      <c r="A141" s="6" t="s">
        <v>1782</v>
      </c>
      <c r="B141" s="66">
        <v>40276.222222222219</v>
      </c>
      <c r="C141" s="66">
        <v>40276.475694444445</v>
      </c>
      <c r="D141" s="6" t="s">
        <v>2034</v>
      </c>
      <c r="E141" s="6" t="s">
        <v>2035</v>
      </c>
      <c r="G141" s="6">
        <v>50</v>
      </c>
      <c r="M141" s="6">
        <v>54</v>
      </c>
      <c r="N141" s="6" t="s">
        <v>1784</v>
      </c>
      <c r="O141" s="6">
        <v>3</v>
      </c>
      <c r="Q141" s="6">
        <v>17.899999999999999</v>
      </c>
      <c r="S141" s="6">
        <v>6.0999999999999999E-2</v>
      </c>
      <c r="U141" s="6">
        <v>0.67</v>
      </c>
      <c r="W141" s="6">
        <v>4.0999999999999996</v>
      </c>
      <c r="Y141" s="6">
        <v>63.3</v>
      </c>
      <c r="AA141" s="6">
        <v>105</v>
      </c>
      <c r="AC141" s="6">
        <v>758</v>
      </c>
      <c r="AD141" s="6" t="s">
        <v>1784</v>
      </c>
      <c r="AE141" s="6">
        <v>20</v>
      </c>
      <c r="AF141" s="6" t="s">
        <v>1784</v>
      </c>
      <c r="AG141" s="6">
        <v>20</v>
      </c>
      <c r="AH141" s="6" t="s">
        <v>1784</v>
      </c>
      <c r="AI141" s="6">
        <v>5</v>
      </c>
      <c r="AJ141" s="6" t="s">
        <v>1784</v>
      </c>
      <c r="AK141" s="6">
        <v>2.5</v>
      </c>
      <c r="AM141" s="6">
        <v>8.01</v>
      </c>
      <c r="AO141" s="6">
        <v>181</v>
      </c>
      <c r="AQ141" s="6">
        <v>0.9</v>
      </c>
      <c r="BA141" s="6">
        <v>6</v>
      </c>
      <c r="CA141" s="6">
        <v>1</v>
      </c>
      <c r="CB141" s="6" t="s">
        <v>1784</v>
      </c>
      <c r="CC141" s="6">
        <v>0.25</v>
      </c>
      <c r="CD141" s="6" t="s">
        <v>1784</v>
      </c>
      <c r="CE141" s="6">
        <v>20</v>
      </c>
    </row>
    <row r="142" spans="1:83" x14ac:dyDescent="0.2">
      <c r="A142" s="6" t="s">
        <v>1782</v>
      </c>
      <c r="B142" s="66">
        <v>40276.5</v>
      </c>
      <c r="C142" s="66"/>
      <c r="D142" s="6" t="s">
        <v>2036</v>
      </c>
      <c r="E142" s="6" t="s">
        <v>2037</v>
      </c>
      <c r="G142" s="6">
        <v>70</v>
      </c>
      <c r="K142" s="6">
        <v>2.1</v>
      </c>
      <c r="BY142" s="6">
        <v>2</v>
      </c>
    </row>
    <row r="143" spans="1:83" x14ac:dyDescent="0.2">
      <c r="A143" s="6" t="s">
        <v>1782</v>
      </c>
      <c r="B143" s="66">
        <v>40422.152777777781</v>
      </c>
      <c r="C143" s="66">
        <v>40422.260416666664</v>
      </c>
      <c r="D143" s="6" t="s">
        <v>2038</v>
      </c>
      <c r="E143" s="6" t="s">
        <v>2039</v>
      </c>
      <c r="G143" s="6">
        <v>50</v>
      </c>
      <c r="M143" s="6">
        <v>80</v>
      </c>
      <c r="O143" s="6">
        <v>5.3</v>
      </c>
      <c r="Q143" s="6">
        <v>57.9</v>
      </c>
      <c r="S143" s="6">
        <v>3.2000000000000001E-2</v>
      </c>
      <c r="U143" s="6">
        <v>1.27</v>
      </c>
      <c r="W143" s="6">
        <v>4.3</v>
      </c>
      <c r="Y143" s="6">
        <v>21.5</v>
      </c>
      <c r="AA143" s="6">
        <v>33.200000000000003</v>
      </c>
      <c r="AC143" s="6">
        <v>268</v>
      </c>
      <c r="AD143" s="6" t="s">
        <v>1784</v>
      </c>
      <c r="AE143" s="6">
        <v>20</v>
      </c>
      <c r="AF143" s="6" t="s">
        <v>1784</v>
      </c>
      <c r="AG143" s="6">
        <v>20</v>
      </c>
      <c r="AH143" s="6" t="s">
        <v>1784</v>
      </c>
      <c r="AI143" s="6">
        <v>5</v>
      </c>
      <c r="AJ143" s="6" t="s">
        <v>1784</v>
      </c>
      <c r="AK143" s="6">
        <v>2.5</v>
      </c>
      <c r="AM143" s="6">
        <v>7.83</v>
      </c>
      <c r="AO143" s="6">
        <v>62.2</v>
      </c>
      <c r="AQ143" s="6">
        <v>0.6</v>
      </c>
      <c r="BA143" s="6">
        <v>67</v>
      </c>
      <c r="CA143" s="6">
        <v>1.2</v>
      </c>
      <c r="CB143" s="6" t="s">
        <v>1784</v>
      </c>
      <c r="CC143" s="6">
        <v>0.25</v>
      </c>
      <c r="CD143" s="6" t="s">
        <v>1784</v>
      </c>
      <c r="CE143" s="6">
        <v>20</v>
      </c>
    </row>
    <row r="144" spans="1:83" x14ac:dyDescent="0.2">
      <c r="A144" s="6" t="s">
        <v>1782</v>
      </c>
      <c r="B144" s="66">
        <v>40422.46875</v>
      </c>
      <c r="C144" s="66"/>
      <c r="D144" s="6" t="s">
        <v>2040</v>
      </c>
      <c r="E144" s="6" t="s">
        <v>2041</v>
      </c>
      <c r="G144" s="6">
        <v>70</v>
      </c>
      <c r="K144" s="6">
        <v>1.5</v>
      </c>
      <c r="BY144" s="6">
        <v>5.2</v>
      </c>
    </row>
    <row r="145" spans="1:101" x14ac:dyDescent="0.2">
      <c r="A145" s="6" t="s">
        <v>1782</v>
      </c>
      <c r="B145" s="66">
        <v>40477.305555555555</v>
      </c>
      <c r="C145" s="66">
        <v>40477.430555555555</v>
      </c>
      <c r="D145" s="6" t="s">
        <v>2042</v>
      </c>
      <c r="E145" s="6" t="s">
        <v>2043</v>
      </c>
      <c r="G145" s="6">
        <v>50</v>
      </c>
      <c r="M145" s="6">
        <v>158</v>
      </c>
      <c r="O145" s="6">
        <v>6.3</v>
      </c>
      <c r="Q145" s="6">
        <v>42.9</v>
      </c>
      <c r="S145" s="6">
        <v>1.9E-2</v>
      </c>
      <c r="U145" s="6">
        <v>0.54</v>
      </c>
      <c r="W145" s="6">
        <v>3.5</v>
      </c>
      <c r="Y145" s="6">
        <v>11.6</v>
      </c>
      <c r="AA145" s="6">
        <v>17.7</v>
      </c>
      <c r="AC145" s="6">
        <v>167</v>
      </c>
      <c r="AD145" s="6" t="s">
        <v>1784</v>
      </c>
      <c r="AE145" s="6">
        <v>20</v>
      </c>
      <c r="AF145" s="6" t="s">
        <v>1784</v>
      </c>
      <c r="AG145" s="6">
        <v>20</v>
      </c>
      <c r="AH145" s="6" t="s">
        <v>1784</v>
      </c>
      <c r="AI145" s="6">
        <v>5</v>
      </c>
      <c r="AJ145" s="6" t="s">
        <v>1784</v>
      </c>
      <c r="AK145" s="6">
        <v>2.5</v>
      </c>
      <c r="AM145" s="6">
        <v>7.53</v>
      </c>
      <c r="AO145" s="6">
        <v>41.8</v>
      </c>
      <c r="BA145" s="6">
        <v>70</v>
      </c>
      <c r="BC145" s="6">
        <v>15.6</v>
      </c>
      <c r="BE145" s="6">
        <v>0.08</v>
      </c>
      <c r="BG145" s="6">
        <v>10</v>
      </c>
      <c r="BI145" s="6">
        <v>5.5</v>
      </c>
      <c r="BK145" s="6">
        <v>8.5</v>
      </c>
      <c r="BM145" s="6">
        <v>40</v>
      </c>
      <c r="BO145" s="6">
        <v>0.23899999999999999</v>
      </c>
      <c r="BU145" s="6">
        <v>61.6</v>
      </c>
      <c r="CD145" s="6" t="s">
        <v>1784</v>
      </c>
      <c r="CE145" s="6">
        <v>20</v>
      </c>
      <c r="CN145" s="6" t="s">
        <v>1784</v>
      </c>
      <c r="CO145" s="6">
        <v>1</v>
      </c>
      <c r="CQ145" s="6">
        <v>5</v>
      </c>
      <c r="CW145" s="6">
        <v>3</v>
      </c>
    </row>
    <row r="146" spans="1:101" x14ac:dyDescent="0.2">
      <c r="A146" s="6" t="s">
        <v>1782</v>
      </c>
      <c r="B146" s="66">
        <v>40477.583333333336</v>
      </c>
      <c r="C146" s="66"/>
      <c r="D146" s="6" t="s">
        <v>2044</v>
      </c>
      <c r="E146" s="6" t="s">
        <v>2045</v>
      </c>
      <c r="G146" s="6">
        <v>70</v>
      </c>
      <c r="K146" s="6">
        <v>3.1</v>
      </c>
      <c r="BX146" s="6" t="s">
        <v>1784</v>
      </c>
      <c r="BY146" s="6">
        <v>1.9</v>
      </c>
    </row>
    <row r="147" spans="1:101" x14ac:dyDescent="0.2">
      <c r="A147" s="62" t="s">
        <v>1782</v>
      </c>
      <c r="B147" s="65">
        <v>40523.673611111109</v>
      </c>
      <c r="C147" s="65">
        <v>40523.878472222219</v>
      </c>
      <c r="D147" s="62" t="s">
        <v>2046</v>
      </c>
      <c r="E147" s="62" t="s">
        <v>2047</v>
      </c>
      <c r="F147" s="62"/>
      <c r="G147" s="62">
        <v>50</v>
      </c>
      <c r="H147" s="62"/>
      <c r="I147" s="62"/>
      <c r="J147" s="62"/>
      <c r="K147" s="62"/>
      <c r="L147" s="62"/>
      <c r="M147" s="62">
        <v>274</v>
      </c>
      <c r="N147" s="62"/>
      <c r="O147" s="62"/>
      <c r="P147" s="62"/>
      <c r="Q147" s="62">
        <v>50.7</v>
      </c>
      <c r="R147" s="62"/>
      <c r="S147" s="62"/>
      <c r="T147" s="62"/>
      <c r="U147" s="62"/>
      <c r="V147" s="62"/>
      <c r="W147" s="62"/>
      <c r="X147" s="62"/>
      <c r="Y147" s="62"/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/>
      <c r="AV147" s="62"/>
      <c r="AW147" s="62"/>
      <c r="AX147" s="62"/>
      <c r="AY147" s="62"/>
      <c r="AZ147" s="62"/>
      <c r="BA147" s="62"/>
      <c r="BB147" s="62"/>
      <c r="BC147" s="62"/>
      <c r="BD147" s="62"/>
      <c r="BE147" s="62"/>
      <c r="BF147" s="62"/>
      <c r="BG147" s="62"/>
      <c r="BH147" s="62"/>
      <c r="BI147" s="62"/>
      <c r="BJ147" s="62"/>
      <c r="BK147" s="62"/>
      <c r="BL147" s="62"/>
      <c r="BM147" s="62"/>
      <c r="BN147" s="62"/>
      <c r="BO147" s="62"/>
      <c r="BP147" s="62"/>
      <c r="BQ147" s="62"/>
      <c r="BR147" s="62"/>
      <c r="BS147" s="62"/>
      <c r="BT147" s="62"/>
      <c r="BU147" s="62"/>
      <c r="BV147" s="62"/>
      <c r="BW147" s="62"/>
      <c r="BX147" s="62"/>
      <c r="BY147" s="62"/>
      <c r="BZ147" s="62"/>
      <c r="CA147" s="62"/>
      <c r="CB147" s="62"/>
      <c r="CC147" s="62"/>
      <c r="CD147" s="62"/>
      <c r="CE147" s="62"/>
      <c r="CF147" s="62"/>
      <c r="CG147" s="62"/>
      <c r="CH147" s="62"/>
      <c r="CI147" s="62"/>
      <c r="CJ147" s="62"/>
      <c r="CK147" s="62"/>
      <c r="CL147" s="62"/>
      <c r="CM147" s="62"/>
      <c r="CN147" s="62"/>
      <c r="CO147" s="62"/>
      <c r="CP147" s="62"/>
      <c r="CQ147" s="62"/>
      <c r="CR147" s="62"/>
      <c r="CS147" s="62"/>
      <c r="CT147" s="62"/>
      <c r="CU147" s="62"/>
      <c r="CV147" s="62"/>
      <c r="CW147" s="62"/>
    </row>
    <row r="148" spans="1:101" x14ac:dyDescent="0.2">
      <c r="A148" s="62" t="s">
        <v>1782</v>
      </c>
      <c r="B148" s="65">
        <v>40532.725694444445</v>
      </c>
      <c r="C148" s="65">
        <v>40533.565972222219</v>
      </c>
      <c r="D148" s="62" t="s">
        <v>2048</v>
      </c>
      <c r="E148" s="62" t="s">
        <v>2049</v>
      </c>
      <c r="F148" s="62"/>
      <c r="G148" s="62">
        <v>50</v>
      </c>
      <c r="H148" s="62"/>
      <c r="I148" s="62"/>
      <c r="J148" s="62"/>
      <c r="K148" s="62"/>
      <c r="L148" s="62"/>
      <c r="M148" s="62">
        <v>8.5</v>
      </c>
      <c r="N148" s="62"/>
      <c r="O148" s="62">
        <v>8.6999999999999993</v>
      </c>
      <c r="P148" s="62"/>
      <c r="Q148" s="62">
        <v>24.3</v>
      </c>
      <c r="R148" s="62"/>
      <c r="S148" s="62">
        <v>6.5000000000000002E-2</v>
      </c>
      <c r="T148" s="62"/>
      <c r="U148" s="62">
        <v>0.53</v>
      </c>
      <c r="V148" s="62"/>
      <c r="W148" s="62">
        <v>5.2</v>
      </c>
      <c r="X148" s="62"/>
      <c r="Y148" s="62">
        <v>226</v>
      </c>
      <c r="Z148" s="62"/>
      <c r="AA148" s="62">
        <v>365</v>
      </c>
      <c r="AB148" s="62"/>
      <c r="AC148" s="62">
        <v>1760</v>
      </c>
      <c r="AD148" s="62" t="s">
        <v>1784</v>
      </c>
      <c r="AE148" s="62">
        <v>20</v>
      </c>
      <c r="AF148" s="62" t="s">
        <v>1784</v>
      </c>
      <c r="AG148" s="62">
        <v>20</v>
      </c>
      <c r="AH148" s="62" t="s">
        <v>1784</v>
      </c>
      <c r="AI148" s="62">
        <v>5</v>
      </c>
      <c r="AJ148" s="62" t="s">
        <v>1784</v>
      </c>
      <c r="AK148" s="62">
        <v>2.5</v>
      </c>
      <c r="AL148" s="62"/>
      <c r="AM148" s="62">
        <v>7.89</v>
      </c>
      <c r="AN148" s="62"/>
      <c r="AO148" s="62">
        <v>288</v>
      </c>
      <c r="AP148" s="62"/>
      <c r="AQ148" s="62">
        <v>0.51</v>
      </c>
      <c r="AR148" s="62"/>
      <c r="AS148" s="62"/>
      <c r="AT148" s="62"/>
      <c r="AU148" s="62"/>
      <c r="AV148" s="62"/>
      <c r="AW148" s="62"/>
      <c r="AX148" s="62"/>
      <c r="AY148" s="62"/>
      <c r="AZ148" s="62"/>
      <c r="BA148" s="62">
        <v>3</v>
      </c>
      <c r="BB148" s="62"/>
      <c r="BC148" s="62"/>
      <c r="BD148" s="62"/>
      <c r="BE148" s="62"/>
      <c r="BF148" s="62"/>
      <c r="BG148" s="62"/>
      <c r="BH148" s="62"/>
      <c r="BI148" s="62"/>
      <c r="BJ148" s="62"/>
      <c r="BK148" s="62"/>
      <c r="BL148" s="62"/>
      <c r="BM148" s="62"/>
      <c r="BN148" s="62"/>
      <c r="BO148" s="62"/>
      <c r="BP148" s="62"/>
      <c r="BQ148" s="62"/>
      <c r="BR148" s="62"/>
      <c r="BS148" s="62"/>
      <c r="BT148" s="62"/>
      <c r="BU148" s="62"/>
      <c r="BV148" s="62"/>
      <c r="BW148" s="62"/>
      <c r="BX148" s="62"/>
      <c r="BY148" s="62"/>
      <c r="BZ148" s="62"/>
      <c r="CA148" s="62">
        <v>1.3</v>
      </c>
      <c r="CB148" s="62"/>
      <c r="CC148" s="62">
        <v>0.38</v>
      </c>
      <c r="CD148" s="62" t="s">
        <v>1784</v>
      </c>
      <c r="CE148" s="62">
        <v>20</v>
      </c>
      <c r="CF148" s="62"/>
      <c r="CG148" s="62"/>
      <c r="CH148" s="62"/>
      <c r="CI148" s="62"/>
      <c r="CJ148" s="62"/>
      <c r="CK148" s="62"/>
      <c r="CL148" s="62"/>
      <c r="CM148" s="62"/>
      <c r="CN148" s="62"/>
      <c r="CO148" s="62"/>
      <c r="CP148" s="62"/>
      <c r="CQ148" s="62"/>
      <c r="CR148" s="62"/>
      <c r="CS148" s="62"/>
      <c r="CT148" s="62"/>
      <c r="CU148" s="62"/>
      <c r="CV148" s="62"/>
      <c r="CW148" s="62"/>
    </row>
    <row r="149" spans="1:101" x14ac:dyDescent="0.2">
      <c r="A149" s="62" t="s">
        <v>1782</v>
      </c>
      <c r="B149" s="65">
        <v>40574.465277777781</v>
      </c>
      <c r="C149" s="65">
        <v>40576.451388888891</v>
      </c>
      <c r="D149" s="62" t="s">
        <v>2050</v>
      </c>
      <c r="E149" s="62" t="s">
        <v>2051</v>
      </c>
      <c r="F149" s="62"/>
      <c r="G149" s="62">
        <v>50</v>
      </c>
      <c r="H149" s="62"/>
      <c r="I149" s="62"/>
      <c r="J149" s="62"/>
      <c r="K149" s="62"/>
      <c r="L149" s="62"/>
      <c r="M149" s="62">
        <v>5.0999999999999996</v>
      </c>
      <c r="N149" s="62" t="s">
        <v>1784</v>
      </c>
      <c r="O149" s="62">
        <v>3</v>
      </c>
      <c r="P149" s="62"/>
      <c r="Q149" s="62">
        <v>18.2</v>
      </c>
      <c r="R149" s="62"/>
      <c r="S149" s="62">
        <v>0.19700000000000001</v>
      </c>
      <c r="T149" s="62"/>
      <c r="U149" s="62">
        <v>0.65</v>
      </c>
      <c r="V149" s="62"/>
      <c r="W149" s="62">
        <v>4.2</v>
      </c>
      <c r="X149" s="62"/>
      <c r="Y149" s="62">
        <v>921</v>
      </c>
      <c r="Z149" s="62"/>
      <c r="AA149" s="62">
        <v>1610</v>
      </c>
      <c r="AB149" s="62"/>
      <c r="AC149" s="62">
        <v>5290</v>
      </c>
      <c r="AD149" s="62" t="s">
        <v>1784</v>
      </c>
      <c r="AE149" s="62">
        <v>20</v>
      </c>
      <c r="AF149" s="62" t="s">
        <v>1784</v>
      </c>
      <c r="AG149" s="62">
        <v>20</v>
      </c>
      <c r="AH149" s="62" t="s">
        <v>1784</v>
      </c>
      <c r="AI149" s="62">
        <v>5</v>
      </c>
      <c r="AJ149" s="62" t="s">
        <v>1784</v>
      </c>
      <c r="AK149" s="62">
        <v>2.5</v>
      </c>
      <c r="AL149" s="62"/>
      <c r="AM149" s="62">
        <v>8.1999999999999993</v>
      </c>
      <c r="AN149" s="62"/>
      <c r="AO149" s="62">
        <v>212</v>
      </c>
      <c r="AP149" s="62"/>
      <c r="AQ149" s="62">
        <v>460</v>
      </c>
      <c r="AR149" s="62"/>
      <c r="AS149" s="62"/>
      <c r="AT149" s="62"/>
      <c r="AU149" s="62"/>
      <c r="AV149" s="62"/>
      <c r="AW149" s="62"/>
      <c r="AX149" s="62"/>
      <c r="AY149" s="62"/>
      <c r="AZ149" s="62" t="s">
        <v>1784</v>
      </c>
      <c r="BA149" s="62">
        <v>2</v>
      </c>
      <c r="BB149" s="62"/>
      <c r="BC149" s="62"/>
      <c r="BD149" s="62"/>
      <c r="BE149" s="62"/>
      <c r="BF149" s="62"/>
      <c r="BG149" s="62"/>
      <c r="BH149" s="62"/>
      <c r="BI149" s="62"/>
      <c r="BJ149" s="62"/>
      <c r="BK149" s="62"/>
      <c r="BL149" s="62"/>
      <c r="BM149" s="62"/>
      <c r="BN149" s="62"/>
      <c r="BO149" s="62"/>
      <c r="BP149" s="62"/>
      <c r="BQ149" s="62"/>
      <c r="BR149" s="62"/>
      <c r="BS149" s="62"/>
      <c r="BT149" s="62"/>
      <c r="BU149" s="62"/>
      <c r="BV149" s="62"/>
      <c r="BW149" s="62"/>
      <c r="BX149" s="62"/>
      <c r="BY149" s="62"/>
      <c r="BZ149" s="62"/>
      <c r="CA149" s="62">
        <v>320</v>
      </c>
      <c r="CB149" s="62"/>
      <c r="CC149" s="62">
        <v>1.9</v>
      </c>
      <c r="CD149" s="62" t="s">
        <v>1784</v>
      </c>
      <c r="CE149" s="62">
        <v>20</v>
      </c>
      <c r="CF149" s="62"/>
      <c r="CG149" s="62"/>
      <c r="CH149" s="62"/>
      <c r="CI149" s="62"/>
      <c r="CJ149" s="62"/>
      <c r="CK149" s="62"/>
      <c r="CL149" s="62"/>
      <c r="CM149" s="62"/>
      <c r="CN149" s="62"/>
      <c r="CO149" s="62"/>
      <c r="CP149" s="62"/>
      <c r="CQ149" s="62"/>
      <c r="CR149" s="62"/>
      <c r="CS149" s="62"/>
      <c r="CT149" s="62"/>
      <c r="CU149" s="62"/>
      <c r="CV149" s="62"/>
      <c r="CW149" s="62"/>
    </row>
    <row r="150" spans="1:101" x14ac:dyDescent="0.2">
      <c r="A150" s="62" t="s">
        <v>1782</v>
      </c>
      <c r="B150" s="65">
        <v>40592.434027777781</v>
      </c>
      <c r="C150" s="62"/>
      <c r="D150" s="62" t="s">
        <v>2052</v>
      </c>
      <c r="E150" s="62"/>
      <c r="F150" s="62"/>
      <c r="G150" s="62">
        <v>70</v>
      </c>
      <c r="H150" s="62"/>
      <c r="I150" s="62"/>
      <c r="J150" s="62"/>
      <c r="K150" s="62">
        <v>2.2000000000000002</v>
      </c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  <c r="AT150" s="62"/>
      <c r="AU150" s="62"/>
      <c r="AV150" s="62"/>
      <c r="AW150" s="62"/>
      <c r="AX150" s="62"/>
      <c r="AY150" s="62"/>
      <c r="AZ150" s="62"/>
      <c r="BA150" s="62"/>
      <c r="BB150" s="62"/>
      <c r="BC150" s="62"/>
      <c r="BD150" s="62"/>
      <c r="BE150" s="62"/>
      <c r="BF150" s="62"/>
      <c r="BG150" s="62"/>
      <c r="BH150" s="62"/>
      <c r="BI150" s="62"/>
      <c r="BJ150" s="62"/>
      <c r="BK150" s="62"/>
      <c r="BL150" s="62"/>
      <c r="BM150" s="62"/>
      <c r="BN150" s="62"/>
      <c r="BO150" s="62"/>
      <c r="BP150" s="62"/>
      <c r="BQ150" s="62"/>
      <c r="BR150" s="62"/>
      <c r="BS150" s="62"/>
      <c r="BT150" s="62"/>
      <c r="BU150" s="62"/>
      <c r="BV150" s="62"/>
      <c r="BW150" s="62"/>
      <c r="BX150" s="62" t="s">
        <v>1784</v>
      </c>
      <c r="BY150" s="62">
        <v>1.9</v>
      </c>
      <c r="BZ150" s="62"/>
      <c r="CA150" s="62"/>
      <c r="CB150" s="62"/>
      <c r="CC150" s="62"/>
      <c r="CD150" s="62"/>
      <c r="CE150" s="62"/>
      <c r="CF150" s="62"/>
      <c r="CG150" s="62"/>
      <c r="CH150" s="62"/>
      <c r="CI150" s="62"/>
      <c r="CJ150" s="62"/>
      <c r="CK150" s="62"/>
      <c r="CL150" s="62"/>
      <c r="CM150" s="62"/>
      <c r="CN150" s="62"/>
      <c r="CO150" s="62"/>
      <c r="CP150" s="62"/>
      <c r="CQ150" s="62"/>
      <c r="CR150" s="62"/>
      <c r="CS150" s="62"/>
      <c r="CT150" s="62"/>
      <c r="CU150" s="62"/>
      <c r="CV150" s="62"/>
      <c r="CW150" s="62"/>
    </row>
    <row r="151" spans="1:101" x14ac:dyDescent="0.2">
      <c r="A151" s="62" t="s">
        <v>1782</v>
      </c>
      <c r="B151" s="65">
        <v>40594.402777777781</v>
      </c>
      <c r="C151" s="65">
        <v>40596.319444444445</v>
      </c>
      <c r="D151" s="62" t="s">
        <v>2053</v>
      </c>
      <c r="E151" s="62" t="s">
        <v>2054</v>
      </c>
      <c r="F151" s="62"/>
      <c r="G151" s="62">
        <v>50</v>
      </c>
      <c r="H151" s="62"/>
      <c r="I151" s="62"/>
      <c r="J151" s="62"/>
      <c r="K151" s="62"/>
      <c r="L151" s="62"/>
      <c r="M151" s="62">
        <v>141</v>
      </c>
      <c r="N151" s="62" t="s">
        <v>1934</v>
      </c>
      <c r="O151" s="62">
        <v>11.5</v>
      </c>
      <c r="P151" s="62"/>
      <c r="Q151" s="62">
        <v>93</v>
      </c>
      <c r="R151" s="62"/>
      <c r="S151" s="62">
        <v>0.112</v>
      </c>
      <c r="T151" s="62"/>
      <c r="U151" s="62">
        <v>0.7</v>
      </c>
      <c r="V151" s="62"/>
      <c r="W151" s="62">
        <v>7.4</v>
      </c>
      <c r="X151" s="62"/>
      <c r="Y151" s="62">
        <v>445</v>
      </c>
      <c r="Z151" s="62"/>
      <c r="AA151" s="62">
        <v>801</v>
      </c>
      <c r="AB151" s="62"/>
      <c r="AC151" s="62">
        <v>2840</v>
      </c>
      <c r="AD151" s="62" t="s">
        <v>1784</v>
      </c>
      <c r="AE151" s="62">
        <v>20</v>
      </c>
      <c r="AF151" s="62"/>
      <c r="AG151" s="62">
        <v>48</v>
      </c>
      <c r="AH151" s="62" t="s">
        <v>1784</v>
      </c>
      <c r="AI151" s="62">
        <v>5</v>
      </c>
      <c r="AJ151" s="62" t="s">
        <v>1784</v>
      </c>
      <c r="AK151" s="62">
        <v>2.5</v>
      </c>
      <c r="AL151" s="62"/>
      <c r="AM151" s="62">
        <v>7.8</v>
      </c>
      <c r="AN151" s="62"/>
      <c r="AO151" s="62">
        <v>184</v>
      </c>
      <c r="AP151" s="62"/>
      <c r="AQ151" s="62">
        <v>1.7</v>
      </c>
      <c r="AR151" s="62"/>
      <c r="AS151" s="62"/>
      <c r="AT151" s="62"/>
      <c r="AU151" s="62"/>
      <c r="AV151" s="62"/>
      <c r="AW151" s="62"/>
      <c r="AX151" s="62"/>
      <c r="AY151" s="62"/>
      <c r="AZ151" s="62"/>
      <c r="BA151" s="62">
        <v>6</v>
      </c>
      <c r="BB151" s="62"/>
      <c r="BC151" s="62"/>
      <c r="BD151" s="62"/>
      <c r="BE151" s="62"/>
      <c r="BF151" s="62"/>
      <c r="BG151" s="62"/>
      <c r="BH151" s="62"/>
      <c r="BI151" s="62"/>
      <c r="BJ151" s="62"/>
      <c r="BK151" s="62"/>
      <c r="BL151" s="62"/>
      <c r="BM151" s="62"/>
      <c r="BN151" s="62"/>
      <c r="BO151" s="62"/>
      <c r="BP151" s="62"/>
      <c r="BQ151" s="62"/>
      <c r="BR151" s="62"/>
      <c r="BS151" s="62"/>
      <c r="BT151" s="62"/>
      <c r="BU151" s="62"/>
      <c r="BV151" s="62"/>
      <c r="BW151" s="62"/>
      <c r="BX151" s="62"/>
      <c r="BY151" s="62"/>
      <c r="BZ151" s="62"/>
      <c r="CA151" s="62">
        <v>1.7</v>
      </c>
      <c r="CB151" s="62"/>
      <c r="CC151" s="62">
        <v>0.39</v>
      </c>
      <c r="CD151" s="62" t="s">
        <v>1784</v>
      </c>
      <c r="CE151" s="62">
        <v>20</v>
      </c>
      <c r="CF151" s="62"/>
      <c r="CG151" s="62"/>
      <c r="CH151" s="62"/>
      <c r="CI151" s="62"/>
      <c r="CJ151" s="62"/>
      <c r="CK151" s="62"/>
      <c r="CL151" s="62"/>
      <c r="CM151" s="62"/>
      <c r="CN151" s="62"/>
      <c r="CO151" s="62"/>
      <c r="CP151" s="62"/>
      <c r="CQ151" s="62"/>
      <c r="CR151" s="62"/>
      <c r="CS151" s="62"/>
      <c r="CT151" s="62"/>
      <c r="CU151" s="62"/>
      <c r="CV151" s="62"/>
      <c r="CW151" s="62"/>
    </row>
    <row r="152" spans="1:101" x14ac:dyDescent="0.2">
      <c r="A152" s="62" t="s">
        <v>1782</v>
      </c>
      <c r="B152" s="65">
        <v>40652.788194444445</v>
      </c>
      <c r="C152" s="65">
        <v>40653.177083333336</v>
      </c>
      <c r="D152" s="62" t="s">
        <v>2055</v>
      </c>
      <c r="E152" s="62" t="s">
        <v>2056</v>
      </c>
      <c r="F152" s="62"/>
      <c r="G152" s="62">
        <v>50</v>
      </c>
      <c r="H152" s="62"/>
      <c r="I152" s="62"/>
      <c r="J152" s="62"/>
      <c r="K152" s="62"/>
      <c r="L152" s="62"/>
      <c r="M152" s="62">
        <v>646</v>
      </c>
      <c r="N152" s="62" t="s">
        <v>1784</v>
      </c>
      <c r="O152" s="62">
        <v>6</v>
      </c>
      <c r="P152" s="62"/>
      <c r="Q152" s="62">
        <v>21.7</v>
      </c>
      <c r="R152" s="62"/>
      <c r="S152" s="62">
        <v>0.123</v>
      </c>
      <c r="T152" s="62"/>
      <c r="U152" s="62">
        <v>0.78</v>
      </c>
      <c r="V152" s="62"/>
      <c r="W152" s="62">
        <v>2.1</v>
      </c>
      <c r="X152" s="62"/>
      <c r="Y152" s="62">
        <v>46.4</v>
      </c>
      <c r="Z152" s="62"/>
      <c r="AA152" s="62">
        <v>69</v>
      </c>
      <c r="AB152" s="62"/>
      <c r="AC152" s="62">
        <v>435</v>
      </c>
      <c r="AD152" s="62" t="s">
        <v>1784</v>
      </c>
      <c r="AE152" s="62">
        <v>20</v>
      </c>
      <c r="AF152" s="62" t="s">
        <v>1784</v>
      </c>
      <c r="AG152" s="62">
        <v>20</v>
      </c>
      <c r="AH152" s="62" t="s">
        <v>1784</v>
      </c>
      <c r="AI152" s="62">
        <v>5</v>
      </c>
      <c r="AJ152" s="62" t="s">
        <v>1784</v>
      </c>
      <c r="AK152" s="62">
        <v>2.5</v>
      </c>
      <c r="AL152" s="62"/>
      <c r="AM152" s="62">
        <v>7.72</v>
      </c>
      <c r="AN152" s="62"/>
      <c r="AO152" s="62">
        <v>88.4</v>
      </c>
      <c r="AP152" s="62"/>
      <c r="AQ152" s="62">
        <v>0.27</v>
      </c>
      <c r="AR152" s="62"/>
      <c r="AS152" s="62"/>
      <c r="AT152" s="62"/>
      <c r="AU152" s="62"/>
      <c r="AV152" s="62"/>
      <c r="AW152" s="62"/>
      <c r="AX152" s="62"/>
      <c r="AY152" s="62"/>
      <c r="AZ152" s="62"/>
      <c r="BA152" s="62">
        <v>27</v>
      </c>
      <c r="BB152" s="62"/>
      <c r="BC152" s="62"/>
      <c r="BD152" s="62"/>
      <c r="BE152" s="62"/>
      <c r="BF152" s="62"/>
      <c r="BG152" s="62"/>
      <c r="BH152" s="62"/>
      <c r="BI152" s="62"/>
      <c r="BJ152" s="62"/>
      <c r="BK152" s="62"/>
      <c r="BL152" s="62"/>
      <c r="BM152" s="62"/>
      <c r="BN152" s="62"/>
      <c r="BO152" s="62"/>
      <c r="BP152" s="62"/>
      <c r="BQ152" s="62"/>
      <c r="BR152" s="62"/>
      <c r="BS152" s="62"/>
      <c r="BT152" s="62"/>
      <c r="BU152" s="62"/>
      <c r="BV152" s="62"/>
      <c r="BW152" s="62"/>
      <c r="BX152" s="62"/>
      <c r="BY152" s="62"/>
      <c r="BZ152" s="62" t="s">
        <v>1784</v>
      </c>
      <c r="CA152" s="62">
        <v>0.35</v>
      </c>
      <c r="CB152" s="62" t="s">
        <v>1784</v>
      </c>
      <c r="CC152" s="62">
        <v>0.25</v>
      </c>
      <c r="CD152" s="62" t="s">
        <v>1784</v>
      </c>
      <c r="CE152" s="62">
        <v>20</v>
      </c>
      <c r="CF152" s="62"/>
      <c r="CG152" s="62"/>
      <c r="CH152" s="62"/>
      <c r="CI152" s="62"/>
      <c r="CJ152" s="62"/>
      <c r="CK152" s="62"/>
      <c r="CL152" s="62"/>
      <c r="CM152" s="62"/>
      <c r="CN152" s="62"/>
      <c r="CO152" s="62"/>
      <c r="CP152" s="62"/>
      <c r="CQ152" s="62"/>
      <c r="CR152" s="62"/>
      <c r="CS152" s="62"/>
      <c r="CT152" s="62"/>
      <c r="CU152" s="62"/>
      <c r="CV152" s="62"/>
      <c r="CW152" s="62"/>
    </row>
    <row r="153" spans="1:101" x14ac:dyDescent="0.2">
      <c r="A153" s="62" t="s">
        <v>1782</v>
      </c>
      <c r="B153" s="65">
        <v>40653.583333333336</v>
      </c>
      <c r="C153" s="62"/>
      <c r="D153" s="62" t="s">
        <v>2057</v>
      </c>
      <c r="E153" s="62" t="s">
        <v>2058</v>
      </c>
      <c r="F153" s="62"/>
      <c r="G153" s="62">
        <v>70</v>
      </c>
      <c r="H153" s="62"/>
      <c r="I153" s="62"/>
      <c r="J153" s="62"/>
      <c r="K153" s="62">
        <v>2.2000000000000002</v>
      </c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/>
      <c r="AV153" s="62"/>
      <c r="AW153" s="62"/>
      <c r="AX153" s="62"/>
      <c r="AY153" s="62"/>
      <c r="AZ153" s="62"/>
      <c r="BA153" s="62"/>
      <c r="BB153" s="62"/>
      <c r="BC153" s="62"/>
      <c r="BD153" s="62"/>
      <c r="BE153" s="62"/>
      <c r="BF153" s="62"/>
      <c r="BG153" s="62"/>
      <c r="BH153" s="62"/>
      <c r="BI153" s="62"/>
      <c r="BJ153" s="62"/>
      <c r="BK153" s="62"/>
      <c r="BL153" s="62"/>
      <c r="BM153" s="62"/>
      <c r="BN153" s="62"/>
      <c r="BO153" s="62"/>
      <c r="BP153" s="62"/>
      <c r="BQ153" s="62"/>
      <c r="BR153" s="62"/>
      <c r="BS153" s="62"/>
      <c r="BT153" s="62"/>
      <c r="BU153" s="62"/>
      <c r="BV153" s="62"/>
      <c r="BW153" s="62"/>
      <c r="BX153" s="62"/>
      <c r="BY153" s="62">
        <v>2.4</v>
      </c>
      <c r="BZ153" s="62"/>
      <c r="CA153" s="62"/>
      <c r="CB153" s="62"/>
      <c r="CC153" s="62"/>
      <c r="CD153" s="62"/>
      <c r="CE153" s="62"/>
      <c r="CF153" s="62"/>
      <c r="CG153" s="62"/>
      <c r="CH153" s="62"/>
      <c r="CI153" s="62"/>
      <c r="CJ153" s="62"/>
      <c r="CK153" s="62"/>
      <c r="CL153" s="62"/>
      <c r="CM153" s="62"/>
      <c r="CN153" s="62"/>
      <c r="CO153" s="62"/>
      <c r="CP153" s="62"/>
      <c r="CQ153" s="62"/>
      <c r="CR153" s="62"/>
      <c r="CS153" s="62"/>
      <c r="CT153" s="62"/>
      <c r="CU153" s="62"/>
      <c r="CV153" s="62"/>
      <c r="CW153" s="62"/>
    </row>
    <row r="154" spans="1:101" x14ac:dyDescent="0.2">
      <c r="A154" s="62" t="s">
        <v>1782</v>
      </c>
      <c r="B154" s="65">
        <v>40786.048611111109</v>
      </c>
      <c r="C154" s="65">
        <v>40786.298611111109</v>
      </c>
      <c r="D154" s="62" t="s">
        <v>2059</v>
      </c>
      <c r="E154" s="62" t="s">
        <v>2060</v>
      </c>
      <c r="F154" s="62"/>
      <c r="G154" s="62">
        <v>50</v>
      </c>
      <c r="H154" s="62"/>
      <c r="I154" s="62"/>
      <c r="J154" s="62"/>
      <c r="K154" s="62"/>
      <c r="L154" s="62"/>
      <c r="M154" s="62">
        <v>3.5</v>
      </c>
      <c r="N154" s="62" t="s">
        <v>1784</v>
      </c>
      <c r="O154" s="62">
        <v>2</v>
      </c>
      <c r="P154" s="62"/>
      <c r="Q154" s="62">
        <v>17.600000000000001</v>
      </c>
      <c r="R154" s="62" t="s">
        <v>1784</v>
      </c>
      <c r="S154" s="62">
        <v>1.4999999999999999E-2</v>
      </c>
      <c r="T154" s="62"/>
      <c r="U154" s="62">
        <v>0.43</v>
      </c>
      <c r="V154" s="62"/>
      <c r="W154" s="62">
        <v>3.2</v>
      </c>
      <c r="X154" s="62"/>
      <c r="Y154" s="62">
        <v>87.6</v>
      </c>
      <c r="Z154" s="62"/>
      <c r="AA154" s="62">
        <v>160</v>
      </c>
      <c r="AB154" s="62"/>
      <c r="AC154" s="62">
        <v>1020</v>
      </c>
      <c r="AD154" s="62" t="s">
        <v>1784</v>
      </c>
      <c r="AE154" s="62">
        <v>20</v>
      </c>
      <c r="AF154" s="62" t="s">
        <v>1784</v>
      </c>
      <c r="AG154" s="62">
        <v>20</v>
      </c>
      <c r="AH154" s="62" t="s">
        <v>1784</v>
      </c>
      <c r="AI154" s="62">
        <v>5</v>
      </c>
      <c r="AJ154" s="62" t="s">
        <v>1784</v>
      </c>
      <c r="AK154" s="62">
        <v>2.5</v>
      </c>
      <c r="AL154" s="62"/>
      <c r="AM154" s="62">
        <v>8.1199999999999992</v>
      </c>
      <c r="AN154" s="62"/>
      <c r="AO154" s="62">
        <v>240</v>
      </c>
      <c r="AP154" s="62"/>
      <c r="AQ154" s="62">
        <v>0.65</v>
      </c>
      <c r="AR154" s="62"/>
      <c r="AS154" s="62"/>
      <c r="AT154" s="62"/>
      <c r="AU154" s="62"/>
      <c r="AV154" s="62"/>
      <c r="AW154" s="62"/>
      <c r="AX154" s="62"/>
      <c r="AY154" s="62"/>
      <c r="AZ154" s="62"/>
      <c r="BA154" s="62">
        <v>2</v>
      </c>
      <c r="BB154" s="62"/>
      <c r="BC154" s="62"/>
      <c r="BD154" s="62"/>
      <c r="BE154" s="62"/>
      <c r="BF154" s="62"/>
      <c r="BG154" s="62"/>
      <c r="BH154" s="62"/>
      <c r="BI154" s="62"/>
      <c r="BJ154" s="62"/>
      <c r="BK154" s="62"/>
      <c r="BL154" s="62"/>
      <c r="BM154" s="62"/>
      <c r="BN154" s="62"/>
      <c r="BO154" s="62"/>
      <c r="BP154" s="62"/>
      <c r="BQ154" s="62"/>
      <c r="BR154" s="62"/>
      <c r="BS154" s="62"/>
      <c r="BT154" s="62"/>
      <c r="BU154" s="62"/>
      <c r="BV154" s="62"/>
      <c r="BW154" s="62"/>
      <c r="BX154" s="62"/>
      <c r="BY154" s="62"/>
      <c r="BZ154" s="62"/>
      <c r="CA154" s="62">
        <v>0.88</v>
      </c>
      <c r="CB154" s="62"/>
      <c r="CC154" s="62">
        <v>0.39</v>
      </c>
      <c r="CD154" s="62" t="s">
        <v>1784</v>
      </c>
      <c r="CE154" s="62">
        <v>20</v>
      </c>
      <c r="CF154" s="62"/>
      <c r="CG154" s="62"/>
      <c r="CH154" s="62"/>
      <c r="CI154" s="62"/>
      <c r="CJ154" s="62"/>
      <c r="CK154" s="62"/>
      <c r="CL154" s="62"/>
      <c r="CM154" s="62"/>
      <c r="CN154" s="62"/>
      <c r="CO154" s="62"/>
      <c r="CP154" s="62"/>
      <c r="CQ154" s="62"/>
      <c r="CR154" s="62"/>
      <c r="CS154" s="62"/>
      <c r="CT154" s="62"/>
      <c r="CU154" s="62"/>
      <c r="CV154" s="62"/>
      <c r="CW154" s="62"/>
    </row>
    <row r="155" spans="1:101" x14ac:dyDescent="0.2">
      <c r="A155" s="62" t="s">
        <v>1782</v>
      </c>
      <c r="B155" s="65">
        <v>40786.625</v>
      </c>
      <c r="C155" s="62"/>
      <c r="D155" s="62" t="s">
        <v>2061</v>
      </c>
      <c r="E155" s="62" t="s">
        <v>2062</v>
      </c>
      <c r="F155" s="62"/>
      <c r="G155" s="62">
        <v>70</v>
      </c>
      <c r="H155" s="62"/>
      <c r="I155" s="62"/>
      <c r="J155" s="62"/>
      <c r="K155" s="62">
        <v>0.03</v>
      </c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/>
      <c r="AV155" s="62"/>
      <c r="AW155" s="62"/>
      <c r="AX155" s="62"/>
      <c r="AY155" s="62"/>
      <c r="AZ155" s="62"/>
      <c r="BA155" s="62"/>
      <c r="BB155" s="62"/>
      <c r="BC155" s="62"/>
      <c r="BD155" s="62"/>
      <c r="BE155" s="62"/>
      <c r="BF155" s="62"/>
      <c r="BG155" s="62"/>
      <c r="BH155" s="62"/>
      <c r="BI155" s="62"/>
      <c r="BJ155" s="62"/>
      <c r="BK155" s="62"/>
      <c r="BL155" s="62"/>
      <c r="BM155" s="62"/>
      <c r="BN155" s="62"/>
      <c r="BO155" s="62"/>
      <c r="BP155" s="62"/>
      <c r="BQ155" s="62"/>
      <c r="BR155" s="62"/>
      <c r="BS155" s="62"/>
      <c r="BT155" s="62"/>
      <c r="BU155" s="62"/>
      <c r="BV155" s="62"/>
      <c r="BW155" s="62"/>
      <c r="BX155" s="62"/>
      <c r="BY155" s="62">
        <v>4.7</v>
      </c>
      <c r="BZ155" s="62"/>
      <c r="CA155" s="62"/>
      <c r="CB155" s="62"/>
      <c r="CC155" s="62"/>
      <c r="CD155" s="62"/>
      <c r="CE155" s="62"/>
      <c r="CF155" s="62"/>
      <c r="CG155" s="62"/>
      <c r="CH155" s="62"/>
      <c r="CI155" s="62"/>
      <c r="CJ155" s="62"/>
      <c r="CK155" s="62"/>
      <c r="CL155" s="62"/>
      <c r="CM155" s="62"/>
      <c r="CN155" s="62"/>
      <c r="CO155" s="62"/>
      <c r="CP155" s="62"/>
      <c r="CQ155" s="62"/>
      <c r="CR155" s="62"/>
      <c r="CS155" s="62"/>
      <c r="CT155" s="62"/>
      <c r="CU155" s="62"/>
      <c r="CV155" s="62"/>
      <c r="CW155" s="62"/>
    </row>
    <row r="156" spans="1:101" x14ac:dyDescent="0.2">
      <c r="A156" s="62" t="s">
        <v>1782</v>
      </c>
      <c r="B156" s="65">
        <v>40897.711805555555</v>
      </c>
      <c r="C156" s="65">
        <v>40898.274305555555</v>
      </c>
      <c r="D156" s="62" t="s">
        <v>2063</v>
      </c>
      <c r="E156" s="62" t="s">
        <v>2064</v>
      </c>
      <c r="F156" s="62"/>
      <c r="G156" s="62">
        <v>50</v>
      </c>
      <c r="H156" s="62"/>
      <c r="I156" s="62"/>
      <c r="J156" s="62"/>
      <c r="K156" s="62"/>
      <c r="L156" s="62"/>
      <c r="M156" s="62">
        <v>10.7</v>
      </c>
      <c r="N156" s="62" t="s">
        <v>1784</v>
      </c>
      <c r="O156" s="62">
        <v>3</v>
      </c>
      <c r="P156" s="62" t="s">
        <v>1784</v>
      </c>
      <c r="Q156" s="62">
        <v>8.5</v>
      </c>
      <c r="R156" s="62"/>
      <c r="S156" s="62"/>
      <c r="T156" s="62"/>
      <c r="U156" s="62">
        <v>0.3</v>
      </c>
      <c r="V156" s="62"/>
      <c r="W156" s="62"/>
      <c r="X156" s="62"/>
      <c r="Y156" s="62"/>
      <c r="Z156" s="62"/>
      <c r="AA156" s="62"/>
      <c r="AB156" s="62"/>
      <c r="AC156" s="62">
        <v>1090</v>
      </c>
      <c r="AD156" s="62" t="s">
        <v>1784</v>
      </c>
      <c r="AE156" s="62">
        <v>20</v>
      </c>
      <c r="AF156" s="62" t="s">
        <v>1784</v>
      </c>
      <c r="AG156" s="62">
        <v>20</v>
      </c>
      <c r="AH156" s="62" t="s">
        <v>1784</v>
      </c>
      <c r="AI156" s="62">
        <v>5</v>
      </c>
      <c r="AJ156" s="62" t="s">
        <v>1784</v>
      </c>
      <c r="AK156" s="62">
        <v>2.5</v>
      </c>
      <c r="AL156" s="62"/>
      <c r="AM156" s="62">
        <v>8.1999999999999993</v>
      </c>
      <c r="AN156" s="62"/>
      <c r="AO156" s="62">
        <v>230</v>
      </c>
      <c r="AP156" s="62" t="s">
        <v>1784</v>
      </c>
      <c r="AQ156" s="62">
        <v>0.25</v>
      </c>
      <c r="AR156" s="62"/>
      <c r="AS156" s="62"/>
      <c r="AT156" s="62"/>
      <c r="AU156" s="62"/>
      <c r="AV156" s="62"/>
      <c r="AW156" s="62"/>
      <c r="AX156" s="62"/>
      <c r="AY156" s="62"/>
      <c r="AZ156" s="62" t="s">
        <v>1784</v>
      </c>
      <c r="BA156" s="62">
        <v>2</v>
      </c>
      <c r="BB156" s="62"/>
      <c r="BC156" s="62"/>
      <c r="BD156" s="62"/>
      <c r="BE156" s="62"/>
      <c r="BF156" s="62"/>
      <c r="BG156" s="62"/>
      <c r="BH156" s="62"/>
      <c r="BI156" s="62"/>
      <c r="BJ156" s="62"/>
      <c r="BK156" s="62"/>
      <c r="BL156" s="62"/>
      <c r="BM156" s="62"/>
      <c r="BN156" s="62"/>
      <c r="BO156" s="62"/>
      <c r="BP156" s="62"/>
      <c r="BQ156" s="62"/>
      <c r="BR156" s="62"/>
      <c r="BS156" s="62"/>
      <c r="BT156" s="62"/>
      <c r="BU156" s="62"/>
      <c r="BV156" s="62"/>
      <c r="BW156" s="62"/>
      <c r="BX156" s="62"/>
      <c r="BY156" s="62"/>
      <c r="BZ156" s="62"/>
      <c r="CA156" s="62">
        <v>1.3</v>
      </c>
      <c r="CB156" s="62" t="s">
        <v>1784</v>
      </c>
      <c r="CC156" s="62">
        <v>0.25</v>
      </c>
      <c r="CD156" s="62" t="s">
        <v>1784</v>
      </c>
      <c r="CE156" s="62">
        <v>20</v>
      </c>
      <c r="CF156" s="62"/>
      <c r="CG156" s="62"/>
      <c r="CH156" s="62"/>
      <c r="CI156" s="62"/>
      <c r="CJ156" s="62"/>
      <c r="CK156" s="62"/>
      <c r="CL156" s="62"/>
      <c r="CM156" s="62"/>
      <c r="CN156" s="62"/>
      <c r="CO156" s="62"/>
      <c r="CP156" s="62"/>
      <c r="CQ156" s="62"/>
      <c r="CR156" s="62"/>
      <c r="CS156" s="62"/>
      <c r="CT156" s="62"/>
      <c r="CU156" s="62"/>
      <c r="CV156" s="62"/>
      <c r="CW156" s="62"/>
    </row>
    <row r="157" spans="1:101" x14ac:dyDescent="0.2">
      <c r="A157" s="62" t="s">
        <v>1782</v>
      </c>
      <c r="B157" s="65">
        <v>40898.5</v>
      </c>
      <c r="C157" s="62"/>
      <c r="D157" s="62" t="s">
        <v>2065</v>
      </c>
      <c r="E157" s="62" t="s">
        <v>2066</v>
      </c>
      <c r="F157" s="62"/>
      <c r="G157" s="62">
        <v>70</v>
      </c>
      <c r="H157" s="62"/>
      <c r="I157" s="62"/>
      <c r="J157" s="62"/>
      <c r="K157" s="62">
        <v>0.32</v>
      </c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/>
      <c r="AV157" s="62"/>
      <c r="AW157" s="62"/>
      <c r="AX157" s="62"/>
      <c r="AY157" s="62"/>
      <c r="AZ157" s="62"/>
      <c r="BA157" s="62"/>
      <c r="BB157" s="62"/>
      <c r="BC157" s="62"/>
      <c r="BD157" s="62"/>
      <c r="BE157" s="62"/>
      <c r="BF157" s="62"/>
      <c r="BG157" s="62"/>
      <c r="BH157" s="62"/>
      <c r="BI157" s="62"/>
      <c r="BJ157" s="62"/>
      <c r="BK157" s="62"/>
      <c r="BL157" s="62"/>
      <c r="BM157" s="62"/>
      <c r="BN157" s="62"/>
      <c r="BO157" s="62"/>
      <c r="BP157" s="62"/>
      <c r="BQ157" s="62"/>
      <c r="BR157" s="62"/>
      <c r="BS157" s="62"/>
      <c r="BT157" s="62"/>
      <c r="BU157" s="62"/>
      <c r="BV157" s="62"/>
      <c r="BW157" s="62"/>
      <c r="BX157" s="62"/>
      <c r="BY157" s="62">
        <v>2.9</v>
      </c>
      <c r="BZ157" s="62"/>
      <c r="CA157" s="62"/>
      <c r="CB157" s="62"/>
      <c r="CC157" s="62"/>
      <c r="CD157" s="62"/>
      <c r="CE157" s="62"/>
      <c r="CF157" s="62"/>
      <c r="CG157" s="62"/>
      <c r="CH157" s="62"/>
      <c r="CI157" s="62"/>
      <c r="CJ157" s="62"/>
      <c r="CK157" s="62"/>
      <c r="CL157" s="62"/>
      <c r="CM157" s="62"/>
      <c r="CN157" s="62"/>
      <c r="CO157" s="62"/>
      <c r="CP157" s="62"/>
      <c r="CQ157" s="62"/>
      <c r="CR157" s="62"/>
      <c r="CS157" s="62"/>
      <c r="CT157" s="62"/>
      <c r="CU157" s="62"/>
      <c r="CV157" s="62"/>
      <c r="CW157" s="62"/>
    </row>
    <row r="158" spans="1:101" x14ac:dyDescent="0.2">
      <c r="A158" s="62" t="s">
        <v>1782</v>
      </c>
      <c r="B158" s="65">
        <v>40920.489583333336</v>
      </c>
      <c r="C158" s="65">
        <v>40921.496527777781</v>
      </c>
      <c r="D158" s="62" t="s">
        <v>2067</v>
      </c>
      <c r="E158" s="62" t="s">
        <v>2068</v>
      </c>
      <c r="F158" s="62"/>
      <c r="G158" s="62">
        <v>50</v>
      </c>
      <c r="H158" s="62"/>
      <c r="I158" s="62"/>
      <c r="J158" s="62"/>
      <c r="K158" s="62"/>
      <c r="L158" s="62"/>
      <c r="M158" s="62">
        <v>21.8</v>
      </c>
      <c r="N158" s="62"/>
      <c r="O158" s="62">
        <v>2.6</v>
      </c>
      <c r="P158" s="62"/>
      <c r="Q158" s="62">
        <v>17.7</v>
      </c>
      <c r="R158" s="62"/>
      <c r="S158" s="62">
        <v>7.4999999999999997E-2</v>
      </c>
      <c r="T158" s="62"/>
      <c r="U158" s="62">
        <v>0.39</v>
      </c>
      <c r="V158" s="62"/>
      <c r="W158" s="62">
        <v>4.9000000000000004</v>
      </c>
      <c r="X158" s="62"/>
      <c r="Y158" s="62">
        <v>428</v>
      </c>
      <c r="Z158" s="62"/>
      <c r="AA158" s="62">
        <v>756</v>
      </c>
      <c r="AB158" s="62"/>
      <c r="AC158" s="62">
        <v>2770</v>
      </c>
      <c r="AD158" s="62" t="s">
        <v>1784</v>
      </c>
      <c r="AE158" s="62">
        <v>20</v>
      </c>
      <c r="AF158" s="62" t="s">
        <v>1784</v>
      </c>
      <c r="AG158" s="62">
        <v>20</v>
      </c>
      <c r="AH158" s="62" t="s">
        <v>1784</v>
      </c>
      <c r="AI158" s="62">
        <v>5</v>
      </c>
      <c r="AJ158" s="62" t="s">
        <v>1784</v>
      </c>
      <c r="AK158" s="62">
        <v>2.5</v>
      </c>
      <c r="AL158" s="62"/>
      <c r="AM158" s="62">
        <v>8.0299999999999994</v>
      </c>
      <c r="AN158" s="62"/>
      <c r="AO158" s="62">
        <v>222</v>
      </c>
      <c r="AP158" s="62"/>
      <c r="AQ158" s="62">
        <v>0.68</v>
      </c>
      <c r="AR158" s="62"/>
      <c r="AS158" s="62"/>
      <c r="AT158" s="62"/>
      <c r="AU158" s="62"/>
      <c r="AV158" s="62"/>
      <c r="AW158" s="62"/>
      <c r="AX158" s="62"/>
      <c r="AY158" s="62"/>
      <c r="AZ158" s="62"/>
      <c r="BA158" s="62">
        <v>8</v>
      </c>
      <c r="BB158" s="62"/>
      <c r="BC158" s="62"/>
      <c r="BD158" s="62"/>
      <c r="BE158" s="62"/>
      <c r="BF158" s="62"/>
      <c r="BG158" s="62"/>
      <c r="BH158" s="62"/>
      <c r="BI158" s="62"/>
      <c r="BJ158" s="62"/>
      <c r="BK158" s="62"/>
      <c r="BL158" s="62"/>
      <c r="BM158" s="62"/>
      <c r="BN158" s="62"/>
      <c r="BO158" s="62"/>
      <c r="BP158" s="62"/>
      <c r="BQ158" s="62"/>
      <c r="BR158" s="62"/>
      <c r="BS158" s="62"/>
      <c r="BT158" s="62"/>
      <c r="BU158" s="62"/>
      <c r="BV158" s="62"/>
      <c r="BW158" s="62"/>
      <c r="BX158" s="62"/>
      <c r="BY158" s="62"/>
      <c r="BZ158" s="62"/>
      <c r="CA158" s="62">
        <v>1.3</v>
      </c>
      <c r="CB158" s="62" t="s">
        <v>1784</v>
      </c>
      <c r="CC158" s="62">
        <v>0.25</v>
      </c>
      <c r="CD158" s="62" t="s">
        <v>1784</v>
      </c>
      <c r="CE158" s="62">
        <v>20</v>
      </c>
      <c r="CF158" s="62"/>
      <c r="CG158" s="62"/>
      <c r="CH158" s="62"/>
      <c r="CI158" s="62"/>
      <c r="CJ158" s="62"/>
      <c r="CK158" s="62"/>
      <c r="CL158" s="62"/>
      <c r="CM158" s="62"/>
      <c r="CN158" s="62"/>
      <c r="CO158" s="62"/>
      <c r="CP158" s="62"/>
      <c r="CQ158" s="62"/>
      <c r="CR158" s="62"/>
      <c r="CS158" s="62"/>
      <c r="CT158" s="62"/>
      <c r="CU158" s="62"/>
      <c r="CV158" s="62"/>
      <c r="CW158" s="62"/>
    </row>
    <row r="159" spans="1:101" x14ac:dyDescent="0.2">
      <c r="A159" s="62" t="s">
        <v>1782</v>
      </c>
      <c r="B159" s="65">
        <v>40921.518750000003</v>
      </c>
      <c r="C159" s="62"/>
      <c r="D159" s="62" t="s">
        <v>2069</v>
      </c>
      <c r="E159" s="62" t="s">
        <v>2070</v>
      </c>
      <c r="F159" s="62"/>
      <c r="G159" s="62">
        <v>70</v>
      </c>
      <c r="H159" s="62"/>
      <c r="I159" s="62"/>
      <c r="J159" s="62"/>
      <c r="K159" s="62">
        <v>0.14000000000000001</v>
      </c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/>
      <c r="AV159" s="62"/>
      <c r="AW159" s="62"/>
      <c r="AX159" s="62"/>
      <c r="AY159" s="62"/>
      <c r="AZ159" s="62"/>
      <c r="BA159" s="62"/>
      <c r="BB159" s="62"/>
      <c r="BC159" s="62"/>
      <c r="BD159" s="62"/>
      <c r="BE159" s="62"/>
      <c r="BF159" s="62"/>
      <c r="BG159" s="62"/>
      <c r="BH159" s="62"/>
      <c r="BI159" s="62"/>
      <c r="BJ159" s="62"/>
      <c r="BK159" s="62"/>
      <c r="BL159" s="62"/>
      <c r="BM159" s="62"/>
      <c r="BN159" s="62"/>
      <c r="BO159" s="62"/>
      <c r="BP159" s="62"/>
      <c r="BQ159" s="62"/>
      <c r="BR159" s="62"/>
      <c r="BS159" s="62"/>
      <c r="BT159" s="62"/>
      <c r="BU159" s="62"/>
      <c r="BV159" s="62"/>
      <c r="BW159" s="62"/>
      <c r="BX159" s="62"/>
      <c r="BY159" s="62">
        <v>2.1</v>
      </c>
      <c r="BZ159" s="62"/>
      <c r="CA159" s="62"/>
      <c r="CB159" s="62"/>
      <c r="CC159" s="62"/>
      <c r="CD159" s="62"/>
      <c r="CE159" s="62"/>
      <c r="CF159" s="62"/>
      <c r="CG159" s="62"/>
      <c r="CH159" s="62"/>
      <c r="CI159" s="62"/>
      <c r="CJ159" s="62"/>
      <c r="CK159" s="62"/>
      <c r="CL159" s="62"/>
      <c r="CM159" s="62"/>
      <c r="CN159" s="62"/>
      <c r="CO159" s="62"/>
      <c r="CP159" s="62"/>
      <c r="CQ159" s="62"/>
      <c r="CR159" s="62"/>
      <c r="CS159" s="62"/>
      <c r="CT159" s="62"/>
      <c r="CU159" s="62"/>
      <c r="CV159" s="62"/>
      <c r="CW159" s="62"/>
    </row>
    <row r="160" spans="1:101" x14ac:dyDescent="0.2">
      <c r="A160" s="62" t="s">
        <v>1782</v>
      </c>
      <c r="B160" s="65">
        <v>40925.298611111109</v>
      </c>
      <c r="C160" s="65">
        <v>40925.677083333336</v>
      </c>
      <c r="D160" s="62" t="s">
        <v>2071</v>
      </c>
      <c r="E160" s="62" t="s">
        <v>2072</v>
      </c>
      <c r="F160" s="62"/>
      <c r="G160" s="62">
        <v>50</v>
      </c>
      <c r="H160" s="62"/>
      <c r="I160" s="62"/>
      <c r="J160" s="62"/>
      <c r="K160" s="62"/>
      <c r="L160" s="62"/>
      <c r="M160" s="62">
        <v>16.3</v>
      </c>
      <c r="N160" s="62"/>
      <c r="O160" s="62">
        <v>4.4000000000000004</v>
      </c>
      <c r="P160" s="62"/>
      <c r="Q160" s="62">
        <v>18.7</v>
      </c>
      <c r="R160" s="62"/>
      <c r="S160" s="62">
        <v>9.7000000000000003E-2</v>
      </c>
      <c r="T160" s="62"/>
      <c r="U160" s="62">
        <v>0.39</v>
      </c>
      <c r="V160" s="62"/>
      <c r="W160" s="62">
        <v>4.5</v>
      </c>
      <c r="X160" s="62"/>
      <c r="Y160" s="62">
        <v>588</v>
      </c>
      <c r="Z160" s="62"/>
      <c r="AA160" s="62">
        <v>938</v>
      </c>
      <c r="AB160" s="62"/>
      <c r="AC160" s="62">
        <v>3190</v>
      </c>
      <c r="AD160" s="62" t="s">
        <v>1784</v>
      </c>
      <c r="AE160" s="62">
        <v>20</v>
      </c>
      <c r="AF160" s="62" t="s">
        <v>1784</v>
      </c>
      <c r="AG160" s="62">
        <v>20</v>
      </c>
      <c r="AH160" s="62" t="s">
        <v>1784</v>
      </c>
      <c r="AI160" s="62">
        <v>5</v>
      </c>
      <c r="AJ160" s="62" t="s">
        <v>1784</v>
      </c>
      <c r="AK160" s="62">
        <v>2.5</v>
      </c>
      <c r="AL160" s="62"/>
      <c r="AM160" s="62">
        <v>7.83</v>
      </c>
      <c r="AN160" s="62"/>
      <c r="AO160" s="62">
        <v>143</v>
      </c>
      <c r="AP160" s="62"/>
      <c r="AQ160" s="62">
        <v>0.7</v>
      </c>
      <c r="AR160" s="62"/>
      <c r="AS160" s="62"/>
      <c r="AT160" s="62"/>
      <c r="AU160" s="62"/>
      <c r="AV160" s="62"/>
      <c r="AW160" s="62"/>
      <c r="AX160" s="62"/>
      <c r="AY160" s="62"/>
      <c r="AZ160" s="62"/>
      <c r="BA160" s="62">
        <v>2</v>
      </c>
      <c r="BB160" s="62"/>
      <c r="BC160" s="62"/>
      <c r="BD160" s="62"/>
      <c r="BE160" s="62"/>
      <c r="BF160" s="62"/>
      <c r="BG160" s="62"/>
      <c r="BH160" s="62"/>
      <c r="BI160" s="62"/>
      <c r="BJ160" s="62"/>
      <c r="BK160" s="62"/>
      <c r="BL160" s="62"/>
      <c r="BM160" s="62"/>
      <c r="BN160" s="62"/>
      <c r="BO160" s="62"/>
      <c r="BP160" s="62"/>
      <c r="BQ160" s="62"/>
      <c r="BR160" s="62"/>
      <c r="BS160" s="62"/>
      <c r="BT160" s="62"/>
      <c r="BU160" s="62"/>
      <c r="BV160" s="62"/>
      <c r="BW160" s="62"/>
      <c r="BX160" s="62"/>
      <c r="BY160" s="62"/>
      <c r="BZ160" s="62"/>
      <c r="CA160" s="62">
        <v>1.3</v>
      </c>
      <c r="CB160" s="62" t="s">
        <v>1784</v>
      </c>
      <c r="CC160" s="62">
        <v>0.25</v>
      </c>
      <c r="CD160" s="62" t="s">
        <v>1784</v>
      </c>
      <c r="CE160" s="62">
        <v>20</v>
      </c>
      <c r="CF160" s="62"/>
      <c r="CG160" s="62"/>
      <c r="CH160" s="62"/>
      <c r="CI160" s="62"/>
      <c r="CJ160" s="62"/>
      <c r="CK160" s="62"/>
      <c r="CL160" s="62"/>
      <c r="CM160" s="62"/>
      <c r="CN160" s="62"/>
      <c r="CO160" s="62"/>
      <c r="CP160" s="62"/>
      <c r="CQ160" s="62"/>
      <c r="CR160" s="62"/>
      <c r="CS160" s="62"/>
      <c r="CT160" s="62"/>
      <c r="CU160" s="62"/>
      <c r="CV160" s="62"/>
      <c r="CW160" s="62"/>
    </row>
    <row r="161" spans="1:101" x14ac:dyDescent="0.2">
      <c r="A161" s="62" t="s">
        <v>1782</v>
      </c>
      <c r="B161" s="65">
        <v>40970.645833333336</v>
      </c>
      <c r="C161" s="65">
        <v>40971.836805555555</v>
      </c>
      <c r="D161" s="62" t="s">
        <v>2073</v>
      </c>
      <c r="E161" s="62" t="s">
        <v>2074</v>
      </c>
      <c r="F161" s="62"/>
      <c r="G161" s="62">
        <v>50</v>
      </c>
      <c r="H161" s="62"/>
      <c r="I161" s="62"/>
      <c r="J161" s="62"/>
      <c r="K161" s="62"/>
      <c r="L161" s="62"/>
      <c r="M161" s="62">
        <v>113</v>
      </c>
      <c r="N161" s="62" t="s">
        <v>1784</v>
      </c>
      <c r="O161" s="62">
        <v>60</v>
      </c>
      <c r="P161" s="62"/>
      <c r="Q161" s="62">
        <v>84.4</v>
      </c>
      <c r="R161" s="62"/>
      <c r="S161" s="62">
        <v>0.11</v>
      </c>
      <c r="T161" s="62"/>
      <c r="U161" s="62">
        <v>0.74</v>
      </c>
      <c r="V161" s="62"/>
      <c r="W161" s="62">
        <v>5.4</v>
      </c>
      <c r="X161" s="62"/>
      <c r="Y161" s="62">
        <v>499</v>
      </c>
      <c r="Z161" s="62"/>
      <c r="AA161" s="62">
        <v>818</v>
      </c>
      <c r="AB161" s="62"/>
      <c r="AC161" s="62">
        <v>2880</v>
      </c>
      <c r="AD161" s="62" t="s">
        <v>1784</v>
      </c>
      <c r="AE161" s="62">
        <v>20</v>
      </c>
      <c r="AF161" s="62" t="s">
        <v>1784</v>
      </c>
      <c r="AG161" s="62">
        <v>20</v>
      </c>
      <c r="AH161" s="62" t="s">
        <v>1784</v>
      </c>
      <c r="AI161" s="62">
        <v>5</v>
      </c>
      <c r="AJ161" s="62" t="s">
        <v>1784</v>
      </c>
      <c r="AK161" s="62">
        <v>2.5</v>
      </c>
      <c r="AL161" s="62"/>
      <c r="AM161" s="62">
        <v>7.8</v>
      </c>
      <c r="AN161" s="62"/>
      <c r="AO161" s="62">
        <v>159</v>
      </c>
      <c r="AP161" s="62"/>
      <c r="AQ161" s="62">
        <v>1.2</v>
      </c>
      <c r="AR161" s="62"/>
      <c r="AS161" s="62"/>
      <c r="AT161" s="62"/>
      <c r="AU161" s="62"/>
      <c r="AV161" s="62"/>
      <c r="AW161" s="62"/>
      <c r="AX161" s="62"/>
      <c r="AY161" s="62"/>
      <c r="AZ161" s="62"/>
      <c r="BA161" s="62">
        <v>7</v>
      </c>
      <c r="BB161" s="62"/>
      <c r="BC161" s="62"/>
      <c r="BD161" s="62"/>
      <c r="BE161" s="62"/>
      <c r="BF161" s="62"/>
      <c r="BG161" s="62"/>
      <c r="BH161" s="62"/>
      <c r="BI161" s="62"/>
      <c r="BJ161" s="62"/>
      <c r="BK161" s="62"/>
      <c r="BL161" s="62"/>
      <c r="BM161" s="62"/>
      <c r="BN161" s="62"/>
      <c r="BO161" s="62"/>
      <c r="BP161" s="62"/>
      <c r="BQ161" s="62"/>
      <c r="BR161" s="62"/>
      <c r="BS161" s="62"/>
      <c r="BT161" s="62"/>
      <c r="BU161" s="62"/>
      <c r="BV161" s="62"/>
      <c r="BW161" s="62"/>
      <c r="BX161" s="62"/>
      <c r="BY161" s="62"/>
      <c r="BZ161" s="62"/>
      <c r="CA161" s="62">
        <v>2</v>
      </c>
      <c r="CB161" s="62" t="s">
        <v>1784</v>
      </c>
      <c r="CC161" s="62">
        <v>0.25</v>
      </c>
      <c r="CD161" s="62" t="s">
        <v>1784</v>
      </c>
      <c r="CE161" s="62">
        <v>20</v>
      </c>
      <c r="CF161" s="62"/>
      <c r="CG161" s="62"/>
      <c r="CH161" s="62"/>
      <c r="CI161" s="62"/>
      <c r="CJ161" s="62"/>
      <c r="CK161" s="62"/>
      <c r="CL161" s="62"/>
      <c r="CM161" s="62"/>
      <c r="CN161" s="62"/>
      <c r="CO161" s="62"/>
      <c r="CP161" s="62"/>
      <c r="CQ161" s="62"/>
      <c r="CR161" s="62"/>
      <c r="CS161" s="62"/>
      <c r="CT161" s="62"/>
      <c r="CU161" s="62"/>
      <c r="CV161" s="62"/>
      <c r="CW161" s="62"/>
    </row>
    <row r="162" spans="1:101" x14ac:dyDescent="0.2">
      <c r="A162" s="62" t="s">
        <v>1782</v>
      </c>
      <c r="B162" s="65">
        <v>41087.479166666664</v>
      </c>
      <c r="C162" s="62"/>
      <c r="D162" s="62" t="s">
        <v>3037</v>
      </c>
      <c r="E162" s="62" t="s">
        <v>3038</v>
      </c>
      <c r="F162" s="62"/>
      <c r="G162" s="62">
        <v>70</v>
      </c>
      <c r="H162" s="62"/>
      <c r="I162" s="62"/>
      <c r="J162" s="62"/>
      <c r="K162" s="62">
        <v>0.03</v>
      </c>
      <c r="L162" s="62"/>
      <c r="M162" s="62"/>
      <c r="N162" s="62" t="s">
        <v>1784</v>
      </c>
      <c r="O162" s="62">
        <v>2</v>
      </c>
      <c r="P162" s="62"/>
      <c r="Q162" s="62">
        <v>16.2</v>
      </c>
      <c r="R162" s="62"/>
      <c r="S162" s="62"/>
      <c r="T162" s="62"/>
      <c r="U162" s="62">
        <v>0.69</v>
      </c>
      <c r="V162" s="62"/>
      <c r="W162" s="62"/>
      <c r="X162" s="62"/>
      <c r="Y162" s="62"/>
      <c r="Z162" s="62"/>
      <c r="AA162" s="62"/>
      <c r="AB162" s="62"/>
      <c r="AC162" s="62">
        <v>1080</v>
      </c>
      <c r="AD162" s="62" t="s">
        <v>1784</v>
      </c>
      <c r="AE162" s="62">
        <v>20</v>
      </c>
      <c r="AF162" s="62" t="s">
        <v>1784</v>
      </c>
      <c r="AG162" s="62">
        <v>20</v>
      </c>
      <c r="AH162" s="62"/>
      <c r="AI162" s="62"/>
      <c r="AJ162" s="62"/>
      <c r="AK162" s="62"/>
      <c r="AL162" s="62"/>
      <c r="AM162" s="62">
        <v>8.24</v>
      </c>
      <c r="AN162" s="62"/>
      <c r="AO162" s="62">
        <v>252</v>
      </c>
      <c r="AP162" s="62"/>
      <c r="AQ162" s="62"/>
      <c r="AR162" s="62"/>
      <c r="AS162" s="62"/>
      <c r="AT162" s="62"/>
      <c r="AU162" s="62"/>
      <c r="AV162" s="62"/>
      <c r="AW162" s="62"/>
      <c r="AX162" s="62"/>
      <c r="AY162" s="62"/>
      <c r="AZ162" s="62"/>
      <c r="BA162" s="62">
        <v>3</v>
      </c>
      <c r="BB162" s="62"/>
      <c r="BC162" s="62"/>
      <c r="BD162" s="62"/>
      <c r="BE162" s="62"/>
      <c r="BF162" s="62"/>
      <c r="BG162" s="62"/>
      <c r="BH162" s="62"/>
      <c r="BI162" s="62"/>
      <c r="BJ162" s="62"/>
      <c r="BK162" s="62"/>
      <c r="BL162" s="62"/>
      <c r="BM162" s="62"/>
      <c r="BN162" s="62"/>
      <c r="BO162" s="62"/>
      <c r="BP162" s="62"/>
      <c r="BQ162" s="62"/>
      <c r="BR162" s="62"/>
      <c r="BS162" s="62"/>
      <c r="BT162" s="62"/>
      <c r="BU162" s="62"/>
      <c r="BV162" s="62"/>
      <c r="BW162" s="62"/>
      <c r="BX162" s="62" t="s">
        <v>1784</v>
      </c>
      <c r="BY162" s="62">
        <v>1.9</v>
      </c>
      <c r="BZ162" s="62"/>
      <c r="CA162" s="62"/>
      <c r="CB162" s="62"/>
      <c r="CC162" s="62"/>
      <c r="CD162" s="62" t="s">
        <v>1784</v>
      </c>
      <c r="CE162" s="62">
        <v>20</v>
      </c>
      <c r="CF162" s="62"/>
      <c r="CG162" s="62"/>
      <c r="CH162" s="62"/>
      <c r="CI162" s="62"/>
      <c r="CJ162" s="62"/>
      <c r="CK162" s="62"/>
      <c r="CL162" s="62"/>
      <c r="CM162" s="62"/>
      <c r="CN162" s="62"/>
      <c r="CO162" s="62"/>
      <c r="CP162" s="62"/>
      <c r="CQ162" s="62"/>
      <c r="CR162" s="62"/>
      <c r="CS162" s="62"/>
      <c r="CT162" s="62"/>
      <c r="CU162" s="62"/>
      <c r="CV162" s="62"/>
      <c r="CW162" s="62"/>
    </row>
    <row r="163" spans="1:101" x14ac:dyDescent="0.2">
      <c r="A163" s="62" t="s">
        <v>1782</v>
      </c>
      <c r="B163" s="65">
        <v>41108.878472222219</v>
      </c>
      <c r="C163" s="65">
        <v>41109.444444444445</v>
      </c>
      <c r="D163" s="62" t="s">
        <v>3039</v>
      </c>
      <c r="E163" s="62" t="s">
        <v>3040</v>
      </c>
      <c r="F163" s="62"/>
      <c r="G163" s="62">
        <v>50</v>
      </c>
      <c r="H163" s="62"/>
      <c r="I163" s="62"/>
      <c r="J163" s="62"/>
      <c r="K163" s="62"/>
      <c r="L163" s="62"/>
      <c r="M163" s="62">
        <v>167</v>
      </c>
      <c r="N163" s="62"/>
      <c r="O163" s="62">
        <v>6.6</v>
      </c>
      <c r="P163" s="62"/>
      <c r="Q163" s="62">
        <v>37.799999999999997</v>
      </c>
      <c r="R163" s="62" t="s">
        <v>1784</v>
      </c>
      <c r="S163" s="62">
        <v>1.4999999999999999E-2</v>
      </c>
      <c r="T163" s="62"/>
      <c r="U163" s="62">
        <v>0.89</v>
      </c>
      <c r="V163" s="62"/>
      <c r="W163" s="62">
        <v>7.2</v>
      </c>
      <c r="X163" s="62"/>
      <c r="Y163" s="62">
        <v>29.5</v>
      </c>
      <c r="Z163" s="62"/>
      <c r="AA163" s="62">
        <v>46.4</v>
      </c>
      <c r="AB163" s="62"/>
      <c r="AC163" s="62">
        <v>361</v>
      </c>
      <c r="AD163" s="62" t="s">
        <v>1784</v>
      </c>
      <c r="AE163" s="62">
        <v>20</v>
      </c>
      <c r="AF163" s="62" t="s">
        <v>1784</v>
      </c>
      <c r="AG163" s="62">
        <v>20</v>
      </c>
      <c r="AH163" s="62" t="s">
        <v>1784</v>
      </c>
      <c r="AI163" s="62">
        <v>5</v>
      </c>
      <c r="AJ163" s="62" t="s">
        <v>1784</v>
      </c>
      <c r="AK163" s="62">
        <v>2.5</v>
      </c>
      <c r="AL163" s="62"/>
      <c r="AM163" s="62">
        <v>7.48</v>
      </c>
      <c r="AN163" s="62"/>
      <c r="AO163" s="62">
        <v>79.599999999999994</v>
      </c>
      <c r="AP163" s="62"/>
      <c r="AQ163" s="62">
        <v>0.98</v>
      </c>
      <c r="AR163" s="62"/>
      <c r="AS163" s="62"/>
      <c r="AT163" s="62"/>
      <c r="AU163" s="62"/>
      <c r="AV163" s="62"/>
      <c r="AW163" s="62"/>
      <c r="AX163" s="62"/>
      <c r="AY163" s="62"/>
      <c r="AZ163" s="62"/>
      <c r="BA163" s="62">
        <v>17</v>
      </c>
      <c r="BB163" s="62"/>
      <c r="BC163" s="62"/>
      <c r="BD163" s="62"/>
      <c r="BE163" s="62"/>
      <c r="BF163" s="62"/>
      <c r="BG163" s="62"/>
      <c r="BH163" s="62"/>
      <c r="BI163" s="62"/>
      <c r="BJ163" s="62"/>
      <c r="BK163" s="62"/>
      <c r="BL163" s="62"/>
      <c r="BM163" s="62"/>
      <c r="BN163" s="62"/>
      <c r="BO163" s="62"/>
      <c r="BP163" s="62"/>
      <c r="BQ163" s="62"/>
      <c r="BR163" s="62"/>
      <c r="BS163" s="62"/>
      <c r="BT163" s="62"/>
      <c r="BU163" s="62"/>
      <c r="BV163" s="62"/>
      <c r="BW163" s="62"/>
      <c r="BX163" s="62"/>
      <c r="BY163" s="62"/>
      <c r="BZ163" s="62"/>
      <c r="CA163" s="62">
        <v>0.82</v>
      </c>
      <c r="CB163" s="62"/>
      <c r="CC163" s="62">
        <v>0.35</v>
      </c>
      <c r="CD163" s="62" t="s">
        <v>1784</v>
      </c>
      <c r="CE163" s="62">
        <v>20</v>
      </c>
      <c r="CF163" s="62"/>
      <c r="CG163" s="62"/>
      <c r="CH163" s="62"/>
      <c r="CI163" s="62"/>
      <c r="CJ163" s="62"/>
      <c r="CK163" s="62"/>
      <c r="CL163" s="62"/>
      <c r="CM163" s="62"/>
      <c r="CN163" s="62"/>
      <c r="CO163" s="62"/>
      <c r="CP163" s="62"/>
      <c r="CQ163" s="62"/>
      <c r="CR163" s="62"/>
      <c r="CS163" s="62"/>
      <c r="CT163" s="62"/>
      <c r="CU163" s="62"/>
      <c r="CV163" s="62"/>
      <c r="CW163" s="62"/>
    </row>
    <row r="164" spans="1:101" x14ac:dyDescent="0.2">
      <c r="A164" s="62" t="s">
        <v>1782</v>
      </c>
      <c r="B164" s="65">
        <v>41109.5</v>
      </c>
      <c r="C164" s="62"/>
      <c r="D164" s="62" t="s">
        <v>3041</v>
      </c>
      <c r="E164" s="62" t="s">
        <v>3042</v>
      </c>
      <c r="F164" s="62"/>
      <c r="G164" s="62">
        <v>70</v>
      </c>
      <c r="H164" s="62"/>
      <c r="I164" s="62"/>
      <c r="J164" s="62"/>
      <c r="K164" s="62">
        <v>0.95</v>
      </c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/>
      <c r="AV164" s="62"/>
      <c r="AW164" s="62"/>
      <c r="AX164" s="62"/>
      <c r="AY164" s="62"/>
      <c r="AZ164" s="62"/>
      <c r="BA164" s="62"/>
      <c r="BB164" s="62"/>
      <c r="BC164" s="62"/>
      <c r="BD164" s="62"/>
      <c r="BE164" s="62"/>
      <c r="BF164" s="62"/>
      <c r="BG164" s="62"/>
      <c r="BH164" s="62"/>
      <c r="BI164" s="62"/>
      <c r="BJ164" s="62"/>
      <c r="BK164" s="62"/>
      <c r="BL164" s="62"/>
      <c r="BM164" s="62"/>
      <c r="BN164" s="62"/>
      <c r="BO164" s="62"/>
      <c r="BP164" s="62"/>
      <c r="BQ164" s="62"/>
      <c r="BR164" s="62"/>
      <c r="BS164" s="62"/>
      <c r="BT164" s="62"/>
      <c r="BU164" s="62"/>
      <c r="BV164" s="62"/>
      <c r="BW164" s="62"/>
      <c r="BX164" s="62" t="s">
        <v>1784</v>
      </c>
      <c r="BY164" s="62">
        <v>1.9</v>
      </c>
      <c r="BZ164" s="62"/>
      <c r="CA164" s="62"/>
      <c r="CB164" s="62"/>
      <c r="CC164" s="62"/>
      <c r="CD164" s="62"/>
      <c r="CE164" s="62"/>
      <c r="CF164" s="62"/>
      <c r="CG164" s="62"/>
      <c r="CH164" s="62"/>
      <c r="CI164" s="62"/>
      <c r="CJ164" s="62"/>
      <c r="CK164" s="62"/>
      <c r="CL164" s="62"/>
      <c r="CM164" s="62"/>
      <c r="CN164" s="62"/>
      <c r="CO164" s="62"/>
      <c r="CP164" s="62"/>
      <c r="CQ164" s="62"/>
      <c r="CR164" s="62"/>
      <c r="CS164" s="62"/>
      <c r="CT164" s="62"/>
      <c r="CU164" s="62"/>
      <c r="CV164" s="62"/>
      <c r="CW164" s="62"/>
    </row>
    <row r="165" spans="1:101" x14ac:dyDescent="0.2">
      <c r="A165" s="6" t="s">
        <v>1782</v>
      </c>
      <c r="B165" s="66">
        <v>41185.611111111109</v>
      </c>
      <c r="D165" s="6" t="s">
        <v>3043</v>
      </c>
      <c r="G165" s="6">
        <v>70</v>
      </c>
      <c r="K165" s="6">
        <v>0.12</v>
      </c>
      <c r="P165" s="6" t="s">
        <v>1784</v>
      </c>
      <c r="Q165" s="6">
        <v>8.5</v>
      </c>
    </row>
    <row r="166" spans="1:101" x14ac:dyDescent="0.2">
      <c r="A166" s="6" t="s">
        <v>1782</v>
      </c>
      <c r="B166" s="66">
        <v>41263.732638888891</v>
      </c>
      <c r="C166" s="66">
        <v>41264.284722222219</v>
      </c>
      <c r="D166" s="6" t="s">
        <v>3044</v>
      </c>
      <c r="E166" s="6" t="s">
        <v>3045</v>
      </c>
      <c r="G166" s="6">
        <v>50</v>
      </c>
      <c r="M166" s="6">
        <v>416.07650000000001</v>
      </c>
      <c r="P166" s="6" t="s">
        <v>1784</v>
      </c>
      <c r="Q166" s="6">
        <v>8.5</v>
      </c>
      <c r="S166" s="6">
        <v>0.11600000000000001</v>
      </c>
      <c r="U166" s="6">
        <v>0.63</v>
      </c>
      <c r="W166" s="6">
        <v>2.6</v>
      </c>
      <c r="Y166" s="6">
        <v>99.1</v>
      </c>
      <c r="AA166" s="6">
        <v>156</v>
      </c>
      <c r="AC166" s="6">
        <v>643</v>
      </c>
      <c r="AD166" s="6" t="s">
        <v>1784</v>
      </c>
      <c r="AE166" s="6">
        <v>20</v>
      </c>
      <c r="AF166" s="6" t="s">
        <v>1784</v>
      </c>
      <c r="AG166" s="6">
        <v>20</v>
      </c>
      <c r="AH166" s="6" t="s">
        <v>1784</v>
      </c>
      <c r="AI166" s="6">
        <v>5</v>
      </c>
      <c r="AJ166" s="6" t="s">
        <v>1784</v>
      </c>
      <c r="AK166" s="6">
        <v>2.5</v>
      </c>
      <c r="AM166" s="6">
        <v>7.65</v>
      </c>
      <c r="AO166" s="6">
        <v>55.6</v>
      </c>
      <c r="AQ166" s="6">
        <v>0.48</v>
      </c>
      <c r="BA166" s="6">
        <v>7</v>
      </c>
      <c r="BZ166" s="6" t="s">
        <v>1784</v>
      </c>
      <c r="CA166" s="6">
        <v>0.35</v>
      </c>
      <c r="CB166" s="6" t="s">
        <v>1784</v>
      </c>
      <c r="CC166" s="6">
        <v>0.25</v>
      </c>
      <c r="CD166" s="6" t="s">
        <v>1784</v>
      </c>
      <c r="CE166" s="6">
        <v>20</v>
      </c>
    </row>
    <row r="167" spans="1:101" x14ac:dyDescent="0.2">
      <c r="A167" s="6" t="s">
        <v>1782</v>
      </c>
      <c r="B167" s="66">
        <v>41264.677083333336</v>
      </c>
      <c r="D167" s="6" t="s">
        <v>3046</v>
      </c>
      <c r="E167" s="6" t="s">
        <v>3047</v>
      </c>
      <c r="G167" s="6">
        <v>70</v>
      </c>
      <c r="K167" s="6">
        <v>1.2</v>
      </c>
      <c r="BX167" s="6" t="s">
        <v>1784</v>
      </c>
      <c r="BY167" s="6">
        <v>1.9</v>
      </c>
    </row>
    <row r="168" spans="1:101" x14ac:dyDescent="0.2">
      <c r="A168" s="6" t="s">
        <v>1782</v>
      </c>
      <c r="B168" s="66">
        <v>41270.556944444441</v>
      </c>
      <c r="D168" s="6" t="s">
        <v>3048</v>
      </c>
      <c r="G168" s="6">
        <v>70</v>
      </c>
      <c r="K168" s="6">
        <v>0.16</v>
      </c>
      <c r="N168" s="6" t="s">
        <v>1784</v>
      </c>
      <c r="O168" s="6">
        <v>2</v>
      </c>
    </row>
    <row r="169" spans="1:101" x14ac:dyDescent="0.2">
      <c r="A169" s="6" t="s">
        <v>1782</v>
      </c>
      <c r="B169" s="66">
        <v>41286.961805555555</v>
      </c>
      <c r="C169" s="66">
        <v>41287.430555555555</v>
      </c>
      <c r="D169" s="6" t="s">
        <v>3049</v>
      </c>
      <c r="E169" s="6" t="s">
        <v>3050</v>
      </c>
      <c r="G169" s="6">
        <v>50</v>
      </c>
      <c r="M169" s="6">
        <v>17.953900000000001</v>
      </c>
      <c r="O169" s="6">
        <v>35.1</v>
      </c>
      <c r="Q169" s="6">
        <v>61.9</v>
      </c>
      <c r="S169" s="6">
        <v>3.6999999999999998E-2</v>
      </c>
      <c r="U169" s="6">
        <v>0.45</v>
      </c>
      <c r="W169" s="6">
        <v>13.3</v>
      </c>
      <c r="Y169" s="6">
        <v>234</v>
      </c>
      <c r="AA169" s="6">
        <v>424</v>
      </c>
      <c r="AC169" s="6">
        <v>1750</v>
      </c>
      <c r="AD169" s="6" t="s">
        <v>1784</v>
      </c>
      <c r="AE169" s="6">
        <v>20</v>
      </c>
      <c r="AG169" s="6">
        <v>24</v>
      </c>
      <c r="AI169" s="6">
        <v>19</v>
      </c>
      <c r="AJ169" s="6" t="s">
        <v>1784</v>
      </c>
      <c r="AK169" s="6">
        <v>2.5</v>
      </c>
      <c r="AM169" s="6">
        <v>7.99</v>
      </c>
      <c r="AO169" s="6">
        <v>203</v>
      </c>
      <c r="AQ169" s="6">
        <v>15</v>
      </c>
      <c r="BA169" s="6">
        <v>4</v>
      </c>
      <c r="CB169" s="6" t="s">
        <v>1784</v>
      </c>
      <c r="CC169" s="6">
        <v>0.25</v>
      </c>
      <c r="CD169" s="6" t="s">
        <v>1784</v>
      </c>
      <c r="CE169" s="6">
        <v>20</v>
      </c>
    </row>
    <row r="170" spans="1:101" x14ac:dyDescent="0.2">
      <c r="A170" s="6" t="s">
        <v>1782</v>
      </c>
      <c r="B170" s="66">
        <v>41287.6875</v>
      </c>
      <c r="D170" s="6" t="s">
        <v>3051</v>
      </c>
      <c r="E170" s="6" t="s">
        <v>3052</v>
      </c>
      <c r="G170" s="6">
        <v>70</v>
      </c>
      <c r="K170" s="6">
        <v>0.38</v>
      </c>
      <c r="BX170" s="6" t="s">
        <v>1784</v>
      </c>
      <c r="BY170" s="6">
        <v>1.9</v>
      </c>
    </row>
    <row r="171" spans="1:101" x14ac:dyDescent="0.2">
      <c r="A171" s="6" t="s">
        <v>1782</v>
      </c>
      <c r="B171" s="66">
        <v>41301.527777777781</v>
      </c>
      <c r="C171" s="66">
        <v>41302.145833333336</v>
      </c>
      <c r="D171" s="6" t="s">
        <v>3053</v>
      </c>
      <c r="E171" s="6" t="s">
        <v>3054</v>
      </c>
      <c r="G171" s="6">
        <v>50</v>
      </c>
      <c r="M171" s="6">
        <v>5.1840000000000002</v>
      </c>
      <c r="O171" s="6">
        <v>3.6</v>
      </c>
      <c r="Q171" s="6">
        <v>28.9</v>
      </c>
      <c r="S171" s="6">
        <v>0.11700000000000001</v>
      </c>
      <c r="U171" s="6">
        <v>0.56999999999999995</v>
      </c>
      <c r="W171" s="6">
        <v>5.9</v>
      </c>
      <c r="Y171" s="6">
        <v>845</v>
      </c>
      <c r="AA171" s="6">
        <v>1420</v>
      </c>
      <c r="AC171" s="6">
        <v>4700</v>
      </c>
      <c r="AD171" s="6" t="s">
        <v>1784</v>
      </c>
      <c r="AE171" s="6">
        <v>20</v>
      </c>
      <c r="AF171" s="6" t="s">
        <v>1784</v>
      </c>
      <c r="AG171" s="6">
        <v>20</v>
      </c>
      <c r="AH171" s="6" t="s">
        <v>1784</v>
      </c>
      <c r="AI171" s="6">
        <v>5</v>
      </c>
      <c r="AJ171" s="6" t="s">
        <v>1784</v>
      </c>
      <c r="AK171" s="6">
        <v>2.5</v>
      </c>
      <c r="AM171" s="6">
        <v>8</v>
      </c>
      <c r="AO171" s="6">
        <v>263</v>
      </c>
      <c r="AQ171" s="6">
        <v>1.1000000000000001</v>
      </c>
      <c r="AZ171" s="6" t="s">
        <v>1784</v>
      </c>
      <c r="BA171" s="6">
        <v>2</v>
      </c>
      <c r="CA171" s="6">
        <v>0.8</v>
      </c>
      <c r="CC171" s="6">
        <v>0.33</v>
      </c>
      <c r="CD171" s="6" t="s">
        <v>1784</v>
      </c>
      <c r="CE171" s="6">
        <v>20</v>
      </c>
    </row>
    <row r="172" spans="1:101" x14ac:dyDescent="0.2">
      <c r="A172" s="6" t="s">
        <v>1782</v>
      </c>
      <c r="B172" s="66">
        <v>41312.326388888891</v>
      </c>
      <c r="C172" s="66">
        <v>41313.336805555555</v>
      </c>
      <c r="D172" s="6" t="s">
        <v>3055</v>
      </c>
      <c r="E172" s="6" t="s">
        <v>3056</v>
      </c>
      <c r="G172" s="6">
        <v>50</v>
      </c>
      <c r="M172" s="6">
        <v>24.96</v>
      </c>
      <c r="Q172" s="6">
        <v>69.400000000000006</v>
      </c>
      <c r="S172" s="6">
        <v>0.26</v>
      </c>
      <c r="U172" s="6">
        <v>0.78</v>
      </c>
      <c r="W172" s="6">
        <v>12</v>
      </c>
      <c r="Y172" s="6">
        <v>1850</v>
      </c>
      <c r="AA172" s="6">
        <v>2930</v>
      </c>
      <c r="AC172" s="6">
        <v>8690</v>
      </c>
      <c r="AD172" s="6" t="s">
        <v>1784</v>
      </c>
      <c r="AE172" s="6">
        <v>20</v>
      </c>
      <c r="AF172" s="6" t="s">
        <v>1784</v>
      </c>
      <c r="AG172" s="6">
        <v>20</v>
      </c>
      <c r="AI172" s="6">
        <v>5.0999999999999996</v>
      </c>
      <c r="AJ172" s="6" t="s">
        <v>1784</v>
      </c>
      <c r="AK172" s="6">
        <v>2.5</v>
      </c>
      <c r="AM172" s="6">
        <v>7.62</v>
      </c>
      <c r="AO172" s="6">
        <v>197</v>
      </c>
      <c r="AQ172" s="6">
        <v>3</v>
      </c>
      <c r="BA172" s="6">
        <v>5</v>
      </c>
      <c r="CA172" s="6">
        <v>2.6</v>
      </c>
      <c r="CC172" s="6">
        <v>0.46</v>
      </c>
      <c r="CD172" s="6" t="s">
        <v>1784</v>
      </c>
      <c r="CE172" s="6">
        <v>20</v>
      </c>
    </row>
    <row r="173" spans="1:101" x14ac:dyDescent="0.2">
      <c r="A173" s="6" t="s">
        <v>1782</v>
      </c>
      <c r="B173" s="66">
        <v>41342.40625</v>
      </c>
      <c r="C173" s="66">
        <v>41344.177083333336</v>
      </c>
      <c r="D173" s="6" t="s">
        <v>3057</v>
      </c>
      <c r="E173" s="6" t="s">
        <v>3058</v>
      </c>
      <c r="G173" s="6">
        <v>50</v>
      </c>
      <c r="M173" s="6">
        <v>1412.623</v>
      </c>
      <c r="Q173" s="6">
        <v>46</v>
      </c>
      <c r="S173" s="6">
        <v>0.32200000000000001</v>
      </c>
      <c r="U173" s="6">
        <v>1.18</v>
      </c>
      <c r="W173" s="6">
        <v>4</v>
      </c>
      <c r="Y173" s="6">
        <v>187</v>
      </c>
      <c r="AA173" s="6">
        <v>297</v>
      </c>
      <c r="AC173" s="6">
        <v>1060</v>
      </c>
      <c r="AD173" s="6" t="s">
        <v>1784</v>
      </c>
      <c r="AE173" s="6">
        <v>20</v>
      </c>
      <c r="AF173" s="6" t="s">
        <v>1784</v>
      </c>
      <c r="AG173" s="6">
        <v>20</v>
      </c>
      <c r="AH173" s="6" t="s">
        <v>1784</v>
      </c>
      <c r="AI173" s="6">
        <v>5</v>
      </c>
      <c r="AJ173" s="6" t="s">
        <v>1784</v>
      </c>
      <c r="AK173" s="6">
        <v>2.5</v>
      </c>
      <c r="AM173" s="6">
        <v>7.06</v>
      </c>
      <c r="AO173" s="6">
        <v>48.9</v>
      </c>
      <c r="AQ173" s="6">
        <v>0.91</v>
      </c>
      <c r="BA173" s="6">
        <v>28</v>
      </c>
      <c r="CA173" s="6">
        <v>0.64</v>
      </c>
      <c r="CB173" s="6" t="s">
        <v>1784</v>
      </c>
      <c r="CC173" s="6">
        <v>0.25</v>
      </c>
      <c r="CD173" s="6" t="s">
        <v>1784</v>
      </c>
      <c r="CE173" s="6">
        <v>20</v>
      </c>
    </row>
    <row r="174" spans="1:101" x14ac:dyDescent="0.2">
      <c r="A174" s="6" t="s">
        <v>1782</v>
      </c>
      <c r="B174" s="66">
        <v>41378.291666666664</v>
      </c>
      <c r="C174" s="66">
        <v>41378.524305555555</v>
      </c>
      <c r="D174" s="6" t="s">
        <v>3059</v>
      </c>
      <c r="E174" s="6" t="s">
        <v>3060</v>
      </c>
      <c r="G174" s="6">
        <v>50</v>
      </c>
      <c r="M174" s="6">
        <v>31.458200000000001</v>
      </c>
      <c r="O174" s="6">
        <v>7.8</v>
      </c>
      <c r="Q174" s="6">
        <v>29.5</v>
      </c>
      <c r="R174" s="6" t="s">
        <v>1784</v>
      </c>
      <c r="S174" s="6">
        <v>1.4999999999999999E-2</v>
      </c>
      <c r="U174" s="6">
        <v>0.55000000000000004</v>
      </c>
      <c r="W174" s="6">
        <v>8.1</v>
      </c>
      <c r="Y174" s="6">
        <v>163</v>
      </c>
      <c r="AA174" s="6">
        <v>281</v>
      </c>
      <c r="AC174" s="6">
        <v>1470</v>
      </c>
      <c r="AD174" s="6" t="s">
        <v>1784</v>
      </c>
      <c r="AE174" s="6">
        <v>20</v>
      </c>
      <c r="AF174" s="6" t="s">
        <v>1784</v>
      </c>
      <c r="AG174" s="6">
        <v>20</v>
      </c>
      <c r="AI174" s="6">
        <v>5.4</v>
      </c>
      <c r="AJ174" s="6" t="s">
        <v>1784</v>
      </c>
      <c r="AK174" s="6">
        <v>2.5</v>
      </c>
      <c r="AM174" s="6">
        <v>8.01</v>
      </c>
      <c r="AO174" s="6">
        <v>273</v>
      </c>
      <c r="AQ174" s="6">
        <v>2</v>
      </c>
      <c r="BA174" s="6">
        <v>6</v>
      </c>
      <c r="CA174" s="6">
        <v>2.2000000000000002</v>
      </c>
      <c r="CB174" s="6" t="s">
        <v>1784</v>
      </c>
      <c r="CC174" s="6">
        <v>0.25</v>
      </c>
      <c r="CD174" s="6" t="s">
        <v>1784</v>
      </c>
      <c r="CE174" s="6">
        <v>20</v>
      </c>
    </row>
    <row r="175" spans="1:101" x14ac:dyDescent="0.2">
      <c r="A175" s="6" t="s">
        <v>1782</v>
      </c>
      <c r="B175" s="66">
        <v>41378.6875</v>
      </c>
      <c r="D175" s="6" t="s">
        <v>3061</v>
      </c>
      <c r="E175" s="6" t="s">
        <v>3062</v>
      </c>
      <c r="G175" s="6">
        <v>70</v>
      </c>
      <c r="K175" s="6">
        <v>1.3</v>
      </c>
      <c r="BY175" s="6">
        <v>2.4</v>
      </c>
    </row>
    <row r="176" spans="1:101" x14ac:dyDescent="0.2">
      <c r="A176" s="6" t="s">
        <v>1782</v>
      </c>
      <c r="B176" s="66">
        <v>41498.072916666664</v>
      </c>
      <c r="C176" s="66">
        <v>41498.465277777781</v>
      </c>
      <c r="D176" s="6" t="s">
        <v>3485</v>
      </c>
      <c r="E176" s="6" t="s">
        <v>3486</v>
      </c>
      <c r="G176" s="6">
        <v>50</v>
      </c>
      <c r="M176" s="6">
        <v>443.34429999999998</v>
      </c>
      <c r="O176" s="6">
        <v>3</v>
      </c>
      <c r="Q176" s="6">
        <v>8.91</v>
      </c>
      <c r="S176" s="6">
        <v>4.9000000000000002E-2</v>
      </c>
      <c r="U176" s="6">
        <v>0.191</v>
      </c>
      <c r="W176" s="6">
        <v>2.0699999999999998</v>
      </c>
      <c r="Y176" s="6">
        <v>17.5</v>
      </c>
      <c r="AA176" s="6">
        <v>26.5</v>
      </c>
      <c r="AC176" s="6">
        <v>188</v>
      </c>
      <c r="AD176" s="6" t="s">
        <v>1784</v>
      </c>
      <c r="AE176" s="6">
        <v>20</v>
      </c>
      <c r="AF176" s="6" t="s">
        <v>1784</v>
      </c>
      <c r="AG176" s="6">
        <v>20</v>
      </c>
      <c r="AH176" s="6" t="s">
        <v>1784</v>
      </c>
      <c r="AI176" s="6">
        <v>5</v>
      </c>
      <c r="AK176" s="6">
        <v>2.5</v>
      </c>
      <c r="AM176" s="6">
        <v>7.47</v>
      </c>
      <c r="AO176" s="6">
        <v>43.2</v>
      </c>
      <c r="AP176" s="6" t="s">
        <v>1784</v>
      </c>
      <c r="AQ176" s="6">
        <v>0.25</v>
      </c>
      <c r="BA176" s="6">
        <v>6.6</v>
      </c>
      <c r="BZ176" s="6" t="s">
        <v>1784</v>
      </c>
      <c r="CA176" s="6">
        <v>0.35</v>
      </c>
      <c r="CB176" s="6" t="s">
        <v>1784</v>
      </c>
      <c r="CC176" s="6">
        <v>0.25</v>
      </c>
      <c r="CD176" s="6" t="s">
        <v>1784</v>
      </c>
      <c r="CE176" s="6">
        <v>20</v>
      </c>
    </row>
    <row r="177" spans="1:256" x14ac:dyDescent="0.2">
      <c r="A177" s="6" t="s">
        <v>1782</v>
      </c>
      <c r="B177" s="66">
        <v>41498.520833333336</v>
      </c>
      <c r="D177" s="6" t="s">
        <v>3487</v>
      </c>
      <c r="E177" s="6" t="s">
        <v>3488</v>
      </c>
      <c r="G177" s="6">
        <v>70</v>
      </c>
      <c r="K177" s="6">
        <v>2.6</v>
      </c>
      <c r="BY177" s="6">
        <v>3.59</v>
      </c>
    </row>
    <row r="178" spans="1:256" s="287" customFormat="1" x14ac:dyDescent="0.2">
      <c r="A178" s="350" t="s">
        <v>1782</v>
      </c>
      <c r="B178" s="352">
        <v>41617.4375</v>
      </c>
      <c r="C178" s="352"/>
      <c r="D178" s="350" t="s">
        <v>3738</v>
      </c>
      <c r="E178" s="350" t="s">
        <v>3739</v>
      </c>
      <c r="F178" s="350"/>
      <c r="G178" s="350">
        <v>50</v>
      </c>
      <c r="H178" s="350"/>
      <c r="I178" s="350"/>
      <c r="J178" s="350"/>
      <c r="K178" s="350">
        <v>0.16</v>
      </c>
      <c r="L178" s="350"/>
      <c r="M178" s="350"/>
      <c r="N178" s="350"/>
      <c r="O178" s="350">
        <v>9</v>
      </c>
      <c r="P178" s="350" t="s">
        <v>1784</v>
      </c>
      <c r="Q178" s="350">
        <v>8</v>
      </c>
      <c r="R178" s="350"/>
      <c r="S178" s="350"/>
      <c r="T178" s="350"/>
      <c r="U178" s="350">
        <v>0.37</v>
      </c>
      <c r="V178" s="350"/>
      <c r="W178" s="350"/>
      <c r="X178" s="350"/>
      <c r="Y178" s="350"/>
      <c r="Z178" s="350"/>
      <c r="AA178" s="350"/>
      <c r="AB178" s="350"/>
      <c r="AC178" s="350">
        <v>941</v>
      </c>
      <c r="AD178" s="350" t="s">
        <v>1784</v>
      </c>
      <c r="AE178" s="350">
        <v>10</v>
      </c>
      <c r="AF178" s="350" t="s">
        <v>1784</v>
      </c>
      <c r="AG178" s="350">
        <v>10</v>
      </c>
      <c r="AH178" s="350"/>
      <c r="AI178" s="350"/>
      <c r="AJ178" s="350"/>
      <c r="AK178" s="350"/>
      <c r="AL178" s="350"/>
      <c r="AM178" s="350">
        <v>8.1999999999999993</v>
      </c>
      <c r="AN178" s="350"/>
      <c r="AO178" s="350">
        <v>237</v>
      </c>
      <c r="AP178" s="350"/>
      <c r="AQ178" s="350"/>
      <c r="AR178" s="350"/>
      <c r="AS178" s="350"/>
      <c r="AT178" s="350"/>
      <c r="AU178" s="350"/>
      <c r="AV178" s="350"/>
      <c r="AW178" s="350"/>
      <c r="AX178" s="350"/>
      <c r="AY178" s="350"/>
      <c r="AZ178" s="350"/>
      <c r="BA178" s="350">
        <v>4</v>
      </c>
      <c r="BB178" s="350"/>
      <c r="BC178" s="350"/>
      <c r="BD178" s="350"/>
      <c r="BE178" s="350"/>
      <c r="BF178" s="350"/>
      <c r="BG178" s="350"/>
      <c r="BH178" s="350"/>
      <c r="BI178" s="350"/>
      <c r="BJ178" s="350"/>
      <c r="BK178" s="350"/>
      <c r="BL178" s="350"/>
      <c r="BM178" s="350"/>
      <c r="BN178" s="350"/>
      <c r="BO178" s="350"/>
      <c r="BP178" s="350"/>
      <c r="BQ178" s="350"/>
      <c r="BR178" s="350"/>
      <c r="BS178" s="350"/>
      <c r="BT178" s="350"/>
      <c r="BU178" s="350"/>
      <c r="BV178" s="350"/>
      <c r="BW178" s="350"/>
      <c r="BX178" s="350"/>
      <c r="BY178" s="350">
        <v>2.2200000000000002</v>
      </c>
      <c r="BZ178" s="350"/>
      <c r="CA178" s="350"/>
      <c r="CB178" s="350"/>
      <c r="CC178" s="350"/>
      <c r="CD178" s="350" t="s">
        <v>1784</v>
      </c>
      <c r="CE178" s="350">
        <v>10</v>
      </c>
      <c r="CF178" s="350"/>
      <c r="CG178" s="350"/>
      <c r="CH178" s="350"/>
      <c r="CI178" s="350"/>
      <c r="CJ178" s="350"/>
      <c r="CK178" s="350"/>
      <c r="CL178" s="350"/>
      <c r="CM178" s="350"/>
      <c r="CN178" s="350"/>
      <c r="CO178" s="350"/>
      <c r="CP178" s="350"/>
      <c r="CQ178" s="350"/>
      <c r="CR178" s="350"/>
      <c r="CS178" s="350"/>
      <c r="CT178" s="350"/>
      <c r="CU178" s="350"/>
      <c r="CV178" s="350"/>
      <c r="CW178" s="350"/>
      <c r="CX178" s="350"/>
      <c r="CY178" s="350"/>
      <c r="CZ178" s="350"/>
      <c r="DA178" s="350"/>
      <c r="DB178" s="350"/>
      <c r="DC178" s="350"/>
      <c r="DD178" s="350"/>
      <c r="DE178" s="350"/>
      <c r="DF178" s="350"/>
      <c r="DG178" s="350"/>
      <c r="DH178" s="350"/>
      <c r="DI178" s="350"/>
      <c r="DJ178" s="350"/>
      <c r="DK178" s="350"/>
      <c r="DL178" s="350"/>
      <c r="DM178" s="350"/>
      <c r="DN178" s="350"/>
      <c r="DO178" s="350"/>
      <c r="DP178" s="350"/>
      <c r="DQ178" s="350"/>
      <c r="DR178" s="350"/>
      <c r="DS178" s="350"/>
      <c r="DT178" s="350"/>
      <c r="DU178" s="350"/>
      <c r="DV178" s="350"/>
      <c r="DW178" s="350"/>
      <c r="DX178" s="350"/>
      <c r="DY178" s="350"/>
      <c r="DZ178" s="350"/>
      <c r="EA178" s="350"/>
      <c r="EB178" s="350"/>
      <c r="EC178" s="350"/>
      <c r="ED178" s="350"/>
      <c r="EE178" s="350"/>
      <c r="EF178" s="350"/>
      <c r="EG178" s="350"/>
      <c r="EH178" s="350"/>
      <c r="EI178" s="350"/>
      <c r="EJ178" s="350"/>
      <c r="EK178" s="350"/>
      <c r="EL178" s="350"/>
      <c r="EM178" s="350"/>
      <c r="EN178" s="350"/>
      <c r="EO178" s="350"/>
      <c r="EP178" s="350"/>
      <c r="EQ178" s="350"/>
      <c r="ER178" s="350"/>
      <c r="ES178" s="350"/>
      <c r="ET178" s="350"/>
      <c r="EU178" s="350"/>
      <c r="EV178" s="350"/>
      <c r="EW178" s="350"/>
      <c r="EX178" s="350"/>
      <c r="EY178" s="350"/>
      <c r="EZ178" s="350"/>
      <c r="FA178" s="350"/>
      <c r="FB178" s="350"/>
      <c r="FC178" s="350"/>
      <c r="FD178" s="350"/>
      <c r="FE178" s="350"/>
      <c r="FF178" s="350"/>
      <c r="FG178" s="350"/>
      <c r="FH178" s="350"/>
      <c r="FI178" s="350"/>
      <c r="FJ178" s="350"/>
      <c r="FK178" s="350"/>
      <c r="FL178" s="350"/>
      <c r="FM178" s="350"/>
      <c r="FN178" s="350"/>
      <c r="FO178" s="350"/>
      <c r="FP178" s="350"/>
      <c r="FQ178" s="350"/>
      <c r="FR178" s="350"/>
      <c r="FS178" s="350"/>
      <c r="FT178" s="350"/>
      <c r="FU178" s="350"/>
      <c r="FV178" s="350"/>
      <c r="FW178" s="350"/>
      <c r="FX178" s="350"/>
      <c r="FY178" s="350"/>
      <c r="FZ178" s="350"/>
      <c r="GA178" s="350"/>
      <c r="GB178" s="350"/>
      <c r="GC178" s="350"/>
      <c r="GD178" s="350"/>
      <c r="GE178" s="350"/>
      <c r="GF178" s="350"/>
      <c r="GG178" s="350"/>
      <c r="GH178" s="350"/>
      <c r="GI178" s="350"/>
      <c r="GJ178" s="350"/>
      <c r="GK178" s="350"/>
      <c r="GL178" s="350"/>
      <c r="GM178" s="350"/>
      <c r="GN178" s="350"/>
      <c r="GO178" s="350"/>
      <c r="GP178" s="350"/>
      <c r="GQ178" s="350"/>
      <c r="GR178" s="350"/>
      <c r="GS178" s="350"/>
      <c r="GT178" s="350"/>
      <c r="GU178" s="350"/>
      <c r="GV178" s="350"/>
      <c r="GW178" s="350"/>
      <c r="GX178" s="350"/>
      <c r="GY178" s="350"/>
      <c r="GZ178" s="350"/>
      <c r="HA178" s="350"/>
      <c r="HB178" s="350"/>
      <c r="HC178" s="350"/>
      <c r="HD178" s="350"/>
      <c r="HE178" s="350"/>
      <c r="HF178" s="350"/>
      <c r="HG178" s="350"/>
      <c r="HH178" s="350"/>
      <c r="HI178" s="350"/>
      <c r="HJ178" s="350"/>
      <c r="HK178" s="350"/>
      <c r="HL178" s="350"/>
      <c r="HM178" s="350"/>
      <c r="HN178" s="350"/>
      <c r="HO178" s="350"/>
      <c r="HP178" s="350"/>
      <c r="HQ178" s="350"/>
      <c r="HR178" s="350"/>
      <c r="HS178" s="350"/>
      <c r="HT178" s="350"/>
      <c r="HU178" s="350"/>
      <c r="HV178" s="350"/>
      <c r="HW178" s="350"/>
      <c r="HX178" s="350"/>
      <c r="HY178" s="350"/>
      <c r="HZ178" s="350"/>
      <c r="IA178" s="350"/>
      <c r="IB178" s="350"/>
      <c r="IC178" s="350"/>
      <c r="ID178" s="350"/>
      <c r="IE178" s="350"/>
      <c r="IF178" s="350"/>
      <c r="IG178" s="350"/>
      <c r="IH178" s="350"/>
      <c r="II178" s="350"/>
      <c r="IJ178" s="350"/>
      <c r="IK178" s="350"/>
      <c r="IL178" s="350"/>
      <c r="IM178" s="350"/>
      <c r="IN178" s="350"/>
      <c r="IO178" s="350"/>
      <c r="IP178" s="350"/>
      <c r="IQ178" s="350"/>
      <c r="IR178" s="350"/>
      <c r="IS178" s="350"/>
      <c r="IT178" s="350"/>
      <c r="IU178" s="350"/>
      <c r="IV178" s="350"/>
    </row>
    <row r="179" spans="1:256" s="287" customFormat="1" x14ac:dyDescent="0.2">
      <c r="A179" s="350" t="s">
        <v>1782</v>
      </c>
      <c r="B179" s="352">
        <v>41627.989583333336</v>
      </c>
      <c r="C179" s="352">
        <v>41628.548611111109</v>
      </c>
      <c r="D179" s="350" t="s">
        <v>3740</v>
      </c>
      <c r="E179" s="350" t="s">
        <v>3741</v>
      </c>
      <c r="F179" s="350"/>
      <c r="G179" s="350">
        <v>50</v>
      </c>
      <c r="H179" s="350"/>
      <c r="I179" s="350"/>
      <c r="J179" s="350"/>
      <c r="K179" s="350"/>
      <c r="L179" s="350"/>
      <c r="M179" s="350">
        <v>8.5</v>
      </c>
      <c r="N179" s="350"/>
      <c r="O179" s="350"/>
      <c r="P179" s="350"/>
      <c r="Q179" s="350">
        <v>41</v>
      </c>
      <c r="R179" s="350"/>
      <c r="S179" s="350">
        <v>0.64200000000000002</v>
      </c>
      <c r="T179" s="350"/>
      <c r="U179" s="350">
        <v>1.1000000000000001</v>
      </c>
      <c r="V179" s="350"/>
      <c r="W179" s="350">
        <v>7.8</v>
      </c>
      <c r="X179" s="350"/>
      <c r="Y179" s="350">
        <v>1400</v>
      </c>
      <c r="Z179" s="350"/>
      <c r="AA179" s="350"/>
      <c r="AB179" s="350"/>
      <c r="AC179" s="350"/>
      <c r="AD179" s="350" t="s">
        <v>1784</v>
      </c>
      <c r="AE179" s="350">
        <v>10</v>
      </c>
      <c r="AF179" s="350" t="s">
        <v>1784</v>
      </c>
      <c r="AG179" s="350">
        <v>10</v>
      </c>
      <c r="AH179" s="350" t="s">
        <v>1784</v>
      </c>
      <c r="AI179" s="350">
        <v>5</v>
      </c>
      <c r="AJ179" s="350" t="s">
        <v>1784</v>
      </c>
      <c r="AK179" s="350">
        <v>2.5</v>
      </c>
      <c r="AL179" s="350"/>
      <c r="AM179" s="350"/>
      <c r="AN179" s="350"/>
      <c r="AO179" s="350"/>
      <c r="AP179" s="350"/>
      <c r="AQ179" s="350">
        <v>2</v>
      </c>
      <c r="AR179" s="350"/>
      <c r="AS179" s="350"/>
      <c r="AT179" s="350"/>
      <c r="AU179" s="350"/>
      <c r="AV179" s="350"/>
      <c r="AW179" s="350"/>
      <c r="AX179" s="350"/>
      <c r="AY179" s="350"/>
      <c r="AZ179" s="350"/>
      <c r="BA179" s="350">
        <v>33</v>
      </c>
      <c r="BB179" s="350"/>
      <c r="BC179" s="350"/>
      <c r="BD179" s="350"/>
      <c r="BE179" s="350"/>
      <c r="BF179" s="350"/>
      <c r="BG179" s="350"/>
      <c r="BH179" s="350"/>
      <c r="BI179" s="350"/>
      <c r="BJ179" s="350"/>
      <c r="BK179" s="350"/>
      <c r="BL179" s="350"/>
      <c r="BM179" s="350"/>
      <c r="BN179" s="350"/>
      <c r="BO179" s="350"/>
      <c r="BP179" s="350"/>
      <c r="BQ179" s="350"/>
      <c r="BR179" s="350"/>
      <c r="BS179" s="350"/>
      <c r="BT179" s="350"/>
      <c r="BU179" s="350"/>
      <c r="BV179" s="350"/>
      <c r="BW179" s="350"/>
      <c r="BX179" s="350"/>
      <c r="BY179" s="350"/>
      <c r="BZ179" s="350"/>
      <c r="CA179" s="350">
        <v>2</v>
      </c>
      <c r="CB179" s="350"/>
      <c r="CC179" s="350">
        <v>0.28999999999999998</v>
      </c>
      <c r="CD179" s="350" t="s">
        <v>1784</v>
      </c>
      <c r="CE179" s="350">
        <v>10</v>
      </c>
      <c r="CF179" s="350"/>
      <c r="CG179" s="350"/>
      <c r="CH179" s="350"/>
      <c r="CI179" s="350"/>
      <c r="CJ179" s="350"/>
      <c r="CK179" s="350"/>
      <c r="CL179" s="350"/>
      <c r="CM179" s="350"/>
      <c r="CN179" s="350"/>
      <c r="CO179" s="350"/>
      <c r="CP179" s="350"/>
      <c r="CQ179" s="350"/>
      <c r="CR179" s="350"/>
      <c r="CS179" s="350"/>
      <c r="CT179" s="350"/>
      <c r="CU179" s="350"/>
      <c r="CV179" s="350"/>
      <c r="CW179" s="350"/>
      <c r="CX179" s="350"/>
      <c r="CY179" s="350"/>
      <c r="CZ179" s="350"/>
      <c r="DA179" s="350"/>
      <c r="DB179" s="350"/>
      <c r="DC179" s="350"/>
      <c r="DD179" s="350"/>
      <c r="DE179" s="350"/>
      <c r="DF179" s="350"/>
      <c r="DG179" s="350"/>
      <c r="DH179" s="350"/>
      <c r="DI179" s="350"/>
      <c r="DJ179" s="350"/>
      <c r="DK179" s="350"/>
      <c r="DL179" s="350"/>
      <c r="DM179" s="350"/>
      <c r="DN179" s="350"/>
      <c r="DO179" s="350"/>
      <c r="DP179" s="350"/>
      <c r="DQ179" s="350"/>
      <c r="DR179" s="350"/>
      <c r="DS179" s="350"/>
      <c r="DT179" s="350"/>
      <c r="DU179" s="350"/>
      <c r="DV179" s="350"/>
      <c r="DW179" s="350"/>
      <c r="DX179" s="350"/>
      <c r="DY179" s="350"/>
      <c r="DZ179" s="350"/>
      <c r="EA179" s="350"/>
      <c r="EB179" s="350"/>
      <c r="EC179" s="350"/>
      <c r="ED179" s="350"/>
      <c r="EE179" s="350"/>
      <c r="EF179" s="350"/>
      <c r="EG179" s="350"/>
      <c r="EH179" s="350"/>
      <c r="EI179" s="350"/>
      <c r="EJ179" s="350"/>
      <c r="EK179" s="350"/>
      <c r="EL179" s="350"/>
      <c r="EM179" s="350"/>
      <c r="EN179" s="350"/>
      <c r="EO179" s="350"/>
      <c r="EP179" s="350"/>
      <c r="EQ179" s="350"/>
      <c r="ER179" s="350"/>
      <c r="ES179" s="350"/>
      <c r="ET179" s="350"/>
      <c r="EU179" s="350"/>
      <c r="EV179" s="350"/>
      <c r="EW179" s="350"/>
      <c r="EX179" s="350"/>
      <c r="EY179" s="350"/>
      <c r="EZ179" s="350"/>
      <c r="FA179" s="350"/>
      <c r="FB179" s="350"/>
      <c r="FC179" s="350"/>
      <c r="FD179" s="350"/>
      <c r="FE179" s="350"/>
      <c r="FF179" s="350"/>
      <c r="FG179" s="350"/>
      <c r="FH179" s="350"/>
      <c r="FI179" s="350"/>
      <c r="FJ179" s="350"/>
      <c r="FK179" s="350"/>
      <c r="FL179" s="350"/>
      <c r="FM179" s="350"/>
      <c r="FN179" s="350"/>
      <c r="FO179" s="350"/>
      <c r="FP179" s="350"/>
      <c r="FQ179" s="350"/>
      <c r="FR179" s="350"/>
      <c r="FS179" s="350"/>
      <c r="FT179" s="350"/>
      <c r="FU179" s="350"/>
      <c r="FV179" s="350"/>
      <c r="FW179" s="350"/>
      <c r="FX179" s="350"/>
      <c r="FY179" s="350"/>
      <c r="FZ179" s="350"/>
      <c r="GA179" s="350"/>
      <c r="GB179" s="350"/>
      <c r="GC179" s="350"/>
      <c r="GD179" s="350"/>
      <c r="GE179" s="350"/>
      <c r="GF179" s="350"/>
      <c r="GG179" s="350"/>
      <c r="GH179" s="350"/>
      <c r="GI179" s="350"/>
      <c r="GJ179" s="350"/>
      <c r="GK179" s="350"/>
      <c r="GL179" s="350"/>
      <c r="GM179" s="350"/>
      <c r="GN179" s="350"/>
      <c r="GO179" s="350"/>
      <c r="GP179" s="350"/>
      <c r="GQ179" s="350"/>
      <c r="GR179" s="350"/>
      <c r="GS179" s="350"/>
      <c r="GT179" s="350"/>
      <c r="GU179" s="350"/>
      <c r="GV179" s="350"/>
      <c r="GW179" s="350"/>
      <c r="GX179" s="350"/>
      <c r="GY179" s="350"/>
      <c r="GZ179" s="350"/>
      <c r="HA179" s="350"/>
      <c r="HB179" s="350"/>
      <c r="HC179" s="350"/>
      <c r="HD179" s="350"/>
      <c r="HE179" s="350"/>
      <c r="HF179" s="350"/>
      <c r="HG179" s="350"/>
      <c r="HH179" s="350"/>
      <c r="HI179" s="350"/>
      <c r="HJ179" s="350"/>
      <c r="HK179" s="350"/>
      <c r="HL179" s="350"/>
      <c r="HM179" s="350"/>
      <c r="HN179" s="350"/>
      <c r="HO179" s="350"/>
      <c r="HP179" s="350"/>
      <c r="HQ179" s="350"/>
      <c r="HR179" s="350"/>
      <c r="HS179" s="350"/>
      <c r="HT179" s="350"/>
      <c r="HU179" s="350"/>
      <c r="HV179" s="350"/>
      <c r="HW179" s="350"/>
      <c r="HX179" s="350"/>
      <c r="HY179" s="350"/>
      <c r="HZ179" s="350"/>
      <c r="IA179" s="350"/>
      <c r="IB179" s="350"/>
      <c r="IC179" s="350"/>
      <c r="ID179" s="350"/>
      <c r="IE179" s="350"/>
      <c r="IF179" s="350"/>
      <c r="IG179" s="350"/>
      <c r="IH179" s="350"/>
      <c r="II179" s="350"/>
      <c r="IJ179" s="350"/>
      <c r="IK179" s="350"/>
      <c r="IL179" s="350"/>
      <c r="IM179" s="350"/>
      <c r="IN179" s="350"/>
      <c r="IO179" s="350"/>
      <c r="IP179" s="350"/>
      <c r="IQ179" s="350"/>
      <c r="IR179" s="350"/>
      <c r="IS179" s="350"/>
      <c r="IT179" s="350"/>
      <c r="IU179" s="350"/>
      <c r="IV179" s="350"/>
    </row>
    <row r="180" spans="1:256" s="287" customFormat="1" x14ac:dyDescent="0.2">
      <c r="A180" s="350" t="s">
        <v>1782</v>
      </c>
      <c r="B180" s="352">
        <v>41628.659722222219</v>
      </c>
      <c r="C180" s="352"/>
      <c r="D180" s="350" t="s">
        <v>3742</v>
      </c>
      <c r="E180" s="350" t="s">
        <v>3743</v>
      </c>
      <c r="F180" s="350"/>
      <c r="G180" s="350">
        <v>70</v>
      </c>
      <c r="H180" s="350" t="s">
        <v>1792</v>
      </c>
      <c r="I180" s="350">
        <v>0.18</v>
      </c>
      <c r="J180" s="350"/>
      <c r="K180" s="350"/>
      <c r="L180" s="350"/>
      <c r="M180" s="350"/>
      <c r="N180" s="350"/>
      <c r="O180" s="350"/>
      <c r="P180" s="350"/>
      <c r="Q180" s="350">
        <v>68</v>
      </c>
      <c r="R180" s="350"/>
      <c r="S180" s="350"/>
      <c r="T180" s="350"/>
      <c r="U180" s="350"/>
      <c r="V180" s="350"/>
      <c r="W180" s="350"/>
      <c r="X180" s="350"/>
      <c r="Y180" s="350"/>
      <c r="Z180" s="350"/>
      <c r="AA180" s="350"/>
      <c r="AB180" s="350"/>
      <c r="AC180" s="350"/>
      <c r="AD180" s="350"/>
      <c r="AE180" s="350"/>
      <c r="AF180" s="350"/>
      <c r="AG180" s="350"/>
      <c r="AH180" s="350"/>
      <c r="AI180" s="350"/>
      <c r="AJ180" s="350"/>
      <c r="AK180" s="350"/>
      <c r="AL180" s="350"/>
      <c r="AM180" s="350"/>
      <c r="AN180" s="350"/>
      <c r="AO180" s="350"/>
      <c r="AP180" s="350"/>
      <c r="AQ180" s="350"/>
      <c r="AR180" s="350"/>
      <c r="AS180" s="350"/>
      <c r="AT180" s="350"/>
      <c r="AU180" s="350"/>
      <c r="AV180" s="350"/>
      <c r="AW180" s="350"/>
      <c r="AX180" s="350"/>
      <c r="AY180" s="350"/>
      <c r="AZ180" s="350"/>
      <c r="BA180" s="350"/>
      <c r="BB180" s="350"/>
      <c r="BC180" s="350"/>
      <c r="BD180" s="350"/>
      <c r="BE180" s="350"/>
      <c r="BF180" s="350"/>
      <c r="BG180" s="350"/>
      <c r="BH180" s="350"/>
      <c r="BI180" s="350"/>
      <c r="BJ180" s="350"/>
      <c r="BK180" s="350"/>
      <c r="BL180" s="350"/>
      <c r="BM180" s="350"/>
      <c r="BN180" s="350"/>
      <c r="BO180" s="350"/>
      <c r="BP180" s="350"/>
      <c r="BQ180" s="350"/>
      <c r="BR180" s="350"/>
      <c r="BS180" s="350"/>
      <c r="BT180" s="350"/>
      <c r="BU180" s="350"/>
      <c r="BV180" s="350"/>
      <c r="BW180" s="350"/>
      <c r="BX180" s="350"/>
      <c r="BY180" s="350"/>
      <c r="BZ180" s="350"/>
      <c r="CA180" s="350"/>
      <c r="CB180" s="350"/>
      <c r="CC180" s="350"/>
      <c r="CD180" s="350"/>
      <c r="CE180" s="350"/>
      <c r="CF180" s="350"/>
      <c r="CG180" s="350"/>
      <c r="CH180" s="350"/>
      <c r="CI180" s="350"/>
      <c r="CJ180" s="350"/>
      <c r="CK180" s="350"/>
      <c r="CL180" s="350"/>
      <c r="CM180" s="350"/>
      <c r="CN180" s="350"/>
      <c r="CO180" s="350"/>
      <c r="CP180" s="350"/>
      <c r="CQ180" s="350"/>
      <c r="CR180" s="350"/>
      <c r="CS180" s="350"/>
      <c r="CT180" s="350"/>
      <c r="CU180" s="350"/>
      <c r="CV180" s="350"/>
      <c r="CW180" s="350"/>
      <c r="CX180" s="350"/>
      <c r="CY180" s="350"/>
      <c r="CZ180" s="350"/>
      <c r="DA180" s="350"/>
      <c r="DB180" s="350"/>
      <c r="DC180" s="350"/>
      <c r="DD180" s="350"/>
      <c r="DE180" s="350"/>
      <c r="DF180" s="350"/>
      <c r="DG180" s="350"/>
      <c r="DH180" s="350"/>
      <c r="DI180" s="350"/>
      <c r="DJ180" s="350"/>
      <c r="DK180" s="350"/>
      <c r="DL180" s="350"/>
      <c r="DM180" s="350"/>
      <c r="DN180" s="350"/>
      <c r="DO180" s="350"/>
      <c r="DP180" s="350"/>
      <c r="DQ180" s="350"/>
      <c r="DR180" s="350"/>
      <c r="DS180" s="350"/>
      <c r="DT180" s="350"/>
      <c r="DU180" s="350"/>
      <c r="DV180" s="350"/>
      <c r="DW180" s="350"/>
      <c r="DX180" s="350"/>
      <c r="DY180" s="350"/>
      <c r="DZ180" s="350"/>
      <c r="EA180" s="350"/>
      <c r="EB180" s="350"/>
      <c r="EC180" s="350"/>
      <c r="ED180" s="350"/>
      <c r="EE180" s="350"/>
      <c r="EF180" s="350"/>
      <c r="EG180" s="350"/>
      <c r="EH180" s="350"/>
      <c r="EI180" s="350"/>
      <c r="EJ180" s="350"/>
      <c r="EK180" s="350"/>
      <c r="EL180" s="350"/>
      <c r="EM180" s="350"/>
      <c r="EN180" s="350"/>
      <c r="EO180" s="350"/>
      <c r="EP180" s="350"/>
      <c r="EQ180" s="350"/>
      <c r="ER180" s="350"/>
      <c r="ES180" s="350"/>
      <c r="ET180" s="350"/>
      <c r="EU180" s="350"/>
      <c r="EV180" s="350"/>
      <c r="EW180" s="350"/>
      <c r="EX180" s="350"/>
      <c r="EY180" s="350"/>
      <c r="EZ180" s="350"/>
      <c r="FA180" s="350"/>
      <c r="FB180" s="350"/>
      <c r="FC180" s="350"/>
      <c r="FD180" s="350"/>
      <c r="FE180" s="350"/>
      <c r="FF180" s="350"/>
      <c r="FG180" s="350"/>
      <c r="FH180" s="350"/>
      <c r="FI180" s="350"/>
      <c r="FJ180" s="350"/>
      <c r="FK180" s="350"/>
      <c r="FL180" s="350"/>
      <c r="FM180" s="350"/>
      <c r="FN180" s="350"/>
      <c r="FO180" s="350"/>
      <c r="FP180" s="350"/>
      <c r="FQ180" s="350"/>
      <c r="FR180" s="350"/>
      <c r="FS180" s="350"/>
      <c r="FT180" s="350"/>
      <c r="FU180" s="350"/>
      <c r="FV180" s="350"/>
      <c r="FW180" s="350"/>
      <c r="FX180" s="350"/>
      <c r="FY180" s="350"/>
      <c r="FZ180" s="350"/>
      <c r="GA180" s="350"/>
      <c r="GB180" s="350"/>
      <c r="GC180" s="350"/>
      <c r="GD180" s="350"/>
      <c r="GE180" s="350"/>
      <c r="GF180" s="350"/>
      <c r="GG180" s="350"/>
      <c r="GH180" s="350"/>
      <c r="GI180" s="350"/>
      <c r="GJ180" s="350"/>
      <c r="GK180" s="350"/>
      <c r="GL180" s="350"/>
      <c r="GM180" s="350"/>
      <c r="GN180" s="350"/>
      <c r="GO180" s="350"/>
      <c r="GP180" s="350"/>
      <c r="GQ180" s="350"/>
      <c r="GR180" s="350"/>
      <c r="GS180" s="350"/>
      <c r="GT180" s="350"/>
      <c r="GU180" s="350"/>
      <c r="GV180" s="350"/>
      <c r="GW180" s="350"/>
      <c r="GX180" s="350"/>
      <c r="GY180" s="350"/>
      <c r="GZ180" s="350"/>
      <c r="HA180" s="350"/>
      <c r="HB180" s="350"/>
      <c r="HC180" s="350"/>
      <c r="HD180" s="350"/>
      <c r="HE180" s="350"/>
      <c r="HF180" s="350"/>
      <c r="HG180" s="350"/>
      <c r="HH180" s="350"/>
      <c r="HI180" s="350"/>
      <c r="HJ180" s="350"/>
      <c r="HK180" s="350"/>
      <c r="HL180" s="350"/>
      <c r="HM180" s="350"/>
      <c r="HN180" s="350"/>
      <c r="HO180" s="350"/>
      <c r="HP180" s="350"/>
      <c r="HQ180" s="350"/>
      <c r="HR180" s="350"/>
      <c r="HS180" s="350"/>
      <c r="HT180" s="350"/>
      <c r="HU180" s="350"/>
      <c r="HV180" s="350"/>
      <c r="HW180" s="350"/>
      <c r="HX180" s="350"/>
      <c r="HY180" s="350"/>
      <c r="HZ180" s="350"/>
      <c r="IA180" s="350"/>
      <c r="IB180" s="350"/>
      <c r="IC180" s="350"/>
      <c r="ID180" s="350"/>
      <c r="IE180" s="350"/>
      <c r="IF180" s="350"/>
      <c r="IG180" s="350"/>
      <c r="IH180" s="350"/>
      <c r="II180" s="350"/>
      <c r="IJ180" s="350"/>
      <c r="IK180" s="350"/>
      <c r="IL180" s="350"/>
      <c r="IM180" s="350"/>
      <c r="IN180" s="350"/>
      <c r="IO180" s="350"/>
      <c r="IP180" s="350"/>
      <c r="IQ180" s="350"/>
      <c r="IR180" s="350"/>
      <c r="IS180" s="350"/>
      <c r="IT180" s="350"/>
      <c r="IU180" s="350"/>
      <c r="IV180" s="350"/>
    </row>
    <row r="181" spans="1:256" s="287" customFormat="1" x14ac:dyDescent="0.2">
      <c r="A181" s="350" t="s">
        <v>1782</v>
      </c>
      <c r="B181" s="352">
        <v>41649.725694444445</v>
      </c>
      <c r="C181" s="352">
        <v>41650.885416666664</v>
      </c>
      <c r="D181" s="350" t="s">
        <v>3744</v>
      </c>
      <c r="E181" s="350" t="s">
        <v>3745</v>
      </c>
      <c r="F181" s="350"/>
      <c r="G181" s="350">
        <v>50</v>
      </c>
      <c r="H181" s="350"/>
      <c r="I181" s="350"/>
      <c r="J181" s="350"/>
      <c r="K181" s="350"/>
      <c r="L181" s="350"/>
      <c r="M181" s="350">
        <v>120</v>
      </c>
      <c r="N181" s="350"/>
      <c r="O181" s="350"/>
      <c r="P181" s="350"/>
      <c r="Q181" s="350">
        <v>300</v>
      </c>
      <c r="R181" s="350"/>
      <c r="S181" s="350">
        <v>0.34399999999999997</v>
      </c>
      <c r="T181" s="350"/>
      <c r="U181" s="350">
        <v>1.2</v>
      </c>
      <c r="V181" s="350"/>
      <c r="W181" s="350">
        <v>15.7</v>
      </c>
      <c r="X181" s="350"/>
      <c r="Y181" s="350">
        <v>940</v>
      </c>
      <c r="Z181" s="350"/>
      <c r="AA181" s="350">
        <v>1500</v>
      </c>
      <c r="AB181" s="350"/>
      <c r="AC181" s="350">
        <v>4610</v>
      </c>
      <c r="AD181" s="350" t="s">
        <v>1784</v>
      </c>
      <c r="AE181" s="350">
        <v>10</v>
      </c>
      <c r="AF181" s="350"/>
      <c r="AG181" s="350">
        <v>320</v>
      </c>
      <c r="AH181" s="350"/>
      <c r="AI181" s="350">
        <v>28.2</v>
      </c>
      <c r="AJ181" s="350" t="s">
        <v>1784</v>
      </c>
      <c r="AK181" s="350">
        <v>2.5</v>
      </c>
      <c r="AL181" s="350"/>
      <c r="AM181" s="350">
        <v>7.1</v>
      </c>
      <c r="AN181" s="350"/>
      <c r="AO181" s="350">
        <v>95</v>
      </c>
      <c r="AP181" s="350"/>
      <c r="AQ181" s="350">
        <v>4</v>
      </c>
      <c r="AR181" s="350"/>
      <c r="AS181" s="350"/>
      <c r="AT181" s="350"/>
      <c r="AU181" s="350"/>
      <c r="AV181" s="350"/>
      <c r="AW181" s="350"/>
      <c r="AX181" s="350"/>
      <c r="AY181" s="350"/>
      <c r="AZ181" s="350"/>
      <c r="BA181" s="350">
        <v>14</v>
      </c>
      <c r="BB181" s="350"/>
      <c r="BC181" s="350"/>
      <c r="BD181" s="350"/>
      <c r="BE181" s="350"/>
      <c r="BF181" s="350"/>
      <c r="BG181" s="350"/>
      <c r="BH181" s="350"/>
      <c r="BI181" s="350"/>
      <c r="BJ181" s="350"/>
      <c r="BK181" s="350"/>
      <c r="BL181" s="350"/>
      <c r="BM181" s="350"/>
      <c r="BN181" s="350"/>
      <c r="BO181" s="350"/>
      <c r="BP181" s="350"/>
      <c r="BQ181" s="350"/>
      <c r="BR181" s="350"/>
      <c r="BS181" s="350"/>
      <c r="BT181" s="350"/>
      <c r="BU181" s="350"/>
      <c r="BV181" s="350"/>
      <c r="BW181" s="350"/>
      <c r="BX181" s="350"/>
      <c r="BY181" s="350"/>
      <c r="BZ181" s="350"/>
      <c r="CA181" s="350">
        <v>3</v>
      </c>
      <c r="CB181" s="350"/>
      <c r="CC181" s="350">
        <v>0.3</v>
      </c>
      <c r="CD181" s="350" t="s">
        <v>1784</v>
      </c>
      <c r="CE181" s="350">
        <v>10</v>
      </c>
      <c r="CF181" s="350"/>
      <c r="CG181" s="350"/>
      <c r="CH181" s="350"/>
      <c r="CI181" s="350"/>
      <c r="CJ181" s="350"/>
      <c r="CK181" s="350"/>
      <c r="CL181" s="350"/>
      <c r="CM181" s="350"/>
      <c r="CN181" s="350"/>
      <c r="CO181" s="350"/>
      <c r="CP181" s="350"/>
      <c r="CQ181" s="350"/>
      <c r="CR181" s="350"/>
      <c r="CS181" s="350"/>
      <c r="CT181" s="350"/>
      <c r="CU181" s="350"/>
      <c r="CV181" s="350"/>
      <c r="CW181" s="350"/>
      <c r="CX181" s="350"/>
      <c r="CY181" s="350"/>
      <c r="CZ181" s="350"/>
      <c r="DA181" s="350"/>
      <c r="DB181" s="350"/>
      <c r="DC181" s="350"/>
      <c r="DD181" s="350"/>
      <c r="DE181" s="350"/>
      <c r="DF181" s="350"/>
      <c r="DG181" s="350"/>
      <c r="DH181" s="350"/>
      <c r="DI181" s="350"/>
      <c r="DJ181" s="350"/>
      <c r="DK181" s="350"/>
      <c r="DL181" s="350"/>
      <c r="DM181" s="350"/>
      <c r="DN181" s="350"/>
      <c r="DO181" s="350"/>
      <c r="DP181" s="350"/>
      <c r="DQ181" s="350"/>
      <c r="DR181" s="350"/>
      <c r="DS181" s="350"/>
      <c r="DT181" s="350"/>
      <c r="DU181" s="350"/>
      <c r="DV181" s="350"/>
      <c r="DW181" s="350"/>
      <c r="DX181" s="350"/>
      <c r="DY181" s="350"/>
      <c r="DZ181" s="350"/>
      <c r="EA181" s="350"/>
      <c r="EB181" s="350"/>
      <c r="EC181" s="350"/>
      <c r="ED181" s="350"/>
      <c r="EE181" s="350"/>
      <c r="EF181" s="350"/>
      <c r="EG181" s="350"/>
      <c r="EH181" s="350"/>
      <c r="EI181" s="350"/>
      <c r="EJ181" s="350"/>
      <c r="EK181" s="350"/>
      <c r="EL181" s="350"/>
      <c r="EM181" s="350"/>
      <c r="EN181" s="350"/>
      <c r="EO181" s="350"/>
      <c r="EP181" s="350"/>
      <c r="EQ181" s="350"/>
      <c r="ER181" s="350"/>
      <c r="ES181" s="350"/>
      <c r="ET181" s="350"/>
      <c r="EU181" s="350"/>
      <c r="EV181" s="350"/>
      <c r="EW181" s="350"/>
      <c r="EX181" s="350"/>
      <c r="EY181" s="350"/>
      <c r="EZ181" s="350"/>
      <c r="FA181" s="350"/>
      <c r="FB181" s="350"/>
      <c r="FC181" s="350"/>
      <c r="FD181" s="350"/>
      <c r="FE181" s="350"/>
      <c r="FF181" s="350"/>
      <c r="FG181" s="350"/>
      <c r="FH181" s="350"/>
      <c r="FI181" s="350"/>
      <c r="FJ181" s="350"/>
      <c r="FK181" s="350"/>
      <c r="FL181" s="350"/>
      <c r="FM181" s="350"/>
      <c r="FN181" s="350"/>
      <c r="FO181" s="350"/>
      <c r="FP181" s="350"/>
      <c r="FQ181" s="350"/>
      <c r="FR181" s="350"/>
      <c r="FS181" s="350"/>
      <c r="FT181" s="350"/>
      <c r="FU181" s="350"/>
      <c r="FV181" s="350"/>
      <c r="FW181" s="350"/>
      <c r="FX181" s="350"/>
      <c r="FY181" s="350"/>
      <c r="FZ181" s="350"/>
      <c r="GA181" s="350"/>
      <c r="GB181" s="350"/>
      <c r="GC181" s="350"/>
      <c r="GD181" s="350"/>
      <c r="GE181" s="350"/>
      <c r="GF181" s="350"/>
      <c r="GG181" s="350"/>
      <c r="GH181" s="350"/>
      <c r="GI181" s="350"/>
      <c r="GJ181" s="350"/>
      <c r="GK181" s="350"/>
      <c r="GL181" s="350"/>
      <c r="GM181" s="350"/>
      <c r="GN181" s="350"/>
      <c r="GO181" s="350"/>
      <c r="GP181" s="350"/>
      <c r="GQ181" s="350"/>
      <c r="GR181" s="350"/>
      <c r="GS181" s="350"/>
      <c r="GT181" s="350"/>
      <c r="GU181" s="350"/>
      <c r="GV181" s="350"/>
      <c r="GW181" s="350"/>
      <c r="GX181" s="350"/>
      <c r="GY181" s="350"/>
      <c r="GZ181" s="350"/>
      <c r="HA181" s="350"/>
      <c r="HB181" s="350"/>
      <c r="HC181" s="350"/>
      <c r="HD181" s="350"/>
      <c r="HE181" s="350"/>
      <c r="HF181" s="350"/>
      <c r="HG181" s="350"/>
      <c r="HH181" s="350"/>
      <c r="HI181" s="350"/>
      <c r="HJ181" s="350"/>
      <c r="HK181" s="350"/>
      <c r="HL181" s="350"/>
      <c r="HM181" s="350"/>
      <c r="HN181" s="350"/>
      <c r="HO181" s="350"/>
      <c r="HP181" s="350"/>
      <c r="HQ181" s="350"/>
      <c r="HR181" s="350"/>
      <c r="HS181" s="350"/>
      <c r="HT181" s="350"/>
      <c r="HU181" s="350"/>
      <c r="HV181" s="350"/>
      <c r="HW181" s="350"/>
      <c r="HX181" s="350"/>
      <c r="HY181" s="350"/>
      <c r="HZ181" s="350"/>
      <c r="IA181" s="350"/>
      <c r="IB181" s="350"/>
      <c r="IC181" s="350"/>
      <c r="ID181" s="350"/>
      <c r="IE181" s="350"/>
      <c r="IF181" s="350"/>
      <c r="IG181" s="350"/>
      <c r="IH181" s="350"/>
      <c r="II181" s="350"/>
      <c r="IJ181" s="350"/>
      <c r="IK181" s="350"/>
      <c r="IL181" s="350"/>
      <c r="IM181" s="350"/>
      <c r="IN181" s="350"/>
      <c r="IO181" s="350"/>
      <c r="IP181" s="350"/>
      <c r="IQ181" s="350"/>
      <c r="IR181" s="350"/>
      <c r="IS181" s="350"/>
      <c r="IT181" s="350"/>
      <c r="IU181" s="350"/>
      <c r="IV181" s="350"/>
    </row>
    <row r="182" spans="1:256" s="287" customFormat="1" x14ac:dyDescent="0.2">
      <c r="A182" s="350" t="s">
        <v>1782</v>
      </c>
      <c r="B182" s="352">
        <v>41651.579861111109</v>
      </c>
      <c r="C182" s="350"/>
      <c r="D182" s="350" t="s">
        <v>3746</v>
      </c>
      <c r="E182" s="350" t="s">
        <v>3747</v>
      </c>
      <c r="F182" s="350"/>
      <c r="G182" s="350">
        <v>70</v>
      </c>
      <c r="H182" s="350" t="s">
        <v>1792</v>
      </c>
      <c r="I182" s="350">
        <v>0.36</v>
      </c>
      <c r="J182" s="350"/>
      <c r="K182" s="350"/>
      <c r="L182" s="350"/>
      <c r="M182" s="350"/>
      <c r="N182" s="350"/>
      <c r="O182" s="350"/>
      <c r="P182" s="350"/>
      <c r="Q182" s="350">
        <v>1100</v>
      </c>
      <c r="R182" s="350"/>
      <c r="S182" s="350"/>
      <c r="T182" s="350"/>
      <c r="U182" s="350"/>
      <c r="V182" s="350"/>
      <c r="W182" s="350"/>
      <c r="X182" s="350"/>
      <c r="Y182" s="350"/>
      <c r="Z182" s="350"/>
      <c r="AA182" s="350"/>
      <c r="AB182" s="350"/>
      <c r="AC182" s="350"/>
      <c r="AD182" s="350"/>
      <c r="AE182" s="350"/>
      <c r="AF182" s="350"/>
      <c r="AG182" s="350"/>
      <c r="AH182" s="350"/>
      <c r="AI182" s="350"/>
      <c r="AJ182" s="350"/>
      <c r="AK182" s="350"/>
      <c r="AL182" s="350"/>
      <c r="AM182" s="350"/>
      <c r="AN182" s="350"/>
      <c r="AO182" s="350"/>
      <c r="AP182" s="350"/>
      <c r="AQ182" s="350"/>
      <c r="AR182" s="350"/>
      <c r="AS182" s="350"/>
      <c r="AT182" s="350"/>
      <c r="AU182" s="350"/>
      <c r="AV182" s="350"/>
      <c r="AW182" s="350"/>
      <c r="AX182" s="350"/>
      <c r="AY182" s="350"/>
      <c r="AZ182" s="350"/>
      <c r="BA182" s="350"/>
      <c r="BB182" s="350"/>
      <c r="BC182" s="350"/>
      <c r="BD182" s="350"/>
      <c r="BE182" s="350"/>
      <c r="BF182" s="350"/>
      <c r="BG182" s="350"/>
      <c r="BH182" s="350"/>
      <c r="BI182" s="350"/>
      <c r="BJ182" s="350"/>
      <c r="BK182" s="350"/>
      <c r="BL182" s="350"/>
      <c r="BM182" s="350"/>
      <c r="BN182" s="350"/>
      <c r="BO182" s="350"/>
      <c r="BP182" s="350"/>
      <c r="BQ182" s="350"/>
      <c r="BR182" s="350"/>
      <c r="BS182" s="350"/>
      <c r="BT182" s="350"/>
      <c r="BU182" s="350"/>
      <c r="BV182" s="350"/>
      <c r="BW182" s="350"/>
      <c r="BX182" s="350" t="s">
        <v>1784</v>
      </c>
      <c r="BY182" s="350">
        <v>1.9</v>
      </c>
      <c r="BZ182" s="350"/>
      <c r="CA182" s="350"/>
      <c r="CB182" s="350"/>
      <c r="CC182" s="350"/>
      <c r="CD182" s="350"/>
      <c r="CE182" s="350"/>
      <c r="CF182" s="350"/>
      <c r="CG182" s="350"/>
      <c r="CH182" s="350"/>
      <c r="CI182" s="350"/>
      <c r="CJ182" s="350"/>
      <c r="CK182" s="350"/>
      <c r="CL182" s="350"/>
      <c r="CM182" s="350"/>
      <c r="CN182" s="350"/>
      <c r="CO182" s="350"/>
      <c r="CP182" s="350"/>
      <c r="CQ182" s="350"/>
      <c r="CR182" s="350"/>
      <c r="CS182" s="350"/>
      <c r="CT182" s="350"/>
      <c r="CU182" s="350"/>
      <c r="CV182" s="350"/>
      <c r="CW182" s="350"/>
      <c r="CX182" s="350"/>
      <c r="CY182" s="350"/>
      <c r="CZ182" s="350"/>
      <c r="DA182" s="350"/>
      <c r="DB182" s="350"/>
      <c r="DC182" s="350"/>
      <c r="DD182" s="350"/>
      <c r="DE182" s="350"/>
      <c r="DF182" s="350"/>
      <c r="DG182" s="350"/>
      <c r="DH182" s="350"/>
      <c r="DI182" s="350"/>
      <c r="DJ182" s="350"/>
      <c r="DK182" s="350"/>
      <c r="DL182" s="350"/>
      <c r="DM182" s="350"/>
      <c r="DN182" s="350"/>
      <c r="DO182" s="350"/>
      <c r="DP182" s="350"/>
      <c r="DQ182" s="350"/>
      <c r="DR182" s="350"/>
      <c r="DS182" s="350"/>
      <c r="DT182" s="350"/>
      <c r="DU182" s="350"/>
      <c r="DV182" s="350"/>
      <c r="DW182" s="350"/>
      <c r="DX182" s="350"/>
      <c r="DY182" s="350"/>
      <c r="DZ182" s="350"/>
      <c r="EA182" s="350"/>
      <c r="EB182" s="350"/>
      <c r="EC182" s="350"/>
      <c r="ED182" s="350"/>
      <c r="EE182" s="350"/>
      <c r="EF182" s="350"/>
      <c r="EG182" s="350"/>
      <c r="EH182" s="350"/>
      <c r="EI182" s="350"/>
      <c r="EJ182" s="350"/>
      <c r="EK182" s="350"/>
      <c r="EL182" s="350"/>
      <c r="EM182" s="350"/>
      <c r="EN182" s="350"/>
      <c r="EO182" s="350"/>
      <c r="EP182" s="350"/>
      <c r="EQ182" s="350"/>
      <c r="ER182" s="350"/>
      <c r="ES182" s="350"/>
      <c r="ET182" s="350"/>
      <c r="EU182" s="350"/>
      <c r="EV182" s="350"/>
      <c r="EW182" s="350"/>
      <c r="EX182" s="350"/>
      <c r="EY182" s="350"/>
      <c r="EZ182" s="350"/>
      <c r="FA182" s="350"/>
      <c r="FB182" s="350"/>
      <c r="FC182" s="350"/>
      <c r="FD182" s="350"/>
      <c r="FE182" s="350"/>
      <c r="FF182" s="350"/>
      <c r="FG182" s="350"/>
      <c r="FH182" s="350"/>
      <c r="FI182" s="350"/>
      <c r="FJ182" s="350"/>
      <c r="FK182" s="350"/>
      <c r="FL182" s="350"/>
      <c r="FM182" s="350"/>
      <c r="FN182" s="350"/>
      <c r="FO182" s="350"/>
      <c r="FP182" s="350"/>
      <c r="FQ182" s="350"/>
      <c r="FR182" s="350"/>
      <c r="FS182" s="350"/>
      <c r="FT182" s="350"/>
      <c r="FU182" s="350"/>
      <c r="FV182" s="350"/>
      <c r="FW182" s="350"/>
      <c r="FX182" s="350"/>
      <c r="FY182" s="350"/>
      <c r="FZ182" s="350"/>
      <c r="GA182" s="350"/>
      <c r="GB182" s="350"/>
      <c r="GC182" s="350"/>
      <c r="GD182" s="350"/>
      <c r="GE182" s="350"/>
      <c r="GF182" s="350"/>
      <c r="GG182" s="350"/>
      <c r="GH182" s="350"/>
      <c r="GI182" s="350"/>
      <c r="GJ182" s="350"/>
      <c r="GK182" s="350"/>
      <c r="GL182" s="350"/>
      <c r="GM182" s="350"/>
      <c r="GN182" s="350"/>
      <c r="GO182" s="350"/>
      <c r="GP182" s="350"/>
      <c r="GQ182" s="350"/>
      <c r="GR182" s="350"/>
      <c r="GS182" s="350"/>
      <c r="GT182" s="350"/>
      <c r="GU182" s="350"/>
      <c r="GV182" s="350"/>
      <c r="GW182" s="350"/>
      <c r="GX182" s="350"/>
      <c r="GY182" s="350"/>
      <c r="GZ182" s="350"/>
      <c r="HA182" s="350"/>
      <c r="HB182" s="350"/>
      <c r="HC182" s="350"/>
      <c r="HD182" s="350"/>
      <c r="HE182" s="350"/>
      <c r="HF182" s="350"/>
      <c r="HG182" s="350"/>
      <c r="HH182" s="350"/>
      <c r="HI182" s="350"/>
      <c r="HJ182" s="350"/>
      <c r="HK182" s="350"/>
      <c r="HL182" s="350"/>
      <c r="HM182" s="350"/>
      <c r="HN182" s="350"/>
      <c r="HO182" s="350"/>
      <c r="HP182" s="350"/>
      <c r="HQ182" s="350"/>
      <c r="HR182" s="350"/>
      <c r="HS182" s="350"/>
      <c r="HT182" s="350"/>
      <c r="HU182" s="350"/>
      <c r="HV182" s="350"/>
      <c r="HW182" s="350"/>
      <c r="HX182" s="350"/>
      <c r="HY182" s="350"/>
      <c r="HZ182" s="350"/>
      <c r="IA182" s="350"/>
      <c r="IB182" s="350"/>
      <c r="IC182" s="350"/>
      <c r="ID182" s="350"/>
      <c r="IE182" s="350"/>
      <c r="IF182" s="350"/>
      <c r="IG182" s="350"/>
      <c r="IH182" s="350"/>
      <c r="II182" s="350"/>
      <c r="IJ182" s="350"/>
      <c r="IK182" s="350"/>
      <c r="IL182" s="350"/>
      <c r="IM182" s="350"/>
      <c r="IN182" s="350"/>
      <c r="IO182" s="350"/>
      <c r="IP182" s="350"/>
      <c r="IQ182" s="350"/>
      <c r="IR182" s="350"/>
      <c r="IS182" s="350"/>
      <c r="IT182" s="350"/>
      <c r="IU182" s="350"/>
      <c r="IV182" s="350"/>
    </row>
    <row r="183" spans="1:256" x14ac:dyDescent="0.2">
      <c r="A183" s="350" t="s">
        <v>1782</v>
      </c>
      <c r="B183" s="352">
        <v>41690.246527777781</v>
      </c>
      <c r="C183" s="352">
        <v>41691.107638888891</v>
      </c>
      <c r="D183" s="350" t="s">
        <v>3748</v>
      </c>
      <c r="E183" s="350" t="s">
        <v>3749</v>
      </c>
      <c r="F183" s="350"/>
      <c r="G183" s="350">
        <v>50</v>
      </c>
      <c r="H183" s="350"/>
      <c r="I183" s="350"/>
      <c r="J183" s="350"/>
      <c r="K183" s="350"/>
      <c r="L183" s="350"/>
      <c r="M183" s="350">
        <v>280</v>
      </c>
      <c r="N183" s="350"/>
      <c r="O183" s="350"/>
      <c r="P183" s="350"/>
      <c r="Q183" s="350">
        <v>60</v>
      </c>
      <c r="R183" s="350"/>
      <c r="S183" s="350">
        <v>0.57499999999999996</v>
      </c>
      <c r="T183" s="350"/>
      <c r="U183" s="350">
        <v>1.4</v>
      </c>
      <c r="V183" s="350"/>
      <c r="W183" s="350">
        <v>7</v>
      </c>
      <c r="X183" s="350"/>
      <c r="Y183" s="350">
        <v>640</v>
      </c>
      <c r="Z183" s="350"/>
      <c r="AA183" s="350">
        <v>1000</v>
      </c>
      <c r="AB183" s="350"/>
      <c r="AC183" s="350">
        <v>3270</v>
      </c>
      <c r="AD183" s="350" t="s">
        <v>1784</v>
      </c>
      <c r="AE183" s="350">
        <v>10</v>
      </c>
      <c r="AF183" s="350"/>
      <c r="AG183" s="350">
        <v>18</v>
      </c>
      <c r="AH183" s="350" t="s">
        <v>1784</v>
      </c>
      <c r="AI183" s="350">
        <v>5</v>
      </c>
      <c r="AJ183" s="350" t="s">
        <v>1784</v>
      </c>
      <c r="AK183" s="350">
        <v>2.5</v>
      </c>
      <c r="AL183" s="350"/>
      <c r="AM183" s="350">
        <v>7.2</v>
      </c>
      <c r="AN183" s="350"/>
      <c r="AO183" s="350">
        <v>55</v>
      </c>
      <c r="AP183" s="350"/>
      <c r="AQ183" s="350">
        <v>1</v>
      </c>
      <c r="AR183" s="350"/>
      <c r="AS183" s="350"/>
      <c r="AT183" s="350"/>
      <c r="AU183" s="350"/>
      <c r="AV183" s="350"/>
      <c r="AW183" s="350"/>
      <c r="AX183" s="350"/>
      <c r="AY183" s="350"/>
      <c r="AZ183" s="350"/>
      <c r="BA183" s="350">
        <v>25</v>
      </c>
      <c r="BB183" s="350"/>
      <c r="BC183" s="350"/>
      <c r="BD183" s="350"/>
      <c r="BE183" s="350"/>
      <c r="BF183" s="350"/>
      <c r="BG183" s="350"/>
      <c r="BH183" s="350"/>
      <c r="BI183" s="350"/>
      <c r="BJ183" s="350"/>
      <c r="BK183" s="350"/>
      <c r="BL183" s="350"/>
      <c r="BM183" s="350"/>
      <c r="BN183" s="350"/>
      <c r="BO183" s="350"/>
      <c r="BP183" s="350"/>
      <c r="BQ183" s="350"/>
      <c r="BR183" s="350"/>
      <c r="BS183" s="350"/>
      <c r="BT183" s="350"/>
      <c r="BU183" s="350"/>
      <c r="BV183" s="350"/>
      <c r="BW183" s="350"/>
      <c r="BX183" s="350"/>
      <c r="BY183" s="350"/>
      <c r="BZ183" s="350"/>
      <c r="CA183" s="350">
        <v>1</v>
      </c>
      <c r="CB183" s="350"/>
      <c r="CC183" s="350">
        <v>0.25</v>
      </c>
      <c r="CD183" s="350" t="s">
        <v>1784</v>
      </c>
      <c r="CE183" s="350">
        <v>10</v>
      </c>
      <c r="CF183" s="350"/>
      <c r="CG183" s="350"/>
      <c r="CH183" s="350"/>
      <c r="CI183" s="350"/>
      <c r="CJ183" s="350"/>
      <c r="CK183" s="350"/>
      <c r="CL183" s="350"/>
      <c r="CM183" s="350"/>
      <c r="CN183" s="350"/>
      <c r="CO183" s="350"/>
      <c r="CP183" s="350"/>
      <c r="CQ183" s="350"/>
      <c r="CR183" s="350"/>
      <c r="CS183" s="350"/>
      <c r="CT183" s="350"/>
      <c r="CU183" s="350"/>
      <c r="CV183" s="350"/>
      <c r="CW183" s="350"/>
      <c r="CX183" s="350"/>
      <c r="CY183" s="350"/>
      <c r="CZ183" s="350"/>
      <c r="DA183" s="350"/>
      <c r="DB183" s="350"/>
      <c r="DC183" s="350"/>
      <c r="DD183" s="350"/>
      <c r="DE183" s="350"/>
      <c r="DF183" s="350"/>
      <c r="DG183" s="350"/>
      <c r="DH183" s="350"/>
      <c r="DI183" s="350"/>
      <c r="DJ183" s="350"/>
      <c r="DK183" s="350"/>
      <c r="DL183" s="350"/>
      <c r="DM183" s="350"/>
      <c r="DN183" s="350"/>
      <c r="DO183" s="350"/>
      <c r="DP183" s="350"/>
      <c r="DQ183" s="350"/>
      <c r="DR183" s="350"/>
      <c r="DS183" s="350"/>
      <c r="DT183" s="350"/>
      <c r="DU183" s="350"/>
      <c r="DV183" s="350"/>
      <c r="DW183" s="350"/>
      <c r="DX183" s="350"/>
      <c r="DY183" s="350"/>
      <c r="DZ183" s="350"/>
      <c r="EA183" s="350"/>
      <c r="EB183" s="350"/>
      <c r="EC183" s="350"/>
      <c r="ED183" s="350"/>
      <c r="EE183" s="350"/>
      <c r="EF183" s="350"/>
      <c r="EG183" s="350"/>
      <c r="EH183" s="350"/>
      <c r="EI183" s="350"/>
      <c r="EJ183" s="350"/>
      <c r="EK183" s="350"/>
      <c r="EL183" s="350"/>
      <c r="EM183" s="350"/>
      <c r="EN183" s="350"/>
      <c r="EO183" s="350"/>
      <c r="EP183" s="350"/>
      <c r="EQ183" s="350"/>
      <c r="ER183" s="350"/>
      <c r="ES183" s="350"/>
      <c r="ET183" s="350"/>
      <c r="EU183" s="350"/>
      <c r="EV183" s="350"/>
      <c r="EW183" s="350"/>
      <c r="EX183" s="350"/>
      <c r="EY183" s="350"/>
      <c r="EZ183" s="350"/>
      <c r="FA183" s="350"/>
      <c r="FB183" s="350"/>
      <c r="FC183" s="350"/>
      <c r="FD183" s="350"/>
      <c r="FE183" s="350"/>
      <c r="FF183" s="350"/>
      <c r="FG183" s="350"/>
      <c r="FH183" s="350"/>
      <c r="FI183" s="350"/>
      <c r="FJ183" s="350"/>
      <c r="FK183" s="350"/>
      <c r="FL183" s="350"/>
      <c r="FM183" s="350"/>
      <c r="FN183" s="350"/>
      <c r="FO183" s="350"/>
      <c r="FP183" s="350"/>
      <c r="FQ183" s="350"/>
      <c r="FR183" s="350"/>
      <c r="FS183" s="350"/>
      <c r="FT183" s="350"/>
      <c r="FU183" s="350"/>
      <c r="FV183" s="350"/>
      <c r="FW183" s="350"/>
      <c r="FX183" s="350"/>
      <c r="FY183" s="350"/>
      <c r="FZ183" s="350"/>
      <c r="GA183" s="350"/>
      <c r="GB183" s="350"/>
      <c r="GC183" s="350"/>
      <c r="GD183" s="350"/>
      <c r="GE183" s="350"/>
      <c r="GF183" s="350"/>
      <c r="GG183" s="350"/>
      <c r="GH183" s="350"/>
      <c r="GI183" s="350"/>
      <c r="GJ183" s="350"/>
      <c r="GK183" s="350"/>
      <c r="GL183" s="350"/>
      <c r="GM183" s="350"/>
      <c r="GN183" s="350"/>
      <c r="GO183" s="350"/>
      <c r="GP183" s="350"/>
      <c r="GQ183" s="350"/>
      <c r="GR183" s="350"/>
      <c r="GS183" s="350"/>
      <c r="GT183" s="350"/>
      <c r="GU183" s="350"/>
      <c r="GV183" s="350"/>
      <c r="GW183" s="350"/>
      <c r="GX183" s="350"/>
      <c r="GY183" s="350"/>
      <c r="GZ183" s="350"/>
      <c r="HA183" s="350"/>
      <c r="HB183" s="350"/>
      <c r="HC183" s="350"/>
      <c r="HD183" s="350"/>
      <c r="HE183" s="350"/>
      <c r="HF183" s="350"/>
      <c r="HG183" s="350"/>
      <c r="HH183" s="350"/>
      <c r="HI183" s="350"/>
      <c r="HJ183" s="350"/>
      <c r="HK183" s="350"/>
      <c r="HL183" s="350"/>
      <c r="HM183" s="350"/>
      <c r="HN183" s="350"/>
      <c r="HO183" s="350"/>
      <c r="HP183" s="350"/>
      <c r="HQ183" s="350"/>
      <c r="HR183" s="350"/>
      <c r="HS183" s="350"/>
      <c r="HT183" s="350"/>
      <c r="HU183" s="350"/>
      <c r="HV183" s="350"/>
      <c r="HW183" s="350"/>
      <c r="HX183" s="350"/>
      <c r="HY183" s="350"/>
      <c r="HZ183" s="350"/>
      <c r="IA183" s="350"/>
      <c r="IB183" s="350"/>
      <c r="IC183" s="350"/>
      <c r="ID183" s="350"/>
      <c r="IE183" s="350"/>
      <c r="IF183" s="350"/>
      <c r="IG183" s="350"/>
      <c r="IH183" s="350"/>
      <c r="II183" s="350"/>
      <c r="IJ183" s="350"/>
      <c r="IK183" s="350"/>
      <c r="IL183" s="350"/>
      <c r="IM183" s="350"/>
      <c r="IN183" s="350"/>
      <c r="IO183" s="350"/>
      <c r="IP183" s="350"/>
      <c r="IQ183" s="350"/>
      <c r="IR183" s="350"/>
      <c r="IS183" s="350"/>
      <c r="IT183" s="350"/>
      <c r="IU183" s="350"/>
      <c r="IV183" s="350"/>
    </row>
    <row r="184" spans="1:256" x14ac:dyDescent="0.2">
      <c r="A184" s="350" t="s">
        <v>1782</v>
      </c>
      <c r="B184" s="352">
        <v>41691.520833333336</v>
      </c>
      <c r="C184" s="350"/>
      <c r="D184" s="350" t="s">
        <v>3750</v>
      </c>
      <c r="E184" s="350" t="s">
        <v>3751</v>
      </c>
      <c r="F184" s="350"/>
      <c r="G184" s="350">
        <v>70</v>
      </c>
      <c r="H184" s="350" t="s">
        <v>1792</v>
      </c>
      <c r="I184" s="350">
        <v>2.4</v>
      </c>
      <c r="J184" s="350"/>
      <c r="K184" s="350"/>
      <c r="L184" s="350"/>
      <c r="M184" s="350"/>
      <c r="N184" s="350"/>
      <c r="O184" s="350"/>
      <c r="P184" s="350"/>
      <c r="Q184" s="350">
        <v>350</v>
      </c>
      <c r="R184" s="350"/>
      <c r="S184" s="350"/>
      <c r="T184" s="350"/>
      <c r="U184" s="350"/>
      <c r="V184" s="350"/>
      <c r="W184" s="350"/>
      <c r="X184" s="350"/>
      <c r="Y184" s="350"/>
      <c r="Z184" s="350"/>
      <c r="AA184" s="350"/>
      <c r="AB184" s="350"/>
      <c r="AC184" s="350"/>
      <c r="AD184" s="350"/>
      <c r="AE184" s="350"/>
      <c r="AF184" s="350"/>
      <c r="AG184" s="350"/>
      <c r="AH184" s="350"/>
      <c r="AI184" s="350"/>
      <c r="AJ184" s="350"/>
      <c r="AK184" s="350"/>
      <c r="AL184" s="350"/>
      <c r="AM184" s="350"/>
      <c r="AN184" s="350"/>
      <c r="AO184" s="350"/>
      <c r="AP184" s="350"/>
      <c r="AQ184" s="350"/>
      <c r="AR184" s="350"/>
      <c r="AS184" s="350"/>
      <c r="AT184" s="350"/>
      <c r="AU184" s="350"/>
      <c r="AV184" s="350"/>
      <c r="AW184" s="350"/>
      <c r="AX184" s="350"/>
      <c r="AY184" s="350"/>
      <c r="AZ184" s="350"/>
      <c r="BA184" s="350"/>
      <c r="BB184" s="350"/>
      <c r="BC184" s="350"/>
      <c r="BD184" s="350"/>
      <c r="BE184" s="350"/>
      <c r="BF184" s="350"/>
      <c r="BG184" s="350"/>
      <c r="BH184" s="350"/>
      <c r="BI184" s="350"/>
      <c r="BJ184" s="350"/>
      <c r="BK184" s="350"/>
      <c r="BL184" s="350"/>
      <c r="BM184" s="350"/>
      <c r="BN184" s="350"/>
      <c r="BO184" s="350"/>
      <c r="BP184" s="350"/>
      <c r="BQ184" s="350"/>
      <c r="BR184" s="350"/>
      <c r="BS184" s="350"/>
      <c r="BT184" s="350"/>
      <c r="BU184" s="350"/>
      <c r="BV184" s="350"/>
      <c r="BW184" s="350"/>
      <c r="BX184" s="350"/>
      <c r="BY184" s="350"/>
      <c r="BZ184" s="350"/>
      <c r="CA184" s="350"/>
      <c r="CB184" s="350"/>
      <c r="CC184" s="350"/>
      <c r="CD184" s="350"/>
      <c r="CE184" s="350"/>
      <c r="CF184" s="350"/>
      <c r="CG184" s="350"/>
      <c r="CH184" s="350"/>
      <c r="CI184" s="350"/>
      <c r="CJ184" s="350"/>
      <c r="CK184" s="350"/>
      <c r="CL184" s="350"/>
      <c r="CM184" s="350"/>
      <c r="CN184" s="350"/>
      <c r="CO184" s="350"/>
      <c r="CP184" s="350"/>
      <c r="CQ184" s="350"/>
      <c r="CR184" s="350"/>
      <c r="CS184" s="350"/>
      <c r="CT184" s="350"/>
      <c r="CU184" s="350"/>
      <c r="CV184" s="350"/>
      <c r="CW184" s="350"/>
      <c r="CX184" s="350"/>
      <c r="CY184" s="350"/>
      <c r="CZ184" s="350"/>
      <c r="DA184" s="350"/>
      <c r="DB184" s="350"/>
      <c r="DC184" s="350"/>
      <c r="DD184" s="350"/>
      <c r="DE184" s="350"/>
      <c r="DF184" s="350"/>
      <c r="DG184" s="350"/>
      <c r="DH184" s="350"/>
      <c r="DI184" s="350"/>
      <c r="DJ184" s="350"/>
      <c r="DK184" s="350"/>
      <c r="DL184" s="350"/>
      <c r="DM184" s="350"/>
      <c r="DN184" s="350"/>
      <c r="DO184" s="350"/>
      <c r="DP184" s="350"/>
      <c r="DQ184" s="350"/>
      <c r="DR184" s="350"/>
      <c r="DS184" s="350"/>
      <c r="DT184" s="350"/>
      <c r="DU184" s="350"/>
      <c r="DV184" s="350"/>
      <c r="DW184" s="350"/>
      <c r="DX184" s="350"/>
      <c r="DY184" s="350"/>
      <c r="DZ184" s="350"/>
      <c r="EA184" s="350"/>
      <c r="EB184" s="350"/>
      <c r="EC184" s="350"/>
      <c r="ED184" s="350"/>
      <c r="EE184" s="350"/>
      <c r="EF184" s="350"/>
      <c r="EG184" s="350"/>
      <c r="EH184" s="350"/>
      <c r="EI184" s="350"/>
      <c r="EJ184" s="350"/>
      <c r="EK184" s="350"/>
      <c r="EL184" s="350"/>
      <c r="EM184" s="350"/>
      <c r="EN184" s="350"/>
      <c r="EO184" s="350"/>
      <c r="EP184" s="350"/>
      <c r="EQ184" s="350"/>
      <c r="ER184" s="350"/>
      <c r="ES184" s="350"/>
      <c r="ET184" s="350"/>
      <c r="EU184" s="350"/>
      <c r="EV184" s="350"/>
      <c r="EW184" s="350"/>
      <c r="EX184" s="350"/>
      <c r="EY184" s="350"/>
      <c r="EZ184" s="350"/>
      <c r="FA184" s="350"/>
      <c r="FB184" s="350"/>
      <c r="FC184" s="350"/>
      <c r="FD184" s="350"/>
      <c r="FE184" s="350"/>
      <c r="FF184" s="350"/>
      <c r="FG184" s="350"/>
      <c r="FH184" s="350"/>
      <c r="FI184" s="350"/>
      <c r="FJ184" s="350"/>
      <c r="FK184" s="350"/>
      <c r="FL184" s="350"/>
      <c r="FM184" s="350"/>
      <c r="FN184" s="350"/>
      <c r="FO184" s="350"/>
      <c r="FP184" s="350"/>
      <c r="FQ184" s="350"/>
      <c r="FR184" s="350"/>
      <c r="FS184" s="350"/>
      <c r="FT184" s="350"/>
      <c r="FU184" s="350"/>
      <c r="FV184" s="350"/>
      <c r="FW184" s="350"/>
      <c r="FX184" s="350"/>
      <c r="FY184" s="350"/>
      <c r="FZ184" s="350"/>
      <c r="GA184" s="350"/>
      <c r="GB184" s="350"/>
      <c r="GC184" s="350"/>
      <c r="GD184" s="350"/>
      <c r="GE184" s="350"/>
      <c r="GF184" s="350"/>
      <c r="GG184" s="350"/>
      <c r="GH184" s="350"/>
      <c r="GI184" s="350"/>
      <c r="GJ184" s="350"/>
      <c r="GK184" s="350"/>
      <c r="GL184" s="350"/>
      <c r="GM184" s="350"/>
      <c r="GN184" s="350"/>
      <c r="GO184" s="350"/>
      <c r="GP184" s="350"/>
      <c r="GQ184" s="350"/>
      <c r="GR184" s="350"/>
      <c r="GS184" s="350"/>
      <c r="GT184" s="350"/>
      <c r="GU184" s="350"/>
      <c r="GV184" s="350"/>
      <c r="GW184" s="350"/>
      <c r="GX184" s="350"/>
      <c r="GY184" s="350"/>
      <c r="GZ184" s="350"/>
      <c r="HA184" s="350"/>
      <c r="HB184" s="350"/>
      <c r="HC184" s="350"/>
      <c r="HD184" s="350"/>
      <c r="HE184" s="350"/>
      <c r="HF184" s="350"/>
      <c r="HG184" s="350"/>
      <c r="HH184" s="350"/>
      <c r="HI184" s="350"/>
      <c r="HJ184" s="350"/>
      <c r="HK184" s="350"/>
      <c r="HL184" s="350"/>
      <c r="HM184" s="350"/>
      <c r="HN184" s="350"/>
      <c r="HO184" s="350"/>
      <c r="HP184" s="350"/>
      <c r="HQ184" s="350"/>
      <c r="HR184" s="350"/>
      <c r="HS184" s="350"/>
      <c r="HT184" s="350"/>
      <c r="HU184" s="350"/>
      <c r="HV184" s="350"/>
      <c r="HW184" s="350"/>
      <c r="HX184" s="350"/>
      <c r="HY184" s="350"/>
      <c r="HZ184" s="350"/>
      <c r="IA184" s="350"/>
      <c r="IB184" s="350"/>
      <c r="IC184" s="350"/>
      <c r="ID184" s="350"/>
      <c r="IE184" s="350"/>
      <c r="IF184" s="350"/>
      <c r="IG184" s="350"/>
      <c r="IH184" s="350"/>
      <c r="II184" s="350"/>
      <c r="IJ184" s="350"/>
      <c r="IK184" s="350"/>
      <c r="IL184" s="350"/>
      <c r="IM184" s="350"/>
      <c r="IN184" s="350"/>
      <c r="IO184" s="350"/>
      <c r="IP184" s="350"/>
      <c r="IQ184" s="350"/>
      <c r="IR184" s="350"/>
      <c r="IS184" s="350"/>
      <c r="IT184" s="350"/>
      <c r="IU184" s="350"/>
      <c r="IV184" s="350"/>
    </row>
    <row r="185" spans="1:256" x14ac:dyDescent="0.2">
      <c r="A185" s="350" t="s">
        <v>1782</v>
      </c>
      <c r="B185" s="352">
        <v>41743.638888888891</v>
      </c>
      <c r="C185" s="352">
        <v>41744.472222222219</v>
      </c>
      <c r="D185" s="350" t="s">
        <v>3959</v>
      </c>
      <c r="E185" s="350" t="s">
        <v>3958</v>
      </c>
      <c r="F185" s="350"/>
      <c r="G185" s="350">
        <v>50</v>
      </c>
      <c r="H185" s="350"/>
      <c r="I185" s="350"/>
      <c r="J185" s="350"/>
      <c r="K185" s="350"/>
      <c r="L185" s="350"/>
      <c r="M185" s="350">
        <v>170</v>
      </c>
      <c r="N185" s="350"/>
      <c r="O185" s="350">
        <v>10</v>
      </c>
      <c r="P185" s="350"/>
      <c r="Q185" s="350">
        <v>27</v>
      </c>
      <c r="R185" s="350" t="s">
        <v>1784</v>
      </c>
      <c r="S185" s="350">
        <v>1.4999999999999999E-2</v>
      </c>
      <c r="T185" s="350"/>
      <c r="U185" s="350">
        <v>0.55000000000000004</v>
      </c>
      <c r="V185" s="350"/>
      <c r="W185" s="350">
        <v>7.6</v>
      </c>
      <c r="X185" s="350"/>
      <c r="Y185" s="350">
        <v>140</v>
      </c>
      <c r="Z185" s="350"/>
      <c r="AA185" s="350">
        <v>250</v>
      </c>
      <c r="AB185" s="350"/>
      <c r="AC185" s="350">
        <v>1230</v>
      </c>
      <c r="AD185" s="350" t="s">
        <v>1784</v>
      </c>
      <c r="AE185" s="350">
        <v>10</v>
      </c>
      <c r="AF185" s="350" t="s">
        <v>1784</v>
      </c>
      <c r="AG185" s="350">
        <v>10</v>
      </c>
      <c r="AH185" s="350" t="s">
        <v>1784</v>
      </c>
      <c r="AI185" s="350">
        <v>5</v>
      </c>
      <c r="AJ185" s="350" t="s">
        <v>1784</v>
      </c>
      <c r="AK185" s="350">
        <v>2.5</v>
      </c>
      <c r="AL185" s="350"/>
      <c r="AM185" s="350">
        <v>7.9</v>
      </c>
      <c r="AN185" s="350"/>
      <c r="AO185" s="350">
        <v>215</v>
      </c>
      <c r="AP185" s="350" t="s">
        <v>4074</v>
      </c>
      <c r="AQ185" s="350"/>
      <c r="AR185" s="350"/>
      <c r="AS185" s="350"/>
      <c r="AT185" s="350"/>
      <c r="AU185" s="350"/>
      <c r="AV185" s="350"/>
      <c r="AW185" s="350"/>
      <c r="AX185" s="350"/>
      <c r="AY185" s="350"/>
      <c r="AZ185" s="350"/>
      <c r="BA185" s="350">
        <v>6</v>
      </c>
      <c r="BB185" s="350"/>
      <c r="BC185" s="350"/>
      <c r="BD185" s="350"/>
      <c r="BE185" s="350"/>
      <c r="BF185" s="350"/>
      <c r="BG185" s="350"/>
      <c r="BH185" s="350"/>
      <c r="BI185" s="350"/>
      <c r="BJ185" s="350"/>
      <c r="BK185" s="350"/>
      <c r="BL185" s="350"/>
      <c r="BM185" s="350"/>
      <c r="BN185" s="350"/>
      <c r="BO185" s="350"/>
      <c r="BP185" s="350"/>
      <c r="BQ185" s="350"/>
      <c r="BR185" s="350"/>
      <c r="BS185" s="350"/>
      <c r="BT185" s="350"/>
      <c r="BU185" s="350"/>
      <c r="BV185" s="350"/>
      <c r="BW185" s="350"/>
      <c r="BX185" s="350"/>
      <c r="BY185" s="350"/>
      <c r="BZ185" s="350"/>
      <c r="CA185" s="350">
        <v>2</v>
      </c>
      <c r="CB185" s="350" t="s">
        <v>1784</v>
      </c>
      <c r="CC185" s="350">
        <v>0.25</v>
      </c>
      <c r="CD185" s="350" t="s">
        <v>1784</v>
      </c>
      <c r="CE185" s="350">
        <v>10</v>
      </c>
      <c r="CF185" s="350"/>
      <c r="CG185" s="350"/>
      <c r="CH185" s="350"/>
      <c r="CI185" s="350"/>
      <c r="CJ185" s="350"/>
      <c r="CK185" s="350"/>
      <c r="CL185" s="350"/>
      <c r="CM185" s="350"/>
      <c r="CN185" s="350"/>
      <c r="CO185" s="350"/>
      <c r="CP185" s="350"/>
      <c r="CQ185" s="350"/>
      <c r="CR185" s="350"/>
      <c r="CS185" s="350"/>
      <c r="CT185" s="350"/>
      <c r="CU185" s="350"/>
      <c r="CV185" s="350"/>
      <c r="CW185" s="350"/>
      <c r="CX185" s="350"/>
      <c r="CY185" s="350"/>
      <c r="CZ185" s="350"/>
      <c r="DA185" s="350"/>
      <c r="DB185" s="350"/>
      <c r="DC185" s="350"/>
      <c r="DD185" s="350"/>
      <c r="DE185" s="350"/>
      <c r="DF185" s="350"/>
      <c r="DG185" s="350"/>
      <c r="DH185" s="350"/>
      <c r="DI185" s="350"/>
      <c r="DJ185" s="350"/>
      <c r="DK185" s="350"/>
      <c r="DL185" s="350"/>
      <c r="DM185" s="350"/>
      <c r="DN185" s="350"/>
      <c r="DO185" s="350"/>
      <c r="DP185" s="350"/>
      <c r="DQ185" s="350"/>
      <c r="DR185" s="350"/>
      <c r="DS185" s="350"/>
      <c r="DT185" s="350"/>
      <c r="DU185" s="350"/>
      <c r="DV185" s="350"/>
      <c r="DW185" s="350"/>
      <c r="DX185" s="350"/>
      <c r="DY185" s="350"/>
      <c r="DZ185" s="350"/>
      <c r="EA185" s="350"/>
      <c r="EB185" s="350"/>
      <c r="EC185" s="350"/>
      <c r="ED185" s="350"/>
      <c r="EE185" s="350"/>
      <c r="EF185" s="350"/>
      <c r="EG185" s="350"/>
      <c r="EH185" s="350"/>
      <c r="EI185" s="350"/>
      <c r="EJ185" s="350"/>
      <c r="EK185" s="350"/>
      <c r="EL185" s="350"/>
      <c r="EM185" s="350"/>
      <c r="EN185" s="350"/>
      <c r="EO185" s="350"/>
      <c r="EP185" s="350"/>
      <c r="EQ185" s="350"/>
      <c r="ER185" s="350"/>
      <c r="ES185" s="350"/>
      <c r="ET185" s="350"/>
      <c r="EU185" s="350"/>
      <c r="EV185" s="350"/>
      <c r="EW185" s="350"/>
      <c r="EX185" s="350"/>
      <c r="EY185" s="350"/>
      <c r="EZ185" s="350"/>
      <c r="FA185" s="350"/>
      <c r="FB185" s="350"/>
      <c r="FC185" s="350"/>
      <c r="FD185" s="350"/>
      <c r="FE185" s="350"/>
      <c r="FF185" s="350"/>
      <c r="FG185" s="350"/>
      <c r="FH185" s="350"/>
      <c r="FI185" s="350"/>
      <c r="FJ185" s="350"/>
      <c r="FK185" s="350"/>
      <c r="FL185" s="350"/>
      <c r="FM185" s="350"/>
      <c r="FN185" s="350"/>
      <c r="FO185" s="350"/>
      <c r="FP185" s="350"/>
      <c r="FQ185" s="350"/>
      <c r="FR185" s="350"/>
      <c r="FS185" s="350"/>
      <c r="FT185" s="350"/>
      <c r="FU185" s="350"/>
      <c r="FV185" s="350"/>
      <c r="FW185" s="350"/>
      <c r="FX185" s="350"/>
      <c r="FY185" s="350"/>
      <c r="FZ185" s="350"/>
      <c r="GA185" s="350"/>
      <c r="GB185" s="350"/>
      <c r="GC185" s="350"/>
      <c r="GD185" s="350"/>
      <c r="GE185" s="350"/>
      <c r="GF185" s="350"/>
      <c r="GG185" s="350"/>
      <c r="GH185" s="350"/>
      <c r="GI185" s="350"/>
      <c r="GJ185" s="350"/>
      <c r="GK185" s="350"/>
      <c r="GL185" s="350"/>
      <c r="GM185" s="350"/>
      <c r="GN185" s="350"/>
      <c r="GO185" s="350"/>
      <c r="GP185" s="350"/>
      <c r="GQ185" s="350"/>
      <c r="GR185" s="350"/>
      <c r="GS185" s="350"/>
      <c r="GT185" s="350"/>
      <c r="GU185" s="350"/>
      <c r="GV185" s="350"/>
      <c r="GW185" s="350"/>
      <c r="GX185" s="350"/>
      <c r="GY185" s="350"/>
      <c r="GZ185" s="350"/>
      <c r="HA185" s="350"/>
      <c r="HB185" s="350"/>
      <c r="HC185" s="350"/>
      <c r="HD185" s="350"/>
      <c r="HE185" s="350"/>
      <c r="HF185" s="350"/>
      <c r="HG185" s="350"/>
      <c r="HH185" s="350"/>
      <c r="HI185" s="350"/>
      <c r="HJ185" s="350"/>
      <c r="HK185" s="350"/>
      <c r="HL185" s="350"/>
      <c r="HM185" s="350"/>
      <c r="HN185" s="350"/>
      <c r="HO185" s="350"/>
      <c r="HP185" s="350"/>
      <c r="HQ185" s="350"/>
      <c r="HR185" s="350"/>
      <c r="HS185" s="350"/>
      <c r="HT185" s="350"/>
      <c r="HU185" s="350"/>
      <c r="HV185" s="350"/>
      <c r="HW185" s="350"/>
      <c r="HX185" s="350"/>
      <c r="HY185" s="350"/>
      <c r="HZ185" s="350"/>
      <c r="IA185" s="350"/>
      <c r="IB185" s="350"/>
      <c r="IC185" s="350"/>
      <c r="ID185" s="350"/>
      <c r="IE185" s="350"/>
      <c r="IF185" s="350"/>
      <c r="IG185" s="350"/>
      <c r="IH185" s="350"/>
      <c r="II185" s="350"/>
      <c r="IJ185" s="350"/>
      <c r="IK185" s="350"/>
      <c r="IL185" s="350"/>
      <c r="IM185" s="350"/>
      <c r="IN185" s="350"/>
      <c r="IO185" s="350"/>
      <c r="IP185" s="350"/>
      <c r="IQ185" s="350"/>
      <c r="IR185" s="350"/>
      <c r="IS185" s="350"/>
      <c r="IT185" s="350"/>
      <c r="IU185" s="350"/>
      <c r="IV185" s="350"/>
    </row>
    <row r="186" spans="1:256" x14ac:dyDescent="0.2">
      <c r="A186" s="350" t="s">
        <v>1782</v>
      </c>
      <c r="B186" s="352">
        <v>41744.46875</v>
      </c>
      <c r="C186" s="350"/>
      <c r="D186" s="350" t="s">
        <v>3957</v>
      </c>
      <c r="E186" s="350" t="s">
        <v>3956</v>
      </c>
      <c r="F186" s="350"/>
      <c r="G186" s="350">
        <v>70</v>
      </c>
      <c r="H186" s="350"/>
      <c r="I186" s="350"/>
      <c r="J186" s="350"/>
      <c r="K186" s="350">
        <v>1.6</v>
      </c>
      <c r="L186" s="350"/>
      <c r="M186" s="350"/>
      <c r="N186" s="350"/>
      <c r="O186" s="350"/>
      <c r="P186" s="350"/>
      <c r="Q186" s="350">
        <v>28</v>
      </c>
      <c r="R186" s="350"/>
      <c r="S186" s="350"/>
      <c r="T186" s="350"/>
      <c r="U186" s="350"/>
      <c r="V186" s="350"/>
      <c r="W186" s="350"/>
      <c r="X186" s="350"/>
      <c r="Y186" s="350"/>
      <c r="Z186" s="350"/>
      <c r="AA186" s="350"/>
      <c r="AB186" s="350"/>
      <c r="AC186" s="350"/>
      <c r="AD186" s="350"/>
      <c r="AE186" s="350"/>
      <c r="AF186" s="350"/>
      <c r="AG186" s="350"/>
      <c r="AH186" s="350"/>
      <c r="AI186" s="350"/>
      <c r="AJ186" s="350"/>
      <c r="AK186" s="350"/>
      <c r="AL186" s="350"/>
      <c r="AM186" s="350"/>
      <c r="AN186" s="350"/>
      <c r="AO186" s="350"/>
      <c r="AP186" s="350"/>
      <c r="AQ186" s="350"/>
      <c r="AR186" s="350"/>
      <c r="AS186" s="350"/>
      <c r="AT186" s="350"/>
      <c r="AU186" s="350"/>
      <c r="AV186" s="350"/>
      <c r="AW186" s="350"/>
      <c r="AX186" s="350"/>
      <c r="AY186" s="350"/>
      <c r="AZ186" s="350"/>
      <c r="BA186" s="350"/>
      <c r="BB186" s="350"/>
      <c r="BC186" s="350"/>
      <c r="BD186" s="350"/>
      <c r="BE186" s="350"/>
      <c r="BF186" s="350"/>
      <c r="BG186" s="350"/>
      <c r="BH186" s="350"/>
      <c r="BI186" s="350"/>
      <c r="BJ186" s="350"/>
      <c r="BK186" s="350"/>
      <c r="BL186" s="350"/>
      <c r="BM186" s="350"/>
      <c r="BN186" s="350"/>
      <c r="BO186" s="350"/>
      <c r="BP186" s="350"/>
      <c r="BQ186" s="350"/>
      <c r="BR186" s="350"/>
      <c r="BS186" s="350"/>
      <c r="BT186" s="350"/>
      <c r="BU186" s="350"/>
      <c r="BV186" s="350"/>
      <c r="BW186" s="350"/>
      <c r="BX186" s="350" t="s">
        <v>1784</v>
      </c>
      <c r="BY186" s="350">
        <v>1.9</v>
      </c>
      <c r="BZ186" s="350"/>
      <c r="CA186" s="350"/>
      <c r="CB186" s="350"/>
      <c r="CC186" s="350"/>
      <c r="CD186" s="350"/>
      <c r="CE186" s="350"/>
      <c r="CF186" s="350"/>
      <c r="CG186" s="350"/>
      <c r="CH186" s="350"/>
      <c r="CI186" s="350"/>
      <c r="CJ186" s="350"/>
      <c r="CK186" s="350"/>
      <c r="CL186" s="350"/>
      <c r="CM186" s="350"/>
      <c r="CN186" s="350"/>
      <c r="CO186" s="350"/>
      <c r="CP186" s="350"/>
      <c r="CQ186" s="350"/>
      <c r="CR186" s="350"/>
      <c r="CS186" s="350"/>
      <c r="CT186" s="350"/>
      <c r="CU186" s="350"/>
      <c r="CV186" s="350"/>
      <c r="CW186" s="350"/>
      <c r="CX186" s="350"/>
      <c r="CY186" s="350"/>
      <c r="CZ186" s="350"/>
      <c r="DA186" s="350"/>
      <c r="DB186" s="350"/>
      <c r="DC186" s="350"/>
      <c r="DD186" s="350"/>
      <c r="DE186" s="350"/>
      <c r="DF186" s="350"/>
      <c r="DG186" s="350"/>
      <c r="DH186" s="350"/>
      <c r="DI186" s="350"/>
      <c r="DJ186" s="350"/>
      <c r="DK186" s="350"/>
      <c r="DL186" s="350"/>
      <c r="DM186" s="350"/>
      <c r="DN186" s="350"/>
      <c r="DO186" s="350"/>
      <c r="DP186" s="350"/>
      <c r="DQ186" s="350"/>
      <c r="DR186" s="350"/>
      <c r="DS186" s="350"/>
      <c r="DT186" s="350"/>
      <c r="DU186" s="350"/>
      <c r="DV186" s="350"/>
      <c r="DW186" s="350"/>
      <c r="DX186" s="350"/>
      <c r="DY186" s="350"/>
      <c r="DZ186" s="350"/>
      <c r="EA186" s="350"/>
      <c r="EB186" s="350"/>
      <c r="EC186" s="350"/>
      <c r="ED186" s="350"/>
      <c r="EE186" s="350"/>
      <c r="EF186" s="350"/>
      <c r="EG186" s="350"/>
      <c r="EH186" s="350"/>
      <c r="EI186" s="350"/>
      <c r="EJ186" s="350"/>
      <c r="EK186" s="350"/>
      <c r="EL186" s="350"/>
      <c r="EM186" s="350"/>
      <c r="EN186" s="350"/>
      <c r="EO186" s="350"/>
      <c r="EP186" s="350"/>
      <c r="EQ186" s="350"/>
      <c r="ER186" s="350"/>
      <c r="ES186" s="350"/>
      <c r="ET186" s="350"/>
      <c r="EU186" s="350"/>
      <c r="EV186" s="350"/>
      <c r="EW186" s="350"/>
      <c r="EX186" s="350"/>
      <c r="EY186" s="350"/>
      <c r="EZ186" s="350"/>
      <c r="FA186" s="350"/>
      <c r="FB186" s="350"/>
      <c r="FC186" s="350"/>
      <c r="FD186" s="350"/>
      <c r="FE186" s="350"/>
      <c r="FF186" s="350"/>
      <c r="FG186" s="350"/>
      <c r="FH186" s="350"/>
      <c r="FI186" s="350"/>
      <c r="FJ186" s="350"/>
      <c r="FK186" s="350"/>
      <c r="FL186" s="350"/>
      <c r="FM186" s="350"/>
      <c r="FN186" s="350"/>
      <c r="FO186" s="350"/>
      <c r="FP186" s="350"/>
      <c r="FQ186" s="350"/>
      <c r="FR186" s="350"/>
      <c r="FS186" s="350"/>
      <c r="FT186" s="350"/>
      <c r="FU186" s="350"/>
      <c r="FV186" s="350"/>
      <c r="FW186" s="350"/>
      <c r="FX186" s="350"/>
      <c r="FY186" s="350"/>
      <c r="FZ186" s="350"/>
      <c r="GA186" s="350"/>
      <c r="GB186" s="350"/>
      <c r="GC186" s="350"/>
      <c r="GD186" s="350"/>
      <c r="GE186" s="350"/>
      <c r="GF186" s="350"/>
      <c r="GG186" s="350"/>
      <c r="GH186" s="350"/>
      <c r="GI186" s="350"/>
      <c r="GJ186" s="350"/>
      <c r="GK186" s="350"/>
      <c r="GL186" s="350"/>
      <c r="GM186" s="350"/>
      <c r="GN186" s="350"/>
      <c r="GO186" s="350"/>
      <c r="GP186" s="350"/>
      <c r="GQ186" s="350"/>
      <c r="GR186" s="350"/>
      <c r="GS186" s="350"/>
      <c r="GT186" s="350"/>
      <c r="GU186" s="350"/>
      <c r="GV186" s="350"/>
      <c r="GW186" s="350"/>
      <c r="GX186" s="350"/>
      <c r="GY186" s="350"/>
      <c r="GZ186" s="350"/>
      <c r="HA186" s="350"/>
      <c r="HB186" s="350"/>
      <c r="HC186" s="350"/>
      <c r="HD186" s="350"/>
      <c r="HE186" s="350"/>
      <c r="HF186" s="350"/>
      <c r="HG186" s="350"/>
      <c r="HH186" s="350"/>
      <c r="HI186" s="350"/>
      <c r="HJ186" s="350"/>
      <c r="HK186" s="350"/>
      <c r="HL186" s="350"/>
      <c r="HM186" s="350"/>
      <c r="HN186" s="350"/>
      <c r="HO186" s="350"/>
      <c r="HP186" s="350"/>
      <c r="HQ186" s="350"/>
      <c r="HR186" s="350"/>
      <c r="HS186" s="350"/>
      <c r="HT186" s="350"/>
      <c r="HU186" s="350"/>
      <c r="HV186" s="350"/>
      <c r="HW186" s="350"/>
      <c r="HX186" s="350"/>
      <c r="HY186" s="350"/>
      <c r="HZ186" s="350"/>
      <c r="IA186" s="350"/>
      <c r="IB186" s="350"/>
      <c r="IC186" s="350"/>
      <c r="ID186" s="350"/>
      <c r="IE186" s="350"/>
      <c r="IF186" s="350"/>
      <c r="IG186" s="350"/>
      <c r="IH186" s="350"/>
      <c r="II186" s="350"/>
      <c r="IJ186" s="350"/>
      <c r="IK186" s="350"/>
      <c r="IL186" s="350"/>
      <c r="IM186" s="350"/>
      <c r="IN186" s="350"/>
      <c r="IO186" s="350"/>
      <c r="IP186" s="350"/>
      <c r="IQ186" s="350"/>
      <c r="IR186" s="350"/>
      <c r="IS186" s="350"/>
      <c r="IT186" s="350"/>
      <c r="IU186" s="350"/>
      <c r="IV186" s="350"/>
    </row>
    <row r="187" spans="1:256" x14ac:dyDescent="0.2">
      <c r="A187" s="350" t="s">
        <v>1782</v>
      </c>
      <c r="B187" s="352">
        <v>41886.760416666664</v>
      </c>
      <c r="C187" s="350"/>
      <c r="D187" s="350" t="s">
        <v>3955</v>
      </c>
      <c r="E187" s="350" t="s">
        <v>3954</v>
      </c>
      <c r="F187" s="350"/>
      <c r="G187" s="350">
        <v>50</v>
      </c>
      <c r="H187" s="350"/>
      <c r="I187" s="350"/>
      <c r="J187" s="350"/>
      <c r="K187" s="350">
        <v>0.67</v>
      </c>
      <c r="L187" s="350"/>
      <c r="M187" s="350"/>
      <c r="N187" s="350" t="s">
        <v>1784</v>
      </c>
      <c r="O187" s="350">
        <v>2</v>
      </c>
      <c r="P187" s="350"/>
      <c r="Q187" s="350">
        <v>15</v>
      </c>
      <c r="R187" s="350"/>
      <c r="S187" s="350">
        <v>6.4000000000000001E-2</v>
      </c>
      <c r="T187" s="350"/>
      <c r="U187" s="350">
        <v>0.45</v>
      </c>
      <c r="V187" s="350"/>
      <c r="W187" s="350">
        <v>6.8</v>
      </c>
      <c r="X187" s="350"/>
      <c r="Y187" s="350">
        <v>47</v>
      </c>
      <c r="Z187" s="350"/>
      <c r="AA187" s="350">
        <v>79</v>
      </c>
      <c r="AB187" s="350"/>
      <c r="AC187" s="350">
        <v>546</v>
      </c>
      <c r="AD187" s="350" t="s">
        <v>1784</v>
      </c>
      <c r="AE187" s="350">
        <v>10</v>
      </c>
      <c r="AF187" s="350" t="s">
        <v>1784</v>
      </c>
      <c r="AG187" s="350">
        <v>10</v>
      </c>
      <c r="AH187" s="350" t="s">
        <v>1784</v>
      </c>
      <c r="AI187" s="350">
        <v>5</v>
      </c>
      <c r="AJ187" s="350" t="s">
        <v>1784</v>
      </c>
      <c r="AK187" s="350">
        <v>2.5</v>
      </c>
      <c r="AL187" s="350"/>
      <c r="AM187" s="350">
        <v>7.9</v>
      </c>
      <c r="AN187" s="350"/>
      <c r="AO187" s="350">
        <v>147</v>
      </c>
      <c r="AP187" s="350" t="s">
        <v>4074</v>
      </c>
      <c r="AQ187" s="350"/>
      <c r="AR187" s="350"/>
      <c r="AS187" s="350"/>
      <c r="AT187" s="350"/>
      <c r="AU187" s="350"/>
      <c r="AV187" s="350"/>
      <c r="AW187" s="350"/>
      <c r="AX187" s="350"/>
      <c r="AY187" s="350"/>
      <c r="AZ187" s="350"/>
      <c r="BA187" s="350">
        <v>4</v>
      </c>
      <c r="BB187" s="350"/>
      <c r="BC187" s="350"/>
      <c r="BD187" s="350"/>
      <c r="BE187" s="350"/>
      <c r="BF187" s="350"/>
      <c r="BG187" s="350"/>
      <c r="BH187" s="350"/>
      <c r="BI187" s="350"/>
      <c r="BJ187" s="350"/>
      <c r="BK187" s="350"/>
      <c r="BL187" s="350"/>
      <c r="BM187" s="350"/>
      <c r="BN187" s="350"/>
      <c r="BO187" s="350"/>
      <c r="BP187" s="350"/>
      <c r="BQ187" s="350"/>
      <c r="BR187" s="350"/>
      <c r="BS187" s="350"/>
      <c r="BT187" s="350"/>
      <c r="BU187" s="350"/>
      <c r="BV187" s="350"/>
      <c r="BW187" s="350"/>
      <c r="BX187" s="350"/>
      <c r="BY187" s="350">
        <v>4.57</v>
      </c>
      <c r="BZ187" s="350"/>
      <c r="CA187" s="350">
        <v>2</v>
      </c>
      <c r="CB187" s="350" t="s">
        <v>1784</v>
      </c>
      <c r="CC187" s="350">
        <v>0.25</v>
      </c>
      <c r="CD187" s="350" t="s">
        <v>1784</v>
      </c>
      <c r="CE187" s="350">
        <v>10</v>
      </c>
      <c r="CF187" s="350"/>
      <c r="CG187" s="350"/>
      <c r="CH187" s="350"/>
      <c r="CI187" s="350"/>
      <c r="CJ187" s="350"/>
      <c r="CK187" s="350"/>
      <c r="CL187" s="350"/>
      <c r="CM187" s="350"/>
      <c r="CN187" s="350"/>
      <c r="CO187" s="350"/>
      <c r="CP187" s="350"/>
      <c r="CQ187" s="350"/>
      <c r="CR187" s="350"/>
      <c r="CS187" s="350"/>
      <c r="CT187" s="350"/>
      <c r="CU187" s="350"/>
      <c r="CV187" s="350"/>
      <c r="CW187" s="350"/>
      <c r="CX187" s="350"/>
      <c r="CY187" s="350"/>
      <c r="CZ187" s="350"/>
      <c r="DA187" s="350"/>
      <c r="DB187" s="350"/>
      <c r="DC187" s="350"/>
      <c r="DD187" s="350"/>
      <c r="DE187" s="350"/>
      <c r="DF187" s="350"/>
      <c r="DG187" s="350"/>
      <c r="DH187" s="350"/>
      <c r="DI187" s="350"/>
      <c r="DJ187" s="350"/>
      <c r="DK187" s="350"/>
      <c r="DL187" s="350"/>
      <c r="DM187" s="350"/>
      <c r="DN187" s="350"/>
      <c r="DO187" s="350"/>
      <c r="DP187" s="350"/>
      <c r="DQ187" s="350"/>
      <c r="DR187" s="350"/>
      <c r="DS187" s="350"/>
      <c r="DT187" s="350"/>
      <c r="DU187" s="350"/>
      <c r="DV187" s="350"/>
      <c r="DW187" s="350"/>
      <c r="DX187" s="350"/>
      <c r="DY187" s="350"/>
      <c r="DZ187" s="350"/>
      <c r="EA187" s="350"/>
      <c r="EB187" s="350"/>
      <c r="EC187" s="350"/>
      <c r="ED187" s="350"/>
      <c r="EE187" s="350"/>
      <c r="EF187" s="350"/>
      <c r="EG187" s="350"/>
      <c r="EH187" s="350"/>
      <c r="EI187" s="350"/>
      <c r="EJ187" s="350"/>
      <c r="EK187" s="350"/>
      <c r="EL187" s="350"/>
      <c r="EM187" s="350"/>
      <c r="EN187" s="350"/>
      <c r="EO187" s="350"/>
      <c r="EP187" s="350"/>
      <c r="EQ187" s="350"/>
      <c r="ER187" s="350"/>
      <c r="ES187" s="350"/>
      <c r="ET187" s="350"/>
      <c r="EU187" s="350"/>
      <c r="EV187" s="350"/>
      <c r="EW187" s="350"/>
      <c r="EX187" s="350"/>
      <c r="EY187" s="350"/>
      <c r="EZ187" s="350"/>
      <c r="FA187" s="350"/>
      <c r="FB187" s="350"/>
      <c r="FC187" s="350"/>
      <c r="FD187" s="350"/>
      <c r="FE187" s="350"/>
      <c r="FF187" s="350"/>
      <c r="FG187" s="350"/>
      <c r="FH187" s="350"/>
      <c r="FI187" s="350"/>
      <c r="FJ187" s="350"/>
      <c r="FK187" s="350"/>
      <c r="FL187" s="350"/>
      <c r="FM187" s="350"/>
      <c r="FN187" s="350"/>
      <c r="FO187" s="350"/>
      <c r="FP187" s="350"/>
      <c r="FQ187" s="350"/>
      <c r="FR187" s="350"/>
      <c r="FS187" s="350"/>
      <c r="FT187" s="350"/>
      <c r="FU187" s="350"/>
      <c r="FV187" s="350"/>
      <c r="FW187" s="350"/>
      <c r="FX187" s="350"/>
      <c r="FY187" s="350"/>
      <c r="FZ187" s="350"/>
      <c r="GA187" s="350"/>
      <c r="GB187" s="350"/>
      <c r="GC187" s="350"/>
      <c r="GD187" s="350"/>
      <c r="GE187" s="350"/>
      <c r="GF187" s="350"/>
      <c r="GG187" s="350"/>
      <c r="GH187" s="350"/>
      <c r="GI187" s="350"/>
      <c r="GJ187" s="350"/>
      <c r="GK187" s="350"/>
      <c r="GL187" s="350"/>
      <c r="GM187" s="350"/>
      <c r="GN187" s="350"/>
      <c r="GO187" s="350"/>
      <c r="GP187" s="350"/>
      <c r="GQ187" s="350"/>
      <c r="GR187" s="350"/>
      <c r="GS187" s="350"/>
      <c r="GT187" s="350"/>
      <c r="GU187" s="350"/>
      <c r="GV187" s="350"/>
      <c r="GW187" s="350"/>
      <c r="GX187" s="350"/>
      <c r="GY187" s="350"/>
      <c r="GZ187" s="350"/>
      <c r="HA187" s="350"/>
      <c r="HB187" s="350"/>
      <c r="HC187" s="350"/>
      <c r="HD187" s="350"/>
      <c r="HE187" s="350"/>
      <c r="HF187" s="350"/>
      <c r="HG187" s="350"/>
      <c r="HH187" s="350"/>
      <c r="HI187" s="350"/>
      <c r="HJ187" s="350"/>
      <c r="HK187" s="350"/>
      <c r="HL187" s="350"/>
      <c r="HM187" s="350"/>
      <c r="HN187" s="350"/>
      <c r="HO187" s="350"/>
      <c r="HP187" s="350"/>
      <c r="HQ187" s="350"/>
      <c r="HR187" s="350"/>
      <c r="HS187" s="350"/>
      <c r="HT187" s="350"/>
      <c r="HU187" s="350"/>
      <c r="HV187" s="350"/>
      <c r="HW187" s="350"/>
      <c r="HX187" s="350"/>
      <c r="HY187" s="350"/>
      <c r="HZ187" s="350"/>
      <c r="IA187" s="350"/>
      <c r="IB187" s="350"/>
      <c r="IC187" s="350"/>
      <c r="ID187" s="350"/>
      <c r="IE187" s="350"/>
      <c r="IF187" s="350"/>
      <c r="IG187" s="350"/>
      <c r="IH187" s="350"/>
      <c r="II187" s="350"/>
      <c r="IJ187" s="350"/>
      <c r="IK187" s="350"/>
      <c r="IL187" s="350"/>
      <c r="IM187" s="350"/>
      <c r="IN187" s="350"/>
      <c r="IO187" s="350"/>
      <c r="IP187" s="350"/>
      <c r="IQ187" s="350"/>
      <c r="IR187" s="350"/>
      <c r="IS187" s="350"/>
      <c r="IT187" s="350"/>
      <c r="IU187" s="350"/>
      <c r="IV187" s="350"/>
    </row>
    <row r="188" spans="1:256" x14ac:dyDescent="0.2">
      <c r="A188" s="6" t="s">
        <v>2075</v>
      </c>
      <c r="B188" s="66">
        <v>35375.517361111109</v>
      </c>
      <c r="C188" s="66"/>
      <c r="D188" s="6" t="s">
        <v>2076</v>
      </c>
      <c r="G188" s="6">
        <v>10</v>
      </c>
      <c r="K188" s="6">
        <v>0.76</v>
      </c>
      <c r="O188" s="6">
        <v>17.399999999999999</v>
      </c>
      <c r="S188" s="6">
        <v>1.35</v>
      </c>
      <c r="U188" s="6">
        <v>2.1</v>
      </c>
      <c r="AA188" s="6">
        <v>133</v>
      </c>
      <c r="AC188" s="6">
        <v>1230</v>
      </c>
      <c r="AD188" s="6" t="s">
        <v>1784</v>
      </c>
      <c r="AE188" s="6">
        <v>6.4</v>
      </c>
      <c r="AF188" s="6" t="s">
        <v>1784</v>
      </c>
      <c r="AG188" s="6">
        <v>4</v>
      </c>
      <c r="AM188" s="6">
        <v>8.14</v>
      </c>
      <c r="AO188" s="6">
        <v>338</v>
      </c>
      <c r="BQ188" s="6">
        <v>2E-3</v>
      </c>
    </row>
    <row r="189" spans="1:256" x14ac:dyDescent="0.2">
      <c r="A189" s="6" t="s">
        <v>2075</v>
      </c>
      <c r="B189" s="66">
        <v>35393.006944444445</v>
      </c>
      <c r="C189" s="66"/>
      <c r="D189" s="6" t="s">
        <v>2077</v>
      </c>
      <c r="G189" s="6">
        <v>50</v>
      </c>
      <c r="K189" s="6">
        <v>0.5</v>
      </c>
      <c r="O189" s="6">
        <v>284</v>
      </c>
      <c r="Q189" s="6">
        <v>420</v>
      </c>
      <c r="S189" s="6">
        <v>4.5600000000000005</v>
      </c>
      <c r="U189" s="6">
        <v>20</v>
      </c>
      <c r="AD189" s="6" t="s">
        <v>1784</v>
      </c>
      <c r="AE189" s="6">
        <v>6.4</v>
      </c>
      <c r="AG189" s="6">
        <v>61</v>
      </c>
    </row>
    <row r="190" spans="1:256" x14ac:dyDescent="0.2">
      <c r="A190" s="6" t="s">
        <v>2075</v>
      </c>
      <c r="B190" s="66">
        <v>35393.173611111109</v>
      </c>
      <c r="C190" s="66"/>
      <c r="D190" s="6" t="s">
        <v>2078</v>
      </c>
      <c r="G190" s="6">
        <v>50</v>
      </c>
      <c r="K190" s="6">
        <v>1.1000000000000001</v>
      </c>
      <c r="N190" s="6" t="s">
        <v>1934</v>
      </c>
      <c r="O190" s="6">
        <v>422</v>
      </c>
      <c r="Q190" s="6">
        <v>490</v>
      </c>
      <c r="S190" s="6">
        <v>2.91</v>
      </c>
      <c r="U190" s="6">
        <v>20</v>
      </c>
      <c r="AD190" s="6" t="s">
        <v>1784</v>
      </c>
      <c r="AE190" s="6">
        <v>10</v>
      </c>
      <c r="AG190" s="6">
        <v>110</v>
      </c>
    </row>
    <row r="191" spans="1:256" x14ac:dyDescent="0.2">
      <c r="A191" s="6" t="s">
        <v>2075</v>
      </c>
      <c r="B191" s="66">
        <v>35393.548611111109</v>
      </c>
      <c r="C191" s="66"/>
      <c r="D191" s="6" t="s">
        <v>2079</v>
      </c>
      <c r="G191" s="6">
        <v>50</v>
      </c>
      <c r="K191" s="6">
        <v>1.2</v>
      </c>
      <c r="N191" s="6" t="s">
        <v>1934</v>
      </c>
      <c r="O191" s="6">
        <v>422</v>
      </c>
      <c r="S191" s="6">
        <v>5.22</v>
      </c>
      <c r="U191" s="6">
        <v>45</v>
      </c>
      <c r="AA191" s="6">
        <v>244</v>
      </c>
      <c r="AE191" s="6">
        <v>100</v>
      </c>
      <c r="AG191" s="6">
        <v>2700</v>
      </c>
      <c r="AM191" s="6">
        <v>8.1</v>
      </c>
      <c r="BP191" s="6" t="s">
        <v>1784</v>
      </c>
      <c r="BQ191" s="6">
        <v>2E-3</v>
      </c>
    </row>
    <row r="192" spans="1:256" x14ac:dyDescent="0.2">
      <c r="A192" s="6" t="s">
        <v>2075</v>
      </c>
      <c r="B192" s="66">
        <v>35393.965277777781</v>
      </c>
      <c r="C192" s="66"/>
      <c r="D192" s="6" t="s">
        <v>2080</v>
      </c>
      <c r="G192" s="6">
        <v>50</v>
      </c>
      <c r="K192" s="6">
        <v>0.7</v>
      </c>
      <c r="O192" s="6">
        <v>232</v>
      </c>
      <c r="Q192" s="6">
        <v>1800</v>
      </c>
      <c r="S192" s="6">
        <v>6.17</v>
      </c>
      <c r="U192" s="6">
        <v>10</v>
      </c>
      <c r="AE192" s="6">
        <v>80</v>
      </c>
      <c r="AG192" s="6">
        <v>900</v>
      </c>
    </row>
    <row r="193" spans="1:69" x14ac:dyDescent="0.2">
      <c r="A193" s="6" t="s">
        <v>2075</v>
      </c>
      <c r="B193" s="66">
        <v>35394.291666666664</v>
      </c>
      <c r="C193" s="66"/>
      <c r="D193" s="6" t="s">
        <v>2081</v>
      </c>
      <c r="K193" s="6">
        <v>0.55000000000000004</v>
      </c>
      <c r="AD193" s="6" t="s">
        <v>1784</v>
      </c>
      <c r="AE193" s="6">
        <v>6.4</v>
      </c>
      <c r="AF193" s="6" t="s">
        <v>1784</v>
      </c>
      <c r="AG193" s="6">
        <v>4</v>
      </c>
    </row>
    <row r="194" spans="1:69" x14ac:dyDescent="0.2">
      <c r="A194" s="6" t="s">
        <v>2075</v>
      </c>
      <c r="B194" s="66">
        <v>35404.354166666664</v>
      </c>
      <c r="C194" s="66"/>
      <c r="D194" s="6" t="s">
        <v>2082</v>
      </c>
      <c r="G194" s="6">
        <v>50</v>
      </c>
      <c r="K194" s="6">
        <v>0.76</v>
      </c>
      <c r="O194" s="6">
        <v>962</v>
      </c>
      <c r="S194" s="6">
        <v>11</v>
      </c>
      <c r="U194" s="6">
        <v>32</v>
      </c>
      <c r="AE194" s="6">
        <v>41</v>
      </c>
      <c r="AG194" s="6">
        <v>290</v>
      </c>
    </row>
    <row r="195" spans="1:69" x14ac:dyDescent="0.2">
      <c r="A195" s="6" t="s">
        <v>2075</v>
      </c>
      <c r="B195" s="66">
        <v>35404.399305555555</v>
      </c>
      <c r="C195" s="66"/>
      <c r="D195" s="6" t="s">
        <v>2083</v>
      </c>
      <c r="G195" s="6">
        <v>50</v>
      </c>
      <c r="K195" s="6">
        <v>0.76</v>
      </c>
      <c r="O195" s="6">
        <v>741</v>
      </c>
      <c r="S195" s="6">
        <v>8.9700000000000006</v>
      </c>
      <c r="U195" s="6">
        <v>26</v>
      </c>
      <c r="AE195" s="6">
        <v>62</v>
      </c>
      <c r="AG195" s="6">
        <v>680</v>
      </c>
    </row>
    <row r="196" spans="1:69" x14ac:dyDescent="0.2">
      <c r="A196" s="6" t="s">
        <v>2075</v>
      </c>
      <c r="B196" s="66">
        <v>35404.440972222219</v>
      </c>
      <c r="C196" s="66"/>
      <c r="D196" s="6" t="s">
        <v>2084</v>
      </c>
      <c r="G196" s="6">
        <v>50</v>
      </c>
      <c r="K196" s="6">
        <v>1.3</v>
      </c>
      <c r="O196" s="6">
        <v>675</v>
      </c>
      <c r="S196" s="6">
        <v>8.9499999999999993</v>
      </c>
      <c r="U196" s="6">
        <v>26</v>
      </c>
      <c r="AE196" s="6">
        <v>58</v>
      </c>
      <c r="AG196" s="6">
        <v>690</v>
      </c>
    </row>
    <row r="197" spans="1:69" x14ac:dyDescent="0.2">
      <c r="A197" s="6" t="s">
        <v>2075</v>
      </c>
      <c r="B197" s="66">
        <v>35404.482638888891</v>
      </c>
      <c r="C197" s="66"/>
      <c r="D197" s="6" t="s">
        <v>2085</v>
      </c>
      <c r="G197" s="6">
        <v>50</v>
      </c>
      <c r="K197" s="6">
        <v>1.9</v>
      </c>
      <c r="O197" s="6">
        <v>1080</v>
      </c>
      <c r="S197" s="6">
        <v>6.61</v>
      </c>
      <c r="U197" s="6">
        <v>32</v>
      </c>
      <c r="AA197" s="6">
        <v>8800</v>
      </c>
      <c r="AE197" s="6">
        <v>57</v>
      </c>
      <c r="AG197" s="6">
        <v>610</v>
      </c>
      <c r="AM197" s="6">
        <v>7.9</v>
      </c>
      <c r="BP197" s="6" t="s">
        <v>1784</v>
      </c>
      <c r="BQ197" s="6">
        <v>2E-3</v>
      </c>
    </row>
    <row r="198" spans="1:69" x14ac:dyDescent="0.2">
      <c r="A198" s="6" t="s">
        <v>2075</v>
      </c>
      <c r="B198" s="66">
        <v>35404.565972222219</v>
      </c>
      <c r="C198" s="66"/>
      <c r="D198" s="6" t="s">
        <v>2086</v>
      </c>
      <c r="G198" s="6">
        <v>50</v>
      </c>
      <c r="K198" s="6">
        <v>3</v>
      </c>
      <c r="N198" s="6" t="s">
        <v>1934</v>
      </c>
      <c r="O198" s="6">
        <v>1110</v>
      </c>
      <c r="Q198" s="6">
        <v>34000</v>
      </c>
      <c r="S198" s="6">
        <v>4.2699999999999996</v>
      </c>
      <c r="U198" s="6">
        <v>57</v>
      </c>
      <c r="AE198" s="6">
        <v>280</v>
      </c>
      <c r="AG198" s="6">
        <v>5900</v>
      </c>
    </row>
    <row r="199" spans="1:69" x14ac:dyDescent="0.2">
      <c r="A199" s="6" t="s">
        <v>2075</v>
      </c>
      <c r="B199" s="66">
        <v>35404.649305555555</v>
      </c>
      <c r="C199" s="66"/>
      <c r="D199" s="6" t="s">
        <v>2087</v>
      </c>
      <c r="G199" s="6">
        <v>50</v>
      </c>
      <c r="K199" s="6">
        <v>2.6</v>
      </c>
      <c r="O199" s="6">
        <v>1092</v>
      </c>
      <c r="S199" s="6">
        <v>5.8449999999999998</v>
      </c>
      <c r="U199" s="6">
        <v>61</v>
      </c>
      <c r="AA199" s="6">
        <v>947</v>
      </c>
      <c r="AE199" s="6">
        <v>300</v>
      </c>
      <c r="AG199" s="6">
        <v>4700</v>
      </c>
      <c r="AM199" s="6">
        <v>8.1</v>
      </c>
      <c r="BP199" s="6" t="s">
        <v>1784</v>
      </c>
      <c r="BQ199" s="6">
        <v>2E-3</v>
      </c>
    </row>
    <row r="200" spans="1:69" x14ac:dyDescent="0.2">
      <c r="A200" s="6" t="s">
        <v>2075</v>
      </c>
      <c r="B200" s="66">
        <v>35404.652777777781</v>
      </c>
      <c r="C200" s="66"/>
      <c r="D200" s="6" t="s">
        <v>2088</v>
      </c>
      <c r="G200" s="6">
        <v>50</v>
      </c>
      <c r="K200" s="6">
        <v>2.6</v>
      </c>
      <c r="O200" s="6">
        <v>982</v>
      </c>
      <c r="Q200" s="6">
        <v>5100</v>
      </c>
      <c r="S200" s="6">
        <v>6.09</v>
      </c>
      <c r="U200" s="6">
        <v>64</v>
      </c>
      <c r="AA200" s="6">
        <v>907</v>
      </c>
      <c r="AE200" s="6">
        <v>270</v>
      </c>
      <c r="AG200" s="6">
        <v>3000</v>
      </c>
      <c r="AM200" s="6">
        <v>8</v>
      </c>
      <c r="BP200" s="6" t="s">
        <v>1784</v>
      </c>
      <c r="BQ200" s="6">
        <v>2E-3</v>
      </c>
    </row>
    <row r="201" spans="1:69" x14ac:dyDescent="0.2">
      <c r="A201" s="6" t="s">
        <v>2075</v>
      </c>
      <c r="B201" s="66">
        <v>35404.777777777781</v>
      </c>
      <c r="C201" s="66"/>
      <c r="D201" s="6" t="s">
        <v>2089</v>
      </c>
      <c r="G201" s="6">
        <v>50</v>
      </c>
      <c r="K201" s="6">
        <v>2.6</v>
      </c>
      <c r="O201" s="6">
        <v>948</v>
      </c>
      <c r="S201" s="6">
        <v>5.431</v>
      </c>
      <c r="U201" s="6">
        <v>66</v>
      </c>
      <c r="AE201" s="6">
        <v>170</v>
      </c>
      <c r="AG201" s="6">
        <v>1300</v>
      </c>
    </row>
    <row r="202" spans="1:69" x14ac:dyDescent="0.2">
      <c r="A202" s="6" t="s">
        <v>2075</v>
      </c>
      <c r="B202" s="66">
        <v>35404.902777777781</v>
      </c>
      <c r="C202" s="66"/>
      <c r="D202" s="6" t="s">
        <v>2090</v>
      </c>
      <c r="G202" s="6">
        <v>50</v>
      </c>
      <c r="K202" s="6">
        <v>2</v>
      </c>
      <c r="O202" s="6">
        <v>872</v>
      </c>
      <c r="S202" s="6">
        <v>7.4779999999999998</v>
      </c>
      <c r="U202" s="6">
        <v>74</v>
      </c>
      <c r="AE202" s="6">
        <v>110</v>
      </c>
      <c r="AG202" s="6">
        <v>770</v>
      </c>
    </row>
    <row r="203" spans="1:69" x14ac:dyDescent="0.2">
      <c r="A203" s="6" t="s">
        <v>2075</v>
      </c>
      <c r="B203" s="66">
        <v>35405.461805555555</v>
      </c>
      <c r="C203" s="66"/>
      <c r="D203" s="6" t="s">
        <v>2091</v>
      </c>
      <c r="G203" s="6">
        <v>50</v>
      </c>
      <c r="K203" s="6">
        <v>1.1000000000000001</v>
      </c>
      <c r="O203" s="6">
        <v>896</v>
      </c>
      <c r="Q203" s="6">
        <v>1500</v>
      </c>
      <c r="S203" s="6">
        <v>12.677</v>
      </c>
      <c r="U203" s="6">
        <v>56</v>
      </c>
      <c r="AE203" s="6">
        <v>69</v>
      </c>
      <c r="AG203" s="6">
        <v>540</v>
      </c>
    </row>
    <row r="204" spans="1:69" x14ac:dyDescent="0.2">
      <c r="A204" s="6" t="s">
        <v>2075</v>
      </c>
      <c r="B204" s="66">
        <v>35454.65625</v>
      </c>
      <c r="C204" s="66"/>
      <c r="D204" s="6" t="s">
        <v>2092</v>
      </c>
      <c r="G204" s="6">
        <v>50</v>
      </c>
      <c r="K204" s="6">
        <v>0.88</v>
      </c>
      <c r="O204" s="6">
        <v>519</v>
      </c>
      <c r="S204" s="6">
        <v>3.95</v>
      </c>
      <c r="U204" s="6">
        <v>8.1</v>
      </c>
      <c r="AA204" s="6">
        <v>450</v>
      </c>
      <c r="AE204" s="6">
        <v>30</v>
      </c>
      <c r="AG204" s="6">
        <v>430</v>
      </c>
      <c r="AM204" s="6">
        <v>8</v>
      </c>
      <c r="BQ204" s="6">
        <v>2E-3</v>
      </c>
    </row>
    <row r="205" spans="1:69" x14ac:dyDescent="0.2">
      <c r="A205" s="6" t="s">
        <v>2075</v>
      </c>
      <c r="B205" s="66">
        <v>35454.71875</v>
      </c>
      <c r="C205" s="66"/>
      <c r="D205" s="6" t="s">
        <v>2093</v>
      </c>
      <c r="G205" s="6">
        <v>50</v>
      </c>
      <c r="K205" s="6">
        <v>0.88</v>
      </c>
      <c r="O205" s="6">
        <v>501</v>
      </c>
      <c r="S205" s="6">
        <v>3.89</v>
      </c>
      <c r="U205" s="6">
        <v>8.1999999999999993</v>
      </c>
      <c r="AE205" s="6">
        <v>50</v>
      </c>
      <c r="AG205" s="6">
        <v>410</v>
      </c>
    </row>
    <row r="206" spans="1:69" x14ac:dyDescent="0.2">
      <c r="A206" s="6" t="s">
        <v>2075</v>
      </c>
      <c r="B206" s="66">
        <v>35454.78125</v>
      </c>
      <c r="C206" s="66"/>
      <c r="D206" s="6" t="s">
        <v>2094</v>
      </c>
      <c r="G206" s="6">
        <v>50</v>
      </c>
      <c r="K206" s="6">
        <v>0.88</v>
      </c>
      <c r="O206" s="6">
        <v>535</v>
      </c>
      <c r="S206" s="6">
        <v>3.95</v>
      </c>
      <c r="U206" s="6">
        <v>7.8</v>
      </c>
      <c r="AE206" s="6">
        <v>20</v>
      </c>
      <c r="AG206" s="6">
        <v>380</v>
      </c>
    </row>
    <row r="207" spans="1:69" x14ac:dyDescent="0.2">
      <c r="A207" s="6" t="s">
        <v>2075</v>
      </c>
      <c r="B207" s="66">
        <v>35454.864583333336</v>
      </c>
      <c r="C207" s="66"/>
      <c r="D207" s="6" t="s">
        <v>2095</v>
      </c>
      <c r="G207" s="6">
        <v>50</v>
      </c>
      <c r="K207" s="6">
        <v>0.94</v>
      </c>
      <c r="O207" s="6">
        <v>501</v>
      </c>
      <c r="S207" s="6">
        <v>4.0599999999999996</v>
      </c>
      <c r="U207" s="6">
        <v>7.7</v>
      </c>
      <c r="AD207" s="6" t="s">
        <v>1784</v>
      </c>
      <c r="AE207" s="6">
        <v>40</v>
      </c>
      <c r="AG207" s="6">
        <v>400</v>
      </c>
    </row>
    <row r="208" spans="1:69" x14ac:dyDescent="0.2">
      <c r="A208" s="6" t="s">
        <v>2075</v>
      </c>
      <c r="B208" s="66">
        <v>35454.947916666664</v>
      </c>
      <c r="C208" s="66"/>
      <c r="D208" s="6" t="s">
        <v>2096</v>
      </c>
      <c r="G208" s="6">
        <v>50</v>
      </c>
      <c r="K208" s="6">
        <v>1</v>
      </c>
      <c r="S208" s="6">
        <v>5.65</v>
      </c>
      <c r="U208" s="6">
        <v>10</v>
      </c>
      <c r="AE208" s="6">
        <v>54</v>
      </c>
      <c r="AG208" s="6">
        <v>420</v>
      </c>
    </row>
    <row r="209" spans="1:69" x14ac:dyDescent="0.2">
      <c r="A209" s="6" t="s">
        <v>2075</v>
      </c>
      <c r="B209" s="66">
        <v>35455.027777777781</v>
      </c>
      <c r="C209" s="66"/>
      <c r="D209" s="6" t="s">
        <v>2097</v>
      </c>
      <c r="G209" s="6">
        <v>50</v>
      </c>
      <c r="K209" s="6">
        <v>1</v>
      </c>
      <c r="N209" s="6" t="s">
        <v>1934</v>
      </c>
      <c r="O209" s="6">
        <v>2090</v>
      </c>
      <c r="S209" s="6">
        <v>4.38</v>
      </c>
      <c r="U209" s="6">
        <v>9.3000000000000007</v>
      </c>
      <c r="AA209" s="6">
        <v>3920</v>
      </c>
      <c r="AE209" s="6">
        <v>380</v>
      </c>
      <c r="AG209" s="6">
        <v>4500</v>
      </c>
      <c r="AM209" s="6">
        <v>7.8</v>
      </c>
      <c r="BQ209" s="6">
        <v>8.0000000000000002E-3</v>
      </c>
    </row>
    <row r="210" spans="1:69" x14ac:dyDescent="0.2">
      <c r="A210" s="6" t="s">
        <v>2075</v>
      </c>
      <c r="B210" s="66">
        <v>35455.03125</v>
      </c>
      <c r="C210" s="66"/>
      <c r="D210" s="6" t="s">
        <v>2098</v>
      </c>
      <c r="G210" s="6">
        <v>50</v>
      </c>
      <c r="K210" s="6">
        <v>1</v>
      </c>
      <c r="N210" s="6" t="s">
        <v>1934</v>
      </c>
      <c r="O210" s="6">
        <v>2090</v>
      </c>
      <c r="S210" s="6">
        <v>4.32</v>
      </c>
      <c r="U210" s="6">
        <v>11</v>
      </c>
      <c r="AA210" s="6">
        <v>4210</v>
      </c>
      <c r="AD210" s="6" t="s">
        <v>1784</v>
      </c>
      <c r="AE210" s="6">
        <v>50</v>
      </c>
      <c r="AG210" s="6">
        <v>5600</v>
      </c>
      <c r="AM210" s="6">
        <v>7.8</v>
      </c>
      <c r="BQ210" s="6">
        <v>0.01</v>
      </c>
    </row>
    <row r="211" spans="1:69" x14ac:dyDescent="0.2">
      <c r="A211" s="6" t="s">
        <v>2075</v>
      </c>
      <c r="B211" s="66">
        <v>35455.197916666664</v>
      </c>
      <c r="C211" s="66"/>
      <c r="D211" s="6" t="s">
        <v>2099</v>
      </c>
      <c r="G211" s="6">
        <v>50</v>
      </c>
      <c r="K211" s="6">
        <v>0.94</v>
      </c>
      <c r="N211" s="6" t="s">
        <v>1934</v>
      </c>
      <c r="O211" s="6">
        <v>2090</v>
      </c>
      <c r="S211" s="6">
        <v>4.17</v>
      </c>
      <c r="U211" s="6">
        <v>11</v>
      </c>
      <c r="AE211" s="6">
        <v>410</v>
      </c>
      <c r="AG211" s="6">
        <v>3200</v>
      </c>
    </row>
    <row r="212" spans="1:69" x14ac:dyDescent="0.2">
      <c r="A212" s="6" t="s">
        <v>2075</v>
      </c>
      <c r="B212" s="66">
        <v>35455.28125</v>
      </c>
      <c r="C212" s="66"/>
      <c r="D212" s="6" t="s">
        <v>2100</v>
      </c>
      <c r="G212" s="6">
        <v>50</v>
      </c>
      <c r="K212" s="6">
        <v>0.88</v>
      </c>
      <c r="N212" s="6" t="s">
        <v>1934</v>
      </c>
      <c r="O212" s="6">
        <v>2090</v>
      </c>
      <c r="S212" s="6">
        <v>3.68</v>
      </c>
      <c r="U212" s="6">
        <v>10</v>
      </c>
      <c r="AA212" s="6">
        <v>7240</v>
      </c>
      <c r="AE212" s="6">
        <v>59</v>
      </c>
      <c r="AG212" s="6">
        <v>3000</v>
      </c>
      <c r="AM212" s="6">
        <v>7.8</v>
      </c>
      <c r="BQ212" s="6">
        <v>8.0000000000000002E-3</v>
      </c>
    </row>
    <row r="213" spans="1:69" x14ac:dyDescent="0.2">
      <c r="A213" s="6" t="s">
        <v>2075</v>
      </c>
      <c r="B213" s="66">
        <v>35455.34375</v>
      </c>
      <c r="C213" s="66"/>
      <c r="D213" s="6" t="s">
        <v>2101</v>
      </c>
      <c r="G213" s="6">
        <v>50</v>
      </c>
      <c r="K213" s="6">
        <v>0.88</v>
      </c>
      <c r="O213" s="6">
        <v>2070</v>
      </c>
      <c r="S213" s="6">
        <v>3.8</v>
      </c>
      <c r="U213" s="6">
        <v>9</v>
      </c>
      <c r="AE213" s="6">
        <v>65</v>
      </c>
      <c r="AG213" s="6">
        <v>2500</v>
      </c>
    </row>
    <row r="214" spans="1:69" x14ac:dyDescent="0.2">
      <c r="A214" s="6" t="s">
        <v>2075</v>
      </c>
      <c r="B214" s="66">
        <v>35455.40625</v>
      </c>
      <c r="C214" s="66"/>
      <c r="D214" s="6" t="s">
        <v>2102</v>
      </c>
      <c r="G214" s="6">
        <v>50</v>
      </c>
      <c r="K214" s="6">
        <v>0.88</v>
      </c>
      <c r="O214" s="6">
        <v>1620</v>
      </c>
      <c r="S214" s="6">
        <v>3.67</v>
      </c>
      <c r="U214" s="6">
        <v>8.6</v>
      </c>
      <c r="AE214" s="6">
        <v>10</v>
      </c>
      <c r="AG214" s="6">
        <v>1700</v>
      </c>
    </row>
    <row r="215" spans="1:69" x14ac:dyDescent="0.2">
      <c r="A215" s="6" t="s">
        <v>2075</v>
      </c>
      <c r="B215" s="66">
        <v>35455.5625</v>
      </c>
      <c r="C215" s="66"/>
      <c r="D215" s="6" t="s">
        <v>2103</v>
      </c>
      <c r="G215" s="6">
        <v>50</v>
      </c>
      <c r="K215" s="6">
        <v>0.82</v>
      </c>
      <c r="O215" s="6">
        <v>1200</v>
      </c>
      <c r="S215" s="6">
        <v>3.48</v>
      </c>
      <c r="U215" s="6">
        <v>7.4</v>
      </c>
      <c r="AE215" s="6">
        <v>83</v>
      </c>
      <c r="AG215" s="6">
        <v>890</v>
      </c>
    </row>
    <row r="216" spans="1:69" x14ac:dyDescent="0.2">
      <c r="A216" s="6" t="s">
        <v>2075</v>
      </c>
      <c r="B216" s="66">
        <v>35455.84375</v>
      </c>
      <c r="C216" s="66"/>
      <c r="D216" s="6" t="s">
        <v>2104</v>
      </c>
      <c r="G216" s="6">
        <v>50</v>
      </c>
      <c r="K216" s="6">
        <v>0.7</v>
      </c>
      <c r="N216" s="6" t="s">
        <v>1934</v>
      </c>
      <c r="O216" s="6">
        <v>2110</v>
      </c>
      <c r="S216" s="6">
        <v>3.44</v>
      </c>
      <c r="U216" s="6">
        <v>11</v>
      </c>
      <c r="AD216" s="6" t="s">
        <v>1784</v>
      </c>
      <c r="AE216" s="6">
        <v>20</v>
      </c>
      <c r="AG216" s="6">
        <v>3700</v>
      </c>
    </row>
    <row r="217" spans="1:69" x14ac:dyDescent="0.2">
      <c r="A217" s="6" t="s">
        <v>2075</v>
      </c>
      <c r="B217" s="66">
        <v>35475.350694444445</v>
      </c>
      <c r="C217" s="66"/>
      <c r="D217" s="6" t="s">
        <v>2105</v>
      </c>
      <c r="G217" s="6">
        <v>50</v>
      </c>
      <c r="K217" s="6">
        <v>0.45</v>
      </c>
      <c r="S217" s="6">
        <v>14.8</v>
      </c>
      <c r="U217" s="6">
        <v>20</v>
      </c>
      <c r="AE217" s="6">
        <v>81</v>
      </c>
      <c r="AG217" s="6">
        <v>960</v>
      </c>
    </row>
    <row r="218" spans="1:69" x14ac:dyDescent="0.2">
      <c r="A218" s="6" t="s">
        <v>2075</v>
      </c>
      <c r="B218" s="66">
        <v>35513.920138888891</v>
      </c>
      <c r="C218" s="66"/>
      <c r="D218" s="6" t="s">
        <v>2106</v>
      </c>
      <c r="E218" s="6" t="s">
        <v>2107</v>
      </c>
      <c r="G218" s="6">
        <v>50</v>
      </c>
      <c r="K218" s="6">
        <v>5.2</v>
      </c>
      <c r="O218" s="6">
        <v>5790</v>
      </c>
      <c r="Q218" s="6">
        <v>14000</v>
      </c>
      <c r="S218" s="6">
        <v>15.3</v>
      </c>
      <c r="U218" s="6">
        <v>65</v>
      </c>
      <c r="AE218" s="6">
        <v>2000</v>
      </c>
      <c r="AG218" s="6">
        <v>6100</v>
      </c>
    </row>
    <row r="219" spans="1:69" x14ac:dyDescent="0.2">
      <c r="A219" s="6" t="s">
        <v>2075</v>
      </c>
      <c r="B219" s="66">
        <v>35531.614583333336</v>
      </c>
      <c r="C219" s="66"/>
      <c r="D219" s="6" t="s">
        <v>2108</v>
      </c>
      <c r="G219" s="6">
        <v>50</v>
      </c>
      <c r="K219" s="6">
        <v>0.88</v>
      </c>
      <c r="O219" s="6">
        <v>284</v>
      </c>
      <c r="S219" s="6">
        <v>16.2</v>
      </c>
      <c r="U219" s="6">
        <v>17.8</v>
      </c>
      <c r="AD219" s="6" t="s">
        <v>1784</v>
      </c>
      <c r="AE219" s="6">
        <v>10</v>
      </c>
      <c r="AG219" s="6">
        <v>73</v>
      </c>
    </row>
    <row r="220" spans="1:69" x14ac:dyDescent="0.2">
      <c r="A220" s="6" t="s">
        <v>2075</v>
      </c>
      <c r="B220" s="66">
        <v>35531.697916666664</v>
      </c>
      <c r="C220" s="66"/>
      <c r="D220" s="6" t="s">
        <v>2109</v>
      </c>
      <c r="G220" s="6">
        <v>50</v>
      </c>
      <c r="K220" s="6">
        <v>1.7</v>
      </c>
      <c r="O220" s="6">
        <v>234</v>
      </c>
      <c r="S220" s="6">
        <v>15.9</v>
      </c>
      <c r="U220" s="6">
        <v>17.899999999999999</v>
      </c>
      <c r="AE220" s="6">
        <v>49</v>
      </c>
      <c r="AG220" s="6">
        <v>120</v>
      </c>
    </row>
    <row r="221" spans="1:69" x14ac:dyDescent="0.2">
      <c r="A221" s="6" t="s">
        <v>2075</v>
      </c>
      <c r="B221" s="66">
        <v>35531.78125</v>
      </c>
      <c r="C221" s="66"/>
      <c r="D221" s="6" t="s">
        <v>2110</v>
      </c>
      <c r="G221" s="6">
        <v>50</v>
      </c>
      <c r="K221" s="6">
        <v>3.9</v>
      </c>
      <c r="O221" s="6">
        <v>5010</v>
      </c>
      <c r="S221" s="6">
        <v>11.7</v>
      </c>
      <c r="U221" s="6">
        <v>28</v>
      </c>
      <c r="AE221" s="6">
        <v>710</v>
      </c>
      <c r="AG221" s="6">
        <v>5100</v>
      </c>
    </row>
    <row r="222" spans="1:69" x14ac:dyDescent="0.2">
      <c r="A222" s="6" t="s">
        <v>2075</v>
      </c>
      <c r="B222" s="66">
        <v>35531.864583333336</v>
      </c>
      <c r="C222" s="66"/>
      <c r="D222" s="6" t="s">
        <v>2111</v>
      </c>
      <c r="G222" s="6">
        <v>50</v>
      </c>
      <c r="K222" s="6">
        <v>2.5</v>
      </c>
      <c r="O222" s="6">
        <v>2550</v>
      </c>
      <c r="S222" s="6">
        <v>17.8</v>
      </c>
      <c r="U222" s="6">
        <v>560</v>
      </c>
      <c r="AE222" s="6">
        <v>2900</v>
      </c>
      <c r="AG222" s="6">
        <v>5000</v>
      </c>
    </row>
    <row r="223" spans="1:69" x14ac:dyDescent="0.2">
      <c r="A223" s="6" t="s">
        <v>2075</v>
      </c>
      <c r="B223" s="66">
        <v>35531.961805555555</v>
      </c>
      <c r="C223" s="66"/>
      <c r="D223" s="6" t="s">
        <v>2112</v>
      </c>
      <c r="G223" s="6">
        <v>50</v>
      </c>
      <c r="K223" s="6">
        <v>2.2999999999999998</v>
      </c>
      <c r="O223" s="6">
        <v>1890</v>
      </c>
      <c r="S223" s="6">
        <v>18.7</v>
      </c>
      <c r="U223" s="6">
        <v>110</v>
      </c>
      <c r="AA223" s="6">
        <v>1960</v>
      </c>
      <c r="AE223" s="6">
        <v>600</v>
      </c>
      <c r="AG223" s="6">
        <v>1700</v>
      </c>
      <c r="AM223" s="6">
        <v>8</v>
      </c>
      <c r="BP223" s="6" t="s">
        <v>1784</v>
      </c>
      <c r="BQ223" s="6">
        <v>2E-3</v>
      </c>
    </row>
    <row r="224" spans="1:69" x14ac:dyDescent="0.2">
      <c r="A224" s="6" t="s">
        <v>2075</v>
      </c>
      <c r="B224" s="66">
        <v>35532.0625</v>
      </c>
      <c r="C224" s="66"/>
      <c r="D224" s="6" t="s">
        <v>2113</v>
      </c>
      <c r="G224" s="6">
        <v>50</v>
      </c>
      <c r="K224" s="6">
        <v>4.3</v>
      </c>
      <c r="O224" s="6">
        <v>5600</v>
      </c>
      <c r="S224" s="6">
        <v>22.6</v>
      </c>
      <c r="U224" s="6">
        <v>100</v>
      </c>
      <c r="AE224" s="6">
        <v>1400</v>
      </c>
      <c r="AG224" s="6">
        <v>5800</v>
      </c>
    </row>
    <row r="225" spans="1:91" x14ac:dyDescent="0.2">
      <c r="A225" s="6" t="s">
        <v>2075</v>
      </c>
      <c r="B225" s="66">
        <v>35532.145833333336</v>
      </c>
      <c r="C225" s="66"/>
      <c r="D225" s="6" t="s">
        <v>2114</v>
      </c>
      <c r="G225" s="6">
        <v>50</v>
      </c>
      <c r="K225" s="6">
        <v>5.9</v>
      </c>
      <c r="O225" s="6">
        <v>1340</v>
      </c>
      <c r="S225" s="6">
        <v>20.100000000000001</v>
      </c>
      <c r="U225" s="6">
        <v>55</v>
      </c>
      <c r="AE225" s="6">
        <v>540</v>
      </c>
      <c r="AG225" s="6">
        <v>2000</v>
      </c>
    </row>
    <row r="226" spans="1:91" x14ac:dyDescent="0.2">
      <c r="A226" s="6" t="s">
        <v>2075</v>
      </c>
      <c r="B226" s="66">
        <v>35532.229166666664</v>
      </c>
      <c r="C226" s="66"/>
      <c r="D226" s="6" t="s">
        <v>2115</v>
      </c>
      <c r="G226" s="6">
        <v>50</v>
      </c>
      <c r="K226" s="6">
        <v>6.7</v>
      </c>
      <c r="O226" s="6">
        <v>784</v>
      </c>
      <c r="S226" s="6">
        <v>25.4</v>
      </c>
      <c r="U226" s="6">
        <v>62</v>
      </c>
      <c r="AE226" s="6">
        <v>230</v>
      </c>
      <c r="AG226" s="6">
        <v>560</v>
      </c>
    </row>
    <row r="227" spans="1:91" x14ac:dyDescent="0.2">
      <c r="A227" s="6" t="s">
        <v>2075</v>
      </c>
      <c r="B227" s="66">
        <v>35532.3125</v>
      </c>
      <c r="C227" s="66"/>
      <c r="D227" s="6" t="s">
        <v>2116</v>
      </c>
      <c r="G227" s="6">
        <v>50</v>
      </c>
      <c r="K227" s="6">
        <v>7</v>
      </c>
      <c r="O227" s="6">
        <v>890</v>
      </c>
      <c r="S227" s="6">
        <v>23</v>
      </c>
      <c r="U227" s="6">
        <v>60</v>
      </c>
      <c r="AA227" s="6">
        <v>259</v>
      </c>
      <c r="AE227" s="6">
        <v>200</v>
      </c>
      <c r="AG227" s="6">
        <v>700</v>
      </c>
      <c r="AM227" s="6">
        <v>8</v>
      </c>
      <c r="BP227" s="6" t="s">
        <v>1784</v>
      </c>
      <c r="BQ227" s="6">
        <v>2E-3</v>
      </c>
    </row>
    <row r="228" spans="1:91" x14ac:dyDescent="0.2">
      <c r="A228" s="6" t="s">
        <v>2075</v>
      </c>
      <c r="B228" s="66">
        <v>35532.427083333336</v>
      </c>
      <c r="C228" s="66"/>
      <c r="D228" s="6" t="s">
        <v>2117</v>
      </c>
      <c r="G228" s="6">
        <v>50</v>
      </c>
      <c r="K228" s="6">
        <v>6.4</v>
      </c>
      <c r="O228" s="6">
        <v>632</v>
      </c>
      <c r="S228" s="6">
        <v>24.6</v>
      </c>
      <c r="U228" s="6">
        <v>57</v>
      </c>
      <c r="AE228" s="6">
        <v>250</v>
      </c>
      <c r="AG228" s="6">
        <v>450</v>
      </c>
    </row>
    <row r="229" spans="1:91" x14ac:dyDescent="0.2">
      <c r="A229" s="6" t="s">
        <v>2075</v>
      </c>
      <c r="B229" s="66">
        <v>35532.614583333336</v>
      </c>
      <c r="C229" s="66"/>
      <c r="D229" s="6" t="s">
        <v>2118</v>
      </c>
      <c r="G229" s="6">
        <v>50</v>
      </c>
      <c r="K229" s="6">
        <v>5.2</v>
      </c>
      <c r="O229" s="6">
        <v>658</v>
      </c>
      <c r="S229" s="6">
        <v>23.4</v>
      </c>
      <c r="U229" s="6">
        <v>63</v>
      </c>
      <c r="AD229" s="6" t="s">
        <v>1784</v>
      </c>
      <c r="AE229" s="6">
        <v>10</v>
      </c>
      <c r="AG229" s="6">
        <v>35</v>
      </c>
    </row>
    <row r="230" spans="1:91" x14ac:dyDescent="0.2">
      <c r="A230" s="6" t="s">
        <v>2075</v>
      </c>
      <c r="B230" s="66">
        <v>35548.4375</v>
      </c>
      <c r="C230" s="66"/>
      <c r="D230" s="6" t="s">
        <v>2119</v>
      </c>
      <c r="G230" s="6">
        <v>50</v>
      </c>
      <c r="K230" s="6">
        <v>1</v>
      </c>
      <c r="N230" s="6" t="s">
        <v>1792</v>
      </c>
      <c r="O230" s="6">
        <v>318</v>
      </c>
      <c r="R230" s="6" t="s">
        <v>1792</v>
      </c>
      <c r="S230" s="6">
        <v>16</v>
      </c>
      <c r="T230" s="6" t="s">
        <v>1792</v>
      </c>
      <c r="U230" s="6">
        <v>18.7</v>
      </c>
      <c r="AD230" s="6" t="s">
        <v>1784</v>
      </c>
      <c r="AE230" s="6">
        <v>10</v>
      </c>
      <c r="AG230" s="6">
        <v>110</v>
      </c>
      <c r="BP230" s="6" t="s">
        <v>1784</v>
      </c>
      <c r="BQ230" s="6">
        <v>2E-3</v>
      </c>
    </row>
    <row r="231" spans="1:91" x14ac:dyDescent="0.2">
      <c r="A231" s="6" t="s">
        <v>2075</v>
      </c>
      <c r="B231" s="66">
        <v>35719.444444444445</v>
      </c>
      <c r="C231" s="66"/>
      <c r="D231" s="6" t="s">
        <v>2120</v>
      </c>
      <c r="E231" s="6" t="s">
        <v>2121</v>
      </c>
      <c r="G231" s="6">
        <v>10</v>
      </c>
      <c r="I231" s="6">
        <v>0.17</v>
      </c>
      <c r="N231" s="6" t="s">
        <v>1784</v>
      </c>
      <c r="O231" s="6">
        <v>12</v>
      </c>
      <c r="Q231" s="6">
        <v>36</v>
      </c>
      <c r="S231" s="6">
        <v>1.3900000000000001</v>
      </c>
      <c r="U231" s="6">
        <v>2.2999999999999998</v>
      </c>
      <c r="AD231" s="6" t="s">
        <v>1784</v>
      </c>
      <c r="AE231" s="6">
        <v>18</v>
      </c>
      <c r="AF231" s="6" t="s">
        <v>1784</v>
      </c>
      <c r="AG231" s="6">
        <v>18</v>
      </c>
      <c r="AM231" s="6">
        <v>8.1999999999999993</v>
      </c>
      <c r="BA231" s="6">
        <v>6</v>
      </c>
      <c r="BC231" s="6">
        <v>100</v>
      </c>
      <c r="BG231" s="6">
        <v>2</v>
      </c>
      <c r="BI231" s="6">
        <v>42</v>
      </c>
      <c r="BJ231" s="6" t="s">
        <v>1784</v>
      </c>
      <c r="BK231" s="6">
        <v>0.8</v>
      </c>
      <c r="BM231" s="6">
        <v>20</v>
      </c>
      <c r="BO231" s="6">
        <v>4.5999999999999999E-2</v>
      </c>
      <c r="BU231" s="6">
        <v>440</v>
      </c>
      <c r="BV231" s="6" t="s">
        <v>1784</v>
      </c>
      <c r="BW231" s="6">
        <v>2</v>
      </c>
    </row>
    <row r="232" spans="1:91" x14ac:dyDescent="0.2">
      <c r="A232" s="6" t="s">
        <v>2075</v>
      </c>
      <c r="B232" s="66">
        <v>35774.274305555555</v>
      </c>
      <c r="C232" s="66">
        <v>35774.871527777781</v>
      </c>
      <c r="D232" s="6" t="s">
        <v>2122</v>
      </c>
      <c r="E232" s="6" t="s">
        <v>2123</v>
      </c>
      <c r="G232" s="6">
        <v>50</v>
      </c>
      <c r="M232" s="6">
        <v>204.35</v>
      </c>
      <c r="O232" s="6">
        <v>3970</v>
      </c>
      <c r="Q232" s="6">
        <v>7300</v>
      </c>
      <c r="S232" s="6">
        <v>2.87</v>
      </c>
      <c r="U232" s="6">
        <v>19</v>
      </c>
      <c r="AE232" s="6">
        <v>220</v>
      </c>
      <c r="AG232" s="6">
        <v>3700</v>
      </c>
      <c r="AM232" s="6">
        <v>8.02</v>
      </c>
      <c r="BA232" s="6">
        <v>40</v>
      </c>
      <c r="BC232" s="6">
        <v>57</v>
      </c>
      <c r="BG232" s="6">
        <v>19</v>
      </c>
      <c r="BI232" s="6">
        <v>13</v>
      </c>
      <c r="BK232" s="6">
        <v>19</v>
      </c>
      <c r="BM232" s="6">
        <v>160</v>
      </c>
      <c r="BO232" s="6">
        <v>0.122</v>
      </c>
      <c r="BU232" s="6">
        <v>190</v>
      </c>
      <c r="CM232" s="6">
        <v>0.187</v>
      </c>
    </row>
    <row r="233" spans="1:91" x14ac:dyDescent="0.2">
      <c r="A233" s="6" t="s">
        <v>2075</v>
      </c>
      <c r="B233" s="66">
        <v>35774.523611111108</v>
      </c>
      <c r="C233" s="66"/>
      <c r="D233" s="6" t="s">
        <v>2124</v>
      </c>
      <c r="G233" s="6">
        <v>70</v>
      </c>
      <c r="K233" s="6">
        <v>4</v>
      </c>
      <c r="BW233" s="6">
        <v>17</v>
      </c>
    </row>
    <row r="234" spans="1:91" x14ac:dyDescent="0.2">
      <c r="A234" s="6" t="s">
        <v>2075</v>
      </c>
      <c r="B234" s="66">
        <v>35799.253472222219</v>
      </c>
      <c r="C234" s="66">
        <v>35799.520833333336</v>
      </c>
      <c r="D234" s="6" t="s">
        <v>2125</v>
      </c>
      <c r="E234" s="6" t="s">
        <v>2126</v>
      </c>
      <c r="G234" s="6">
        <v>50</v>
      </c>
      <c r="M234" s="6">
        <v>129.24</v>
      </c>
      <c r="N234" s="6" t="s">
        <v>1784</v>
      </c>
      <c r="O234" s="6">
        <v>300</v>
      </c>
      <c r="Q234" s="6">
        <v>6600</v>
      </c>
      <c r="S234" s="6">
        <v>7.43</v>
      </c>
      <c r="U234" s="6">
        <v>100</v>
      </c>
      <c r="AE234" s="6">
        <v>960</v>
      </c>
      <c r="AG234" s="6">
        <v>3600</v>
      </c>
      <c r="AM234" s="6">
        <v>7.99</v>
      </c>
      <c r="BA234" s="6">
        <v>93</v>
      </c>
      <c r="BC234" s="6">
        <v>51</v>
      </c>
      <c r="BG234" s="6">
        <v>19</v>
      </c>
      <c r="BI234" s="6">
        <v>14</v>
      </c>
      <c r="BK234" s="6">
        <v>11</v>
      </c>
      <c r="BM234" s="6">
        <v>160</v>
      </c>
      <c r="BO234" s="6">
        <v>0.13700000000000001</v>
      </c>
      <c r="BU234" s="6">
        <v>190</v>
      </c>
      <c r="CM234" s="6">
        <v>0.129</v>
      </c>
    </row>
    <row r="235" spans="1:91" x14ac:dyDescent="0.2">
      <c r="A235" s="6" t="s">
        <v>2075</v>
      </c>
      <c r="B235" s="66">
        <v>35803.350694444445</v>
      </c>
      <c r="C235" s="66">
        <v>35803.819444444445</v>
      </c>
      <c r="D235" s="6" t="s">
        <v>2127</v>
      </c>
      <c r="E235" s="6" t="s">
        <v>2128</v>
      </c>
      <c r="G235" s="6">
        <v>50</v>
      </c>
      <c r="M235" s="6">
        <v>78.959999999999994</v>
      </c>
      <c r="O235" s="6">
        <v>1550</v>
      </c>
      <c r="Q235" s="6">
        <v>2000</v>
      </c>
      <c r="S235" s="6">
        <v>7.02</v>
      </c>
      <c r="U235" s="6">
        <v>24</v>
      </c>
      <c r="AE235" s="6">
        <v>140</v>
      </c>
      <c r="AG235" s="6">
        <v>1000</v>
      </c>
      <c r="AM235" s="6">
        <v>7.9</v>
      </c>
      <c r="BA235" s="6">
        <v>14</v>
      </c>
      <c r="BC235" s="6">
        <v>100</v>
      </c>
      <c r="BG235" s="6">
        <v>8</v>
      </c>
      <c r="BI235" s="6">
        <v>30</v>
      </c>
      <c r="BK235" s="6">
        <v>4.7</v>
      </c>
      <c r="BM235" s="6">
        <v>86</v>
      </c>
      <c r="BO235" s="6">
        <v>5.8999999999999997E-2</v>
      </c>
      <c r="BU235" s="6">
        <v>370</v>
      </c>
      <c r="CM235" s="6">
        <v>6.7000000000000004E-2</v>
      </c>
    </row>
    <row r="236" spans="1:91" x14ac:dyDescent="0.2">
      <c r="A236" s="6" t="s">
        <v>2075</v>
      </c>
      <c r="B236" s="66">
        <v>35803.854166666664</v>
      </c>
      <c r="C236" s="66"/>
      <c r="D236" s="6" t="s">
        <v>2129</v>
      </c>
      <c r="G236" s="6">
        <v>70</v>
      </c>
      <c r="K236" s="6">
        <v>1.9</v>
      </c>
      <c r="BW236" s="6">
        <v>8</v>
      </c>
    </row>
    <row r="237" spans="1:91" x14ac:dyDescent="0.2">
      <c r="A237" s="6" t="s">
        <v>2075</v>
      </c>
      <c r="B237" s="66">
        <v>35815.62222222222</v>
      </c>
      <c r="C237" s="66"/>
      <c r="D237" s="6" t="s">
        <v>2130</v>
      </c>
      <c r="E237" s="6" t="s">
        <v>2131</v>
      </c>
      <c r="G237" s="6">
        <v>10</v>
      </c>
      <c r="K237" s="6">
        <v>0.5</v>
      </c>
      <c r="O237" s="6">
        <v>369</v>
      </c>
      <c r="Q237" s="6">
        <v>630</v>
      </c>
      <c r="S237" s="6">
        <v>9.14</v>
      </c>
      <c r="U237" s="6">
        <v>23</v>
      </c>
      <c r="AE237" s="6">
        <v>57</v>
      </c>
      <c r="AG237" s="6">
        <v>220</v>
      </c>
      <c r="AM237" s="6">
        <v>8.1</v>
      </c>
      <c r="BA237" s="6">
        <v>8</v>
      </c>
      <c r="BC237" s="6">
        <v>130</v>
      </c>
      <c r="BG237" s="6">
        <v>3</v>
      </c>
      <c r="BI237" s="6">
        <v>50</v>
      </c>
      <c r="BK237" s="6">
        <v>1.3</v>
      </c>
      <c r="BM237" s="6">
        <v>50</v>
      </c>
      <c r="BO237" s="6">
        <v>4.4999999999999998E-2</v>
      </c>
      <c r="BU237" s="6">
        <v>540</v>
      </c>
      <c r="BV237" s="6" t="s">
        <v>1784</v>
      </c>
      <c r="BW237" s="6">
        <v>2</v>
      </c>
    </row>
    <row r="238" spans="1:91" x14ac:dyDescent="0.2">
      <c r="A238" s="6" t="s">
        <v>2075</v>
      </c>
      <c r="B238" s="66">
        <v>35831.441666666666</v>
      </c>
      <c r="C238" s="66"/>
      <c r="D238" s="6" t="s">
        <v>2132</v>
      </c>
      <c r="G238" s="6">
        <v>70</v>
      </c>
      <c r="K238" s="6">
        <v>1.1000000000000001</v>
      </c>
    </row>
    <row r="239" spans="1:91" x14ac:dyDescent="0.2">
      <c r="A239" s="6" t="s">
        <v>2075</v>
      </c>
      <c r="B239" s="66">
        <v>35857.256944444445</v>
      </c>
      <c r="C239" s="66">
        <v>35857.413194444445</v>
      </c>
      <c r="D239" s="6" t="s">
        <v>2133</v>
      </c>
      <c r="E239" s="6" t="s">
        <v>2134</v>
      </c>
      <c r="G239" s="6">
        <v>50</v>
      </c>
      <c r="M239" s="6">
        <v>29.41</v>
      </c>
      <c r="O239" s="6">
        <v>799</v>
      </c>
      <c r="Q239" s="6">
        <v>1200</v>
      </c>
      <c r="S239" s="6">
        <v>4.74</v>
      </c>
      <c r="U239" s="6">
        <v>9.1</v>
      </c>
      <c r="AE239" s="6">
        <v>120</v>
      </c>
      <c r="AG239" s="6">
        <v>700</v>
      </c>
      <c r="AM239" s="6">
        <v>7.88</v>
      </c>
      <c r="BA239" s="6">
        <v>7</v>
      </c>
      <c r="BC239" s="6">
        <v>97</v>
      </c>
      <c r="BG239" s="6">
        <v>8</v>
      </c>
      <c r="BI239" s="6">
        <v>36</v>
      </c>
      <c r="BK239" s="6">
        <v>1.9</v>
      </c>
      <c r="BM239" s="6">
        <v>57</v>
      </c>
      <c r="BO239" s="6">
        <v>6.7000000000000004E-2</v>
      </c>
      <c r="BU239" s="6">
        <v>390</v>
      </c>
      <c r="CM239" s="6">
        <v>2.5999999999999999E-2</v>
      </c>
    </row>
    <row r="240" spans="1:91" x14ac:dyDescent="0.2">
      <c r="A240" s="6" t="s">
        <v>2075</v>
      </c>
      <c r="B240" s="66">
        <v>35857.42083333333</v>
      </c>
      <c r="C240" s="66"/>
      <c r="D240" s="6" t="s">
        <v>2135</v>
      </c>
      <c r="G240" s="6">
        <v>70</v>
      </c>
      <c r="K240" s="6">
        <v>2</v>
      </c>
      <c r="BV240" s="6" t="s">
        <v>1784</v>
      </c>
      <c r="BW240" s="6">
        <v>2</v>
      </c>
    </row>
    <row r="241" spans="1:91" x14ac:dyDescent="0.2">
      <c r="A241" s="6" t="s">
        <v>2075</v>
      </c>
      <c r="B241" s="66">
        <v>35880.576388888891</v>
      </c>
      <c r="C241" s="66"/>
      <c r="D241" s="6" t="s">
        <v>2136</v>
      </c>
      <c r="G241" s="6">
        <v>70</v>
      </c>
      <c r="K241" s="6">
        <v>1.6</v>
      </c>
    </row>
    <row r="242" spans="1:91" x14ac:dyDescent="0.2">
      <c r="A242" s="6" t="s">
        <v>2075</v>
      </c>
      <c r="B242" s="66">
        <v>35915.563888888886</v>
      </c>
      <c r="C242" s="66"/>
      <c r="D242" s="6" t="s">
        <v>2137</v>
      </c>
      <c r="E242" s="6" t="s">
        <v>2138</v>
      </c>
      <c r="G242" s="6">
        <v>70</v>
      </c>
      <c r="K242" s="6">
        <v>1.1000000000000001</v>
      </c>
      <c r="O242" s="6">
        <v>100</v>
      </c>
      <c r="Q242" s="6">
        <v>180</v>
      </c>
      <c r="S242" s="6">
        <v>3.96</v>
      </c>
      <c r="U242" s="6">
        <v>6.2</v>
      </c>
      <c r="AD242" s="6" t="s">
        <v>1784</v>
      </c>
      <c r="AE242" s="6">
        <v>18</v>
      </c>
      <c r="AG242" s="6">
        <v>18</v>
      </c>
      <c r="AM242" s="6">
        <v>8.01</v>
      </c>
      <c r="AZ242" s="6" t="s">
        <v>1784</v>
      </c>
      <c r="BA242" s="6">
        <v>5</v>
      </c>
      <c r="BC242" s="6">
        <v>130</v>
      </c>
      <c r="BG242" s="6">
        <v>3</v>
      </c>
      <c r="BI242" s="6">
        <v>52</v>
      </c>
      <c r="BJ242" s="6" t="s">
        <v>1784</v>
      </c>
      <c r="BK242" s="6">
        <v>0.8</v>
      </c>
      <c r="BM242" s="6">
        <v>26</v>
      </c>
      <c r="BO242" s="6">
        <v>3.3000000000000002E-2</v>
      </c>
      <c r="BU242" s="6">
        <v>530</v>
      </c>
      <c r="BV242" s="6" t="s">
        <v>1784</v>
      </c>
      <c r="BW242" s="6">
        <v>2</v>
      </c>
    </row>
    <row r="243" spans="1:91" x14ac:dyDescent="0.2">
      <c r="A243" s="6" t="s">
        <v>2075</v>
      </c>
      <c r="B243" s="66">
        <v>35956.708333333336</v>
      </c>
      <c r="C243" s="66"/>
      <c r="D243" s="6" t="s">
        <v>2139</v>
      </c>
      <c r="E243" s="6" t="s">
        <v>2140</v>
      </c>
      <c r="G243" s="6">
        <v>70</v>
      </c>
      <c r="K243" s="6">
        <v>0.94</v>
      </c>
    </row>
    <row r="244" spans="1:91" x14ac:dyDescent="0.2">
      <c r="A244" s="6" t="s">
        <v>2075</v>
      </c>
      <c r="B244" s="66">
        <v>35969.561111111114</v>
      </c>
      <c r="C244" s="66"/>
      <c r="D244" s="6" t="s">
        <v>2141</v>
      </c>
      <c r="G244" s="6">
        <v>70</v>
      </c>
      <c r="K244" s="6">
        <v>0.6</v>
      </c>
    </row>
    <row r="245" spans="1:91" x14ac:dyDescent="0.2">
      <c r="A245" s="6" t="s">
        <v>2075</v>
      </c>
      <c r="B245" s="66">
        <v>35996.826388888891</v>
      </c>
      <c r="C245" s="66">
        <v>35997.15625</v>
      </c>
      <c r="D245" s="6" t="s">
        <v>2142</v>
      </c>
      <c r="E245" s="6" t="s">
        <v>2143</v>
      </c>
      <c r="G245" s="6">
        <v>50</v>
      </c>
      <c r="M245" s="6">
        <v>819.7</v>
      </c>
      <c r="O245" s="6">
        <v>15.7</v>
      </c>
      <c r="Q245" s="6">
        <v>60</v>
      </c>
      <c r="S245" s="6">
        <v>0.56399999999999995</v>
      </c>
      <c r="U245" s="6">
        <v>2.27</v>
      </c>
      <c r="AD245" s="6" t="s">
        <v>1784</v>
      </c>
      <c r="AE245" s="6">
        <v>18</v>
      </c>
      <c r="AF245" s="6" t="s">
        <v>1784</v>
      </c>
      <c r="AG245" s="6">
        <v>18</v>
      </c>
      <c r="AM245" s="6">
        <v>7.9</v>
      </c>
      <c r="BA245" s="6">
        <v>290</v>
      </c>
      <c r="BC245" s="6">
        <v>56</v>
      </c>
      <c r="BE245" s="6">
        <v>1.3</v>
      </c>
      <c r="BG245" s="6">
        <v>42</v>
      </c>
      <c r="BI245" s="6">
        <v>19</v>
      </c>
      <c r="BK245" s="6">
        <v>51</v>
      </c>
      <c r="BM245" s="6">
        <v>430</v>
      </c>
      <c r="BO245" s="6">
        <v>0.27300000000000002</v>
      </c>
      <c r="BU245" s="6">
        <v>220</v>
      </c>
      <c r="CM245" s="6">
        <v>0.82399999999999995</v>
      </c>
    </row>
    <row r="246" spans="1:91" x14ac:dyDescent="0.2">
      <c r="A246" s="6" t="s">
        <v>2075</v>
      </c>
      <c r="B246" s="66">
        <v>35996.930555555555</v>
      </c>
      <c r="C246" s="66"/>
      <c r="D246" s="6" t="s">
        <v>2144</v>
      </c>
      <c r="G246" s="6">
        <v>50</v>
      </c>
      <c r="K246" s="6">
        <v>32</v>
      </c>
      <c r="BV246" s="6" t="s">
        <v>1784</v>
      </c>
      <c r="BW246" s="6">
        <v>2</v>
      </c>
    </row>
    <row r="247" spans="1:91" x14ac:dyDescent="0.2">
      <c r="A247" s="6" t="s">
        <v>2075</v>
      </c>
      <c r="B247" s="66">
        <v>36004.68472222222</v>
      </c>
      <c r="C247" s="66"/>
      <c r="D247" s="6" t="s">
        <v>2145</v>
      </c>
      <c r="E247" s="6" t="s">
        <v>2146</v>
      </c>
      <c r="G247" s="6">
        <v>10</v>
      </c>
      <c r="K247" s="6">
        <v>0.33</v>
      </c>
      <c r="O247" s="6">
        <v>39</v>
      </c>
      <c r="Q247" s="6">
        <v>73</v>
      </c>
      <c r="S247" s="6">
        <v>2.0699999999999998</v>
      </c>
      <c r="U247" s="6">
        <v>3.36</v>
      </c>
      <c r="AD247" s="6" t="s">
        <v>1784</v>
      </c>
      <c r="AE247" s="6">
        <v>18</v>
      </c>
      <c r="AF247" s="6" t="s">
        <v>1784</v>
      </c>
      <c r="AG247" s="6">
        <v>18</v>
      </c>
      <c r="AM247" s="6">
        <v>7.9399999999999995</v>
      </c>
      <c r="BA247" s="6">
        <v>10</v>
      </c>
      <c r="BC247" s="6">
        <v>130</v>
      </c>
      <c r="BE247" s="6">
        <v>0.11</v>
      </c>
      <c r="BG247" s="6">
        <v>3</v>
      </c>
      <c r="BI247" s="6">
        <v>57</v>
      </c>
      <c r="BK247" s="6">
        <v>3</v>
      </c>
      <c r="BL247" s="6" t="s">
        <v>1784</v>
      </c>
      <c r="BM247" s="6">
        <v>19</v>
      </c>
      <c r="BO247" s="6">
        <v>7.4999999999999997E-2</v>
      </c>
      <c r="BU247" s="6">
        <v>570</v>
      </c>
      <c r="BV247" s="6" t="s">
        <v>1784</v>
      </c>
      <c r="BW247" s="6">
        <v>2</v>
      </c>
    </row>
    <row r="248" spans="1:91" x14ac:dyDescent="0.2">
      <c r="A248" s="6" t="s">
        <v>2075</v>
      </c>
      <c r="B248" s="66">
        <v>36048.468055555553</v>
      </c>
      <c r="C248" s="66"/>
      <c r="D248" s="6" t="s">
        <v>2147</v>
      </c>
      <c r="G248" s="6">
        <v>10</v>
      </c>
      <c r="K248" s="6">
        <v>0.33</v>
      </c>
    </row>
    <row r="249" spans="1:91" x14ac:dyDescent="0.2">
      <c r="A249" s="6" t="s">
        <v>2075</v>
      </c>
      <c r="B249" s="66">
        <v>36068.355555555558</v>
      </c>
      <c r="C249" s="66"/>
      <c r="D249" s="6" t="s">
        <v>2148</v>
      </c>
      <c r="G249" s="6">
        <v>70</v>
      </c>
      <c r="K249" s="6">
        <v>0.45</v>
      </c>
    </row>
    <row r="250" spans="1:91" x14ac:dyDescent="0.2">
      <c r="A250" s="6" t="s">
        <v>2075</v>
      </c>
      <c r="B250" s="66">
        <v>36102.518055555556</v>
      </c>
      <c r="C250" s="66"/>
      <c r="D250" s="6" t="s">
        <v>2149</v>
      </c>
      <c r="G250" s="6">
        <v>70</v>
      </c>
      <c r="K250" s="6">
        <v>0.22</v>
      </c>
    </row>
    <row r="251" spans="1:91" x14ac:dyDescent="0.2">
      <c r="A251" s="6" t="s">
        <v>2075</v>
      </c>
      <c r="B251" s="66">
        <v>36130.552083333336</v>
      </c>
      <c r="C251" s="66"/>
      <c r="D251" s="6" t="s">
        <v>2150</v>
      </c>
      <c r="G251" s="6">
        <v>70</v>
      </c>
      <c r="K251" s="6">
        <v>0.27</v>
      </c>
    </row>
    <row r="252" spans="1:91" x14ac:dyDescent="0.2">
      <c r="A252" s="6" t="s">
        <v>2075</v>
      </c>
      <c r="B252" s="66">
        <v>36149.868055555555</v>
      </c>
      <c r="C252" s="66">
        <v>36149.958333333336</v>
      </c>
      <c r="D252" s="6" t="s">
        <v>2151</v>
      </c>
      <c r="E252" s="6" t="s">
        <v>2152</v>
      </c>
      <c r="G252" s="6">
        <v>50</v>
      </c>
      <c r="M252" s="6">
        <v>2.66</v>
      </c>
      <c r="N252" s="6" t="s">
        <v>1784</v>
      </c>
      <c r="O252" s="6">
        <v>600</v>
      </c>
      <c r="Q252" s="6">
        <v>300</v>
      </c>
      <c r="S252" s="6">
        <v>0.67800000000000005</v>
      </c>
      <c r="U252" s="6">
        <v>2.21</v>
      </c>
      <c r="AD252" s="6" t="s">
        <v>1784</v>
      </c>
      <c r="AE252" s="6">
        <v>18</v>
      </c>
      <c r="AG252" s="6">
        <v>24</v>
      </c>
      <c r="AM252" s="6">
        <v>8.34</v>
      </c>
      <c r="AZ252" s="6" t="s">
        <v>1784</v>
      </c>
      <c r="BA252" s="6">
        <v>5</v>
      </c>
      <c r="BC252" s="6">
        <v>120</v>
      </c>
      <c r="BE252" s="6">
        <v>0.27</v>
      </c>
      <c r="BG252" s="6">
        <v>4</v>
      </c>
      <c r="BI252" s="6">
        <v>52</v>
      </c>
      <c r="BK252" s="6">
        <v>0.9</v>
      </c>
      <c r="BM252" s="6">
        <v>39</v>
      </c>
      <c r="BO252" s="6">
        <v>2.9000000000000001E-2</v>
      </c>
      <c r="BU252" s="6">
        <v>520</v>
      </c>
    </row>
    <row r="253" spans="1:91" x14ac:dyDescent="0.2">
      <c r="A253" s="6" t="s">
        <v>2075</v>
      </c>
      <c r="B253" s="66">
        <v>36149.880555555559</v>
      </c>
      <c r="C253" s="66"/>
      <c r="D253" s="6" t="s">
        <v>2153</v>
      </c>
      <c r="G253" s="6">
        <v>70</v>
      </c>
      <c r="K253" s="6">
        <v>0.37</v>
      </c>
      <c r="BW253" s="6">
        <v>2</v>
      </c>
    </row>
    <row r="254" spans="1:91" x14ac:dyDescent="0.2">
      <c r="A254" s="6" t="s">
        <v>2075</v>
      </c>
      <c r="B254" s="66">
        <v>36158.251388888886</v>
      </c>
      <c r="C254" s="66">
        <v>36158.492361111108</v>
      </c>
      <c r="D254" s="6" t="s">
        <v>2154</v>
      </c>
      <c r="E254" s="6" t="s">
        <v>2155</v>
      </c>
      <c r="G254" s="6">
        <v>50</v>
      </c>
      <c r="M254" s="6">
        <v>5.58</v>
      </c>
      <c r="N254" s="6" t="s">
        <v>1784</v>
      </c>
      <c r="O254" s="6">
        <v>60</v>
      </c>
      <c r="Q254" s="6">
        <v>280</v>
      </c>
      <c r="S254" s="6">
        <v>0.72599999999999998</v>
      </c>
      <c r="U254" s="6">
        <v>1.78</v>
      </c>
      <c r="AD254" s="6" t="s">
        <v>1784</v>
      </c>
      <c r="AE254" s="6">
        <v>18</v>
      </c>
      <c r="AF254" s="6" t="s">
        <v>1784</v>
      </c>
      <c r="AG254" s="6">
        <v>18</v>
      </c>
      <c r="AM254" s="6">
        <v>8.02</v>
      </c>
      <c r="AZ254" s="6" t="s">
        <v>1784</v>
      </c>
      <c r="BA254" s="6">
        <v>5</v>
      </c>
      <c r="BC254" s="6">
        <v>150</v>
      </c>
      <c r="BE254" s="6">
        <v>0.14000000000000001</v>
      </c>
      <c r="BG254" s="6">
        <v>1</v>
      </c>
      <c r="BI254" s="6">
        <v>62</v>
      </c>
      <c r="BJ254" s="6" t="s">
        <v>1784</v>
      </c>
      <c r="BK254" s="6">
        <v>0.8</v>
      </c>
      <c r="BL254" s="6" t="s">
        <v>1784</v>
      </c>
      <c r="BM254" s="6">
        <v>19</v>
      </c>
      <c r="BO254" s="6">
        <v>0.10199999999999999</v>
      </c>
      <c r="BU254" s="6">
        <v>620</v>
      </c>
    </row>
    <row r="255" spans="1:91" x14ac:dyDescent="0.2">
      <c r="A255" s="6" t="s">
        <v>2075</v>
      </c>
      <c r="B255" s="66">
        <v>36171.284722222219</v>
      </c>
      <c r="C255" s="66">
        <v>36171.954861111109</v>
      </c>
      <c r="D255" s="6" t="s">
        <v>2156</v>
      </c>
      <c r="E255" s="6" t="s">
        <v>2157</v>
      </c>
      <c r="G255" s="6">
        <v>50</v>
      </c>
      <c r="M255" s="6">
        <v>9.86</v>
      </c>
      <c r="O255" s="6">
        <v>72</v>
      </c>
      <c r="Q255" s="6">
        <v>240</v>
      </c>
      <c r="S255" s="6">
        <v>0.51200000000000001</v>
      </c>
      <c r="U255" s="6">
        <v>1.73</v>
      </c>
      <c r="AD255" s="6" t="s">
        <v>1784</v>
      </c>
      <c r="AE255" s="6">
        <v>18</v>
      </c>
      <c r="AG255" s="6">
        <v>34</v>
      </c>
      <c r="AM255" s="6">
        <v>8.01</v>
      </c>
      <c r="BA255" s="6">
        <v>12</v>
      </c>
      <c r="BC255" s="6">
        <v>110</v>
      </c>
      <c r="BE255" s="6">
        <v>0.09</v>
      </c>
      <c r="BG255" s="6">
        <v>3</v>
      </c>
      <c r="BI255" s="6">
        <v>41</v>
      </c>
      <c r="BK255" s="6">
        <v>1.2</v>
      </c>
      <c r="BM255" s="6">
        <v>25</v>
      </c>
      <c r="BO255" s="6">
        <v>5.8999999999999997E-2</v>
      </c>
      <c r="BU255" s="6">
        <v>440</v>
      </c>
    </row>
    <row r="256" spans="1:91" x14ac:dyDescent="0.2">
      <c r="A256" s="6" t="s">
        <v>2075</v>
      </c>
      <c r="B256" s="66">
        <v>36177.548611111109</v>
      </c>
      <c r="C256" s="66">
        <v>36177.899305555555</v>
      </c>
      <c r="D256" s="6" t="s">
        <v>2158</v>
      </c>
      <c r="E256" s="6" t="s">
        <v>2159</v>
      </c>
      <c r="G256" s="6">
        <v>50</v>
      </c>
      <c r="M256" s="6">
        <v>186.47</v>
      </c>
      <c r="N256" s="6" t="s">
        <v>1934</v>
      </c>
      <c r="O256" s="6">
        <v>1047</v>
      </c>
      <c r="Q256" s="6">
        <v>4400</v>
      </c>
      <c r="S256" s="6">
        <v>3.01</v>
      </c>
      <c r="U256" s="6">
        <v>38.200000000000003</v>
      </c>
      <c r="AE256" s="6">
        <v>130</v>
      </c>
      <c r="AG256" s="6">
        <v>1400</v>
      </c>
      <c r="AM256" s="6">
        <v>7.3</v>
      </c>
      <c r="BA256" s="6">
        <v>134</v>
      </c>
      <c r="BC256" s="6">
        <v>54</v>
      </c>
      <c r="BE256" s="6">
        <v>5.6</v>
      </c>
      <c r="BG256" s="6">
        <v>59</v>
      </c>
      <c r="BI256" s="6">
        <v>11</v>
      </c>
      <c r="BK256" s="6">
        <v>62</v>
      </c>
      <c r="BM256" s="6">
        <v>440</v>
      </c>
      <c r="BO256" s="6">
        <v>0.40899999999999997</v>
      </c>
      <c r="BU256" s="6">
        <v>180</v>
      </c>
    </row>
    <row r="257" spans="1:75" x14ac:dyDescent="0.2">
      <c r="A257" s="6" t="s">
        <v>2075</v>
      </c>
      <c r="B257" s="66">
        <v>36177.669444444444</v>
      </c>
      <c r="C257" s="66"/>
      <c r="D257" s="6" t="s">
        <v>2160</v>
      </c>
      <c r="G257" s="6">
        <v>70</v>
      </c>
      <c r="K257" s="6">
        <v>14</v>
      </c>
      <c r="BW257" s="6">
        <v>9.17</v>
      </c>
    </row>
    <row r="258" spans="1:75" x14ac:dyDescent="0.2">
      <c r="A258" s="6" t="s">
        <v>2075</v>
      </c>
      <c r="B258" s="66">
        <v>36199.568055555559</v>
      </c>
      <c r="C258" s="66"/>
      <c r="D258" s="6" t="s">
        <v>2161</v>
      </c>
      <c r="E258" s="6" t="s">
        <v>2162</v>
      </c>
      <c r="G258" s="6">
        <v>10</v>
      </c>
      <c r="K258" s="6">
        <v>1.4</v>
      </c>
      <c r="O258" s="6">
        <v>130</v>
      </c>
      <c r="Q258" s="6">
        <v>310</v>
      </c>
      <c r="S258" s="6">
        <v>4.95</v>
      </c>
      <c r="U258" s="6">
        <v>8.39</v>
      </c>
      <c r="AD258" s="6" t="s">
        <v>1784</v>
      </c>
      <c r="AE258" s="6">
        <v>18</v>
      </c>
      <c r="AG258" s="6">
        <v>69</v>
      </c>
      <c r="AM258" s="6">
        <v>7.77</v>
      </c>
      <c r="BA258" s="6">
        <v>6</v>
      </c>
      <c r="BC258" s="6">
        <v>130</v>
      </c>
      <c r="BE258" s="6">
        <v>7.0000000000000007E-2</v>
      </c>
      <c r="BG258" s="6">
        <v>2</v>
      </c>
      <c r="BI258" s="6">
        <v>46</v>
      </c>
      <c r="BJ258" s="6" t="s">
        <v>1784</v>
      </c>
      <c r="BK258" s="6">
        <v>0.8</v>
      </c>
      <c r="BM258" s="6">
        <v>66</v>
      </c>
      <c r="BO258" s="6">
        <v>3.3000000000000002E-2</v>
      </c>
      <c r="BU258" s="6">
        <v>500</v>
      </c>
    </row>
    <row r="259" spans="1:75" x14ac:dyDescent="0.2">
      <c r="A259" s="6" t="s">
        <v>2075</v>
      </c>
      <c r="B259" s="66">
        <v>36232.628472222219</v>
      </c>
      <c r="C259" s="66">
        <v>36232.850694444445</v>
      </c>
      <c r="D259" s="6" t="s">
        <v>2163</v>
      </c>
      <c r="E259" s="6" t="s">
        <v>2164</v>
      </c>
      <c r="G259" s="6">
        <v>50</v>
      </c>
      <c r="M259" s="6">
        <v>31.25</v>
      </c>
      <c r="O259" s="6">
        <v>1962</v>
      </c>
      <c r="Q259" s="6">
        <v>2400</v>
      </c>
      <c r="S259" s="6">
        <v>10.6</v>
      </c>
      <c r="U259" s="6">
        <v>19.100000000000001</v>
      </c>
      <c r="AE259" s="6">
        <v>110</v>
      </c>
      <c r="AG259" s="6">
        <v>780</v>
      </c>
      <c r="AM259" s="6">
        <v>7.97</v>
      </c>
      <c r="BA259" s="6">
        <v>9</v>
      </c>
      <c r="BO259" s="6">
        <v>7.0000000000000007E-2</v>
      </c>
    </row>
    <row r="260" spans="1:75" x14ac:dyDescent="0.2">
      <c r="A260" s="6" t="s">
        <v>2075</v>
      </c>
      <c r="B260" s="66">
        <v>36234.611111111109</v>
      </c>
      <c r="C260" s="66">
        <v>36235.864583333336</v>
      </c>
      <c r="D260" s="6" t="s">
        <v>2165</v>
      </c>
      <c r="E260" s="6" t="s">
        <v>2166</v>
      </c>
      <c r="G260" s="6">
        <v>50</v>
      </c>
      <c r="M260" s="6">
        <v>522.62</v>
      </c>
      <c r="N260" s="6" t="s">
        <v>1784</v>
      </c>
      <c r="O260" s="6">
        <v>600</v>
      </c>
      <c r="Q260" s="6">
        <v>870</v>
      </c>
      <c r="S260" s="6">
        <v>3.56</v>
      </c>
      <c r="U260" s="6">
        <v>8.8699999999999992</v>
      </c>
      <c r="AE260" s="6">
        <v>46</v>
      </c>
      <c r="AG260" s="6">
        <v>350</v>
      </c>
      <c r="AM260" s="6">
        <v>7.87</v>
      </c>
      <c r="BA260" s="6">
        <v>11</v>
      </c>
    </row>
    <row r="261" spans="1:75" x14ac:dyDescent="0.2">
      <c r="A261" s="6" t="s">
        <v>2075</v>
      </c>
      <c r="B261" s="66">
        <v>36243.415277777778</v>
      </c>
      <c r="C261" s="66"/>
      <c r="D261" s="6" t="s">
        <v>2167</v>
      </c>
      <c r="E261" s="6" t="s">
        <v>2168</v>
      </c>
      <c r="G261" s="6">
        <v>10</v>
      </c>
      <c r="K261" s="6">
        <v>0.65</v>
      </c>
      <c r="O261" s="6">
        <v>154</v>
      </c>
      <c r="Q261" s="6">
        <v>230</v>
      </c>
      <c r="S261" s="6">
        <v>2.5099999999999998</v>
      </c>
      <c r="U261" s="6">
        <v>4.3499999999999996</v>
      </c>
      <c r="AD261" s="6" t="s">
        <v>1784</v>
      </c>
      <c r="AE261" s="6">
        <v>18</v>
      </c>
      <c r="AG261" s="6">
        <v>36</v>
      </c>
      <c r="AM261" s="6">
        <v>7.85</v>
      </c>
    </row>
    <row r="262" spans="1:75" x14ac:dyDescent="0.2">
      <c r="A262" s="6" t="s">
        <v>2075</v>
      </c>
      <c r="B262" s="66">
        <v>36250.441666666666</v>
      </c>
      <c r="C262" s="66"/>
      <c r="D262" s="6" t="s">
        <v>2169</v>
      </c>
      <c r="E262" s="6" t="s">
        <v>2170</v>
      </c>
      <c r="G262" s="6">
        <v>10</v>
      </c>
      <c r="K262" s="6">
        <v>0.7</v>
      </c>
      <c r="O262" s="6">
        <v>141</v>
      </c>
      <c r="Q262" s="6">
        <v>220</v>
      </c>
      <c r="S262" s="6">
        <v>3.68</v>
      </c>
      <c r="U262" s="6">
        <v>4.75</v>
      </c>
      <c r="AD262" s="6" t="s">
        <v>1784</v>
      </c>
      <c r="AE262" s="6">
        <v>18</v>
      </c>
      <c r="AF262" s="6" t="s">
        <v>1784</v>
      </c>
      <c r="AG262" s="6">
        <v>18</v>
      </c>
      <c r="AM262" s="6">
        <v>8</v>
      </c>
    </row>
    <row r="263" spans="1:75" x14ac:dyDescent="0.2">
      <c r="A263" s="6" t="s">
        <v>2075</v>
      </c>
      <c r="B263" s="66">
        <v>36264.416666666664</v>
      </c>
      <c r="C263" s="66"/>
      <c r="D263" s="6" t="s">
        <v>2171</v>
      </c>
      <c r="E263" s="6" t="s">
        <v>2172</v>
      </c>
      <c r="G263" s="6">
        <v>10</v>
      </c>
      <c r="K263" s="6">
        <v>1.5</v>
      </c>
      <c r="O263" s="6">
        <v>80.099999999999994</v>
      </c>
      <c r="Q263" s="6">
        <v>190</v>
      </c>
      <c r="S263" s="6">
        <v>2.81</v>
      </c>
      <c r="U263" s="6">
        <v>4.1900000000000004</v>
      </c>
      <c r="AD263" s="6" t="s">
        <v>1784</v>
      </c>
      <c r="AE263" s="6">
        <v>18</v>
      </c>
      <c r="AF263" s="6" t="s">
        <v>1784</v>
      </c>
      <c r="AG263" s="6">
        <v>18</v>
      </c>
      <c r="AM263" s="6">
        <v>7.83</v>
      </c>
    </row>
    <row r="264" spans="1:75" x14ac:dyDescent="0.2">
      <c r="A264" s="6" t="s">
        <v>2075</v>
      </c>
      <c r="B264" s="66">
        <v>36291.479166666664</v>
      </c>
      <c r="C264" s="66"/>
      <c r="D264" s="6" t="s">
        <v>2173</v>
      </c>
      <c r="E264" s="6" t="s">
        <v>2174</v>
      </c>
      <c r="G264" s="6">
        <v>10</v>
      </c>
      <c r="K264" s="6">
        <v>0.65</v>
      </c>
      <c r="O264" s="6">
        <v>90.6</v>
      </c>
      <c r="Q264" s="6">
        <v>140</v>
      </c>
      <c r="S264" s="6">
        <v>1.97</v>
      </c>
      <c r="U264" s="6">
        <v>3.85</v>
      </c>
      <c r="AD264" s="6" t="s">
        <v>1784</v>
      </c>
      <c r="AE264" s="6">
        <v>18</v>
      </c>
      <c r="AF264" s="6" t="s">
        <v>1784</v>
      </c>
      <c r="AG264" s="6">
        <v>18</v>
      </c>
      <c r="AM264" s="6">
        <v>7.95</v>
      </c>
    </row>
    <row r="265" spans="1:75" x14ac:dyDescent="0.2">
      <c r="A265" s="6" t="s">
        <v>2075</v>
      </c>
      <c r="B265" s="66">
        <v>36320.345833333333</v>
      </c>
      <c r="C265" s="66"/>
      <c r="D265" s="6" t="s">
        <v>2175</v>
      </c>
      <c r="E265" s="6" t="s">
        <v>2176</v>
      </c>
      <c r="G265" s="6">
        <v>10</v>
      </c>
      <c r="K265" s="6">
        <v>0.82</v>
      </c>
      <c r="O265" s="6">
        <v>30</v>
      </c>
      <c r="Q265" s="6">
        <v>59</v>
      </c>
      <c r="S265" s="6">
        <v>1.46</v>
      </c>
      <c r="U265" s="6">
        <v>2.6</v>
      </c>
      <c r="AD265" s="6" t="s">
        <v>1784</v>
      </c>
      <c r="AE265" s="6">
        <v>18</v>
      </c>
      <c r="AF265" s="6" t="s">
        <v>1784</v>
      </c>
      <c r="AG265" s="6">
        <v>18</v>
      </c>
      <c r="AM265" s="6">
        <v>7.9399999999999995</v>
      </c>
    </row>
    <row r="266" spans="1:75" x14ac:dyDescent="0.2">
      <c r="A266" s="6" t="s">
        <v>2075</v>
      </c>
      <c r="B266" s="66">
        <v>36411.5625</v>
      </c>
      <c r="C266" s="66"/>
      <c r="D266" s="6" t="s">
        <v>2177</v>
      </c>
      <c r="E266" s="6" t="s">
        <v>2178</v>
      </c>
      <c r="G266" s="6">
        <v>70</v>
      </c>
      <c r="K266" s="6">
        <v>0.19</v>
      </c>
      <c r="N266" s="6" t="s">
        <v>1784</v>
      </c>
      <c r="O266" s="6">
        <v>2</v>
      </c>
      <c r="Q266" s="6">
        <v>22</v>
      </c>
      <c r="S266" s="6">
        <v>0.312</v>
      </c>
      <c r="U266" s="6">
        <v>1.05</v>
      </c>
      <c r="AD266" s="6" t="s">
        <v>1784</v>
      </c>
      <c r="AE266" s="6">
        <v>18</v>
      </c>
      <c r="AF266" s="6" t="s">
        <v>1784</v>
      </c>
      <c r="AG266" s="6">
        <v>18</v>
      </c>
      <c r="AM266" s="6">
        <v>8.15</v>
      </c>
      <c r="BA266" s="6">
        <v>5</v>
      </c>
      <c r="BC266" s="6">
        <v>130</v>
      </c>
      <c r="BE266" s="6">
        <v>0.06</v>
      </c>
      <c r="BG266" s="6">
        <v>2</v>
      </c>
      <c r="BI266" s="6">
        <v>58</v>
      </c>
      <c r="BJ266" s="6" t="s">
        <v>1784</v>
      </c>
      <c r="BK266" s="6">
        <v>0.8</v>
      </c>
      <c r="BM266" s="6">
        <v>19</v>
      </c>
      <c r="BO266" s="6">
        <v>8.6999999999999994E-2</v>
      </c>
      <c r="BU266" s="6">
        <v>560</v>
      </c>
      <c r="BW266" s="6">
        <v>3.8</v>
      </c>
    </row>
    <row r="267" spans="1:75" x14ac:dyDescent="0.2">
      <c r="A267" s="6" t="s">
        <v>2075</v>
      </c>
      <c r="B267" s="66">
        <v>36430.21875</v>
      </c>
      <c r="C267" s="66">
        <v>36430.420138888891</v>
      </c>
      <c r="D267" s="6" t="s">
        <v>2179</v>
      </c>
      <c r="E267" s="6" t="s">
        <v>2180</v>
      </c>
      <c r="G267" s="6">
        <v>50</v>
      </c>
      <c r="M267" s="6">
        <v>74.69</v>
      </c>
      <c r="O267" s="6">
        <v>15.9</v>
      </c>
      <c r="Q267" s="6">
        <v>32</v>
      </c>
      <c r="S267" s="6">
        <v>0.504</v>
      </c>
      <c r="U267" s="6">
        <v>1.2</v>
      </c>
      <c r="AD267" s="6" t="s">
        <v>1784</v>
      </c>
      <c r="AE267" s="6">
        <v>18</v>
      </c>
      <c r="AF267" s="6" t="s">
        <v>1784</v>
      </c>
      <c r="AG267" s="6">
        <v>18</v>
      </c>
      <c r="AM267" s="6">
        <v>7.88</v>
      </c>
      <c r="BA267" s="6">
        <v>12</v>
      </c>
      <c r="BC267" s="6">
        <v>36</v>
      </c>
      <c r="BE267" s="6">
        <v>0.54</v>
      </c>
      <c r="BG267" s="6">
        <v>12</v>
      </c>
      <c r="BI267" s="6">
        <v>11</v>
      </c>
      <c r="BK267" s="6">
        <v>3.7</v>
      </c>
      <c r="BM267" s="6">
        <v>66</v>
      </c>
      <c r="BO267" s="6">
        <v>0.13600000000000001</v>
      </c>
      <c r="BU267" s="6">
        <v>140</v>
      </c>
    </row>
    <row r="268" spans="1:75" x14ac:dyDescent="0.2">
      <c r="A268" s="6" t="s">
        <v>2075</v>
      </c>
      <c r="B268" s="66">
        <v>36430.23333333333</v>
      </c>
      <c r="C268" s="66"/>
      <c r="D268" s="6" t="s">
        <v>2181</v>
      </c>
      <c r="G268" s="6">
        <v>70</v>
      </c>
      <c r="K268" s="6">
        <v>13</v>
      </c>
      <c r="BW268" s="6">
        <v>5.0999999999999996</v>
      </c>
    </row>
    <row r="269" spans="1:75" x14ac:dyDescent="0.2">
      <c r="A269" s="6" t="s">
        <v>2075</v>
      </c>
      <c r="B269" s="66">
        <v>36517.416666666664</v>
      </c>
      <c r="C269" s="66"/>
      <c r="D269" s="6" t="s">
        <v>2182</v>
      </c>
      <c r="G269" s="6">
        <v>70</v>
      </c>
      <c r="K269" s="6">
        <v>0.22</v>
      </c>
      <c r="AD269" s="6" t="s">
        <v>1784</v>
      </c>
      <c r="AE269" s="6">
        <v>18</v>
      </c>
      <c r="AF269" s="6" t="s">
        <v>1784</v>
      </c>
      <c r="AG269" s="6">
        <v>18</v>
      </c>
    </row>
    <row r="270" spans="1:75" x14ac:dyDescent="0.2">
      <c r="A270" s="6" t="s">
        <v>2075</v>
      </c>
      <c r="B270" s="66">
        <v>36528.65625</v>
      </c>
      <c r="C270" s="66">
        <v>36529.465277777781</v>
      </c>
      <c r="D270" s="6" t="s">
        <v>2183</v>
      </c>
      <c r="E270" s="6" t="s">
        <v>2184</v>
      </c>
      <c r="G270" s="6">
        <v>50</v>
      </c>
      <c r="M270" s="6">
        <v>41.07</v>
      </c>
      <c r="O270" s="6">
        <v>3920</v>
      </c>
      <c r="Q270" s="6">
        <v>4200</v>
      </c>
      <c r="S270" s="6">
        <v>1.034</v>
      </c>
      <c r="U270" s="6">
        <v>5.1100000000000003</v>
      </c>
      <c r="AE270" s="6">
        <v>77</v>
      </c>
      <c r="AG270" s="6">
        <v>3000</v>
      </c>
      <c r="AM270" s="6">
        <v>7.85</v>
      </c>
      <c r="BA270" s="6">
        <v>14</v>
      </c>
      <c r="BC270" s="6">
        <v>170</v>
      </c>
      <c r="BE270" s="6">
        <v>1.1000000000000001</v>
      </c>
      <c r="BG270" s="6">
        <v>8</v>
      </c>
      <c r="BI270" s="6">
        <v>77</v>
      </c>
      <c r="BK270" s="6">
        <v>4.4000000000000004</v>
      </c>
      <c r="BM270" s="6">
        <v>110</v>
      </c>
      <c r="BO270" s="6">
        <v>3.3000000000000002E-2</v>
      </c>
      <c r="BU270" s="6">
        <v>750</v>
      </c>
    </row>
    <row r="271" spans="1:75" x14ac:dyDescent="0.2">
      <c r="A271" s="6" t="s">
        <v>2075</v>
      </c>
      <c r="B271" s="66">
        <v>36528.822916666664</v>
      </c>
      <c r="C271" s="66"/>
      <c r="D271" s="6" t="s">
        <v>2185</v>
      </c>
      <c r="G271" s="6">
        <v>70</v>
      </c>
      <c r="K271" s="6">
        <v>0.76</v>
      </c>
      <c r="BV271" s="6" t="s">
        <v>1784</v>
      </c>
      <c r="BW271" s="6">
        <v>1.4</v>
      </c>
    </row>
    <row r="272" spans="1:75" x14ac:dyDescent="0.2">
      <c r="A272" s="6" t="s">
        <v>2075</v>
      </c>
      <c r="B272" s="66">
        <v>36543.385416666664</v>
      </c>
      <c r="C272" s="66"/>
      <c r="D272" s="6" t="s">
        <v>2186</v>
      </c>
      <c r="E272" s="6" t="s">
        <v>2187</v>
      </c>
      <c r="G272" s="6">
        <v>70</v>
      </c>
      <c r="K272" s="6">
        <v>0.37</v>
      </c>
      <c r="N272" s="6" t="s">
        <v>1784</v>
      </c>
      <c r="O272" s="6">
        <v>200</v>
      </c>
      <c r="Q272" s="6">
        <v>200</v>
      </c>
      <c r="S272" s="6">
        <v>0.82499999999999996</v>
      </c>
      <c r="U272" s="6">
        <v>1.52</v>
      </c>
      <c r="AD272" s="6" t="s">
        <v>1784</v>
      </c>
      <c r="AE272" s="6">
        <v>18</v>
      </c>
      <c r="AG272" s="6">
        <v>25</v>
      </c>
      <c r="AM272" s="6">
        <v>7.53</v>
      </c>
      <c r="BA272" s="6">
        <v>9</v>
      </c>
      <c r="BC272" s="6">
        <v>200</v>
      </c>
      <c r="BF272" s="6" t="s">
        <v>1784</v>
      </c>
      <c r="BG272" s="6">
        <v>1</v>
      </c>
      <c r="BI272" s="6">
        <v>94</v>
      </c>
      <c r="BJ272" s="6" t="s">
        <v>1784</v>
      </c>
      <c r="BK272" s="6">
        <v>0.8</v>
      </c>
      <c r="BL272" s="6" t="s">
        <v>1784</v>
      </c>
      <c r="BM272" s="6">
        <v>19</v>
      </c>
      <c r="BO272" s="6">
        <v>2.5999999999999999E-2</v>
      </c>
      <c r="BU272" s="6">
        <v>880</v>
      </c>
      <c r="BW272" s="6">
        <v>2.7</v>
      </c>
    </row>
    <row r="273" spans="1:75" x14ac:dyDescent="0.2">
      <c r="A273" s="6" t="s">
        <v>2075</v>
      </c>
      <c r="B273" s="66">
        <v>36544.666666666664</v>
      </c>
      <c r="C273" s="66">
        <v>36544.993055555555</v>
      </c>
      <c r="D273" s="6" t="s">
        <v>2188</v>
      </c>
      <c r="E273" s="6" t="s">
        <v>2189</v>
      </c>
      <c r="G273" s="6">
        <v>50</v>
      </c>
      <c r="M273" s="6">
        <v>10.41</v>
      </c>
      <c r="O273" s="6">
        <v>572</v>
      </c>
      <c r="Q273" s="6">
        <v>880</v>
      </c>
      <c r="S273" s="6">
        <v>0.998</v>
      </c>
      <c r="U273" s="6">
        <v>2.89</v>
      </c>
      <c r="AD273" s="6" t="s">
        <v>1784</v>
      </c>
      <c r="AE273" s="6">
        <v>18</v>
      </c>
      <c r="AG273" s="6">
        <v>480</v>
      </c>
      <c r="AM273" s="6">
        <v>7.86</v>
      </c>
      <c r="BA273" s="6">
        <v>8</v>
      </c>
      <c r="BC273" s="6">
        <v>190</v>
      </c>
      <c r="BG273" s="6">
        <v>1</v>
      </c>
      <c r="BI273" s="6">
        <v>92</v>
      </c>
      <c r="BK273" s="6">
        <v>0.9</v>
      </c>
      <c r="BM273" s="6">
        <v>43</v>
      </c>
      <c r="BO273" s="6">
        <v>3.4000000000000002E-2</v>
      </c>
      <c r="BU273" s="6">
        <v>840</v>
      </c>
    </row>
    <row r="274" spans="1:75" x14ac:dyDescent="0.2">
      <c r="A274" s="6" t="s">
        <v>2075</v>
      </c>
      <c r="B274" s="66">
        <v>36544.795138888891</v>
      </c>
      <c r="C274" s="66"/>
      <c r="D274" s="6" t="s">
        <v>2190</v>
      </c>
      <c r="G274" s="6">
        <v>70</v>
      </c>
      <c r="K274" s="6">
        <v>0.37</v>
      </c>
      <c r="BV274" s="6" t="s">
        <v>1784</v>
      </c>
      <c r="BW274" s="6">
        <v>1.4</v>
      </c>
    </row>
    <row r="275" spans="1:75" x14ac:dyDescent="0.2">
      <c r="A275" s="6" t="s">
        <v>2075</v>
      </c>
      <c r="B275" s="66">
        <v>36569.267361111109</v>
      </c>
      <c r="C275" s="66">
        <v>36569.881944444445</v>
      </c>
      <c r="D275" s="6" t="s">
        <v>2191</v>
      </c>
      <c r="E275" s="6" t="s">
        <v>2192</v>
      </c>
      <c r="G275" s="6">
        <v>50</v>
      </c>
      <c r="M275" s="6">
        <v>45.98</v>
      </c>
      <c r="O275" s="6">
        <v>3990</v>
      </c>
      <c r="Q275" s="6">
        <v>8800</v>
      </c>
      <c r="S275" s="6">
        <v>1.05</v>
      </c>
      <c r="U275" s="6">
        <v>9.92</v>
      </c>
      <c r="AE275" s="6">
        <v>590</v>
      </c>
      <c r="AG275" s="6">
        <v>4200</v>
      </c>
      <c r="AM275" s="6">
        <v>7.8</v>
      </c>
      <c r="BA275" s="6">
        <v>21</v>
      </c>
      <c r="BC275" s="6">
        <v>180</v>
      </c>
      <c r="BG275" s="6">
        <v>9</v>
      </c>
      <c r="BI275" s="6">
        <v>65</v>
      </c>
      <c r="BK275" s="6">
        <v>8.1</v>
      </c>
      <c r="BM275" s="6">
        <v>130</v>
      </c>
      <c r="BO275" s="6">
        <v>0.25</v>
      </c>
      <c r="BU275" s="6">
        <v>710</v>
      </c>
    </row>
    <row r="276" spans="1:75" x14ac:dyDescent="0.2">
      <c r="A276" s="6" t="s">
        <v>2075</v>
      </c>
      <c r="B276" s="66">
        <v>36578.475694444445</v>
      </c>
      <c r="C276" s="66">
        <v>36580.583333333336</v>
      </c>
      <c r="D276" s="6" t="s">
        <v>2193</v>
      </c>
      <c r="E276" s="6" t="s">
        <v>2194</v>
      </c>
      <c r="G276" s="6">
        <v>50</v>
      </c>
      <c r="M276" s="6">
        <v>2654</v>
      </c>
      <c r="O276" s="6">
        <v>578</v>
      </c>
      <c r="Q276" s="6">
        <v>660</v>
      </c>
      <c r="S276" s="6">
        <v>0.35599999999999998</v>
      </c>
      <c r="U276" s="6">
        <v>3.43</v>
      </c>
      <c r="AE276" s="6">
        <v>39</v>
      </c>
      <c r="AG276" s="6">
        <v>340</v>
      </c>
      <c r="AM276" s="6">
        <v>7.59</v>
      </c>
      <c r="BA276" s="6">
        <v>67</v>
      </c>
      <c r="BC276" s="6">
        <v>42</v>
      </c>
      <c r="BG276" s="6">
        <v>21</v>
      </c>
      <c r="BI276" s="6">
        <v>12</v>
      </c>
      <c r="BK276" s="6">
        <v>12</v>
      </c>
      <c r="BM276" s="6">
        <v>140</v>
      </c>
      <c r="BO276" s="6">
        <v>0.22900000000000001</v>
      </c>
      <c r="BU276" s="6">
        <v>150</v>
      </c>
    </row>
    <row r="277" spans="1:75" x14ac:dyDescent="0.2">
      <c r="A277" s="6" t="s">
        <v>2075</v>
      </c>
      <c r="B277" s="66">
        <v>36579.645833333336</v>
      </c>
      <c r="C277" s="66"/>
      <c r="D277" s="6" t="s">
        <v>2195</v>
      </c>
      <c r="G277" s="6">
        <v>70</v>
      </c>
      <c r="K277" s="6">
        <v>12</v>
      </c>
      <c r="BW277" s="6">
        <v>3.01</v>
      </c>
    </row>
    <row r="278" spans="1:75" x14ac:dyDescent="0.2">
      <c r="A278" s="6" t="s">
        <v>2075</v>
      </c>
      <c r="B278" s="66">
        <v>36580.809027777781</v>
      </c>
      <c r="C278" s="66">
        <v>36583.583333333336</v>
      </c>
      <c r="D278" s="6" t="s">
        <v>2196</v>
      </c>
      <c r="E278" s="6" t="s">
        <v>2197</v>
      </c>
      <c r="G278" s="6">
        <v>50</v>
      </c>
      <c r="M278" s="6">
        <v>864.75</v>
      </c>
      <c r="O278" s="6">
        <v>257</v>
      </c>
      <c r="Q278" s="6">
        <v>430</v>
      </c>
      <c r="S278" s="6">
        <v>0.871</v>
      </c>
      <c r="U278" s="6">
        <v>2.33</v>
      </c>
      <c r="AE278" s="6">
        <v>25</v>
      </c>
      <c r="AG278" s="6">
        <v>170</v>
      </c>
      <c r="BA278" s="6">
        <v>5</v>
      </c>
    </row>
    <row r="279" spans="1:75" x14ac:dyDescent="0.2">
      <c r="A279" s="6" t="s">
        <v>2075</v>
      </c>
      <c r="B279" s="66">
        <v>36591.5</v>
      </c>
      <c r="C279" s="66"/>
      <c r="D279" s="6" t="s">
        <v>2198</v>
      </c>
      <c r="E279" s="6" t="s">
        <v>2199</v>
      </c>
      <c r="G279" s="6">
        <v>70</v>
      </c>
      <c r="K279" s="6">
        <v>0.65</v>
      </c>
      <c r="O279" s="6">
        <v>287</v>
      </c>
      <c r="Q279" s="6">
        <v>460</v>
      </c>
      <c r="S279" s="6">
        <v>1.81</v>
      </c>
      <c r="U279" s="6">
        <v>2.81</v>
      </c>
      <c r="AD279" s="6" t="s">
        <v>1784</v>
      </c>
      <c r="AE279" s="6">
        <v>18</v>
      </c>
      <c r="AG279" s="6">
        <v>200</v>
      </c>
      <c r="AM279" s="6">
        <v>7.91</v>
      </c>
      <c r="AZ279" s="6" t="s">
        <v>1784</v>
      </c>
      <c r="BA279" s="6">
        <v>5</v>
      </c>
      <c r="BC279" s="6">
        <v>120</v>
      </c>
      <c r="BG279" s="6">
        <v>2</v>
      </c>
      <c r="BI279" s="6">
        <v>46</v>
      </c>
      <c r="BJ279" s="6" t="s">
        <v>1784</v>
      </c>
      <c r="BK279" s="6">
        <v>0.8</v>
      </c>
      <c r="BM279" s="6">
        <v>56</v>
      </c>
      <c r="BO279" s="6">
        <v>2.5000000000000001E-2</v>
      </c>
      <c r="BU279" s="6">
        <v>500</v>
      </c>
      <c r="BW279" s="6">
        <v>5.22</v>
      </c>
    </row>
    <row r="280" spans="1:75" x14ac:dyDescent="0.2">
      <c r="A280" s="6" t="s">
        <v>2075</v>
      </c>
      <c r="B280" s="66">
        <v>36622.445833333331</v>
      </c>
      <c r="C280" s="66"/>
      <c r="D280" s="6" t="s">
        <v>2200</v>
      </c>
      <c r="G280" s="6">
        <v>70</v>
      </c>
      <c r="K280" s="6">
        <v>0.41</v>
      </c>
    </row>
    <row r="281" spans="1:75" x14ac:dyDescent="0.2">
      <c r="A281" s="6" t="s">
        <v>2075</v>
      </c>
      <c r="B281" s="66">
        <v>36623.524305555555</v>
      </c>
      <c r="C281" s="66">
        <v>36624.152777777781</v>
      </c>
      <c r="D281" s="6" t="s">
        <v>2201</v>
      </c>
      <c r="E281" s="6" t="s">
        <v>2202</v>
      </c>
      <c r="G281" s="6">
        <v>50</v>
      </c>
      <c r="M281" s="6">
        <v>462.76</v>
      </c>
      <c r="O281" s="6">
        <v>1610</v>
      </c>
      <c r="Q281" s="6">
        <v>3100</v>
      </c>
      <c r="S281" s="6">
        <v>0.74</v>
      </c>
      <c r="U281" s="6">
        <v>3.21</v>
      </c>
      <c r="AE281" s="6">
        <v>220</v>
      </c>
      <c r="AG281" s="6">
        <v>1300</v>
      </c>
      <c r="AM281" s="6">
        <v>7.85</v>
      </c>
      <c r="BA281" s="6">
        <v>30</v>
      </c>
      <c r="BC281" s="6">
        <v>43</v>
      </c>
      <c r="BG281" s="6">
        <v>13</v>
      </c>
      <c r="BI281" s="6">
        <v>13</v>
      </c>
      <c r="BK281" s="6">
        <v>7.7</v>
      </c>
      <c r="BM281" s="6">
        <v>160</v>
      </c>
      <c r="BO281" s="6">
        <v>9.6000000000000002E-2</v>
      </c>
      <c r="BU281" s="6">
        <v>160</v>
      </c>
    </row>
    <row r="282" spans="1:75" x14ac:dyDescent="0.2">
      <c r="A282" s="6" t="s">
        <v>2075</v>
      </c>
      <c r="B282" s="66">
        <v>36623.743055555555</v>
      </c>
      <c r="C282" s="66"/>
      <c r="D282" s="6" t="s">
        <v>2203</v>
      </c>
      <c r="G282" s="6">
        <v>70</v>
      </c>
      <c r="K282" s="6">
        <v>7.5</v>
      </c>
      <c r="BW282" s="6">
        <v>6.73</v>
      </c>
    </row>
    <row r="283" spans="1:75" x14ac:dyDescent="0.2">
      <c r="A283" s="6" t="s">
        <v>2075</v>
      </c>
      <c r="B283" s="66">
        <v>36671.452777777777</v>
      </c>
      <c r="C283" s="66"/>
      <c r="D283" s="6" t="s">
        <v>2204</v>
      </c>
      <c r="G283" s="6">
        <v>70</v>
      </c>
      <c r="K283" s="6">
        <v>1.4</v>
      </c>
    </row>
    <row r="284" spans="1:75" x14ac:dyDescent="0.2">
      <c r="A284" s="6" t="s">
        <v>2075</v>
      </c>
      <c r="B284" s="66">
        <v>36774.422222222223</v>
      </c>
      <c r="C284" s="66"/>
      <c r="D284" s="6" t="s">
        <v>2205</v>
      </c>
      <c r="E284" s="6" t="s">
        <v>2206</v>
      </c>
      <c r="G284" s="6">
        <v>70</v>
      </c>
      <c r="K284" s="6">
        <v>0.6</v>
      </c>
      <c r="O284" s="6">
        <v>3.1</v>
      </c>
      <c r="P284" s="6" t="s">
        <v>1784</v>
      </c>
      <c r="Q284" s="6">
        <v>9</v>
      </c>
      <c r="S284" s="6">
        <v>0.17899999999999999</v>
      </c>
      <c r="U284" s="6">
        <v>0.72</v>
      </c>
      <c r="AD284" s="6" t="s">
        <v>1784</v>
      </c>
      <c r="AE284" s="6">
        <v>18</v>
      </c>
      <c r="AF284" s="6" t="s">
        <v>1784</v>
      </c>
      <c r="AG284" s="6">
        <v>18</v>
      </c>
      <c r="AM284" s="6">
        <v>8.0500000000000007</v>
      </c>
      <c r="AZ284" s="6" t="s">
        <v>1784</v>
      </c>
      <c r="BA284" s="6">
        <v>5</v>
      </c>
      <c r="BC284" s="6">
        <v>92</v>
      </c>
      <c r="BG284" s="6">
        <v>3</v>
      </c>
      <c r="BI284" s="6">
        <v>31</v>
      </c>
      <c r="BK284" s="6">
        <v>1</v>
      </c>
      <c r="BM284" s="6">
        <v>23</v>
      </c>
      <c r="BO284" s="6">
        <v>3.9E-2</v>
      </c>
      <c r="BU284" s="6">
        <v>360</v>
      </c>
      <c r="BW284" s="6">
        <v>4.5</v>
      </c>
    </row>
    <row r="285" spans="1:75" x14ac:dyDescent="0.2">
      <c r="A285" s="6" t="s">
        <v>2075</v>
      </c>
      <c r="B285" s="66">
        <v>36791.520833333336</v>
      </c>
      <c r="C285" s="66">
        <v>36791.90625</v>
      </c>
      <c r="D285" s="6" t="s">
        <v>2207</v>
      </c>
      <c r="E285" s="6" t="s">
        <v>2208</v>
      </c>
      <c r="G285" s="6">
        <v>50</v>
      </c>
      <c r="M285" s="6">
        <v>1068.04</v>
      </c>
      <c r="Q285" s="6">
        <v>17</v>
      </c>
      <c r="S285" s="6">
        <v>0.156</v>
      </c>
      <c r="U285" s="6">
        <v>0.89</v>
      </c>
      <c r="AD285" s="6" t="s">
        <v>1784</v>
      </c>
      <c r="AE285" s="6">
        <v>18</v>
      </c>
      <c r="AF285" s="6" t="s">
        <v>1784</v>
      </c>
      <c r="AG285" s="6">
        <v>18</v>
      </c>
      <c r="AM285" s="6">
        <v>7.71</v>
      </c>
      <c r="BA285" s="6">
        <v>50</v>
      </c>
      <c r="BC285" s="6">
        <v>34</v>
      </c>
      <c r="BG285" s="6">
        <v>9</v>
      </c>
      <c r="BI285" s="6">
        <v>10</v>
      </c>
      <c r="BK285" s="6">
        <v>3.4</v>
      </c>
      <c r="BM285" s="6">
        <v>49</v>
      </c>
      <c r="BO285" s="6">
        <v>0.127</v>
      </c>
      <c r="BU285" s="6">
        <v>130</v>
      </c>
    </row>
    <row r="286" spans="1:75" x14ac:dyDescent="0.2">
      <c r="A286" s="6" t="s">
        <v>2075</v>
      </c>
      <c r="B286" s="66">
        <v>36791.663888888892</v>
      </c>
      <c r="C286" s="66"/>
      <c r="D286" s="6" t="s">
        <v>2209</v>
      </c>
      <c r="G286" s="6">
        <v>70</v>
      </c>
      <c r="K286" s="6">
        <v>41</v>
      </c>
      <c r="BV286" s="6" t="s">
        <v>1784</v>
      </c>
      <c r="BW286" s="6">
        <v>1</v>
      </c>
    </row>
    <row r="287" spans="1:75" x14ac:dyDescent="0.2">
      <c r="A287" s="6" t="s">
        <v>2075</v>
      </c>
      <c r="B287" s="66">
        <v>36871.305555555555</v>
      </c>
      <c r="C287" s="66">
        <v>36871.899305555555</v>
      </c>
      <c r="D287" s="6" t="s">
        <v>2210</v>
      </c>
      <c r="E287" s="6" t="s">
        <v>2211</v>
      </c>
      <c r="G287" s="6">
        <v>50</v>
      </c>
      <c r="M287" s="6">
        <v>20.92</v>
      </c>
      <c r="O287" s="6">
        <v>777</v>
      </c>
      <c r="Q287" s="6">
        <v>1920</v>
      </c>
      <c r="S287" s="6">
        <v>0.63800000000000001</v>
      </c>
      <c r="U287" s="6">
        <v>3</v>
      </c>
      <c r="W287" s="6">
        <v>8.3000000000000007</v>
      </c>
      <c r="AA287" s="6">
        <v>306</v>
      </c>
      <c r="AE287" s="6">
        <v>59</v>
      </c>
      <c r="AG287" s="6">
        <v>1000</v>
      </c>
      <c r="AM287" s="6">
        <v>8.0399999999999991</v>
      </c>
    </row>
    <row r="288" spans="1:75" x14ac:dyDescent="0.2">
      <c r="A288" s="6" t="s">
        <v>2075</v>
      </c>
      <c r="B288" s="66">
        <v>36876.263888888891</v>
      </c>
      <c r="C288" s="66">
        <v>36876.454861111109</v>
      </c>
      <c r="D288" s="6" t="s">
        <v>2212</v>
      </c>
      <c r="E288" s="6" t="s">
        <v>2213</v>
      </c>
      <c r="G288" s="6">
        <v>50</v>
      </c>
      <c r="M288" s="6">
        <v>16.66</v>
      </c>
      <c r="Q288" s="6">
        <v>9980</v>
      </c>
      <c r="S288" s="6">
        <v>4.1500000000000004</v>
      </c>
      <c r="U288" s="6">
        <v>13.9</v>
      </c>
      <c r="W288" s="6">
        <v>910</v>
      </c>
      <c r="AA288" s="6">
        <v>5580</v>
      </c>
      <c r="AE288" s="6">
        <v>300</v>
      </c>
      <c r="AG288" s="6">
        <v>6600</v>
      </c>
      <c r="AM288" s="6">
        <v>7.9</v>
      </c>
    </row>
    <row r="289" spans="1:75" x14ac:dyDescent="0.2">
      <c r="A289" s="6" t="s">
        <v>2075</v>
      </c>
      <c r="B289" s="66">
        <v>36894.605555555558</v>
      </c>
      <c r="C289" s="66"/>
      <c r="D289" s="6" t="s">
        <v>2214</v>
      </c>
      <c r="E289" s="6" t="s">
        <v>2215</v>
      </c>
      <c r="G289" s="6">
        <v>10</v>
      </c>
      <c r="K289" s="6">
        <v>0.19</v>
      </c>
      <c r="O289" s="6">
        <v>2180</v>
      </c>
      <c r="Q289" s="6">
        <v>4500</v>
      </c>
      <c r="S289" s="6">
        <v>0.67600000000000005</v>
      </c>
      <c r="U289" s="6">
        <v>3.44</v>
      </c>
      <c r="AE289" s="6">
        <v>150</v>
      </c>
      <c r="AG289" s="6">
        <v>2200</v>
      </c>
      <c r="AM289" s="6">
        <v>7.87</v>
      </c>
    </row>
    <row r="290" spans="1:75" x14ac:dyDescent="0.2">
      <c r="A290" s="6" t="s">
        <v>2075</v>
      </c>
      <c r="B290" s="66">
        <v>36905.277777777781</v>
      </c>
      <c r="C290" s="66">
        <v>36905.690972222219</v>
      </c>
      <c r="D290" s="6" t="s">
        <v>2216</v>
      </c>
      <c r="E290" s="6" t="s">
        <v>2217</v>
      </c>
      <c r="G290" s="6">
        <v>50</v>
      </c>
      <c r="M290" s="6">
        <v>121.49</v>
      </c>
      <c r="N290" s="6" t="s">
        <v>1934</v>
      </c>
      <c r="O290" s="6">
        <v>1081.5</v>
      </c>
      <c r="Q290" s="6">
        <v>3064</v>
      </c>
      <c r="S290" s="6">
        <v>0.54</v>
      </c>
      <c r="U290" s="6">
        <v>4.45</v>
      </c>
      <c r="W290" s="6">
        <v>82</v>
      </c>
      <c r="AA290" s="6">
        <v>701</v>
      </c>
      <c r="AC290" s="6">
        <v>2730</v>
      </c>
      <c r="AE290" s="6">
        <v>190</v>
      </c>
      <c r="AG290" s="6">
        <v>1600</v>
      </c>
      <c r="AM290" s="6">
        <v>7.67</v>
      </c>
      <c r="AO290" s="6">
        <v>269</v>
      </c>
      <c r="BA290" s="6">
        <v>55</v>
      </c>
      <c r="BC290" s="6">
        <v>67</v>
      </c>
      <c r="BG290" s="6">
        <v>27</v>
      </c>
      <c r="BI290" s="6">
        <v>18</v>
      </c>
      <c r="BK290" s="6">
        <v>27</v>
      </c>
      <c r="BM290" s="6">
        <v>220</v>
      </c>
      <c r="BU290" s="6">
        <v>240</v>
      </c>
    </row>
    <row r="291" spans="1:75" x14ac:dyDescent="0.2">
      <c r="A291" s="6" t="s">
        <v>2075</v>
      </c>
      <c r="B291" s="66">
        <v>36905.34375</v>
      </c>
      <c r="C291" s="66"/>
      <c r="D291" s="6" t="s">
        <v>2218</v>
      </c>
      <c r="G291" s="6">
        <v>70</v>
      </c>
      <c r="K291" s="6">
        <v>2</v>
      </c>
      <c r="BW291" s="6">
        <v>7.31</v>
      </c>
    </row>
    <row r="292" spans="1:75" x14ac:dyDescent="0.2">
      <c r="A292" s="6" t="s">
        <v>2075</v>
      </c>
      <c r="B292" s="66">
        <v>36910</v>
      </c>
      <c r="C292" s="66"/>
      <c r="D292" s="6" t="s">
        <v>2219</v>
      </c>
      <c r="Q292" s="6">
        <v>4700</v>
      </c>
    </row>
    <row r="293" spans="1:75" x14ac:dyDescent="0.2">
      <c r="A293" s="6" t="s">
        <v>2075</v>
      </c>
      <c r="B293" s="66">
        <v>36920.274305555555</v>
      </c>
      <c r="C293" s="66">
        <v>36920.572916666664</v>
      </c>
      <c r="D293" s="6" t="s">
        <v>2220</v>
      </c>
      <c r="E293" s="6" t="s">
        <v>2221</v>
      </c>
      <c r="G293" s="6">
        <v>50</v>
      </c>
      <c r="M293" s="6">
        <v>27.86</v>
      </c>
      <c r="N293" s="6" t="s">
        <v>1934</v>
      </c>
      <c r="O293" s="6">
        <v>1050</v>
      </c>
      <c r="Q293" s="6">
        <v>10000</v>
      </c>
      <c r="S293" s="6">
        <v>1.31</v>
      </c>
      <c r="U293" s="6">
        <v>22.6</v>
      </c>
      <c r="W293" s="6">
        <v>560</v>
      </c>
      <c r="AA293" s="6">
        <v>1120</v>
      </c>
      <c r="AC293" s="6">
        <v>7580</v>
      </c>
      <c r="AE293" s="6">
        <v>280</v>
      </c>
      <c r="AG293" s="6">
        <v>4400</v>
      </c>
      <c r="AM293" s="6">
        <v>7.78</v>
      </c>
      <c r="AO293" s="6">
        <v>1030</v>
      </c>
      <c r="BA293" s="6">
        <v>45</v>
      </c>
    </row>
    <row r="294" spans="1:75" x14ac:dyDescent="0.2">
      <c r="A294" s="6" t="s">
        <v>2075</v>
      </c>
      <c r="B294" s="66">
        <v>36946.260416666664</v>
      </c>
      <c r="C294" s="66">
        <v>36946.527777777781</v>
      </c>
      <c r="D294" s="6" t="s">
        <v>2222</v>
      </c>
      <c r="E294" s="6" t="s">
        <v>2223</v>
      </c>
      <c r="G294" s="6">
        <v>50</v>
      </c>
      <c r="M294" s="6">
        <v>158.16999999999999</v>
      </c>
      <c r="N294" s="6" t="s">
        <v>1934</v>
      </c>
      <c r="O294" s="6">
        <v>208</v>
      </c>
      <c r="Q294" s="6">
        <v>5000</v>
      </c>
      <c r="S294" s="6">
        <v>0.52300000000000002</v>
      </c>
      <c r="U294" s="6">
        <v>5.67</v>
      </c>
      <c r="W294" s="6">
        <v>630</v>
      </c>
      <c r="AA294" s="6">
        <v>918</v>
      </c>
      <c r="AC294" s="6">
        <v>5120</v>
      </c>
      <c r="AE294" s="6">
        <v>190</v>
      </c>
      <c r="AG294" s="6">
        <v>2100</v>
      </c>
      <c r="AM294" s="6">
        <v>7.78</v>
      </c>
      <c r="AO294" s="6">
        <v>655</v>
      </c>
    </row>
    <row r="295" spans="1:75" x14ac:dyDescent="0.2">
      <c r="A295" s="6" t="s">
        <v>2075</v>
      </c>
      <c r="B295" s="66">
        <v>36970.409722222219</v>
      </c>
      <c r="C295" s="66">
        <v>36975.104166666664</v>
      </c>
      <c r="D295" s="6" t="s">
        <v>2224</v>
      </c>
      <c r="E295" s="6" t="s">
        <v>2225</v>
      </c>
      <c r="G295" s="6">
        <v>50</v>
      </c>
      <c r="M295" s="6">
        <v>446.6</v>
      </c>
      <c r="O295" s="6">
        <v>229.8</v>
      </c>
      <c r="Q295" s="6">
        <v>380</v>
      </c>
      <c r="S295" s="6">
        <v>1.1599999999999999</v>
      </c>
      <c r="U295" s="6">
        <v>2.7</v>
      </c>
      <c r="W295" s="6">
        <v>27</v>
      </c>
      <c r="AA295" s="6">
        <v>128</v>
      </c>
      <c r="AC295" s="6">
        <v>1230</v>
      </c>
      <c r="AD295" s="6" t="s">
        <v>1784</v>
      </c>
      <c r="AE295" s="6">
        <v>18</v>
      </c>
      <c r="AG295" s="6">
        <v>46</v>
      </c>
      <c r="AM295" s="6">
        <v>8.31</v>
      </c>
      <c r="AO295" s="6">
        <v>365</v>
      </c>
      <c r="BA295" s="6">
        <v>8</v>
      </c>
    </row>
    <row r="296" spans="1:75" x14ac:dyDescent="0.2">
      <c r="A296" s="6" t="s">
        <v>2075</v>
      </c>
      <c r="B296" s="66">
        <v>36984.42083333333</v>
      </c>
      <c r="C296" s="66"/>
      <c r="D296" s="6" t="s">
        <v>2226</v>
      </c>
      <c r="E296" s="6" t="s">
        <v>2227</v>
      </c>
      <c r="G296" s="6">
        <v>10</v>
      </c>
      <c r="K296" s="6">
        <v>0.7</v>
      </c>
      <c r="N296" s="6" t="s">
        <v>1784</v>
      </c>
      <c r="O296" s="6">
        <v>200</v>
      </c>
      <c r="Q296" s="6">
        <v>290</v>
      </c>
      <c r="S296" s="6">
        <v>1.88</v>
      </c>
      <c r="U296" s="6">
        <v>2.86</v>
      </c>
      <c r="W296" s="6">
        <v>24</v>
      </c>
      <c r="AA296" s="6">
        <v>106</v>
      </c>
      <c r="AC296" s="6">
        <v>1200</v>
      </c>
      <c r="AD296" s="6" t="s">
        <v>1784</v>
      </c>
      <c r="AE296" s="6">
        <v>18</v>
      </c>
      <c r="AG296" s="6">
        <v>26</v>
      </c>
      <c r="AM296" s="6">
        <v>7.99</v>
      </c>
      <c r="AO296" s="6">
        <v>389</v>
      </c>
    </row>
    <row r="297" spans="1:75" x14ac:dyDescent="0.2">
      <c r="A297" s="6" t="s">
        <v>2075</v>
      </c>
      <c r="B297" s="66">
        <v>36999.433333333334</v>
      </c>
      <c r="C297" s="66"/>
      <c r="D297" s="6" t="s">
        <v>2228</v>
      </c>
      <c r="E297" s="6" t="s">
        <v>2229</v>
      </c>
      <c r="G297" s="6">
        <v>10</v>
      </c>
      <c r="K297" s="6">
        <v>1.1000000000000001</v>
      </c>
      <c r="N297" s="6" t="s">
        <v>1934</v>
      </c>
      <c r="O297" s="6">
        <v>9.6999999999999993</v>
      </c>
      <c r="Q297" s="6">
        <v>260</v>
      </c>
      <c r="S297" s="6">
        <v>1.5899999999999999</v>
      </c>
      <c r="AD297" s="6" t="s">
        <v>1784</v>
      </c>
      <c r="AE297" s="6">
        <v>18</v>
      </c>
      <c r="AG297" s="6">
        <v>34</v>
      </c>
    </row>
    <row r="298" spans="1:75" x14ac:dyDescent="0.2">
      <c r="A298" s="6" t="s">
        <v>2075</v>
      </c>
      <c r="B298" s="66">
        <v>37013.59375</v>
      </c>
      <c r="C298" s="66"/>
      <c r="D298" s="6" t="s">
        <v>2230</v>
      </c>
      <c r="E298" s="6" t="s">
        <v>2231</v>
      </c>
      <c r="G298" s="6">
        <v>10</v>
      </c>
      <c r="K298" s="6">
        <v>0.88</v>
      </c>
      <c r="O298" s="6">
        <v>113</v>
      </c>
      <c r="Q298" s="6">
        <v>120</v>
      </c>
      <c r="S298" s="6">
        <v>0.80300000000000005</v>
      </c>
      <c r="AD298" s="6" t="s">
        <v>1784</v>
      </c>
      <c r="AE298" s="6">
        <v>18</v>
      </c>
      <c r="AF298" s="6" t="s">
        <v>1784</v>
      </c>
      <c r="AG298" s="6">
        <v>18</v>
      </c>
    </row>
    <row r="299" spans="1:75" x14ac:dyDescent="0.2">
      <c r="A299" s="6" t="s">
        <v>2075</v>
      </c>
      <c r="B299" s="66">
        <v>37028.430555555555</v>
      </c>
      <c r="C299" s="66"/>
      <c r="D299" s="6" t="s">
        <v>2232</v>
      </c>
      <c r="E299" s="6" t="s">
        <v>2233</v>
      </c>
      <c r="G299" s="6">
        <v>10</v>
      </c>
      <c r="K299" s="6">
        <v>1.5</v>
      </c>
      <c r="O299" s="6">
        <v>65.7</v>
      </c>
      <c r="Q299" s="6">
        <v>140</v>
      </c>
      <c r="S299" s="6">
        <v>0.84499999999999997</v>
      </c>
    </row>
    <row r="300" spans="1:75" x14ac:dyDescent="0.2">
      <c r="A300" s="6" t="s">
        <v>2075</v>
      </c>
      <c r="B300" s="66">
        <v>37042.395833333336</v>
      </c>
      <c r="C300" s="66"/>
      <c r="D300" s="6" t="s">
        <v>2234</v>
      </c>
      <c r="E300" s="6" t="s">
        <v>2235</v>
      </c>
      <c r="G300" s="6">
        <v>10</v>
      </c>
      <c r="K300" s="6">
        <v>0.94</v>
      </c>
      <c r="N300" s="6" t="s">
        <v>1934</v>
      </c>
      <c r="O300" s="6">
        <v>66.3</v>
      </c>
      <c r="Q300" s="6">
        <v>150</v>
      </c>
      <c r="S300" s="6">
        <v>0.92800000000000005</v>
      </c>
    </row>
    <row r="301" spans="1:75" x14ac:dyDescent="0.2">
      <c r="A301" s="6" t="s">
        <v>2075</v>
      </c>
      <c r="B301" s="66">
        <v>37070.56527777778</v>
      </c>
      <c r="C301" s="66"/>
      <c r="D301" s="6" t="s">
        <v>2236</v>
      </c>
      <c r="E301" s="6" t="s">
        <v>2237</v>
      </c>
      <c r="G301" s="6">
        <v>10</v>
      </c>
      <c r="K301" s="6">
        <v>0.6</v>
      </c>
      <c r="O301" s="6">
        <v>44.8</v>
      </c>
      <c r="Q301" s="6">
        <v>96</v>
      </c>
      <c r="S301" s="6">
        <v>0.377</v>
      </c>
      <c r="U301" s="6">
        <v>1.17</v>
      </c>
      <c r="W301" s="6">
        <v>11</v>
      </c>
      <c r="AA301" s="6">
        <v>78</v>
      </c>
      <c r="AC301" s="6">
        <v>1090</v>
      </c>
      <c r="AD301" s="6" t="s">
        <v>1784</v>
      </c>
      <c r="AE301" s="6">
        <v>18</v>
      </c>
      <c r="AF301" s="6" t="s">
        <v>1784</v>
      </c>
      <c r="AG301" s="6">
        <v>18</v>
      </c>
      <c r="AM301" s="6">
        <v>8.1999999999999993</v>
      </c>
      <c r="AO301" s="6">
        <v>392</v>
      </c>
      <c r="BA301" s="6">
        <v>8</v>
      </c>
    </row>
    <row r="302" spans="1:75" x14ac:dyDescent="0.2">
      <c r="A302" s="6" t="s">
        <v>2075</v>
      </c>
      <c r="B302" s="66">
        <v>37111.5</v>
      </c>
      <c r="C302" s="66"/>
      <c r="D302" s="6" t="s">
        <v>2238</v>
      </c>
      <c r="E302" s="6" t="s">
        <v>2239</v>
      </c>
      <c r="G302" s="6">
        <v>10</v>
      </c>
      <c r="K302" s="6">
        <v>0.55000000000000004</v>
      </c>
      <c r="N302" s="6" t="s">
        <v>1934</v>
      </c>
      <c r="O302" s="6">
        <v>18.7</v>
      </c>
      <c r="Q302" s="6">
        <v>69</v>
      </c>
      <c r="S302" s="6">
        <v>5.2999999999999999E-2</v>
      </c>
      <c r="AC302" s="6">
        <v>1010</v>
      </c>
      <c r="AM302" s="6">
        <v>8.1199999999999992</v>
      </c>
      <c r="AO302" s="6">
        <v>349</v>
      </c>
    </row>
    <row r="303" spans="1:75" x14ac:dyDescent="0.2">
      <c r="A303" s="6" t="s">
        <v>2075</v>
      </c>
      <c r="B303" s="66">
        <v>37188.032638888886</v>
      </c>
      <c r="C303" s="66">
        <v>37188.097222222219</v>
      </c>
      <c r="D303" s="6" t="s">
        <v>2240</v>
      </c>
      <c r="E303" s="6" t="s">
        <v>2241</v>
      </c>
      <c r="G303" s="6">
        <v>50</v>
      </c>
      <c r="M303" s="6">
        <v>245.49</v>
      </c>
      <c r="O303" s="6">
        <v>8.6</v>
      </c>
      <c r="Q303" s="6">
        <v>46</v>
      </c>
      <c r="S303" s="6">
        <v>0.34899999999999998</v>
      </c>
      <c r="U303" s="6">
        <v>1.51</v>
      </c>
      <c r="AA303" s="6">
        <v>9.6</v>
      </c>
      <c r="AC303" s="6">
        <v>250</v>
      </c>
      <c r="AD303" s="6" t="s">
        <v>1784</v>
      </c>
      <c r="AE303" s="6">
        <v>18</v>
      </c>
      <c r="AF303" s="6" t="s">
        <v>1784</v>
      </c>
      <c r="AG303" s="6">
        <v>18</v>
      </c>
      <c r="AM303" s="6">
        <v>7.85</v>
      </c>
      <c r="AO303" s="6">
        <v>94</v>
      </c>
    </row>
    <row r="304" spans="1:75" x14ac:dyDescent="0.2">
      <c r="A304" s="6" t="s">
        <v>2075</v>
      </c>
      <c r="B304" s="66">
        <v>37238.518750000003</v>
      </c>
      <c r="C304" s="66">
        <v>37245.106249999997</v>
      </c>
      <c r="D304" s="6" t="s">
        <v>2242</v>
      </c>
      <c r="E304" s="6" t="s">
        <v>2243</v>
      </c>
      <c r="G304" s="6">
        <v>50</v>
      </c>
      <c r="M304" s="6">
        <v>749</v>
      </c>
      <c r="Q304" s="6">
        <v>184</v>
      </c>
    </row>
    <row r="305" spans="1:41" x14ac:dyDescent="0.2">
      <c r="A305" s="6" t="s">
        <v>2075</v>
      </c>
      <c r="B305" s="66">
        <v>37252.525000000001</v>
      </c>
      <c r="C305" s="66">
        <v>37259.340277777781</v>
      </c>
      <c r="D305" s="6" t="s">
        <v>2244</v>
      </c>
      <c r="E305" s="6" t="s">
        <v>2245</v>
      </c>
      <c r="G305" s="6">
        <v>50</v>
      </c>
      <c r="M305" s="6">
        <v>673.3</v>
      </c>
      <c r="Q305" s="6">
        <v>15</v>
      </c>
    </row>
    <row r="306" spans="1:41" x14ac:dyDescent="0.2">
      <c r="A306" s="6" t="s">
        <v>2075</v>
      </c>
      <c r="B306" s="66">
        <v>37259.631944444445</v>
      </c>
      <c r="C306" s="66">
        <v>37261.017361111109</v>
      </c>
      <c r="D306" s="6" t="s">
        <v>2246</v>
      </c>
      <c r="E306" s="6" t="s">
        <v>2247</v>
      </c>
      <c r="G306" s="6">
        <v>50</v>
      </c>
      <c r="M306" s="6">
        <v>127.6</v>
      </c>
      <c r="Q306" s="6">
        <v>14</v>
      </c>
    </row>
    <row r="307" spans="1:41" x14ac:dyDescent="0.2">
      <c r="A307" s="6" t="s">
        <v>2075</v>
      </c>
      <c r="B307" s="66">
        <v>37265.914583333331</v>
      </c>
      <c r="C307" s="66">
        <v>37273.083333333336</v>
      </c>
      <c r="D307" s="6" t="s">
        <v>2248</v>
      </c>
      <c r="E307" s="6" t="s">
        <v>2249</v>
      </c>
      <c r="G307" s="6">
        <v>50</v>
      </c>
      <c r="M307" s="6">
        <v>726.5</v>
      </c>
      <c r="Q307" s="6">
        <v>589</v>
      </c>
    </row>
    <row r="308" spans="1:41" x14ac:dyDescent="0.2">
      <c r="A308" s="6" t="s">
        <v>2075</v>
      </c>
      <c r="B308" s="66">
        <v>37270.361111111109</v>
      </c>
      <c r="C308" s="66">
        <v>37270.604166666664</v>
      </c>
      <c r="D308" s="6" t="s">
        <v>2250</v>
      </c>
      <c r="E308" s="6" t="s">
        <v>2251</v>
      </c>
      <c r="G308" s="6">
        <v>50</v>
      </c>
      <c r="M308" s="6">
        <v>29.48</v>
      </c>
      <c r="O308" s="6">
        <v>137</v>
      </c>
      <c r="Q308" s="6">
        <v>263</v>
      </c>
      <c r="S308" s="6">
        <v>0.23200000000000001</v>
      </c>
      <c r="U308" s="6">
        <v>1.34</v>
      </c>
      <c r="W308" s="6">
        <v>7</v>
      </c>
      <c r="AA308" s="6">
        <v>168</v>
      </c>
      <c r="AC308" s="6">
        <v>1460</v>
      </c>
      <c r="AD308" s="6" t="s">
        <v>1784</v>
      </c>
      <c r="AE308" s="6">
        <v>18</v>
      </c>
      <c r="AG308" s="6">
        <v>73</v>
      </c>
      <c r="AM308" s="6">
        <v>8.2200000000000006</v>
      </c>
      <c r="AO308" s="6">
        <v>312</v>
      </c>
    </row>
    <row r="309" spans="1:41" x14ac:dyDescent="0.2">
      <c r="A309" s="6" t="s">
        <v>2075</v>
      </c>
      <c r="B309" s="66">
        <v>37272.583333333336</v>
      </c>
      <c r="C309" s="66">
        <v>37273.194444444445</v>
      </c>
      <c r="D309" s="6" t="s">
        <v>2252</v>
      </c>
      <c r="E309" s="6" t="s">
        <v>2253</v>
      </c>
      <c r="G309" s="6">
        <v>50</v>
      </c>
      <c r="M309" s="6">
        <v>61.3</v>
      </c>
      <c r="N309" s="6" t="s">
        <v>1784</v>
      </c>
      <c r="O309" s="6">
        <v>120</v>
      </c>
      <c r="Q309" s="6">
        <v>175</v>
      </c>
      <c r="S309" s="6">
        <v>0.313</v>
      </c>
      <c r="U309" s="6">
        <v>0.8</v>
      </c>
      <c r="W309" s="6">
        <v>19</v>
      </c>
      <c r="AA309" s="6">
        <v>1240</v>
      </c>
      <c r="AC309" s="6">
        <v>4640</v>
      </c>
      <c r="AE309" s="6">
        <v>22</v>
      </c>
      <c r="AG309" s="6">
        <v>30</v>
      </c>
      <c r="AM309" s="6">
        <v>8.16</v>
      </c>
      <c r="AO309" s="6">
        <v>325</v>
      </c>
    </row>
    <row r="310" spans="1:41" x14ac:dyDescent="0.2">
      <c r="A310" s="6" t="s">
        <v>2075</v>
      </c>
      <c r="B310" s="66">
        <v>37273.436805555553</v>
      </c>
      <c r="C310" s="66">
        <v>37276.844444444447</v>
      </c>
      <c r="D310" s="6" t="s">
        <v>2254</v>
      </c>
      <c r="E310" s="6" t="s">
        <v>2255</v>
      </c>
      <c r="G310" s="6">
        <v>50</v>
      </c>
      <c r="M310" s="6">
        <v>289.79000000000002</v>
      </c>
      <c r="Q310" s="6">
        <v>537</v>
      </c>
    </row>
    <row r="311" spans="1:41" x14ac:dyDescent="0.2">
      <c r="A311" s="6" t="s">
        <v>2075</v>
      </c>
      <c r="B311" s="66">
        <v>37280.484027777777</v>
      </c>
      <c r="C311" s="66">
        <v>37287.510416666664</v>
      </c>
      <c r="D311" s="6" t="s">
        <v>2256</v>
      </c>
      <c r="E311" s="6" t="s">
        <v>2257</v>
      </c>
      <c r="G311" s="6">
        <v>50</v>
      </c>
      <c r="M311" s="6">
        <v>652.4</v>
      </c>
      <c r="Q311" s="6">
        <v>114</v>
      </c>
    </row>
    <row r="312" spans="1:41" x14ac:dyDescent="0.2">
      <c r="A312" s="6" t="s">
        <v>2075</v>
      </c>
      <c r="B312" s="66">
        <v>37287.229166666664</v>
      </c>
      <c r="C312" s="66">
        <v>37288.534722222219</v>
      </c>
      <c r="D312" s="6" t="s">
        <v>2258</v>
      </c>
      <c r="E312" s="6" t="s">
        <v>2259</v>
      </c>
      <c r="G312" s="6">
        <v>50</v>
      </c>
      <c r="M312" s="6">
        <v>323</v>
      </c>
      <c r="O312" s="6">
        <v>1690</v>
      </c>
      <c r="Q312" s="6">
        <v>3270</v>
      </c>
      <c r="S312" s="6">
        <v>0.64500000000000002</v>
      </c>
      <c r="U312" s="6">
        <v>3.06</v>
      </c>
      <c r="W312" s="6">
        <v>126</v>
      </c>
      <c r="AA312" s="6">
        <v>1160</v>
      </c>
      <c r="AC312" s="6">
        <v>4450</v>
      </c>
      <c r="AE312" s="6">
        <v>110</v>
      </c>
      <c r="AG312" s="6">
        <v>1400</v>
      </c>
      <c r="AM312" s="6">
        <v>7.62</v>
      </c>
      <c r="AO312" s="6">
        <v>327</v>
      </c>
    </row>
    <row r="313" spans="1:41" x14ac:dyDescent="0.2">
      <c r="A313" s="6" t="s">
        <v>2075</v>
      </c>
      <c r="B313" s="66">
        <v>37287.694444444445</v>
      </c>
      <c r="C313" s="66">
        <v>37292.207638888889</v>
      </c>
      <c r="D313" s="6" t="s">
        <v>2260</v>
      </c>
      <c r="E313" s="6" t="s">
        <v>2261</v>
      </c>
      <c r="G313" s="6">
        <v>50</v>
      </c>
      <c r="M313" s="6">
        <v>732</v>
      </c>
      <c r="Q313" s="6">
        <v>3610</v>
      </c>
    </row>
    <row r="314" spans="1:41" x14ac:dyDescent="0.2">
      <c r="A314" s="6" t="s">
        <v>2075</v>
      </c>
      <c r="B314" s="66">
        <v>37292.429166666669</v>
      </c>
      <c r="C314" s="66"/>
      <c r="D314" s="6" t="s">
        <v>2262</v>
      </c>
      <c r="E314" s="6" t="s">
        <v>2263</v>
      </c>
      <c r="G314" s="6">
        <v>10</v>
      </c>
      <c r="K314" s="6">
        <v>1</v>
      </c>
      <c r="O314" s="6">
        <v>166</v>
      </c>
      <c r="Q314" s="6">
        <v>350</v>
      </c>
      <c r="S314" s="6">
        <v>0.63600000000000001</v>
      </c>
      <c r="U314" s="6">
        <v>1.17</v>
      </c>
      <c r="W314" s="6">
        <v>36</v>
      </c>
      <c r="AA314" s="6">
        <v>90.1</v>
      </c>
      <c r="AC314" s="6">
        <v>1380</v>
      </c>
      <c r="AD314" s="6" t="s">
        <v>1784</v>
      </c>
      <c r="AE314" s="6">
        <v>18</v>
      </c>
      <c r="AG314" s="6">
        <v>51</v>
      </c>
      <c r="AM314" s="6">
        <v>8.18</v>
      </c>
      <c r="AO314" s="6">
        <v>392</v>
      </c>
    </row>
    <row r="315" spans="1:41" x14ac:dyDescent="0.2">
      <c r="A315" s="6" t="s">
        <v>2075</v>
      </c>
      <c r="B315" s="66">
        <v>37294.572222222225</v>
      </c>
      <c r="C315" s="66">
        <v>37300.453472222223</v>
      </c>
      <c r="D315" s="6" t="s">
        <v>2264</v>
      </c>
      <c r="E315" s="6" t="s">
        <v>2265</v>
      </c>
      <c r="G315" s="6">
        <v>50</v>
      </c>
      <c r="M315" s="6">
        <v>1766</v>
      </c>
      <c r="Q315" s="6">
        <v>331</v>
      </c>
    </row>
    <row r="316" spans="1:41" x14ac:dyDescent="0.2">
      <c r="A316" s="6" t="s">
        <v>2075</v>
      </c>
      <c r="B316" s="66">
        <v>37300.688194444447</v>
      </c>
      <c r="C316" s="66">
        <v>37307.743055555555</v>
      </c>
      <c r="D316" s="6" t="s">
        <v>2266</v>
      </c>
      <c r="E316" s="6" t="s">
        <v>2267</v>
      </c>
      <c r="G316" s="6">
        <v>50</v>
      </c>
      <c r="M316" s="6">
        <v>1742</v>
      </c>
      <c r="Q316" s="6">
        <v>278</v>
      </c>
    </row>
    <row r="317" spans="1:41" x14ac:dyDescent="0.2">
      <c r="A317" s="6" t="s">
        <v>2075</v>
      </c>
      <c r="B317" s="66">
        <v>37307.863194444442</v>
      </c>
      <c r="C317" s="66">
        <v>37315.170138888891</v>
      </c>
      <c r="D317" s="6" t="s">
        <v>2268</v>
      </c>
      <c r="E317" s="6" t="s">
        <v>2269</v>
      </c>
      <c r="G317" s="6">
        <v>50</v>
      </c>
      <c r="M317" s="6">
        <v>1203</v>
      </c>
      <c r="Q317" s="6">
        <v>398</v>
      </c>
    </row>
    <row r="318" spans="1:41" x14ac:dyDescent="0.2">
      <c r="A318" s="6" t="s">
        <v>2075</v>
      </c>
      <c r="B318" s="66">
        <v>37308.222222222219</v>
      </c>
      <c r="C318" s="66">
        <v>37308.534722222219</v>
      </c>
      <c r="D318" s="6" t="s">
        <v>2270</v>
      </c>
      <c r="E318" s="6" t="s">
        <v>2271</v>
      </c>
      <c r="G318" s="6">
        <v>50</v>
      </c>
      <c r="M318" s="6">
        <v>93.85</v>
      </c>
      <c r="O318" s="6">
        <v>202</v>
      </c>
      <c r="Q318" s="6">
        <v>313</v>
      </c>
      <c r="S318" s="6">
        <v>1.02</v>
      </c>
      <c r="U318" s="6">
        <v>2.06</v>
      </c>
      <c r="W318" s="6">
        <v>47</v>
      </c>
      <c r="AA318" s="6">
        <v>328</v>
      </c>
      <c r="AC318" s="6">
        <v>1780</v>
      </c>
      <c r="AD318" s="6" t="s">
        <v>1784</v>
      </c>
      <c r="AE318" s="6">
        <v>18</v>
      </c>
      <c r="AG318" s="6">
        <v>180</v>
      </c>
      <c r="AM318" s="6">
        <v>8.02</v>
      </c>
      <c r="AO318" s="6">
        <v>298</v>
      </c>
    </row>
    <row r="319" spans="1:41" x14ac:dyDescent="0.2">
      <c r="A319" s="6" t="s">
        <v>2075</v>
      </c>
      <c r="B319" s="66">
        <v>37315.552083333336</v>
      </c>
      <c r="C319" s="66">
        <v>37318.62222222222</v>
      </c>
      <c r="D319" s="6" t="s">
        <v>2272</v>
      </c>
      <c r="E319" s="6" t="s">
        <v>2273</v>
      </c>
      <c r="G319" s="6">
        <v>50</v>
      </c>
      <c r="M319" s="6">
        <v>371</v>
      </c>
      <c r="Q319" s="6">
        <v>2320</v>
      </c>
    </row>
    <row r="320" spans="1:41" x14ac:dyDescent="0.2">
      <c r="A320" s="6" t="s">
        <v>2075</v>
      </c>
      <c r="B320" s="66">
        <v>37316.90625</v>
      </c>
      <c r="C320" s="66">
        <v>37317.975694444445</v>
      </c>
      <c r="D320" s="6" t="s">
        <v>2274</v>
      </c>
      <c r="E320" s="6" t="s">
        <v>2275</v>
      </c>
      <c r="G320" s="6">
        <v>50</v>
      </c>
      <c r="M320" s="6">
        <v>161.30000000000001</v>
      </c>
      <c r="O320" s="6">
        <v>1770</v>
      </c>
      <c r="Q320" s="6">
        <v>3430</v>
      </c>
      <c r="S320" s="6">
        <v>0.99</v>
      </c>
      <c r="U320" s="6">
        <v>3.69</v>
      </c>
      <c r="W320" s="6">
        <v>52</v>
      </c>
      <c r="AA320" s="6">
        <v>1210</v>
      </c>
      <c r="AC320" s="6">
        <v>4480</v>
      </c>
      <c r="AE320" s="6">
        <v>220</v>
      </c>
      <c r="AG320" s="6">
        <v>1500</v>
      </c>
      <c r="AM320" s="6">
        <v>7.77</v>
      </c>
      <c r="AO320" s="6">
        <v>319</v>
      </c>
    </row>
    <row r="321" spans="1:53" x14ac:dyDescent="0.2">
      <c r="A321" s="6" t="s">
        <v>2075</v>
      </c>
      <c r="B321" s="66">
        <v>37322.447916666664</v>
      </c>
      <c r="C321" s="66">
        <v>37322.663194444445</v>
      </c>
      <c r="D321" s="6" t="s">
        <v>2276</v>
      </c>
      <c r="E321" s="6" t="s">
        <v>2277</v>
      </c>
      <c r="G321" s="6">
        <v>50</v>
      </c>
      <c r="M321" s="6">
        <v>19.940000000000001</v>
      </c>
      <c r="Q321" s="6">
        <v>2260</v>
      </c>
    </row>
    <row r="322" spans="1:53" x14ac:dyDescent="0.2">
      <c r="A322" s="6" t="s">
        <v>2075</v>
      </c>
      <c r="B322" s="66">
        <v>37322.934027777781</v>
      </c>
      <c r="C322" s="66">
        <v>37324.472222222219</v>
      </c>
      <c r="D322" s="6" t="s">
        <v>2278</v>
      </c>
      <c r="E322" s="6" t="s">
        <v>2279</v>
      </c>
      <c r="G322" s="6">
        <v>50</v>
      </c>
      <c r="M322" s="6">
        <v>2113.84</v>
      </c>
      <c r="Q322" s="6">
        <v>588</v>
      </c>
    </row>
    <row r="323" spans="1:53" x14ac:dyDescent="0.2">
      <c r="A323" s="6" t="s">
        <v>2075</v>
      </c>
      <c r="B323" s="66">
        <v>37324.479166666664</v>
      </c>
      <c r="C323" s="66">
        <v>37328.444444444445</v>
      </c>
      <c r="D323" s="6" t="s">
        <v>2280</v>
      </c>
      <c r="E323" s="6" t="s">
        <v>2281</v>
      </c>
      <c r="G323" s="6">
        <v>50</v>
      </c>
      <c r="M323" s="6">
        <v>955.5</v>
      </c>
      <c r="Q323" s="6">
        <v>206</v>
      </c>
    </row>
    <row r="324" spans="1:53" x14ac:dyDescent="0.2">
      <c r="A324" s="6" t="s">
        <v>2075</v>
      </c>
      <c r="B324" s="66">
        <v>37328.582638888889</v>
      </c>
      <c r="C324" s="66">
        <v>37336.265972222223</v>
      </c>
      <c r="D324" s="6" t="s">
        <v>2282</v>
      </c>
      <c r="E324" s="6" t="s">
        <v>2283</v>
      </c>
      <c r="G324" s="6">
        <v>50</v>
      </c>
      <c r="M324" s="6">
        <v>1004</v>
      </c>
      <c r="Q324" s="6">
        <v>184</v>
      </c>
    </row>
    <row r="325" spans="1:53" x14ac:dyDescent="0.2">
      <c r="A325" s="6" t="s">
        <v>2075</v>
      </c>
      <c r="B325" s="66">
        <v>37336.46597222222</v>
      </c>
      <c r="C325" s="66">
        <v>37343.364583333336</v>
      </c>
      <c r="D325" s="6" t="s">
        <v>2284</v>
      </c>
      <c r="E325" s="6" t="s">
        <v>2285</v>
      </c>
      <c r="G325" s="6">
        <v>50</v>
      </c>
      <c r="M325" s="6">
        <v>751</v>
      </c>
      <c r="Q325" s="6">
        <v>182</v>
      </c>
    </row>
    <row r="326" spans="1:53" x14ac:dyDescent="0.2">
      <c r="A326" s="6" t="s">
        <v>2075</v>
      </c>
      <c r="B326" s="66">
        <v>37343.587500000001</v>
      </c>
      <c r="C326" s="66">
        <v>37350.25</v>
      </c>
      <c r="D326" s="6" t="s">
        <v>2286</v>
      </c>
      <c r="E326" s="6" t="s">
        <v>2287</v>
      </c>
      <c r="G326" s="6">
        <v>50</v>
      </c>
      <c r="M326" s="6">
        <v>1330.56</v>
      </c>
      <c r="Q326" s="6">
        <v>778</v>
      </c>
    </row>
    <row r="327" spans="1:53" x14ac:dyDescent="0.2">
      <c r="A327" s="6" t="s">
        <v>2075</v>
      </c>
      <c r="B327" s="66">
        <v>37350.35</v>
      </c>
      <c r="C327" s="66"/>
      <c r="D327" s="6" t="s">
        <v>2288</v>
      </c>
      <c r="E327" s="6" t="s">
        <v>2289</v>
      </c>
      <c r="G327" s="6">
        <v>10</v>
      </c>
      <c r="K327" s="6">
        <v>1.4</v>
      </c>
      <c r="O327" s="6">
        <v>136</v>
      </c>
      <c r="Q327" s="6">
        <v>209</v>
      </c>
      <c r="S327" s="6">
        <v>0.88200000000000001</v>
      </c>
      <c r="U327" s="6">
        <v>1.4</v>
      </c>
      <c r="W327" s="6">
        <v>35</v>
      </c>
      <c r="AA327" s="6">
        <v>102</v>
      </c>
      <c r="AC327" s="6">
        <v>1320</v>
      </c>
      <c r="AD327" s="6" t="s">
        <v>1784</v>
      </c>
      <c r="AE327" s="6">
        <v>18</v>
      </c>
      <c r="AF327" s="6" t="s">
        <v>1784</v>
      </c>
      <c r="AG327" s="6">
        <v>18</v>
      </c>
      <c r="AM327" s="6">
        <v>8.1300000000000008</v>
      </c>
      <c r="AO327" s="6">
        <v>391</v>
      </c>
      <c r="BA327" s="6">
        <v>4</v>
      </c>
    </row>
    <row r="328" spans="1:53" x14ac:dyDescent="0.2">
      <c r="A328" s="6" t="s">
        <v>2075</v>
      </c>
      <c r="B328" s="66">
        <v>37350.457638888889</v>
      </c>
      <c r="C328" s="66">
        <v>37354.481944444444</v>
      </c>
      <c r="D328" s="6" t="s">
        <v>2290</v>
      </c>
      <c r="E328" s="6" t="s">
        <v>2291</v>
      </c>
      <c r="G328" s="6">
        <v>50</v>
      </c>
      <c r="M328" s="6">
        <v>1508</v>
      </c>
      <c r="Q328" s="6">
        <v>153</v>
      </c>
    </row>
    <row r="329" spans="1:53" x14ac:dyDescent="0.2">
      <c r="A329" s="6" t="s">
        <v>2075</v>
      </c>
      <c r="B329" s="66">
        <v>37356.779166666667</v>
      </c>
      <c r="C329" s="66">
        <v>37364.32708333333</v>
      </c>
      <c r="D329" s="6" t="s">
        <v>2292</v>
      </c>
      <c r="E329" s="6" t="s">
        <v>2293</v>
      </c>
      <c r="G329" s="6">
        <v>50</v>
      </c>
      <c r="Q329" s="6">
        <v>106</v>
      </c>
    </row>
    <row r="330" spans="1:53" x14ac:dyDescent="0.2">
      <c r="A330" s="6" t="s">
        <v>2075</v>
      </c>
      <c r="B330" s="66">
        <v>37364.575694444444</v>
      </c>
      <c r="C330" s="66">
        <v>37370.201388888891</v>
      </c>
      <c r="D330" s="6" t="s">
        <v>2294</v>
      </c>
      <c r="E330" s="6" t="s">
        <v>2295</v>
      </c>
      <c r="G330" s="6">
        <v>50</v>
      </c>
      <c r="M330" s="6">
        <v>1580</v>
      </c>
      <c r="Q330" s="6">
        <v>206</v>
      </c>
    </row>
    <row r="331" spans="1:53" x14ac:dyDescent="0.2">
      <c r="A331" s="6" t="s">
        <v>2075</v>
      </c>
      <c r="B331" s="66">
        <v>37370.45208333333</v>
      </c>
      <c r="C331" s="66">
        <v>37377.367361111108</v>
      </c>
      <c r="D331" s="6" t="s">
        <v>2296</v>
      </c>
      <c r="E331" s="6" t="s">
        <v>2297</v>
      </c>
      <c r="G331" s="6">
        <v>50</v>
      </c>
      <c r="M331" s="6">
        <v>1752</v>
      </c>
      <c r="Q331" s="6">
        <v>110</v>
      </c>
    </row>
    <row r="332" spans="1:53" x14ac:dyDescent="0.2">
      <c r="A332" s="6" t="s">
        <v>2075</v>
      </c>
      <c r="B332" s="66">
        <v>37377.731249999997</v>
      </c>
      <c r="C332" s="66">
        <v>37385.456250000003</v>
      </c>
      <c r="D332" s="6" t="s">
        <v>2298</v>
      </c>
      <c r="E332" s="6" t="s">
        <v>2299</v>
      </c>
      <c r="G332" s="6">
        <v>50</v>
      </c>
      <c r="M332" s="6">
        <v>2256</v>
      </c>
      <c r="Q332" s="6">
        <v>75</v>
      </c>
    </row>
    <row r="333" spans="1:53" x14ac:dyDescent="0.2">
      <c r="A333" s="6" t="s">
        <v>2075</v>
      </c>
      <c r="B333" s="66">
        <v>37531.107638888891</v>
      </c>
      <c r="C333" s="66">
        <v>37531.451388888891</v>
      </c>
      <c r="D333" s="6" t="s">
        <v>2300</v>
      </c>
      <c r="E333" s="6" t="s">
        <v>2301</v>
      </c>
      <c r="G333" s="6">
        <v>50</v>
      </c>
      <c r="M333" s="6">
        <v>304.7</v>
      </c>
      <c r="O333" s="6">
        <v>3.4</v>
      </c>
      <c r="Q333" s="6">
        <v>25</v>
      </c>
      <c r="AD333" s="6" t="s">
        <v>1784</v>
      </c>
      <c r="AE333" s="6">
        <v>18</v>
      </c>
      <c r="AF333" s="6" t="s">
        <v>1784</v>
      </c>
      <c r="AG333" s="6">
        <v>18</v>
      </c>
      <c r="AM333" s="6">
        <v>7.75</v>
      </c>
      <c r="BA333" s="6">
        <v>31</v>
      </c>
    </row>
    <row r="334" spans="1:53" x14ac:dyDescent="0.2">
      <c r="A334" s="6" t="s">
        <v>2075</v>
      </c>
      <c r="B334" s="66">
        <v>37550.479166666664</v>
      </c>
      <c r="C334" s="66"/>
      <c r="D334" s="6" t="s">
        <v>2302</v>
      </c>
      <c r="E334" s="6" t="s">
        <v>2303</v>
      </c>
      <c r="G334" s="6">
        <v>10</v>
      </c>
      <c r="K334" s="6">
        <v>0.16</v>
      </c>
      <c r="N334" s="6" t="s">
        <v>1934</v>
      </c>
      <c r="O334" s="6">
        <v>25</v>
      </c>
      <c r="Q334" s="6">
        <v>543</v>
      </c>
      <c r="AD334" s="6" t="s">
        <v>1784</v>
      </c>
      <c r="AE334" s="6">
        <v>18</v>
      </c>
      <c r="AG334" s="6">
        <v>120</v>
      </c>
    </row>
    <row r="335" spans="1:53" x14ac:dyDescent="0.2">
      <c r="A335" s="6" t="s">
        <v>2075</v>
      </c>
      <c r="B335" s="66">
        <v>37592.523611111108</v>
      </c>
      <c r="C335" s="66">
        <v>37601.447916666664</v>
      </c>
      <c r="D335" s="6" t="s">
        <v>2304</v>
      </c>
      <c r="E335" s="6" t="s">
        <v>2305</v>
      </c>
      <c r="G335" s="6">
        <v>50</v>
      </c>
      <c r="M335" s="6">
        <v>82.2</v>
      </c>
      <c r="Q335" s="6">
        <v>1290</v>
      </c>
    </row>
    <row r="336" spans="1:53" x14ac:dyDescent="0.2">
      <c r="A336" s="6" t="s">
        <v>2075</v>
      </c>
      <c r="B336" s="66">
        <v>37601.813888888886</v>
      </c>
      <c r="C336" s="66">
        <v>37609.383333333331</v>
      </c>
      <c r="D336" s="6" t="s">
        <v>2306</v>
      </c>
      <c r="E336" s="6" t="s">
        <v>2307</v>
      </c>
      <c r="G336" s="6">
        <v>50</v>
      </c>
      <c r="M336" s="6">
        <v>688</v>
      </c>
      <c r="Q336" s="6">
        <v>327</v>
      </c>
    </row>
    <row r="337" spans="1:89" x14ac:dyDescent="0.2">
      <c r="A337" s="6" t="s">
        <v>2075</v>
      </c>
      <c r="B337" s="66">
        <v>37610.557638888888</v>
      </c>
      <c r="C337" s="66">
        <v>37617.352777777778</v>
      </c>
      <c r="D337" s="6" t="s">
        <v>2308</v>
      </c>
      <c r="E337" s="6" t="s">
        <v>2309</v>
      </c>
      <c r="G337" s="6">
        <v>50</v>
      </c>
      <c r="M337" s="6">
        <v>117.9</v>
      </c>
      <c r="Q337" s="6">
        <v>343</v>
      </c>
    </row>
    <row r="338" spans="1:89" x14ac:dyDescent="0.2">
      <c r="A338" s="6" t="s">
        <v>2075</v>
      </c>
      <c r="B338" s="66">
        <v>37617.642361111109</v>
      </c>
      <c r="C338" s="66">
        <v>37624.15347222222</v>
      </c>
      <c r="D338" s="6" t="s">
        <v>2310</v>
      </c>
      <c r="E338" s="6" t="s">
        <v>2311</v>
      </c>
      <c r="G338" s="6">
        <v>50</v>
      </c>
      <c r="M338" s="6">
        <v>51.55</v>
      </c>
      <c r="Q338" s="6">
        <v>187</v>
      </c>
    </row>
    <row r="339" spans="1:89" x14ac:dyDescent="0.2">
      <c r="A339" s="6" t="s">
        <v>2075</v>
      </c>
      <c r="B339" s="66">
        <v>37624.492361111108</v>
      </c>
      <c r="C339" s="66">
        <v>37631.265972222223</v>
      </c>
      <c r="D339" s="6" t="s">
        <v>2312</v>
      </c>
      <c r="E339" s="6" t="s">
        <v>2313</v>
      </c>
      <c r="G339" s="6">
        <v>50</v>
      </c>
      <c r="M339" s="6">
        <v>74.33</v>
      </c>
      <c r="Q339" s="6">
        <v>2920</v>
      </c>
    </row>
    <row r="340" spans="1:89" x14ac:dyDescent="0.2">
      <c r="A340" s="6" t="s">
        <v>2075</v>
      </c>
      <c r="B340" s="66">
        <v>37631.540277777778</v>
      </c>
      <c r="C340" s="66">
        <v>37638.010416666664</v>
      </c>
      <c r="D340" s="6" t="s">
        <v>2314</v>
      </c>
      <c r="E340" s="6" t="s">
        <v>2315</v>
      </c>
      <c r="G340" s="6">
        <v>50</v>
      </c>
      <c r="M340" s="6">
        <v>25.68</v>
      </c>
      <c r="Q340" s="6">
        <v>2970</v>
      </c>
    </row>
    <row r="341" spans="1:89" x14ac:dyDescent="0.2">
      <c r="A341" s="6" t="s">
        <v>2075</v>
      </c>
      <c r="B341" s="66">
        <v>37638.718055555553</v>
      </c>
      <c r="C341" s="66">
        <v>37643.313888888886</v>
      </c>
      <c r="D341" s="6" t="s">
        <v>2316</v>
      </c>
      <c r="E341" s="6" t="s">
        <v>2317</v>
      </c>
      <c r="G341" s="6">
        <v>50</v>
      </c>
      <c r="M341" s="6">
        <v>7.1</v>
      </c>
      <c r="Q341" s="6">
        <v>623</v>
      </c>
    </row>
    <row r="342" spans="1:89" x14ac:dyDescent="0.2">
      <c r="A342" s="6" t="s">
        <v>2075</v>
      </c>
      <c r="B342" s="66">
        <v>37646.717361111114</v>
      </c>
      <c r="C342" s="66">
        <v>37650.121527777781</v>
      </c>
      <c r="D342" s="6" t="s">
        <v>2318</v>
      </c>
      <c r="E342" s="6" t="s">
        <v>2319</v>
      </c>
      <c r="G342" s="6">
        <v>50</v>
      </c>
      <c r="M342" s="6">
        <v>277.2</v>
      </c>
      <c r="Q342" s="6">
        <v>116</v>
      </c>
    </row>
    <row r="343" spans="1:89" x14ac:dyDescent="0.2">
      <c r="A343" s="6" t="s">
        <v>2075</v>
      </c>
      <c r="B343" s="66">
        <v>37652.336805555555</v>
      </c>
      <c r="C343" s="66">
        <v>37652.736111111109</v>
      </c>
      <c r="D343" s="6" t="s">
        <v>2320</v>
      </c>
      <c r="E343" s="6" t="s">
        <v>2321</v>
      </c>
      <c r="G343" s="6">
        <v>50</v>
      </c>
      <c r="M343" s="6">
        <v>17.25</v>
      </c>
      <c r="O343" s="6">
        <v>2900</v>
      </c>
      <c r="Q343" s="6">
        <v>4440</v>
      </c>
      <c r="S343" s="6">
        <v>6.74</v>
      </c>
      <c r="U343" s="6">
        <v>16.8</v>
      </c>
      <c r="AD343" s="6" t="s">
        <v>1784</v>
      </c>
      <c r="AE343" s="6">
        <v>18</v>
      </c>
      <c r="AG343" s="6">
        <v>2300</v>
      </c>
      <c r="CK343" s="6">
        <v>14270</v>
      </c>
    </row>
    <row r="344" spans="1:89" x14ac:dyDescent="0.2">
      <c r="A344" s="6" t="s">
        <v>2075</v>
      </c>
      <c r="B344" s="66">
        <v>37652.84097222222</v>
      </c>
      <c r="C344" s="66">
        <v>37657.333333333336</v>
      </c>
      <c r="D344" s="6" t="s">
        <v>2322</v>
      </c>
      <c r="E344" s="6" t="s">
        <v>2323</v>
      </c>
      <c r="G344" s="6">
        <v>50</v>
      </c>
      <c r="M344" s="6">
        <v>450</v>
      </c>
      <c r="Q344" s="6">
        <v>7470</v>
      </c>
    </row>
    <row r="345" spans="1:89" x14ac:dyDescent="0.2">
      <c r="A345" s="6" t="s">
        <v>2075</v>
      </c>
      <c r="B345" s="66">
        <v>37667.435416666667</v>
      </c>
      <c r="C345" s="66">
        <v>37672.757638888892</v>
      </c>
      <c r="D345" s="6" t="s">
        <v>2324</v>
      </c>
      <c r="E345" s="6" t="s">
        <v>2325</v>
      </c>
      <c r="G345" s="6">
        <v>50</v>
      </c>
      <c r="M345" s="6">
        <v>150.30000000000001</v>
      </c>
      <c r="Q345" s="6">
        <v>1900</v>
      </c>
    </row>
    <row r="346" spans="1:89" x14ac:dyDescent="0.2">
      <c r="A346" s="6" t="s">
        <v>2075</v>
      </c>
      <c r="B346" s="66">
        <v>37673.645833333336</v>
      </c>
      <c r="C346" s="66"/>
      <c r="D346" s="6" t="s">
        <v>2326</v>
      </c>
      <c r="E346" s="6" t="s">
        <v>2327</v>
      </c>
      <c r="G346" s="6">
        <v>50</v>
      </c>
      <c r="K346" s="6">
        <v>0.28999999999999998</v>
      </c>
      <c r="Q346" s="6">
        <v>811</v>
      </c>
    </row>
    <row r="347" spans="1:89" x14ac:dyDescent="0.2">
      <c r="A347" s="6" t="s">
        <v>2075</v>
      </c>
      <c r="B347" s="66">
        <v>37681.15902777778</v>
      </c>
      <c r="C347" s="66">
        <v>37687.07916666667</v>
      </c>
      <c r="D347" s="6" t="s">
        <v>2328</v>
      </c>
      <c r="E347" s="6" t="s">
        <v>2329</v>
      </c>
      <c r="G347" s="6">
        <v>50</v>
      </c>
      <c r="M347" s="6">
        <v>47.86</v>
      </c>
      <c r="Q347" s="6">
        <v>3720</v>
      </c>
    </row>
    <row r="348" spans="1:89" x14ac:dyDescent="0.2">
      <c r="A348" s="6" t="s">
        <v>2075</v>
      </c>
      <c r="B348" s="66">
        <v>37684.680555555555</v>
      </c>
      <c r="C348" s="66">
        <v>37688.496527777781</v>
      </c>
      <c r="D348" s="6" t="s">
        <v>2330</v>
      </c>
      <c r="E348" s="6" t="s">
        <v>2331</v>
      </c>
      <c r="G348" s="6">
        <v>50</v>
      </c>
      <c r="M348" s="6">
        <v>62.7</v>
      </c>
      <c r="Q348" s="6">
        <v>5610</v>
      </c>
      <c r="S348" s="6">
        <v>1.5</v>
      </c>
      <c r="U348" s="6">
        <v>7.76</v>
      </c>
      <c r="AE348" s="6">
        <v>48</v>
      </c>
      <c r="AG348" s="6">
        <v>1900</v>
      </c>
    </row>
    <row r="349" spans="1:89" x14ac:dyDescent="0.2">
      <c r="A349" s="6" t="s">
        <v>2075</v>
      </c>
      <c r="B349" s="66">
        <v>37687.666666666664</v>
      </c>
      <c r="C349" s="66">
        <v>37689.379166666666</v>
      </c>
      <c r="D349" s="6" t="s">
        <v>2332</v>
      </c>
      <c r="E349" s="6" t="s">
        <v>2333</v>
      </c>
      <c r="G349" s="6">
        <v>50</v>
      </c>
      <c r="M349" s="6">
        <v>26.8</v>
      </c>
      <c r="Q349" s="6">
        <v>9640</v>
      </c>
    </row>
    <row r="350" spans="1:89" x14ac:dyDescent="0.2">
      <c r="A350" s="6" t="s">
        <v>2075</v>
      </c>
      <c r="B350" s="66">
        <v>37692.656944444447</v>
      </c>
      <c r="C350" s="66">
        <v>37694.382638888892</v>
      </c>
      <c r="D350" s="6" t="s">
        <v>2334</v>
      </c>
      <c r="E350" s="6" t="s">
        <v>2335</v>
      </c>
      <c r="G350" s="6">
        <v>50</v>
      </c>
      <c r="M350" s="6">
        <v>95.3</v>
      </c>
      <c r="Q350" s="6">
        <v>7520</v>
      </c>
    </row>
    <row r="351" spans="1:89" x14ac:dyDescent="0.2">
      <c r="A351" s="6" t="s">
        <v>2075</v>
      </c>
      <c r="B351" s="66">
        <v>37694.569444444445</v>
      </c>
      <c r="C351" s="66">
        <v>37696.798611111109</v>
      </c>
      <c r="D351" s="6" t="s">
        <v>2336</v>
      </c>
      <c r="E351" s="6" t="s">
        <v>2337</v>
      </c>
      <c r="G351" s="6">
        <v>50</v>
      </c>
      <c r="M351" s="6">
        <v>1172</v>
      </c>
      <c r="O351" s="6">
        <v>738</v>
      </c>
      <c r="Q351" s="6">
        <v>1340</v>
      </c>
      <c r="S351" s="6">
        <v>0.223</v>
      </c>
      <c r="U351" s="6">
        <v>4.8</v>
      </c>
      <c r="AC351" s="6">
        <v>2430</v>
      </c>
      <c r="AE351" s="6">
        <v>32</v>
      </c>
      <c r="AG351" s="6">
        <v>410</v>
      </c>
      <c r="AM351" s="6">
        <v>7.41</v>
      </c>
      <c r="AO351" s="6">
        <v>351</v>
      </c>
      <c r="BA351" s="6">
        <v>96</v>
      </c>
    </row>
    <row r="352" spans="1:89" x14ac:dyDescent="0.2">
      <c r="A352" s="6" t="s">
        <v>2075</v>
      </c>
      <c r="B352" s="66">
        <v>37694.582638888889</v>
      </c>
      <c r="C352" s="66">
        <v>37695.563194444447</v>
      </c>
      <c r="D352" s="6" t="s">
        <v>2338</v>
      </c>
      <c r="E352" s="6" t="s">
        <v>2339</v>
      </c>
      <c r="G352" s="6">
        <v>50</v>
      </c>
      <c r="M352" s="6">
        <v>480</v>
      </c>
      <c r="Q352" s="6">
        <v>2020</v>
      </c>
    </row>
    <row r="353" spans="1:75" x14ac:dyDescent="0.2">
      <c r="A353" s="6" t="s">
        <v>2075</v>
      </c>
      <c r="B353" s="66">
        <v>37696.583333333336</v>
      </c>
      <c r="C353" s="66"/>
      <c r="D353" s="6" t="s">
        <v>2340</v>
      </c>
      <c r="E353" s="6" t="s">
        <v>524</v>
      </c>
      <c r="G353" s="6">
        <v>70</v>
      </c>
      <c r="K353" s="6">
        <v>6.7</v>
      </c>
      <c r="BW353" s="6">
        <v>1.9100000000000001</v>
      </c>
    </row>
    <row r="354" spans="1:75" x14ac:dyDescent="0.2">
      <c r="A354" s="6" t="s">
        <v>2075</v>
      </c>
      <c r="B354" s="66">
        <v>37696.588888888888</v>
      </c>
      <c r="C354" s="66">
        <v>37697.432638888888</v>
      </c>
      <c r="D354" s="6" t="s">
        <v>2341</v>
      </c>
      <c r="E354" s="6" t="s">
        <v>2342</v>
      </c>
      <c r="G354" s="6">
        <v>50</v>
      </c>
      <c r="M354" s="6">
        <v>187.2</v>
      </c>
      <c r="Q354" s="6">
        <v>1020</v>
      </c>
    </row>
    <row r="355" spans="1:75" x14ac:dyDescent="0.2">
      <c r="A355" s="6" t="s">
        <v>2075</v>
      </c>
      <c r="B355" s="66">
        <v>37698.84097222222</v>
      </c>
      <c r="C355" s="66">
        <v>37701.138194444444</v>
      </c>
      <c r="D355" s="6" t="s">
        <v>2343</v>
      </c>
      <c r="E355" s="6" t="s">
        <v>2344</v>
      </c>
      <c r="G355" s="6">
        <v>50</v>
      </c>
      <c r="M355" s="6">
        <v>766</v>
      </c>
      <c r="Q355" s="6">
        <v>722</v>
      </c>
    </row>
    <row r="356" spans="1:75" x14ac:dyDescent="0.2">
      <c r="A356" s="6" t="s">
        <v>2075</v>
      </c>
      <c r="B356" s="66">
        <v>37701.536111111112</v>
      </c>
      <c r="C356" s="66">
        <v>37708.556944444441</v>
      </c>
      <c r="D356" s="6" t="s">
        <v>2345</v>
      </c>
      <c r="E356" s="6" t="s">
        <v>2346</v>
      </c>
      <c r="G356" s="6">
        <v>50</v>
      </c>
      <c r="M356" s="6">
        <v>581</v>
      </c>
      <c r="Q356" s="6">
        <v>935</v>
      </c>
    </row>
    <row r="357" spans="1:75" x14ac:dyDescent="0.2">
      <c r="A357" s="6" t="s">
        <v>2075</v>
      </c>
      <c r="B357" s="66">
        <v>37706.510416666664</v>
      </c>
      <c r="C357" s="66"/>
      <c r="D357" s="6" t="s">
        <v>2347</v>
      </c>
      <c r="E357" s="6" t="s">
        <v>2348</v>
      </c>
      <c r="G357" s="6">
        <v>10</v>
      </c>
      <c r="K357" s="6">
        <v>0.5</v>
      </c>
      <c r="O357" s="6">
        <v>746</v>
      </c>
      <c r="Q357" s="6">
        <v>1710</v>
      </c>
      <c r="S357" s="6">
        <v>7.89</v>
      </c>
      <c r="U357" s="6">
        <v>9.1</v>
      </c>
      <c r="AC357" s="6">
        <v>2890</v>
      </c>
      <c r="AD357" s="6" t="s">
        <v>1784</v>
      </c>
      <c r="AE357" s="6">
        <v>18</v>
      </c>
      <c r="AG357" s="6">
        <v>200</v>
      </c>
      <c r="AM357" s="6">
        <v>8.02</v>
      </c>
      <c r="AO357" s="6">
        <v>652</v>
      </c>
    </row>
    <row r="358" spans="1:75" x14ac:dyDescent="0.2">
      <c r="A358" s="6" t="s">
        <v>2075</v>
      </c>
      <c r="B358" s="66">
        <v>37708.581250000003</v>
      </c>
      <c r="C358" s="66">
        <v>37715.393750000003</v>
      </c>
      <c r="D358" s="6" t="s">
        <v>2349</v>
      </c>
      <c r="E358" s="6" t="s">
        <v>2350</v>
      </c>
      <c r="G358" s="6">
        <v>50</v>
      </c>
      <c r="M358" s="6">
        <v>758</v>
      </c>
      <c r="Q358" s="6">
        <v>358</v>
      </c>
    </row>
    <row r="359" spans="1:75" x14ac:dyDescent="0.2">
      <c r="A359" s="6" t="s">
        <v>2075</v>
      </c>
      <c r="B359" s="66">
        <v>37715.470138888886</v>
      </c>
      <c r="C359" s="66">
        <v>37720.682638888888</v>
      </c>
      <c r="D359" s="6" t="s">
        <v>2351</v>
      </c>
      <c r="E359" s="6" t="s">
        <v>2352</v>
      </c>
      <c r="G359" s="6">
        <v>50</v>
      </c>
      <c r="M359" s="6">
        <v>1549.557</v>
      </c>
      <c r="Q359" s="6">
        <v>1340</v>
      </c>
    </row>
    <row r="360" spans="1:75" x14ac:dyDescent="0.2">
      <c r="A360" s="6" t="s">
        <v>2075</v>
      </c>
      <c r="B360" s="66">
        <v>37715.690972222219</v>
      </c>
      <c r="C360" s="66">
        <v>37716.079861111109</v>
      </c>
      <c r="D360" s="6" t="s">
        <v>2353</v>
      </c>
      <c r="E360" s="6" t="s">
        <v>2354</v>
      </c>
      <c r="G360" s="6">
        <v>50</v>
      </c>
      <c r="M360" s="6">
        <v>608</v>
      </c>
      <c r="O360" s="6">
        <v>552</v>
      </c>
      <c r="Q360" s="6">
        <v>954</v>
      </c>
      <c r="S360" s="6">
        <v>0.54700000000000004</v>
      </c>
      <c r="U360" s="6">
        <v>2.2800000000000002</v>
      </c>
      <c r="AC360" s="6">
        <v>1070</v>
      </c>
      <c r="AD360" s="6" t="s">
        <v>1784</v>
      </c>
      <c r="AE360" s="6">
        <v>18</v>
      </c>
      <c r="AG360" s="6">
        <v>470</v>
      </c>
      <c r="AM360" s="6">
        <v>7.53</v>
      </c>
      <c r="AO360" s="6">
        <v>178</v>
      </c>
    </row>
    <row r="361" spans="1:75" x14ac:dyDescent="0.2">
      <c r="A361" s="6" t="s">
        <v>2075</v>
      </c>
      <c r="B361" s="66">
        <v>37722.67291666667</v>
      </c>
      <c r="C361" s="66">
        <v>37729.001388888886</v>
      </c>
      <c r="D361" s="6" t="s">
        <v>2355</v>
      </c>
      <c r="E361" s="6" t="s">
        <v>2356</v>
      </c>
      <c r="G361" s="6">
        <v>50</v>
      </c>
      <c r="M361" s="6">
        <v>378</v>
      </c>
      <c r="Q361" s="6">
        <v>617</v>
      </c>
    </row>
    <row r="362" spans="1:75" x14ac:dyDescent="0.2">
      <c r="A362" s="6" t="s">
        <v>2075</v>
      </c>
      <c r="B362" s="66">
        <v>37730.011805555558</v>
      </c>
      <c r="C362" s="66">
        <v>37735.794444444444</v>
      </c>
      <c r="D362" s="6" t="s">
        <v>2357</v>
      </c>
      <c r="E362" s="6" t="s">
        <v>2358</v>
      </c>
      <c r="G362" s="6">
        <v>50</v>
      </c>
      <c r="M362" s="6">
        <v>1096</v>
      </c>
      <c r="Q362" s="6">
        <v>284</v>
      </c>
    </row>
    <row r="363" spans="1:75" x14ac:dyDescent="0.2">
      <c r="A363" s="6" t="s">
        <v>2075</v>
      </c>
      <c r="B363" s="66">
        <v>37736.254861111112</v>
      </c>
      <c r="C363" s="66">
        <v>37742.082638888889</v>
      </c>
      <c r="D363" s="6" t="s">
        <v>2359</v>
      </c>
      <c r="E363" s="6" t="s">
        <v>2360</v>
      </c>
      <c r="G363" s="6">
        <v>50</v>
      </c>
      <c r="M363" s="6">
        <v>1224</v>
      </c>
      <c r="Q363" s="6">
        <v>120</v>
      </c>
    </row>
    <row r="364" spans="1:75" x14ac:dyDescent="0.2">
      <c r="A364" s="6" t="s">
        <v>2075</v>
      </c>
      <c r="B364" s="66">
        <v>37867.513888888891</v>
      </c>
      <c r="C364" s="66"/>
      <c r="D364" s="6" t="s">
        <v>2361</v>
      </c>
      <c r="E364" s="6" t="s">
        <v>2362</v>
      </c>
      <c r="G364" s="6">
        <v>10</v>
      </c>
      <c r="J364" s="6" t="s">
        <v>1784</v>
      </c>
      <c r="K364" s="6">
        <v>0.01</v>
      </c>
      <c r="O364" s="6">
        <v>3.4</v>
      </c>
      <c r="Q364" s="6">
        <v>43</v>
      </c>
      <c r="S364" s="6">
        <v>8.7999999999999995E-2</v>
      </c>
      <c r="U364" s="6">
        <v>0.99</v>
      </c>
      <c r="AC364" s="6">
        <v>1250</v>
      </c>
      <c r="AD364" s="6" t="s">
        <v>1784</v>
      </c>
      <c r="AE364" s="6">
        <v>18</v>
      </c>
      <c r="AF364" s="6" t="s">
        <v>1784</v>
      </c>
      <c r="AG364" s="6">
        <v>18</v>
      </c>
      <c r="AM364" s="6">
        <v>9.01</v>
      </c>
      <c r="AO364" s="6">
        <v>344</v>
      </c>
    </row>
    <row r="365" spans="1:75" x14ac:dyDescent="0.2">
      <c r="A365" s="6" t="s">
        <v>2075</v>
      </c>
      <c r="B365" s="66">
        <v>37965.6875</v>
      </c>
      <c r="C365" s="66">
        <v>37966.347222222219</v>
      </c>
      <c r="D365" s="6" t="s">
        <v>2363</v>
      </c>
      <c r="E365" s="6" t="s">
        <v>2364</v>
      </c>
      <c r="G365" s="6">
        <v>50</v>
      </c>
      <c r="M365" s="6">
        <v>298.60000000000002</v>
      </c>
      <c r="Q365" s="6">
        <v>60</v>
      </c>
    </row>
    <row r="366" spans="1:75" x14ac:dyDescent="0.2">
      <c r="A366" s="6" t="s">
        <v>2075</v>
      </c>
      <c r="B366" s="66">
        <v>37966.43472222222</v>
      </c>
      <c r="C366" s="66">
        <v>37973.12222222222</v>
      </c>
      <c r="D366" s="6" t="s">
        <v>2365</v>
      </c>
      <c r="E366" s="6" t="s">
        <v>2366</v>
      </c>
      <c r="G366" s="6">
        <v>50</v>
      </c>
      <c r="M366" s="6">
        <v>545.6</v>
      </c>
      <c r="Q366" s="6">
        <v>460</v>
      </c>
    </row>
    <row r="367" spans="1:75" x14ac:dyDescent="0.2">
      <c r="A367" s="6" t="s">
        <v>2075</v>
      </c>
      <c r="B367" s="66">
        <v>37978.831944444442</v>
      </c>
      <c r="C367" s="66">
        <v>37985.325694444444</v>
      </c>
      <c r="D367" s="6" t="s">
        <v>2367</v>
      </c>
      <c r="E367" s="6" t="s">
        <v>2368</v>
      </c>
      <c r="G367" s="6">
        <v>50</v>
      </c>
      <c r="M367" s="6">
        <v>406.4</v>
      </c>
      <c r="Q367" s="6">
        <v>757</v>
      </c>
    </row>
    <row r="368" spans="1:75" x14ac:dyDescent="0.2">
      <c r="A368" s="6" t="s">
        <v>2075</v>
      </c>
      <c r="B368" s="66">
        <v>37986.143750000003</v>
      </c>
      <c r="C368" s="66">
        <v>37989.71597222222</v>
      </c>
      <c r="D368" s="6" t="s">
        <v>2369</v>
      </c>
      <c r="E368" s="6" t="s">
        <v>2370</v>
      </c>
      <c r="G368" s="6">
        <v>50</v>
      </c>
      <c r="M368" s="6">
        <v>226</v>
      </c>
      <c r="Q368" s="6">
        <v>343</v>
      </c>
    </row>
    <row r="369" spans="1:41" x14ac:dyDescent="0.2">
      <c r="A369" s="6" t="s">
        <v>2075</v>
      </c>
      <c r="B369" s="66">
        <v>37990.103472222225</v>
      </c>
      <c r="C369" s="66">
        <v>37991.505555555559</v>
      </c>
      <c r="D369" s="6" t="s">
        <v>2371</v>
      </c>
      <c r="E369" s="6" t="s">
        <v>2372</v>
      </c>
      <c r="G369" s="6">
        <v>50</v>
      </c>
      <c r="M369" s="6">
        <v>57.3</v>
      </c>
      <c r="Q369" s="6">
        <v>301</v>
      </c>
    </row>
    <row r="370" spans="1:41" x14ac:dyDescent="0.2">
      <c r="A370" s="6" t="s">
        <v>2075</v>
      </c>
      <c r="B370" s="66">
        <v>37990.677083333336</v>
      </c>
      <c r="C370" s="66">
        <v>37991.177083333336</v>
      </c>
      <c r="D370" s="6" t="s">
        <v>2373</v>
      </c>
      <c r="E370" s="6" t="s">
        <v>2374</v>
      </c>
      <c r="G370" s="6">
        <v>50</v>
      </c>
      <c r="M370" s="6">
        <v>19.899999999999999</v>
      </c>
      <c r="O370" s="6">
        <v>108</v>
      </c>
      <c r="Q370" s="6">
        <v>224</v>
      </c>
      <c r="S370" s="6">
        <v>1.27</v>
      </c>
      <c r="U370" s="6">
        <v>1.81</v>
      </c>
      <c r="AA370" s="6">
        <v>384</v>
      </c>
      <c r="AC370" s="6">
        <v>1920</v>
      </c>
      <c r="AD370" s="6" t="s">
        <v>1784</v>
      </c>
      <c r="AE370" s="6">
        <v>18</v>
      </c>
      <c r="AG370" s="6">
        <v>52</v>
      </c>
      <c r="AM370" s="6">
        <v>7.95</v>
      </c>
      <c r="AO370" s="6">
        <v>339</v>
      </c>
    </row>
    <row r="371" spans="1:41" x14ac:dyDescent="0.2">
      <c r="A371" s="6" t="s">
        <v>2075</v>
      </c>
      <c r="B371" s="66">
        <v>37992.005555555559</v>
      </c>
      <c r="C371" s="66">
        <v>37992.77847222222</v>
      </c>
      <c r="D371" s="6" t="s">
        <v>2375</v>
      </c>
      <c r="E371" s="6" t="s">
        <v>2372</v>
      </c>
      <c r="G371" s="6">
        <v>50</v>
      </c>
      <c r="M371" s="6">
        <v>24.4</v>
      </c>
      <c r="Q371" s="6">
        <v>636</v>
      </c>
    </row>
    <row r="372" spans="1:41" x14ac:dyDescent="0.2">
      <c r="A372" s="6" t="s">
        <v>2075</v>
      </c>
      <c r="B372" s="66">
        <v>37996.28402777778</v>
      </c>
      <c r="C372" s="66">
        <v>37997.967361111114</v>
      </c>
      <c r="D372" s="6" t="s">
        <v>2376</v>
      </c>
      <c r="E372" s="6" t="s">
        <v>2377</v>
      </c>
      <c r="G372" s="6">
        <v>50</v>
      </c>
      <c r="M372" s="6">
        <v>45.4</v>
      </c>
      <c r="Q372" s="6">
        <v>1520</v>
      </c>
    </row>
    <row r="373" spans="1:41" x14ac:dyDescent="0.2">
      <c r="A373" s="6" t="s">
        <v>2075</v>
      </c>
      <c r="B373" s="66">
        <v>37998.745138888888</v>
      </c>
      <c r="C373" s="66">
        <v>37999.504861111112</v>
      </c>
      <c r="D373" s="6" t="s">
        <v>2378</v>
      </c>
      <c r="E373" s="6" t="s">
        <v>2379</v>
      </c>
      <c r="G373" s="6">
        <v>50</v>
      </c>
      <c r="M373" s="6">
        <v>24.95</v>
      </c>
      <c r="Q373" s="6">
        <v>1860</v>
      </c>
    </row>
    <row r="374" spans="1:41" x14ac:dyDescent="0.2">
      <c r="A374" s="6" t="s">
        <v>2075</v>
      </c>
      <c r="B374" s="66">
        <v>38000.336111111108</v>
      </c>
      <c r="C374" s="66">
        <v>38002.461111111108</v>
      </c>
      <c r="D374" s="6" t="s">
        <v>2380</v>
      </c>
      <c r="E374" s="6" t="s">
        <v>2381</v>
      </c>
      <c r="G374" s="6">
        <v>50</v>
      </c>
      <c r="M374" s="6">
        <v>54.36</v>
      </c>
      <c r="Q374" s="6">
        <v>1580</v>
      </c>
    </row>
    <row r="375" spans="1:41" x14ac:dyDescent="0.2">
      <c r="A375" s="6" t="s">
        <v>2075</v>
      </c>
      <c r="B375" s="66">
        <v>38002.78402777778</v>
      </c>
      <c r="C375" s="66">
        <v>38005.201388888891</v>
      </c>
      <c r="D375" s="6" t="s">
        <v>2382</v>
      </c>
      <c r="E375" s="6" t="s">
        <v>2383</v>
      </c>
      <c r="G375" s="6">
        <v>50</v>
      </c>
      <c r="M375" s="6">
        <v>77</v>
      </c>
      <c r="Q375" s="6">
        <v>12900</v>
      </c>
    </row>
    <row r="376" spans="1:41" x14ac:dyDescent="0.2">
      <c r="A376" s="6" t="s">
        <v>2075</v>
      </c>
      <c r="B376" s="66">
        <v>38003.236111111109</v>
      </c>
      <c r="C376" s="66">
        <v>38004.208333333336</v>
      </c>
      <c r="D376" s="6" t="s">
        <v>2384</v>
      </c>
      <c r="E376" s="6" t="s">
        <v>2385</v>
      </c>
      <c r="G376" s="6">
        <v>50</v>
      </c>
      <c r="M376" s="6">
        <v>44.9</v>
      </c>
      <c r="O376" s="6">
        <v>8520</v>
      </c>
      <c r="Q376" s="6">
        <v>17000</v>
      </c>
      <c r="S376" s="6">
        <v>0.68200000000000005</v>
      </c>
      <c r="U376" s="6">
        <v>9.2799999999999994</v>
      </c>
      <c r="AA376" s="6">
        <v>3480</v>
      </c>
      <c r="AC376" s="6">
        <v>10500</v>
      </c>
      <c r="AD376" s="6" t="s">
        <v>1784</v>
      </c>
      <c r="AE376" s="6">
        <v>18</v>
      </c>
      <c r="AG376" s="6">
        <v>13000</v>
      </c>
      <c r="AM376" s="6">
        <v>7.89</v>
      </c>
      <c r="AO376" s="6">
        <v>433</v>
      </c>
    </row>
    <row r="377" spans="1:41" x14ac:dyDescent="0.2">
      <c r="A377" s="6" t="s">
        <v>2075</v>
      </c>
      <c r="B377" s="66">
        <v>38014.711805555555</v>
      </c>
      <c r="C377" s="66"/>
      <c r="D377" s="6" t="s">
        <v>2386</v>
      </c>
      <c r="E377" s="6" t="s">
        <v>2387</v>
      </c>
      <c r="G377" s="6">
        <v>70</v>
      </c>
      <c r="K377" s="6">
        <v>0.16</v>
      </c>
      <c r="Q377" s="6">
        <v>698</v>
      </c>
    </row>
    <row r="378" spans="1:41" x14ac:dyDescent="0.2">
      <c r="A378" s="6" t="s">
        <v>2075</v>
      </c>
      <c r="B378" s="66">
        <v>38015.438888888886</v>
      </c>
      <c r="C378" s="66"/>
      <c r="D378" s="6" t="s">
        <v>2388</v>
      </c>
      <c r="E378" s="6" t="s">
        <v>2389</v>
      </c>
      <c r="G378" s="6">
        <v>10</v>
      </c>
      <c r="K378" s="6">
        <v>0.13</v>
      </c>
      <c r="N378" s="6" t="s">
        <v>1784</v>
      </c>
      <c r="O378" s="6">
        <v>2000</v>
      </c>
      <c r="Q378" s="6">
        <v>1900</v>
      </c>
      <c r="S378" s="6">
        <v>0.23699999999999999</v>
      </c>
      <c r="U378" s="6">
        <v>1.72</v>
      </c>
      <c r="AA378" s="6">
        <v>785</v>
      </c>
      <c r="AC378" s="6">
        <v>3110</v>
      </c>
      <c r="AD378" s="6" t="s">
        <v>1784</v>
      </c>
      <c r="AE378" s="6">
        <v>18</v>
      </c>
      <c r="AG378" s="6">
        <v>800</v>
      </c>
      <c r="AM378" s="6">
        <v>7.6</v>
      </c>
      <c r="AO378" s="6">
        <v>337</v>
      </c>
    </row>
    <row r="379" spans="1:41" x14ac:dyDescent="0.2">
      <c r="A379" s="6" t="s">
        <v>2075</v>
      </c>
      <c r="B379" s="66">
        <v>38015.918749999997</v>
      </c>
      <c r="C379" s="66">
        <v>38017.163888888892</v>
      </c>
      <c r="D379" s="6" t="s">
        <v>2390</v>
      </c>
      <c r="E379" s="6" t="s">
        <v>2391</v>
      </c>
      <c r="G379" s="6">
        <v>50</v>
      </c>
      <c r="M379" s="6">
        <v>16.8</v>
      </c>
      <c r="Q379" s="6">
        <v>2970</v>
      </c>
    </row>
    <row r="380" spans="1:41" x14ac:dyDescent="0.2">
      <c r="A380" s="6" t="s">
        <v>2075</v>
      </c>
      <c r="B380" s="66">
        <v>38017.384027777778</v>
      </c>
      <c r="C380" s="66">
        <v>38018.009722222225</v>
      </c>
      <c r="D380" s="6" t="s">
        <v>2392</v>
      </c>
      <c r="E380" s="6" t="s">
        <v>2393</v>
      </c>
      <c r="G380" s="6">
        <v>50</v>
      </c>
      <c r="M380" s="6">
        <v>26.45</v>
      </c>
      <c r="Q380" s="6">
        <v>1630</v>
      </c>
    </row>
    <row r="381" spans="1:41" x14ac:dyDescent="0.2">
      <c r="A381" s="6" t="s">
        <v>2075</v>
      </c>
      <c r="B381" s="66">
        <v>38018.556944444441</v>
      </c>
      <c r="C381" s="66">
        <v>38020.068749999999</v>
      </c>
      <c r="D381" s="6" t="s">
        <v>2394</v>
      </c>
      <c r="E381" s="6" t="s">
        <v>2395</v>
      </c>
      <c r="G381" s="6">
        <v>50</v>
      </c>
      <c r="M381" s="6">
        <v>13</v>
      </c>
      <c r="Q381" s="6">
        <v>350</v>
      </c>
    </row>
    <row r="382" spans="1:41" x14ac:dyDescent="0.2">
      <c r="A382" s="6" t="s">
        <v>2075</v>
      </c>
      <c r="B382" s="66">
        <v>38020.417361111111</v>
      </c>
      <c r="C382" s="66">
        <v>38021.027777777781</v>
      </c>
      <c r="D382" s="6" t="s">
        <v>2396</v>
      </c>
      <c r="E382" s="6" t="s">
        <v>2397</v>
      </c>
      <c r="G382" s="6">
        <v>50</v>
      </c>
      <c r="M382" s="6">
        <v>24</v>
      </c>
      <c r="Q382" s="6">
        <v>19500</v>
      </c>
    </row>
    <row r="383" spans="1:41" x14ac:dyDescent="0.2">
      <c r="A383" s="6" t="s">
        <v>2075</v>
      </c>
      <c r="B383" s="66">
        <v>38021.459027777775</v>
      </c>
      <c r="C383" s="66">
        <v>38022.414583333331</v>
      </c>
      <c r="D383" s="6" t="s">
        <v>2398</v>
      </c>
      <c r="E383" s="6" t="s">
        <v>2399</v>
      </c>
      <c r="G383" s="6">
        <v>50</v>
      </c>
      <c r="M383" s="6">
        <v>9.1479999999999997</v>
      </c>
      <c r="Q383" s="6">
        <v>11100</v>
      </c>
    </row>
    <row r="384" spans="1:41" x14ac:dyDescent="0.2">
      <c r="A384" s="6" t="s">
        <v>2075</v>
      </c>
      <c r="B384" s="66">
        <v>38022.788194444445</v>
      </c>
      <c r="C384" s="66">
        <v>38023.434027777781</v>
      </c>
      <c r="D384" s="6" t="s">
        <v>2400</v>
      </c>
      <c r="E384" s="6" t="s">
        <v>2401</v>
      </c>
      <c r="G384" s="6">
        <v>50</v>
      </c>
      <c r="M384" s="6">
        <v>6.06</v>
      </c>
      <c r="Q384" s="6">
        <v>3860</v>
      </c>
    </row>
    <row r="385" spans="1:41" x14ac:dyDescent="0.2">
      <c r="A385" s="6" t="s">
        <v>2075</v>
      </c>
      <c r="B385" s="66">
        <v>38022.928472222222</v>
      </c>
      <c r="C385" s="66">
        <v>38023.405555555553</v>
      </c>
      <c r="D385" s="6" t="s">
        <v>2402</v>
      </c>
      <c r="E385" s="6" t="s">
        <v>2403</v>
      </c>
      <c r="G385" s="6">
        <v>50</v>
      </c>
      <c r="M385" s="6">
        <v>4.5199999999999996</v>
      </c>
      <c r="Q385" s="6">
        <v>5040</v>
      </c>
    </row>
    <row r="386" spans="1:41" x14ac:dyDescent="0.2">
      <c r="A386" s="6" t="s">
        <v>2075</v>
      </c>
      <c r="B386" s="66">
        <v>38030</v>
      </c>
      <c r="C386" s="66">
        <v>38033.67083333333</v>
      </c>
      <c r="D386" s="6" t="s">
        <v>2404</v>
      </c>
      <c r="E386" s="6" t="s">
        <v>2405</v>
      </c>
      <c r="G386" s="6">
        <v>50</v>
      </c>
      <c r="M386" s="6">
        <v>24.56</v>
      </c>
      <c r="Q386" s="6">
        <v>871</v>
      </c>
    </row>
    <row r="387" spans="1:41" x14ac:dyDescent="0.2">
      <c r="A387" s="6" t="s">
        <v>2075</v>
      </c>
      <c r="B387" s="66">
        <v>38034.301388888889</v>
      </c>
      <c r="C387" s="66">
        <v>38036.709722222222</v>
      </c>
      <c r="D387" s="6" t="s">
        <v>2406</v>
      </c>
      <c r="E387" s="6" t="s">
        <v>2407</v>
      </c>
      <c r="G387" s="6">
        <v>50</v>
      </c>
      <c r="M387" s="6">
        <v>24.32</v>
      </c>
      <c r="Q387" s="6">
        <v>776</v>
      </c>
    </row>
    <row r="388" spans="1:41" x14ac:dyDescent="0.2">
      <c r="A388" s="6" t="s">
        <v>2075</v>
      </c>
      <c r="B388" s="66">
        <v>38036.753472222219</v>
      </c>
      <c r="C388" s="66">
        <v>38039.340277777781</v>
      </c>
      <c r="D388" s="6" t="s">
        <v>2408</v>
      </c>
      <c r="E388" s="6" t="s">
        <v>2409</v>
      </c>
      <c r="G388" s="6">
        <v>50</v>
      </c>
      <c r="M388" s="6">
        <v>441.2</v>
      </c>
      <c r="O388" s="6">
        <v>2030</v>
      </c>
      <c r="Q388" s="6">
        <v>3820</v>
      </c>
      <c r="S388" s="6">
        <v>0.13500000000000001</v>
      </c>
      <c r="U388" s="6">
        <v>3.49</v>
      </c>
      <c r="AA388" s="6">
        <v>1070</v>
      </c>
      <c r="AC388" s="6">
        <v>4170</v>
      </c>
      <c r="AD388" s="6" t="s">
        <v>1784</v>
      </c>
      <c r="AE388" s="6">
        <v>18</v>
      </c>
      <c r="AG388" s="6">
        <v>1900</v>
      </c>
      <c r="AM388" s="6">
        <v>7.5600000000000005</v>
      </c>
      <c r="AO388" s="6">
        <v>362</v>
      </c>
    </row>
    <row r="389" spans="1:41" x14ac:dyDescent="0.2">
      <c r="A389" s="6" t="s">
        <v>2075</v>
      </c>
      <c r="B389" s="66">
        <v>38036.956944444442</v>
      </c>
      <c r="C389" s="66">
        <v>38037.450694444444</v>
      </c>
      <c r="D389" s="6" t="s">
        <v>2410</v>
      </c>
      <c r="E389" s="6" t="s">
        <v>2411</v>
      </c>
      <c r="G389" s="6">
        <v>50</v>
      </c>
      <c r="M389" s="6">
        <v>23.46</v>
      </c>
      <c r="Q389" s="6">
        <v>1570</v>
      </c>
    </row>
    <row r="390" spans="1:41" x14ac:dyDescent="0.2">
      <c r="A390" s="6" t="s">
        <v>2075</v>
      </c>
      <c r="B390" s="66">
        <v>38037.477777777778</v>
      </c>
      <c r="C390" s="66">
        <v>38037.566666666666</v>
      </c>
      <c r="D390" s="6" t="s">
        <v>2412</v>
      </c>
      <c r="E390" s="6" t="s">
        <v>2413</v>
      </c>
      <c r="G390" s="6">
        <v>50</v>
      </c>
      <c r="M390" s="6">
        <v>24.43</v>
      </c>
      <c r="Q390" s="6">
        <v>4440</v>
      </c>
    </row>
    <row r="391" spans="1:41" x14ac:dyDescent="0.2">
      <c r="A391" s="6" t="s">
        <v>2075</v>
      </c>
      <c r="B391" s="66">
        <v>38037.579861111109</v>
      </c>
      <c r="C391" s="66">
        <v>38037.972222222219</v>
      </c>
      <c r="D391" s="6" t="s">
        <v>2414</v>
      </c>
      <c r="E391" s="6" t="s">
        <v>2415</v>
      </c>
      <c r="G391" s="6">
        <v>50</v>
      </c>
      <c r="M391" s="6">
        <v>151.6</v>
      </c>
      <c r="Q391" s="6">
        <v>2020</v>
      </c>
    </row>
    <row r="392" spans="1:41" x14ac:dyDescent="0.2">
      <c r="A392" s="6" t="s">
        <v>2075</v>
      </c>
      <c r="B392" s="66">
        <v>38038.001388888886</v>
      </c>
      <c r="C392" s="66">
        <v>38038.488888888889</v>
      </c>
      <c r="D392" s="6" t="s">
        <v>2416</v>
      </c>
      <c r="E392" s="6" t="s">
        <v>2417</v>
      </c>
      <c r="G392" s="6">
        <v>50</v>
      </c>
      <c r="M392" s="6">
        <v>61.3</v>
      </c>
      <c r="Q392" s="6">
        <v>6430</v>
      </c>
    </row>
    <row r="393" spans="1:41" x14ac:dyDescent="0.2">
      <c r="A393" s="6" t="s">
        <v>2075</v>
      </c>
      <c r="B393" s="66">
        <v>38038.504861111112</v>
      </c>
      <c r="C393" s="66">
        <v>38038.972222222219</v>
      </c>
      <c r="D393" s="6" t="s">
        <v>2418</v>
      </c>
      <c r="E393" s="6" t="s">
        <v>2419</v>
      </c>
      <c r="G393" s="6">
        <v>50</v>
      </c>
      <c r="M393" s="6">
        <v>102.6</v>
      </c>
      <c r="Q393" s="6">
        <v>5040</v>
      </c>
    </row>
    <row r="394" spans="1:41" x14ac:dyDescent="0.2">
      <c r="A394" s="6" t="s">
        <v>2075</v>
      </c>
      <c r="B394" s="66">
        <v>38039.003472222219</v>
      </c>
      <c r="C394" s="66">
        <v>38039.323611111111</v>
      </c>
      <c r="D394" s="6" t="s">
        <v>2420</v>
      </c>
      <c r="E394" s="6" t="s">
        <v>2421</v>
      </c>
      <c r="G394" s="6">
        <v>50</v>
      </c>
      <c r="M394" s="6">
        <v>40.93</v>
      </c>
      <c r="Q394" s="6">
        <v>2540</v>
      </c>
    </row>
    <row r="395" spans="1:41" x14ac:dyDescent="0.2">
      <c r="A395" s="6" t="s">
        <v>2075</v>
      </c>
      <c r="B395" s="66">
        <v>38039.39166666667</v>
      </c>
      <c r="C395" s="66">
        <v>38039.754861111112</v>
      </c>
      <c r="D395" s="6" t="s">
        <v>2422</v>
      </c>
      <c r="E395" s="6" t="s">
        <v>2423</v>
      </c>
      <c r="G395" s="6">
        <v>50</v>
      </c>
      <c r="M395" s="6">
        <v>69.58</v>
      </c>
      <c r="Q395" s="6">
        <v>2690</v>
      </c>
    </row>
    <row r="396" spans="1:41" x14ac:dyDescent="0.2">
      <c r="A396" s="6" t="s">
        <v>2075</v>
      </c>
      <c r="B396" s="66">
        <v>38039.941666666666</v>
      </c>
      <c r="C396" s="66">
        <v>38040.191666666666</v>
      </c>
      <c r="D396" s="6" t="s">
        <v>2424</v>
      </c>
      <c r="E396" s="6" t="s">
        <v>2425</v>
      </c>
      <c r="G396" s="6">
        <v>50</v>
      </c>
      <c r="M396" s="6">
        <v>152</v>
      </c>
      <c r="Q396" s="6">
        <v>467</v>
      </c>
    </row>
    <row r="397" spans="1:41" x14ac:dyDescent="0.2">
      <c r="A397" s="6" t="s">
        <v>2075</v>
      </c>
      <c r="B397" s="66">
        <v>38040.229166666664</v>
      </c>
      <c r="C397" s="66">
        <v>38040.611111111109</v>
      </c>
      <c r="D397" s="6" t="s">
        <v>2426</v>
      </c>
      <c r="E397" s="6" t="s">
        <v>2427</v>
      </c>
      <c r="G397" s="6">
        <v>50</v>
      </c>
      <c r="M397" s="6">
        <v>135.4</v>
      </c>
      <c r="Q397" s="6">
        <v>1540</v>
      </c>
    </row>
    <row r="398" spans="1:41" x14ac:dyDescent="0.2">
      <c r="A398" s="6" t="s">
        <v>2075</v>
      </c>
      <c r="B398" s="66">
        <v>38040.663194444445</v>
      </c>
      <c r="C398" s="66">
        <v>38043.77847222222</v>
      </c>
      <c r="D398" s="6" t="s">
        <v>2428</v>
      </c>
      <c r="E398" s="6" t="s">
        <v>2429</v>
      </c>
      <c r="G398" s="6">
        <v>50</v>
      </c>
      <c r="M398" s="6">
        <v>643.4</v>
      </c>
      <c r="Q398" s="6">
        <v>1440</v>
      </c>
    </row>
    <row r="399" spans="1:41" x14ac:dyDescent="0.2">
      <c r="A399" s="6" t="s">
        <v>2075</v>
      </c>
      <c r="B399" s="66">
        <v>38043.867361111108</v>
      </c>
      <c r="C399" s="66">
        <v>38049.704861111109</v>
      </c>
      <c r="D399" s="6" t="s">
        <v>2430</v>
      </c>
      <c r="E399" s="6" t="s">
        <v>2431</v>
      </c>
      <c r="G399" s="6">
        <v>50</v>
      </c>
      <c r="M399" s="6">
        <v>1293</v>
      </c>
      <c r="Q399" s="6">
        <v>844</v>
      </c>
    </row>
    <row r="400" spans="1:41" x14ac:dyDescent="0.2">
      <c r="A400" s="6" t="s">
        <v>2075</v>
      </c>
      <c r="B400" s="66">
        <v>38050.068055555559</v>
      </c>
      <c r="C400" s="66">
        <v>38050.800694444442</v>
      </c>
      <c r="D400" s="6" t="s">
        <v>2432</v>
      </c>
      <c r="E400" s="6" t="s">
        <v>2433</v>
      </c>
      <c r="G400" s="6">
        <v>50</v>
      </c>
      <c r="M400" s="6">
        <v>114</v>
      </c>
      <c r="Q400" s="6">
        <v>573</v>
      </c>
    </row>
    <row r="401" spans="1:43" x14ac:dyDescent="0.2">
      <c r="A401" s="6" t="s">
        <v>2075</v>
      </c>
      <c r="B401" s="66">
        <v>38050.821527777778</v>
      </c>
      <c r="C401" s="66">
        <v>38051.166666666664</v>
      </c>
      <c r="D401" s="6" t="s">
        <v>2434</v>
      </c>
      <c r="E401" s="6" t="s">
        <v>2435</v>
      </c>
      <c r="G401" s="6">
        <v>50</v>
      </c>
      <c r="M401" s="6">
        <v>1930</v>
      </c>
      <c r="Q401" s="6">
        <v>108</v>
      </c>
    </row>
    <row r="402" spans="1:43" x14ac:dyDescent="0.2">
      <c r="A402" s="6" t="s">
        <v>2075</v>
      </c>
      <c r="B402" s="66">
        <v>38051.172222222223</v>
      </c>
      <c r="C402" s="66">
        <v>38051.313194444447</v>
      </c>
      <c r="D402" s="6" t="s">
        <v>2436</v>
      </c>
      <c r="E402" s="6" t="s">
        <v>2437</v>
      </c>
      <c r="G402" s="6">
        <v>50</v>
      </c>
      <c r="M402" s="6">
        <v>1027</v>
      </c>
      <c r="Q402" s="6">
        <v>70</v>
      </c>
    </row>
    <row r="403" spans="1:43" x14ac:dyDescent="0.2">
      <c r="A403" s="6" t="s">
        <v>2075</v>
      </c>
      <c r="B403" s="66">
        <v>38053.585416666669</v>
      </c>
      <c r="C403" s="66"/>
      <c r="D403" s="6" t="s">
        <v>2438</v>
      </c>
      <c r="E403" s="6" t="s">
        <v>2439</v>
      </c>
      <c r="G403" s="6">
        <v>50</v>
      </c>
      <c r="K403" s="6">
        <v>2.6</v>
      </c>
      <c r="Q403" s="6">
        <v>253</v>
      </c>
    </row>
    <row r="404" spans="1:43" x14ac:dyDescent="0.2">
      <c r="A404" s="6" t="s">
        <v>2075</v>
      </c>
      <c r="B404" s="66">
        <v>38060.030555555553</v>
      </c>
      <c r="C404" s="66">
        <v>38061.206250000003</v>
      </c>
      <c r="D404" s="6" t="s">
        <v>2440</v>
      </c>
      <c r="E404" s="6" t="s">
        <v>2441</v>
      </c>
      <c r="G404" s="6">
        <v>50</v>
      </c>
      <c r="M404" s="6">
        <v>252</v>
      </c>
      <c r="Q404" s="6">
        <v>433</v>
      </c>
    </row>
    <row r="405" spans="1:43" x14ac:dyDescent="0.2">
      <c r="A405" s="6" t="s">
        <v>2075</v>
      </c>
      <c r="B405" s="66">
        <v>38061.810416666667</v>
      </c>
      <c r="C405" s="66">
        <v>38070.545138888891</v>
      </c>
      <c r="D405" s="6" t="s">
        <v>2442</v>
      </c>
      <c r="E405" s="6" t="s">
        <v>2443</v>
      </c>
      <c r="G405" s="6">
        <v>50</v>
      </c>
      <c r="M405" s="6">
        <v>976.8</v>
      </c>
      <c r="Q405" s="6">
        <v>1510</v>
      </c>
    </row>
    <row r="406" spans="1:43" x14ac:dyDescent="0.2">
      <c r="A406" s="6" t="s">
        <v>2075</v>
      </c>
      <c r="B406" s="66">
        <v>38069.451388888891</v>
      </c>
      <c r="C406" s="66"/>
      <c r="D406" s="6" t="s">
        <v>2444</v>
      </c>
      <c r="E406" s="6" t="s">
        <v>2445</v>
      </c>
      <c r="G406" s="6">
        <v>10</v>
      </c>
      <c r="K406" s="6">
        <v>0.82</v>
      </c>
      <c r="O406" s="6">
        <v>245</v>
      </c>
      <c r="Q406" s="6">
        <v>436</v>
      </c>
      <c r="S406" s="6">
        <v>1.8199999999999998</v>
      </c>
      <c r="U406" s="6">
        <v>2.57</v>
      </c>
      <c r="AA406" s="6">
        <v>210</v>
      </c>
      <c r="AC406" s="6">
        <v>1570</v>
      </c>
      <c r="AD406" s="6" t="s">
        <v>1784</v>
      </c>
      <c r="AE406" s="6">
        <v>18</v>
      </c>
      <c r="AG406" s="6">
        <v>76</v>
      </c>
      <c r="AM406" s="6">
        <v>7.93</v>
      </c>
      <c r="AO406" s="6">
        <v>392</v>
      </c>
      <c r="AQ406" s="6">
        <v>180</v>
      </c>
    </row>
    <row r="407" spans="1:43" x14ac:dyDescent="0.2">
      <c r="A407" s="6" t="s">
        <v>2075</v>
      </c>
      <c r="B407" s="66">
        <v>38071.240972222222</v>
      </c>
      <c r="C407" s="66">
        <v>38072.468055555553</v>
      </c>
      <c r="D407" s="6" t="s">
        <v>2446</v>
      </c>
      <c r="E407" s="6" t="s">
        <v>2447</v>
      </c>
      <c r="G407" s="6">
        <v>50</v>
      </c>
      <c r="M407" s="6">
        <v>1279</v>
      </c>
      <c r="Q407" s="6">
        <v>165</v>
      </c>
    </row>
    <row r="408" spans="1:43" x14ac:dyDescent="0.2">
      <c r="A408" s="6" t="s">
        <v>2075</v>
      </c>
      <c r="B408" s="66">
        <v>38072.730555555558</v>
      </c>
      <c r="C408" s="66">
        <v>38080.490972222222</v>
      </c>
      <c r="D408" s="6" t="s">
        <v>2448</v>
      </c>
      <c r="E408" s="6" t="s">
        <v>2449</v>
      </c>
      <c r="G408" s="6">
        <v>50</v>
      </c>
      <c r="M408" s="6">
        <v>3245</v>
      </c>
      <c r="Q408" s="6">
        <v>124</v>
      </c>
    </row>
    <row r="409" spans="1:43" x14ac:dyDescent="0.2">
      <c r="A409" s="6" t="s">
        <v>2075</v>
      </c>
      <c r="B409" s="66">
        <v>38082.092361111114</v>
      </c>
      <c r="C409" s="66">
        <v>38087.263888888891</v>
      </c>
      <c r="D409" s="6" t="s">
        <v>2450</v>
      </c>
      <c r="E409" s="6" t="s">
        <v>2451</v>
      </c>
      <c r="G409" s="6">
        <v>50</v>
      </c>
      <c r="M409" s="6">
        <v>421</v>
      </c>
      <c r="Q409" s="6">
        <v>248</v>
      </c>
    </row>
    <row r="410" spans="1:43" x14ac:dyDescent="0.2">
      <c r="A410" s="6" t="s">
        <v>2075</v>
      </c>
      <c r="B410" s="66">
        <v>38094.131249999999</v>
      </c>
      <c r="C410" s="66">
        <v>38094.413888888892</v>
      </c>
      <c r="D410" s="6" t="s">
        <v>2452</v>
      </c>
      <c r="E410" s="6" t="s">
        <v>2453</v>
      </c>
      <c r="G410" s="6">
        <v>50</v>
      </c>
      <c r="M410" s="6">
        <v>273</v>
      </c>
      <c r="Q410" s="6">
        <v>182</v>
      </c>
    </row>
    <row r="411" spans="1:43" x14ac:dyDescent="0.2">
      <c r="A411" s="6" t="s">
        <v>2075</v>
      </c>
      <c r="B411" s="66">
        <v>38097.291666666664</v>
      </c>
      <c r="C411" s="66">
        <v>38098.334027777775</v>
      </c>
      <c r="D411" s="6" t="s">
        <v>2454</v>
      </c>
      <c r="E411" s="6" t="s">
        <v>2455</v>
      </c>
      <c r="G411" s="6">
        <v>50</v>
      </c>
      <c r="M411" s="6">
        <v>1360</v>
      </c>
      <c r="Q411" s="6">
        <v>76</v>
      </c>
    </row>
    <row r="412" spans="1:43" x14ac:dyDescent="0.2">
      <c r="A412" s="6" t="s">
        <v>2075</v>
      </c>
      <c r="B412" s="66">
        <v>38101.930555555555</v>
      </c>
      <c r="C412" s="66">
        <v>38102.842361111114</v>
      </c>
      <c r="D412" s="6" t="s">
        <v>2456</v>
      </c>
      <c r="E412" s="6" t="s">
        <v>2457</v>
      </c>
      <c r="G412" s="6">
        <v>50</v>
      </c>
      <c r="M412" s="6">
        <v>536</v>
      </c>
      <c r="Q412" s="6">
        <v>94</v>
      </c>
    </row>
    <row r="413" spans="1:43" x14ac:dyDescent="0.2">
      <c r="A413" s="6" t="s">
        <v>2075</v>
      </c>
      <c r="B413" s="66">
        <v>38115.90347222222</v>
      </c>
      <c r="C413" s="66">
        <v>38120.504166666666</v>
      </c>
      <c r="D413" s="6" t="s">
        <v>2458</v>
      </c>
      <c r="E413" s="6" t="s">
        <v>2459</v>
      </c>
      <c r="G413" s="6">
        <v>50</v>
      </c>
      <c r="M413" s="6">
        <v>3485</v>
      </c>
      <c r="Q413" s="6">
        <v>72</v>
      </c>
    </row>
    <row r="414" spans="1:43" x14ac:dyDescent="0.2">
      <c r="A414" s="6" t="s">
        <v>2075</v>
      </c>
      <c r="B414" s="66">
        <v>38134.719444444447</v>
      </c>
      <c r="C414" s="66"/>
      <c r="D414" s="6" t="s">
        <v>2460</v>
      </c>
      <c r="E414" s="6" t="s">
        <v>2461</v>
      </c>
      <c r="G414" s="6">
        <v>70</v>
      </c>
      <c r="K414" s="6">
        <v>1.7</v>
      </c>
      <c r="Q414" s="6">
        <v>58</v>
      </c>
    </row>
    <row r="415" spans="1:43" x14ac:dyDescent="0.2">
      <c r="A415" s="6" t="s">
        <v>2075</v>
      </c>
      <c r="B415" s="66">
        <v>38252.413888888892</v>
      </c>
      <c r="C415" s="66"/>
      <c r="D415" s="6" t="s">
        <v>2462</v>
      </c>
      <c r="E415" s="6" t="s">
        <v>2463</v>
      </c>
      <c r="G415" s="6">
        <v>10</v>
      </c>
      <c r="K415" s="6">
        <v>0.16</v>
      </c>
      <c r="N415" s="6" t="s">
        <v>1784</v>
      </c>
      <c r="O415" s="6">
        <v>2</v>
      </c>
      <c r="Q415" s="6">
        <v>42</v>
      </c>
      <c r="R415" s="6" t="s">
        <v>1784</v>
      </c>
      <c r="S415" s="6">
        <v>1.4999999999999999E-2</v>
      </c>
      <c r="U415" s="6">
        <v>0.59</v>
      </c>
      <c r="AA415" s="6">
        <v>65.400000000000006</v>
      </c>
      <c r="AC415" s="6">
        <v>908</v>
      </c>
      <c r="AD415" s="6" t="s">
        <v>1784</v>
      </c>
      <c r="AE415" s="6">
        <v>18</v>
      </c>
      <c r="AF415" s="6" t="s">
        <v>1784</v>
      </c>
      <c r="AG415" s="6">
        <v>18</v>
      </c>
      <c r="AM415" s="6">
        <v>8.5500000000000007</v>
      </c>
      <c r="AO415" s="6">
        <v>318</v>
      </c>
    </row>
    <row r="416" spans="1:43" x14ac:dyDescent="0.2">
      <c r="A416" s="6" t="s">
        <v>2075</v>
      </c>
      <c r="B416" s="66">
        <v>38315.329861111109</v>
      </c>
      <c r="C416" s="66">
        <v>38318.3125</v>
      </c>
      <c r="D416" s="6" t="s">
        <v>2464</v>
      </c>
      <c r="E416" s="6" t="s">
        <v>2465</v>
      </c>
      <c r="G416" s="6">
        <v>50</v>
      </c>
      <c r="M416" s="6">
        <v>194.4</v>
      </c>
      <c r="Q416" s="6">
        <v>97</v>
      </c>
    </row>
    <row r="417" spans="1:79" x14ac:dyDescent="0.2">
      <c r="A417" s="6" t="s">
        <v>2075</v>
      </c>
      <c r="B417" s="66">
        <v>38323.626388888886</v>
      </c>
      <c r="C417" s="66">
        <v>38327.447222222225</v>
      </c>
      <c r="D417" s="6" t="s">
        <v>2466</v>
      </c>
      <c r="E417" s="6" t="s">
        <v>2467</v>
      </c>
      <c r="G417" s="6">
        <v>50</v>
      </c>
      <c r="M417" s="6">
        <v>479.8</v>
      </c>
      <c r="Q417" s="6">
        <v>714</v>
      </c>
    </row>
    <row r="418" spans="1:79" x14ac:dyDescent="0.2">
      <c r="A418" s="6" t="s">
        <v>2075</v>
      </c>
      <c r="B418" s="66">
        <v>38330.587500000001</v>
      </c>
      <c r="C418" s="66">
        <v>38331.728472222225</v>
      </c>
      <c r="D418" s="6" t="s">
        <v>2468</v>
      </c>
      <c r="E418" s="6" t="s">
        <v>2469</v>
      </c>
      <c r="G418" s="6">
        <v>50</v>
      </c>
      <c r="M418" s="6">
        <v>376</v>
      </c>
      <c r="Q418" s="6">
        <v>160</v>
      </c>
    </row>
    <row r="419" spans="1:79" x14ac:dyDescent="0.2">
      <c r="A419" s="6" t="s">
        <v>2075</v>
      </c>
      <c r="B419" s="66">
        <v>38337.810416666667</v>
      </c>
      <c r="C419" s="66">
        <v>38342.506249999999</v>
      </c>
      <c r="D419" s="6" t="s">
        <v>2470</v>
      </c>
      <c r="E419" s="6" t="s">
        <v>2471</v>
      </c>
      <c r="G419" s="6">
        <v>50</v>
      </c>
      <c r="M419" s="6">
        <v>142.6</v>
      </c>
      <c r="Q419" s="6">
        <v>150</v>
      </c>
    </row>
    <row r="420" spans="1:79" x14ac:dyDescent="0.2">
      <c r="A420" s="6" t="s">
        <v>2075</v>
      </c>
      <c r="B420" s="66">
        <v>38342.993055555555</v>
      </c>
      <c r="C420" s="66">
        <v>38345.134027777778</v>
      </c>
      <c r="D420" s="6" t="s">
        <v>2472</v>
      </c>
      <c r="E420" s="6" t="s">
        <v>2473</v>
      </c>
      <c r="G420" s="6">
        <v>50</v>
      </c>
      <c r="M420" s="6">
        <v>45.8</v>
      </c>
      <c r="Q420" s="6">
        <v>393</v>
      </c>
    </row>
    <row r="421" spans="1:79" x14ac:dyDescent="0.2">
      <c r="A421" s="6" t="s">
        <v>2075</v>
      </c>
      <c r="B421" s="66">
        <v>38353.704861111109</v>
      </c>
      <c r="C421" s="66">
        <v>38354.003472222219</v>
      </c>
      <c r="D421" s="6" t="s">
        <v>2474</v>
      </c>
      <c r="E421" s="6" t="s">
        <v>2475</v>
      </c>
      <c r="G421" s="6">
        <v>50</v>
      </c>
      <c r="M421" s="6">
        <v>157.93</v>
      </c>
      <c r="Q421" s="6">
        <v>1470</v>
      </c>
      <c r="W421" s="6">
        <v>22</v>
      </c>
      <c r="Y421" s="6">
        <v>391</v>
      </c>
      <c r="AI421" s="6">
        <v>11</v>
      </c>
      <c r="AJ421" s="6" t="s">
        <v>1784</v>
      </c>
      <c r="AK421" s="6">
        <v>2.5</v>
      </c>
    </row>
    <row r="422" spans="1:79" x14ac:dyDescent="0.2">
      <c r="A422" s="6" t="s">
        <v>2075</v>
      </c>
      <c r="B422" s="66">
        <v>38354.972222222219</v>
      </c>
      <c r="C422" s="66">
        <v>38356.359722222223</v>
      </c>
      <c r="D422" s="6" t="s">
        <v>2476</v>
      </c>
      <c r="E422" s="6" t="s">
        <v>2477</v>
      </c>
      <c r="G422" s="6">
        <v>50</v>
      </c>
      <c r="M422" s="6">
        <v>155.495</v>
      </c>
      <c r="Q422" s="6">
        <v>3950</v>
      </c>
    </row>
    <row r="423" spans="1:79" x14ac:dyDescent="0.2">
      <c r="A423" s="6" t="s">
        <v>2075</v>
      </c>
      <c r="B423" s="66">
        <v>38355.5625</v>
      </c>
      <c r="C423" s="66">
        <v>38356.003472222219</v>
      </c>
      <c r="D423" s="6" t="s">
        <v>2478</v>
      </c>
      <c r="E423" s="6" t="s">
        <v>2479</v>
      </c>
      <c r="G423" s="6">
        <v>50</v>
      </c>
      <c r="M423" s="6">
        <v>52.04</v>
      </c>
      <c r="O423" s="6">
        <v>2970</v>
      </c>
      <c r="Q423" s="6">
        <v>4430</v>
      </c>
      <c r="S423" s="6">
        <v>0.374</v>
      </c>
      <c r="U423" s="6">
        <v>3.06</v>
      </c>
      <c r="W423" s="6">
        <v>370</v>
      </c>
      <c r="Y423" s="6">
        <v>604</v>
      </c>
      <c r="AA423" s="6">
        <v>987</v>
      </c>
      <c r="AC423" s="6">
        <v>4220</v>
      </c>
      <c r="AD423" s="6" t="s">
        <v>1784</v>
      </c>
      <c r="AE423" s="6">
        <v>18</v>
      </c>
      <c r="AG423" s="6">
        <v>1400</v>
      </c>
      <c r="AI423" s="6">
        <v>600</v>
      </c>
      <c r="AK423" s="6">
        <v>7.3</v>
      </c>
      <c r="AM423" s="6">
        <v>7.79</v>
      </c>
      <c r="AO423" s="6">
        <v>495</v>
      </c>
      <c r="AQ423" s="6">
        <v>510</v>
      </c>
      <c r="CA423" s="6">
        <v>340</v>
      </c>
    </row>
    <row r="424" spans="1:79" x14ac:dyDescent="0.2">
      <c r="A424" s="6" t="s">
        <v>2075</v>
      </c>
      <c r="B424" s="66">
        <v>38356.568055555559</v>
      </c>
      <c r="C424" s="66">
        <v>38358.476388888892</v>
      </c>
      <c r="D424" s="6" t="s">
        <v>2480</v>
      </c>
      <c r="E424" s="6" t="s">
        <v>2481</v>
      </c>
      <c r="G424" s="6">
        <v>50</v>
      </c>
      <c r="M424" s="6">
        <v>134.12</v>
      </c>
      <c r="Q424" s="6">
        <v>2530</v>
      </c>
    </row>
    <row r="425" spans="1:79" x14ac:dyDescent="0.2">
      <c r="A425" s="6" t="s">
        <v>2075</v>
      </c>
      <c r="B425" s="66">
        <v>38356.947916666664</v>
      </c>
      <c r="C425" s="66">
        <v>38358.423611111109</v>
      </c>
      <c r="D425" s="6" t="s">
        <v>2482</v>
      </c>
      <c r="E425" s="6" t="s">
        <v>2483</v>
      </c>
      <c r="G425" s="6">
        <v>50</v>
      </c>
      <c r="M425" s="6">
        <v>97.66</v>
      </c>
      <c r="O425" s="6">
        <v>1040</v>
      </c>
      <c r="Q425" s="6">
        <v>2180</v>
      </c>
      <c r="S425" s="6">
        <v>0.61799999999999999</v>
      </c>
      <c r="U425" s="6">
        <v>2.09</v>
      </c>
      <c r="W425" s="6">
        <v>207</v>
      </c>
      <c r="Y425" s="6">
        <v>707</v>
      </c>
      <c r="AA425" s="6">
        <v>1150</v>
      </c>
      <c r="AC425" s="6">
        <v>4530</v>
      </c>
      <c r="AD425" s="6" t="s">
        <v>1784</v>
      </c>
      <c r="AE425" s="6">
        <v>18</v>
      </c>
      <c r="AG425" s="6">
        <v>610</v>
      </c>
      <c r="AI425" s="6">
        <v>400</v>
      </c>
      <c r="AK425" s="6">
        <v>11</v>
      </c>
      <c r="AM425" s="6">
        <v>7.6</v>
      </c>
      <c r="AO425" s="6">
        <v>476</v>
      </c>
      <c r="AQ425" s="6">
        <v>130</v>
      </c>
      <c r="CA425" s="6">
        <v>140</v>
      </c>
    </row>
    <row r="426" spans="1:79" x14ac:dyDescent="0.2">
      <c r="A426" s="6" t="s">
        <v>2075</v>
      </c>
      <c r="B426" s="66">
        <v>38358.620138888888</v>
      </c>
      <c r="C426" s="66">
        <v>38363.46875</v>
      </c>
      <c r="D426" s="6" t="s">
        <v>2484</v>
      </c>
      <c r="E426" s="6" t="s">
        <v>2485</v>
      </c>
      <c r="G426" s="6">
        <v>50</v>
      </c>
      <c r="M426" s="6">
        <v>229.58</v>
      </c>
      <c r="Q426" s="6">
        <v>1990</v>
      </c>
    </row>
    <row r="427" spans="1:79" x14ac:dyDescent="0.2">
      <c r="A427" s="6" t="s">
        <v>2075</v>
      </c>
      <c r="B427" s="66">
        <v>38363.604861111111</v>
      </c>
      <c r="C427" s="66">
        <v>38363.974999999999</v>
      </c>
      <c r="D427" s="6" t="s">
        <v>2486</v>
      </c>
      <c r="E427" s="6" t="s">
        <v>2487</v>
      </c>
      <c r="G427" s="6">
        <v>50</v>
      </c>
      <c r="M427" s="6">
        <v>34.06</v>
      </c>
      <c r="Q427" s="6">
        <v>3680</v>
      </c>
    </row>
    <row r="428" spans="1:79" x14ac:dyDescent="0.2">
      <c r="A428" s="6" t="s">
        <v>2075</v>
      </c>
      <c r="B428" s="66">
        <v>38363.940972222219</v>
      </c>
      <c r="C428" s="66">
        <v>38365.333333333336</v>
      </c>
      <c r="D428" s="6" t="s">
        <v>2488</v>
      </c>
      <c r="E428" s="6" t="s">
        <v>2489</v>
      </c>
      <c r="G428" s="6">
        <v>50</v>
      </c>
      <c r="M428" s="6">
        <v>3192.93</v>
      </c>
      <c r="O428" s="6">
        <v>283</v>
      </c>
      <c r="Q428" s="6">
        <v>617</v>
      </c>
      <c r="S428" s="6">
        <v>0.35099999999999998</v>
      </c>
      <c r="U428" s="6">
        <v>2.74</v>
      </c>
      <c r="W428" s="6">
        <v>41</v>
      </c>
      <c r="Y428" s="6">
        <v>85.5</v>
      </c>
      <c r="AA428" s="6">
        <v>128</v>
      </c>
      <c r="AC428" s="6">
        <v>729</v>
      </c>
      <c r="AD428" s="6" t="s">
        <v>1784</v>
      </c>
      <c r="AE428" s="6">
        <v>18</v>
      </c>
      <c r="AG428" s="6">
        <v>200</v>
      </c>
      <c r="AI428" s="6">
        <v>73</v>
      </c>
      <c r="AK428" s="6">
        <v>23</v>
      </c>
      <c r="AM428" s="6">
        <v>7.54</v>
      </c>
      <c r="AO428" s="6">
        <v>119</v>
      </c>
      <c r="AP428" s="6" t="s">
        <v>1784</v>
      </c>
      <c r="AQ428" s="6">
        <v>40</v>
      </c>
      <c r="BA428" s="6">
        <v>38</v>
      </c>
      <c r="BC428" s="6">
        <v>27.8</v>
      </c>
      <c r="BG428" s="6">
        <v>12</v>
      </c>
      <c r="BI428" s="6">
        <v>7.6</v>
      </c>
      <c r="BK428" s="6">
        <v>6.6</v>
      </c>
      <c r="BM428" s="6">
        <v>96</v>
      </c>
      <c r="BU428" s="6">
        <v>100</v>
      </c>
      <c r="BZ428" s="6" t="s">
        <v>1784</v>
      </c>
      <c r="CA428" s="6">
        <v>40</v>
      </c>
    </row>
    <row r="429" spans="1:79" x14ac:dyDescent="0.2">
      <c r="A429" s="6" t="s">
        <v>2075</v>
      </c>
      <c r="B429" s="66">
        <v>38364.061805555553</v>
      </c>
      <c r="C429" s="66">
        <v>38364.169444444444</v>
      </c>
      <c r="D429" s="6" t="s">
        <v>2490</v>
      </c>
      <c r="E429" s="6" t="s">
        <v>2491</v>
      </c>
      <c r="G429" s="6">
        <v>50</v>
      </c>
      <c r="M429" s="6">
        <v>23.09</v>
      </c>
      <c r="Q429" s="6">
        <v>2500</v>
      </c>
    </row>
    <row r="430" spans="1:79" x14ac:dyDescent="0.2">
      <c r="A430" s="6" t="s">
        <v>2075</v>
      </c>
      <c r="B430" s="66">
        <v>38364.177777777775</v>
      </c>
      <c r="C430" s="66">
        <v>38364.616666666669</v>
      </c>
      <c r="D430" s="6" t="s">
        <v>2492</v>
      </c>
      <c r="E430" s="6" t="s">
        <v>2493</v>
      </c>
      <c r="G430" s="6">
        <v>50</v>
      </c>
      <c r="M430" s="6">
        <v>246.16</v>
      </c>
      <c r="Q430" s="6">
        <v>1220</v>
      </c>
    </row>
    <row r="431" spans="1:79" x14ac:dyDescent="0.2">
      <c r="A431" s="6" t="s">
        <v>2075</v>
      </c>
      <c r="B431" s="66">
        <v>38364.664583333331</v>
      </c>
      <c r="C431" s="66">
        <v>38364.780555555553</v>
      </c>
      <c r="D431" s="6" t="s">
        <v>2494</v>
      </c>
      <c r="E431" s="6" t="s">
        <v>2495</v>
      </c>
      <c r="G431" s="6">
        <v>50</v>
      </c>
      <c r="M431" s="6">
        <v>373.15</v>
      </c>
      <c r="Q431" s="6">
        <v>44</v>
      </c>
    </row>
    <row r="432" spans="1:79" x14ac:dyDescent="0.2">
      <c r="A432" s="6" t="s">
        <v>2075</v>
      </c>
      <c r="B432" s="66">
        <v>38364.834027777775</v>
      </c>
      <c r="C432" s="66">
        <v>38364.942361111112</v>
      </c>
      <c r="D432" s="6" t="s">
        <v>2496</v>
      </c>
      <c r="E432" s="6" t="s">
        <v>2497</v>
      </c>
      <c r="G432" s="6">
        <v>50</v>
      </c>
      <c r="M432" s="6">
        <v>969.6</v>
      </c>
      <c r="Q432" s="6">
        <v>451</v>
      </c>
    </row>
    <row r="433" spans="1:79" x14ac:dyDescent="0.2">
      <c r="A433" s="6" t="s">
        <v>2075</v>
      </c>
      <c r="B433" s="66">
        <v>38364.963194444441</v>
      </c>
      <c r="C433" s="66">
        <v>38365.570833333331</v>
      </c>
      <c r="D433" s="6" t="s">
        <v>2498</v>
      </c>
      <c r="E433" s="6" t="s">
        <v>2499</v>
      </c>
      <c r="G433" s="6">
        <v>50</v>
      </c>
      <c r="M433" s="6">
        <v>1279.8399999999999</v>
      </c>
      <c r="Q433" s="6">
        <v>841</v>
      </c>
    </row>
    <row r="434" spans="1:79" x14ac:dyDescent="0.2">
      <c r="A434" s="6" t="s">
        <v>2075</v>
      </c>
      <c r="B434" s="66">
        <v>38365.851388888892</v>
      </c>
      <c r="C434" s="66">
        <v>38368.213888888888</v>
      </c>
      <c r="D434" s="6" t="s">
        <v>2500</v>
      </c>
      <c r="E434" s="6" t="s">
        <v>2501</v>
      </c>
      <c r="G434" s="6">
        <v>50</v>
      </c>
      <c r="M434" s="6">
        <v>357.34</v>
      </c>
      <c r="Q434" s="6">
        <v>857</v>
      </c>
    </row>
    <row r="435" spans="1:79" x14ac:dyDescent="0.2">
      <c r="A435" s="6" t="s">
        <v>2075</v>
      </c>
      <c r="B435" s="66">
        <v>38372.711111111108</v>
      </c>
      <c r="C435" s="66">
        <v>38373.255555555559</v>
      </c>
      <c r="D435" s="6" t="s">
        <v>2502</v>
      </c>
      <c r="E435" s="6" t="s">
        <v>2503</v>
      </c>
      <c r="G435" s="6">
        <v>50</v>
      </c>
      <c r="M435" s="6">
        <v>30.76</v>
      </c>
      <c r="Q435" s="6">
        <v>5760</v>
      </c>
    </row>
    <row r="436" spans="1:79" x14ac:dyDescent="0.2">
      <c r="A436" s="6" t="s">
        <v>2075</v>
      </c>
      <c r="B436" s="66">
        <v>38373.455555555556</v>
      </c>
      <c r="C436" s="66">
        <v>38374.050694444442</v>
      </c>
      <c r="D436" s="6" t="s">
        <v>2504</v>
      </c>
      <c r="E436" s="6" t="s">
        <v>2505</v>
      </c>
      <c r="G436" s="6">
        <v>50</v>
      </c>
      <c r="M436" s="6">
        <v>30.4</v>
      </c>
      <c r="Q436" s="6">
        <v>1530</v>
      </c>
    </row>
    <row r="437" spans="1:79" x14ac:dyDescent="0.2">
      <c r="A437" s="6" t="s">
        <v>2075</v>
      </c>
      <c r="B437" s="66">
        <v>38374.249305555553</v>
      </c>
      <c r="C437" s="66">
        <v>38374.63958333333</v>
      </c>
      <c r="D437" s="6" t="s">
        <v>2506</v>
      </c>
      <c r="E437" s="6" t="s">
        <v>2507</v>
      </c>
      <c r="G437" s="6">
        <v>50</v>
      </c>
      <c r="M437" s="6">
        <v>20.45</v>
      </c>
      <c r="Q437" s="6">
        <v>1890</v>
      </c>
    </row>
    <row r="438" spans="1:79" x14ac:dyDescent="0.2">
      <c r="A438" s="6" t="s">
        <v>2075</v>
      </c>
      <c r="B438" s="66">
        <v>38374.838194444441</v>
      </c>
      <c r="C438" s="66">
        <v>38376.564583333333</v>
      </c>
      <c r="D438" s="6" t="s">
        <v>2508</v>
      </c>
      <c r="E438" s="6" t="s">
        <v>2509</v>
      </c>
      <c r="G438" s="6">
        <v>50</v>
      </c>
      <c r="M438" s="6">
        <v>79.180000000000007</v>
      </c>
      <c r="Q438" s="6">
        <v>3130</v>
      </c>
    </row>
    <row r="439" spans="1:79" x14ac:dyDescent="0.2">
      <c r="A439" s="6" t="s">
        <v>2075</v>
      </c>
      <c r="B439" s="66">
        <v>38376.745833333334</v>
      </c>
      <c r="C439" s="66">
        <v>38378.873611111114</v>
      </c>
      <c r="D439" s="6" t="s">
        <v>2510</v>
      </c>
      <c r="E439" s="6" t="s">
        <v>2511</v>
      </c>
      <c r="G439" s="6">
        <v>50</v>
      </c>
      <c r="M439" s="6">
        <v>115.19</v>
      </c>
      <c r="Q439" s="6">
        <v>5000</v>
      </c>
    </row>
    <row r="440" spans="1:79" x14ac:dyDescent="0.2">
      <c r="A440" s="6" t="s">
        <v>2075</v>
      </c>
      <c r="B440" s="66">
        <v>38379.136805555558</v>
      </c>
      <c r="C440" s="66">
        <v>38384.59652777778</v>
      </c>
      <c r="D440" s="6" t="s">
        <v>2512</v>
      </c>
      <c r="E440" s="6" t="s">
        <v>2513</v>
      </c>
      <c r="G440" s="6">
        <v>50</v>
      </c>
      <c r="M440" s="6">
        <v>230.41</v>
      </c>
      <c r="Q440" s="6">
        <v>4830</v>
      </c>
    </row>
    <row r="441" spans="1:79" x14ac:dyDescent="0.2">
      <c r="A441" s="6" t="s">
        <v>2075</v>
      </c>
      <c r="B441" s="66">
        <v>38384.864583333336</v>
      </c>
      <c r="C441" s="66">
        <v>38386.696527777778</v>
      </c>
      <c r="D441" s="6" t="s">
        <v>2514</v>
      </c>
      <c r="E441" s="6" t="s">
        <v>2515</v>
      </c>
      <c r="G441" s="6">
        <v>50</v>
      </c>
      <c r="M441" s="6">
        <v>76.33</v>
      </c>
      <c r="Q441" s="6">
        <v>1940</v>
      </c>
    </row>
    <row r="442" spans="1:79" x14ac:dyDescent="0.2">
      <c r="A442" s="6" t="s">
        <v>2075</v>
      </c>
      <c r="B442" s="66">
        <v>38386.493055555555</v>
      </c>
      <c r="C442" s="66"/>
      <c r="D442" s="6" t="s">
        <v>2516</v>
      </c>
      <c r="E442" s="6" t="s">
        <v>2517</v>
      </c>
      <c r="G442" s="6">
        <v>10</v>
      </c>
      <c r="K442" s="6">
        <v>0.45</v>
      </c>
      <c r="O442" s="6">
        <v>1310</v>
      </c>
      <c r="Q442" s="6">
        <v>2310</v>
      </c>
      <c r="S442" s="6">
        <v>1.48</v>
      </c>
      <c r="U442" s="6">
        <v>3.4699999999999998</v>
      </c>
      <c r="W442" s="6">
        <v>38</v>
      </c>
      <c r="Y442" s="6">
        <v>1230</v>
      </c>
      <c r="AA442" s="6">
        <v>1950</v>
      </c>
      <c r="AC442" s="6">
        <v>6210</v>
      </c>
      <c r="AD442" s="6" t="s">
        <v>1784</v>
      </c>
      <c r="AE442" s="6">
        <v>18</v>
      </c>
      <c r="AG442" s="6">
        <v>870</v>
      </c>
      <c r="AI442" s="6">
        <v>64</v>
      </c>
      <c r="AJ442" s="6" t="s">
        <v>1784</v>
      </c>
      <c r="AK442" s="6">
        <v>2.5</v>
      </c>
      <c r="AM442" s="6">
        <v>7.47</v>
      </c>
      <c r="AO442" s="6">
        <v>364</v>
      </c>
      <c r="AQ442" s="6">
        <v>140</v>
      </c>
      <c r="CA442" s="6">
        <v>110</v>
      </c>
    </row>
    <row r="443" spans="1:79" x14ac:dyDescent="0.2">
      <c r="A443" s="6" t="s">
        <v>2075</v>
      </c>
      <c r="B443" s="66">
        <v>38386.802083333336</v>
      </c>
      <c r="C443" s="66">
        <v>38388.397222222222</v>
      </c>
      <c r="D443" s="6" t="s">
        <v>2518</v>
      </c>
      <c r="E443" s="6" t="s">
        <v>2519</v>
      </c>
      <c r="G443" s="6">
        <v>50</v>
      </c>
      <c r="M443" s="6">
        <v>152.35</v>
      </c>
      <c r="Q443" s="6">
        <v>2420</v>
      </c>
    </row>
    <row r="444" spans="1:79" x14ac:dyDescent="0.2">
      <c r="A444" s="6" t="s">
        <v>2075</v>
      </c>
      <c r="B444" s="66">
        <v>38388.463888888888</v>
      </c>
      <c r="C444" s="66">
        <v>38389.260416666664</v>
      </c>
      <c r="D444" s="6" t="s">
        <v>2520</v>
      </c>
      <c r="E444" s="6" t="s">
        <v>2521</v>
      </c>
      <c r="G444" s="6">
        <v>50</v>
      </c>
      <c r="M444" s="6">
        <v>316.35000000000002</v>
      </c>
      <c r="Q444" s="6">
        <v>1900</v>
      </c>
    </row>
    <row r="445" spans="1:79" x14ac:dyDescent="0.2">
      <c r="A445" s="6" t="s">
        <v>2075</v>
      </c>
      <c r="B445" s="66">
        <v>38389.302083333336</v>
      </c>
      <c r="C445" s="66">
        <v>38389.763194444444</v>
      </c>
      <c r="D445" s="6" t="s">
        <v>2522</v>
      </c>
      <c r="E445" s="6" t="s">
        <v>2523</v>
      </c>
      <c r="G445" s="6">
        <v>50</v>
      </c>
      <c r="M445" s="6">
        <v>148.01</v>
      </c>
      <c r="Q445" s="6">
        <v>1900</v>
      </c>
    </row>
    <row r="446" spans="1:79" x14ac:dyDescent="0.2">
      <c r="A446" s="6" t="s">
        <v>2075</v>
      </c>
      <c r="B446" s="66">
        <v>38389.813888888886</v>
      </c>
      <c r="C446" s="66">
        <v>38391.986111111109</v>
      </c>
      <c r="D446" s="6" t="s">
        <v>2524</v>
      </c>
      <c r="E446" s="6" t="s">
        <v>2525</v>
      </c>
      <c r="G446" s="6">
        <v>50</v>
      </c>
      <c r="M446" s="6">
        <v>1800.9</v>
      </c>
      <c r="Q446" s="6">
        <v>867</v>
      </c>
    </row>
    <row r="447" spans="1:79" x14ac:dyDescent="0.2">
      <c r="A447" s="6" t="s">
        <v>2075</v>
      </c>
      <c r="B447" s="66">
        <v>38392.505555555559</v>
      </c>
      <c r="C447" s="66">
        <v>38394.818749999999</v>
      </c>
      <c r="D447" s="6" t="s">
        <v>2526</v>
      </c>
      <c r="E447" s="6" t="s">
        <v>2527</v>
      </c>
      <c r="G447" s="6">
        <v>50</v>
      </c>
      <c r="M447" s="6">
        <v>250.5</v>
      </c>
      <c r="Q447" s="6">
        <v>3280</v>
      </c>
    </row>
    <row r="448" spans="1:79" x14ac:dyDescent="0.2">
      <c r="A448" s="6" t="s">
        <v>2075</v>
      </c>
      <c r="B448" s="66">
        <v>38395.614583333336</v>
      </c>
      <c r="C448" s="66">
        <v>38396.125</v>
      </c>
      <c r="D448" s="6" t="s">
        <v>2528</v>
      </c>
      <c r="E448" s="6" t="s">
        <v>2529</v>
      </c>
      <c r="G448" s="6">
        <v>50</v>
      </c>
      <c r="M448" s="6">
        <v>177.44</v>
      </c>
      <c r="Q448" s="6">
        <v>1110</v>
      </c>
    </row>
    <row r="449" spans="1:79" x14ac:dyDescent="0.2">
      <c r="A449" s="6" t="s">
        <v>2075</v>
      </c>
      <c r="B449" s="66">
        <v>38396.57916666667</v>
      </c>
      <c r="C449" s="66">
        <v>38397.888194444444</v>
      </c>
      <c r="D449" s="6" t="s">
        <v>2530</v>
      </c>
      <c r="E449" s="6" t="s">
        <v>2531</v>
      </c>
      <c r="G449" s="6">
        <v>50</v>
      </c>
      <c r="M449" s="6">
        <v>3313.26</v>
      </c>
      <c r="Q449" s="6">
        <v>652</v>
      </c>
    </row>
    <row r="450" spans="1:79" x14ac:dyDescent="0.2">
      <c r="A450" s="6" t="s">
        <v>2075</v>
      </c>
      <c r="B450" s="66">
        <v>38398.074305555558</v>
      </c>
      <c r="C450" s="66">
        <v>38401.510416666664</v>
      </c>
      <c r="D450" s="6" t="s">
        <v>2532</v>
      </c>
      <c r="E450" s="6" t="s">
        <v>2533</v>
      </c>
      <c r="G450" s="6">
        <v>50</v>
      </c>
      <c r="M450" s="6">
        <v>868.75</v>
      </c>
      <c r="Q450" s="6">
        <v>588</v>
      </c>
    </row>
    <row r="451" spans="1:79" x14ac:dyDescent="0.2">
      <c r="A451" s="6" t="s">
        <v>2075</v>
      </c>
      <c r="B451" s="66">
        <v>38402.982638888891</v>
      </c>
      <c r="C451" s="66">
        <v>38404.006944444445</v>
      </c>
      <c r="D451" s="6" t="s">
        <v>2534</v>
      </c>
      <c r="E451" s="6" t="s">
        <v>2535</v>
      </c>
      <c r="G451" s="6">
        <v>50</v>
      </c>
      <c r="M451" s="6">
        <v>167.1</v>
      </c>
      <c r="O451" s="6">
        <v>5850</v>
      </c>
      <c r="Q451" s="6">
        <v>9320</v>
      </c>
      <c r="S451" s="6">
        <v>0.78</v>
      </c>
      <c r="U451" s="6">
        <v>5.29</v>
      </c>
      <c r="W451" s="6">
        <v>89</v>
      </c>
      <c r="Y451" s="6">
        <v>907</v>
      </c>
      <c r="AA451" s="6">
        <v>1400</v>
      </c>
      <c r="AC451" s="6">
        <v>4770</v>
      </c>
      <c r="AD451" s="6" t="s">
        <v>1784</v>
      </c>
      <c r="AE451" s="6">
        <v>18</v>
      </c>
      <c r="AG451" s="6">
        <v>5200</v>
      </c>
      <c r="AI451" s="6">
        <v>140</v>
      </c>
      <c r="AK451" s="6">
        <v>29</v>
      </c>
      <c r="AM451" s="6">
        <v>7.39</v>
      </c>
      <c r="AO451" s="6">
        <v>332</v>
      </c>
      <c r="AQ451" s="6">
        <v>1100</v>
      </c>
      <c r="CA451" s="6">
        <v>670</v>
      </c>
    </row>
    <row r="452" spans="1:79" x14ac:dyDescent="0.2">
      <c r="A452" s="6" t="s">
        <v>2075</v>
      </c>
      <c r="B452" s="66">
        <v>38403.375694444447</v>
      </c>
      <c r="C452" s="66">
        <v>38405.041666666664</v>
      </c>
      <c r="D452" s="6" t="s">
        <v>2536</v>
      </c>
      <c r="E452" s="6" t="s">
        <v>2537</v>
      </c>
      <c r="G452" s="6">
        <v>50</v>
      </c>
      <c r="M452" s="6">
        <v>416</v>
      </c>
      <c r="Q452" s="6">
        <v>4100</v>
      </c>
    </row>
    <row r="453" spans="1:79" x14ac:dyDescent="0.2">
      <c r="A453" s="6" t="s">
        <v>2075</v>
      </c>
      <c r="B453" s="66">
        <v>38405.578472222223</v>
      </c>
      <c r="C453" s="66">
        <v>38407.81527777778</v>
      </c>
      <c r="D453" s="6" t="s">
        <v>2538</v>
      </c>
      <c r="E453" s="6" t="s">
        <v>2539</v>
      </c>
      <c r="G453" s="6">
        <v>50</v>
      </c>
      <c r="M453" s="6">
        <v>244.15</v>
      </c>
      <c r="Q453" s="6">
        <v>1760</v>
      </c>
    </row>
    <row r="454" spans="1:79" x14ac:dyDescent="0.2">
      <c r="A454" s="6" t="s">
        <v>2075</v>
      </c>
      <c r="B454" s="66">
        <v>38408.938888888886</v>
      </c>
      <c r="C454" s="66">
        <v>38411.048611111109</v>
      </c>
      <c r="D454" s="6" t="s">
        <v>2540</v>
      </c>
      <c r="E454" s="6" t="s">
        <v>2541</v>
      </c>
      <c r="G454" s="6">
        <v>50</v>
      </c>
      <c r="M454" s="6">
        <v>152.66999999999999</v>
      </c>
      <c r="Q454" s="6">
        <v>1840</v>
      </c>
    </row>
    <row r="455" spans="1:79" x14ac:dyDescent="0.2">
      <c r="A455" s="6" t="s">
        <v>2075</v>
      </c>
      <c r="B455" s="66">
        <v>38411.148611111108</v>
      </c>
      <c r="C455" s="66">
        <v>38411.713888888888</v>
      </c>
      <c r="D455" s="6" t="s">
        <v>2542</v>
      </c>
      <c r="E455" s="6" t="s">
        <v>2543</v>
      </c>
      <c r="G455" s="6">
        <v>50</v>
      </c>
      <c r="M455" s="6">
        <v>80.11</v>
      </c>
      <c r="Q455" s="6">
        <v>7140</v>
      </c>
    </row>
    <row r="456" spans="1:79" x14ac:dyDescent="0.2">
      <c r="A456" s="6" t="s">
        <v>2075</v>
      </c>
      <c r="B456" s="66">
        <v>38411.792361111111</v>
      </c>
      <c r="C456" s="66">
        <v>38415.67083333333</v>
      </c>
      <c r="D456" s="6" t="s">
        <v>2544</v>
      </c>
      <c r="E456" s="6" t="s">
        <v>2545</v>
      </c>
      <c r="G456" s="6">
        <v>50</v>
      </c>
      <c r="M456" s="6">
        <v>288.64</v>
      </c>
      <c r="Q456" s="6">
        <v>1750</v>
      </c>
    </row>
    <row r="457" spans="1:79" x14ac:dyDescent="0.2">
      <c r="A457" s="6" t="s">
        <v>2075</v>
      </c>
      <c r="B457" s="66">
        <v>38415.814583333333</v>
      </c>
      <c r="C457" s="66">
        <v>38416.481944444444</v>
      </c>
      <c r="D457" s="6" t="s">
        <v>2546</v>
      </c>
      <c r="E457" s="6" t="s">
        <v>2547</v>
      </c>
      <c r="G457" s="6">
        <v>50</v>
      </c>
      <c r="M457" s="6">
        <v>50.88</v>
      </c>
      <c r="Q457" s="6">
        <v>1220</v>
      </c>
    </row>
    <row r="458" spans="1:79" x14ac:dyDescent="0.2">
      <c r="A458" s="6" t="s">
        <v>2075</v>
      </c>
      <c r="B458" s="66">
        <v>38416.574999999997</v>
      </c>
      <c r="C458" s="66">
        <v>38416.669444444444</v>
      </c>
      <c r="D458" s="6" t="s">
        <v>2548</v>
      </c>
      <c r="E458" s="6" t="s">
        <v>2549</v>
      </c>
      <c r="G458" s="6">
        <v>50</v>
      </c>
      <c r="M458" s="6">
        <v>92.7</v>
      </c>
      <c r="Q458" s="6">
        <v>767</v>
      </c>
    </row>
    <row r="459" spans="1:79" x14ac:dyDescent="0.2">
      <c r="A459" s="6" t="s">
        <v>2075</v>
      </c>
      <c r="B459" s="66">
        <v>38416.675694444442</v>
      </c>
      <c r="C459" s="66">
        <v>38417.176388888889</v>
      </c>
      <c r="D459" s="6" t="s">
        <v>2550</v>
      </c>
      <c r="E459" s="6" t="s">
        <v>2551</v>
      </c>
      <c r="G459" s="6">
        <v>50</v>
      </c>
      <c r="M459" s="6">
        <v>282.47000000000003</v>
      </c>
      <c r="Q459" s="6">
        <v>524</v>
      </c>
    </row>
    <row r="460" spans="1:79" x14ac:dyDescent="0.2">
      <c r="A460" s="6" t="s">
        <v>2075</v>
      </c>
      <c r="B460" s="66">
        <v>38417.239583333336</v>
      </c>
      <c r="C460" s="66">
        <v>38417.56527777778</v>
      </c>
      <c r="D460" s="6" t="s">
        <v>2552</v>
      </c>
      <c r="E460" s="6" t="s">
        <v>2553</v>
      </c>
      <c r="G460" s="6">
        <v>50</v>
      </c>
      <c r="M460" s="6">
        <v>200.51</v>
      </c>
      <c r="Q460" s="6">
        <v>387</v>
      </c>
    </row>
    <row r="461" spans="1:79" x14ac:dyDescent="0.2">
      <c r="A461" s="6" t="s">
        <v>2075</v>
      </c>
      <c r="B461" s="66">
        <v>38417.569444444445</v>
      </c>
      <c r="C461" s="66">
        <v>38417.597916666666</v>
      </c>
      <c r="D461" s="6" t="s">
        <v>2554</v>
      </c>
      <c r="E461" s="6" t="s">
        <v>2555</v>
      </c>
      <c r="G461" s="6">
        <v>50</v>
      </c>
      <c r="M461" s="6">
        <v>59.94</v>
      </c>
      <c r="Q461" s="6">
        <v>190</v>
      </c>
    </row>
    <row r="462" spans="1:79" x14ac:dyDescent="0.2">
      <c r="A462" s="6" t="s">
        <v>2075</v>
      </c>
      <c r="B462" s="66">
        <v>38417.602083333331</v>
      </c>
      <c r="C462" s="66">
        <v>38417.668055555558</v>
      </c>
      <c r="D462" s="6" t="s">
        <v>2556</v>
      </c>
      <c r="E462" s="6" t="s">
        <v>2557</v>
      </c>
      <c r="G462" s="6">
        <v>50</v>
      </c>
      <c r="M462" s="6">
        <v>125.27</v>
      </c>
      <c r="Q462" s="6">
        <v>358</v>
      </c>
    </row>
    <row r="463" spans="1:79" x14ac:dyDescent="0.2">
      <c r="A463" s="6" t="s">
        <v>2075</v>
      </c>
      <c r="B463" s="66">
        <v>38421.795138888891</v>
      </c>
      <c r="C463" s="66">
        <v>38422.502083333333</v>
      </c>
      <c r="D463" s="6" t="s">
        <v>2558</v>
      </c>
      <c r="E463" s="6" t="s">
        <v>2559</v>
      </c>
      <c r="G463" s="6">
        <v>50</v>
      </c>
      <c r="M463" s="6">
        <v>82.23</v>
      </c>
      <c r="Q463" s="6">
        <v>2130</v>
      </c>
    </row>
    <row r="464" spans="1:79" x14ac:dyDescent="0.2">
      <c r="A464" s="6" t="s">
        <v>2075</v>
      </c>
      <c r="B464" s="66">
        <v>38422.713194444441</v>
      </c>
      <c r="C464" s="66">
        <v>38425.824999999997</v>
      </c>
      <c r="D464" s="6" t="s">
        <v>2560</v>
      </c>
      <c r="E464" s="6" t="s">
        <v>2561</v>
      </c>
      <c r="G464" s="6">
        <v>50</v>
      </c>
      <c r="M464" s="6">
        <v>296</v>
      </c>
      <c r="Q464" s="6">
        <v>2400</v>
      </c>
    </row>
    <row r="465" spans="1:91" x14ac:dyDescent="0.2">
      <c r="A465" s="6" t="s">
        <v>2075</v>
      </c>
      <c r="B465" s="66">
        <v>38426.185416666667</v>
      </c>
      <c r="C465" s="66">
        <v>38427.731249999997</v>
      </c>
      <c r="D465" s="6" t="s">
        <v>2562</v>
      </c>
      <c r="E465" s="6" t="s">
        <v>2563</v>
      </c>
      <c r="G465" s="6">
        <v>50</v>
      </c>
      <c r="M465" s="6">
        <v>129.91999999999999</v>
      </c>
      <c r="Q465" s="6">
        <v>1140</v>
      </c>
    </row>
    <row r="466" spans="1:91" x14ac:dyDescent="0.2">
      <c r="A466" s="6" t="s">
        <v>2075</v>
      </c>
      <c r="B466" s="66">
        <v>38427.859722222223</v>
      </c>
      <c r="C466" s="66">
        <v>38428.679166666669</v>
      </c>
      <c r="D466" s="6" t="s">
        <v>2564</v>
      </c>
      <c r="E466" s="6" t="s">
        <v>2565</v>
      </c>
      <c r="G466" s="6">
        <v>50</v>
      </c>
      <c r="M466" s="6">
        <v>75.2</v>
      </c>
      <c r="Q466" s="6">
        <v>864</v>
      </c>
    </row>
    <row r="467" spans="1:91" x14ac:dyDescent="0.2">
      <c r="A467" s="6" t="s">
        <v>2075</v>
      </c>
      <c r="B467" s="66">
        <v>38428.680555555555</v>
      </c>
      <c r="C467" s="66">
        <v>38429.447916666664</v>
      </c>
      <c r="D467" s="6" t="s">
        <v>2566</v>
      </c>
      <c r="E467" s="6" t="s">
        <v>2567</v>
      </c>
      <c r="G467" s="6">
        <v>50</v>
      </c>
      <c r="M467" s="6">
        <v>78.19</v>
      </c>
      <c r="O467" s="6">
        <v>1410</v>
      </c>
      <c r="Q467" s="6">
        <v>3080</v>
      </c>
      <c r="S467" s="6">
        <v>0.86399999999999999</v>
      </c>
      <c r="U467" s="6">
        <v>2.52</v>
      </c>
      <c r="W467" s="6">
        <v>59</v>
      </c>
      <c r="Y467" s="6">
        <v>2570</v>
      </c>
      <c r="AA467" s="6">
        <v>4260</v>
      </c>
      <c r="AC467" s="6">
        <v>12400</v>
      </c>
      <c r="AD467" s="6" t="s">
        <v>1784</v>
      </c>
      <c r="AE467" s="6">
        <v>18</v>
      </c>
      <c r="AG467" s="6">
        <v>900</v>
      </c>
      <c r="AI467" s="6">
        <v>48</v>
      </c>
      <c r="AJ467" s="6" t="s">
        <v>1784</v>
      </c>
      <c r="AK467" s="6">
        <v>2.5</v>
      </c>
      <c r="AM467" s="6">
        <v>7.52</v>
      </c>
      <c r="AO467" s="6">
        <v>352</v>
      </c>
      <c r="AQ467" s="6">
        <v>190</v>
      </c>
      <c r="CA467" s="6">
        <v>130</v>
      </c>
    </row>
    <row r="468" spans="1:91" x14ac:dyDescent="0.2">
      <c r="A468" s="6" t="s">
        <v>2075</v>
      </c>
      <c r="B468" s="66">
        <v>38428.975694444445</v>
      </c>
      <c r="C468" s="66">
        <v>38429.541666666664</v>
      </c>
      <c r="D468" s="6" t="s">
        <v>2568</v>
      </c>
      <c r="E468" s="6" t="s">
        <v>2569</v>
      </c>
      <c r="G468" s="6">
        <v>50</v>
      </c>
      <c r="M468" s="6">
        <v>65.63</v>
      </c>
      <c r="Q468" s="6">
        <v>4660</v>
      </c>
    </row>
    <row r="469" spans="1:91" x14ac:dyDescent="0.2">
      <c r="A469" s="6" t="s">
        <v>2075</v>
      </c>
      <c r="B469" s="66">
        <v>38429.496527777781</v>
      </c>
      <c r="C469" s="66">
        <v>38430.84375</v>
      </c>
      <c r="D469" s="6" t="s">
        <v>2570</v>
      </c>
      <c r="E469" s="6" t="s">
        <v>2571</v>
      </c>
      <c r="G469" s="6">
        <v>50</v>
      </c>
      <c r="M469" s="6">
        <v>907.06</v>
      </c>
      <c r="O469" s="6">
        <v>600</v>
      </c>
      <c r="Q469" s="6">
        <v>1090</v>
      </c>
      <c r="S469" s="6">
        <v>0.58599999999999997</v>
      </c>
      <c r="U469" s="6">
        <v>2.74</v>
      </c>
      <c r="W469" s="6">
        <v>96</v>
      </c>
      <c r="Y469" s="6">
        <v>221</v>
      </c>
      <c r="AA469" s="6">
        <v>343</v>
      </c>
      <c r="AC469" s="6">
        <v>1650</v>
      </c>
      <c r="AD469" s="6" t="s">
        <v>1784</v>
      </c>
      <c r="AE469" s="6">
        <v>18</v>
      </c>
      <c r="AG469" s="6">
        <v>440</v>
      </c>
      <c r="AI469" s="6">
        <v>130</v>
      </c>
      <c r="AK469" s="6">
        <v>22</v>
      </c>
      <c r="AM469" s="6">
        <v>7.29</v>
      </c>
      <c r="AO469" s="6">
        <v>227</v>
      </c>
      <c r="AQ469" s="6">
        <v>120</v>
      </c>
      <c r="CA469" s="6">
        <v>67</v>
      </c>
    </row>
    <row r="470" spans="1:91" x14ac:dyDescent="0.2">
      <c r="A470" s="6" t="s">
        <v>2075</v>
      </c>
      <c r="B470" s="66">
        <v>38429.660416666666</v>
      </c>
      <c r="C470" s="66">
        <v>38430.040277777778</v>
      </c>
      <c r="D470" s="6" t="s">
        <v>2572</v>
      </c>
      <c r="E470" s="6" t="s">
        <v>2573</v>
      </c>
      <c r="G470" s="6">
        <v>50</v>
      </c>
      <c r="M470" s="6">
        <v>56.52</v>
      </c>
      <c r="Q470" s="6">
        <v>2080</v>
      </c>
    </row>
    <row r="471" spans="1:91" x14ac:dyDescent="0.2">
      <c r="A471" s="6" t="s">
        <v>2075</v>
      </c>
      <c r="B471" s="66">
        <v>38430.09375</v>
      </c>
      <c r="C471" s="66">
        <v>38430.128472222219</v>
      </c>
      <c r="D471" s="6" t="s">
        <v>2574</v>
      </c>
      <c r="E471" s="6" t="s">
        <v>2575</v>
      </c>
      <c r="G471" s="6">
        <v>50</v>
      </c>
      <c r="M471" s="6">
        <v>50.14</v>
      </c>
      <c r="Q471" s="6">
        <v>2850</v>
      </c>
      <c r="CM471" s="6">
        <v>50.14</v>
      </c>
    </row>
    <row r="472" spans="1:91" x14ac:dyDescent="0.2">
      <c r="A472" s="6" t="s">
        <v>2075</v>
      </c>
      <c r="B472" s="66">
        <v>38430.140277777777</v>
      </c>
      <c r="C472" s="66">
        <v>38430.270833333336</v>
      </c>
      <c r="D472" s="6" t="s">
        <v>2576</v>
      </c>
      <c r="E472" s="6" t="s">
        <v>2577</v>
      </c>
      <c r="G472" s="6">
        <v>50</v>
      </c>
      <c r="M472" s="6">
        <v>182.62</v>
      </c>
      <c r="Q472" s="6">
        <v>816</v>
      </c>
    </row>
    <row r="473" spans="1:91" x14ac:dyDescent="0.2">
      <c r="A473" s="6" t="s">
        <v>2075</v>
      </c>
      <c r="B473" s="66">
        <v>38430.27847222222</v>
      </c>
      <c r="C473" s="66">
        <v>38430.423611111109</v>
      </c>
      <c r="D473" s="6" t="s">
        <v>2578</v>
      </c>
      <c r="E473" s="6" t="s">
        <v>2579</v>
      </c>
      <c r="G473" s="6">
        <v>50</v>
      </c>
      <c r="M473" s="6">
        <v>249.05</v>
      </c>
      <c r="Q473" s="6">
        <v>538</v>
      </c>
    </row>
    <row r="474" spans="1:91" x14ac:dyDescent="0.2">
      <c r="A474" s="6" t="s">
        <v>2075</v>
      </c>
      <c r="B474" s="66">
        <v>38430.45208333333</v>
      </c>
      <c r="C474" s="66">
        <v>38430.809027777781</v>
      </c>
      <c r="D474" s="6" t="s">
        <v>2580</v>
      </c>
      <c r="E474" s="6" t="s">
        <v>2581</v>
      </c>
      <c r="G474" s="6">
        <v>50</v>
      </c>
      <c r="M474" s="6">
        <v>234.36</v>
      </c>
      <c r="Q474" s="6">
        <v>389</v>
      </c>
    </row>
    <row r="475" spans="1:91" x14ac:dyDescent="0.2">
      <c r="A475" s="6" t="s">
        <v>2075</v>
      </c>
      <c r="B475" s="66">
        <v>38430.917361111111</v>
      </c>
      <c r="C475" s="66">
        <v>38431.268750000003</v>
      </c>
      <c r="D475" s="6" t="s">
        <v>2582</v>
      </c>
      <c r="E475" s="6" t="s">
        <v>2583</v>
      </c>
      <c r="G475" s="6">
        <v>50</v>
      </c>
      <c r="M475" s="6">
        <v>68.22</v>
      </c>
      <c r="Q475" s="6">
        <v>608</v>
      </c>
    </row>
    <row r="476" spans="1:91" x14ac:dyDescent="0.2">
      <c r="A476" s="6" t="s">
        <v>2075</v>
      </c>
      <c r="B476" s="66">
        <v>38431.515277777777</v>
      </c>
      <c r="C476" s="66">
        <v>38432.181944444441</v>
      </c>
      <c r="D476" s="6" t="s">
        <v>2584</v>
      </c>
      <c r="E476" s="6" t="s">
        <v>2585</v>
      </c>
      <c r="G476" s="6">
        <v>50</v>
      </c>
      <c r="M476" s="6">
        <v>107.43</v>
      </c>
      <c r="Q476" s="6">
        <v>612</v>
      </c>
    </row>
    <row r="477" spans="1:91" x14ac:dyDescent="0.2">
      <c r="A477" s="6" t="s">
        <v>2075</v>
      </c>
      <c r="B477" s="66">
        <v>38432.51458333333</v>
      </c>
      <c r="C477" s="66">
        <v>38433.28402777778</v>
      </c>
      <c r="D477" s="6" t="s">
        <v>2586</v>
      </c>
      <c r="E477" s="6" t="s">
        <v>2587</v>
      </c>
      <c r="G477" s="6">
        <v>50</v>
      </c>
      <c r="M477" s="6">
        <v>108.57</v>
      </c>
      <c r="Q477" s="6">
        <v>657</v>
      </c>
    </row>
    <row r="478" spans="1:91" x14ac:dyDescent="0.2">
      <c r="A478" s="6" t="s">
        <v>2075</v>
      </c>
      <c r="B478" s="66">
        <v>38433.626388888886</v>
      </c>
      <c r="C478" s="66">
        <v>38434.574999999997</v>
      </c>
      <c r="D478" s="6" t="s">
        <v>2588</v>
      </c>
      <c r="E478" s="6" t="s">
        <v>2589</v>
      </c>
      <c r="G478" s="6">
        <v>50</v>
      </c>
      <c r="M478" s="6">
        <v>116.6</v>
      </c>
      <c r="Q478" s="6">
        <v>528</v>
      </c>
    </row>
    <row r="479" spans="1:91" x14ac:dyDescent="0.2">
      <c r="A479" s="6" t="s">
        <v>2075</v>
      </c>
      <c r="B479" s="66">
        <v>38434.926388888889</v>
      </c>
      <c r="C479" s="66">
        <v>38440.581944444442</v>
      </c>
      <c r="D479" s="6" t="s">
        <v>2590</v>
      </c>
      <c r="E479" s="6" t="s">
        <v>2591</v>
      </c>
      <c r="G479" s="6">
        <v>50</v>
      </c>
      <c r="M479" s="6">
        <v>573.99</v>
      </c>
      <c r="Q479" s="6">
        <v>486</v>
      </c>
    </row>
    <row r="480" spans="1:91" x14ac:dyDescent="0.2">
      <c r="A480" s="6" t="s">
        <v>2075</v>
      </c>
      <c r="B480" s="66">
        <v>38440.890277777777</v>
      </c>
      <c r="C480" s="66">
        <v>38443.698611111111</v>
      </c>
      <c r="D480" s="6" t="s">
        <v>2592</v>
      </c>
      <c r="E480" s="6" t="s">
        <v>2593</v>
      </c>
      <c r="G480" s="6">
        <v>50</v>
      </c>
      <c r="M480" s="6">
        <v>380.48</v>
      </c>
      <c r="Q480" s="6">
        <v>497</v>
      </c>
    </row>
    <row r="481" spans="1:41" x14ac:dyDescent="0.2">
      <c r="A481" s="6" t="s">
        <v>2075</v>
      </c>
      <c r="B481" s="66">
        <v>38443.722222222219</v>
      </c>
      <c r="C481" s="66">
        <v>38444.645833333336</v>
      </c>
      <c r="D481" s="6" t="s">
        <v>2594</v>
      </c>
      <c r="E481" s="6" t="s">
        <v>2595</v>
      </c>
      <c r="G481" s="6">
        <v>50</v>
      </c>
      <c r="M481" s="6">
        <v>844.66</v>
      </c>
      <c r="Q481" s="6">
        <v>183</v>
      </c>
    </row>
    <row r="482" spans="1:41" x14ac:dyDescent="0.2">
      <c r="A482" s="6" t="s">
        <v>2075</v>
      </c>
      <c r="B482" s="66">
        <v>38444.838194444441</v>
      </c>
      <c r="C482" s="66">
        <v>38448.78402777778</v>
      </c>
      <c r="D482" s="6" t="s">
        <v>2596</v>
      </c>
      <c r="E482" s="6" t="s">
        <v>2597</v>
      </c>
      <c r="G482" s="6">
        <v>50</v>
      </c>
      <c r="M482" s="6">
        <v>552.99</v>
      </c>
      <c r="Q482" s="6">
        <v>317</v>
      </c>
    </row>
    <row r="483" spans="1:41" x14ac:dyDescent="0.2">
      <c r="A483" s="6" t="s">
        <v>2075</v>
      </c>
      <c r="B483" s="66">
        <v>38448.86041666667</v>
      </c>
      <c r="C483" s="66">
        <v>38449.634027777778</v>
      </c>
      <c r="D483" s="6" t="s">
        <v>2598</v>
      </c>
      <c r="E483" s="6" t="s">
        <v>2599</v>
      </c>
      <c r="G483" s="6">
        <v>50</v>
      </c>
      <c r="M483" s="6">
        <v>347.41</v>
      </c>
      <c r="Q483" s="6">
        <v>162</v>
      </c>
    </row>
    <row r="484" spans="1:41" x14ac:dyDescent="0.2">
      <c r="A484" s="6" t="s">
        <v>2075</v>
      </c>
      <c r="B484" s="66">
        <v>38449.819444444445</v>
      </c>
      <c r="C484" s="66">
        <v>38455.558333333334</v>
      </c>
      <c r="D484" s="6" t="s">
        <v>2600</v>
      </c>
      <c r="E484" s="6" t="s">
        <v>2601</v>
      </c>
      <c r="G484" s="6">
        <v>50</v>
      </c>
      <c r="M484" s="6">
        <v>534.77</v>
      </c>
      <c r="Q484" s="6">
        <v>27</v>
      </c>
    </row>
    <row r="485" spans="1:41" x14ac:dyDescent="0.2">
      <c r="A485" s="6" t="s">
        <v>2075</v>
      </c>
      <c r="B485" s="66">
        <v>38456.083333333336</v>
      </c>
      <c r="C485" s="66">
        <v>38462.709722222222</v>
      </c>
      <c r="D485" s="6" t="s">
        <v>2602</v>
      </c>
      <c r="E485" s="6" t="s">
        <v>2603</v>
      </c>
      <c r="G485" s="6">
        <v>50</v>
      </c>
      <c r="M485" s="6">
        <v>415.24</v>
      </c>
      <c r="Q485" s="6">
        <v>310</v>
      </c>
    </row>
    <row r="486" spans="1:41" x14ac:dyDescent="0.2">
      <c r="A486" s="6" t="s">
        <v>2075</v>
      </c>
      <c r="B486" s="66">
        <v>38463.95416666667</v>
      </c>
      <c r="C486" s="66">
        <v>38469.945833333331</v>
      </c>
      <c r="D486" s="6" t="s">
        <v>2604</v>
      </c>
      <c r="E486" s="6" t="s">
        <v>2605</v>
      </c>
      <c r="G486" s="6">
        <v>50</v>
      </c>
      <c r="M486" s="6">
        <v>617.50699999999995</v>
      </c>
      <c r="Q486" s="6">
        <v>241</v>
      </c>
    </row>
    <row r="487" spans="1:41" x14ac:dyDescent="0.2">
      <c r="A487" s="6" t="s">
        <v>2075</v>
      </c>
      <c r="B487" s="66">
        <v>38470.5</v>
      </c>
      <c r="C487" s="66"/>
      <c r="D487" s="6" t="s">
        <v>2606</v>
      </c>
      <c r="E487" s="6" t="s">
        <v>2607</v>
      </c>
      <c r="G487" s="6">
        <v>10</v>
      </c>
      <c r="K487" s="6">
        <v>0.65</v>
      </c>
      <c r="O487" s="6">
        <v>311</v>
      </c>
      <c r="Q487" s="6">
        <v>582</v>
      </c>
      <c r="S487" s="6">
        <v>1.0900000000000001</v>
      </c>
      <c r="U487" s="6">
        <v>1.95</v>
      </c>
      <c r="W487" s="6">
        <v>62</v>
      </c>
      <c r="Y487" s="6">
        <v>156</v>
      </c>
      <c r="AA487" s="6">
        <v>252</v>
      </c>
      <c r="AC487" s="6">
        <v>1650</v>
      </c>
      <c r="AD487" s="6" t="s">
        <v>1784</v>
      </c>
      <c r="AE487" s="6">
        <v>18</v>
      </c>
      <c r="AG487" s="6">
        <v>22</v>
      </c>
      <c r="AI487" s="6">
        <v>78</v>
      </c>
      <c r="AJ487" s="6" t="s">
        <v>1784</v>
      </c>
      <c r="AK487" s="6">
        <v>2.5</v>
      </c>
      <c r="AM487" s="6">
        <v>7.59</v>
      </c>
      <c r="AO487" s="6">
        <v>372</v>
      </c>
    </row>
    <row r="488" spans="1:41" x14ac:dyDescent="0.2">
      <c r="A488" s="6" t="s">
        <v>2075</v>
      </c>
      <c r="B488" s="66">
        <v>38471.477777777778</v>
      </c>
      <c r="C488" s="66">
        <v>38481.40625</v>
      </c>
      <c r="D488" s="6" t="s">
        <v>2608</v>
      </c>
      <c r="E488" s="6" t="s">
        <v>2609</v>
      </c>
      <c r="G488" s="6">
        <v>50</v>
      </c>
      <c r="M488" s="6">
        <v>670.06</v>
      </c>
      <c r="Q488" s="6">
        <v>184</v>
      </c>
    </row>
    <row r="489" spans="1:41" x14ac:dyDescent="0.2">
      <c r="A489" s="6" t="s">
        <v>2075</v>
      </c>
      <c r="B489" s="66">
        <v>38679.295138888891</v>
      </c>
      <c r="C489" s="66">
        <v>38682.955555555556</v>
      </c>
      <c r="D489" s="6" t="s">
        <v>2610</v>
      </c>
      <c r="E489" s="6" t="s">
        <v>2611</v>
      </c>
      <c r="G489" s="6">
        <v>50</v>
      </c>
      <c r="M489" s="6">
        <v>191.93</v>
      </c>
      <c r="Q489" s="6">
        <v>2780</v>
      </c>
    </row>
    <row r="490" spans="1:41" x14ac:dyDescent="0.2">
      <c r="A490" s="6" t="s">
        <v>2075</v>
      </c>
      <c r="B490" s="66">
        <v>38683.079861111109</v>
      </c>
      <c r="C490" s="66">
        <v>38683.615972222222</v>
      </c>
      <c r="D490" s="6" t="s">
        <v>2612</v>
      </c>
      <c r="E490" s="6" t="s">
        <v>2613</v>
      </c>
      <c r="G490" s="6">
        <v>50</v>
      </c>
      <c r="M490" s="6">
        <v>317.64999999999998</v>
      </c>
      <c r="Q490" s="6">
        <v>1710</v>
      </c>
    </row>
    <row r="491" spans="1:41" x14ac:dyDescent="0.2">
      <c r="A491" s="6" t="s">
        <v>2075</v>
      </c>
      <c r="B491" s="66">
        <v>38683.879861111112</v>
      </c>
      <c r="C491" s="66">
        <v>38684.616666666669</v>
      </c>
      <c r="D491" s="6" t="s">
        <v>2614</v>
      </c>
      <c r="E491" s="6" t="s">
        <v>2615</v>
      </c>
      <c r="G491" s="6">
        <v>50</v>
      </c>
      <c r="M491" s="6">
        <v>1081.81</v>
      </c>
      <c r="Q491" s="6">
        <v>190</v>
      </c>
    </row>
    <row r="492" spans="1:41" x14ac:dyDescent="0.2">
      <c r="A492" s="6" t="s">
        <v>2075</v>
      </c>
      <c r="B492" s="66">
        <v>38685.42083333333</v>
      </c>
      <c r="C492" s="66">
        <v>38688.02847222222</v>
      </c>
      <c r="D492" s="6" t="s">
        <v>2616</v>
      </c>
      <c r="E492" s="6" t="s">
        <v>2617</v>
      </c>
      <c r="G492" s="6">
        <v>50</v>
      </c>
      <c r="M492" s="6">
        <v>232.68</v>
      </c>
      <c r="Q492" s="6">
        <v>936</v>
      </c>
    </row>
    <row r="493" spans="1:41" x14ac:dyDescent="0.2">
      <c r="A493" s="6" t="s">
        <v>2075</v>
      </c>
      <c r="B493" s="66">
        <v>38690.101388888892</v>
      </c>
      <c r="C493" s="66">
        <v>38696.48541666667</v>
      </c>
      <c r="D493" s="6" t="s">
        <v>2618</v>
      </c>
      <c r="E493" s="6" t="s">
        <v>2619</v>
      </c>
      <c r="G493" s="6">
        <v>50</v>
      </c>
      <c r="M493" s="6">
        <v>245.22</v>
      </c>
      <c r="Q493" s="6">
        <v>878</v>
      </c>
    </row>
    <row r="494" spans="1:41" x14ac:dyDescent="0.2">
      <c r="A494" s="6" t="s">
        <v>2075</v>
      </c>
      <c r="B494" s="66">
        <v>38700.569444444445</v>
      </c>
      <c r="C494" s="66">
        <v>38701.717361111114</v>
      </c>
      <c r="D494" s="6" t="s">
        <v>2620</v>
      </c>
      <c r="E494" s="6" t="s">
        <v>2621</v>
      </c>
      <c r="G494" s="6">
        <v>50</v>
      </c>
      <c r="M494" s="6">
        <v>70.28</v>
      </c>
      <c r="Q494" s="6">
        <v>10000</v>
      </c>
    </row>
    <row r="495" spans="1:41" x14ac:dyDescent="0.2">
      <c r="A495" s="6" t="s">
        <v>2075</v>
      </c>
      <c r="B495" s="66">
        <v>38701.868750000001</v>
      </c>
      <c r="C495" s="66">
        <v>38706.418055555558</v>
      </c>
      <c r="D495" s="6" t="s">
        <v>2622</v>
      </c>
      <c r="E495" s="6" t="s">
        <v>2623</v>
      </c>
      <c r="G495" s="6">
        <v>50</v>
      </c>
      <c r="M495" s="6">
        <v>159.68</v>
      </c>
      <c r="Q495" s="6">
        <v>2130</v>
      </c>
    </row>
    <row r="496" spans="1:41" x14ac:dyDescent="0.2">
      <c r="A496" s="6" t="s">
        <v>2075</v>
      </c>
      <c r="B496" s="66">
        <v>38715.563194444447</v>
      </c>
      <c r="C496" s="66">
        <v>38716.302777777775</v>
      </c>
      <c r="D496" s="6" t="s">
        <v>2624</v>
      </c>
      <c r="E496" s="6" t="s">
        <v>2625</v>
      </c>
      <c r="G496" s="6">
        <v>50</v>
      </c>
      <c r="M496" s="6">
        <v>77.59</v>
      </c>
      <c r="Q496" s="6">
        <v>702</v>
      </c>
    </row>
    <row r="497" spans="1:79" x14ac:dyDescent="0.2">
      <c r="A497" s="6" t="s">
        <v>2075</v>
      </c>
      <c r="B497" s="66">
        <v>38719.620833333334</v>
      </c>
      <c r="C497" s="66">
        <v>38720.541666666664</v>
      </c>
      <c r="D497" s="6" t="s">
        <v>2626</v>
      </c>
      <c r="E497" s="6" t="s">
        <v>2627</v>
      </c>
      <c r="G497" s="6">
        <v>50</v>
      </c>
      <c r="M497" s="6">
        <v>1271</v>
      </c>
      <c r="Q497" s="6">
        <v>197</v>
      </c>
    </row>
    <row r="498" spans="1:79" x14ac:dyDescent="0.2">
      <c r="A498" s="6" t="s">
        <v>2075</v>
      </c>
      <c r="B498" s="66">
        <v>38720.898611111108</v>
      </c>
      <c r="C498" s="66">
        <v>38724.174305555556</v>
      </c>
      <c r="D498" s="6" t="s">
        <v>2628</v>
      </c>
      <c r="E498" s="6" t="s">
        <v>2629</v>
      </c>
      <c r="G498" s="6">
        <v>50</v>
      </c>
      <c r="M498" s="6">
        <v>559.25</v>
      </c>
      <c r="Q498" s="6">
        <v>465</v>
      </c>
    </row>
    <row r="499" spans="1:79" x14ac:dyDescent="0.2">
      <c r="A499" s="6" t="s">
        <v>2075</v>
      </c>
      <c r="B499" s="66">
        <v>38724.377083333333</v>
      </c>
      <c r="C499" s="66">
        <v>38727.222222222219</v>
      </c>
      <c r="D499" s="6" t="s">
        <v>2630</v>
      </c>
      <c r="E499" s="6" t="s">
        <v>2631</v>
      </c>
      <c r="G499" s="6">
        <v>50</v>
      </c>
      <c r="M499" s="6">
        <v>254.53</v>
      </c>
      <c r="Q499" s="6">
        <v>422</v>
      </c>
    </row>
    <row r="500" spans="1:79" x14ac:dyDescent="0.2">
      <c r="A500" s="6" t="s">
        <v>2075</v>
      </c>
      <c r="B500" s="66">
        <v>38727.594444444447</v>
      </c>
      <c r="C500" s="66">
        <v>38728.90625</v>
      </c>
      <c r="D500" s="6" t="s">
        <v>2632</v>
      </c>
      <c r="E500" s="6" t="s">
        <v>2633</v>
      </c>
      <c r="G500" s="6">
        <v>50</v>
      </c>
      <c r="M500" s="6">
        <v>192.37</v>
      </c>
      <c r="Q500" s="6">
        <v>775</v>
      </c>
    </row>
    <row r="501" spans="1:79" x14ac:dyDescent="0.2">
      <c r="A501" s="6" t="s">
        <v>2075</v>
      </c>
      <c r="B501" s="66">
        <v>38737.684027777781</v>
      </c>
      <c r="C501" s="66">
        <v>38738.236111111109</v>
      </c>
      <c r="D501" s="6" t="s">
        <v>2634</v>
      </c>
      <c r="E501" s="6" t="s">
        <v>2635</v>
      </c>
      <c r="G501" s="6">
        <v>50</v>
      </c>
      <c r="M501" s="6">
        <v>36.520000000000003</v>
      </c>
      <c r="O501" s="6">
        <v>686</v>
      </c>
      <c r="S501" s="6">
        <v>0.59099999999999997</v>
      </c>
      <c r="U501" s="6">
        <v>1.65</v>
      </c>
      <c r="W501" s="6">
        <v>29</v>
      </c>
      <c r="Y501" s="6">
        <v>376</v>
      </c>
      <c r="AA501" s="6">
        <v>601</v>
      </c>
      <c r="AC501" s="6">
        <v>2650</v>
      </c>
      <c r="AD501" s="6" t="s">
        <v>1784</v>
      </c>
      <c r="AE501" s="6">
        <v>18</v>
      </c>
      <c r="AG501" s="6">
        <v>540</v>
      </c>
      <c r="AH501" s="6" t="s">
        <v>1784</v>
      </c>
      <c r="AI501" s="6">
        <v>5</v>
      </c>
      <c r="AJ501" s="6" t="s">
        <v>1784</v>
      </c>
      <c r="AK501" s="6">
        <v>2.5</v>
      </c>
      <c r="AM501" s="6">
        <v>8.23</v>
      </c>
      <c r="AO501" s="6">
        <v>361</v>
      </c>
      <c r="AQ501" s="6">
        <v>50</v>
      </c>
      <c r="CA501" s="6">
        <v>40</v>
      </c>
    </row>
    <row r="502" spans="1:79" x14ac:dyDescent="0.2">
      <c r="A502" s="6" t="s">
        <v>2075</v>
      </c>
      <c r="B502" s="66">
        <v>38737.770833333336</v>
      </c>
      <c r="C502" s="66">
        <v>38738.237500000003</v>
      </c>
      <c r="D502" s="6" t="s">
        <v>2636</v>
      </c>
      <c r="E502" s="6" t="s">
        <v>2637</v>
      </c>
      <c r="G502" s="6">
        <v>50</v>
      </c>
      <c r="M502" s="6">
        <v>31.27</v>
      </c>
      <c r="Q502" s="6">
        <v>1060</v>
      </c>
    </row>
    <row r="503" spans="1:79" x14ac:dyDescent="0.2">
      <c r="A503" s="6" t="s">
        <v>2075</v>
      </c>
      <c r="B503" s="66">
        <v>38738.318055555559</v>
      </c>
      <c r="C503" s="66">
        <v>38739.413194444445</v>
      </c>
      <c r="D503" s="6" t="s">
        <v>2638</v>
      </c>
      <c r="E503" s="6" t="s">
        <v>2639</v>
      </c>
      <c r="G503" s="6">
        <v>50</v>
      </c>
      <c r="M503" s="6">
        <v>109.02</v>
      </c>
      <c r="Q503" s="6">
        <v>9450</v>
      </c>
    </row>
    <row r="504" spans="1:79" x14ac:dyDescent="0.2">
      <c r="A504" s="6" t="s">
        <v>2075</v>
      </c>
      <c r="B504" s="66">
        <v>38739.491666666669</v>
      </c>
      <c r="C504" s="66">
        <v>38739.98333333333</v>
      </c>
      <c r="D504" s="6" t="s">
        <v>2640</v>
      </c>
      <c r="E504" s="6" t="s">
        <v>2641</v>
      </c>
      <c r="G504" s="6">
        <v>50</v>
      </c>
      <c r="M504" s="6">
        <v>39.22</v>
      </c>
      <c r="Q504" s="6">
        <v>1010</v>
      </c>
    </row>
    <row r="505" spans="1:79" x14ac:dyDescent="0.2">
      <c r="A505" s="6" t="s">
        <v>2075</v>
      </c>
      <c r="B505" s="66">
        <v>38740.124305555553</v>
      </c>
      <c r="C505" s="66">
        <v>38743.27847222222</v>
      </c>
      <c r="D505" s="6" t="s">
        <v>2642</v>
      </c>
      <c r="E505" s="6" t="s">
        <v>2643</v>
      </c>
      <c r="G505" s="6">
        <v>50</v>
      </c>
      <c r="M505" s="6">
        <v>286.17</v>
      </c>
      <c r="Q505" s="6">
        <v>948</v>
      </c>
    </row>
    <row r="506" spans="1:79" x14ac:dyDescent="0.2">
      <c r="A506" s="6" t="s">
        <v>2075</v>
      </c>
      <c r="B506" s="66">
        <v>38743.411805555559</v>
      </c>
      <c r="C506" s="66">
        <v>38745.293055555558</v>
      </c>
      <c r="D506" s="6" t="s">
        <v>2644</v>
      </c>
      <c r="E506" s="6" t="s">
        <v>2645</v>
      </c>
      <c r="G506" s="6">
        <v>50</v>
      </c>
      <c r="M506" s="6">
        <v>201.96</v>
      </c>
      <c r="Q506" s="6">
        <v>524</v>
      </c>
    </row>
    <row r="507" spans="1:79" x14ac:dyDescent="0.2">
      <c r="A507" s="6" t="s">
        <v>2075</v>
      </c>
      <c r="B507" s="66">
        <v>38745.554861111108</v>
      </c>
      <c r="C507" s="66">
        <v>38745.857638888891</v>
      </c>
      <c r="D507" s="6" t="s">
        <v>2646</v>
      </c>
      <c r="E507" s="6" t="s">
        <v>2647</v>
      </c>
      <c r="G507" s="6">
        <v>50</v>
      </c>
      <c r="M507" s="6">
        <v>260.27999999999997</v>
      </c>
      <c r="Q507" s="6">
        <v>521</v>
      </c>
    </row>
    <row r="508" spans="1:79" x14ac:dyDescent="0.2">
      <c r="A508" s="6" t="s">
        <v>2075</v>
      </c>
      <c r="B508" s="66">
        <v>38745.87222222222</v>
      </c>
      <c r="C508" s="66">
        <v>38746.073611111111</v>
      </c>
      <c r="D508" s="6" t="s">
        <v>2648</v>
      </c>
      <c r="E508" s="6" t="s">
        <v>2649</v>
      </c>
      <c r="G508" s="6">
        <v>50</v>
      </c>
      <c r="M508" s="6">
        <v>519.04999999999995</v>
      </c>
      <c r="Q508" s="6">
        <v>175</v>
      </c>
    </row>
    <row r="509" spans="1:79" x14ac:dyDescent="0.2">
      <c r="A509" s="6" t="s">
        <v>2075</v>
      </c>
      <c r="B509" s="66">
        <v>38746.180555555555</v>
      </c>
      <c r="C509" s="66">
        <v>38748.374305555553</v>
      </c>
      <c r="D509" s="6" t="s">
        <v>2650</v>
      </c>
      <c r="E509" s="6" t="s">
        <v>2651</v>
      </c>
      <c r="G509" s="6">
        <v>50</v>
      </c>
      <c r="M509" s="6">
        <v>2587.23</v>
      </c>
      <c r="Q509" s="6">
        <v>255</v>
      </c>
    </row>
    <row r="510" spans="1:79" x14ac:dyDescent="0.2">
      <c r="A510" s="6" t="s">
        <v>2075</v>
      </c>
      <c r="B510" s="66">
        <v>38747.288194444445</v>
      </c>
      <c r="C510" s="66">
        <v>38747.493055555555</v>
      </c>
      <c r="D510" s="6" t="s">
        <v>2652</v>
      </c>
      <c r="E510" s="6" t="s">
        <v>2653</v>
      </c>
      <c r="G510" s="6">
        <v>50</v>
      </c>
      <c r="M510" s="6">
        <v>98.68</v>
      </c>
      <c r="Q510" s="6">
        <v>461</v>
      </c>
    </row>
    <row r="511" spans="1:79" x14ac:dyDescent="0.2">
      <c r="A511" s="6" t="s">
        <v>2075</v>
      </c>
      <c r="B511" s="66">
        <v>38748.777777777781</v>
      </c>
      <c r="C511" s="66">
        <v>38751.311111111114</v>
      </c>
      <c r="D511" s="6" t="s">
        <v>2654</v>
      </c>
      <c r="E511" s="6" t="s">
        <v>2655</v>
      </c>
      <c r="G511" s="6">
        <v>50</v>
      </c>
      <c r="M511" s="6">
        <v>449.85</v>
      </c>
      <c r="Q511" s="6">
        <v>256</v>
      </c>
    </row>
    <row r="512" spans="1:79" x14ac:dyDescent="0.2">
      <c r="A512" s="6" t="s">
        <v>2075</v>
      </c>
      <c r="B512" s="66">
        <v>38751.699305555558</v>
      </c>
      <c r="C512" s="66">
        <v>38755.893750000003</v>
      </c>
      <c r="D512" s="6" t="s">
        <v>2656</v>
      </c>
      <c r="E512" s="6" t="s">
        <v>2657</v>
      </c>
      <c r="G512" s="6">
        <v>50</v>
      </c>
      <c r="M512" s="6">
        <v>508.83</v>
      </c>
      <c r="Q512" s="6">
        <v>333</v>
      </c>
    </row>
    <row r="513" spans="1:41" x14ac:dyDescent="0.2">
      <c r="A513" s="6" t="s">
        <v>2075</v>
      </c>
      <c r="B513" s="66">
        <v>38756.595833333333</v>
      </c>
      <c r="C513" s="66">
        <v>38757.984027777777</v>
      </c>
      <c r="D513" s="6" t="s">
        <v>2658</v>
      </c>
      <c r="E513" s="6" t="s">
        <v>2659</v>
      </c>
      <c r="G513" s="6">
        <v>50</v>
      </c>
      <c r="M513" s="6">
        <v>120.95</v>
      </c>
      <c r="Q513" s="6">
        <v>213</v>
      </c>
    </row>
    <row r="514" spans="1:41" x14ac:dyDescent="0.2">
      <c r="A514" s="6" t="s">
        <v>2075</v>
      </c>
      <c r="B514" s="66">
        <v>38758.223611111112</v>
      </c>
      <c r="C514" s="66">
        <v>38758.902083333334</v>
      </c>
      <c r="D514" s="6" t="s">
        <v>2660</v>
      </c>
      <c r="E514" s="6" t="s">
        <v>2661</v>
      </c>
      <c r="G514" s="6">
        <v>50</v>
      </c>
      <c r="M514" s="6">
        <v>62.03</v>
      </c>
      <c r="Q514" s="6">
        <v>1270</v>
      </c>
    </row>
    <row r="515" spans="1:41" x14ac:dyDescent="0.2">
      <c r="A515" s="6" t="s">
        <v>2075</v>
      </c>
      <c r="B515" s="66">
        <v>38759.14166666667</v>
      </c>
      <c r="C515" s="66">
        <v>38761.421527777777</v>
      </c>
      <c r="D515" s="6" t="s">
        <v>2662</v>
      </c>
      <c r="E515" s="6" t="s">
        <v>2663</v>
      </c>
      <c r="G515" s="6">
        <v>50</v>
      </c>
      <c r="M515" s="6">
        <v>193.31</v>
      </c>
      <c r="Q515" s="6">
        <v>1160</v>
      </c>
    </row>
    <row r="516" spans="1:41" x14ac:dyDescent="0.2">
      <c r="A516" s="6" t="s">
        <v>2075</v>
      </c>
      <c r="B516" s="66">
        <v>38759.711805555555</v>
      </c>
      <c r="C516" s="66">
        <v>38759.958333333336</v>
      </c>
      <c r="D516" s="6" t="s">
        <v>2664</v>
      </c>
      <c r="E516" s="6" t="s">
        <v>2665</v>
      </c>
      <c r="G516" s="6">
        <v>50</v>
      </c>
      <c r="M516" s="6">
        <v>22.97</v>
      </c>
      <c r="O516" s="6">
        <v>2562</v>
      </c>
      <c r="Q516" s="6">
        <v>4660</v>
      </c>
      <c r="S516" s="6">
        <v>0.63400000000000001</v>
      </c>
      <c r="U516" s="6">
        <v>2.4300000000000002</v>
      </c>
      <c r="W516" s="6">
        <v>262</v>
      </c>
      <c r="Y516" s="6">
        <v>886</v>
      </c>
      <c r="AA516" s="6">
        <v>1470</v>
      </c>
      <c r="AC516" s="6">
        <v>5650</v>
      </c>
      <c r="AD516" s="6" t="s">
        <v>1784</v>
      </c>
      <c r="AE516" s="6">
        <v>18</v>
      </c>
      <c r="AG516" s="6">
        <v>1500</v>
      </c>
      <c r="AI516" s="6">
        <v>420</v>
      </c>
      <c r="AK516" s="6">
        <v>30</v>
      </c>
      <c r="AM516" s="6">
        <v>7.53</v>
      </c>
      <c r="AO516" s="6">
        <v>531</v>
      </c>
    </row>
    <row r="517" spans="1:41" x14ac:dyDescent="0.2">
      <c r="A517" s="6" t="s">
        <v>2075</v>
      </c>
      <c r="B517" s="66">
        <v>38761.651388888888</v>
      </c>
      <c r="C517" s="66">
        <v>38763.111111111109</v>
      </c>
      <c r="D517" s="6" t="s">
        <v>2666</v>
      </c>
      <c r="E517" s="6" t="s">
        <v>2667</v>
      </c>
      <c r="G517" s="6">
        <v>50</v>
      </c>
      <c r="M517" s="6">
        <v>116.85</v>
      </c>
      <c r="Q517" s="6">
        <v>501</v>
      </c>
    </row>
    <row r="518" spans="1:41" x14ac:dyDescent="0.2">
      <c r="A518" s="6" t="s">
        <v>2075</v>
      </c>
      <c r="B518" s="66">
        <v>38763.361111111109</v>
      </c>
      <c r="C518" s="66">
        <v>38764.06527777778</v>
      </c>
      <c r="D518" s="6" t="s">
        <v>2668</v>
      </c>
      <c r="E518" s="6" t="s">
        <v>2669</v>
      </c>
      <c r="G518" s="6">
        <v>50</v>
      </c>
      <c r="M518" s="6">
        <v>50.8</v>
      </c>
      <c r="Q518" s="6">
        <v>354</v>
      </c>
    </row>
    <row r="519" spans="1:41" x14ac:dyDescent="0.2">
      <c r="A519" s="6" t="s">
        <v>2075</v>
      </c>
      <c r="B519" s="66">
        <v>38764.236111111109</v>
      </c>
      <c r="C519" s="66">
        <v>38764.436111111114</v>
      </c>
      <c r="D519" s="6" t="s">
        <v>2670</v>
      </c>
      <c r="E519" s="6" t="s">
        <v>2671</v>
      </c>
      <c r="G519" s="6">
        <v>50</v>
      </c>
      <c r="M519" s="6">
        <v>28.51</v>
      </c>
      <c r="Q519" s="6">
        <v>1513</v>
      </c>
    </row>
    <row r="520" spans="1:41" x14ac:dyDescent="0.2">
      <c r="A520" s="6" t="s">
        <v>2075</v>
      </c>
      <c r="B520" s="66">
        <v>38764.443749999999</v>
      </c>
      <c r="C520" s="66">
        <v>38764.468055555553</v>
      </c>
      <c r="D520" s="6" t="s">
        <v>2672</v>
      </c>
      <c r="E520" s="6" t="s">
        <v>2673</v>
      </c>
      <c r="G520" s="6">
        <v>50</v>
      </c>
      <c r="M520" s="6">
        <v>25.7</v>
      </c>
      <c r="Q520" s="6">
        <v>6077</v>
      </c>
    </row>
    <row r="521" spans="1:41" x14ac:dyDescent="0.2">
      <c r="A521" s="6" t="s">
        <v>2075</v>
      </c>
      <c r="B521" s="66">
        <v>38764.48333333333</v>
      </c>
      <c r="C521" s="66">
        <v>38764.591666666667</v>
      </c>
      <c r="D521" s="6" t="s">
        <v>2674</v>
      </c>
      <c r="E521" s="6" t="s">
        <v>2675</v>
      </c>
      <c r="G521" s="6">
        <v>50</v>
      </c>
      <c r="M521" s="6">
        <v>27.13</v>
      </c>
      <c r="Q521" s="6">
        <v>2974</v>
      </c>
    </row>
    <row r="522" spans="1:41" x14ac:dyDescent="0.2">
      <c r="A522" s="6" t="s">
        <v>2075</v>
      </c>
      <c r="B522" s="66">
        <v>38764.621527777781</v>
      </c>
      <c r="C522" s="66">
        <v>38764.709027777775</v>
      </c>
      <c r="D522" s="6" t="s">
        <v>2676</v>
      </c>
      <c r="E522" s="6" t="s">
        <v>2677</v>
      </c>
      <c r="G522" s="6">
        <v>50</v>
      </c>
      <c r="M522" s="6">
        <v>27.88</v>
      </c>
      <c r="Q522" s="6">
        <v>3576</v>
      </c>
    </row>
    <row r="523" spans="1:41" x14ac:dyDescent="0.2">
      <c r="A523" s="6" t="s">
        <v>2075</v>
      </c>
      <c r="B523" s="66">
        <v>38764.737500000003</v>
      </c>
      <c r="C523" s="66">
        <v>38764.839583333334</v>
      </c>
      <c r="D523" s="6" t="s">
        <v>2678</v>
      </c>
      <c r="E523" s="6" t="s">
        <v>2679</v>
      </c>
      <c r="G523" s="6">
        <v>50</v>
      </c>
      <c r="M523" s="6">
        <v>26.71</v>
      </c>
      <c r="Q523" s="6">
        <v>5360</v>
      </c>
    </row>
    <row r="524" spans="1:41" x14ac:dyDescent="0.2">
      <c r="A524" s="6" t="s">
        <v>2075</v>
      </c>
      <c r="B524" s="66">
        <v>38764.881944444445</v>
      </c>
      <c r="C524" s="66">
        <v>38765.063888888886</v>
      </c>
      <c r="D524" s="6" t="s">
        <v>2680</v>
      </c>
      <c r="E524" s="6" t="s">
        <v>2681</v>
      </c>
      <c r="G524" s="6">
        <v>50</v>
      </c>
      <c r="M524" s="6">
        <v>31.03</v>
      </c>
      <c r="Q524" s="6">
        <v>3070</v>
      </c>
    </row>
    <row r="525" spans="1:41" x14ac:dyDescent="0.2">
      <c r="A525" s="6" t="s">
        <v>2075</v>
      </c>
      <c r="B525" s="66">
        <v>38765.198611111111</v>
      </c>
      <c r="C525" s="66">
        <v>38765.404861111114</v>
      </c>
      <c r="D525" s="6" t="s">
        <v>2682</v>
      </c>
      <c r="E525" s="6" t="s">
        <v>2683</v>
      </c>
      <c r="G525" s="6">
        <v>50</v>
      </c>
      <c r="M525" s="6">
        <v>25.01</v>
      </c>
      <c r="Q525" s="6">
        <v>2660</v>
      </c>
    </row>
    <row r="526" spans="1:41" x14ac:dyDescent="0.2">
      <c r="A526" s="6" t="s">
        <v>2075</v>
      </c>
      <c r="B526" s="66">
        <v>38765.536805555559</v>
      </c>
      <c r="C526" s="66">
        <v>38768.832638888889</v>
      </c>
      <c r="D526" s="6" t="s">
        <v>2684</v>
      </c>
      <c r="E526" s="6" t="s">
        <v>2685</v>
      </c>
      <c r="G526" s="6">
        <v>50</v>
      </c>
      <c r="M526" s="6">
        <v>248.02</v>
      </c>
      <c r="Q526" s="6">
        <v>3076</v>
      </c>
    </row>
    <row r="527" spans="1:41" x14ac:dyDescent="0.2">
      <c r="A527" s="6" t="s">
        <v>2075</v>
      </c>
      <c r="B527" s="66">
        <v>38769.073611111111</v>
      </c>
      <c r="C527" s="66">
        <v>38770.247916666667</v>
      </c>
      <c r="D527" s="6" t="s">
        <v>2686</v>
      </c>
      <c r="E527" s="6" t="s">
        <v>2687</v>
      </c>
      <c r="G527" s="6">
        <v>50</v>
      </c>
      <c r="M527" s="6">
        <v>99.1</v>
      </c>
      <c r="Q527" s="6">
        <v>928</v>
      </c>
    </row>
    <row r="528" spans="1:41" x14ac:dyDescent="0.2">
      <c r="A528" s="6" t="s">
        <v>2075</v>
      </c>
      <c r="B528" s="66">
        <v>38770.460416666669</v>
      </c>
      <c r="C528" s="66">
        <v>38772.402083333334</v>
      </c>
      <c r="D528" s="6" t="s">
        <v>2688</v>
      </c>
      <c r="E528" s="6" t="s">
        <v>2689</v>
      </c>
      <c r="G528" s="6">
        <v>50</v>
      </c>
      <c r="M528" s="6">
        <v>281.87</v>
      </c>
      <c r="Q528" s="6">
        <v>914</v>
      </c>
    </row>
    <row r="529" spans="1:79" x14ac:dyDescent="0.2">
      <c r="A529" s="6" t="s">
        <v>2075</v>
      </c>
      <c r="B529" s="66">
        <v>38772.785416666666</v>
      </c>
      <c r="C529" s="66">
        <v>38776.533333333333</v>
      </c>
      <c r="D529" s="6" t="s">
        <v>2690</v>
      </c>
      <c r="E529" s="6" t="s">
        <v>2691</v>
      </c>
      <c r="G529" s="6">
        <v>50</v>
      </c>
      <c r="M529" s="6">
        <v>255.1</v>
      </c>
      <c r="Q529" s="6">
        <v>480</v>
      </c>
    </row>
    <row r="530" spans="1:79" x14ac:dyDescent="0.2">
      <c r="A530" s="6" t="s">
        <v>2075</v>
      </c>
      <c r="B530" s="66">
        <v>38776.790972222225</v>
      </c>
      <c r="C530" s="66">
        <v>38780.004166666666</v>
      </c>
      <c r="D530" s="6" t="s">
        <v>2692</v>
      </c>
      <c r="E530" s="6" t="s">
        <v>2691</v>
      </c>
      <c r="G530" s="6">
        <v>50</v>
      </c>
      <c r="M530" s="6">
        <v>250.81</v>
      </c>
      <c r="Q530" s="6">
        <v>1931</v>
      </c>
    </row>
    <row r="531" spans="1:79" x14ac:dyDescent="0.2">
      <c r="A531" s="6" t="s">
        <v>2075</v>
      </c>
      <c r="B531" s="66">
        <v>38780.20416666667</v>
      </c>
      <c r="C531" s="66">
        <v>38782.207638888889</v>
      </c>
      <c r="D531" s="6" t="s">
        <v>2693</v>
      </c>
      <c r="E531" s="6" t="s">
        <v>2694</v>
      </c>
      <c r="G531" s="6">
        <v>50</v>
      </c>
      <c r="M531" s="6">
        <v>159.26</v>
      </c>
      <c r="Q531" s="6">
        <v>3741</v>
      </c>
    </row>
    <row r="532" spans="1:79" x14ac:dyDescent="0.2">
      <c r="A532" s="6" t="s">
        <v>2075</v>
      </c>
      <c r="B532" s="66">
        <v>38781.663194444445</v>
      </c>
      <c r="C532" s="66">
        <v>38782.545138888891</v>
      </c>
      <c r="D532" s="6" t="s">
        <v>2695</v>
      </c>
      <c r="E532" s="6" t="s">
        <v>2696</v>
      </c>
      <c r="G532" s="6">
        <v>50</v>
      </c>
      <c r="M532" s="6">
        <v>114.63</v>
      </c>
      <c r="N532" s="6" t="s">
        <v>1934</v>
      </c>
      <c r="O532" s="6">
        <v>950</v>
      </c>
      <c r="Q532" s="6">
        <v>14200</v>
      </c>
      <c r="S532" s="6">
        <v>0.25900000000000001</v>
      </c>
      <c r="U532" s="6">
        <v>3.91</v>
      </c>
      <c r="W532" s="6">
        <v>165</v>
      </c>
      <c r="Y532" s="6">
        <v>2500</v>
      </c>
      <c r="AA532" s="6">
        <v>3860</v>
      </c>
      <c r="AC532" s="6">
        <v>11500</v>
      </c>
      <c r="AD532" s="6" t="s">
        <v>1784</v>
      </c>
      <c r="AE532" s="6">
        <v>18</v>
      </c>
      <c r="AG532" s="6">
        <v>6500</v>
      </c>
      <c r="AI532" s="6">
        <v>250</v>
      </c>
      <c r="AK532" s="6">
        <v>43</v>
      </c>
      <c r="AM532" s="6">
        <v>7.33</v>
      </c>
      <c r="AO532" s="6">
        <v>353</v>
      </c>
      <c r="AQ532" s="6">
        <v>440</v>
      </c>
      <c r="CA532" s="6">
        <v>740</v>
      </c>
    </row>
    <row r="533" spans="1:79" x14ac:dyDescent="0.2">
      <c r="A533" s="6" t="s">
        <v>2075</v>
      </c>
      <c r="B533" s="66">
        <v>38782.310416666667</v>
      </c>
      <c r="C533" s="66">
        <v>38783.354861111111</v>
      </c>
      <c r="D533" s="6" t="s">
        <v>2697</v>
      </c>
      <c r="E533" s="6" t="s">
        <v>2698</v>
      </c>
      <c r="G533" s="6">
        <v>50</v>
      </c>
      <c r="M533" s="6">
        <v>230.72</v>
      </c>
      <c r="Q533" s="6">
        <v>5800</v>
      </c>
    </row>
    <row r="534" spans="1:79" x14ac:dyDescent="0.2">
      <c r="A534" s="6" t="s">
        <v>2075</v>
      </c>
      <c r="B534" s="66">
        <v>38783.453472222223</v>
      </c>
      <c r="C534" s="66">
        <v>38784.444444444445</v>
      </c>
      <c r="D534" s="6" t="s">
        <v>2699</v>
      </c>
      <c r="E534" s="6" t="s">
        <v>2700</v>
      </c>
      <c r="G534" s="6">
        <v>50</v>
      </c>
      <c r="M534" s="6">
        <v>381.28</v>
      </c>
      <c r="Q534" s="6">
        <v>961</v>
      </c>
    </row>
    <row r="535" spans="1:79" x14ac:dyDescent="0.2">
      <c r="A535" s="6" t="s">
        <v>2075</v>
      </c>
      <c r="B535" s="66">
        <v>38783.559027777781</v>
      </c>
      <c r="C535" s="66">
        <v>38785.392361111109</v>
      </c>
      <c r="D535" s="6" t="s">
        <v>2701</v>
      </c>
      <c r="E535" s="6" t="s">
        <v>2702</v>
      </c>
      <c r="G535" s="6">
        <v>50</v>
      </c>
      <c r="M535" s="6">
        <v>2980.38</v>
      </c>
      <c r="O535" s="6">
        <v>141</v>
      </c>
      <c r="Q535" s="6">
        <v>327</v>
      </c>
      <c r="S535" s="6">
        <v>0.113</v>
      </c>
      <c r="U535" s="6">
        <v>1.8900000000000001</v>
      </c>
      <c r="W535" s="6">
        <v>58</v>
      </c>
      <c r="Y535" s="6">
        <v>92.1</v>
      </c>
      <c r="AA535" s="6">
        <v>128</v>
      </c>
      <c r="AC535" s="6">
        <v>761</v>
      </c>
      <c r="AD535" s="6" t="s">
        <v>1784</v>
      </c>
      <c r="AE535" s="6">
        <v>18</v>
      </c>
      <c r="AG535" s="6">
        <v>59</v>
      </c>
      <c r="AI535" s="6">
        <v>71</v>
      </c>
      <c r="AJ535" s="6" t="s">
        <v>1784</v>
      </c>
      <c r="AK535" s="6">
        <v>2.5</v>
      </c>
      <c r="AM535" s="6">
        <v>7.34</v>
      </c>
      <c r="AO535" s="6">
        <v>134</v>
      </c>
      <c r="AP535" s="6" t="s">
        <v>1784</v>
      </c>
      <c r="AQ535" s="6">
        <v>40</v>
      </c>
      <c r="AS535" s="6">
        <v>6.4089999999999998</v>
      </c>
      <c r="AU535" s="6">
        <v>49.418999999999997</v>
      </c>
      <c r="AW535" s="6">
        <v>1.1240000000000001</v>
      </c>
      <c r="AY535" s="6">
        <v>48.295000000000002</v>
      </c>
      <c r="BZ535" s="6" t="s">
        <v>1784</v>
      </c>
      <c r="CA535" s="6">
        <v>40</v>
      </c>
    </row>
    <row r="536" spans="1:79" x14ac:dyDescent="0.2">
      <c r="A536" s="6" t="s">
        <v>2075</v>
      </c>
      <c r="B536" s="66">
        <v>38784.475694444445</v>
      </c>
      <c r="C536" s="66"/>
      <c r="D536" s="6" t="s">
        <v>2703</v>
      </c>
      <c r="E536" s="6" t="s">
        <v>2704</v>
      </c>
      <c r="G536" s="6">
        <v>70</v>
      </c>
      <c r="K536" s="6">
        <v>4.5</v>
      </c>
      <c r="BY536" s="6">
        <v>11.1</v>
      </c>
    </row>
    <row r="537" spans="1:79" x14ac:dyDescent="0.2">
      <c r="A537" s="6" t="s">
        <v>2075</v>
      </c>
      <c r="B537" s="66">
        <v>38784.521527777775</v>
      </c>
      <c r="C537" s="66">
        <v>38784.925000000003</v>
      </c>
      <c r="D537" s="6" t="s">
        <v>2705</v>
      </c>
      <c r="E537" s="6" t="s">
        <v>2706</v>
      </c>
      <c r="G537" s="6">
        <v>50</v>
      </c>
      <c r="M537" s="6">
        <v>514</v>
      </c>
      <c r="Q537" s="6">
        <v>420</v>
      </c>
    </row>
    <row r="538" spans="1:79" x14ac:dyDescent="0.2">
      <c r="A538" s="6" t="s">
        <v>2075</v>
      </c>
      <c r="B538" s="66">
        <v>38784.938194444447</v>
      </c>
      <c r="C538" s="66">
        <v>38785.530555555553</v>
      </c>
      <c r="D538" s="6" t="s">
        <v>2707</v>
      </c>
      <c r="E538" s="6" t="s">
        <v>2708</v>
      </c>
      <c r="G538" s="6">
        <v>50</v>
      </c>
      <c r="M538" s="6">
        <v>1926.26</v>
      </c>
      <c r="Q538" s="6">
        <v>22</v>
      </c>
    </row>
    <row r="539" spans="1:79" x14ac:dyDescent="0.2">
      <c r="A539" s="6" t="s">
        <v>2075</v>
      </c>
      <c r="B539" s="66">
        <v>38785.666666666664</v>
      </c>
      <c r="C539" s="66">
        <v>38786.179166666669</v>
      </c>
      <c r="D539" s="6" t="s">
        <v>2709</v>
      </c>
      <c r="E539" s="6" t="s">
        <v>2710</v>
      </c>
      <c r="G539" s="6">
        <v>50</v>
      </c>
      <c r="M539" s="6">
        <v>1096.82</v>
      </c>
      <c r="Q539" s="6">
        <v>139</v>
      </c>
    </row>
    <row r="540" spans="1:79" x14ac:dyDescent="0.2">
      <c r="A540" s="6" t="s">
        <v>2075</v>
      </c>
      <c r="B540" s="66">
        <v>38786.286111111112</v>
      </c>
      <c r="C540" s="66">
        <v>38788.495833333334</v>
      </c>
      <c r="D540" s="6" t="s">
        <v>2711</v>
      </c>
      <c r="E540" s="6" t="s">
        <v>2712</v>
      </c>
      <c r="G540" s="6">
        <v>50</v>
      </c>
      <c r="M540" s="6">
        <v>774.97</v>
      </c>
      <c r="Q540" s="6">
        <v>186</v>
      </c>
    </row>
    <row r="541" spans="1:79" x14ac:dyDescent="0.2">
      <c r="A541" s="6" t="s">
        <v>2075</v>
      </c>
      <c r="B541" s="66">
        <v>38788.86041666667</v>
      </c>
      <c r="C541" s="66">
        <v>38788.993055555555</v>
      </c>
      <c r="D541" s="6" t="s">
        <v>2713</v>
      </c>
      <c r="E541" s="6" t="s">
        <v>2714</v>
      </c>
      <c r="G541" s="6">
        <v>50</v>
      </c>
      <c r="M541" s="6">
        <v>744.17</v>
      </c>
      <c r="Q541" s="6">
        <v>104</v>
      </c>
    </row>
    <row r="542" spans="1:79" x14ac:dyDescent="0.2">
      <c r="A542" s="6" t="s">
        <v>2075</v>
      </c>
      <c r="B542" s="66">
        <v>38789.011111111111</v>
      </c>
      <c r="C542" s="66">
        <v>38790.815972222219</v>
      </c>
      <c r="D542" s="6" t="s">
        <v>2715</v>
      </c>
      <c r="E542" s="6" t="s">
        <v>2716</v>
      </c>
      <c r="G542" s="6">
        <v>50</v>
      </c>
      <c r="M542" s="6">
        <v>5277.79</v>
      </c>
      <c r="Q542" s="6">
        <v>41</v>
      </c>
    </row>
    <row r="543" spans="1:79" x14ac:dyDescent="0.2">
      <c r="A543" s="6" t="s">
        <v>2075</v>
      </c>
      <c r="B543" s="66">
        <v>38791.643750000003</v>
      </c>
      <c r="C543" s="66">
        <v>38796.299305555556</v>
      </c>
      <c r="D543" s="6" t="s">
        <v>2717</v>
      </c>
      <c r="E543" s="6" t="s">
        <v>2718</v>
      </c>
      <c r="G543" s="6">
        <v>50</v>
      </c>
      <c r="M543" s="6">
        <v>1092.9000000000001</v>
      </c>
      <c r="Q543" s="6">
        <v>505</v>
      </c>
    </row>
    <row r="544" spans="1:79" x14ac:dyDescent="0.2">
      <c r="A544" s="6" t="s">
        <v>2075</v>
      </c>
      <c r="B544" s="66">
        <v>38796.586111111108</v>
      </c>
      <c r="C544" s="66">
        <v>38804.53125</v>
      </c>
      <c r="D544" s="6" t="s">
        <v>2719</v>
      </c>
      <c r="E544" s="6" t="s">
        <v>2720</v>
      </c>
      <c r="G544" s="6">
        <v>50</v>
      </c>
      <c r="M544" s="6">
        <v>1002.23</v>
      </c>
      <c r="Q544" s="6">
        <v>168</v>
      </c>
    </row>
    <row r="545" spans="1:81" x14ac:dyDescent="0.2">
      <c r="A545" s="6" t="s">
        <v>2075</v>
      </c>
      <c r="B545" s="66">
        <v>38804.970833333333</v>
      </c>
      <c r="C545" s="66">
        <v>38808.922222222223</v>
      </c>
      <c r="D545" s="6" t="s">
        <v>2721</v>
      </c>
      <c r="E545" s="6" t="s">
        <v>2722</v>
      </c>
      <c r="G545" s="6">
        <v>50</v>
      </c>
      <c r="M545" s="6">
        <v>483.5</v>
      </c>
      <c r="Q545" s="6">
        <v>595</v>
      </c>
    </row>
    <row r="546" spans="1:81" x14ac:dyDescent="0.2">
      <c r="A546" s="6" t="s">
        <v>2075</v>
      </c>
      <c r="B546" s="66">
        <v>38809.311805555553</v>
      </c>
      <c r="C546" s="66">
        <v>38809.681250000001</v>
      </c>
      <c r="D546" s="6" t="s">
        <v>2723</v>
      </c>
      <c r="E546" s="6" t="s">
        <v>2724</v>
      </c>
      <c r="G546" s="6">
        <v>50</v>
      </c>
      <c r="M546" s="6">
        <v>175.6</v>
      </c>
      <c r="Q546" s="6">
        <v>221.6</v>
      </c>
    </row>
    <row r="547" spans="1:81" x14ac:dyDescent="0.2">
      <c r="A547" s="6" t="s">
        <v>2075</v>
      </c>
      <c r="B547" s="66">
        <v>38809.746527777781</v>
      </c>
      <c r="C547" s="66">
        <v>38812.46597222222</v>
      </c>
      <c r="D547" s="6" t="s">
        <v>2725</v>
      </c>
      <c r="E547" s="6" t="s">
        <v>2726</v>
      </c>
      <c r="G547" s="6">
        <v>50</v>
      </c>
      <c r="M547" s="6">
        <v>3063.29</v>
      </c>
      <c r="Q547" s="6">
        <v>86</v>
      </c>
    </row>
    <row r="548" spans="1:81" x14ac:dyDescent="0.2">
      <c r="A548" s="6" t="s">
        <v>2075</v>
      </c>
      <c r="B548" s="66">
        <v>38812.6875</v>
      </c>
      <c r="C548" s="66">
        <v>38819.651388888888</v>
      </c>
      <c r="D548" s="6" t="s">
        <v>2727</v>
      </c>
      <c r="E548" s="6" t="s">
        <v>2728</v>
      </c>
      <c r="G548" s="6">
        <v>50</v>
      </c>
      <c r="M548" s="6">
        <v>4443.71</v>
      </c>
      <c r="Q548" s="6">
        <v>73</v>
      </c>
    </row>
    <row r="549" spans="1:81" x14ac:dyDescent="0.2">
      <c r="A549" s="6" t="s">
        <v>2075</v>
      </c>
      <c r="B549" s="66">
        <v>39050.958333333336</v>
      </c>
      <c r="C549" s="66">
        <v>39051.614583333336</v>
      </c>
      <c r="D549" s="6" t="s">
        <v>2729</v>
      </c>
      <c r="E549" s="6" t="s">
        <v>2730</v>
      </c>
      <c r="G549" s="6">
        <v>50</v>
      </c>
      <c r="M549" s="6">
        <v>1358</v>
      </c>
      <c r="Q549" s="6">
        <v>26.9</v>
      </c>
    </row>
    <row r="550" spans="1:81" x14ac:dyDescent="0.2">
      <c r="A550" s="6" t="s">
        <v>2075</v>
      </c>
      <c r="B550" s="66">
        <v>39051.649305555555</v>
      </c>
      <c r="C550" s="66">
        <v>39051.892361111109</v>
      </c>
      <c r="D550" s="6" t="s">
        <v>2731</v>
      </c>
      <c r="E550" s="6" t="s">
        <v>2732</v>
      </c>
      <c r="G550" s="6">
        <v>50</v>
      </c>
      <c r="M550" s="6">
        <v>84.8</v>
      </c>
      <c r="Q550" s="6">
        <v>39.6</v>
      </c>
    </row>
    <row r="551" spans="1:81" x14ac:dyDescent="0.2">
      <c r="A551" s="6" t="s">
        <v>2075</v>
      </c>
      <c r="B551" s="66">
        <v>39051.9375</v>
      </c>
      <c r="C551" s="66">
        <v>39052.538194444445</v>
      </c>
      <c r="D551" s="6" t="s">
        <v>2733</v>
      </c>
      <c r="E551" s="6" t="s">
        <v>2734</v>
      </c>
      <c r="G551" s="6">
        <v>50</v>
      </c>
      <c r="M551" s="6">
        <v>137.6</v>
      </c>
      <c r="Q551" s="6">
        <v>27.6</v>
      </c>
    </row>
    <row r="552" spans="1:81" x14ac:dyDescent="0.2">
      <c r="A552" s="6" t="s">
        <v>2075</v>
      </c>
      <c r="B552" s="66">
        <v>39052.145833333336</v>
      </c>
      <c r="C552" s="66">
        <v>39052.902777777781</v>
      </c>
      <c r="D552" s="6" t="s">
        <v>2735</v>
      </c>
      <c r="E552" s="6" t="s">
        <v>2736</v>
      </c>
      <c r="G552" s="6">
        <v>50</v>
      </c>
      <c r="M552" s="6">
        <v>154</v>
      </c>
      <c r="N552" s="6" t="s">
        <v>1934</v>
      </c>
      <c r="O552" s="6">
        <v>80.5</v>
      </c>
      <c r="Q552" s="6">
        <v>335</v>
      </c>
      <c r="S552" s="6">
        <v>0.19500000000000001</v>
      </c>
      <c r="U552" s="6">
        <v>1.08</v>
      </c>
      <c r="W552" s="6">
        <v>17.399999999999999</v>
      </c>
      <c r="Y552" s="6">
        <v>101</v>
      </c>
      <c r="AA552" s="6">
        <v>150</v>
      </c>
      <c r="AC552" s="6">
        <v>1160</v>
      </c>
      <c r="AE552" s="6">
        <v>23</v>
      </c>
      <c r="AG552" s="6">
        <v>230</v>
      </c>
      <c r="AH552" s="6" t="s">
        <v>1784</v>
      </c>
      <c r="AI552" s="6">
        <v>5</v>
      </c>
      <c r="AJ552" s="6" t="s">
        <v>1784</v>
      </c>
      <c r="AK552" s="6">
        <v>2.5</v>
      </c>
      <c r="AM552" s="6">
        <v>7.84</v>
      </c>
      <c r="AO552" s="6">
        <v>300</v>
      </c>
      <c r="AQ552" s="6">
        <v>18</v>
      </c>
      <c r="CA552" s="6">
        <v>15</v>
      </c>
      <c r="CC552" s="6">
        <v>2.1</v>
      </c>
    </row>
    <row r="553" spans="1:81" x14ac:dyDescent="0.2">
      <c r="A553" s="6" t="s">
        <v>2075</v>
      </c>
      <c r="B553" s="66">
        <v>39052.600694444445</v>
      </c>
      <c r="C553" s="66">
        <v>39053.104166666664</v>
      </c>
      <c r="D553" s="6" t="s">
        <v>2737</v>
      </c>
      <c r="E553" s="6" t="s">
        <v>2738</v>
      </c>
      <c r="G553" s="6">
        <v>50</v>
      </c>
      <c r="M553" s="6">
        <v>92</v>
      </c>
      <c r="Q553" s="6">
        <v>706</v>
      </c>
    </row>
    <row r="554" spans="1:81" x14ac:dyDescent="0.2">
      <c r="A554" s="6" t="s">
        <v>2075</v>
      </c>
      <c r="B554" s="66">
        <v>39053.180555555555</v>
      </c>
      <c r="C554" s="66">
        <v>39053.697916666664</v>
      </c>
      <c r="D554" s="6" t="s">
        <v>2739</v>
      </c>
      <c r="E554" s="6" t="s">
        <v>2740</v>
      </c>
      <c r="G554" s="6">
        <v>50</v>
      </c>
      <c r="M554" s="6">
        <v>94</v>
      </c>
      <c r="Q554" s="6">
        <v>718</v>
      </c>
    </row>
    <row r="555" spans="1:81" x14ac:dyDescent="0.2">
      <c r="A555" s="6" t="s">
        <v>2075</v>
      </c>
      <c r="B555" s="66">
        <v>39084.570833333331</v>
      </c>
      <c r="C555" s="66">
        <v>39091.848611111112</v>
      </c>
      <c r="D555" s="6" t="s">
        <v>2741</v>
      </c>
      <c r="E555" s="6" t="s">
        <v>2742</v>
      </c>
      <c r="G555" s="6">
        <v>50</v>
      </c>
      <c r="M555" s="6">
        <v>733</v>
      </c>
      <c r="Q555" s="6">
        <v>59</v>
      </c>
    </row>
    <row r="556" spans="1:81" x14ac:dyDescent="0.2">
      <c r="A556" s="6" t="s">
        <v>2075</v>
      </c>
      <c r="B556" s="66">
        <v>39093.106944444444</v>
      </c>
      <c r="C556" s="66">
        <v>39096.811111111114</v>
      </c>
      <c r="D556" s="6" t="s">
        <v>2743</v>
      </c>
      <c r="E556" s="6" t="s">
        <v>2744</v>
      </c>
      <c r="G556" s="6">
        <v>50</v>
      </c>
      <c r="M556" s="6">
        <v>352</v>
      </c>
      <c r="Q556" s="6">
        <v>1110</v>
      </c>
    </row>
    <row r="557" spans="1:81" x14ac:dyDescent="0.2">
      <c r="A557" s="6" t="s">
        <v>2075</v>
      </c>
      <c r="B557" s="66">
        <v>39096.881944444445</v>
      </c>
      <c r="C557" s="66">
        <v>39097.517361111109</v>
      </c>
      <c r="D557" s="6" t="s">
        <v>2745</v>
      </c>
      <c r="E557" s="6" t="s">
        <v>2746</v>
      </c>
      <c r="G557" s="6">
        <v>50</v>
      </c>
      <c r="M557" s="6">
        <v>52.99</v>
      </c>
      <c r="O557" s="6">
        <v>1100</v>
      </c>
      <c r="Q557" s="6">
        <v>1540</v>
      </c>
      <c r="S557" s="6">
        <v>0.16900000000000001</v>
      </c>
      <c r="U557" s="6">
        <v>1.06</v>
      </c>
      <c r="W557" s="6">
        <v>59.2</v>
      </c>
      <c r="Y557" s="6">
        <v>682</v>
      </c>
      <c r="AA557" s="6">
        <v>1120</v>
      </c>
      <c r="AC557" s="6">
        <v>4200</v>
      </c>
      <c r="AD557" s="6" t="s">
        <v>1784</v>
      </c>
      <c r="AE557" s="6">
        <v>18</v>
      </c>
      <c r="AG557" s="6">
        <v>200</v>
      </c>
      <c r="AI557" s="6">
        <v>98</v>
      </c>
      <c r="AJ557" s="6" t="s">
        <v>1784</v>
      </c>
      <c r="AK557" s="6">
        <v>2.5</v>
      </c>
      <c r="AM557" s="6">
        <v>7.9</v>
      </c>
      <c r="AO557" s="6">
        <v>320</v>
      </c>
      <c r="AQ557" s="6">
        <v>38</v>
      </c>
      <c r="BA557" s="6">
        <v>5</v>
      </c>
      <c r="CA557" s="6">
        <v>36</v>
      </c>
      <c r="CC557" s="6">
        <v>8.4</v>
      </c>
    </row>
    <row r="558" spans="1:81" x14ac:dyDescent="0.2">
      <c r="A558" s="6" t="s">
        <v>2075</v>
      </c>
      <c r="B558" s="66">
        <v>39096.951388888891</v>
      </c>
      <c r="C558" s="66">
        <v>39097.828472222223</v>
      </c>
      <c r="D558" s="6" t="s">
        <v>2747</v>
      </c>
      <c r="E558" s="6" t="s">
        <v>2748</v>
      </c>
      <c r="G558" s="6">
        <v>50</v>
      </c>
      <c r="M558" s="6">
        <v>75.25</v>
      </c>
      <c r="Q558" s="6">
        <v>1370</v>
      </c>
    </row>
    <row r="559" spans="1:81" x14ac:dyDescent="0.2">
      <c r="A559" s="6" t="s">
        <v>2075</v>
      </c>
      <c r="B559" s="66">
        <v>39097.315972222219</v>
      </c>
      <c r="C559" s="66"/>
      <c r="D559" s="6" t="s">
        <v>2749</v>
      </c>
      <c r="E559" s="6" t="s">
        <v>2750</v>
      </c>
      <c r="G559" s="6">
        <v>70</v>
      </c>
      <c r="K559" s="6">
        <v>1</v>
      </c>
      <c r="BY559" s="6">
        <v>2</v>
      </c>
    </row>
    <row r="560" spans="1:81" x14ac:dyDescent="0.2">
      <c r="A560" s="6" t="s">
        <v>2075</v>
      </c>
      <c r="B560" s="66">
        <v>39097.959027777775</v>
      </c>
      <c r="C560" s="66">
        <v>39098.383333333331</v>
      </c>
      <c r="D560" s="6" t="s">
        <v>2751</v>
      </c>
      <c r="E560" s="6" t="s">
        <v>2752</v>
      </c>
      <c r="G560" s="6">
        <v>50</v>
      </c>
      <c r="M560" s="6">
        <v>33.450000000000003</v>
      </c>
      <c r="Q560" s="6">
        <v>1930</v>
      </c>
    </row>
    <row r="561" spans="1:81" x14ac:dyDescent="0.2">
      <c r="A561" s="6" t="s">
        <v>2075</v>
      </c>
      <c r="B561" s="66">
        <v>39098.537499999999</v>
      </c>
      <c r="C561" s="66">
        <v>39100.268750000003</v>
      </c>
      <c r="D561" s="6" t="s">
        <v>2753</v>
      </c>
      <c r="E561" s="6" t="s">
        <v>2754</v>
      </c>
      <c r="G561" s="6">
        <v>50</v>
      </c>
      <c r="M561" s="6">
        <v>121.3</v>
      </c>
      <c r="Q561" s="6">
        <v>554</v>
      </c>
    </row>
    <row r="562" spans="1:81" x14ac:dyDescent="0.2">
      <c r="A562" s="6" t="s">
        <v>2075</v>
      </c>
      <c r="B562" s="66">
        <v>39100.571527777778</v>
      </c>
      <c r="C562" s="66">
        <v>39102.357638888891</v>
      </c>
      <c r="D562" s="6" t="s">
        <v>2755</v>
      </c>
      <c r="E562" s="6" t="s">
        <v>2756</v>
      </c>
      <c r="G562" s="6">
        <v>50</v>
      </c>
      <c r="M562" s="6">
        <v>130</v>
      </c>
      <c r="Q562" s="6">
        <v>879</v>
      </c>
    </row>
    <row r="563" spans="1:81" x14ac:dyDescent="0.2">
      <c r="A563" s="6" t="s">
        <v>2075</v>
      </c>
      <c r="B563" s="66">
        <v>39102.587500000001</v>
      </c>
      <c r="C563" s="66">
        <v>39103.306250000001</v>
      </c>
      <c r="D563" s="6" t="s">
        <v>2757</v>
      </c>
      <c r="E563" s="6" t="s">
        <v>2758</v>
      </c>
      <c r="G563" s="6">
        <v>50</v>
      </c>
      <c r="M563" s="6">
        <v>39.26</v>
      </c>
      <c r="Q563" s="6">
        <v>402</v>
      </c>
    </row>
    <row r="564" spans="1:81" x14ac:dyDescent="0.2">
      <c r="A564" s="6" t="s">
        <v>2075</v>
      </c>
      <c r="B564" s="66">
        <v>39103.347222222219</v>
      </c>
      <c r="C564" s="66">
        <v>39104.274305555555</v>
      </c>
      <c r="D564" s="6" t="s">
        <v>2759</v>
      </c>
      <c r="E564" s="6" t="s">
        <v>2760</v>
      </c>
      <c r="G564" s="6">
        <v>50</v>
      </c>
      <c r="M564" s="6">
        <v>59.9</v>
      </c>
      <c r="O564" s="6">
        <v>721</v>
      </c>
      <c r="Q564" s="6">
        <v>1090</v>
      </c>
      <c r="W564" s="6">
        <v>81.400000000000006</v>
      </c>
      <c r="Y564" s="6">
        <v>1530</v>
      </c>
      <c r="AA564" s="6">
        <v>2410</v>
      </c>
      <c r="AC564" s="6">
        <v>7890</v>
      </c>
      <c r="AD564" s="6" t="s">
        <v>1784</v>
      </c>
      <c r="AE564" s="6">
        <v>18</v>
      </c>
      <c r="AG564" s="6">
        <v>450</v>
      </c>
      <c r="AI564" s="6">
        <v>120</v>
      </c>
      <c r="AK564" s="6">
        <v>25</v>
      </c>
      <c r="AM564" s="6">
        <v>7.83</v>
      </c>
      <c r="AO564" s="6">
        <v>376</v>
      </c>
      <c r="BA564" s="6">
        <v>9</v>
      </c>
    </row>
    <row r="565" spans="1:81" x14ac:dyDescent="0.2">
      <c r="A565" s="6" t="s">
        <v>2075</v>
      </c>
      <c r="B565" s="66">
        <v>39103.533333333333</v>
      </c>
      <c r="C565" s="66">
        <v>39104.085416666669</v>
      </c>
      <c r="D565" s="6" t="s">
        <v>2761</v>
      </c>
      <c r="E565" s="6" t="s">
        <v>2762</v>
      </c>
      <c r="G565" s="6">
        <v>50</v>
      </c>
      <c r="M565" s="6">
        <v>36.700000000000003</v>
      </c>
      <c r="Q565" s="6">
        <v>900</v>
      </c>
    </row>
    <row r="566" spans="1:81" x14ac:dyDescent="0.2">
      <c r="A566" s="6" t="s">
        <v>2075</v>
      </c>
      <c r="B566" s="66">
        <v>39104.364583333336</v>
      </c>
      <c r="C566" s="66">
        <v>39104.668055555558</v>
      </c>
      <c r="D566" s="6" t="s">
        <v>2763</v>
      </c>
      <c r="E566" s="6" t="s">
        <v>2764</v>
      </c>
      <c r="G566" s="6">
        <v>50</v>
      </c>
      <c r="M566" s="6">
        <v>25.7</v>
      </c>
      <c r="Q566" s="6">
        <v>3360</v>
      </c>
    </row>
    <row r="567" spans="1:81" x14ac:dyDescent="0.2">
      <c r="A567" s="6" t="s">
        <v>2075</v>
      </c>
      <c r="B567" s="66">
        <v>39104.808333333334</v>
      </c>
      <c r="C567" s="66">
        <v>39105.382638888892</v>
      </c>
      <c r="D567" s="6" t="s">
        <v>2765</v>
      </c>
      <c r="E567" s="6" t="s">
        <v>2766</v>
      </c>
      <c r="G567" s="6">
        <v>50</v>
      </c>
      <c r="M567" s="6">
        <v>37.049999999999997</v>
      </c>
      <c r="Q567" s="6">
        <v>1850</v>
      </c>
    </row>
    <row r="568" spans="1:81" x14ac:dyDescent="0.2">
      <c r="A568" s="6" t="s">
        <v>2075</v>
      </c>
      <c r="B568" s="66">
        <v>39135.44027777778</v>
      </c>
      <c r="C568" s="66">
        <v>39136.188194444447</v>
      </c>
      <c r="D568" s="6" t="s">
        <v>2767</v>
      </c>
      <c r="E568" s="6" t="s">
        <v>2768</v>
      </c>
      <c r="G568" s="6">
        <v>50</v>
      </c>
      <c r="M568" s="6">
        <v>179.6</v>
      </c>
      <c r="Q568" s="6">
        <v>1330</v>
      </c>
    </row>
    <row r="569" spans="1:81" x14ac:dyDescent="0.2">
      <c r="A569" s="6" t="s">
        <v>2075</v>
      </c>
      <c r="B569" s="66">
        <v>39136.458333333336</v>
      </c>
      <c r="C569" s="66">
        <v>39137.634027777778</v>
      </c>
      <c r="D569" s="6" t="s">
        <v>2769</v>
      </c>
      <c r="E569" s="6" t="s">
        <v>2770</v>
      </c>
      <c r="G569" s="6">
        <v>50</v>
      </c>
      <c r="M569" s="6">
        <v>112</v>
      </c>
      <c r="Q569" s="6">
        <v>1920</v>
      </c>
    </row>
    <row r="570" spans="1:81" x14ac:dyDescent="0.2">
      <c r="A570" s="6" t="s">
        <v>2075</v>
      </c>
      <c r="B570" s="66">
        <v>39136.986111111109</v>
      </c>
      <c r="C570" s="66">
        <v>39139.423611111109</v>
      </c>
      <c r="D570" s="6" t="s">
        <v>2771</v>
      </c>
      <c r="E570" s="6" t="s">
        <v>2772</v>
      </c>
      <c r="G570" s="6">
        <v>50</v>
      </c>
      <c r="M570" s="6">
        <v>391</v>
      </c>
      <c r="O570" s="6">
        <v>1620</v>
      </c>
      <c r="Q570" s="6">
        <v>2930</v>
      </c>
      <c r="S570" s="6">
        <v>0.218</v>
      </c>
      <c r="U570" s="6">
        <v>1.99</v>
      </c>
      <c r="W570" s="6">
        <v>168</v>
      </c>
      <c r="Y570" s="6">
        <v>1330</v>
      </c>
      <c r="AA570" s="6">
        <v>2070</v>
      </c>
      <c r="AC570" s="6">
        <v>6790</v>
      </c>
      <c r="AD570" s="6" t="s">
        <v>1784</v>
      </c>
      <c r="AE570" s="6">
        <v>18</v>
      </c>
      <c r="AG570" s="6">
        <v>700</v>
      </c>
      <c r="AI570" s="6">
        <v>260</v>
      </c>
      <c r="AK570" s="6">
        <v>61</v>
      </c>
      <c r="AM570" s="6">
        <v>7.16</v>
      </c>
      <c r="AO570" s="6">
        <v>376</v>
      </c>
      <c r="AQ570" s="6">
        <v>98</v>
      </c>
      <c r="CA570" s="6">
        <v>120</v>
      </c>
      <c r="CC570" s="6">
        <v>13</v>
      </c>
    </row>
    <row r="571" spans="1:81" x14ac:dyDescent="0.2">
      <c r="A571" s="6" t="s">
        <v>2075</v>
      </c>
      <c r="B571" s="66">
        <v>39138.145833333336</v>
      </c>
      <c r="C571" s="66">
        <v>39139.512499999997</v>
      </c>
      <c r="D571" s="6" t="s">
        <v>2773</v>
      </c>
      <c r="E571" s="6" t="s">
        <v>2774</v>
      </c>
      <c r="G571" s="6">
        <v>50</v>
      </c>
      <c r="M571" s="6">
        <v>315.26</v>
      </c>
      <c r="Q571" s="6">
        <v>3020</v>
      </c>
    </row>
    <row r="572" spans="1:81" x14ac:dyDescent="0.2">
      <c r="A572" s="6" t="s">
        <v>2075</v>
      </c>
      <c r="B572" s="66">
        <v>39139.581944444442</v>
      </c>
      <c r="C572" s="66">
        <v>39141.631249999999</v>
      </c>
      <c r="D572" s="6" t="s">
        <v>2775</v>
      </c>
      <c r="E572" s="6" t="s">
        <v>2776</v>
      </c>
      <c r="G572" s="6">
        <v>50</v>
      </c>
      <c r="M572" s="6">
        <v>380</v>
      </c>
      <c r="Q572" s="6">
        <v>1930</v>
      </c>
    </row>
    <row r="573" spans="1:81" x14ac:dyDescent="0.2">
      <c r="A573" s="6" t="s">
        <v>2075</v>
      </c>
      <c r="B573" s="66">
        <v>39141.79791666667</v>
      </c>
      <c r="C573" s="66">
        <v>39142.147222222222</v>
      </c>
      <c r="D573" s="6" t="s">
        <v>2777</v>
      </c>
      <c r="E573" s="6" t="s">
        <v>2778</v>
      </c>
      <c r="G573" s="6">
        <v>50</v>
      </c>
      <c r="M573" s="6">
        <v>72.45</v>
      </c>
      <c r="Q573" s="6">
        <v>2830</v>
      </c>
    </row>
    <row r="574" spans="1:81" x14ac:dyDescent="0.2">
      <c r="A574" s="6" t="s">
        <v>2075</v>
      </c>
      <c r="B574" s="66">
        <v>39142.263194444444</v>
      </c>
      <c r="C574" s="66">
        <v>39143.291666666664</v>
      </c>
      <c r="D574" s="6" t="s">
        <v>2779</v>
      </c>
      <c r="E574" s="6" t="s">
        <v>2780</v>
      </c>
      <c r="G574" s="6">
        <v>50</v>
      </c>
      <c r="M574" s="6">
        <v>1499.29</v>
      </c>
      <c r="Q574" s="6">
        <v>2170</v>
      </c>
    </row>
    <row r="575" spans="1:81" x14ac:dyDescent="0.2">
      <c r="A575" s="6" t="s">
        <v>2075</v>
      </c>
      <c r="B575" s="66">
        <v>39142.298611111109</v>
      </c>
      <c r="C575" s="66">
        <v>39143.361111111109</v>
      </c>
      <c r="D575" s="6" t="s">
        <v>2781</v>
      </c>
      <c r="E575" s="6" t="s">
        <v>2782</v>
      </c>
      <c r="G575" s="6">
        <v>50</v>
      </c>
      <c r="M575" s="6">
        <v>1534</v>
      </c>
      <c r="O575" s="6">
        <v>815</v>
      </c>
      <c r="Q575" s="6">
        <v>1380</v>
      </c>
      <c r="W575" s="6">
        <v>111</v>
      </c>
      <c r="Y575" s="6">
        <v>380</v>
      </c>
      <c r="AA575" s="6">
        <v>564</v>
      </c>
      <c r="AC575" s="6">
        <v>2360</v>
      </c>
      <c r="AD575" s="6" t="s">
        <v>1784</v>
      </c>
      <c r="AE575" s="6">
        <v>18</v>
      </c>
      <c r="AG575" s="6">
        <v>600</v>
      </c>
      <c r="AI575" s="6">
        <v>200</v>
      </c>
      <c r="AK575" s="6">
        <v>39</v>
      </c>
      <c r="AM575" s="6">
        <v>7.12</v>
      </c>
      <c r="AO575" s="6">
        <v>258</v>
      </c>
      <c r="AQ575" s="6">
        <v>47</v>
      </c>
      <c r="CA575" s="6">
        <v>59</v>
      </c>
      <c r="CC575" s="6">
        <v>8.8000000000000007</v>
      </c>
    </row>
    <row r="576" spans="1:81" x14ac:dyDescent="0.2">
      <c r="A576" s="6" t="s">
        <v>2075</v>
      </c>
      <c r="B576" s="66">
        <v>39149.756249999999</v>
      </c>
      <c r="C576" s="66">
        <v>39150.618055555555</v>
      </c>
      <c r="D576" s="6" t="s">
        <v>2783</v>
      </c>
      <c r="E576" s="6" t="s">
        <v>2784</v>
      </c>
      <c r="G576" s="6">
        <v>50</v>
      </c>
      <c r="M576" s="6">
        <v>97.1</v>
      </c>
      <c r="Q576" s="6">
        <v>950</v>
      </c>
    </row>
    <row r="577" spans="1:81" x14ac:dyDescent="0.2">
      <c r="A577" s="6" t="s">
        <v>2075</v>
      </c>
      <c r="B577" s="66">
        <v>39150.73333333333</v>
      </c>
      <c r="C577" s="66">
        <v>39151.496527777781</v>
      </c>
      <c r="D577" s="6" t="s">
        <v>2785</v>
      </c>
      <c r="E577" s="6" t="s">
        <v>2786</v>
      </c>
      <c r="G577" s="6">
        <v>50</v>
      </c>
      <c r="M577" s="6">
        <v>1314.14</v>
      </c>
      <c r="Q577" s="6">
        <v>403</v>
      </c>
    </row>
    <row r="578" spans="1:81" x14ac:dyDescent="0.2">
      <c r="A578" s="6" t="s">
        <v>2075</v>
      </c>
      <c r="B578" s="66">
        <v>39151.56527777778</v>
      </c>
      <c r="C578" s="66">
        <v>39151.74722222222</v>
      </c>
      <c r="D578" s="6" t="s">
        <v>2787</v>
      </c>
      <c r="E578" s="6" t="s">
        <v>2788</v>
      </c>
      <c r="G578" s="6">
        <v>50</v>
      </c>
      <c r="M578" s="6">
        <v>615.41</v>
      </c>
      <c r="Q578" s="6">
        <v>168</v>
      </c>
    </row>
    <row r="579" spans="1:81" x14ac:dyDescent="0.2">
      <c r="A579" s="6" t="s">
        <v>2075</v>
      </c>
      <c r="B579" s="66">
        <v>39151.821527777778</v>
      </c>
      <c r="C579" s="66">
        <v>39152.50277777778</v>
      </c>
      <c r="D579" s="6" t="s">
        <v>2789</v>
      </c>
      <c r="E579" s="6" t="s">
        <v>2790</v>
      </c>
      <c r="G579" s="6">
        <v>50</v>
      </c>
      <c r="M579" s="6">
        <v>424</v>
      </c>
      <c r="Q579" s="6">
        <v>374</v>
      </c>
    </row>
    <row r="580" spans="1:81" x14ac:dyDescent="0.2">
      <c r="A580" s="6" t="s">
        <v>2075</v>
      </c>
      <c r="B580" s="66">
        <v>39152.611805555556</v>
      </c>
      <c r="C580" s="66">
        <v>39153.243055555555</v>
      </c>
      <c r="D580" s="6" t="s">
        <v>2791</v>
      </c>
      <c r="E580" s="6" t="s">
        <v>2792</v>
      </c>
      <c r="G580" s="6">
        <v>50</v>
      </c>
      <c r="M580" s="6">
        <v>511</v>
      </c>
      <c r="Q580" s="6">
        <v>300</v>
      </c>
    </row>
    <row r="581" spans="1:81" x14ac:dyDescent="0.2">
      <c r="A581" s="6" t="s">
        <v>2075</v>
      </c>
      <c r="B581" s="66">
        <v>39153.34652777778</v>
      </c>
      <c r="C581" s="66">
        <v>39154.21597222222</v>
      </c>
      <c r="D581" s="6" t="s">
        <v>2793</v>
      </c>
      <c r="E581" s="6" t="s">
        <v>2794</v>
      </c>
      <c r="G581" s="6">
        <v>50</v>
      </c>
      <c r="M581" s="6">
        <v>679.7</v>
      </c>
      <c r="Q581" s="6">
        <v>316</v>
      </c>
    </row>
    <row r="582" spans="1:81" x14ac:dyDescent="0.2">
      <c r="A582" s="6" t="s">
        <v>2075</v>
      </c>
      <c r="B582" s="66">
        <v>39154.318749999999</v>
      </c>
      <c r="C582" s="66">
        <v>39155.415277777778</v>
      </c>
      <c r="D582" s="6" t="s">
        <v>2795</v>
      </c>
      <c r="E582" s="6" t="s">
        <v>2796</v>
      </c>
      <c r="G582" s="6">
        <v>50</v>
      </c>
      <c r="M582" s="6">
        <v>630</v>
      </c>
      <c r="Q582" s="6">
        <v>322</v>
      </c>
    </row>
    <row r="583" spans="1:81" x14ac:dyDescent="0.2">
      <c r="A583" s="6" t="s">
        <v>2075</v>
      </c>
      <c r="B583" s="66">
        <v>39155.493750000001</v>
      </c>
      <c r="C583" s="66">
        <v>39156.726388888892</v>
      </c>
      <c r="D583" s="6" t="s">
        <v>2797</v>
      </c>
      <c r="E583" s="6" t="s">
        <v>2798</v>
      </c>
      <c r="G583" s="6">
        <v>50</v>
      </c>
      <c r="M583" s="6">
        <v>334</v>
      </c>
      <c r="Q583" s="6">
        <v>495</v>
      </c>
    </row>
    <row r="584" spans="1:81" x14ac:dyDescent="0.2">
      <c r="A584" s="6" t="s">
        <v>2075</v>
      </c>
      <c r="B584" s="66">
        <v>39156.925694444442</v>
      </c>
      <c r="C584" s="66">
        <v>39161.64166666667</v>
      </c>
      <c r="D584" s="6" t="s">
        <v>2799</v>
      </c>
      <c r="E584" s="6" t="s">
        <v>2800</v>
      </c>
      <c r="G584" s="6">
        <v>50</v>
      </c>
      <c r="M584" s="6">
        <v>617</v>
      </c>
      <c r="Q584" s="6">
        <v>417</v>
      </c>
    </row>
    <row r="585" spans="1:81" x14ac:dyDescent="0.2">
      <c r="A585" s="6" t="s">
        <v>2075</v>
      </c>
      <c r="B585" s="66">
        <v>39177.572916666664</v>
      </c>
      <c r="C585" s="66">
        <v>39183.218055555553</v>
      </c>
      <c r="D585" s="6" t="s">
        <v>2801</v>
      </c>
      <c r="E585" s="6" t="s">
        <v>2802</v>
      </c>
      <c r="G585" s="6">
        <v>50</v>
      </c>
      <c r="M585" s="6">
        <v>848</v>
      </c>
      <c r="Q585" s="6">
        <v>27</v>
      </c>
    </row>
    <row r="586" spans="1:81" x14ac:dyDescent="0.2">
      <c r="A586" s="6" t="s">
        <v>2075</v>
      </c>
      <c r="B586" s="66">
        <v>39183.520833333336</v>
      </c>
      <c r="C586" s="66">
        <v>39184.260416666664</v>
      </c>
      <c r="D586" s="6" t="s">
        <v>2803</v>
      </c>
      <c r="E586" s="6" t="s">
        <v>2804</v>
      </c>
      <c r="G586" s="6">
        <v>50</v>
      </c>
      <c r="M586" s="6">
        <v>587.53</v>
      </c>
      <c r="O586" s="6">
        <v>804</v>
      </c>
      <c r="Q586" s="6">
        <v>1090</v>
      </c>
      <c r="S586" s="6">
        <v>0.44400000000000001</v>
      </c>
      <c r="U586" s="6">
        <v>2.41</v>
      </c>
      <c r="W586" s="6">
        <v>93.2</v>
      </c>
      <c r="Y586" s="6">
        <v>382</v>
      </c>
      <c r="AA586" s="6">
        <v>597</v>
      </c>
      <c r="AC586" s="6">
        <v>2390</v>
      </c>
      <c r="AD586" s="6" t="s">
        <v>1784</v>
      </c>
      <c r="AE586" s="6">
        <v>18</v>
      </c>
      <c r="AG586" s="6">
        <v>220</v>
      </c>
      <c r="AI586" s="6">
        <v>150</v>
      </c>
      <c r="AK586" s="6">
        <v>16</v>
      </c>
      <c r="AM586" s="6">
        <v>7.41</v>
      </c>
      <c r="AO586" s="6">
        <v>232</v>
      </c>
      <c r="AQ586" s="6">
        <v>140</v>
      </c>
      <c r="BA586" s="6">
        <v>25</v>
      </c>
      <c r="CA586" s="6">
        <v>160</v>
      </c>
      <c r="CC586" s="6">
        <v>7.8</v>
      </c>
    </row>
    <row r="587" spans="1:81" x14ac:dyDescent="0.2">
      <c r="A587" s="6" t="s">
        <v>2075</v>
      </c>
      <c r="B587" s="66">
        <v>39183.645138888889</v>
      </c>
      <c r="C587" s="66">
        <v>39183.915972222225</v>
      </c>
      <c r="D587" s="6" t="s">
        <v>2805</v>
      </c>
      <c r="E587" s="6" t="s">
        <v>2806</v>
      </c>
      <c r="G587" s="6">
        <v>50</v>
      </c>
      <c r="M587" s="6">
        <v>143</v>
      </c>
      <c r="Q587" s="6">
        <v>28</v>
      </c>
    </row>
    <row r="588" spans="1:81" x14ac:dyDescent="0.2">
      <c r="A588" s="6" t="s">
        <v>2075</v>
      </c>
      <c r="B588" s="66">
        <v>39183.958333333336</v>
      </c>
      <c r="C588" s="66">
        <v>39184.311805555553</v>
      </c>
      <c r="D588" s="6" t="s">
        <v>2807</v>
      </c>
      <c r="E588" s="6" t="s">
        <v>2808</v>
      </c>
      <c r="G588" s="6">
        <v>50</v>
      </c>
      <c r="M588" s="6">
        <v>428</v>
      </c>
      <c r="Q588" s="6">
        <v>38</v>
      </c>
    </row>
    <row r="589" spans="1:81" x14ac:dyDescent="0.2">
      <c r="A589" s="6" t="s">
        <v>2075</v>
      </c>
      <c r="B589" s="66">
        <v>39184.298611111109</v>
      </c>
      <c r="C589" s="66"/>
      <c r="D589" s="6" t="s">
        <v>2809</v>
      </c>
      <c r="E589" s="6" t="s">
        <v>2810</v>
      </c>
      <c r="G589" s="6">
        <v>70</v>
      </c>
      <c r="K589" s="6">
        <v>13</v>
      </c>
      <c r="BX589" s="6" t="s">
        <v>1784</v>
      </c>
      <c r="BY589" s="6">
        <v>1.9</v>
      </c>
    </row>
    <row r="590" spans="1:81" x14ac:dyDescent="0.2">
      <c r="A590" s="6" t="s">
        <v>2075</v>
      </c>
      <c r="B590" s="66">
        <v>39184.359027777777</v>
      </c>
      <c r="C590" s="66">
        <v>39184.693055555559</v>
      </c>
      <c r="D590" s="6" t="s">
        <v>2811</v>
      </c>
      <c r="E590" s="6" t="s">
        <v>2812</v>
      </c>
      <c r="G590" s="6">
        <v>50</v>
      </c>
      <c r="M590" s="6">
        <v>424.92</v>
      </c>
      <c r="Q590" s="6">
        <v>234</v>
      </c>
    </row>
    <row r="591" spans="1:81" x14ac:dyDescent="0.2">
      <c r="A591" s="6" t="s">
        <v>2075</v>
      </c>
      <c r="B591" s="66">
        <v>39204.718055555553</v>
      </c>
      <c r="C591" s="66">
        <v>39209.731249999997</v>
      </c>
      <c r="D591" s="6" t="s">
        <v>2813</v>
      </c>
      <c r="E591" s="6" t="s">
        <v>2814</v>
      </c>
      <c r="G591" s="6">
        <v>50</v>
      </c>
      <c r="M591" s="6">
        <v>575.05999999999995</v>
      </c>
      <c r="Q591" s="6">
        <v>60</v>
      </c>
    </row>
    <row r="592" spans="1:81" x14ac:dyDescent="0.2">
      <c r="A592" s="6" t="s">
        <v>2075</v>
      </c>
      <c r="B592" s="66">
        <v>39210.491666666669</v>
      </c>
      <c r="C592" s="66">
        <v>39211.410416666666</v>
      </c>
      <c r="D592" s="6" t="s">
        <v>2815</v>
      </c>
      <c r="E592" s="6" t="s">
        <v>2816</v>
      </c>
      <c r="G592" s="6">
        <v>50</v>
      </c>
      <c r="M592" s="6">
        <v>205.17</v>
      </c>
      <c r="Q592" s="6">
        <v>137</v>
      </c>
    </row>
    <row r="593" spans="1:81" x14ac:dyDescent="0.2">
      <c r="A593" s="6" t="s">
        <v>2075</v>
      </c>
      <c r="B593" s="66">
        <v>39350.697916666664</v>
      </c>
      <c r="C593" s="66">
        <v>39351.184027777781</v>
      </c>
      <c r="D593" s="6" t="s">
        <v>2817</v>
      </c>
      <c r="E593" s="6" t="s">
        <v>2818</v>
      </c>
      <c r="G593" s="6">
        <v>50</v>
      </c>
      <c r="M593" s="6">
        <v>124</v>
      </c>
      <c r="O593" s="6">
        <v>7</v>
      </c>
      <c r="Q593" s="6">
        <v>36</v>
      </c>
      <c r="S593" s="6">
        <v>7.0000000000000007E-2</v>
      </c>
      <c r="U593" s="6">
        <v>0.75</v>
      </c>
      <c r="W593" s="6">
        <v>15.5</v>
      </c>
      <c r="Y593" s="6">
        <v>24.9</v>
      </c>
      <c r="AA593" s="6">
        <v>35.6</v>
      </c>
      <c r="AC593" s="6">
        <v>440</v>
      </c>
      <c r="AD593" s="6" t="s">
        <v>1784</v>
      </c>
      <c r="AE593" s="6">
        <v>18</v>
      </c>
      <c r="AF593" s="6" t="s">
        <v>1784</v>
      </c>
      <c r="AG593" s="6">
        <v>18</v>
      </c>
      <c r="AH593" s="6" t="s">
        <v>1784</v>
      </c>
      <c r="AI593" s="6">
        <v>5</v>
      </c>
      <c r="AJ593" s="6" t="s">
        <v>1784</v>
      </c>
      <c r="AK593" s="6">
        <v>2.5</v>
      </c>
      <c r="AM593" s="6">
        <v>7.95</v>
      </c>
      <c r="AO593" s="6">
        <v>128</v>
      </c>
      <c r="AP593" s="6" t="s">
        <v>1784</v>
      </c>
      <c r="AQ593" s="6">
        <v>0.25</v>
      </c>
      <c r="BA593" s="6">
        <v>20</v>
      </c>
      <c r="CA593" s="6">
        <v>16</v>
      </c>
      <c r="CC593" s="6">
        <v>1.4</v>
      </c>
    </row>
    <row r="594" spans="1:81" x14ac:dyDescent="0.2">
      <c r="A594" s="6" t="s">
        <v>2075</v>
      </c>
      <c r="B594" s="66">
        <v>39351.479166666664</v>
      </c>
      <c r="C594" s="66"/>
      <c r="D594" s="6" t="s">
        <v>2819</v>
      </c>
      <c r="E594" s="6" t="s">
        <v>2820</v>
      </c>
      <c r="G594" s="6">
        <v>70</v>
      </c>
      <c r="K594" s="6">
        <v>0.88</v>
      </c>
      <c r="BY594" s="6">
        <v>3.9</v>
      </c>
    </row>
    <row r="595" spans="1:81" x14ac:dyDescent="0.2">
      <c r="A595" s="6" t="s">
        <v>2075</v>
      </c>
      <c r="B595" s="66">
        <v>39407.863194444442</v>
      </c>
      <c r="C595" s="66">
        <v>39415.551388888889</v>
      </c>
      <c r="D595" s="6" t="s">
        <v>2821</v>
      </c>
      <c r="E595" s="6" t="s">
        <v>2822</v>
      </c>
      <c r="G595" s="6">
        <v>50</v>
      </c>
      <c r="M595" s="6">
        <v>409</v>
      </c>
      <c r="Q595" s="6">
        <v>920</v>
      </c>
    </row>
    <row r="596" spans="1:81" x14ac:dyDescent="0.2">
      <c r="A596" s="6" t="s">
        <v>2075</v>
      </c>
      <c r="B596" s="66">
        <v>39416.954861111109</v>
      </c>
      <c r="C596" s="66">
        <v>39417.875694444447</v>
      </c>
      <c r="D596" s="6" t="s">
        <v>2823</v>
      </c>
      <c r="E596" s="6" t="s">
        <v>2824</v>
      </c>
      <c r="G596" s="6">
        <v>50</v>
      </c>
      <c r="M596" s="6">
        <v>38.4</v>
      </c>
      <c r="Q596" s="6">
        <v>785</v>
      </c>
    </row>
    <row r="597" spans="1:81" x14ac:dyDescent="0.2">
      <c r="A597" s="6" t="s">
        <v>2075</v>
      </c>
      <c r="B597" s="66">
        <v>39417.545138888891</v>
      </c>
      <c r="C597" s="66">
        <v>39419.232638888891</v>
      </c>
      <c r="D597" s="6" t="s">
        <v>2825</v>
      </c>
      <c r="E597" s="6" t="s">
        <v>2826</v>
      </c>
      <c r="G597" s="6">
        <v>50</v>
      </c>
      <c r="M597" s="6">
        <v>679</v>
      </c>
      <c r="O597" s="6">
        <v>616</v>
      </c>
      <c r="Q597" s="6">
        <v>897</v>
      </c>
      <c r="S597" s="6">
        <v>0.48199999999999998</v>
      </c>
      <c r="U597" s="6">
        <v>1.7</v>
      </c>
      <c r="W597" s="6">
        <v>106</v>
      </c>
      <c r="Y597" s="6">
        <v>394</v>
      </c>
      <c r="AA597" s="6">
        <v>617</v>
      </c>
      <c r="AC597" s="6">
        <v>2450</v>
      </c>
      <c r="AE597" s="6">
        <v>34</v>
      </c>
      <c r="AG597" s="6">
        <v>330</v>
      </c>
      <c r="AI597" s="6">
        <v>160</v>
      </c>
      <c r="AK597" s="6">
        <v>19</v>
      </c>
      <c r="AM597" s="6">
        <v>7.19</v>
      </c>
      <c r="AO597" s="6">
        <v>205</v>
      </c>
      <c r="AQ597" s="6">
        <v>48</v>
      </c>
      <c r="BA597" s="6">
        <v>37</v>
      </c>
      <c r="CA597" s="6">
        <v>37</v>
      </c>
      <c r="CC597" s="6">
        <v>4.5999999999999996</v>
      </c>
    </row>
    <row r="598" spans="1:81" x14ac:dyDescent="0.2">
      <c r="A598" s="6" t="s">
        <v>2075</v>
      </c>
      <c r="B598" s="66">
        <v>39417.942361111112</v>
      </c>
      <c r="C598" s="66">
        <v>39418.431250000001</v>
      </c>
      <c r="D598" s="6" t="s">
        <v>2827</v>
      </c>
      <c r="E598" s="6" t="s">
        <v>2828</v>
      </c>
      <c r="G598" s="6">
        <v>50</v>
      </c>
      <c r="M598" s="6">
        <v>140</v>
      </c>
      <c r="Q598" s="6">
        <v>2100</v>
      </c>
    </row>
    <row r="599" spans="1:81" x14ac:dyDescent="0.2">
      <c r="A599" s="6" t="s">
        <v>2075</v>
      </c>
      <c r="B599" s="66">
        <v>39418.464583333334</v>
      </c>
      <c r="C599" s="66">
        <v>39418.538888888892</v>
      </c>
      <c r="D599" s="6" t="s">
        <v>2829</v>
      </c>
      <c r="E599" s="6" t="s">
        <v>2830</v>
      </c>
      <c r="G599" s="6">
        <v>50</v>
      </c>
      <c r="M599" s="6">
        <v>41.9</v>
      </c>
      <c r="Q599" s="6">
        <v>2150</v>
      </c>
    </row>
    <row r="600" spans="1:81" x14ac:dyDescent="0.2">
      <c r="A600" s="6" t="s">
        <v>2075</v>
      </c>
      <c r="B600" s="66">
        <v>39418.557638888888</v>
      </c>
      <c r="C600" s="66">
        <v>39418.895833333336</v>
      </c>
      <c r="D600" s="6" t="s">
        <v>2831</v>
      </c>
      <c r="E600" s="6" t="s">
        <v>2832</v>
      </c>
      <c r="G600" s="6">
        <v>50</v>
      </c>
      <c r="M600" s="6">
        <v>317</v>
      </c>
      <c r="Q600" s="6">
        <v>552</v>
      </c>
    </row>
    <row r="601" spans="1:81" x14ac:dyDescent="0.2">
      <c r="A601" s="6" t="s">
        <v>2075</v>
      </c>
      <c r="B601" s="66">
        <v>39418.760416666664</v>
      </c>
      <c r="C601" s="66"/>
      <c r="D601" s="6" t="s">
        <v>2833</v>
      </c>
      <c r="E601" s="6" t="s">
        <v>2834</v>
      </c>
      <c r="G601" s="6">
        <v>70</v>
      </c>
      <c r="K601" s="6">
        <v>10</v>
      </c>
      <c r="BY601" s="6">
        <v>2.4</v>
      </c>
    </row>
    <row r="602" spans="1:81" x14ac:dyDescent="0.2">
      <c r="A602" s="6" t="s">
        <v>2075</v>
      </c>
      <c r="B602" s="66">
        <v>39418.960416666669</v>
      </c>
      <c r="C602" s="66">
        <v>39419.36041666667</v>
      </c>
      <c r="D602" s="6" t="s">
        <v>2835</v>
      </c>
      <c r="E602" s="6" t="s">
        <v>2836</v>
      </c>
      <c r="G602" s="6">
        <v>50</v>
      </c>
      <c r="M602" s="6">
        <v>92</v>
      </c>
      <c r="Q602" s="6">
        <v>484</v>
      </c>
    </row>
    <row r="603" spans="1:81" x14ac:dyDescent="0.2">
      <c r="A603" s="6" t="s">
        <v>2075</v>
      </c>
      <c r="B603" s="66">
        <v>39419.665277777778</v>
      </c>
      <c r="C603" s="66">
        <v>39420.400000000001</v>
      </c>
      <c r="D603" s="6" t="s">
        <v>2837</v>
      </c>
      <c r="E603" s="6" t="s">
        <v>2838</v>
      </c>
      <c r="G603" s="6">
        <v>50</v>
      </c>
      <c r="M603" s="6">
        <v>77</v>
      </c>
      <c r="Q603" s="6">
        <v>524</v>
      </c>
    </row>
    <row r="604" spans="1:81" x14ac:dyDescent="0.2">
      <c r="A604" s="6" t="s">
        <v>2075</v>
      </c>
      <c r="B604" s="66">
        <v>39420.400694444441</v>
      </c>
      <c r="C604" s="66">
        <v>39421.712500000001</v>
      </c>
      <c r="D604" s="6" t="s">
        <v>2839</v>
      </c>
      <c r="E604" s="6" t="s">
        <v>2840</v>
      </c>
      <c r="G604" s="6">
        <v>50</v>
      </c>
      <c r="M604" s="6">
        <v>121</v>
      </c>
      <c r="Q604" s="6">
        <v>4140</v>
      </c>
    </row>
    <row r="605" spans="1:81" x14ac:dyDescent="0.2">
      <c r="A605" s="6" t="s">
        <v>2075</v>
      </c>
      <c r="B605" s="66">
        <v>39422.042361111111</v>
      </c>
      <c r="C605" s="66">
        <v>39423.308333333334</v>
      </c>
      <c r="D605" s="6" t="s">
        <v>2841</v>
      </c>
      <c r="E605" s="6" t="s">
        <v>2842</v>
      </c>
      <c r="G605" s="6">
        <v>50</v>
      </c>
      <c r="M605" s="6">
        <v>79.2</v>
      </c>
      <c r="Q605" s="6">
        <v>2290</v>
      </c>
    </row>
    <row r="606" spans="1:81" x14ac:dyDescent="0.2">
      <c r="A606" s="6" t="s">
        <v>2075</v>
      </c>
      <c r="B606" s="66">
        <v>39423.647222222222</v>
      </c>
      <c r="C606" s="66">
        <v>39424.449305555558</v>
      </c>
      <c r="D606" s="6" t="s">
        <v>2843</v>
      </c>
      <c r="E606" s="6" t="s">
        <v>2844</v>
      </c>
      <c r="G606" s="6">
        <v>50</v>
      </c>
      <c r="M606" s="6">
        <v>43.48</v>
      </c>
      <c r="Q606" s="6">
        <v>2930</v>
      </c>
    </row>
    <row r="607" spans="1:81" x14ac:dyDescent="0.2">
      <c r="A607" s="6" t="s">
        <v>2075</v>
      </c>
      <c r="B607" s="66">
        <v>39424.53125</v>
      </c>
      <c r="C607" s="66">
        <v>39426.68472222222</v>
      </c>
      <c r="D607" s="6" t="s">
        <v>2845</v>
      </c>
      <c r="E607" s="6" t="s">
        <v>2846</v>
      </c>
      <c r="G607" s="6">
        <v>50</v>
      </c>
      <c r="M607" s="6">
        <v>142</v>
      </c>
      <c r="Q607" s="6">
        <v>2880</v>
      </c>
    </row>
    <row r="608" spans="1:81" x14ac:dyDescent="0.2">
      <c r="A608" s="6" t="s">
        <v>2075</v>
      </c>
      <c r="B608" s="66">
        <v>39427.262499999997</v>
      </c>
      <c r="C608" s="66">
        <v>39427.472916666666</v>
      </c>
      <c r="D608" s="6" t="s">
        <v>2847</v>
      </c>
      <c r="E608" s="6" t="s">
        <v>2848</v>
      </c>
      <c r="G608" s="6">
        <v>50</v>
      </c>
      <c r="M608" s="6">
        <v>15.9</v>
      </c>
      <c r="Q608" s="6">
        <v>2740</v>
      </c>
    </row>
    <row r="609" spans="1:81" x14ac:dyDescent="0.2">
      <c r="A609" s="6" t="s">
        <v>2075</v>
      </c>
      <c r="B609" s="66">
        <v>39427.263888888891</v>
      </c>
      <c r="C609" s="66">
        <v>39428.1875</v>
      </c>
      <c r="D609" s="6" t="s">
        <v>2849</v>
      </c>
      <c r="E609" s="6" t="s">
        <v>2850</v>
      </c>
      <c r="G609" s="6">
        <v>50</v>
      </c>
      <c r="M609" s="6">
        <v>101</v>
      </c>
      <c r="N609" s="6" t="s">
        <v>1934</v>
      </c>
      <c r="O609" s="6">
        <v>2560</v>
      </c>
      <c r="Q609" s="6">
        <v>7490</v>
      </c>
      <c r="S609" s="6">
        <v>0.245</v>
      </c>
      <c r="U609" s="6">
        <v>2.29</v>
      </c>
      <c r="W609" s="6">
        <v>226</v>
      </c>
      <c r="Y609" s="6">
        <v>1830</v>
      </c>
      <c r="AA609" s="6">
        <v>2890</v>
      </c>
      <c r="AC609" s="6">
        <v>9070</v>
      </c>
      <c r="AE609" s="6">
        <v>2500</v>
      </c>
      <c r="AG609" s="6">
        <v>6300</v>
      </c>
      <c r="AI609" s="6">
        <v>260</v>
      </c>
      <c r="AK609" s="6">
        <v>68</v>
      </c>
      <c r="AM609" s="6">
        <v>7.22</v>
      </c>
      <c r="AO609" s="6">
        <v>345</v>
      </c>
      <c r="AQ609" s="6">
        <v>220</v>
      </c>
      <c r="BA609" s="6">
        <v>87</v>
      </c>
      <c r="CA609" s="6">
        <v>160</v>
      </c>
      <c r="CC609" s="6">
        <v>14</v>
      </c>
    </row>
    <row r="610" spans="1:81" x14ac:dyDescent="0.2">
      <c r="A610" s="6" t="s">
        <v>2075</v>
      </c>
      <c r="B610" s="66">
        <v>39427.520138888889</v>
      </c>
      <c r="C610" s="66">
        <v>39427.65</v>
      </c>
      <c r="D610" s="6" t="s">
        <v>2851</v>
      </c>
      <c r="E610" s="6" t="s">
        <v>2852</v>
      </c>
      <c r="G610" s="6">
        <v>50</v>
      </c>
      <c r="M610" s="6">
        <v>18.3</v>
      </c>
      <c r="Q610" s="6">
        <v>5190</v>
      </c>
    </row>
    <row r="611" spans="1:81" x14ac:dyDescent="0.2">
      <c r="A611" s="6" t="s">
        <v>2075</v>
      </c>
      <c r="B611" s="66">
        <v>39427.70416666667</v>
      </c>
      <c r="C611" s="66">
        <v>39427.929166666669</v>
      </c>
      <c r="D611" s="6" t="s">
        <v>2853</v>
      </c>
      <c r="E611" s="6" t="s">
        <v>2854</v>
      </c>
      <c r="G611" s="6">
        <v>50</v>
      </c>
      <c r="M611" s="6">
        <v>22.6</v>
      </c>
      <c r="Q611" s="6">
        <v>11500</v>
      </c>
    </row>
    <row r="612" spans="1:81" x14ac:dyDescent="0.2">
      <c r="A612" s="6" t="s">
        <v>2075</v>
      </c>
      <c r="B612" s="66">
        <v>39427.986805555556</v>
      </c>
      <c r="C612" s="66">
        <v>39428.168749999997</v>
      </c>
      <c r="D612" s="6" t="s">
        <v>2855</v>
      </c>
      <c r="E612" s="6" t="s">
        <v>2856</v>
      </c>
      <c r="G612" s="6">
        <v>50</v>
      </c>
      <c r="M612" s="6">
        <v>20.7</v>
      </c>
      <c r="Q612" s="6">
        <v>8920</v>
      </c>
    </row>
    <row r="613" spans="1:81" x14ac:dyDescent="0.2">
      <c r="A613" s="6" t="s">
        <v>2075</v>
      </c>
      <c r="B613" s="66">
        <v>39428.236805555556</v>
      </c>
      <c r="C613" s="66">
        <v>39428.401388888888</v>
      </c>
      <c r="D613" s="6" t="s">
        <v>2857</v>
      </c>
      <c r="E613" s="6" t="s">
        <v>2858</v>
      </c>
      <c r="G613" s="6">
        <v>50</v>
      </c>
      <c r="M613" s="6">
        <v>15.53</v>
      </c>
      <c r="Q613" s="6">
        <v>4690</v>
      </c>
    </row>
    <row r="614" spans="1:81" x14ac:dyDescent="0.2">
      <c r="A614" s="6" t="s">
        <v>2075</v>
      </c>
      <c r="B614" s="66">
        <v>39428.5625</v>
      </c>
      <c r="C614" s="66">
        <v>39430.3125</v>
      </c>
      <c r="D614" s="6" t="s">
        <v>2859</v>
      </c>
      <c r="E614" s="6" t="s">
        <v>2860</v>
      </c>
      <c r="G614" s="6">
        <v>50</v>
      </c>
      <c r="M614" s="6">
        <v>187</v>
      </c>
      <c r="Q614" s="6">
        <v>7640</v>
      </c>
    </row>
    <row r="615" spans="1:81" x14ac:dyDescent="0.2">
      <c r="A615" s="6" t="s">
        <v>2075</v>
      </c>
      <c r="B615" s="66">
        <v>39430.568749999999</v>
      </c>
      <c r="C615" s="66">
        <v>39436.614583333336</v>
      </c>
      <c r="D615" s="6" t="s">
        <v>2861</v>
      </c>
      <c r="E615" s="6" t="s">
        <v>2862</v>
      </c>
      <c r="G615" s="6">
        <v>50</v>
      </c>
      <c r="M615" s="6">
        <v>374</v>
      </c>
      <c r="Q615" s="6">
        <v>2890</v>
      </c>
    </row>
    <row r="616" spans="1:81" x14ac:dyDescent="0.2">
      <c r="A616" s="6" t="s">
        <v>2075</v>
      </c>
      <c r="B616" s="66">
        <v>39436.845833333333</v>
      </c>
      <c r="C616" s="66">
        <v>39437.54583333333</v>
      </c>
      <c r="D616" s="6" t="s">
        <v>2863</v>
      </c>
      <c r="E616" s="6" t="s">
        <v>2864</v>
      </c>
      <c r="G616" s="6">
        <v>50</v>
      </c>
      <c r="M616" s="6">
        <v>104.97</v>
      </c>
      <c r="Q616" s="6">
        <v>1710</v>
      </c>
    </row>
    <row r="617" spans="1:81" x14ac:dyDescent="0.2">
      <c r="A617" s="6" t="s">
        <v>2075</v>
      </c>
      <c r="B617" s="66">
        <v>39437.630555555559</v>
      </c>
      <c r="C617" s="66">
        <v>39438.47152777778</v>
      </c>
      <c r="D617" s="6" t="s">
        <v>2865</v>
      </c>
      <c r="E617" s="6" t="s">
        <v>2866</v>
      </c>
      <c r="G617" s="6">
        <v>50</v>
      </c>
      <c r="M617" s="6">
        <v>292</v>
      </c>
      <c r="Q617" s="6">
        <v>944</v>
      </c>
    </row>
    <row r="618" spans="1:81" x14ac:dyDescent="0.2">
      <c r="A618" s="6" t="s">
        <v>2075</v>
      </c>
      <c r="B618" s="66">
        <v>39438.525694444441</v>
      </c>
      <c r="C618" s="66">
        <v>39439.11041666667</v>
      </c>
      <c r="D618" s="6" t="s">
        <v>2867</v>
      </c>
      <c r="E618" s="6" t="s">
        <v>2868</v>
      </c>
      <c r="G618" s="6">
        <v>50</v>
      </c>
      <c r="M618" s="6">
        <v>1147</v>
      </c>
      <c r="Q618" s="6">
        <v>689</v>
      </c>
    </row>
    <row r="619" spans="1:81" x14ac:dyDescent="0.2">
      <c r="A619" s="6" t="s">
        <v>2075</v>
      </c>
      <c r="B619" s="66">
        <v>39439.126388888886</v>
      </c>
      <c r="C619" s="66">
        <v>39439.347916666666</v>
      </c>
      <c r="D619" s="6" t="s">
        <v>2869</v>
      </c>
      <c r="E619" s="6" t="s">
        <v>2870</v>
      </c>
      <c r="G619" s="6">
        <v>50</v>
      </c>
      <c r="M619" s="6">
        <v>1135.08</v>
      </c>
      <c r="Q619" s="6">
        <v>225</v>
      </c>
    </row>
    <row r="620" spans="1:81" x14ac:dyDescent="0.2">
      <c r="A620" s="6" t="s">
        <v>2075</v>
      </c>
      <c r="B620" s="66">
        <v>39439.376388888886</v>
      </c>
      <c r="C620" s="66">
        <v>39446.215277777781</v>
      </c>
      <c r="D620" s="6" t="s">
        <v>2871</v>
      </c>
      <c r="E620" s="6" t="s">
        <v>2872</v>
      </c>
      <c r="G620" s="6">
        <v>50</v>
      </c>
      <c r="M620" s="6">
        <v>1880</v>
      </c>
      <c r="Q620" s="6">
        <v>576</v>
      </c>
    </row>
    <row r="621" spans="1:81" x14ac:dyDescent="0.2">
      <c r="A621" s="6" t="s">
        <v>2075</v>
      </c>
      <c r="B621" s="66">
        <v>39446.773611111108</v>
      </c>
      <c r="C621" s="66">
        <v>39451.583333333336</v>
      </c>
      <c r="D621" s="6" t="s">
        <v>2873</v>
      </c>
      <c r="E621" s="6" t="s">
        <v>2874</v>
      </c>
      <c r="G621" s="6">
        <v>50</v>
      </c>
      <c r="M621" s="6">
        <v>540</v>
      </c>
      <c r="Q621" s="6">
        <v>1240</v>
      </c>
    </row>
    <row r="622" spans="1:81" x14ac:dyDescent="0.2">
      <c r="A622" s="6" t="s">
        <v>2075</v>
      </c>
      <c r="B622" s="66">
        <v>39451.975694444445</v>
      </c>
      <c r="C622" s="66">
        <v>39452.72152777778</v>
      </c>
      <c r="D622" s="6" t="s">
        <v>2875</v>
      </c>
      <c r="E622" s="6" t="s">
        <v>2876</v>
      </c>
      <c r="G622" s="6">
        <v>50</v>
      </c>
      <c r="M622" s="6">
        <v>82.2</v>
      </c>
      <c r="Q622" s="6">
        <v>884</v>
      </c>
    </row>
    <row r="623" spans="1:81" x14ac:dyDescent="0.2">
      <c r="A623" s="6" t="s">
        <v>2075</v>
      </c>
      <c r="B623" s="66">
        <v>39452.739583333336</v>
      </c>
      <c r="C623" s="66">
        <v>39456.163194444445</v>
      </c>
      <c r="D623" s="6" t="s">
        <v>2877</v>
      </c>
      <c r="E623" s="6" t="s">
        <v>2878</v>
      </c>
      <c r="G623" s="6">
        <v>50</v>
      </c>
      <c r="M623" s="6">
        <v>5488</v>
      </c>
      <c r="O623" s="6">
        <v>137</v>
      </c>
      <c r="Q623" s="6">
        <v>263</v>
      </c>
      <c r="R623" s="6" t="s">
        <v>1784</v>
      </c>
      <c r="S623" s="6">
        <v>1.4999999999999999E-2</v>
      </c>
      <c r="U623" s="6">
        <v>1.6400000000000001</v>
      </c>
      <c r="W623" s="6">
        <v>47.7</v>
      </c>
      <c r="Y623" s="6">
        <v>115</v>
      </c>
      <c r="AA623" s="6">
        <v>165</v>
      </c>
      <c r="AC623" s="6">
        <v>997</v>
      </c>
      <c r="AD623" s="6" t="s">
        <v>1784</v>
      </c>
      <c r="AE623" s="6">
        <v>18</v>
      </c>
      <c r="AG623" s="6">
        <v>73</v>
      </c>
      <c r="AI623" s="6">
        <v>36</v>
      </c>
      <c r="AK623" s="6">
        <v>12</v>
      </c>
      <c r="AM623" s="6">
        <v>7.36</v>
      </c>
      <c r="AO623" s="6">
        <v>206</v>
      </c>
      <c r="AQ623" s="6">
        <v>16</v>
      </c>
      <c r="BA623" s="6">
        <v>88</v>
      </c>
      <c r="CA623" s="6">
        <v>12</v>
      </c>
      <c r="CC623" s="6">
        <v>1.5</v>
      </c>
    </row>
    <row r="624" spans="1:81" x14ac:dyDescent="0.2">
      <c r="A624" s="6" t="s">
        <v>2075</v>
      </c>
      <c r="B624" s="66">
        <v>39452.822222222225</v>
      </c>
      <c r="C624" s="66">
        <v>39453.257638888892</v>
      </c>
      <c r="D624" s="6" t="s">
        <v>2879</v>
      </c>
      <c r="E624" s="6" t="s">
        <v>2880</v>
      </c>
      <c r="G624" s="6">
        <v>50</v>
      </c>
      <c r="M624" s="6">
        <v>236</v>
      </c>
      <c r="Q624" s="6">
        <v>628</v>
      </c>
    </row>
    <row r="625" spans="1:77" x14ac:dyDescent="0.2">
      <c r="A625" s="6" t="s">
        <v>2075</v>
      </c>
      <c r="B625" s="66">
        <v>39453.367361111108</v>
      </c>
      <c r="C625" s="66">
        <v>39453.734722222223</v>
      </c>
      <c r="D625" s="6" t="s">
        <v>2881</v>
      </c>
      <c r="E625" s="6" t="s">
        <v>2882</v>
      </c>
      <c r="G625" s="6">
        <v>50</v>
      </c>
      <c r="M625" s="6">
        <v>530</v>
      </c>
      <c r="Q625" s="6">
        <v>354</v>
      </c>
    </row>
    <row r="626" spans="1:77" x14ac:dyDescent="0.2">
      <c r="A626" s="6" t="s">
        <v>2075</v>
      </c>
      <c r="B626" s="66">
        <v>39453.911805555559</v>
      </c>
      <c r="C626" s="66">
        <v>39454.439583333333</v>
      </c>
      <c r="D626" s="6" t="s">
        <v>2883</v>
      </c>
      <c r="E626" s="6" t="s">
        <v>2884</v>
      </c>
      <c r="G626" s="6">
        <v>50</v>
      </c>
      <c r="M626" s="6">
        <v>635.16999999999996</v>
      </c>
      <c r="Q626" s="6">
        <v>270</v>
      </c>
    </row>
    <row r="627" spans="1:77" x14ac:dyDescent="0.2">
      <c r="A627" s="6" t="s">
        <v>2075</v>
      </c>
      <c r="B627" s="66">
        <v>39454.520833333336</v>
      </c>
      <c r="C627" s="66"/>
      <c r="D627" s="6" t="s">
        <v>2885</v>
      </c>
      <c r="E627" s="6" t="s">
        <v>525</v>
      </c>
      <c r="G627" s="6">
        <v>70</v>
      </c>
      <c r="K627" s="6">
        <v>28</v>
      </c>
      <c r="BX627" s="6" t="s">
        <v>1784</v>
      </c>
      <c r="BY627" s="6">
        <v>1.9</v>
      </c>
    </row>
    <row r="628" spans="1:77" x14ac:dyDescent="0.2">
      <c r="A628" s="6" t="s">
        <v>2075</v>
      </c>
      <c r="B628" s="66">
        <v>39454.578472222223</v>
      </c>
      <c r="C628" s="66">
        <v>39454.717361111114</v>
      </c>
      <c r="D628" s="6" t="s">
        <v>2886</v>
      </c>
      <c r="E628" s="6" t="s">
        <v>2887</v>
      </c>
      <c r="G628" s="6">
        <v>50</v>
      </c>
      <c r="M628" s="6">
        <v>500</v>
      </c>
      <c r="Q628" s="6">
        <v>165</v>
      </c>
    </row>
    <row r="629" spans="1:77" x14ac:dyDescent="0.2">
      <c r="A629" s="6" t="s">
        <v>2075</v>
      </c>
      <c r="B629" s="66">
        <v>39454.743750000001</v>
      </c>
      <c r="C629" s="66">
        <v>39454.861111111109</v>
      </c>
      <c r="D629" s="6" t="s">
        <v>2888</v>
      </c>
      <c r="E629" s="6" t="s">
        <v>2889</v>
      </c>
      <c r="G629" s="6">
        <v>50</v>
      </c>
      <c r="M629" s="6">
        <v>522</v>
      </c>
      <c r="Q629" s="6">
        <v>137</v>
      </c>
    </row>
    <row r="630" spans="1:77" x14ac:dyDescent="0.2">
      <c r="A630" s="6" t="s">
        <v>2075</v>
      </c>
      <c r="B630" s="66">
        <v>39454.916666666664</v>
      </c>
      <c r="C630" s="66">
        <v>39455.260416666664</v>
      </c>
      <c r="D630" s="6" t="s">
        <v>2890</v>
      </c>
      <c r="E630" s="6" t="s">
        <v>2891</v>
      </c>
      <c r="G630" s="6">
        <v>50</v>
      </c>
      <c r="M630" s="6">
        <v>538</v>
      </c>
      <c r="Q630" s="6">
        <v>225</v>
      </c>
    </row>
    <row r="631" spans="1:77" x14ac:dyDescent="0.2">
      <c r="A631" s="6" t="s">
        <v>2075</v>
      </c>
      <c r="B631" s="66">
        <v>39455.420138888891</v>
      </c>
      <c r="C631" s="66">
        <v>39455.638194444444</v>
      </c>
      <c r="D631" s="6" t="s">
        <v>2892</v>
      </c>
      <c r="E631" s="6" t="s">
        <v>2893</v>
      </c>
      <c r="G631" s="6">
        <v>50</v>
      </c>
      <c r="M631" s="6">
        <v>522</v>
      </c>
      <c r="Q631" s="6">
        <v>263</v>
      </c>
    </row>
    <row r="632" spans="1:77" x14ac:dyDescent="0.2">
      <c r="A632" s="6" t="s">
        <v>2075</v>
      </c>
      <c r="B632" s="66">
        <v>39455.731944444444</v>
      </c>
      <c r="C632" s="66">
        <v>39456.429861111108</v>
      </c>
      <c r="D632" s="6" t="s">
        <v>2894</v>
      </c>
      <c r="E632" s="6" t="s">
        <v>2895</v>
      </c>
      <c r="G632" s="6">
        <v>50</v>
      </c>
      <c r="M632" s="6">
        <v>754.9</v>
      </c>
      <c r="Q632" s="6">
        <v>241</v>
      </c>
    </row>
    <row r="633" spans="1:77" x14ac:dyDescent="0.2">
      <c r="A633" s="6" t="s">
        <v>2075</v>
      </c>
      <c r="B633" s="66">
        <v>39456.584027777775</v>
      </c>
      <c r="C633" s="66">
        <v>39457.168749999997</v>
      </c>
      <c r="D633" s="6" t="s">
        <v>2896</v>
      </c>
      <c r="E633" s="6" t="s">
        <v>2897</v>
      </c>
      <c r="G633" s="6">
        <v>50</v>
      </c>
      <c r="M633" s="6">
        <v>274</v>
      </c>
      <c r="Q633" s="6">
        <v>281</v>
      </c>
    </row>
    <row r="634" spans="1:77" x14ac:dyDescent="0.2">
      <c r="A634" s="6" t="s">
        <v>2075</v>
      </c>
      <c r="B634" s="66">
        <v>39457.411805555559</v>
      </c>
      <c r="C634" s="66">
        <v>39459.260416666664</v>
      </c>
      <c r="D634" s="6" t="s">
        <v>2898</v>
      </c>
      <c r="E634" s="6" t="s">
        <v>2899</v>
      </c>
      <c r="G634" s="6">
        <v>50</v>
      </c>
      <c r="M634" s="6">
        <v>1316</v>
      </c>
      <c r="Q634" s="6">
        <v>1530</v>
      </c>
    </row>
    <row r="635" spans="1:77" x14ac:dyDescent="0.2">
      <c r="A635" s="6" t="s">
        <v>2075</v>
      </c>
      <c r="B635" s="66">
        <v>39459.481249999997</v>
      </c>
      <c r="C635" s="66">
        <v>39461.220138888886</v>
      </c>
      <c r="D635" s="6" t="s">
        <v>2900</v>
      </c>
      <c r="E635" s="6" t="s">
        <v>2901</v>
      </c>
      <c r="G635" s="6">
        <v>50</v>
      </c>
      <c r="M635" s="6">
        <v>764</v>
      </c>
      <c r="Q635" s="6">
        <v>351</v>
      </c>
    </row>
    <row r="636" spans="1:77" x14ac:dyDescent="0.2">
      <c r="A636" s="6" t="s">
        <v>2075</v>
      </c>
      <c r="B636" s="66">
        <v>39462.758333333331</v>
      </c>
      <c r="C636" s="66">
        <v>39464.297222222223</v>
      </c>
      <c r="D636" s="6" t="s">
        <v>2902</v>
      </c>
      <c r="E636" s="6" t="s">
        <v>2903</v>
      </c>
      <c r="G636" s="6">
        <v>50</v>
      </c>
      <c r="M636" s="6">
        <v>250</v>
      </c>
      <c r="Q636" s="6">
        <v>263</v>
      </c>
    </row>
    <row r="637" spans="1:77" x14ac:dyDescent="0.2">
      <c r="A637" s="6" t="s">
        <v>2075</v>
      </c>
      <c r="B637" s="66">
        <v>39464.580555555556</v>
      </c>
      <c r="C637" s="66">
        <v>39471.37777777778</v>
      </c>
      <c r="D637" s="6" t="s">
        <v>2904</v>
      </c>
      <c r="E637" s="6" t="s">
        <v>2905</v>
      </c>
      <c r="G637" s="6">
        <v>50</v>
      </c>
      <c r="M637" s="6">
        <v>676</v>
      </c>
      <c r="Q637" s="6">
        <v>678</v>
      </c>
    </row>
    <row r="638" spans="1:77" x14ac:dyDescent="0.2">
      <c r="A638" s="6" t="s">
        <v>2075</v>
      </c>
      <c r="B638" s="66">
        <v>39472.52847222222</v>
      </c>
      <c r="C638" s="66">
        <v>39475.056250000001</v>
      </c>
      <c r="D638" s="6" t="s">
        <v>2906</v>
      </c>
      <c r="E638" s="6" t="s">
        <v>2907</v>
      </c>
      <c r="G638" s="6">
        <v>50</v>
      </c>
      <c r="M638" s="6">
        <v>172</v>
      </c>
      <c r="Q638" s="6">
        <v>3360</v>
      </c>
    </row>
    <row r="639" spans="1:77" x14ac:dyDescent="0.2">
      <c r="A639" s="6" t="s">
        <v>2075</v>
      </c>
      <c r="B639" s="66">
        <v>39475.254861111112</v>
      </c>
      <c r="C639" s="66">
        <v>39478.390277777777</v>
      </c>
      <c r="D639" s="6" t="s">
        <v>2908</v>
      </c>
      <c r="E639" s="6" t="s">
        <v>2909</v>
      </c>
      <c r="G639" s="6">
        <v>50</v>
      </c>
      <c r="M639" s="6">
        <v>1048</v>
      </c>
      <c r="Q639" s="6">
        <v>2920</v>
      </c>
    </row>
    <row r="640" spans="1:77" x14ac:dyDescent="0.2">
      <c r="A640" s="6" t="s">
        <v>2075</v>
      </c>
      <c r="B640" s="66">
        <v>39478.557638888888</v>
      </c>
      <c r="C640" s="66">
        <v>39482.379861111112</v>
      </c>
      <c r="D640" s="6" t="s">
        <v>2910</v>
      </c>
      <c r="E640" s="6" t="s">
        <v>2911</v>
      </c>
      <c r="G640" s="6">
        <v>50</v>
      </c>
      <c r="M640" s="6">
        <v>274</v>
      </c>
      <c r="Q640" s="6">
        <v>1430</v>
      </c>
    </row>
    <row r="641" spans="1:81" x14ac:dyDescent="0.2">
      <c r="A641" s="6" t="s">
        <v>2075</v>
      </c>
      <c r="B641" s="66">
        <v>39482.481944444444</v>
      </c>
      <c r="C641" s="66">
        <v>39483.781944444447</v>
      </c>
      <c r="D641" s="6" t="s">
        <v>2912</v>
      </c>
      <c r="E641" s="6" t="s">
        <v>2913</v>
      </c>
      <c r="G641" s="6">
        <v>50</v>
      </c>
      <c r="M641" s="6">
        <v>925.3</v>
      </c>
      <c r="Q641" s="6">
        <v>1160</v>
      </c>
    </row>
    <row r="642" spans="1:81" x14ac:dyDescent="0.2">
      <c r="A642" s="6" t="s">
        <v>2075</v>
      </c>
      <c r="B642" s="66">
        <v>39483.834027777775</v>
      </c>
      <c r="C642" s="66">
        <v>39484.103472222225</v>
      </c>
      <c r="D642" s="6" t="s">
        <v>2914</v>
      </c>
      <c r="E642" s="6" t="s">
        <v>2915</v>
      </c>
      <c r="G642" s="6">
        <v>50</v>
      </c>
      <c r="M642" s="6">
        <v>81.7</v>
      </c>
      <c r="Q642" s="6">
        <v>3160</v>
      </c>
    </row>
    <row r="643" spans="1:81" x14ac:dyDescent="0.2">
      <c r="A643" s="6" t="s">
        <v>2075</v>
      </c>
      <c r="B643" s="66">
        <v>39484.193749999999</v>
      </c>
      <c r="C643" s="66">
        <v>39484.567361111112</v>
      </c>
      <c r="D643" s="6" t="s">
        <v>2916</v>
      </c>
      <c r="E643" s="6" t="s">
        <v>2917</v>
      </c>
      <c r="G643" s="6">
        <v>50</v>
      </c>
      <c r="M643" s="6">
        <v>84.7</v>
      </c>
      <c r="Q643" s="6">
        <v>2290</v>
      </c>
    </row>
    <row r="644" spans="1:81" x14ac:dyDescent="0.2">
      <c r="A644" s="6" t="s">
        <v>2075</v>
      </c>
      <c r="B644" s="66">
        <v>39484.805555555555</v>
      </c>
      <c r="C644" s="66">
        <v>39486.256944444445</v>
      </c>
      <c r="D644" s="6" t="s">
        <v>2918</v>
      </c>
      <c r="E644" s="6" t="s">
        <v>2919</v>
      </c>
      <c r="G644" s="6">
        <v>50</v>
      </c>
      <c r="M644" s="6">
        <v>228</v>
      </c>
      <c r="Q644" s="6">
        <v>3000</v>
      </c>
    </row>
    <row r="645" spans="1:81" x14ac:dyDescent="0.2">
      <c r="A645" s="6" t="s">
        <v>2075</v>
      </c>
      <c r="B645" s="66">
        <v>39486.53402777778</v>
      </c>
      <c r="C645" s="66">
        <v>39489.499305555553</v>
      </c>
      <c r="D645" s="6" t="s">
        <v>2920</v>
      </c>
      <c r="E645" s="6" t="s">
        <v>2921</v>
      </c>
      <c r="G645" s="6">
        <v>50</v>
      </c>
      <c r="M645" s="6">
        <v>373</v>
      </c>
      <c r="Q645" s="6">
        <v>4100</v>
      </c>
    </row>
    <row r="646" spans="1:81" x14ac:dyDescent="0.2">
      <c r="A646" s="6" t="s">
        <v>2075</v>
      </c>
      <c r="B646" s="66">
        <v>39489.759027777778</v>
      </c>
      <c r="C646" s="66">
        <v>39491.309027777781</v>
      </c>
      <c r="D646" s="6" t="s">
        <v>2922</v>
      </c>
      <c r="E646" s="6" t="s">
        <v>2923</v>
      </c>
      <c r="G646" s="6">
        <v>50</v>
      </c>
      <c r="M646" s="6">
        <v>142</v>
      </c>
      <c r="Q646" s="6">
        <v>4530</v>
      </c>
    </row>
    <row r="647" spans="1:81" x14ac:dyDescent="0.2">
      <c r="A647" s="6" t="s">
        <v>2075</v>
      </c>
      <c r="B647" s="66">
        <v>39491.621527777781</v>
      </c>
      <c r="C647" s="66">
        <v>39493.161111111112</v>
      </c>
      <c r="D647" s="6" t="s">
        <v>2924</v>
      </c>
      <c r="E647" s="6" t="s">
        <v>2925</v>
      </c>
      <c r="G647" s="6">
        <v>50</v>
      </c>
      <c r="M647" s="6">
        <v>129</v>
      </c>
      <c r="Q647" s="6">
        <v>3920</v>
      </c>
    </row>
    <row r="648" spans="1:81" x14ac:dyDescent="0.2">
      <c r="A648" s="6" t="s">
        <v>2075</v>
      </c>
      <c r="B648" s="66">
        <v>39493.502083333333</v>
      </c>
      <c r="C648" s="66">
        <v>39494.671527777777</v>
      </c>
      <c r="D648" s="6" t="s">
        <v>2926</v>
      </c>
      <c r="E648" s="6" t="s">
        <v>2927</v>
      </c>
      <c r="G648" s="6">
        <v>50</v>
      </c>
      <c r="M648" s="6">
        <v>74.3</v>
      </c>
      <c r="Q648" s="6">
        <v>2630</v>
      </c>
    </row>
    <row r="649" spans="1:81" x14ac:dyDescent="0.2">
      <c r="A649" s="6" t="s">
        <v>2075</v>
      </c>
      <c r="B649" s="66">
        <v>39495.050000000003</v>
      </c>
      <c r="C649" s="66">
        <v>39495.292361111111</v>
      </c>
      <c r="D649" s="6" t="s">
        <v>2928</v>
      </c>
      <c r="E649" s="6" t="s">
        <v>2929</v>
      </c>
      <c r="G649" s="6">
        <v>50</v>
      </c>
      <c r="M649" s="6">
        <v>84.98</v>
      </c>
      <c r="Q649" s="6">
        <v>4590</v>
      </c>
    </row>
    <row r="650" spans="1:81" x14ac:dyDescent="0.2">
      <c r="A650" s="6" t="s">
        <v>2075</v>
      </c>
      <c r="B650" s="66">
        <v>39495.142361111109</v>
      </c>
      <c r="C650" s="66">
        <v>39495.649305555555</v>
      </c>
      <c r="D650" s="6" t="s">
        <v>2930</v>
      </c>
      <c r="E650" s="6" t="s">
        <v>2931</v>
      </c>
      <c r="G650" s="6">
        <v>50</v>
      </c>
      <c r="M650" s="6">
        <v>1266</v>
      </c>
      <c r="O650" s="6">
        <v>867</v>
      </c>
      <c r="Q650" s="6">
        <v>1420</v>
      </c>
      <c r="W650" s="6">
        <v>88.6</v>
      </c>
      <c r="Y650" s="6">
        <v>425</v>
      </c>
      <c r="AA650" s="6">
        <v>483</v>
      </c>
      <c r="AC650" s="6">
        <v>2280</v>
      </c>
      <c r="AD650" s="6" t="s">
        <v>1784</v>
      </c>
      <c r="AE650" s="6">
        <v>18</v>
      </c>
      <c r="AG650" s="6">
        <v>610</v>
      </c>
      <c r="AI650" s="6">
        <v>98</v>
      </c>
      <c r="AK650" s="6">
        <v>180</v>
      </c>
      <c r="AM650" s="6">
        <v>7.33</v>
      </c>
      <c r="AO650" s="6">
        <v>180</v>
      </c>
      <c r="AQ650" s="6">
        <v>93</v>
      </c>
      <c r="BA650" s="6">
        <v>143</v>
      </c>
      <c r="CA650" s="6">
        <v>76</v>
      </c>
      <c r="CC650" s="6">
        <v>18</v>
      </c>
    </row>
    <row r="651" spans="1:81" x14ac:dyDescent="0.2">
      <c r="A651" s="6" t="s">
        <v>2075</v>
      </c>
      <c r="B651" s="66">
        <v>39495.311111111114</v>
      </c>
      <c r="C651" s="66">
        <v>39495.404861111114</v>
      </c>
      <c r="D651" s="6" t="s">
        <v>2932</v>
      </c>
      <c r="E651" s="6" t="s">
        <v>2933</v>
      </c>
      <c r="G651" s="6">
        <v>50</v>
      </c>
      <c r="M651" s="6">
        <v>236</v>
      </c>
      <c r="Q651" s="6">
        <v>1420</v>
      </c>
    </row>
    <row r="652" spans="1:81" x14ac:dyDescent="0.2">
      <c r="A652" s="6" t="s">
        <v>2075</v>
      </c>
      <c r="B652" s="66">
        <v>39495.436805555553</v>
      </c>
      <c r="C652" s="66">
        <v>39495.655555555553</v>
      </c>
      <c r="D652" s="6" t="s">
        <v>2934</v>
      </c>
      <c r="E652" s="6" t="s">
        <v>2935</v>
      </c>
      <c r="G652" s="6">
        <v>50</v>
      </c>
      <c r="M652" s="6">
        <v>804</v>
      </c>
      <c r="Q652" s="6">
        <v>522</v>
      </c>
    </row>
    <row r="653" spans="1:81" x14ac:dyDescent="0.2">
      <c r="A653" s="6" t="s">
        <v>2075</v>
      </c>
      <c r="B653" s="66">
        <v>39495.685416666667</v>
      </c>
      <c r="C653" s="66">
        <v>39496.043749999997</v>
      </c>
      <c r="D653" s="6" t="s">
        <v>2936</v>
      </c>
      <c r="E653" s="6" t="s">
        <v>2937</v>
      </c>
      <c r="G653" s="6">
        <v>50</v>
      </c>
      <c r="M653" s="6">
        <v>814.95</v>
      </c>
      <c r="Q653" s="6">
        <v>548</v>
      </c>
    </row>
    <row r="654" spans="1:81" x14ac:dyDescent="0.2">
      <c r="A654" s="6" t="s">
        <v>2075</v>
      </c>
      <c r="B654" s="66">
        <v>39496.135416666664</v>
      </c>
      <c r="C654" s="66">
        <v>39496.495833333334</v>
      </c>
      <c r="D654" s="6" t="s">
        <v>2938</v>
      </c>
      <c r="E654" s="6" t="s">
        <v>2939</v>
      </c>
      <c r="G654" s="6">
        <v>50</v>
      </c>
      <c r="M654" s="6">
        <v>358</v>
      </c>
      <c r="Q654" s="6">
        <v>713</v>
      </c>
    </row>
    <row r="655" spans="1:81" x14ac:dyDescent="0.2">
      <c r="A655" s="6" t="s">
        <v>2075</v>
      </c>
      <c r="B655" s="66">
        <v>39496.64166666667</v>
      </c>
      <c r="C655" s="66">
        <v>39497.904166666667</v>
      </c>
      <c r="D655" s="6" t="s">
        <v>2940</v>
      </c>
      <c r="E655" s="6" t="s">
        <v>2941</v>
      </c>
      <c r="G655" s="6">
        <v>50</v>
      </c>
      <c r="M655" s="6">
        <v>573</v>
      </c>
      <c r="Q655" s="6">
        <v>899</v>
      </c>
    </row>
    <row r="656" spans="1:81" x14ac:dyDescent="0.2">
      <c r="A656" s="6" t="s">
        <v>2075</v>
      </c>
      <c r="B656" s="66">
        <v>39498.131249999999</v>
      </c>
      <c r="C656" s="66">
        <v>39505.234027777777</v>
      </c>
      <c r="D656" s="6" t="s">
        <v>2942</v>
      </c>
      <c r="E656" s="6" t="s">
        <v>2943</v>
      </c>
      <c r="G656" s="6">
        <v>50</v>
      </c>
      <c r="M656" s="6">
        <v>781</v>
      </c>
      <c r="Q656" s="6">
        <v>2290</v>
      </c>
    </row>
    <row r="657" spans="1:17" x14ac:dyDescent="0.2">
      <c r="A657" s="6" t="s">
        <v>2075</v>
      </c>
      <c r="B657" s="66">
        <v>39505.5</v>
      </c>
      <c r="C657" s="66">
        <v>39508.09375</v>
      </c>
      <c r="D657" s="6" t="s">
        <v>2944</v>
      </c>
      <c r="E657" s="6" t="s">
        <v>2945</v>
      </c>
      <c r="G657" s="6">
        <v>50</v>
      </c>
      <c r="M657" s="6">
        <v>254</v>
      </c>
      <c r="Q657" s="6">
        <v>3790</v>
      </c>
    </row>
    <row r="658" spans="1:17" x14ac:dyDescent="0.2">
      <c r="A658" s="6" t="s">
        <v>2075</v>
      </c>
      <c r="B658" s="66">
        <v>39508.53125</v>
      </c>
      <c r="C658" s="66">
        <v>39509.598611111112</v>
      </c>
      <c r="D658" s="6" t="s">
        <v>2946</v>
      </c>
      <c r="E658" s="6" t="s">
        <v>2947</v>
      </c>
      <c r="G658" s="6">
        <v>50</v>
      </c>
      <c r="M658" s="6">
        <v>97.4</v>
      </c>
      <c r="Q658" s="6">
        <v>1970</v>
      </c>
    </row>
    <row r="659" spans="1:17" x14ac:dyDescent="0.2">
      <c r="A659" s="6" t="s">
        <v>2075</v>
      </c>
      <c r="B659" s="66">
        <v>39509.667361111111</v>
      </c>
      <c r="C659" s="66">
        <v>39510.071527777778</v>
      </c>
      <c r="D659" s="6" t="s">
        <v>2948</v>
      </c>
      <c r="E659" s="6" t="s">
        <v>2949</v>
      </c>
      <c r="G659" s="6">
        <v>50</v>
      </c>
      <c r="M659" s="6">
        <v>273</v>
      </c>
      <c r="Q659" s="6">
        <v>743</v>
      </c>
    </row>
    <row r="660" spans="1:17" x14ac:dyDescent="0.2">
      <c r="A660" s="6" t="s">
        <v>2075</v>
      </c>
      <c r="B660" s="66">
        <v>39510.13958333333</v>
      </c>
      <c r="C660" s="66">
        <v>39510.768750000003</v>
      </c>
      <c r="D660" s="6" t="s">
        <v>2950</v>
      </c>
      <c r="E660" s="6" t="s">
        <v>2951</v>
      </c>
      <c r="G660" s="6">
        <v>50</v>
      </c>
      <c r="M660" s="6">
        <v>2072</v>
      </c>
      <c r="Q660" s="6">
        <v>393</v>
      </c>
    </row>
    <row r="661" spans="1:17" x14ac:dyDescent="0.2">
      <c r="A661" s="6" t="s">
        <v>2075</v>
      </c>
      <c r="B661" s="66">
        <v>39510.869444444441</v>
      </c>
      <c r="C661" s="66">
        <v>39511.583333333336</v>
      </c>
      <c r="D661" s="6" t="s">
        <v>2952</v>
      </c>
      <c r="E661" s="6" t="s">
        <v>2953</v>
      </c>
      <c r="G661" s="6">
        <v>50</v>
      </c>
      <c r="M661" s="6">
        <v>294.99</v>
      </c>
      <c r="Q661" s="6">
        <v>486</v>
      </c>
    </row>
    <row r="662" spans="1:17" x14ac:dyDescent="0.2">
      <c r="A662" s="6" t="s">
        <v>2075</v>
      </c>
      <c r="B662" s="66">
        <v>39511.745138888888</v>
      </c>
      <c r="C662" s="66">
        <v>39513.402777777781</v>
      </c>
      <c r="D662" s="6" t="s">
        <v>2954</v>
      </c>
      <c r="E662" s="6" t="s">
        <v>2955</v>
      </c>
      <c r="G662" s="6">
        <v>50</v>
      </c>
      <c r="M662" s="6">
        <v>326</v>
      </c>
      <c r="Q662" s="6">
        <v>581</v>
      </c>
    </row>
    <row r="663" spans="1:17" x14ac:dyDescent="0.2">
      <c r="A663" s="6" t="s">
        <v>2075</v>
      </c>
      <c r="B663" s="66">
        <v>39513.486111111109</v>
      </c>
      <c r="C663" s="66">
        <v>39514.135416666664</v>
      </c>
      <c r="D663" s="6" t="s">
        <v>2956</v>
      </c>
      <c r="E663" s="6" t="s">
        <v>2957</v>
      </c>
      <c r="G663" s="6">
        <v>50</v>
      </c>
      <c r="M663" s="6">
        <v>203</v>
      </c>
      <c r="Q663" s="6">
        <v>553</v>
      </c>
    </row>
    <row r="664" spans="1:17" x14ac:dyDescent="0.2">
      <c r="A664" s="6" t="s">
        <v>2075</v>
      </c>
      <c r="B664" s="66">
        <v>39514.213888888888</v>
      </c>
      <c r="C664" s="66">
        <v>39515.743055555555</v>
      </c>
      <c r="D664" s="6" t="s">
        <v>2958</v>
      </c>
      <c r="E664" s="6" t="s">
        <v>2959</v>
      </c>
      <c r="G664" s="6">
        <v>50</v>
      </c>
      <c r="M664" s="6">
        <v>214.59</v>
      </c>
      <c r="Q664" s="6">
        <v>1870</v>
      </c>
    </row>
    <row r="665" spans="1:17" x14ac:dyDescent="0.2">
      <c r="A665" s="6" t="s">
        <v>2075</v>
      </c>
      <c r="B665" s="66">
        <v>39515.947916666664</v>
      </c>
      <c r="C665" s="66">
        <v>39517.378472222219</v>
      </c>
      <c r="D665" s="6" t="s">
        <v>2960</v>
      </c>
      <c r="E665" s="6" t="s">
        <v>2961</v>
      </c>
      <c r="G665" s="6">
        <v>50</v>
      </c>
      <c r="M665" s="6">
        <v>129</v>
      </c>
      <c r="Q665" s="6">
        <v>1630</v>
      </c>
    </row>
    <row r="666" spans="1:17" x14ac:dyDescent="0.2">
      <c r="A666" s="6" t="s">
        <v>2075</v>
      </c>
      <c r="B666" s="66">
        <v>39517.647222222222</v>
      </c>
      <c r="C666" s="66">
        <v>39518.823611111111</v>
      </c>
      <c r="D666" s="6" t="s">
        <v>2962</v>
      </c>
      <c r="E666" s="6" t="s">
        <v>2963</v>
      </c>
      <c r="G666" s="6">
        <v>50</v>
      </c>
      <c r="M666" s="6">
        <v>205.24</v>
      </c>
      <c r="Q666" s="6">
        <v>1360</v>
      </c>
    </row>
    <row r="667" spans="1:17" x14ac:dyDescent="0.2">
      <c r="A667" s="6" t="s">
        <v>2075</v>
      </c>
      <c r="B667" s="66">
        <v>39518.863888888889</v>
      </c>
      <c r="C667" s="66">
        <v>39520.474305555559</v>
      </c>
      <c r="D667" s="6" t="s">
        <v>2964</v>
      </c>
      <c r="E667" s="6" t="s">
        <v>2965</v>
      </c>
      <c r="G667" s="6">
        <v>50</v>
      </c>
      <c r="M667" s="6">
        <v>934</v>
      </c>
      <c r="Q667" s="6">
        <v>406</v>
      </c>
    </row>
    <row r="668" spans="1:17" x14ac:dyDescent="0.2">
      <c r="A668" s="6" t="s">
        <v>2075</v>
      </c>
      <c r="B668" s="66">
        <v>39520.51458333333</v>
      </c>
      <c r="C668" s="66">
        <v>39522.379166666666</v>
      </c>
      <c r="D668" s="6" t="s">
        <v>2966</v>
      </c>
      <c r="E668" s="6" t="s">
        <v>2967</v>
      </c>
      <c r="G668" s="6">
        <v>50</v>
      </c>
      <c r="M668" s="6">
        <v>4756</v>
      </c>
      <c r="Q668" s="6">
        <v>195</v>
      </c>
    </row>
    <row r="669" spans="1:17" x14ac:dyDescent="0.2">
      <c r="A669" s="6" t="s">
        <v>2075</v>
      </c>
      <c r="B669" s="66">
        <v>39522.993055555555</v>
      </c>
      <c r="C669" s="66">
        <v>39525.493750000001</v>
      </c>
      <c r="D669" s="6" t="s">
        <v>2968</v>
      </c>
      <c r="E669" s="6" t="s">
        <v>2969</v>
      </c>
      <c r="G669" s="6">
        <v>50</v>
      </c>
      <c r="M669" s="6">
        <v>1225.49</v>
      </c>
      <c r="Q669" s="6">
        <v>460</v>
      </c>
    </row>
    <row r="670" spans="1:17" x14ac:dyDescent="0.2">
      <c r="A670" s="6" t="s">
        <v>2075</v>
      </c>
      <c r="B670" s="66">
        <v>39525.592361111114</v>
      </c>
      <c r="C670" s="66">
        <v>39527.753472222219</v>
      </c>
      <c r="D670" s="6" t="s">
        <v>2970</v>
      </c>
      <c r="E670" s="6" t="s">
        <v>2971</v>
      </c>
      <c r="G670" s="6">
        <v>50</v>
      </c>
      <c r="M670" s="6">
        <v>1200</v>
      </c>
      <c r="Q670" s="6">
        <v>354</v>
      </c>
    </row>
    <row r="671" spans="1:17" x14ac:dyDescent="0.2">
      <c r="A671" s="6" t="s">
        <v>2075</v>
      </c>
      <c r="B671" s="66">
        <v>39527.879861111112</v>
      </c>
      <c r="C671" s="66">
        <v>39528.412499999999</v>
      </c>
      <c r="D671" s="6" t="s">
        <v>2972</v>
      </c>
      <c r="E671" s="6" t="s">
        <v>2973</v>
      </c>
      <c r="G671" s="6">
        <v>50</v>
      </c>
      <c r="M671" s="6">
        <v>164.8</v>
      </c>
      <c r="Q671" s="6">
        <v>704</v>
      </c>
    </row>
    <row r="672" spans="1:17" x14ac:dyDescent="0.2">
      <c r="A672" s="6" t="s">
        <v>2075</v>
      </c>
      <c r="B672" s="66">
        <v>39528.584027777775</v>
      </c>
      <c r="C672" s="66">
        <v>39529.216666666667</v>
      </c>
      <c r="D672" s="6" t="s">
        <v>2974</v>
      </c>
      <c r="E672" s="6" t="s">
        <v>2975</v>
      </c>
      <c r="G672" s="6">
        <v>50</v>
      </c>
      <c r="M672" s="6">
        <v>157</v>
      </c>
      <c r="Q672" s="6">
        <v>934</v>
      </c>
    </row>
    <row r="673" spans="1:81" x14ac:dyDescent="0.2">
      <c r="A673" s="6" t="s">
        <v>2075</v>
      </c>
      <c r="B673" s="66">
        <v>39529.438194444447</v>
      </c>
      <c r="C673" s="66"/>
      <c r="D673" s="6" t="s">
        <v>2976</v>
      </c>
      <c r="E673" s="6" t="s">
        <v>2977</v>
      </c>
      <c r="G673" s="6">
        <v>50</v>
      </c>
      <c r="K673" s="6">
        <v>3.7</v>
      </c>
      <c r="Q673" s="6">
        <v>9300</v>
      </c>
    </row>
    <row r="674" spans="1:81" x14ac:dyDescent="0.2">
      <c r="A674" s="6" t="s">
        <v>2075</v>
      </c>
      <c r="B674" s="66">
        <v>39529.681944444441</v>
      </c>
      <c r="C674" s="66">
        <v>39531.512499999997</v>
      </c>
      <c r="D674" s="6" t="s">
        <v>2978</v>
      </c>
      <c r="E674" s="6" t="s">
        <v>2979</v>
      </c>
      <c r="G674" s="6">
        <v>50</v>
      </c>
      <c r="M674" s="6">
        <v>612</v>
      </c>
      <c r="Q674" s="6">
        <v>567</v>
      </c>
    </row>
    <row r="675" spans="1:81" x14ac:dyDescent="0.2">
      <c r="A675" s="6" t="s">
        <v>2075</v>
      </c>
      <c r="B675" s="66">
        <v>39531.785416666666</v>
      </c>
      <c r="C675" s="66">
        <v>39532.593055555553</v>
      </c>
      <c r="D675" s="6" t="s">
        <v>2980</v>
      </c>
      <c r="E675" s="6" t="s">
        <v>2981</v>
      </c>
      <c r="G675" s="6">
        <v>50</v>
      </c>
      <c r="M675" s="6">
        <v>258</v>
      </c>
      <c r="Q675" s="6">
        <v>585</v>
      </c>
    </row>
    <row r="676" spans="1:81" x14ac:dyDescent="0.2">
      <c r="A676" s="6" t="s">
        <v>2075</v>
      </c>
      <c r="B676" s="66">
        <v>39532.28125</v>
      </c>
      <c r="C676" s="66">
        <v>39532.9375</v>
      </c>
      <c r="D676" s="6" t="s">
        <v>2982</v>
      </c>
      <c r="E676" s="6" t="s">
        <v>0</v>
      </c>
      <c r="G676" s="6">
        <v>50</v>
      </c>
      <c r="M676" s="6">
        <v>1089</v>
      </c>
      <c r="O676" s="6">
        <v>252</v>
      </c>
      <c r="Q676" s="6">
        <v>454</v>
      </c>
      <c r="S676" s="6">
        <v>0.182</v>
      </c>
      <c r="U676" s="6">
        <v>4.1900000000000004</v>
      </c>
      <c r="W676" s="6">
        <v>68.8</v>
      </c>
      <c r="Y676" s="6">
        <v>362</v>
      </c>
      <c r="AA676" s="6">
        <v>525</v>
      </c>
      <c r="AC676" s="6">
        <v>2330</v>
      </c>
      <c r="AD676" s="6" t="s">
        <v>1784</v>
      </c>
      <c r="AE676" s="6">
        <v>18</v>
      </c>
      <c r="AG676" s="6">
        <v>73</v>
      </c>
      <c r="AI676" s="6">
        <v>81</v>
      </c>
      <c r="AK676" s="6">
        <v>18</v>
      </c>
      <c r="AM676" s="6">
        <v>7.47</v>
      </c>
      <c r="AO676" s="6">
        <v>275</v>
      </c>
      <c r="AQ676" s="6">
        <v>24</v>
      </c>
      <c r="BA676" s="6">
        <v>272</v>
      </c>
      <c r="CA676" s="6">
        <v>18</v>
      </c>
      <c r="CC676" s="6">
        <v>2.4</v>
      </c>
    </row>
    <row r="677" spans="1:81" x14ac:dyDescent="0.2">
      <c r="A677" s="6" t="s">
        <v>2075</v>
      </c>
      <c r="B677" s="66">
        <v>39532.65</v>
      </c>
      <c r="C677" s="66">
        <v>39533.544444444444</v>
      </c>
      <c r="D677" s="6" t="s">
        <v>1</v>
      </c>
      <c r="E677" s="6" t="s">
        <v>2</v>
      </c>
      <c r="G677" s="6">
        <v>50</v>
      </c>
      <c r="M677" s="6">
        <v>1633</v>
      </c>
      <c r="Q677" s="6">
        <v>197</v>
      </c>
    </row>
    <row r="678" spans="1:81" x14ac:dyDescent="0.2">
      <c r="A678" s="6" t="s">
        <v>2075</v>
      </c>
      <c r="B678" s="66">
        <v>39532.989583333336</v>
      </c>
      <c r="C678" s="66">
        <v>39533.732638888891</v>
      </c>
      <c r="D678" s="6" t="s">
        <v>3</v>
      </c>
      <c r="E678" s="6" t="s">
        <v>4</v>
      </c>
      <c r="G678" s="6">
        <v>50</v>
      </c>
      <c r="M678" s="6">
        <v>1034.9000000000001</v>
      </c>
      <c r="Q678" s="6">
        <v>156</v>
      </c>
      <c r="AD678" s="6" t="s">
        <v>1784</v>
      </c>
      <c r="AE678" s="6">
        <v>18</v>
      </c>
      <c r="AF678" s="6" t="s">
        <v>1784</v>
      </c>
      <c r="AG678" s="6">
        <v>18</v>
      </c>
      <c r="AI678" s="6">
        <v>30</v>
      </c>
      <c r="AK678" s="6">
        <v>4.2</v>
      </c>
    </row>
    <row r="679" spans="1:81" x14ac:dyDescent="0.2">
      <c r="A679" s="6" t="s">
        <v>2075</v>
      </c>
      <c r="B679" s="66">
        <v>39533.631944444445</v>
      </c>
      <c r="C679" s="66">
        <v>39534.388888888891</v>
      </c>
      <c r="D679" s="6" t="s">
        <v>5</v>
      </c>
      <c r="E679" s="6" t="s">
        <v>6</v>
      </c>
      <c r="G679" s="6">
        <v>50</v>
      </c>
      <c r="M679" s="6">
        <v>1044</v>
      </c>
      <c r="Q679" s="6">
        <v>171</v>
      </c>
    </row>
    <row r="680" spans="1:81" x14ac:dyDescent="0.2">
      <c r="A680" s="6" t="s">
        <v>2075</v>
      </c>
      <c r="B680" s="66">
        <v>39533.829861111109</v>
      </c>
      <c r="C680" s="66">
        <v>39534.232638888891</v>
      </c>
      <c r="D680" s="6" t="s">
        <v>7</v>
      </c>
      <c r="E680" s="6" t="s">
        <v>8</v>
      </c>
      <c r="G680" s="6">
        <v>50</v>
      </c>
      <c r="M680" s="6">
        <v>464.65</v>
      </c>
      <c r="Q680" s="6">
        <v>137</v>
      </c>
      <c r="AD680" s="6" t="s">
        <v>1784</v>
      </c>
      <c r="AE680" s="6">
        <v>18</v>
      </c>
      <c r="AF680" s="6" t="s">
        <v>1784</v>
      </c>
      <c r="AG680" s="6">
        <v>18</v>
      </c>
      <c r="AI680" s="6">
        <v>17</v>
      </c>
      <c r="AK680" s="6">
        <v>2.5</v>
      </c>
    </row>
    <row r="681" spans="1:81" x14ac:dyDescent="0.2">
      <c r="A681" s="6" t="s">
        <v>2075</v>
      </c>
      <c r="B681" s="66">
        <v>39534.617361111108</v>
      </c>
      <c r="C681" s="66">
        <v>39537.138194444444</v>
      </c>
      <c r="D681" s="6" t="s">
        <v>9</v>
      </c>
      <c r="E681" s="6" t="s">
        <v>10</v>
      </c>
      <c r="G681" s="6">
        <v>50</v>
      </c>
      <c r="M681" s="6">
        <v>1230</v>
      </c>
      <c r="Q681" s="6">
        <v>618</v>
      </c>
    </row>
    <row r="682" spans="1:81" x14ac:dyDescent="0.2">
      <c r="A682" s="6" t="s">
        <v>2075</v>
      </c>
      <c r="B682" s="66">
        <v>39537.73541666667</v>
      </c>
      <c r="C682" s="66">
        <v>39539.320833333331</v>
      </c>
      <c r="D682" s="6" t="s">
        <v>11</v>
      </c>
      <c r="E682" s="6" t="s">
        <v>12</v>
      </c>
      <c r="G682" s="6">
        <v>50</v>
      </c>
      <c r="M682" s="6">
        <v>4303</v>
      </c>
      <c r="Q682" s="6">
        <v>149</v>
      </c>
    </row>
    <row r="683" spans="1:81" x14ac:dyDescent="0.2">
      <c r="A683" s="6" t="s">
        <v>2075</v>
      </c>
      <c r="B683" s="66">
        <v>39539.538194444445</v>
      </c>
      <c r="C683" s="66">
        <v>39545.352777777778</v>
      </c>
      <c r="D683" s="6" t="s">
        <v>13</v>
      </c>
      <c r="E683" s="6" t="s">
        <v>14</v>
      </c>
      <c r="G683" s="6">
        <v>50</v>
      </c>
      <c r="M683" s="6">
        <v>2313</v>
      </c>
      <c r="Q683" s="6">
        <v>196</v>
      </c>
    </row>
    <row r="684" spans="1:81" x14ac:dyDescent="0.2">
      <c r="A684" s="6" t="s">
        <v>2075</v>
      </c>
      <c r="B684" s="66">
        <v>39545.836805555555</v>
      </c>
      <c r="C684" s="66">
        <v>39548.362500000003</v>
      </c>
      <c r="D684" s="6" t="s">
        <v>15</v>
      </c>
      <c r="E684" s="6" t="s">
        <v>16</v>
      </c>
      <c r="G684" s="6">
        <v>50</v>
      </c>
      <c r="M684" s="6">
        <v>2673</v>
      </c>
      <c r="Q684" s="6">
        <v>102</v>
      </c>
    </row>
    <row r="685" spans="1:81" x14ac:dyDescent="0.2">
      <c r="A685" s="6" t="s">
        <v>2075</v>
      </c>
      <c r="B685" s="66">
        <v>39548.573611111111</v>
      </c>
      <c r="C685" s="66">
        <v>39549.543055555558</v>
      </c>
      <c r="D685" s="6" t="s">
        <v>17</v>
      </c>
      <c r="E685" s="6" t="s">
        <v>18</v>
      </c>
      <c r="G685" s="6">
        <v>50</v>
      </c>
      <c r="M685" s="6">
        <v>7084</v>
      </c>
      <c r="Q685" s="6">
        <v>44.5</v>
      </c>
    </row>
    <row r="686" spans="1:81" x14ac:dyDescent="0.2">
      <c r="A686" s="6" t="s">
        <v>2075</v>
      </c>
      <c r="B686" s="66">
        <v>39549.65</v>
      </c>
      <c r="C686" s="66">
        <v>39553.382638888892</v>
      </c>
      <c r="D686" s="6" t="s">
        <v>19</v>
      </c>
      <c r="E686" s="6" t="s">
        <v>20</v>
      </c>
      <c r="G686" s="6">
        <v>50</v>
      </c>
      <c r="M686" s="6">
        <v>1990</v>
      </c>
      <c r="Q686" s="6">
        <v>162</v>
      </c>
    </row>
    <row r="687" spans="1:81" x14ac:dyDescent="0.2">
      <c r="A687" s="6" t="s">
        <v>2075</v>
      </c>
      <c r="B687" s="66">
        <v>39553.577777777777</v>
      </c>
      <c r="C687" s="66">
        <v>39560.30972222222</v>
      </c>
      <c r="D687" s="6" t="s">
        <v>21</v>
      </c>
      <c r="E687" s="6" t="s">
        <v>22</v>
      </c>
      <c r="G687" s="6">
        <v>50</v>
      </c>
      <c r="M687" s="6">
        <v>1038</v>
      </c>
      <c r="Q687" s="6">
        <v>163</v>
      </c>
    </row>
    <row r="688" spans="1:81" x14ac:dyDescent="0.2">
      <c r="A688" s="6" t="s">
        <v>2075</v>
      </c>
      <c r="B688" s="66">
        <v>39560.597222222219</v>
      </c>
      <c r="C688" s="66">
        <v>39563.261111111111</v>
      </c>
      <c r="D688" s="6" t="s">
        <v>23</v>
      </c>
      <c r="E688" s="6" t="s">
        <v>24</v>
      </c>
      <c r="G688" s="6">
        <v>50</v>
      </c>
      <c r="M688" s="6">
        <v>903</v>
      </c>
      <c r="Q688" s="6">
        <v>173</v>
      </c>
    </row>
    <row r="689" spans="1:81" x14ac:dyDescent="0.2">
      <c r="A689" s="6" t="s">
        <v>2075</v>
      </c>
      <c r="B689" s="66">
        <v>39563.929166666669</v>
      </c>
      <c r="C689" s="66">
        <v>39567.353472222225</v>
      </c>
      <c r="D689" s="6" t="s">
        <v>25</v>
      </c>
      <c r="E689" s="6" t="s">
        <v>26</v>
      </c>
      <c r="G689" s="6">
        <v>50</v>
      </c>
      <c r="M689" s="6">
        <v>1263</v>
      </c>
      <c r="Q689" s="6">
        <v>97.5</v>
      </c>
    </row>
    <row r="690" spans="1:81" x14ac:dyDescent="0.2">
      <c r="A690" s="6" t="s">
        <v>2075</v>
      </c>
      <c r="B690" s="66">
        <v>39567.73333333333</v>
      </c>
      <c r="C690" s="66">
        <v>39573.424305555556</v>
      </c>
      <c r="D690" s="6" t="s">
        <v>27</v>
      </c>
      <c r="E690" s="6" t="s">
        <v>28</v>
      </c>
      <c r="G690" s="6">
        <v>50</v>
      </c>
      <c r="M690" s="6">
        <v>1441</v>
      </c>
      <c r="Q690" s="6">
        <v>102</v>
      </c>
    </row>
    <row r="691" spans="1:81" x14ac:dyDescent="0.2">
      <c r="A691" s="6" t="s">
        <v>2075</v>
      </c>
      <c r="B691" s="66">
        <v>39573.893055555556</v>
      </c>
      <c r="C691" s="66">
        <v>39580.86041666667</v>
      </c>
      <c r="D691" s="6" t="s">
        <v>29</v>
      </c>
      <c r="E691" s="6" t="s">
        <v>30</v>
      </c>
      <c r="G691" s="6">
        <v>50</v>
      </c>
      <c r="M691" s="6">
        <v>1098</v>
      </c>
      <c r="Q691" s="6">
        <v>98.7</v>
      </c>
    </row>
    <row r="692" spans="1:81" x14ac:dyDescent="0.2">
      <c r="A692" s="6" t="s">
        <v>2075</v>
      </c>
      <c r="B692" s="66">
        <v>39581.520833333336</v>
      </c>
      <c r="C692" s="66"/>
      <c r="D692" s="6" t="s">
        <v>31</v>
      </c>
      <c r="E692" s="6" t="s">
        <v>32</v>
      </c>
      <c r="G692" s="6">
        <v>10</v>
      </c>
      <c r="K692" s="6">
        <v>1.1000000000000001</v>
      </c>
      <c r="O692" s="6">
        <v>75.900000000000006</v>
      </c>
      <c r="Q692" s="6">
        <v>117</v>
      </c>
      <c r="S692" s="6">
        <v>0.254</v>
      </c>
      <c r="U692" s="6">
        <v>0.87</v>
      </c>
      <c r="W692" s="6">
        <v>47.9</v>
      </c>
      <c r="Y692" s="6">
        <v>71.900000000000006</v>
      </c>
      <c r="AA692" s="6">
        <v>118</v>
      </c>
      <c r="AC692" s="6">
        <v>1110</v>
      </c>
      <c r="AD692" s="6" t="s">
        <v>1784</v>
      </c>
      <c r="AE692" s="6">
        <v>18</v>
      </c>
      <c r="AF692" s="6" t="s">
        <v>1784</v>
      </c>
      <c r="AG692" s="6">
        <v>18</v>
      </c>
      <c r="AI692" s="6">
        <v>24</v>
      </c>
      <c r="AJ692" s="6" t="s">
        <v>1784</v>
      </c>
      <c r="AK692" s="6">
        <v>2.5</v>
      </c>
      <c r="AM692" s="6">
        <v>7.82</v>
      </c>
      <c r="AO692" s="6">
        <v>328</v>
      </c>
      <c r="AQ692" s="6">
        <v>19</v>
      </c>
      <c r="BA692" s="6">
        <v>3</v>
      </c>
      <c r="BY692" s="6">
        <v>3.3</v>
      </c>
      <c r="CA692" s="6">
        <v>20</v>
      </c>
      <c r="CC692" s="6">
        <v>1.1000000000000001</v>
      </c>
    </row>
    <row r="693" spans="1:81" x14ac:dyDescent="0.2">
      <c r="A693" s="6" t="s">
        <v>2075</v>
      </c>
      <c r="B693" s="66">
        <v>39581.572222222225</v>
      </c>
      <c r="C693" s="66">
        <v>39590.602083333331</v>
      </c>
      <c r="D693" s="6" t="s">
        <v>33</v>
      </c>
      <c r="E693" s="6" t="s">
        <v>34</v>
      </c>
      <c r="G693" s="6">
        <v>50</v>
      </c>
      <c r="M693" s="6">
        <v>725.35</v>
      </c>
      <c r="Q693" s="6">
        <v>95.7</v>
      </c>
    </row>
    <row r="694" spans="1:81" x14ac:dyDescent="0.2">
      <c r="A694" s="6" t="s">
        <v>2075</v>
      </c>
      <c r="B694" s="66">
        <v>39591.413194444445</v>
      </c>
      <c r="C694" s="66">
        <v>39597.023611111108</v>
      </c>
      <c r="D694" s="6" t="s">
        <v>35</v>
      </c>
      <c r="E694" s="6" t="s">
        <v>36</v>
      </c>
      <c r="G694" s="6">
        <v>50</v>
      </c>
      <c r="M694" s="6">
        <v>1014</v>
      </c>
      <c r="Q694" s="6">
        <v>118</v>
      </c>
    </row>
    <row r="695" spans="1:81" x14ac:dyDescent="0.2">
      <c r="A695" s="6" t="s">
        <v>2075</v>
      </c>
      <c r="B695" s="66">
        <v>39597.54583333333</v>
      </c>
      <c r="C695" s="66">
        <v>39602.164583333331</v>
      </c>
      <c r="D695" s="6" t="s">
        <v>37</v>
      </c>
      <c r="E695" s="6" t="s">
        <v>38</v>
      </c>
      <c r="G695" s="6">
        <v>50</v>
      </c>
      <c r="M695" s="6">
        <v>3523</v>
      </c>
      <c r="Q695" s="6">
        <v>50.1</v>
      </c>
    </row>
    <row r="696" spans="1:81" x14ac:dyDescent="0.2">
      <c r="A696" s="6" t="s">
        <v>2075</v>
      </c>
      <c r="B696" s="66">
        <v>39603.552083333336</v>
      </c>
      <c r="C696" s="66">
        <v>39605.618055555555</v>
      </c>
      <c r="D696" s="6" t="s">
        <v>39</v>
      </c>
      <c r="E696" s="6" t="s">
        <v>40</v>
      </c>
      <c r="G696" s="6">
        <v>50</v>
      </c>
      <c r="M696" s="6">
        <v>4802</v>
      </c>
      <c r="Q696" s="6">
        <v>34.4</v>
      </c>
    </row>
    <row r="697" spans="1:81" x14ac:dyDescent="0.2">
      <c r="A697" s="6" t="s">
        <v>2075</v>
      </c>
      <c r="B697" s="66">
        <v>39606.284722222219</v>
      </c>
      <c r="C697" s="66">
        <v>39607.125694444447</v>
      </c>
      <c r="D697" s="6" t="s">
        <v>41</v>
      </c>
      <c r="E697" s="6" t="s">
        <v>42</v>
      </c>
      <c r="G697" s="6">
        <v>50</v>
      </c>
      <c r="M697" s="6">
        <v>15046</v>
      </c>
      <c r="Q697" s="6">
        <v>21.7</v>
      </c>
    </row>
    <row r="698" spans="1:81" x14ac:dyDescent="0.2">
      <c r="A698" s="6" t="s">
        <v>2075</v>
      </c>
      <c r="B698" s="66">
        <v>39715.666666666664</v>
      </c>
      <c r="C698" s="66"/>
      <c r="D698" s="6" t="s">
        <v>43</v>
      </c>
      <c r="E698" s="6" t="s">
        <v>44</v>
      </c>
      <c r="G698" s="6">
        <v>70</v>
      </c>
      <c r="K698" s="6">
        <v>0.45</v>
      </c>
      <c r="N698" s="6" t="s">
        <v>1784</v>
      </c>
      <c r="O698" s="6">
        <v>2</v>
      </c>
      <c r="Q698" s="6">
        <v>12.8</v>
      </c>
      <c r="U698" s="6">
        <v>0.33</v>
      </c>
      <c r="W698" s="6">
        <v>23.4</v>
      </c>
      <c r="Y698" s="6">
        <v>39.700000000000003</v>
      </c>
      <c r="AA698" s="6">
        <v>61.2</v>
      </c>
      <c r="AC698" s="6">
        <v>802</v>
      </c>
      <c r="AD698" s="6" t="s">
        <v>1784</v>
      </c>
      <c r="AE698" s="6">
        <v>18</v>
      </c>
      <c r="AF698" s="6" t="s">
        <v>1784</v>
      </c>
      <c r="AG698" s="6">
        <v>18</v>
      </c>
      <c r="AH698" s="6" t="s">
        <v>1784</v>
      </c>
      <c r="AI698" s="6">
        <v>5</v>
      </c>
      <c r="AJ698" s="6" t="s">
        <v>1784</v>
      </c>
      <c r="AK698" s="6">
        <v>2.5</v>
      </c>
      <c r="AM698" s="6">
        <v>8.41</v>
      </c>
      <c r="AO698" s="6">
        <v>274</v>
      </c>
      <c r="BA698" s="6">
        <v>4</v>
      </c>
      <c r="BY698" s="6">
        <v>5.0999999999999996</v>
      </c>
    </row>
    <row r="699" spans="1:81" x14ac:dyDescent="0.2">
      <c r="A699" s="6" t="s">
        <v>2075</v>
      </c>
      <c r="B699" s="66">
        <v>39776.148611111108</v>
      </c>
      <c r="C699" s="66">
        <v>39780.998611111114</v>
      </c>
      <c r="D699" s="6" t="s">
        <v>45</v>
      </c>
      <c r="E699" s="6" t="s">
        <v>40</v>
      </c>
      <c r="G699" s="6">
        <v>50</v>
      </c>
      <c r="M699" s="6">
        <v>267.60000000000002</v>
      </c>
      <c r="Q699" s="6">
        <v>3790</v>
      </c>
    </row>
    <row r="700" spans="1:81" x14ac:dyDescent="0.2">
      <c r="A700" s="6" t="s">
        <v>2075</v>
      </c>
      <c r="B700" s="66">
        <v>39781.386111111111</v>
      </c>
      <c r="C700" s="66">
        <v>39782.556250000001</v>
      </c>
      <c r="D700" s="6" t="s">
        <v>46</v>
      </c>
      <c r="E700" s="6" t="s">
        <v>42</v>
      </c>
      <c r="G700" s="6">
        <v>50</v>
      </c>
      <c r="M700" s="6">
        <v>45.75</v>
      </c>
      <c r="Q700" s="6">
        <v>215</v>
      </c>
    </row>
    <row r="701" spans="1:81" x14ac:dyDescent="0.2">
      <c r="A701" s="6" t="s">
        <v>2075</v>
      </c>
      <c r="B701" s="66">
        <v>39782.642361111109</v>
      </c>
      <c r="C701" s="66">
        <v>39783.506944444445</v>
      </c>
      <c r="D701" s="6" t="s">
        <v>47</v>
      </c>
      <c r="E701" s="6" t="s">
        <v>48</v>
      </c>
      <c r="G701" s="6">
        <v>50</v>
      </c>
      <c r="M701" s="6">
        <v>311.39999999999998</v>
      </c>
      <c r="O701" s="6">
        <v>1050</v>
      </c>
      <c r="Q701" s="6">
        <v>1690</v>
      </c>
      <c r="S701" s="6">
        <v>0.05</v>
      </c>
      <c r="U701" s="6">
        <v>1.4</v>
      </c>
      <c r="W701" s="6">
        <v>40.200000000000003</v>
      </c>
      <c r="Y701" s="6">
        <v>397</v>
      </c>
      <c r="AA701" s="6">
        <v>628</v>
      </c>
      <c r="AC701" s="6">
        <v>2300</v>
      </c>
      <c r="AD701" s="6" t="s">
        <v>1784</v>
      </c>
      <c r="AE701" s="6">
        <v>18</v>
      </c>
      <c r="AG701" s="6">
        <v>760</v>
      </c>
      <c r="AI701" s="6">
        <v>39</v>
      </c>
      <c r="AK701" s="6">
        <v>5.4</v>
      </c>
      <c r="AM701" s="6">
        <v>7.58</v>
      </c>
      <c r="AO701" s="6">
        <v>149</v>
      </c>
      <c r="AQ701" s="6">
        <v>130</v>
      </c>
      <c r="BA701" s="6">
        <v>42</v>
      </c>
      <c r="CA701" s="6">
        <v>91</v>
      </c>
      <c r="CC701" s="6">
        <v>11</v>
      </c>
    </row>
    <row r="702" spans="1:81" x14ac:dyDescent="0.2">
      <c r="A702" s="6" t="s">
        <v>2075</v>
      </c>
      <c r="B702" s="66">
        <v>39782.659722222219</v>
      </c>
      <c r="C702" s="66">
        <v>39782.87777777778</v>
      </c>
      <c r="D702" s="6" t="s">
        <v>49</v>
      </c>
      <c r="E702" s="6" t="s">
        <v>50</v>
      </c>
      <c r="G702" s="6">
        <v>50</v>
      </c>
      <c r="M702" s="6">
        <v>71.98</v>
      </c>
      <c r="Q702" s="6">
        <v>1740</v>
      </c>
    </row>
    <row r="703" spans="1:81" x14ac:dyDescent="0.2">
      <c r="A703" s="6" t="s">
        <v>2075</v>
      </c>
      <c r="B703" s="66">
        <v>39782.925694444442</v>
      </c>
      <c r="C703" s="66">
        <v>39783.072222222225</v>
      </c>
      <c r="D703" s="6" t="s">
        <v>51</v>
      </c>
      <c r="E703" s="6" t="s">
        <v>52</v>
      </c>
      <c r="G703" s="6">
        <v>50</v>
      </c>
      <c r="M703" s="6">
        <v>99.7</v>
      </c>
      <c r="Q703" s="6">
        <v>1240</v>
      </c>
    </row>
    <row r="704" spans="1:81" x14ac:dyDescent="0.2">
      <c r="A704" s="6" t="s">
        <v>2075</v>
      </c>
      <c r="B704" s="66">
        <v>39783.160416666666</v>
      </c>
      <c r="C704" s="66">
        <v>39783.538888888892</v>
      </c>
      <c r="D704" s="6" t="s">
        <v>53</v>
      </c>
      <c r="E704" s="6" t="s">
        <v>54</v>
      </c>
      <c r="G704" s="6">
        <v>50</v>
      </c>
      <c r="M704" s="6">
        <v>70.099999999999994</v>
      </c>
      <c r="Q704" s="6">
        <v>2750</v>
      </c>
    </row>
    <row r="705" spans="1:83" x14ac:dyDescent="0.2">
      <c r="A705" s="6" t="s">
        <v>2075</v>
      </c>
      <c r="B705" s="66">
        <v>39783.510416666664</v>
      </c>
      <c r="C705" s="66"/>
      <c r="D705" s="6" t="s">
        <v>55</v>
      </c>
      <c r="E705" s="6" t="s">
        <v>56</v>
      </c>
      <c r="G705" s="6">
        <v>70</v>
      </c>
      <c r="K705" s="6">
        <v>1.6</v>
      </c>
      <c r="BY705" s="6">
        <v>4.5999999999999996</v>
      </c>
    </row>
    <row r="706" spans="1:83" x14ac:dyDescent="0.2">
      <c r="A706" s="6" t="s">
        <v>2075</v>
      </c>
      <c r="B706" s="66">
        <v>39783.666666666664</v>
      </c>
      <c r="C706" s="66">
        <v>39784.390972222223</v>
      </c>
      <c r="D706" s="6" t="s">
        <v>57</v>
      </c>
      <c r="E706" s="6" t="s">
        <v>58</v>
      </c>
      <c r="G706" s="6">
        <v>50</v>
      </c>
      <c r="M706" s="6">
        <v>63.94</v>
      </c>
      <c r="Q706" s="6">
        <v>3340</v>
      </c>
    </row>
    <row r="707" spans="1:83" x14ac:dyDescent="0.2">
      <c r="A707" s="6" t="s">
        <v>2075</v>
      </c>
      <c r="B707" s="66">
        <v>39784.725694444445</v>
      </c>
      <c r="C707" s="66">
        <v>39786.579861111109</v>
      </c>
      <c r="D707" s="6" t="s">
        <v>59</v>
      </c>
      <c r="E707" s="6" t="s">
        <v>60</v>
      </c>
      <c r="G707" s="6">
        <v>50</v>
      </c>
      <c r="M707" s="6">
        <v>152.6</v>
      </c>
      <c r="Q707" s="6">
        <v>2380</v>
      </c>
    </row>
    <row r="708" spans="1:83" x14ac:dyDescent="0.2">
      <c r="A708" s="6" t="s">
        <v>2075</v>
      </c>
      <c r="B708" s="66">
        <v>39786.964583333334</v>
      </c>
      <c r="C708" s="66">
        <v>39789.318749999999</v>
      </c>
      <c r="D708" s="6" t="s">
        <v>61</v>
      </c>
      <c r="E708" s="6" t="s">
        <v>62</v>
      </c>
      <c r="G708" s="6">
        <v>50</v>
      </c>
      <c r="M708" s="6">
        <v>136.24</v>
      </c>
      <c r="Q708" s="6">
        <v>2130</v>
      </c>
    </row>
    <row r="709" spans="1:83" x14ac:dyDescent="0.2">
      <c r="A709" s="6" t="s">
        <v>2075</v>
      </c>
      <c r="B709" s="66">
        <v>39790.548611111109</v>
      </c>
      <c r="C709" s="66">
        <v>39791.084722222222</v>
      </c>
      <c r="D709" s="6" t="s">
        <v>63</v>
      </c>
      <c r="E709" s="6" t="s">
        <v>64</v>
      </c>
      <c r="G709" s="6">
        <v>50</v>
      </c>
      <c r="M709" s="6">
        <v>30.59</v>
      </c>
      <c r="Q709" s="6">
        <v>1160</v>
      </c>
    </row>
    <row r="710" spans="1:83" x14ac:dyDescent="0.2">
      <c r="A710" s="6" t="s">
        <v>2075</v>
      </c>
      <c r="B710" s="66">
        <v>39790.65625</v>
      </c>
      <c r="C710" s="66">
        <v>39791.767361111109</v>
      </c>
      <c r="D710" s="6" t="s">
        <v>65</v>
      </c>
      <c r="E710" s="6" t="s">
        <v>66</v>
      </c>
      <c r="G710" s="6">
        <v>50</v>
      </c>
      <c r="M710" s="6">
        <v>141.55000000000001</v>
      </c>
      <c r="O710" s="6">
        <v>1700</v>
      </c>
      <c r="Q710" s="6">
        <v>2670</v>
      </c>
      <c r="R710" s="6" t="s">
        <v>1784</v>
      </c>
      <c r="S710" s="6">
        <v>1.4999999999999999E-2</v>
      </c>
      <c r="U710" s="6">
        <v>1.95</v>
      </c>
      <c r="W710" s="6">
        <v>31.3</v>
      </c>
      <c r="Y710" s="6">
        <v>2110</v>
      </c>
      <c r="AA710" s="6">
        <v>3280</v>
      </c>
      <c r="AC710" s="6">
        <v>9860</v>
      </c>
      <c r="AD710" s="6" t="s">
        <v>1784</v>
      </c>
      <c r="AE710" s="6">
        <v>20</v>
      </c>
      <c r="AG710" s="6">
        <v>850</v>
      </c>
      <c r="AI710" s="6">
        <v>60.7</v>
      </c>
      <c r="AK710" s="6">
        <v>58</v>
      </c>
      <c r="AM710" s="6">
        <v>7.1</v>
      </c>
      <c r="AO710" s="6">
        <v>258</v>
      </c>
      <c r="AQ710" s="6">
        <v>93</v>
      </c>
      <c r="BA710" s="6">
        <v>28</v>
      </c>
      <c r="CA710" s="6">
        <v>45</v>
      </c>
      <c r="CC710" s="6">
        <v>12</v>
      </c>
      <c r="CD710" s="6" t="s">
        <v>1784</v>
      </c>
      <c r="CE710" s="6">
        <v>20</v>
      </c>
    </row>
    <row r="711" spans="1:83" x14ac:dyDescent="0.2">
      <c r="A711" s="6" t="s">
        <v>2075</v>
      </c>
      <c r="B711" s="66">
        <v>39791.152083333334</v>
      </c>
      <c r="C711" s="66">
        <v>39791.273611111108</v>
      </c>
      <c r="D711" s="6" t="s">
        <v>67</v>
      </c>
      <c r="E711" s="6" t="s">
        <v>68</v>
      </c>
      <c r="G711" s="6">
        <v>50</v>
      </c>
      <c r="M711" s="6">
        <v>17.7</v>
      </c>
      <c r="Q711" s="6">
        <v>3350</v>
      </c>
    </row>
    <row r="712" spans="1:83" x14ac:dyDescent="0.2">
      <c r="A712" s="6" t="s">
        <v>2075</v>
      </c>
      <c r="B712" s="66">
        <v>39791.288888888892</v>
      </c>
      <c r="C712" s="66">
        <v>39791.506249999999</v>
      </c>
      <c r="D712" s="6" t="s">
        <v>69</v>
      </c>
      <c r="E712" s="6" t="s">
        <v>70</v>
      </c>
      <c r="G712" s="6">
        <v>50</v>
      </c>
      <c r="M712" s="6">
        <v>40.15</v>
      </c>
      <c r="Q712" s="6">
        <v>3650</v>
      </c>
    </row>
    <row r="713" spans="1:83" x14ac:dyDescent="0.2">
      <c r="A713" s="6" t="s">
        <v>2075</v>
      </c>
      <c r="B713" s="66">
        <v>39791.544444444444</v>
      </c>
      <c r="C713" s="66">
        <v>39791.807638888888</v>
      </c>
      <c r="D713" s="6" t="s">
        <v>71</v>
      </c>
      <c r="E713" s="6" t="s">
        <v>72</v>
      </c>
      <c r="G713" s="6">
        <v>50</v>
      </c>
      <c r="M713" s="6">
        <v>42.45</v>
      </c>
      <c r="Q713" s="6">
        <v>1690</v>
      </c>
    </row>
    <row r="714" spans="1:83" x14ac:dyDescent="0.2">
      <c r="A714" s="6" t="s">
        <v>2075</v>
      </c>
      <c r="B714" s="66">
        <v>39791.815972222219</v>
      </c>
      <c r="C714" s="66">
        <v>39792.333333333336</v>
      </c>
      <c r="D714" s="6" t="s">
        <v>73</v>
      </c>
      <c r="E714" s="6" t="s">
        <v>74</v>
      </c>
      <c r="G714" s="6">
        <v>50</v>
      </c>
      <c r="M714" s="6">
        <v>67.67</v>
      </c>
      <c r="Q714" s="6">
        <v>1830</v>
      </c>
      <c r="AA714" s="6">
        <v>2510</v>
      </c>
      <c r="AC714" s="6">
        <v>7990</v>
      </c>
      <c r="AD714" s="6" t="s">
        <v>1784</v>
      </c>
      <c r="AE714" s="6">
        <v>20</v>
      </c>
      <c r="AG714" s="6">
        <v>640</v>
      </c>
      <c r="AI714" s="6">
        <v>105</v>
      </c>
      <c r="AK714" s="6">
        <v>65</v>
      </c>
      <c r="AM714" s="6">
        <v>7.18</v>
      </c>
      <c r="AO714" s="6">
        <v>303</v>
      </c>
      <c r="CD714" s="6" t="s">
        <v>1784</v>
      </c>
      <c r="CE714" s="6">
        <v>20</v>
      </c>
    </row>
    <row r="715" spans="1:83" x14ac:dyDescent="0.2">
      <c r="A715" s="6" t="s">
        <v>2075</v>
      </c>
      <c r="B715" s="66">
        <v>39791.852083333331</v>
      </c>
      <c r="C715" s="66">
        <v>39792.402083333334</v>
      </c>
      <c r="D715" s="6" t="s">
        <v>75</v>
      </c>
      <c r="E715" s="6" t="s">
        <v>76</v>
      </c>
      <c r="G715" s="6">
        <v>50</v>
      </c>
      <c r="M715" s="6">
        <v>69.41</v>
      </c>
      <c r="Q715" s="6">
        <v>1910</v>
      </c>
    </row>
    <row r="716" spans="1:83" x14ac:dyDescent="0.2">
      <c r="A716" s="6" t="s">
        <v>2075</v>
      </c>
      <c r="B716" s="66">
        <v>39792.474999999999</v>
      </c>
      <c r="C716" s="66">
        <v>39795.138888888891</v>
      </c>
      <c r="D716" s="6" t="s">
        <v>77</v>
      </c>
      <c r="E716" s="6" t="s">
        <v>78</v>
      </c>
      <c r="G716" s="6">
        <v>50</v>
      </c>
      <c r="M716" s="6">
        <v>207.87</v>
      </c>
      <c r="Q716" s="6">
        <v>2050</v>
      </c>
    </row>
    <row r="717" spans="1:83" x14ac:dyDescent="0.2">
      <c r="A717" s="6" t="s">
        <v>2075</v>
      </c>
      <c r="B717" s="66">
        <v>39795.318055555559</v>
      </c>
      <c r="C717" s="66">
        <v>39795.961111111108</v>
      </c>
      <c r="D717" s="6" t="s">
        <v>79</v>
      </c>
      <c r="E717" s="6" t="s">
        <v>80</v>
      </c>
      <c r="G717" s="6">
        <v>50</v>
      </c>
      <c r="M717" s="6">
        <v>74.05</v>
      </c>
      <c r="Q717" s="6">
        <v>3510</v>
      </c>
    </row>
    <row r="718" spans="1:83" x14ac:dyDescent="0.2">
      <c r="A718" s="6" t="s">
        <v>2075</v>
      </c>
      <c r="B718" s="66">
        <v>39795.974305555559</v>
      </c>
      <c r="C718" s="66">
        <v>39796.563194444447</v>
      </c>
      <c r="D718" s="6" t="s">
        <v>81</v>
      </c>
      <c r="E718" s="6" t="s">
        <v>82</v>
      </c>
      <c r="G718" s="6">
        <v>50</v>
      </c>
      <c r="M718" s="6">
        <v>440.98</v>
      </c>
      <c r="Q718" s="6">
        <v>854</v>
      </c>
    </row>
    <row r="719" spans="1:83" x14ac:dyDescent="0.2">
      <c r="A719" s="6" t="s">
        <v>2075</v>
      </c>
      <c r="B719" s="66">
        <v>39796.606944444444</v>
      </c>
      <c r="C719" s="66">
        <v>39797.148611111108</v>
      </c>
      <c r="D719" s="6" t="s">
        <v>83</v>
      </c>
      <c r="E719" s="6" t="s">
        <v>84</v>
      </c>
      <c r="G719" s="6">
        <v>50</v>
      </c>
      <c r="M719" s="6">
        <v>1731.75</v>
      </c>
      <c r="Q719" s="6">
        <v>482</v>
      </c>
    </row>
    <row r="720" spans="1:83" x14ac:dyDescent="0.2">
      <c r="A720" s="6" t="s">
        <v>2075</v>
      </c>
      <c r="B720" s="66">
        <v>39797.390277777777</v>
      </c>
      <c r="C720" s="66"/>
      <c r="D720" s="6" t="s">
        <v>85</v>
      </c>
      <c r="E720" s="6" t="s">
        <v>86</v>
      </c>
      <c r="G720" s="6">
        <v>50</v>
      </c>
      <c r="K720" s="6">
        <v>4.9000000000000004</v>
      </c>
      <c r="Q720" s="6">
        <v>478</v>
      </c>
    </row>
    <row r="721" spans="1:83" x14ac:dyDescent="0.2">
      <c r="A721" s="6" t="s">
        <v>2075</v>
      </c>
      <c r="B721" s="66">
        <v>39797.614583333336</v>
      </c>
      <c r="C721" s="66">
        <v>39800.628472222219</v>
      </c>
      <c r="D721" s="6" t="s">
        <v>87</v>
      </c>
      <c r="E721" s="6" t="s">
        <v>88</v>
      </c>
      <c r="G721" s="6">
        <v>50</v>
      </c>
      <c r="M721" s="6">
        <v>403.34</v>
      </c>
      <c r="Q721" s="6">
        <v>473</v>
      </c>
    </row>
    <row r="722" spans="1:83" x14ac:dyDescent="0.2">
      <c r="A722" s="6" t="s">
        <v>2075</v>
      </c>
      <c r="B722" s="66">
        <v>39800.798611111109</v>
      </c>
      <c r="C722" s="66">
        <v>39804.420138888891</v>
      </c>
      <c r="D722" s="6" t="s">
        <v>89</v>
      </c>
      <c r="E722" s="6" t="s">
        <v>90</v>
      </c>
      <c r="G722" s="6">
        <v>50</v>
      </c>
      <c r="M722" s="6">
        <v>300.10000000000002</v>
      </c>
      <c r="Q722" s="6">
        <v>473</v>
      </c>
    </row>
    <row r="723" spans="1:83" x14ac:dyDescent="0.2">
      <c r="A723" s="6" t="s">
        <v>2075</v>
      </c>
      <c r="B723" s="66">
        <v>39804.607638888891</v>
      </c>
      <c r="C723" s="66">
        <v>39806.675694444442</v>
      </c>
      <c r="D723" s="6" t="s">
        <v>91</v>
      </c>
      <c r="E723" s="6" t="s">
        <v>92</v>
      </c>
      <c r="G723" s="6">
        <v>50</v>
      </c>
      <c r="M723" s="6">
        <v>164.97</v>
      </c>
      <c r="Q723" s="6">
        <v>627</v>
      </c>
    </row>
    <row r="724" spans="1:83" x14ac:dyDescent="0.2">
      <c r="A724" s="6" t="s">
        <v>2075</v>
      </c>
      <c r="B724" s="66">
        <v>39806.916666666664</v>
      </c>
      <c r="C724" s="66">
        <v>39808.834722222222</v>
      </c>
      <c r="D724" s="6" t="s">
        <v>93</v>
      </c>
      <c r="E724" s="6" t="s">
        <v>94</v>
      </c>
      <c r="G724" s="6">
        <v>50</v>
      </c>
      <c r="M724" s="6">
        <v>149.46</v>
      </c>
      <c r="Q724" s="6">
        <v>5780</v>
      </c>
    </row>
    <row r="725" spans="1:83" x14ac:dyDescent="0.2">
      <c r="A725" s="6" t="s">
        <v>2075</v>
      </c>
      <c r="B725" s="66">
        <v>39809.00277777778</v>
      </c>
      <c r="C725" s="66">
        <v>39809.300694444442</v>
      </c>
      <c r="D725" s="6" t="s">
        <v>95</v>
      </c>
      <c r="E725" s="6" t="s">
        <v>96</v>
      </c>
      <c r="G725" s="6">
        <v>50</v>
      </c>
      <c r="M725" s="6">
        <v>503.12</v>
      </c>
      <c r="Q725" s="6">
        <v>1570</v>
      </c>
    </row>
    <row r="726" spans="1:83" x14ac:dyDescent="0.2">
      <c r="A726" s="6" t="s">
        <v>2075</v>
      </c>
      <c r="B726" s="66">
        <v>39809.3125</v>
      </c>
      <c r="C726" s="66">
        <v>39809.577777777777</v>
      </c>
      <c r="D726" s="6" t="s">
        <v>97</v>
      </c>
      <c r="E726" s="6" t="s">
        <v>98</v>
      </c>
      <c r="G726" s="6">
        <v>50</v>
      </c>
      <c r="M726" s="6">
        <v>1633.2</v>
      </c>
      <c r="Q726" s="6">
        <v>612</v>
      </c>
    </row>
    <row r="727" spans="1:83" x14ac:dyDescent="0.2">
      <c r="A727" s="6" t="s">
        <v>2075</v>
      </c>
      <c r="B727" s="66">
        <v>39809.591666666667</v>
      </c>
      <c r="C727" s="66">
        <v>39809.879166666666</v>
      </c>
      <c r="D727" s="6" t="s">
        <v>99</v>
      </c>
      <c r="E727" s="6" t="s">
        <v>100</v>
      </c>
      <c r="G727" s="6">
        <v>50</v>
      </c>
      <c r="M727" s="6">
        <v>2840.5</v>
      </c>
      <c r="Q727" s="6">
        <v>320</v>
      </c>
    </row>
    <row r="728" spans="1:83" x14ac:dyDescent="0.2">
      <c r="A728" s="6" t="s">
        <v>2075</v>
      </c>
      <c r="B728" s="66">
        <v>39809.942361111112</v>
      </c>
      <c r="C728" s="66">
        <v>39810.843055555553</v>
      </c>
      <c r="D728" s="6" t="s">
        <v>101</v>
      </c>
      <c r="E728" s="6" t="s">
        <v>102</v>
      </c>
      <c r="G728" s="6">
        <v>50</v>
      </c>
      <c r="M728" s="6">
        <v>2276.3000000000002</v>
      </c>
      <c r="Q728" s="6">
        <v>573</v>
      </c>
    </row>
    <row r="729" spans="1:83" x14ac:dyDescent="0.2">
      <c r="A729" s="6" t="s">
        <v>2075</v>
      </c>
      <c r="B729" s="66">
        <v>39811.521527777775</v>
      </c>
      <c r="C729" s="66">
        <v>39812.359027777777</v>
      </c>
      <c r="D729" s="6" t="s">
        <v>103</v>
      </c>
      <c r="E729" s="6" t="s">
        <v>104</v>
      </c>
      <c r="G729" s="6">
        <v>50</v>
      </c>
      <c r="M729" s="6">
        <v>313.99</v>
      </c>
      <c r="Q729" s="6">
        <v>1300</v>
      </c>
    </row>
    <row r="730" spans="1:83" x14ac:dyDescent="0.2">
      <c r="A730" s="6" t="s">
        <v>2075</v>
      </c>
      <c r="B730" s="66">
        <v>39812.461805555555</v>
      </c>
      <c r="C730" s="66">
        <v>39817.121527777781</v>
      </c>
      <c r="D730" s="6" t="s">
        <v>105</v>
      </c>
      <c r="E730" s="6" t="s">
        <v>106</v>
      </c>
      <c r="G730" s="6">
        <v>50</v>
      </c>
      <c r="M730" s="6">
        <v>767.13</v>
      </c>
      <c r="Q730" s="6">
        <v>932</v>
      </c>
    </row>
    <row r="731" spans="1:83" x14ac:dyDescent="0.2">
      <c r="A731" s="6" t="s">
        <v>2075</v>
      </c>
      <c r="B731" s="66">
        <v>39817.131944444445</v>
      </c>
      <c r="C731" s="66">
        <v>39817.631944444445</v>
      </c>
      <c r="D731" s="6" t="s">
        <v>107</v>
      </c>
      <c r="E731" s="6" t="s">
        <v>108</v>
      </c>
      <c r="G731" s="6">
        <v>50</v>
      </c>
      <c r="M731" s="6">
        <v>365.3</v>
      </c>
      <c r="Q731" s="6">
        <v>1120</v>
      </c>
    </row>
    <row r="732" spans="1:83" x14ac:dyDescent="0.2">
      <c r="A732" s="6" t="s">
        <v>2075</v>
      </c>
      <c r="B732" s="66">
        <v>39817.727777777778</v>
      </c>
      <c r="C732" s="66">
        <v>39819.146527777775</v>
      </c>
      <c r="D732" s="6" t="s">
        <v>109</v>
      </c>
      <c r="E732" s="6" t="s">
        <v>110</v>
      </c>
      <c r="G732" s="6">
        <v>50</v>
      </c>
      <c r="M732" s="6">
        <v>191.1</v>
      </c>
      <c r="Q732" s="6">
        <v>607</v>
      </c>
    </row>
    <row r="733" spans="1:83" x14ac:dyDescent="0.2">
      <c r="A733" s="6" t="s">
        <v>2075</v>
      </c>
      <c r="B733" s="66">
        <v>39819.637499999997</v>
      </c>
      <c r="C733" s="66">
        <v>39821.990972222222</v>
      </c>
      <c r="D733" s="6" t="s">
        <v>111</v>
      </c>
      <c r="E733" s="6" t="s">
        <v>112</v>
      </c>
      <c r="G733" s="6">
        <v>50</v>
      </c>
      <c r="M733" s="6">
        <v>268</v>
      </c>
      <c r="Q733" s="6">
        <v>1500</v>
      </c>
    </row>
    <row r="734" spans="1:83" x14ac:dyDescent="0.2">
      <c r="A734" s="6" t="s">
        <v>2075</v>
      </c>
      <c r="B734" s="66">
        <v>39822.189583333333</v>
      </c>
      <c r="C734" s="66">
        <v>39822.827777777777</v>
      </c>
      <c r="D734" s="6" t="s">
        <v>113</v>
      </c>
      <c r="E734" s="6" t="s">
        <v>114</v>
      </c>
      <c r="G734" s="6">
        <v>50</v>
      </c>
      <c r="M734" s="6">
        <v>60.6</v>
      </c>
      <c r="Q734" s="6">
        <v>869</v>
      </c>
    </row>
    <row r="735" spans="1:83" x14ac:dyDescent="0.2">
      <c r="A735" s="6" t="s">
        <v>2075</v>
      </c>
      <c r="B735" s="66">
        <v>39822.256944444445</v>
      </c>
      <c r="C735" s="66">
        <v>39822.684027777781</v>
      </c>
      <c r="D735" s="6" t="s">
        <v>115</v>
      </c>
      <c r="E735" s="6" t="s">
        <v>116</v>
      </c>
      <c r="G735" s="6">
        <v>50</v>
      </c>
      <c r="M735" s="6">
        <v>40.76</v>
      </c>
      <c r="O735" s="6">
        <v>432</v>
      </c>
      <c r="Q735" s="6">
        <v>752</v>
      </c>
      <c r="R735" s="6" t="s">
        <v>1784</v>
      </c>
      <c r="S735" s="6">
        <v>1.4999999999999999E-2</v>
      </c>
      <c r="U735" s="6">
        <v>0.7</v>
      </c>
      <c r="W735" s="6">
        <v>14.1</v>
      </c>
      <c r="Y735" s="6">
        <v>2490</v>
      </c>
      <c r="AA735" s="6">
        <v>4060</v>
      </c>
      <c r="AC735" s="6">
        <v>12200</v>
      </c>
      <c r="AD735" s="6" t="s">
        <v>1784</v>
      </c>
      <c r="AE735" s="6">
        <v>20</v>
      </c>
      <c r="AG735" s="6">
        <v>180</v>
      </c>
      <c r="AH735" s="6" t="s">
        <v>1784</v>
      </c>
      <c r="AI735" s="6">
        <v>50</v>
      </c>
      <c r="AJ735" s="6" t="s">
        <v>1784</v>
      </c>
      <c r="AK735" s="6">
        <v>25</v>
      </c>
      <c r="AM735" s="6">
        <v>7.62</v>
      </c>
      <c r="AO735" s="6">
        <v>277</v>
      </c>
      <c r="AQ735" s="6">
        <v>16</v>
      </c>
      <c r="BA735" s="6">
        <v>13</v>
      </c>
      <c r="CA735" s="6">
        <v>16</v>
      </c>
      <c r="CC735" s="6">
        <v>2</v>
      </c>
      <c r="CD735" s="6" t="s">
        <v>1784</v>
      </c>
      <c r="CE735" s="6">
        <v>20</v>
      </c>
    </row>
    <row r="736" spans="1:83" x14ac:dyDescent="0.2">
      <c r="A736" s="6" t="s">
        <v>2075</v>
      </c>
      <c r="B736" s="66">
        <v>39823.050000000003</v>
      </c>
      <c r="C736" s="66">
        <v>39823.280555555553</v>
      </c>
      <c r="D736" s="6" t="s">
        <v>117</v>
      </c>
      <c r="E736" s="6" t="s">
        <v>118</v>
      </c>
      <c r="G736" s="6">
        <v>50</v>
      </c>
      <c r="M736" s="6">
        <v>20.72</v>
      </c>
      <c r="Q736" s="6">
        <v>854</v>
      </c>
    </row>
    <row r="737" spans="1:77" x14ac:dyDescent="0.2">
      <c r="A737" s="6" t="s">
        <v>2075</v>
      </c>
      <c r="B737" s="66">
        <v>39823.625</v>
      </c>
      <c r="C737" s="66"/>
      <c r="D737" s="6" t="s">
        <v>119</v>
      </c>
      <c r="E737" s="6" t="s">
        <v>120</v>
      </c>
      <c r="G737" s="6">
        <v>70</v>
      </c>
      <c r="K737" s="6">
        <v>1</v>
      </c>
      <c r="BY737" s="6">
        <v>8.6</v>
      </c>
    </row>
    <row r="738" spans="1:77" x14ac:dyDescent="0.2">
      <c r="A738" s="6" t="s">
        <v>2075</v>
      </c>
      <c r="B738" s="66">
        <v>39823.753472222219</v>
      </c>
      <c r="C738" s="66">
        <v>39833.234722222223</v>
      </c>
      <c r="D738" s="6" t="s">
        <v>121</v>
      </c>
      <c r="E738" s="6" t="s">
        <v>122</v>
      </c>
      <c r="G738" s="6">
        <v>50</v>
      </c>
      <c r="M738" s="6">
        <v>701.07</v>
      </c>
      <c r="Q738" s="6">
        <v>1130</v>
      </c>
    </row>
    <row r="739" spans="1:77" x14ac:dyDescent="0.2">
      <c r="A739" s="6" t="s">
        <v>2075</v>
      </c>
      <c r="B739" s="66">
        <v>39833.624305555553</v>
      </c>
      <c r="C739" s="66">
        <v>39840.52847222222</v>
      </c>
      <c r="D739" s="6" t="s">
        <v>123</v>
      </c>
      <c r="E739" s="6" t="s">
        <v>124</v>
      </c>
      <c r="G739" s="6">
        <v>50</v>
      </c>
      <c r="M739" s="6">
        <v>406.8</v>
      </c>
      <c r="Q739" s="6">
        <v>643</v>
      </c>
    </row>
    <row r="740" spans="1:77" x14ac:dyDescent="0.2">
      <c r="A740" s="6" t="s">
        <v>2075</v>
      </c>
      <c r="B740" s="66">
        <v>39840.788194444445</v>
      </c>
      <c r="C740" s="66">
        <v>39849.345138888886</v>
      </c>
      <c r="D740" s="6" t="s">
        <v>125</v>
      </c>
      <c r="E740" s="6" t="s">
        <v>126</v>
      </c>
      <c r="G740" s="6">
        <v>50</v>
      </c>
      <c r="M740" s="6">
        <v>452</v>
      </c>
      <c r="Q740" s="6">
        <v>122</v>
      </c>
    </row>
    <row r="741" spans="1:77" x14ac:dyDescent="0.2">
      <c r="A741" s="6" t="s">
        <v>2075</v>
      </c>
      <c r="B741" s="66">
        <v>39849.659722222219</v>
      </c>
      <c r="C741" s="66">
        <v>39850.539583333331</v>
      </c>
      <c r="D741" s="6" t="s">
        <v>127</v>
      </c>
      <c r="E741" s="6" t="s">
        <v>128</v>
      </c>
      <c r="G741" s="6">
        <v>50</v>
      </c>
      <c r="M741" s="6">
        <v>38.53</v>
      </c>
      <c r="Q741" s="6">
        <v>117</v>
      </c>
    </row>
    <row r="742" spans="1:77" x14ac:dyDescent="0.2">
      <c r="A742" s="6" t="s">
        <v>2075</v>
      </c>
      <c r="B742" s="66">
        <v>39850.669444444444</v>
      </c>
      <c r="C742" s="66">
        <v>39851.268750000003</v>
      </c>
      <c r="D742" s="6" t="s">
        <v>129</v>
      </c>
      <c r="E742" s="6" t="s">
        <v>130</v>
      </c>
      <c r="G742" s="6">
        <v>50</v>
      </c>
      <c r="M742" s="6">
        <v>40.799999999999997</v>
      </c>
      <c r="Q742" s="6">
        <v>1050</v>
      </c>
    </row>
    <row r="743" spans="1:77" x14ac:dyDescent="0.2">
      <c r="A743" s="6" t="s">
        <v>2075</v>
      </c>
      <c r="B743" s="66">
        <v>39851.280555555553</v>
      </c>
      <c r="C743" s="66">
        <v>39851.327777777777</v>
      </c>
      <c r="D743" s="6" t="s">
        <v>131</v>
      </c>
      <c r="E743" s="6" t="s">
        <v>132</v>
      </c>
      <c r="G743" s="6">
        <v>50</v>
      </c>
      <c r="M743" s="6">
        <v>38.9</v>
      </c>
      <c r="Q743" s="6">
        <v>1990</v>
      </c>
    </row>
    <row r="744" spans="1:77" x14ac:dyDescent="0.2">
      <c r="A744" s="6" t="s">
        <v>2075</v>
      </c>
      <c r="B744" s="66">
        <v>39851.337500000001</v>
      </c>
      <c r="C744" s="66">
        <v>39851.440972222219</v>
      </c>
      <c r="D744" s="6" t="s">
        <v>133</v>
      </c>
      <c r="E744" s="6" t="s">
        <v>134</v>
      </c>
      <c r="G744" s="6">
        <v>50</v>
      </c>
      <c r="M744" s="6">
        <v>220.8</v>
      </c>
      <c r="Q744" s="6">
        <v>718</v>
      </c>
    </row>
    <row r="745" spans="1:77" x14ac:dyDescent="0.2">
      <c r="A745" s="6" t="s">
        <v>2075</v>
      </c>
      <c r="B745" s="66">
        <v>39851.447916666664</v>
      </c>
      <c r="C745" s="66">
        <v>39851.520138888889</v>
      </c>
      <c r="D745" s="6" t="s">
        <v>135</v>
      </c>
      <c r="E745" s="6" t="s">
        <v>136</v>
      </c>
      <c r="G745" s="6">
        <v>50</v>
      </c>
      <c r="M745" s="6">
        <v>252.65</v>
      </c>
      <c r="Q745" s="6">
        <v>584</v>
      </c>
    </row>
    <row r="746" spans="1:77" x14ac:dyDescent="0.2">
      <c r="A746" s="6" t="s">
        <v>2075</v>
      </c>
      <c r="B746" s="66">
        <v>39851.526388888888</v>
      </c>
      <c r="C746" s="66">
        <v>39851.576388888891</v>
      </c>
      <c r="D746" s="6" t="s">
        <v>137</v>
      </c>
      <c r="E746" s="6" t="s">
        <v>138</v>
      </c>
      <c r="G746" s="6">
        <v>50</v>
      </c>
      <c r="M746" s="6">
        <v>163</v>
      </c>
      <c r="Q746" s="6">
        <v>612</v>
      </c>
    </row>
    <row r="747" spans="1:77" x14ac:dyDescent="0.2">
      <c r="A747" s="6" t="s">
        <v>2075</v>
      </c>
      <c r="B747" s="66">
        <v>39851.60833333333</v>
      </c>
      <c r="C747" s="66">
        <v>39851.814583333333</v>
      </c>
      <c r="D747" s="6" t="s">
        <v>139</v>
      </c>
      <c r="E747" s="6" t="s">
        <v>140</v>
      </c>
      <c r="G747" s="6">
        <v>50</v>
      </c>
      <c r="M747" s="6">
        <v>377</v>
      </c>
      <c r="Q747" s="6">
        <v>700</v>
      </c>
    </row>
    <row r="748" spans="1:77" x14ac:dyDescent="0.2">
      <c r="A748" s="6" t="s">
        <v>2075</v>
      </c>
      <c r="B748" s="66">
        <v>39852.23333333333</v>
      </c>
      <c r="C748" s="66">
        <v>39853.582638888889</v>
      </c>
      <c r="D748" s="6" t="s">
        <v>141</v>
      </c>
      <c r="E748" s="6" t="s">
        <v>142</v>
      </c>
      <c r="G748" s="6">
        <v>50</v>
      </c>
      <c r="M748" s="6">
        <v>282.3</v>
      </c>
      <c r="Q748" s="6">
        <v>2340</v>
      </c>
    </row>
    <row r="749" spans="1:77" x14ac:dyDescent="0.2">
      <c r="A749" s="6" t="s">
        <v>2075</v>
      </c>
      <c r="B749" s="66">
        <v>39853.838194444441</v>
      </c>
      <c r="C749" s="66">
        <v>39854.449999999997</v>
      </c>
      <c r="D749" s="6" t="s">
        <v>143</v>
      </c>
      <c r="E749" s="6" t="s">
        <v>144</v>
      </c>
      <c r="G749" s="6">
        <v>50</v>
      </c>
      <c r="M749" s="6">
        <v>667.47</v>
      </c>
      <c r="Q749" s="6">
        <v>1250</v>
      </c>
    </row>
    <row r="750" spans="1:77" x14ac:dyDescent="0.2">
      <c r="A750" s="6" t="s">
        <v>2075</v>
      </c>
      <c r="B750" s="66">
        <v>39854.630555555559</v>
      </c>
      <c r="C750" s="66">
        <v>39855.529861111114</v>
      </c>
      <c r="D750" s="6" t="s">
        <v>145</v>
      </c>
      <c r="E750" s="6" t="s">
        <v>146</v>
      </c>
      <c r="G750" s="6">
        <v>50</v>
      </c>
      <c r="M750" s="6">
        <v>660.4</v>
      </c>
      <c r="Q750" s="6">
        <v>1160</v>
      </c>
    </row>
    <row r="751" spans="1:77" x14ac:dyDescent="0.2">
      <c r="A751" s="6" t="s">
        <v>2075</v>
      </c>
      <c r="B751" s="66">
        <v>39855.573611111111</v>
      </c>
      <c r="C751" s="66">
        <v>39856.213888888888</v>
      </c>
      <c r="D751" s="6" t="s">
        <v>147</v>
      </c>
      <c r="E751" s="6" t="s">
        <v>148</v>
      </c>
      <c r="G751" s="6">
        <v>50</v>
      </c>
      <c r="M751" s="6">
        <v>1052</v>
      </c>
      <c r="Q751" s="6">
        <v>491</v>
      </c>
    </row>
    <row r="752" spans="1:77" x14ac:dyDescent="0.2">
      <c r="A752" s="6" t="s">
        <v>2075</v>
      </c>
      <c r="B752" s="66">
        <v>39856.855555555558</v>
      </c>
      <c r="C752" s="66">
        <v>39860.204861111109</v>
      </c>
      <c r="D752" s="6" t="s">
        <v>149</v>
      </c>
      <c r="E752" s="6" t="s">
        <v>150</v>
      </c>
      <c r="G752" s="6">
        <v>50</v>
      </c>
      <c r="M752" s="6">
        <v>480.3</v>
      </c>
      <c r="Q752" s="6">
        <v>1250</v>
      </c>
    </row>
    <row r="753" spans="1:83" x14ac:dyDescent="0.2">
      <c r="A753" s="6" t="s">
        <v>2075</v>
      </c>
      <c r="B753" s="66">
        <v>39860.625</v>
      </c>
      <c r="C753" s="66">
        <v>39863.570138888892</v>
      </c>
      <c r="D753" s="6" t="s">
        <v>151</v>
      </c>
      <c r="E753" s="6" t="s">
        <v>152</v>
      </c>
      <c r="G753" s="6">
        <v>50</v>
      </c>
      <c r="M753" s="6">
        <v>341.2</v>
      </c>
      <c r="Q753" s="6">
        <v>1280</v>
      </c>
    </row>
    <row r="754" spans="1:83" x14ac:dyDescent="0.2">
      <c r="A754" s="6" t="s">
        <v>2075</v>
      </c>
      <c r="B754" s="66">
        <v>39863.825694444444</v>
      </c>
      <c r="C754" s="66">
        <v>39869.213888888888</v>
      </c>
      <c r="D754" s="6" t="s">
        <v>153</v>
      </c>
      <c r="E754" s="6" t="s">
        <v>154</v>
      </c>
      <c r="G754" s="6">
        <v>50</v>
      </c>
      <c r="M754" s="6">
        <v>416</v>
      </c>
      <c r="Q754" s="6">
        <v>1620</v>
      </c>
    </row>
    <row r="755" spans="1:83" x14ac:dyDescent="0.2">
      <c r="A755" s="6" t="s">
        <v>2075</v>
      </c>
      <c r="B755" s="66">
        <v>39869.376388888886</v>
      </c>
      <c r="C755" s="66">
        <v>39869.684027777781</v>
      </c>
      <c r="D755" s="6" t="s">
        <v>155</v>
      </c>
      <c r="E755" s="6" t="s">
        <v>156</v>
      </c>
      <c r="G755" s="6">
        <v>50</v>
      </c>
      <c r="M755" s="6">
        <v>54.94</v>
      </c>
      <c r="Q755" s="6">
        <v>2440</v>
      </c>
    </row>
    <row r="756" spans="1:83" x14ac:dyDescent="0.2">
      <c r="A756" s="6" t="s">
        <v>2075</v>
      </c>
      <c r="B756" s="66">
        <v>39869.698611111111</v>
      </c>
      <c r="C756" s="66">
        <v>39870.074305555558</v>
      </c>
      <c r="D756" s="6" t="s">
        <v>157</v>
      </c>
      <c r="E756" s="6" t="s">
        <v>158</v>
      </c>
      <c r="G756" s="6">
        <v>50</v>
      </c>
      <c r="M756" s="6">
        <v>217</v>
      </c>
      <c r="Q756" s="6">
        <v>1080</v>
      </c>
    </row>
    <row r="757" spans="1:83" x14ac:dyDescent="0.2">
      <c r="A757" s="6" t="s">
        <v>2075</v>
      </c>
      <c r="B757" s="66">
        <v>39870.177083333336</v>
      </c>
      <c r="C757" s="66">
        <v>39870.557638888888</v>
      </c>
      <c r="D757" s="6" t="s">
        <v>159</v>
      </c>
      <c r="E757" s="6" t="s">
        <v>160</v>
      </c>
      <c r="G757" s="6">
        <v>50</v>
      </c>
      <c r="M757" s="6">
        <v>64.400000000000006</v>
      </c>
      <c r="Q757" s="6">
        <v>1700</v>
      </c>
    </row>
    <row r="758" spans="1:83" x14ac:dyDescent="0.2">
      <c r="A758" s="6" t="s">
        <v>2075</v>
      </c>
      <c r="B758" s="66">
        <v>39870.607638888891</v>
      </c>
      <c r="C758" s="66">
        <v>39870.710416666669</v>
      </c>
      <c r="D758" s="6" t="s">
        <v>161</v>
      </c>
      <c r="E758" s="6" t="s">
        <v>162</v>
      </c>
      <c r="G758" s="6">
        <v>50</v>
      </c>
      <c r="M758" s="6">
        <v>1007</v>
      </c>
      <c r="Q758" s="6">
        <v>421</v>
      </c>
    </row>
    <row r="759" spans="1:83" x14ac:dyDescent="0.2">
      <c r="A759" s="6" t="s">
        <v>2075</v>
      </c>
      <c r="B759" s="66">
        <v>39870.738194444442</v>
      </c>
      <c r="C759" s="66">
        <v>39870.990277777775</v>
      </c>
      <c r="D759" s="6" t="s">
        <v>163</v>
      </c>
      <c r="E759" s="6" t="s">
        <v>164</v>
      </c>
      <c r="G759" s="6">
        <v>50</v>
      </c>
      <c r="M759" s="6">
        <v>2053.6</v>
      </c>
      <c r="Q759" s="6">
        <v>291</v>
      </c>
    </row>
    <row r="760" spans="1:83" x14ac:dyDescent="0.2">
      <c r="A760" s="6" t="s">
        <v>2075</v>
      </c>
      <c r="B760" s="66">
        <v>39871.038194444445</v>
      </c>
      <c r="C760" s="66">
        <v>39871.231944444444</v>
      </c>
      <c r="D760" s="6" t="s">
        <v>165</v>
      </c>
      <c r="E760" s="6" t="s">
        <v>166</v>
      </c>
      <c r="G760" s="6">
        <v>50</v>
      </c>
      <c r="M760" s="6">
        <v>562.46</v>
      </c>
      <c r="Q760" s="6">
        <v>260</v>
      </c>
    </row>
    <row r="761" spans="1:83" x14ac:dyDescent="0.2">
      <c r="A761" s="6" t="s">
        <v>2075</v>
      </c>
      <c r="B761" s="66">
        <v>39871.263888888891</v>
      </c>
      <c r="C761" s="66">
        <v>39871.614583333336</v>
      </c>
      <c r="D761" s="6" t="s">
        <v>167</v>
      </c>
      <c r="E761" s="6" t="s">
        <v>168</v>
      </c>
      <c r="G761" s="6">
        <v>50</v>
      </c>
      <c r="M761" s="6">
        <v>248.98</v>
      </c>
      <c r="O761" s="6">
        <v>951</v>
      </c>
      <c r="Q761" s="6">
        <v>1770</v>
      </c>
      <c r="S761" s="6">
        <v>5.6000000000000001E-2</v>
      </c>
      <c r="U761" s="6">
        <v>1.56</v>
      </c>
      <c r="W761" s="6">
        <v>26.4</v>
      </c>
      <c r="Y761" s="6">
        <v>200</v>
      </c>
      <c r="AA761" s="6">
        <v>300</v>
      </c>
      <c r="AC761" s="6">
        <v>1320</v>
      </c>
      <c r="AD761" s="6" t="s">
        <v>1784</v>
      </c>
      <c r="AE761" s="6">
        <v>20</v>
      </c>
      <c r="AG761" s="6">
        <v>810</v>
      </c>
      <c r="AI761" s="6">
        <v>71</v>
      </c>
      <c r="AK761" s="6">
        <v>9.5</v>
      </c>
      <c r="AM761" s="6">
        <v>7.31</v>
      </c>
      <c r="AO761" s="6">
        <v>157</v>
      </c>
      <c r="AQ761" s="6">
        <v>39</v>
      </c>
      <c r="BA761" s="6">
        <v>34</v>
      </c>
      <c r="CA761" s="6">
        <v>27</v>
      </c>
      <c r="CC761" s="6">
        <v>2.2000000000000002</v>
      </c>
      <c r="CE761" s="6">
        <v>42</v>
      </c>
    </row>
    <row r="762" spans="1:83" x14ac:dyDescent="0.2">
      <c r="A762" s="6" t="s">
        <v>2075</v>
      </c>
      <c r="B762" s="66">
        <v>39871.27847222222</v>
      </c>
      <c r="C762" s="66">
        <v>39871.493055555555</v>
      </c>
      <c r="D762" s="6" t="s">
        <v>169</v>
      </c>
      <c r="E762" s="6" t="s">
        <v>170</v>
      </c>
      <c r="G762" s="6">
        <v>50</v>
      </c>
      <c r="M762" s="6">
        <v>151.30000000000001</v>
      </c>
      <c r="Q762" s="6">
        <v>1030</v>
      </c>
    </row>
    <row r="763" spans="1:83" x14ac:dyDescent="0.2">
      <c r="A763" s="6" t="s">
        <v>2075</v>
      </c>
      <c r="B763" s="66">
        <v>39871.535416666666</v>
      </c>
      <c r="C763" s="66">
        <v>39872.421527777777</v>
      </c>
      <c r="D763" s="6" t="s">
        <v>171</v>
      </c>
      <c r="E763" s="6" t="s">
        <v>172</v>
      </c>
      <c r="G763" s="6">
        <v>50</v>
      </c>
      <c r="M763" s="6">
        <v>224.3</v>
      </c>
      <c r="Q763" s="6">
        <v>1690</v>
      </c>
    </row>
    <row r="764" spans="1:83" x14ac:dyDescent="0.2">
      <c r="A764" s="6" t="s">
        <v>2075</v>
      </c>
      <c r="B764" s="66">
        <v>39872.604861111111</v>
      </c>
      <c r="C764" s="66">
        <v>39873.79583333333</v>
      </c>
      <c r="D764" s="6" t="s">
        <v>173</v>
      </c>
      <c r="E764" s="6" t="s">
        <v>174</v>
      </c>
      <c r="G764" s="6">
        <v>50</v>
      </c>
      <c r="M764" s="6">
        <v>131.15</v>
      </c>
      <c r="Q764" s="6">
        <v>682</v>
      </c>
    </row>
    <row r="765" spans="1:83" x14ac:dyDescent="0.2">
      <c r="A765" s="6" t="s">
        <v>2075</v>
      </c>
      <c r="B765" s="66">
        <v>39874.051388888889</v>
      </c>
      <c r="C765" s="66">
        <v>39875.626388888886</v>
      </c>
      <c r="D765" s="6" t="s">
        <v>175</v>
      </c>
      <c r="E765" s="6" t="s">
        <v>176</v>
      </c>
      <c r="G765" s="6">
        <v>50</v>
      </c>
      <c r="M765" s="6">
        <v>137.80000000000001</v>
      </c>
      <c r="Q765" s="6">
        <v>5650</v>
      </c>
    </row>
    <row r="766" spans="1:83" x14ac:dyDescent="0.2">
      <c r="A766" s="6" t="s">
        <v>2075</v>
      </c>
      <c r="B766" s="66">
        <v>39875.74722222222</v>
      </c>
      <c r="C766" s="66">
        <v>39876.167361111111</v>
      </c>
      <c r="D766" s="6" t="s">
        <v>177</v>
      </c>
      <c r="E766" s="6" t="s">
        <v>178</v>
      </c>
      <c r="G766" s="6">
        <v>50</v>
      </c>
      <c r="M766" s="6">
        <v>35.49</v>
      </c>
      <c r="Q766" s="6">
        <v>3950</v>
      </c>
    </row>
    <row r="767" spans="1:83" x14ac:dyDescent="0.2">
      <c r="A767" s="6" t="s">
        <v>2075</v>
      </c>
      <c r="B767" s="66">
        <v>39876.313888888886</v>
      </c>
      <c r="C767" s="66">
        <v>39877.550694444442</v>
      </c>
      <c r="D767" s="6" t="s">
        <v>179</v>
      </c>
      <c r="E767" s="6" t="s">
        <v>180</v>
      </c>
      <c r="G767" s="6">
        <v>50</v>
      </c>
      <c r="M767" s="6">
        <v>213.07</v>
      </c>
      <c r="Q767" s="6">
        <v>1150</v>
      </c>
    </row>
    <row r="768" spans="1:83" x14ac:dyDescent="0.2">
      <c r="A768" s="6" t="s">
        <v>2075</v>
      </c>
      <c r="B768" s="66">
        <v>39877.563888888886</v>
      </c>
      <c r="C768" s="66">
        <v>39877.709027777775</v>
      </c>
      <c r="D768" s="6" t="s">
        <v>181</v>
      </c>
      <c r="E768" s="6" t="s">
        <v>182</v>
      </c>
      <c r="G768" s="6">
        <v>50</v>
      </c>
      <c r="M768" s="6">
        <v>518.70000000000005</v>
      </c>
      <c r="Q768" s="6">
        <v>475</v>
      </c>
    </row>
    <row r="769" spans="1:83" x14ac:dyDescent="0.2">
      <c r="A769" s="6" t="s">
        <v>2075</v>
      </c>
      <c r="B769" s="66">
        <v>39877.727083333331</v>
      </c>
      <c r="C769" s="66">
        <v>39878.536111111112</v>
      </c>
      <c r="D769" s="6" t="s">
        <v>183</v>
      </c>
      <c r="E769" s="6" t="s">
        <v>184</v>
      </c>
      <c r="G769" s="6">
        <v>50</v>
      </c>
      <c r="M769" s="6">
        <v>718.47</v>
      </c>
      <c r="Q769" s="6">
        <v>1120</v>
      </c>
    </row>
    <row r="770" spans="1:83" x14ac:dyDescent="0.2">
      <c r="A770" s="6" t="s">
        <v>2075</v>
      </c>
      <c r="B770" s="66">
        <v>39878.575694444444</v>
      </c>
      <c r="C770" s="66">
        <v>39878.75277777778</v>
      </c>
      <c r="D770" s="6" t="s">
        <v>185</v>
      </c>
      <c r="E770" s="6" t="s">
        <v>186</v>
      </c>
      <c r="G770" s="6">
        <v>50</v>
      </c>
      <c r="M770" s="6">
        <v>100.8</v>
      </c>
      <c r="Q770" s="6">
        <v>1130</v>
      </c>
    </row>
    <row r="771" spans="1:83" x14ac:dyDescent="0.2">
      <c r="A771" s="6" t="s">
        <v>2075</v>
      </c>
      <c r="B771" s="66">
        <v>39878.822916666664</v>
      </c>
      <c r="C771" s="66">
        <v>39880.315972222219</v>
      </c>
      <c r="D771" s="6" t="s">
        <v>187</v>
      </c>
      <c r="E771" s="6" t="s">
        <v>188</v>
      </c>
      <c r="G771" s="6">
        <v>50</v>
      </c>
      <c r="M771" s="6">
        <v>2295</v>
      </c>
      <c r="Q771" s="6">
        <v>350</v>
      </c>
    </row>
    <row r="772" spans="1:83" x14ac:dyDescent="0.2">
      <c r="A772" s="6" t="s">
        <v>2075</v>
      </c>
      <c r="B772" s="66">
        <v>39881.642361111109</v>
      </c>
      <c r="C772" s="66">
        <v>39883.145833333336</v>
      </c>
      <c r="D772" s="6" t="s">
        <v>189</v>
      </c>
      <c r="E772" s="6" t="s">
        <v>190</v>
      </c>
      <c r="G772" s="6">
        <v>50</v>
      </c>
      <c r="M772" s="6">
        <v>2953</v>
      </c>
      <c r="Q772" s="6">
        <v>202</v>
      </c>
    </row>
    <row r="773" spans="1:83" x14ac:dyDescent="0.2">
      <c r="A773" s="6" t="s">
        <v>2075</v>
      </c>
      <c r="B773" s="66">
        <v>39883.568749999999</v>
      </c>
      <c r="C773" s="66">
        <v>39889.288888888892</v>
      </c>
      <c r="D773" s="6" t="s">
        <v>191</v>
      </c>
      <c r="E773" s="6" t="s">
        <v>192</v>
      </c>
      <c r="G773" s="6">
        <v>50</v>
      </c>
      <c r="M773" s="6">
        <v>1040.7</v>
      </c>
      <c r="Q773" s="6">
        <v>329</v>
      </c>
    </row>
    <row r="774" spans="1:83" x14ac:dyDescent="0.2">
      <c r="A774" s="6" t="s">
        <v>2075</v>
      </c>
      <c r="B774" s="66">
        <v>39889.640277777777</v>
      </c>
      <c r="C774" s="66">
        <v>39890.659722222219</v>
      </c>
      <c r="D774" s="6" t="s">
        <v>193</v>
      </c>
      <c r="E774" s="6" t="s">
        <v>194</v>
      </c>
      <c r="G774" s="6">
        <v>50</v>
      </c>
      <c r="M774" s="6">
        <v>222.6</v>
      </c>
      <c r="Q774" s="6">
        <v>317</v>
      </c>
    </row>
    <row r="775" spans="1:83" x14ac:dyDescent="0.2">
      <c r="A775" s="6" t="s">
        <v>2075</v>
      </c>
      <c r="B775" s="66">
        <v>39891.148611111108</v>
      </c>
      <c r="C775" s="66">
        <v>39895.290277777778</v>
      </c>
      <c r="D775" s="6" t="s">
        <v>195</v>
      </c>
      <c r="E775" s="6" t="s">
        <v>196</v>
      </c>
      <c r="G775" s="6">
        <v>50</v>
      </c>
      <c r="M775" s="6">
        <v>571.1</v>
      </c>
      <c r="Q775" s="6">
        <v>220</v>
      </c>
    </row>
    <row r="776" spans="1:83" x14ac:dyDescent="0.2">
      <c r="A776" s="6" t="s">
        <v>2075</v>
      </c>
      <c r="B776" s="66">
        <v>39895.642361111109</v>
      </c>
      <c r="C776" s="66">
        <v>39896.168749999997</v>
      </c>
      <c r="D776" s="6" t="s">
        <v>197</v>
      </c>
      <c r="E776" s="6" t="s">
        <v>198</v>
      </c>
      <c r="G776" s="6">
        <v>50</v>
      </c>
      <c r="M776" s="6">
        <v>59.88</v>
      </c>
      <c r="Q776" s="6">
        <v>219</v>
      </c>
    </row>
    <row r="777" spans="1:83" x14ac:dyDescent="0.2">
      <c r="A777" s="6" t="s">
        <v>2075</v>
      </c>
      <c r="B777" s="66">
        <v>39896.34652777778</v>
      </c>
      <c r="C777" s="66">
        <v>39898.199999999997</v>
      </c>
      <c r="D777" s="6" t="s">
        <v>199</v>
      </c>
      <c r="E777" s="6" t="s">
        <v>200</v>
      </c>
      <c r="G777" s="6">
        <v>50</v>
      </c>
      <c r="M777" s="6">
        <v>606.6</v>
      </c>
      <c r="Q777" s="6">
        <v>240</v>
      </c>
    </row>
    <row r="778" spans="1:83" x14ac:dyDescent="0.2">
      <c r="A778" s="6" t="s">
        <v>2075</v>
      </c>
      <c r="B778" s="66">
        <v>39898.559027777781</v>
      </c>
      <c r="C778" s="66">
        <v>39900.527777777781</v>
      </c>
      <c r="D778" s="6" t="s">
        <v>201</v>
      </c>
      <c r="E778" s="6" t="s">
        <v>202</v>
      </c>
      <c r="G778" s="6">
        <v>50</v>
      </c>
      <c r="M778" s="6">
        <v>273.3</v>
      </c>
      <c r="Q778" s="6">
        <v>172</v>
      </c>
    </row>
    <row r="779" spans="1:83" x14ac:dyDescent="0.2">
      <c r="A779" s="6" t="s">
        <v>2075</v>
      </c>
      <c r="B779" s="66">
        <v>39900.790277777778</v>
      </c>
      <c r="C779" s="66">
        <v>39901.605555555558</v>
      </c>
      <c r="D779" s="6" t="s">
        <v>203</v>
      </c>
      <c r="E779" s="6" t="s">
        <v>204</v>
      </c>
      <c r="G779" s="6">
        <v>50</v>
      </c>
      <c r="M779" s="6">
        <v>212</v>
      </c>
      <c r="Q779" s="6">
        <v>5770</v>
      </c>
    </row>
    <row r="780" spans="1:83" x14ac:dyDescent="0.2">
      <c r="A780" s="6" t="s">
        <v>2075</v>
      </c>
      <c r="B780" s="66">
        <v>39900.791666666664</v>
      </c>
      <c r="C780" s="66">
        <v>39901.725694444445</v>
      </c>
      <c r="D780" s="6" t="s">
        <v>205</v>
      </c>
      <c r="E780" s="6" t="s">
        <v>206</v>
      </c>
      <c r="G780" s="6">
        <v>50</v>
      </c>
      <c r="M780" s="6">
        <v>304.52999999999997</v>
      </c>
      <c r="O780" s="6">
        <v>3100</v>
      </c>
      <c r="Q780" s="6">
        <v>5070</v>
      </c>
      <c r="S780" s="6">
        <v>0.24</v>
      </c>
      <c r="U780" s="6">
        <v>1.83</v>
      </c>
      <c r="W780" s="6">
        <v>23.8</v>
      </c>
      <c r="Y780" s="6">
        <v>752</v>
      </c>
      <c r="AA780" s="6">
        <v>1190</v>
      </c>
      <c r="AC780" s="6">
        <v>4060</v>
      </c>
      <c r="AD780" s="6" t="s">
        <v>1784</v>
      </c>
      <c r="AE780" s="6">
        <v>20</v>
      </c>
      <c r="AG780" s="6">
        <v>3000</v>
      </c>
      <c r="AI780" s="6">
        <v>35</v>
      </c>
      <c r="AJ780" s="6" t="s">
        <v>1784</v>
      </c>
      <c r="AK780" s="6">
        <v>2.5</v>
      </c>
      <c r="AM780" s="6">
        <v>7.14</v>
      </c>
      <c r="AO780" s="6">
        <v>207</v>
      </c>
      <c r="AQ780" s="6">
        <v>240</v>
      </c>
      <c r="BA780" s="6">
        <v>31</v>
      </c>
      <c r="CA780" s="6">
        <v>140</v>
      </c>
      <c r="CC780" s="6">
        <v>4</v>
      </c>
      <c r="CD780" s="6" t="s">
        <v>1784</v>
      </c>
      <c r="CE780" s="6">
        <v>20</v>
      </c>
    </row>
    <row r="781" spans="1:83" x14ac:dyDescent="0.2">
      <c r="A781" s="6" t="s">
        <v>2075</v>
      </c>
      <c r="B781" s="66">
        <v>39901.634027777778</v>
      </c>
      <c r="C781" s="66">
        <v>39902.451388888891</v>
      </c>
      <c r="D781" s="6" t="s">
        <v>207</v>
      </c>
      <c r="E781" s="6" t="s">
        <v>208</v>
      </c>
      <c r="G781" s="6">
        <v>50</v>
      </c>
      <c r="M781" s="6">
        <v>401.3</v>
      </c>
      <c r="Q781" s="6">
        <v>1110</v>
      </c>
    </row>
    <row r="782" spans="1:83" x14ac:dyDescent="0.2">
      <c r="A782" s="6" t="s">
        <v>2075</v>
      </c>
      <c r="B782" s="66">
        <v>39902.51666666667</v>
      </c>
      <c r="C782" s="66">
        <v>39903.386111111111</v>
      </c>
      <c r="D782" s="6" t="s">
        <v>209</v>
      </c>
      <c r="E782" s="6" t="s">
        <v>210</v>
      </c>
      <c r="G782" s="6">
        <v>50</v>
      </c>
      <c r="M782" s="6">
        <v>491.2</v>
      </c>
      <c r="Q782" s="6">
        <v>474</v>
      </c>
    </row>
    <row r="783" spans="1:83" x14ac:dyDescent="0.2">
      <c r="A783" s="6" t="s">
        <v>2075</v>
      </c>
      <c r="B783" s="66">
        <v>39903.459027777775</v>
      </c>
      <c r="C783" s="66">
        <v>39905.192361111112</v>
      </c>
      <c r="D783" s="6" t="s">
        <v>211</v>
      </c>
      <c r="E783" s="6" t="s">
        <v>212</v>
      </c>
      <c r="G783" s="6">
        <v>50</v>
      </c>
      <c r="M783" s="6">
        <v>2274.3000000000002</v>
      </c>
      <c r="Q783" s="6">
        <v>157</v>
      </c>
    </row>
    <row r="784" spans="1:83" x14ac:dyDescent="0.2">
      <c r="A784" s="6" t="s">
        <v>2075</v>
      </c>
      <c r="B784" s="66">
        <v>39905.439583333333</v>
      </c>
      <c r="C784" s="66">
        <v>39906.956944444442</v>
      </c>
      <c r="D784" s="6" t="s">
        <v>213</v>
      </c>
      <c r="E784" s="6" t="s">
        <v>214</v>
      </c>
      <c r="G784" s="6">
        <v>50</v>
      </c>
      <c r="M784" s="6">
        <v>575.9</v>
      </c>
      <c r="Q784" s="6">
        <v>161</v>
      </c>
    </row>
    <row r="785" spans="1:83" x14ac:dyDescent="0.2">
      <c r="A785" s="6" t="s">
        <v>2075</v>
      </c>
      <c r="B785" s="66">
        <v>39907.296527777777</v>
      </c>
      <c r="C785" s="66">
        <v>39908.543055555558</v>
      </c>
      <c r="D785" s="6" t="s">
        <v>215</v>
      </c>
      <c r="E785" s="6" t="s">
        <v>216</v>
      </c>
      <c r="G785" s="6">
        <v>50</v>
      </c>
      <c r="M785" s="6">
        <v>236.9</v>
      </c>
      <c r="Q785" s="6">
        <v>158</v>
      </c>
    </row>
    <row r="786" spans="1:83" x14ac:dyDescent="0.2">
      <c r="A786" s="6" t="s">
        <v>2075</v>
      </c>
      <c r="B786" s="66">
        <v>39909.32708333333</v>
      </c>
      <c r="C786" s="66">
        <v>39911.401388888888</v>
      </c>
      <c r="D786" s="6" t="s">
        <v>217</v>
      </c>
      <c r="E786" s="6" t="s">
        <v>218</v>
      </c>
      <c r="G786" s="6">
        <v>50</v>
      </c>
      <c r="M786" s="6">
        <v>285.10000000000002</v>
      </c>
      <c r="Q786" s="6">
        <v>139</v>
      </c>
    </row>
    <row r="787" spans="1:83" x14ac:dyDescent="0.2">
      <c r="A787" s="6" t="s">
        <v>2075</v>
      </c>
      <c r="B787" s="66">
        <v>39911.739583333336</v>
      </c>
      <c r="C787" s="66">
        <v>39914.874305555553</v>
      </c>
      <c r="D787" s="6" t="s">
        <v>219</v>
      </c>
      <c r="E787" s="6" t="s">
        <v>220</v>
      </c>
      <c r="G787" s="6">
        <v>50</v>
      </c>
      <c r="M787" s="6">
        <v>357.7</v>
      </c>
      <c r="Q787" s="6">
        <v>136</v>
      </c>
    </row>
    <row r="788" spans="1:83" x14ac:dyDescent="0.2">
      <c r="A788" s="6" t="s">
        <v>2075</v>
      </c>
      <c r="B788" s="66">
        <v>39915.353472222225</v>
      </c>
      <c r="C788" s="66">
        <v>39918.27847222222</v>
      </c>
      <c r="D788" s="6" t="s">
        <v>221</v>
      </c>
      <c r="E788" s="6" t="s">
        <v>222</v>
      </c>
      <c r="G788" s="6">
        <v>50</v>
      </c>
      <c r="M788" s="6">
        <v>379.14</v>
      </c>
      <c r="Q788" s="6">
        <v>378</v>
      </c>
    </row>
    <row r="789" spans="1:83" x14ac:dyDescent="0.2">
      <c r="A789" s="6" t="s">
        <v>2075</v>
      </c>
      <c r="B789" s="66">
        <v>39918.522916666669</v>
      </c>
      <c r="C789" s="66">
        <v>39922.400000000001</v>
      </c>
      <c r="D789" s="6" t="s">
        <v>223</v>
      </c>
      <c r="E789" s="6" t="s">
        <v>224</v>
      </c>
      <c r="G789" s="6">
        <v>50</v>
      </c>
      <c r="M789" s="6">
        <v>359.56</v>
      </c>
      <c r="Q789" s="6">
        <v>204</v>
      </c>
    </row>
    <row r="790" spans="1:83" x14ac:dyDescent="0.2">
      <c r="A790" s="6" t="s">
        <v>2075</v>
      </c>
      <c r="B790" s="66">
        <v>39922.682638888888</v>
      </c>
      <c r="C790" s="66">
        <v>39923.068055555559</v>
      </c>
      <c r="D790" s="6" t="s">
        <v>225</v>
      </c>
      <c r="E790" s="6" t="s">
        <v>226</v>
      </c>
      <c r="G790" s="6">
        <v>50</v>
      </c>
      <c r="M790" s="6">
        <v>896.4</v>
      </c>
      <c r="Q790" s="6">
        <v>149</v>
      </c>
    </row>
    <row r="791" spans="1:83" x14ac:dyDescent="0.2">
      <c r="A791" s="6" t="s">
        <v>2075</v>
      </c>
      <c r="B791" s="66">
        <v>39923.09652777778</v>
      </c>
      <c r="C791" s="66">
        <v>39924.057638888888</v>
      </c>
      <c r="D791" s="6" t="s">
        <v>227</v>
      </c>
      <c r="E791" s="6" t="s">
        <v>228</v>
      </c>
      <c r="G791" s="6">
        <v>50</v>
      </c>
      <c r="M791" s="6">
        <v>1050.7</v>
      </c>
      <c r="Q791" s="6">
        <v>64.8</v>
      </c>
    </row>
    <row r="792" spans="1:83" x14ac:dyDescent="0.2">
      <c r="A792" s="6" t="s">
        <v>2075</v>
      </c>
      <c r="B792" s="66">
        <v>39924.28402777778</v>
      </c>
      <c r="C792" s="66">
        <v>39925.404861111114</v>
      </c>
      <c r="D792" s="6" t="s">
        <v>229</v>
      </c>
      <c r="E792" s="6" t="s">
        <v>230</v>
      </c>
      <c r="G792" s="6">
        <v>50</v>
      </c>
      <c r="M792" s="6">
        <v>571.4</v>
      </c>
      <c r="Q792" s="6">
        <v>159</v>
      </c>
    </row>
    <row r="793" spans="1:83" x14ac:dyDescent="0.2">
      <c r="A793" s="6" t="s">
        <v>2075</v>
      </c>
      <c r="B793" s="66">
        <v>39924.305555555555</v>
      </c>
      <c r="C793" s="66">
        <v>39924.538194444445</v>
      </c>
      <c r="D793" s="6" t="s">
        <v>231</v>
      </c>
      <c r="E793" s="6" t="s">
        <v>232</v>
      </c>
      <c r="G793" s="6">
        <v>50</v>
      </c>
      <c r="M793" s="6">
        <v>180.26</v>
      </c>
      <c r="O793" s="6">
        <v>135</v>
      </c>
      <c r="Q793" s="6">
        <v>213</v>
      </c>
      <c r="S793" s="6">
        <v>9.9000000000000005E-2</v>
      </c>
      <c r="U793" s="6">
        <v>0.8</v>
      </c>
      <c r="W793" s="6">
        <v>23.4</v>
      </c>
      <c r="Y793" s="6">
        <v>63.9</v>
      </c>
      <c r="AA793" s="6">
        <v>95.3</v>
      </c>
      <c r="AC793" s="6">
        <v>747</v>
      </c>
      <c r="AD793" s="6" t="s">
        <v>1784</v>
      </c>
      <c r="AE793" s="6">
        <v>20</v>
      </c>
      <c r="AG793" s="6">
        <v>40</v>
      </c>
      <c r="AI793" s="6">
        <v>7</v>
      </c>
      <c r="AJ793" s="6" t="s">
        <v>1784</v>
      </c>
      <c r="AK793" s="6">
        <v>2.5</v>
      </c>
      <c r="AM793" s="6">
        <v>7.89</v>
      </c>
      <c r="AO793" s="6">
        <v>198</v>
      </c>
      <c r="AQ793" s="6">
        <v>12</v>
      </c>
      <c r="BA793" s="6">
        <v>9</v>
      </c>
      <c r="CA793" s="6">
        <v>11</v>
      </c>
      <c r="CC793" s="6">
        <v>0.66</v>
      </c>
      <c r="CD793" s="6" t="s">
        <v>1784</v>
      </c>
      <c r="CE793" s="6">
        <v>20</v>
      </c>
    </row>
    <row r="794" spans="1:83" x14ac:dyDescent="0.2">
      <c r="A794" s="6" t="s">
        <v>2075</v>
      </c>
      <c r="B794" s="66">
        <v>39925.447916666664</v>
      </c>
      <c r="C794" s="66"/>
      <c r="D794" s="6" t="s">
        <v>233</v>
      </c>
      <c r="E794" s="6" t="s">
        <v>234</v>
      </c>
      <c r="G794" s="6">
        <v>70</v>
      </c>
      <c r="K794" s="6">
        <v>2.8</v>
      </c>
      <c r="BY794" s="6">
        <v>4.3</v>
      </c>
    </row>
    <row r="795" spans="1:83" x14ac:dyDescent="0.2">
      <c r="A795" s="6" t="s">
        <v>2075</v>
      </c>
      <c r="B795" s="66">
        <v>39925.5</v>
      </c>
      <c r="C795" s="66">
        <v>39927.539583333331</v>
      </c>
      <c r="D795" s="6" t="s">
        <v>235</v>
      </c>
      <c r="E795" s="6" t="s">
        <v>236</v>
      </c>
      <c r="G795" s="6">
        <v>50</v>
      </c>
      <c r="M795" s="6">
        <v>352.5</v>
      </c>
      <c r="Q795" s="6">
        <v>124</v>
      </c>
    </row>
    <row r="796" spans="1:83" x14ac:dyDescent="0.2">
      <c r="A796" s="6" t="s">
        <v>2075</v>
      </c>
      <c r="B796" s="66">
        <v>39927.855555555558</v>
      </c>
      <c r="C796" s="66">
        <v>39932.369444444441</v>
      </c>
      <c r="D796" s="6" t="s">
        <v>237</v>
      </c>
      <c r="E796" s="6" t="s">
        <v>238</v>
      </c>
      <c r="G796" s="6">
        <v>50</v>
      </c>
      <c r="M796" s="6">
        <v>8140</v>
      </c>
      <c r="Q796" s="6">
        <v>53.3</v>
      </c>
    </row>
    <row r="797" spans="1:83" x14ac:dyDescent="0.2">
      <c r="A797" s="6" t="s">
        <v>2075</v>
      </c>
      <c r="B797" s="66">
        <v>39932.478472222225</v>
      </c>
      <c r="C797" s="66">
        <v>39933.350694444445</v>
      </c>
      <c r="D797" s="6" t="s">
        <v>239</v>
      </c>
      <c r="E797" s="6" t="s">
        <v>240</v>
      </c>
      <c r="G797" s="6">
        <v>50</v>
      </c>
      <c r="M797" s="6">
        <v>202</v>
      </c>
      <c r="Q797" s="6">
        <v>66.599999999999994</v>
      </c>
    </row>
    <row r="798" spans="1:83" x14ac:dyDescent="0.2">
      <c r="A798" s="6" t="s">
        <v>2075</v>
      </c>
      <c r="B798" s="66">
        <v>39933.414583333331</v>
      </c>
      <c r="C798" s="66">
        <v>39938.435416666667</v>
      </c>
      <c r="D798" s="6" t="s">
        <v>241</v>
      </c>
      <c r="E798" s="6" t="s">
        <v>242</v>
      </c>
      <c r="G798" s="6">
        <v>50</v>
      </c>
      <c r="M798" s="6">
        <v>1870</v>
      </c>
      <c r="Q798" s="6">
        <v>57.8</v>
      </c>
    </row>
    <row r="799" spans="1:83" x14ac:dyDescent="0.2">
      <c r="A799" s="6" t="s">
        <v>2075</v>
      </c>
      <c r="B799" s="66">
        <v>40009.194444444445</v>
      </c>
      <c r="C799" s="66">
        <v>40009.520833333336</v>
      </c>
      <c r="D799" s="6" t="s">
        <v>243</v>
      </c>
      <c r="E799" s="6" t="s">
        <v>244</v>
      </c>
      <c r="G799" s="6">
        <v>50</v>
      </c>
      <c r="M799" s="6">
        <v>316.48</v>
      </c>
      <c r="O799" s="6">
        <v>25.3</v>
      </c>
      <c r="Q799" s="6">
        <v>79.400000000000006</v>
      </c>
      <c r="S799" s="6">
        <v>7.9000000000000001E-2</v>
      </c>
      <c r="U799" s="6">
        <v>3.12</v>
      </c>
      <c r="W799" s="6">
        <v>12.5</v>
      </c>
      <c r="Y799" s="6">
        <v>20.5</v>
      </c>
      <c r="AA799" s="6">
        <v>29</v>
      </c>
      <c r="AC799" s="6">
        <v>333</v>
      </c>
      <c r="AD799" s="6" t="s">
        <v>1784</v>
      </c>
      <c r="AE799" s="6">
        <v>20</v>
      </c>
      <c r="AF799" s="6" t="s">
        <v>1784</v>
      </c>
      <c r="AG799" s="6">
        <v>20</v>
      </c>
      <c r="AH799" s="6" t="s">
        <v>1784</v>
      </c>
      <c r="AI799" s="6">
        <v>5</v>
      </c>
      <c r="AJ799" s="6" t="s">
        <v>1784</v>
      </c>
      <c r="AK799" s="6">
        <v>2.5</v>
      </c>
      <c r="AM799" s="6">
        <v>7.66</v>
      </c>
      <c r="AO799" s="6">
        <v>95.8</v>
      </c>
      <c r="AQ799" s="6">
        <v>2.9</v>
      </c>
      <c r="BA799" s="6">
        <v>179</v>
      </c>
      <c r="CA799" s="6">
        <v>5</v>
      </c>
      <c r="CB799" s="6" t="s">
        <v>1784</v>
      </c>
      <c r="CC799" s="6">
        <v>0.25</v>
      </c>
      <c r="CD799" s="6" t="s">
        <v>1784</v>
      </c>
      <c r="CE799" s="6">
        <v>20</v>
      </c>
    </row>
    <row r="800" spans="1:83" x14ac:dyDescent="0.2">
      <c r="A800" s="6" t="s">
        <v>2075</v>
      </c>
      <c r="B800" s="66">
        <v>40009.479166666664</v>
      </c>
      <c r="C800" s="66"/>
      <c r="D800" s="6" t="s">
        <v>245</v>
      </c>
      <c r="E800" s="6" t="s">
        <v>246</v>
      </c>
      <c r="G800" s="6">
        <v>70</v>
      </c>
      <c r="K800" s="6">
        <v>3</v>
      </c>
      <c r="BY800" s="6">
        <v>2.1</v>
      </c>
    </row>
    <row r="801" spans="1:89" x14ac:dyDescent="0.2">
      <c r="A801" s="6" t="s">
        <v>2075</v>
      </c>
      <c r="B801" s="66">
        <v>40149.885416666664</v>
      </c>
      <c r="C801" s="66">
        <v>40155.173611111109</v>
      </c>
      <c r="D801" s="6" t="s">
        <v>247</v>
      </c>
      <c r="E801" s="6" t="s">
        <v>248</v>
      </c>
      <c r="G801" s="6">
        <v>50</v>
      </c>
      <c r="M801" s="6">
        <v>455</v>
      </c>
      <c r="Q801" s="6">
        <v>109</v>
      </c>
    </row>
    <row r="802" spans="1:89" x14ac:dyDescent="0.2">
      <c r="A802" s="6" t="s">
        <v>2075</v>
      </c>
      <c r="B802" s="66">
        <v>40155.375</v>
      </c>
      <c r="C802" s="66">
        <v>40156.224305555559</v>
      </c>
      <c r="D802" s="6" t="s">
        <v>249</v>
      </c>
      <c r="E802" s="6" t="s">
        <v>250</v>
      </c>
      <c r="G802" s="6">
        <v>50</v>
      </c>
      <c r="M802" s="6">
        <v>774</v>
      </c>
      <c r="O802" s="6">
        <v>1660</v>
      </c>
      <c r="Q802" s="6">
        <v>2600</v>
      </c>
      <c r="S802" s="6">
        <v>0.19700000000000001</v>
      </c>
      <c r="U802" s="6">
        <v>4.32</v>
      </c>
      <c r="W802" s="6">
        <v>90.7</v>
      </c>
      <c r="Y802" s="6">
        <v>397</v>
      </c>
      <c r="AA802" s="6">
        <v>609</v>
      </c>
      <c r="AC802" s="6">
        <v>2360</v>
      </c>
      <c r="AD802" s="6" t="s">
        <v>1784</v>
      </c>
      <c r="AE802" s="6">
        <v>20</v>
      </c>
      <c r="AG802" s="6">
        <v>970</v>
      </c>
      <c r="AI802" s="6">
        <v>220</v>
      </c>
      <c r="AJ802" s="6" t="s">
        <v>1784</v>
      </c>
      <c r="AK802" s="6">
        <v>2.5</v>
      </c>
      <c r="AM802" s="6">
        <v>7.19</v>
      </c>
      <c r="AO802" s="6">
        <v>202</v>
      </c>
      <c r="AQ802" s="6">
        <v>220</v>
      </c>
      <c r="BA802" s="6">
        <v>122</v>
      </c>
      <c r="CA802" s="6">
        <v>180</v>
      </c>
      <c r="CC802" s="6">
        <v>1.8</v>
      </c>
      <c r="CD802" s="6" t="s">
        <v>1784</v>
      </c>
      <c r="CE802" s="6">
        <v>20</v>
      </c>
    </row>
    <row r="803" spans="1:89" x14ac:dyDescent="0.2">
      <c r="A803" s="6" t="s">
        <v>2075</v>
      </c>
      <c r="B803" s="66">
        <v>40155.493055555555</v>
      </c>
      <c r="C803" s="66">
        <v>40156.003472222219</v>
      </c>
      <c r="D803" s="6" t="s">
        <v>251</v>
      </c>
      <c r="E803" s="6" t="s">
        <v>252</v>
      </c>
      <c r="G803" s="6">
        <v>50</v>
      </c>
      <c r="M803" s="6">
        <v>71.7</v>
      </c>
      <c r="Q803" s="6">
        <v>3670</v>
      </c>
    </row>
    <row r="804" spans="1:89" x14ac:dyDescent="0.2">
      <c r="A804" s="6" t="s">
        <v>2075</v>
      </c>
      <c r="B804" s="66">
        <v>40156.059027777781</v>
      </c>
      <c r="C804" s="66">
        <v>40156.163194444445</v>
      </c>
      <c r="D804" s="6" t="s">
        <v>253</v>
      </c>
      <c r="E804" s="6" t="s">
        <v>254</v>
      </c>
      <c r="G804" s="6">
        <v>50</v>
      </c>
      <c r="M804" s="6">
        <v>338</v>
      </c>
      <c r="Q804" s="6">
        <v>1540</v>
      </c>
    </row>
    <row r="805" spans="1:89" x14ac:dyDescent="0.2">
      <c r="A805" s="6" t="s">
        <v>2075</v>
      </c>
      <c r="B805" s="66">
        <v>40156.173611111109</v>
      </c>
      <c r="C805" s="66">
        <v>40156.427083333336</v>
      </c>
      <c r="D805" s="6" t="s">
        <v>255</v>
      </c>
      <c r="E805" s="6" t="s">
        <v>256</v>
      </c>
      <c r="G805" s="6">
        <v>50</v>
      </c>
      <c r="M805" s="6">
        <v>1087</v>
      </c>
      <c r="Q805" s="6">
        <v>440</v>
      </c>
    </row>
    <row r="806" spans="1:89" x14ac:dyDescent="0.2">
      <c r="A806" s="6" t="s">
        <v>2075</v>
      </c>
      <c r="B806" s="66">
        <v>40156.458333333336</v>
      </c>
      <c r="C806" s="66">
        <v>40156.805555555555</v>
      </c>
      <c r="D806" s="6" t="s">
        <v>257</v>
      </c>
      <c r="E806" s="6" t="s">
        <v>258</v>
      </c>
      <c r="G806" s="6">
        <v>50</v>
      </c>
      <c r="M806" s="6">
        <v>669</v>
      </c>
      <c r="Q806" s="6">
        <v>423</v>
      </c>
    </row>
    <row r="807" spans="1:89" x14ac:dyDescent="0.2">
      <c r="A807" s="6" t="s">
        <v>2075</v>
      </c>
      <c r="B807" s="66">
        <v>40156.920138888891</v>
      </c>
      <c r="C807" s="66">
        <v>40157.361111111109</v>
      </c>
      <c r="D807" s="6" t="s">
        <v>259</v>
      </c>
      <c r="E807" s="6" t="s">
        <v>260</v>
      </c>
      <c r="G807" s="6">
        <v>50</v>
      </c>
      <c r="M807" s="6">
        <v>190</v>
      </c>
      <c r="Q807" s="6">
        <v>334</v>
      </c>
    </row>
    <row r="808" spans="1:89" x14ac:dyDescent="0.2">
      <c r="A808" s="6" t="s">
        <v>2075</v>
      </c>
      <c r="B808" s="66">
        <v>40157.4375</v>
      </c>
      <c r="C808" s="66"/>
      <c r="D808" s="6" t="s">
        <v>261</v>
      </c>
      <c r="E808" s="6" t="s">
        <v>262</v>
      </c>
      <c r="G808" s="6">
        <v>70</v>
      </c>
      <c r="K808" s="6">
        <v>3</v>
      </c>
      <c r="BY808" s="6">
        <v>5</v>
      </c>
    </row>
    <row r="809" spans="1:89" x14ac:dyDescent="0.2">
      <c r="A809" s="6" t="s">
        <v>2075</v>
      </c>
      <c r="B809" s="66">
        <v>40157.536111111112</v>
      </c>
      <c r="C809" s="66">
        <v>40159.124305555553</v>
      </c>
      <c r="D809" s="6" t="s">
        <v>263</v>
      </c>
      <c r="E809" s="6" t="s">
        <v>264</v>
      </c>
      <c r="G809" s="6">
        <v>50</v>
      </c>
      <c r="M809" s="6">
        <v>259</v>
      </c>
      <c r="Q809" s="6">
        <v>262</v>
      </c>
    </row>
    <row r="810" spans="1:89" x14ac:dyDescent="0.2">
      <c r="A810" s="6" t="s">
        <v>2075</v>
      </c>
      <c r="B810" s="66">
        <v>40159.309027777781</v>
      </c>
      <c r="C810" s="66">
        <v>40160.620833333334</v>
      </c>
      <c r="D810" s="6" t="s">
        <v>265</v>
      </c>
      <c r="E810" s="6" t="s">
        <v>266</v>
      </c>
      <c r="G810" s="6">
        <v>50</v>
      </c>
      <c r="M810" s="6">
        <v>165</v>
      </c>
      <c r="Q810" s="6">
        <v>189</v>
      </c>
    </row>
    <row r="811" spans="1:89" x14ac:dyDescent="0.2">
      <c r="A811" s="6" t="s">
        <v>2075</v>
      </c>
      <c r="B811" s="66">
        <v>40160.798611111109</v>
      </c>
      <c r="C811" s="66">
        <v>40161.464583333334</v>
      </c>
      <c r="D811" s="6" t="s">
        <v>267</v>
      </c>
      <c r="E811" s="6" t="s">
        <v>268</v>
      </c>
      <c r="G811" s="6">
        <v>50</v>
      </c>
      <c r="M811" s="6">
        <v>94</v>
      </c>
      <c r="Q811" s="6">
        <v>253</v>
      </c>
    </row>
    <row r="812" spans="1:89" x14ac:dyDescent="0.2">
      <c r="A812" s="6" t="s">
        <v>2075</v>
      </c>
      <c r="B812" s="66">
        <v>40161.636111111111</v>
      </c>
      <c r="C812" s="66">
        <v>40163.302777777775</v>
      </c>
      <c r="D812" s="6" t="s">
        <v>269</v>
      </c>
      <c r="E812" s="6" t="s">
        <v>270</v>
      </c>
      <c r="G812" s="6">
        <v>50</v>
      </c>
      <c r="M812" s="6">
        <v>236</v>
      </c>
      <c r="Q812" s="6">
        <v>453</v>
      </c>
    </row>
    <row r="813" spans="1:89" x14ac:dyDescent="0.2">
      <c r="A813" s="6" t="s">
        <v>2075</v>
      </c>
      <c r="B813" s="66">
        <v>40163.552777777775</v>
      </c>
      <c r="C813" s="66">
        <v>40168.36041666667</v>
      </c>
      <c r="D813" s="6" t="s">
        <v>271</v>
      </c>
      <c r="E813" s="6" t="s">
        <v>272</v>
      </c>
      <c r="G813" s="6">
        <v>50</v>
      </c>
      <c r="M813" s="6">
        <v>406</v>
      </c>
      <c r="Q813" s="6">
        <v>220</v>
      </c>
    </row>
    <row r="814" spans="1:89" x14ac:dyDescent="0.2">
      <c r="A814" s="6" t="s">
        <v>2075</v>
      </c>
      <c r="B814" s="66">
        <v>40168.6875</v>
      </c>
      <c r="C814" s="66">
        <v>40170.84375</v>
      </c>
      <c r="D814" s="6" t="s">
        <v>273</v>
      </c>
      <c r="E814" s="6" t="s">
        <v>274</v>
      </c>
      <c r="G814" s="6">
        <v>50</v>
      </c>
      <c r="M814" s="6">
        <v>169</v>
      </c>
      <c r="Q814" s="6">
        <v>1440</v>
      </c>
    </row>
    <row r="815" spans="1:89" x14ac:dyDescent="0.2">
      <c r="A815" s="6" t="s">
        <v>2075</v>
      </c>
      <c r="B815" s="66">
        <v>40170.479166666664</v>
      </c>
      <c r="C815" s="66"/>
      <c r="D815" s="6" t="s">
        <v>275</v>
      </c>
      <c r="G815" s="6">
        <v>70</v>
      </c>
      <c r="K815" s="6">
        <v>0.82</v>
      </c>
      <c r="Q815" s="6">
        <v>1470</v>
      </c>
      <c r="U815" s="6">
        <v>0.89</v>
      </c>
      <c r="BO815" s="6">
        <v>0.188</v>
      </c>
      <c r="CG815" s="6">
        <v>6.06</v>
      </c>
      <c r="CI815" s="6">
        <v>7.47</v>
      </c>
      <c r="CK815" s="6">
        <v>3641</v>
      </c>
    </row>
    <row r="816" spans="1:89" x14ac:dyDescent="0.2">
      <c r="A816" s="6" t="s">
        <v>2075</v>
      </c>
      <c r="B816" s="66">
        <v>40171.145138888889</v>
      </c>
      <c r="C816" s="66">
        <v>40171.882638888892</v>
      </c>
      <c r="D816" s="6" t="s">
        <v>276</v>
      </c>
      <c r="E816" s="6" t="s">
        <v>277</v>
      </c>
      <c r="G816" s="6">
        <v>50</v>
      </c>
      <c r="M816" s="6">
        <v>361</v>
      </c>
      <c r="Q816" s="6">
        <v>4010</v>
      </c>
    </row>
    <row r="817" spans="1:83" x14ac:dyDescent="0.2">
      <c r="A817" s="6" t="s">
        <v>2075</v>
      </c>
      <c r="B817" s="66">
        <v>40171.942361111112</v>
      </c>
      <c r="C817" s="66">
        <v>40172.220138888886</v>
      </c>
      <c r="D817" s="6" t="s">
        <v>278</v>
      </c>
      <c r="E817" s="6" t="s">
        <v>279</v>
      </c>
      <c r="G817" s="6">
        <v>50</v>
      </c>
      <c r="M817" s="6">
        <v>1617</v>
      </c>
      <c r="Q817" s="6">
        <v>646</v>
      </c>
    </row>
    <row r="818" spans="1:83" x14ac:dyDescent="0.2">
      <c r="A818" s="6" t="s">
        <v>2075</v>
      </c>
      <c r="B818" s="66">
        <v>40172.231249999997</v>
      </c>
      <c r="C818" s="66">
        <v>40172.527777777781</v>
      </c>
      <c r="D818" s="6" t="s">
        <v>280</v>
      </c>
      <c r="E818" s="6" t="s">
        <v>281</v>
      </c>
      <c r="G818" s="6">
        <v>50</v>
      </c>
      <c r="M818" s="6">
        <v>2681</v>
      </c>
      <c r="Q818" s="6">
        <v>238</v>
      </c>
    </row>
    <row r="819" spans="1:83" x14ac:dyDescent="0.2">
      <c r="A819" s="6" t="s">
        <v>2075</v>
      </c>
      <c r="B819" s="66">
        <v>40172.581250000003</v>
      </c>
      <c r="C819" s="66">
        <v>40173.911805555559</v>
      </c>
      <c r="D819" s="6" t="s">
        <v>282</v>
      </c>
      <c r="E819" s="6" t="s">
        <v>283</v>
      </c>
      <c r="G819" s="6">
        <v>50</v>
      </c>
      <c r="M819" s="6">
        <v>1825</v>
      </c>
      <c r="Q819" s="6">
        <v>368</v>
      </c>
    </row>
    <row r="820" spans="1:83" x14ac:dyDescent="0.2">
      <c r="A820" s="6" t="s">
        <v>2075</v>
      </c>
      <c r="B820" s="66">
        <v>40174.07916666667</v>
      </c>
      <c r="C820" s="66">
        <v>40175.431250000001</v>
      </c>
      <c r="D820" s="6" t="s">
        <v>284</v>
      </c>
      <c r="E820" s="6" t="s">
        <v>285</v>
      </c>
      <c r="G820" s="6">
        <v>50</v>
      </c>
      <c r="M820" s="6">
        <v>247</v>
      </c>
      <c r="Q820" s="6">
        <v>772</v>
      </c>
    </row>
    <row r="821" spans="1:83" x14ac:dyDescent="0.2">
      <c r="A821" s="6" t="s">
        <v>2075</v>
      </c>
      <c r="B821" s="66">
        <v>40175.597222222219</v>
      </c>
      <c r="C821" s="66">
        <v>40183.556944444441</v>
      </c>
      <c r="D821" s="6" t="s">
        <v>286</v>
      </c>
      <c r="E821" s="6" t="s">
        <v>287</v>
      </c>
      <c r="G821" s="6">
        <v>50</v>
      </c>
      <c r="M821" s="6">
        <v>766</v>
      </c>
      <c r="Q821" s="6">
        <v>471</v>
      </c>
    </row>
    <row r="822" spans="1:83" x14ac:dyDescent="0.2">
      <c r="A822" s="6" t="s">
        <v>2075</v>
      </c>
      <c r="B822" s="66">
        <v>40184.59375</v>
      </c>
      <c r="C822" s="66">
        <v>40191.484722222223</v>
      </c>
      <c r="D822" s="6" t="s">
        <v>288</v>
      </c>
      <c r="E822" s="6" t="s">
        <v>289</v>
      </c>
      <c r="G822" s="6">
        <v>50</v>
      </c>
      <c r="M822" s="6">
        <v>459</v>
      </c>
      <c r="Q822" s="6">
        <v>693</v>
      </c>
    </row>
    <row r="823" spans="1:83" x14ac:dyDescent="0.2">
      <c r="A823" s="6" t="s">
        <v>2075</v>
      </c>
      <c r="B823" s="66">
        <v>40191.770833333336</v>
      </c>
      <c r="C823" s="66">
        <v>40198.374305555553</v>
      </c>
      <c r="D823" s="6" t="s">
        <v>290</v>
      </c>
      <c r="E823" s="6" t="s">
        <v>291</v>
      </c>
      <c r="G823" s="6">
        <v>50</v>
      </c>
      <c r="M823" s="6">
        <v>451</v>
      </c>
      <c r="Q823" s="6">
        <v>852</v>
      </c>
    </row>
    <row r="824" spans="1:83" x14ac:dyDescent="0.2">
      <c r="A824" s="6" t="s">
        <v>2075</v>
      </c>
      <c r="B824" s="66">
        <v>40198.665972222225</v>
      </c>
      <c r="C824" s="66">
        <v>40200.184027777781</v>
      </c>
      <c r="D824" s="6" t="s">
        <v>292</v>
      </c>
      <c r="E824" s="6" t="s">
        <v>293</v>
      </c>
      <c r="G824" s="6">
        <v>50</v>
      </c>
      <c r="M824" s="6">
        <v>92</v>
      </c>
      <c r="Q824" s="6">
        <v>621</v>
      </c>
    </row>
    <row r="825" spans="1:83" x14ac:dyDescent="0.2">
      <c r="A825" s="6" t="s">
        <v>2075</v>
      </c>
      <c r="B825" s="66">
        <v>40200.567361111112</v>
      </c>
      <c r="C825" s="66">
        <v>40201.754861111112</v>
      </c>
      <c r="D825" s="6" t="s">
        <v>294</v>
      </c>
      <c r="E825" s="6" t="s">
        <v>295</v>
      </c>
      <c r="G825" s="6">
        <v>50</v>
      </c>
      <c r="M825" s="6">
        <v>125</v>
      </c>
      <c r="Q825" s="6">
        <v>758</v>
      </c>
    </row>
    <row r="826" spans="1:83" x14ac:dyDescent="0.2">
      <c r="A826" s="6" t="s">
        <v>2075</v>
      </c>
      <c r="B826" s="66">
        <v>40201.611111111109</v>
      </c>
      <c r="C826" s="66">
        <v>40203.086805555555</v>
      </c>
      <c r="D826" s="6" t="s">
        <v>296</v>
      </c>
      <c r="E826" s="6" t="s">
        <v>297</v>
      </c>
      <c r="G826" s="6">
        <v>50</v>
      </c>
      <c r="M826" s="6">
        <v>2159</v>
      </c>
      <c r="O826" s="6">
        <v>348</v>
      </c>
      <c r="Q826" s="6">
        <v>559</v>
      </c>
      <c r="S826" s="6">
        <v>3.2000000000000001E-2</v>
      </c>
      <c r="U826" s="6">
        <v>2.25</v>
      </c>
      <c r="W826" s="6">
        <v>62.1</v>
      </c>
      <c r="Y826" s="6">
        <v>125</v>
      </c>
      <c r="AA826" s="6">
        <v>204</v>
      </c>
      <c r="AC826" s="6">
        <v>1050</v>
      </c>
      <c r="AD826" s="6" t="s">
        <v>1784</v>
      </c>
      <c r="AE826" s="6">
        <v>20</v>
      </c>
      <c r="AG826" s="6">
        <v>130</v>
      </c>
      <c r="AI826" s="6">
        <v>110</v>
      </c>
      <c r="AJ826" s="6" t="s">
        <v>1784</v>
      </c>
      <c r="AK826" s="6">
        <v>2.5</v>
      </c>
      <c r="AM826" s="6">
        <v>6.9399999999999995</v>
      </c>
      <c r="AO826" s="6">
        <v>160</v>
      </c>
      <c r="AQ826" s="6">
        <v>110</v>
      </c>
      <c r="BA826" s="6">
        <v>48</v>
      </c>
      <c r="CA826" s="6">
        <v>97</v>
      </c>
      <c r="CB826" s="6" t="s">
        <v>1784</v>
      </c>
      <c r="CC826" s="6">
        <v>0.25</v>
      </c>
      <c r="CD826" s="6" t="s">
        <v>1784</v>
      </c>
      <c r="CE826" s="6">
        <v>20</v>
      </c>
    </row>
    <row r="827" spans="1:83" x14ac:dyDescent="0.2">
      <c r="A827" s="6" t="s">
        <v>2075</v>
      </c>
      <c r="B827" s="66">
        <v>40201.779861111114</v>
      </c>
      <c r="C827" s="66">
        <v>40201.904166666667</v>
      </c>
      <c r="D827" s="6" t="s">
        <v>298</v>
      </c>
      <c r="E827" s="6" t="s">
        <v>299</v>
      </c>
      <c r="G827" s="6">
        <v>50</v>
      </c>
      <c r="M827" s="6">
        <v>123</v>
      </c>
      <c r="Q827" s="6">
        <v>935</v>
      </c>
    </row>
    <row r="828" spans="1:83" x14ac:dyDescent="0.2">
      <c r="A828" s="6" t="s">
        <v>2075</v>
      </c>
      <c r="B828" s="66">
        <v>40201.962500000001</v>
      </c>
      <c r="C828" s="66">
        <v>40202.259027777778</v>
      </c>
      <c r="D828" s="6" t="s">
        <v>300</v>
      </c>
      <c r="E828" s="6" t="s">
        <v>301</v>
      </c>
      <c r="G828" s="6">
        <v>50</v>
      </c>
      <c r="M828" s="6">
        <v>495</v>
      </c>
      <c r="Q828" s="6">
        <v>558</v>
      </c>
    </row>
    <row r="829" spans="1:83" x14ac:dyDescent="0.2">
      <c r="A829" s="6" t="s">
        <v>2075</v>
      </c>
      <c r="B829" s="66">
        <v>40202.286111111112</v>
      </c>
      <c r="C829" s="66">
        <v>40202.527083333334</v>
      </c>
      <c r="D829" s="6" t="s">
        <v>302</v>
      </c>
      <c r="E829" s="6" t="s">
        <v>303</v>
      </c>
      <c r="G829" s="6">
        <v>50</v>
      </c>
      <c r="M829" s="6">
        <v>777</v>
      </c>
      <c r="Q829" s="6">
        <v>321</v>
      </c>
    </row>
    <row r="830" spans="1:83" x14ac:dyDescent="0.2">
      <c r="A830" s="6" t="s">
        <v>2075</v>
      </c>
      <c r="B830" s="66">
        <v>40202.560416666667</v>
      </c>
      <c r="C830" s="66">
        <v>40203.3125</v>
      </c>
      <c r="D830" s="6" t="s">
        <v>304</v>
      </c>
      <c r="E830" s="6" t="s">
        <v>305</v>
      </c>
      <c r="G830" s="6">
        <v>50</v>
      </c>
      <c r="M830" s="6">
        <v>496</v>
      </c>
      <c r="Q830" s="6">
        <v>581</v>
      </c>
    </row>
    <row r="831" spans="1:83" x14ac:dyDescent="0.2">
      <c r="A831" s="6" t="s">
        <v>2075</v>
      </c>
      <c r="B831" s="66">
        <v>40203.4375</v>
      </c>
      <c r="C831" s="66"/>
      <c r="D831" s="6" t="s">
        <v>306</v>
      </c>
      <c r="E831" s="6" t="s">
        <v>307</v>
      </c>
      <c r="G831" s="6">
        <v>50</v>
      </c>
      <c r="K831" s="6">
        <v>2.4</v>
      </c>
      <c r="BY831" s="6">
        <v>7.4</v>
      </c>
    </row>
    <row r="832" spans="1:83" x14ac:dyDescent="0.2">
      <c r="A832" s="6" t="s">
        <v>2075</v>
      </c>
      <c r="B832" s="66">
        <v>40203.48333333333</v>
      </c>
      <c r="C832" s="66">
        <v>40206.259027777778</v>
      </c>
      <c r="D832" s="6" t="s">
        <v>308</v>
      </c>
      <c r="E832" s="6" t="s">
        <v>309</v>
      </c>
      <c r="G832" s="6">
        <v>50</v>
      </c>
      <c r="M832" s="6">
        <v>327</v>
      </c>
      <c r="Q832" s="6">
        <v>951</v>
      </c>
    </row>
    <row r="833" spans="1:89" x14ac:dyDescent="0.2">
      <c r="A833" s="6" t="s">
        <v>2075</v>
      </c>
      <c r="B833" s="66">
        <v>40206.475694444445</v>
      </c>
      <c r="C833" s="66"/>
      <c r="D833" s="6" t="s">
        <v>310</v>
      </c>
      <c r="G833" s="6">
        <v>70</v>
      </c>
      <c r="K833" s="6">
        <v>0.88</v>
      </c>
      <c r="Q833" s="6">
        <v>380</v>
      </c>
      <c r="U833" s="6">
        <v>0.43</v>
      </c>
      <c r="BO833" s="6">
        <v>0.13800000000000001</v>
      </c>
      <c r="CG833" s="6">
        <v>10.55</v>
      </c>
      <c r="CI833" s="6">
        <v>7.67</v>
      </c>
      <c r="CK833" s="6">
        <v>1530</v>
      </c>
    </row>
    <row r="834" spans="1:89" x14ac:dyDescent="0.2">
      <c r="A834" s="6" t="s">
        <v>2075</v>
      </c>
      <c r="B834" s="66">
        <v>40206.647916666669</v>
      </c>
      <c r="C834" s="66">
        <v>40209.707638888889</v>
      </c>
      <c r="D834" s="6" t="s">
        <v>311</v>
      </c>
      <c r="E834" s="6" t="s">
        <v>312</v>
      </c>
      <c r="G834" s="6">
        <v>50</v>
      </c>
      <c r="M834" s="6">
        <v>212</v>
      </c>
      <c r="Q834" s="6">
        <v>366</v>
      </c>
    </row>
    <row r="835" spans="1:89" x14ac:dyDescent="0.2">
      <c r="A835" s="6" t="s">
        <v>2075</v>
      </c>
      <c r="B835" s="66">
        <v>40210.169444444444</v>
      </c>
      <c r="C835" s="66">
        <v>40212.152777777781</v>
      </c>
      <c r="D835" s="6" t="s">
        <v>313</v>
      </c>
      <c r="E835" s="6" t="s">
        <v>314</v>
      </c>
      <c r="G835" s="6">
        <v>50</v>
      </c>
      <c r="M835" s="6">
        <v>152</v>
      </c>
      <c r="Q835" s="6">
        <v>2256</v>
      </c>
    </row>
    <row r="836" spans="1:89" x14ac:dyDescent="0.2">
      <c r="A836" s="6" t="s">
        <v>2075</v>
      </c>
      <c r="B836" s="66">
        <v>40212.567361111112</v>
      </c>
      <c r="C836" s="66">
        <v>40215.828472222223</v>
      </c>
      <c r="D836" s="6" t="s">
        <v>315</v>
      </c>
      <c r="E836" s="6" t="s">
        <v>316</v>
      </c>
      <c r="G836" s="6">
        <v>50</v>
      </c>
      <c r="M836" s="6">
        <v>211</v>
      </c>
      <c r="Q836" s="6">
        <v>1690</v>
      </c>
    </row>
    <row r="837" spans="1:89" x14ac:dyDescent="0.2">
      <c r="A837" s="6" t="s">
        <v>2075</v>
      </c>
      <c r="B837" s="66">
        <v>40216.352777777778</v>
      </c>
      <c r="C837" s="66">
        <v>40217.888194444444</v>
      </c>
      <c r="D837" s="6" t="s">
        <v>317</v>
      </c>
      <c r="E837" s="6" t="s">
        <v>318</v>
      </c>
      <c r="G837" s="6">
        <v>50</v>
      </c>
      <c r="M837" s="6">
        <v>89</v>
      </c>
      <c r="Q837" s="6">
        <v>1390</v>
      </c>
    </row>
    <row r="838" spans="1:89" x14ac:dyDescent="0.2">
      <c r="A838" s="6" t="s">
        <v>2075</v>
      </c>
      <c r="B838" s="66">
        <v>40218.146527777775</v>
      </c>
      <c r="C838" s="66">
        <v>40218.788194444445</v>
      </c>
      <c r="D838" s="6" t="s">
        <v>319</v>
      </c>
      <c r="E838" s="6" t="s">
        <v>320</v>
      </c>
      <c r="G838" s="6">
        <v>50</v>
      </c>
      <c r="M838" s="6">
        <v>45</v>
      </c>
      <c r="Q838" s="6">
        <v>2030</v>
      </c>
    </row>
    <row r="839" spans="1:89" x14ac:dyDescent="0.2">
      <c r="A839" s="6" t="s">
        <v>2075</v>
      </c>
      <c r="B839" s="66">
        <v>40218.170138888891</v>
      </c>
      <c r="C839" s="66">
        <v>40219.461805555555</v>
      </c>
      <c r="D839" s="6" t="s">
        <v>321</v>
      </c>
      <c r="E839" s="6" t="s">
        <v>322</v>
      </c>
      <c r="G839" s="6">
        <v>50</v>
      </c>
      <c r="M839" s="6">
        <v>90</v>
      </c>
      <c r="O839" s="6">
        <v>1060</v>
      </c>
      <c r="Q839" s="6">
        <v>1860</v>
      </c>
      <c r="S839" s="6">
        <v>0.30199999999999999</v>
      </c>
      <c r="U839" s="6">
        <v>1.7</v>
      </c>
      <c r="W839" s="6">
        <v>60.4</v>
      </c>
      <c r="Y839" s="6">
        <v>11400</v>
      </c>
      <c r="AA839" s="6">
        <v>17000</v>
      </c>
      <c r="AC839" s="6">
        <v>42100</v>
      </c>
      <c r="AD839" s="6" t="s">
        <v>1784</v>
      </c>
      <c r="AE839" s="6">
        <v>20</v>
      </c>
      <c r="AG839" s="6">
        <v>570</v>
      </c>
      <c r="AI839" s="6">
        <v>95</v>
      </c>
      <c r="AJ839" s="6" t="s">
        <v>1784</v>
      </c>
      <c r="AK839" s="6">
        <v>2.5</v>
      </c>
      <c r="AM839" s="6">
        <v>7.6</v>
      </c>
      <c r="AO839" s="6">
        <v>214</v>
      </c>
      <c r="AQ839" s="6">
        <v>110</v>
      </c>
      <c r="BA839" s="6">
        <v>12</v>
      </c>
      <c r="CA839" s="6">
        <v>61</v>
      </c>
      <c r="CC839" s="6">
        <v>1</v>
      </c>
      <c r="CD839" s="6" t="s">
        <v>1784</v>
      </c>
      <c r="CE839" s="6">
        <v>20</v>
      </c>
    </row>
    <row r="840" spans="1:89" x14ac:dyDescent="0.2">
      <c r="A840" s="6" t="s">
        <v>2075</v>
      </c>
      <c r="B840" s="66">
        <v>40219.009027777778</v>
      </c>
      <c r="C840" s="66">
        <v>40219.439583333333</v>
      </c>
      <c r="D840" s="6" t="s">
        <v>323</v>
      </c>
      <c r="E840" s="6" t="s">
        <v>324</v>
      </c>
      <c r="G840" s="6">
        <v>50</v>
      </c>
      <c r="M840" s="6">
        <v>30</v>
      </c>
      <c r="Q840" s="6">
        <v>2080</v>
      </c>
    </row>
    <row r="841" spans="1:89" x14ac:dyDescent="0.2">
      <c r="A841" s="6" t="s">
        <v>2075</v>
      </c>
      <c r="B841" s="66">
        <v>40219.650694444441</v>
      </c>
      <c r="C841" s="66">
        <v>40221.313194444447</v>
      </c>
      <c r="D841" s="6" t="s">
        <v>325</v>
      </c>
      <c r="E841" s="6" t="s">
        <v>326</v>
      </c>
      <c r="G841" s="6">
        <v>50</v>
      </c>
      <c r="M841" s="6">
        <v>106</v>
      </c>
      <c r="Q841" s="6">
        <v>1740</v>
      </c>
    </row>
    <row r="842" spans="1:89" x14ac:dyDescent="0.2">
      <c r="A842" s="6" t="s">
        <v>2075</v>
      </c>
      <c r="B842" s="66">
        <v>40221.57916666667</v>
      </c>
      <c r="C842" s="66">
        <v>40226.431944444441</v>
      </c>
      <c r="D842" s="6" t="s">
        <v>327</v>
      </c>
      <c r="E842" s="6" t="s">
        <v>328</v>
      </c>
      <c r="G842" s="6">
        <v>50</v>
      </c>
      <c r="M842" s="6">
        <v>287</v>
      </c>
      <c r="Q842" s="6">
        <v>1990</v>
      </c>
    </row>
    <row r="843" spans="1:89" x14ac:dyDescent="0.2">
      <c r="A843" s="6" t="s">
        <v>2075</v>
      </c>
      <c r="B843" s="66">
        <v>40226.929861111108</v>
      </c>
      <c r="C843" s="66">
        <v>40227.447916666664</v>
      </c>
      <c r="D843" s="6" t="s">
        <v>329</v>
      </c>
      <c r="E843" s="6" t="s">
        <v>330</v>
      </c>
      <c r="G843" s="6">
        <v>50</v>
      </c>
      <c r="M843" s="6">
        <v>30</v>
      </c>
      <c r="Q843" s="6">
        <v>1670</v>
      </c>
    </row>
    <row r="844" spans="1:89" x14ac:dyDescent="0.2">
      <c r="A844" s="6" t="s">
        <v>2075</v>
      </c>
      <c r="B844" s="66">
        <v>40227.819444444445</v>
      </c>
      <c r="C844" s="66">
        <v>40230.018750000003</v>
      </c>
      <c r="D844" s="6" t="s">
        <v>331</v>
      </c>
      <c r="E844" s="6" t="s">
        <v>332</v>
      </c>
      <c r="G844" s="6">
        <v>50</v>
      </c>
      <c r="M844" s="6">
        <v>165</v>
      </c>
      <c r="Q844" s="6">
        <v>1860</v>
      </c>
    </row>
    <row r="845" spans="1:89" x14ac:dyDescent="0.2">
      <c r="A845" s="6" t="s">
        <v>2075</v>
      </c>
      <c r="B845" s="66">
        <v>40230.243055555555</v>
      </c>
      <c r="C845" s="66">
        <v>40231.832638888889</v>
      </c>
      <c r="D845" s="6" t="s">
        <v>333</v>
      </c>
      <c r="E845" s="6" t="s">
        <v>334</v>
      </c>
      <c r="G845" s="6">
        <v>50</v>
      </c>
      <c r="M845" s="6">
        <v>164</v>
      </c>
      <c r="Q845" s="6">
        <v>5790</v>
      </c>
    </row>
    <row r="846" spans="1:89" x14ac:dyDescent="0.2">
      <c r="A846" s="6" t="s">
        <v>2075</v>
      </c>
      <c r="B846" s="66">
        <v>40231.956944444442</v>
      </c>
      <c r="C846" s="66">
        <v>40233.188194444447</v>
      </c>
      <c r="D846" s="6" t="s">
        <v>335</v>
      </c>
      <c r="E846" s="6" t="s">
        <v>336</v>
      </c>
      <c r="G846" s="6">
        <v>50</v>
      </c>
      <c r="M846" s="6">
        <v>119</v>
      </c>
      <c r="Q846" s="6">
        <v>3130</v>
      </c>
    </row>
    <row r="847" spans="1:89" x14ac:dyDescent="0.2">
      <c r="A847" s="6" t="s">
        <v>2075</v>
      </c>
      <c r="B847" s="66">
        <v>40233.472222222219</v>
      </c>
      <c r="C847" s="66"/>
      <c r="D847" s="6" t="s">
        <v>337</v>
      </c>
      <c r="G847" s="6">
        <v>70</v>
      </c>
      <c r="K847" s="6">
        <v>0.88</v>
      </c>
      <c r="Q847" s="6">
        <v>2310</v>
      </c>
      <c r="U847" s="6">
        <v>3.12</v>
      </c>
      <c r="BO847" s="6">
        <v>0.27700000000000002</v>
      </c>
      <c r="CG847" s="6">
        <v>6.11</v>
      </c>
      <c r="CI847" s="6">
        <v>7.47</v>
      </c>
      <c r="CK847" s="6">
        <v>4320</v>
      </c>
    </row>
    <row r="848" spans="1:89" x14ac:dyDescent="0.2">
      <c r="A848" s="6" t="s">
        <v>2075</v>
      </c>
      <c r="B848" s="66">
        <v>40233.503472222219</v>
      </c>
      <c r="C848" s="66">
        <v>40238.117361111108</v>
      </c>
      <c r="D848" s="6" t="s">
        <v>338</v>
      </c>
      <c r="E848" s="6" t="s">
        <v>339</v>
      </c>
      <c r="G848" s="6">
        <v>50</v>
      </c>
      <c r="M848" s="6">
        <v>337</v>
      </c>
      <c r="Q848" s="6">
        <v>1200</v>
      </c>
    </row>
    <row r="849" spans="1:89" x14ac:dyDescent="0.2">
      <c r="A849" s="6" t="s">
        <v>2075</v>
      </c>
      <c r="B849" s="66">
        <v>40238.323611111111</v>
      </c>
      <c r="C849" s="66">
        <v>40240.022916666669</v>
      </c>
      <c r="D849" s="6" t="s">
        <v>340</v>
      </c>
      <c r="E849" s="6" t="s">
        <v>341</v>
      </c>
      <c r="G849" s="6">
        <v>50</v>
      </c>
      <c r="M849" s="6">
        <v>164</v>
      </c>
      <c r="Q849" s="6">
        <v>1870</v>
      </c>
    </row>
    <row r="850" spans="1:89" x14ac:dyDescent="0.2">
      <c r="A850" s="6" t="s">
        <v>2075</v>
      </c>
      <c r="B850" s="66">
        <v>40240.415972222225</v>
      </c>
      <c r="C850" s="66">
        <v>40241.568749999999</v>
      </c>
      <c r="D850" s="6" t="s">
        <v>342</v>
      </c>
      <c r="E850" s="6" t="s">
        <v>343</v>
      </c>
      <c r="G850" s="6">
        <v>50</v>
      </c>
      <c r="M850" s="6">
        <v>162</v>
      </c>
      <c r="Q850" s="6">
        <v>3280</v>
      </c>
    </row>
    <row r="851" spans="1:89" x14ac:dyDescent="0.2">
      <c r="A851" s="6" t="s">
        <v>2075</v>
      </c>
      <c r="B851" s="66">
        <v>40241.701388888891</v>
      </c>
      <c r="C851" s="66">
        <v>40242.667361111111</v>
      </c>
      <c r="D851" s="6" t="s">
        <v>344</v>
      </c>
      <c r="E851" s="6" t="s">
        <v>345</v>
      </c>
      <c r="G851" s="6">
        <v>50</v>
      </c>
      <c r="M851" s="6">
        <v>259</v>
      </c>
      <c r="Q851" s="6">
        <v>761</v>
      </c>
    </row>
    <row r="852" spans="1:89" x14ac:dyDescent="0.2">
      <c r="A852" s="6" t="s">
        <v>2075</v>
      </c>
      <c r="B852" s="66">
        <v>40242.694444444445</v>
      </c>
      <c r="C852" s="66">
        <v>40244.73333333333</v>
      </c>
      <c r="D852" s="6" t="s">
        <v>346</v>
      </c>
      <c r="E852" s="6" t="s">
        <v>347</v>
      </c>
      <c r="G852" s="6">
        <v>50</v>
      </c>
      <c r="M852" s="6">
        <v>643</v>
      </c>
      <c r="Q852" s="6">
        <v>525</v>
      </c>
    </row>
    <row r="853" spans="1:89" x14ac:dyDescent="0.2">
      <c r="A853" s="6" t="s">
        <v>2075</v>
      </c>
      <c r="B853" s="66">
        <v>40244.84097222222</v>
      </c>
      <c r="C853" s="66">
        <v>40246.801388888889</v>
      </c>
      <c r="D853" s="6" t="s">
        <v>348</v>
      </c>
      <c r="E853" s="6" t="s">
        <v>349</v>
      </c>
      <c r="G853" s="6">
        <v>50</v>
      </c>
      <c r="M853" s="6">
        <v>517</v>
      </c>
      <c r="Q853" s="6">
        <v>434</v>
      </c>
    </row>
    <row r="854" spans="1:89" x14ac:dyDescent="0.2">
      <c r="A854" s="6" t="s">
        <v>2075</v>
      </c>
      <c r="B854" s="66">
        <v>40246.680555555555</v>
      </c>
      <c r="C854" s="66">
        <v>40248.1875</v>
      </c>
      <c r="D854" s="6" t="s">
        <v>350</v>
      </c>
      <c r="E854" s="6" t="s">
        <v>351</v>
      </c>
      <c r="G854" s="6">
        <v>50</v>
      </c>
      <c r="M854" s="6">
        <v>983</v>
      </c>
      <c r="O854" s="6">
        <v>315</v>
      </c>
      <c r="Q854" s="6">
        <v>614</v>
      </c>
      <c r="S854" s="6">
        <v>4.8000000000000001E-2</v>
      </c>
      <c r="U854" s="6">
        <v>7.91</v>
      </c>
      <c r="W854" s="6">
        <v>54.9</v>
      </c>
      <c r="Y854" s="6">
        <v>147</v>
      </c>
      <c r="AA854" s="6">
        <v>215</v>
      </c>
      <c r="AC854" s="6">
        <v>1170</v>
      </c>
      <c r="AD854" s="6" t="s">
        <v>1784</v>
      </c>
      <c r="AE854" s="6">
        <v>20</v>
      </c>
      <c r="AG854" s="6">
        <v>100</v>
      </c>
      <c r="AI854" s="6">
        <v>83</v>
      </c>
      <c r="AJ854" s="6" t="s">
        <v>1784</v>
      </c>
      <c r="AK854" s="6">
        <v>2.5</v>
      </c>
      <c r="AM854" s="6">
        <v>6.67</v>
      </c>
      <c r="AO854" s="6">
        <v>195</v>
      </c>
      <c r="AQ854" s="6">
        <v>75</v>
      </c>
      <c r="BA854" s="6">
        <v>230</v>
      </c>
      <c r="CA854" s="6">
        <v>58</v>
      </c>
      <c r="CC854" s="6">
        <v>0.59</v>
      </c>
      <c r="CD854" s="6" t="s">
        <v>1784</v>
      </c>
      <c r="CE854" s="6">
        <v>20</v>
      </c>
    </row>
    <row r="855" spans="1:89" x14ac:dyDescent="0.2">
      <c r="A855" s="6" t="s">
        <v>2075</v>
      </c>
      <c r="B855" s="66">
        <v>40247.147222222222</v>
      </c>
      <c r="C855" s="66">
        <v>40247.431250000001</v>
      </c>
      <c r="D855" s="6" t="s">
        <v>352</v>
      </c>
      <c r="E855" s="6" t="s">
        <v>353</v>
      </c>
      <c r="G855" s="6">
        <v>50</v>
      </c>
      <c r="M855" s="6">
        <v>283</v>
      </c>
      <c r="Q855" s="6">
        <v>902</v>
      </c>
    </row>
    <row r="856" spans="1:89" x14ac:dyDescent="0.2">
      <c r="A856" s="6" t="s">
        <v>2075</v>
      </c>
      <c r="B856" s="66">
        <v>40247.475694444445</v>
      </c>
      <c r="C856" s="66">
        <v>40248.211111111108</v>
      </c>
      <c r="D856" s="6" t="s">
        <v>354</v>
      </c>
      <c r="E856" s="6" t="s">
        <v>355</v>
      </c>
      <c r="G856" s="6">
        <v>50</v>
      </c>
      <c r="M856" s="6">
        <v>479</v>
      </c>
      <c r="Q856" s="6">
        <v>442</v>
      </c>
    </row>
    <row r="857" spans="1:89" x14ac:dyDescent="0.2">
      <c r="A857" s="6" t="s">
        <v>2075</v>
      </c>
      <c r="B857" s="66">
        <v>40248.4375</v>
      </c>
      <c r="C857" s="66">
        <v>40249.665277777778</v>
      </c>
      <c r="D857" s="6" t="s">
        <v>356</v>
      </c>
      <c r="E857" s="6" t="s">
        <v>357</v>
      </c>
      <c r="G857" s="6">
        <v>50</v>
      </c>
      <c r="M857" s="6">
        <v>654</v>
      </c>
      <c r="Q857" s="6">
        <v>462</v>
      </c>
    </row>
    <row r="858" spans="1:89" x14ac:dyDescent="0.2">
      <c r="A858" s="6" t="s">
        <v>2075</v>
      </c>
      <c r="B858" s="66">
        <v>40249.82708333333</v>
      </c>
      <c r="C858" s="66">
        <v>40251.949999999997</v>
      </c>
      <c r="D858" s="6" t="s">
        <v>358</v>
      </c>
      <c r="E858" s="6" t="s">
        <v>359</v>
      </c>
      <c r="G858" s="6">
        <v>50</v>
      </c>
      <c r="M858" s="6">
        <v>1141</v>
      </c>
      <c r="Q858" s="6">
        <v>426</v>
      </c>
    </row>
    <row r="859" spans="1:89" x14ac:dyDescent="0.2">
      <c r="A859" s="6" t="s">
        <v>2075</v>
      </c>
      <c r="B859" s="66">
        <v>40252.072222222225</v>
      </c>
      <c r="C859" s="66">
        <v>40255.356944444444</v>
      </c>
      <c r="D859" s="6" t="s">
        <v>360</v>
      </c>
      <c r="E859" s="6" t="s">
        <v>361</v>
      </c>
      <c r="G859" s="6">
        <v>50</v>
      </c>
      <c r="M859" s="6">
        <v>558</v>
      </c>
      <c r="Q859" s="6">
        <v>402</v>
      </c>
    </row>
    <row r="860" spans="1:89" x14ac:dyDescent="0.2">
      <c r="A860" s="6" t="s">
        <v>2075</v>
      </c>
      <c r="B860" s="66">
        <v>40255.479166666664</v>
      </c>
      <c r="C860" s="66"/>
      <c r="D860" s="6" t="s">
        <v>362</v>
      </c>
      <c r="G860" s="6">
        <v>70</v>
      </c>
      <c r="K860" s="6">
        <v>1.6</v>
      </c>
      <c r="Q860" s="6">
        <v>309</v>
      </c>
      <c r="U860" s="6">
        <v>0.63</v>
      </c>
      <c r="BO860" s="6">
        <v>8.6999999999999994E-2</v>
      </c>
      <c r="CG860" s="6">
        <v>6.16</v>
      </c>
      <c r="CI860" s="6">
        <v>7.52</v>
      </c>
      <c r="CK860" s="6">
        <v>1299</v>
      </c>
    </row>
    <row r="861" spans="1:89" x14ac:dyDescent="0.2">
      <c r="A861" s="6" t="s">
        <v>2075</v>
      </c>
      <c r="B861" s="66">
        <v>40255.769444444442</v>
      </c>
      <c r="C861" s="66">
        <v>40257.013888888891</v>
      </c>
      <c r="D861" s="6" t="s">
        <v>363</v>
      </c>
      <c r="E861" s="6" t="s">
        <v>364</v>
      </c>
      <c r="G861" s="6">
        <v>50</v>
      </c>
      <c r="M861" s="6">
        <v>178</v>
      </c>
      <c r="Q861" s="6">
        <v>347</v>
      </c>
    </row>
    <row r="862" spans="1:89" x14ac:dyDescent="0.2">
      <c r="A862" s="6" t="s">
        <v>2075</v>
      </c>
      <c r="B862" s="66">
        <v>40257.249305555553</v>
      </c>
      <c r="C862" s="66">
        <v>40257.832638888889</v>
      </c>
      <c r="D862" s="6" t="s">
        <v>365</v>
      </c>
      <c r="E862" s="6" t="s">
        <v>366</v>
      </c>
      <c r="G862" s="6">
        <v>50</v>
      </c>
      <c r="M862" s="6">
        <v>174</v>
      </c>
      <c r="Q862" s="6">
        <v>1840</v>
      </c>
    </row>
    <row r="863" spans="1:89" x14ac:dyDescent="0.2">
      <c r="A863" s="6" t="s">
        <v>2075</v>
      </c>
      <c r="B863" s="66">
        <v>40258.175000000003</v>
      </c>
      <c r="C863" s="66">
        <v>40262.416666666664</v>
      </c>
      <c r="D863" s="6" t="s">
        <v>367</v>
      </c>
      <c r="E863" s="6" t="s">
        <v>368</v>
      </c>
      <c r="G863" s="6">
        <v>50</v>
      </c>
      <c r="M863" s="6">
        <v>526</v>
      </c>
      <c r="Q863" s="6">
        <v>402</v>
      </c>
    </row>
    <row r="864" spans="1:89" x14ac:dyDescent="0.2">
      <c r="A864" s="6" t="s">
        <v>2075</v>
      </c>
      <c r="B864" s="66">
        <v>40262.701388888891</v>
      </c>
      <c r="C864" s="66">
        <v>40267.313888888886</v>
      </c>
      <c r="D864" s="6" t="s">
        <v>369</v>
      </c>
      <c r="E864" s="6" t="s">
        <v>370</v>
      </c>
      <c r="G864" s="6">
        <v>50</v>
      </c>
      <c r="M864" s="6">
        <v>441</v>
      </c>
      <c r="Q864" s="6">
        <v>245</v>
      </c>
    </row>
    <row r="865" spans="1:89" x14ac:dyDescent="0.2">
      <c r="A865" s="6" t="s">
        <v>2075</v>
      </c>
      <c r="B865" s="66">
        <v>40267.4375</v>
      </c>
      <c r="C865" s="66"/>
      <c r="D865" s="6" t="s">
        <v>371</v>
      </c>
      <c r="G865" s="6">
        <v>70</v>
      </c>
      <c r="K865" s="6">
        <v>1</v>
      </c>
      <c r="Q865" s="6">
        <v>175</v>
      </c>
      <c r="U865" s="6">
        <v>0.63</v>
      </c>
      <c r="BO865" s="6">
        <v>0.16500000000000001</v>
      </c>
      <c r="CG865" s="6">
        <v>5.48</v>
      </c>
      <c r="CI865" s="6">
        <v>7.66</v>
      </c>
      <c r="CK865" s="6">
        <v>1149</v>
      </c>
    </row>
    <row r="866" spans="1:89" x14ac:dyDescent="0.2">
      <c r="A866" s="6" t="s">
        <v>2075</v>
      </c>
      <c r="B866" s="66">
        <v>40267.63958333333</v>
      </c>
      <c r="C866" s="66">
        <v>40271.486111111109</v>
      </c>
      <c r="D866" s="6" t="s">
        <v>372</v>
      </c>
      <c r="E866" s="6" t="s">
        <v>373</v>
      </c>
      <c r="G866" s="6">
        <v>50</v>
      </c>
      <c r="M866" s="6">
        <v>421</v>
      </c>
      <c r="Q866" s="6">
        <v>161</v>
      </c>
    </row>
    <row r="867" spans="1:89" x14ac:dyDescent="0.2">
      <c r="A867" s="6" t="s">
        <v>2075</v>
      </c>
      <c r="B867" s="66">
        <v>40271.52847222222</v>
      </c>
      <c r="C867" s="66">
        <v>40273.75</v>
      </c>
      <c r="D867" s="6" t="s">
        <v>374</v>
      </c>
      <c r="E867" s="6" t="s">
        <v>375</v>
      </c>
      <c r="G867" s="6">
        <v>50</v>
      </c>
      <c r="M867" s="6">
        <v>304</v>
      </c>
      <c r="Q867" s="6">
        <v>205</v>
      </c>
    </row>
    <row r="868" spans="1:89" x14ac:dyDescent="0.2">
      <c r="A868" s="6" t="s">
        <v>2075</v>
      </c>
      <c r="B868" s="66">
        <v>40273.920138888891</v>
      </c>
      <c r="C868" s="66">
        <v>40274.560416666667</v>
      </c>
      <c r="D868" s="6" t="s">
        <v>376</v>
      </c>
      <c r="E868" s="6" t="s">
        <v>377</v>
      </c>
      <c r="G868" s="6">
        <v>50</v>
      </c>
      <c r="M868" s="6">
        <v>2046</v>
      </c>
      <c r="Q868" s="6">
        <v>136</v>
      </c>
    </row>
    <row r="869" spans="1:89" x14ac:dyDescent="0.2">
      <c r="A869" s="6" t="s">
        <v>2075</v>
      </c>
      <c r="B869" s="66">
        <v>40274.681944444441</v>
      </c>
      <c r="C869" s="66">
        <v>40275.38958333333</v>
      </c>
      <c r="D869" s="6" t="s">
        <v>378</v>
      </c>
      <c r="E869" s="6" t="s">
        <v>379</v>
      </c>
      <c r="G869" s="6">
        <v>50</v>
      </c>
      <c r="M869" s="6">
        <v>327</v>
      </c>
      <c r="Q869" s="6">
        <v>148</v>
      </c>
    </row>
    <row r="870" spans="1:89" x14ac:dyDescent="0.2">
      <c r="A870" s="6" t="s">
        <v>2075</v>
      </c>
      <c r="B870" s="66">
        <v>40275.65902777778</v>
      </c>
      <c r="C870" s="66">
        <v>40276.568055555559</v>
      </c>
      <c r="D870" s="6" t="s">
        <v>380</v>
      </c>
      <c r="E870" s="6" t="s">
        <v>381</v>
      </c>
      <c r="G870" s="6">
        <v>50</v>
      </c>
      <c r="M870" s="6">
        <v>1094</v>
      </c>
      <c r="Q870" s="6">
        <v>123</v>
      </c>
    </row>
    <row r="871" spans="1:89" x14ac:dyDescent="0.2">
      <c r="A871" s="6" t="s">
        <v>2075</v>
      </c>
      <c r="B871" s="66">
        <v>40276.222222222219</v>
      </c>
      <c r="C871" s="66">
        <v>40276.53125</v>
      </c>
      <c r="D871" s="6" t="s">
        <v>382</v>
      </c>
      <c r="E871" s="6" t="s">
        <v>383</v>
      </c>
      <c r="G871" s="6">
        <v>50</v>
      </c>
      <c r="M871" s="6">
        <v>222</v>
      </c>
      <c r="N871" s="6" t="s">
        <v>1784</v>
      </c>
      <c r="O871" s="6">
        <v>300</v>
      </c>
      <c r="Q871" s="6">
        <v>240</v>
      </c>
      <c r="S871" s="6">
        <v>5.5E-2</v>
      </c>
      <c r="U871" s="6">
        <v>2.2599999999999998</v>
      </c>
      <c r="W871" s="6">
        <v>42.9</v>
      </c>
      <c r="Y871" s="6">
        <v>68.3</v>
      </c>
      <c r="AA871" s="6">
        <v>96.3</v>
      </c>
      <c r="AC871" s="6">
        <v>879</v>
      </c>
      <c r="AD871" s="6" t="s">
        <v>1784</v>
      </c>
      <c r="AE871" s="6">
        <v>20</v>
      </c>
      <c r="AG871" s="6">
        <v>58</v>
      </c>
      <c r="AI871" s="6">
        <v>44</v>
      </c>
      <c r="AJ871" s="6" t="s">
        <v>1784</v>
      </c>
      <c r="AK871" s="6">
        <v>2.5</v>
      </c>
      <c r="AM871" s="6">
        <v>7.6</v>
      </c>
      <c r="AO871" s="6">
        <v>250</v>
      </c>
      <c r="AQ871" s="6">
        <v>25</v>
      </c>
      <c r="BA871" s="6">
        <v>59</v>
      </c>
      <c r="CA871" s="6">
        <v>40</v>
      </c>
      <c r="CC871" s="6">
        <v>0.5</v>
      </c>
      <c r="CD871" s="6" t="s">
        <v>1784</v>
      </c>
      <c r="CE871" s="6">
        <v>20</v>
      </c>
    </row>
    <row r="872" spans="1:89" x14ac:dyDescent="0.2">
      <c r="A872" s="6" t="s">
        <v>2075</v>
      </c>
      <c r="B872" s="66">
        <v>40276.5625</v>
      </c>
      <c r="C872" s="66"/>
      <c r="D872" s="6" t="s">
        <v>384</v>
      </c>
      <c r="E872" s="6" t="s">
        <v>385</v>
      </c>
      <c r="G872" s="6">
        <v>70</v>
      </c>
      <c r="K872" s="6">
        <v>5.9</v>
      </c>
      <c r="BY872" s="6">
        <v>2.9</v>
      </c>
    </row>
    <row r="873" spans="1:89" x14ac:dyDescent="0.2">
      <c r="A873" s="6" t="s">
        <v>2075</v>
      </c>
      <c r="B873" s="66">
        <v>40276.839583333334</v>
      </c>
      <c r="C873" s="66">
        <v>40280.929861111108</v>
      </c>
      <c r="D873" s="6" t="s">
        <v>386</v>
      </c>
      <c r="E873" s="6" t="s">
        <v>387</v>
      </c>
      <c r="G873" s="6">
        <v>50</v>
      </c>
      <c r="M873" s="6">
        <v>785</v>
      </c>
      <c r="Q873" s="6">
        <v>161</v>
      </c>
    </row>
    <row r="874" spans="1:89" x14ac:dyDescent="0.2">
      <c r="A874" s="6" t="s">
        <v>2075</v>
      </c>
      <c r="B874" s="66">
        <v>40280.451388888891</v>
      </c>
      <c r="C874" s="66"/>
      <c r="D874" s="6" t="s">
        <v>388</v>
      </c>
      <c r="G874" s="6">
        <v>70</v>
      </c>
      <c r="K874" s="6">
        <v>1.6</v>
      </c>
      <c r="Q874" s="6">
        <v>136</v>
      </c>
      <c r="U874" s="6">
        <v>0.52</v>
      </c>
      <c r="BO874" s="6">
        <v>7.9000000000000001E-2</v>
      </c>
      <c r="CG874" s="6">
        <v>7.16</v>
      </c>
      <c r="CI874" s="6">
        <v>7.6</v>
      </c>
      <c r="CK874" s="6">
        <v>1268</v>
      </c>
    </row>
    <row r="875" spans="1:89" x14ac:dyDescent="0.2">
      <c r="A875" s="6" t="s">
        <v>2075</v>
      </c>
      <c r="B875" s="66">
        <v>40281.700694444444</v>
      </c>
      <c r="C875" s="66">
        <v>40289.680555555555</v>
      </c>
      <c r="D875" s="6" t="s">
        <v>389</v>
      </c>
      <c r="E875" s="6" t="s">
        <v>390</v>
      </c>
      <c r="G875" s="6">
        <v>50</v>
      </c>
      <c r="M875" s="6">
        <v>948</v>
      </c>
      <c r="Q875" s="6">
        <v>101</v>
      </c>
    </row>
    <row r="876" spans="1:89" x14ac:dyDescent="0.2">
      <c r="A876" s="6" t="s">
        <v>2075</v>
      </c>
      <c r="B876" s="66">
        <v>40289.790277777778</v>
      </c>
      <c r="C876" s="66">
        <v>40292.203472222223</v>
      </c>
      <c r="D876" s="6" t="s">
        <v>391</v>
      </c>
      <c r="E876" s="6" t="s">
        <v>392</v>
      </c>
      <c r="G876" s="6">
        <v>50</v>
      </c>
      <c r="M876" s="6">
        <v>261</v>
      </c>
      <c r="Q876" s="6">
        <v>77.599999999999994</v>
      </c>
    </row>
    <row r="877" spans="1:89" x14ac:dyDescent="0.2">
      <c r="A877" s="6" t="s">
        <v>2075</v>
      </c>
      <c r="B877" s="66">
        <v>40292.379166666666</v>
      </c>
      <c r="C877" s="66">
        <v>40294.993750000001</v>
      </c>
      <c r="D877" s="6" t="s">
        <v>393</v>
      </c>
      <c r="E877" s="6" t="s">
        <v>394</v>
      </c>
      <c r="G877" s="6">
        <v>50</v>
      </c>
      <c r="M877" s="6">
        <v>1966</v>
      </c>
      <c r="Q877" s="6">
        <v>112</v>
      </c>
    </row>
    <row r="878" spans="1:89" x14ac:dyDescent="0.2">
      <c r="A878" s="6" t="s">
        <v>2075</v>
      </c>
      <c r="B878" s="66">
        <v>40295.440972222219</v>
      </c>
      <c r="C878" s="66"/>
      <c r="D878" s="6" t="s">
        <v>395</v>
      </c>
      <c r="G878" s="6">
        <v>70</v>
      </c>
      <c r="K878" s="6">
        <v>1.6</v>
      </c>
      <c r="Q878" s="6">
        <v>203</v>
      </c>
      <c r="U878" s="6">
        <v>0.54</v>
      </c>
      <c r="BO878" s="6">
        <v>8.4000000000000005E-2</v>
      </c>
      <c r="CG878" s="6">
        <v>6.2</v>
      </c>
      <c r="CI878" s="6">
        <v>7.79</v>
      </c>
      <c r="CK878" s="6">
        <v>1361</v>
      </c>
    </row>
    <row r="879" spans="1:89" x14ac:dyDescent="0.2">
      <c r="A879" s="6" t="s">
        <v>2075</v>
      </c>
      <c r="B879" s="66">
        <v>40295.522222222222</v>
      </c>
      <c r="C879" s="66">
        <v>40298.743055555555</v>
      </c>
      <c r="D879" s="6" t="s">
        <v>396</v>
      </c>
      <c r="E879" s="6" t="s">
        <v>397</v>
      </c>
      <c r="G879" s="6">
        <v>50</v>
      </c>
      <c r="M879" s="6">
        <v>358</v>
      </c>
      <c r="Q879" s="6">
        <v>111</v>
      </c>
    </row>
    <row r="880" spans="1:89" x14ac:dyDescent="0.2">
      <c r="A880" s="6" t="s">
        <v>2075</v>
      </c>
      <c r="B880" s="66">
        <v>40298.886111111111</v>
      </c>
      <c r="C880" s="66">
        <v>40301.040277777778</v>
      </c>
      <c r="D880" s="6" t="s">
        <v>398</v>
      </c>
      <c r="E880" s="6" t="s">
        <v>399</v>
      </c>
      <c r="G880" s="6">
        <v>50</v>
      </c>
      <c r="M880" s="6">
        <v>402</v>
      </c>
      <c r="Q880" s="6">
        <v>157</v>
      </c>
    </row>
    <row r="881" spans="1:89" x14ac:dyDescent="0.2">
      <c r="A881" s="6" t="s">
        <v>2075</v>
      </c>
      <c r="B881" s="66">
        <v>40301.447222222225</v>
      </c>
      <c r="C881" s="66">
        <v>40304.207638888889</v>
      </c>
      <c r="D881" s="6" t="s">
        <v>400</v>
      </c>
      <c r="E881" s="6" t="s">
        <v>401</v>
      </c>
      <c r="G881" s="6">
        <v>50</v>
      </c>
      <c r="M881" s="6">
        <v>204</v>
      </c>
      <c r="Q881" s="6">
        <v>138</v>
      </c>
    </row>
    <row r="882" spans="1:89" x14ac:dyDescent="0.2">
      <c r="A882" s="6" t="s">
        <v>2075</v>
      </c>
      <c r="B882" s="66">
        <v>40304.529861111114</v>
      </c>
      <c r="C882" s="66">
        <v>40306.27847222222</v>
      </c>
      <c r="D882" s="6" t="s">
        <v>402</v>
      </c>
      <c r="E882" s="6" t="s">
        <v>403</v>
      </c>
      <c r="G882" s="6">
        <v>50</v>
      </c>
      <c r="M882" s="6">
        <v>1046</v>
      </c>
      <c r="Q882" s="6">
        <v>72.7</v>
      </c>
    </row>
    <row r="883" spans="1:89" x14ac:dyDescent="0.2">
      <c r="A883" s="6" t="s">
        <v>2075</v>
      </c>
      <c r="B883" s="66">
        <v>40306.597222222219</v>
      </c>
      <c r="C883" s="66">
        <v>40307.965277777781</v>
      </c>
      <c r="D883" s="6" t="s">
        <v>404</v>
      </c>
      <c r="E883" s="6" t="s">
        <v>405</v>
      </c>
      <c r="G883" s="6">
        <v>50</v>
      </c>
      <c r="M883" s="6">
        <v>135</v>
      </c>
      <c r="Q883" s="6">
        <v>117</v>
      </c>
    </row>
    <row r="884" spans="1:89" x14ac:dyDescent="0.2">
      <c r="A884" s="6" t="s">
        <v>2075</v>
      </c>
      <c r="B884" s="66">
        <v>40308.51666666667</v>
      </c>
      <c r="C884" s="66">
        <v>40311.020138888889</v>
      </c>
      <c r="D884" s="6" t="s">
        <v>406</v>
      </c>
      <c r="E884" s="6" t="s">
        <v>407</v>
      </c>
      <c r="G884" s="6">
        <v>50</v>
      </c>
      <c r="M884" s="6">
        <v>1997</v>
      </c>
      <c r="Q884" s="6">
        <v>78.3</v>
      </c>
    </row>
    <row r="885" spans="1:89" x14ac:dyDescent="0.2">
      <c r="A885" s="6" t="s">
        <v>2075</v>
      </c>
      <c r="B885" s="66">
        <v>40311.065972222219</v>
      </c>
      <c r="C885" s="66">
        <v>40312.587500000001</v>
      </c>
      <c r="D885" s="6" t="s">
        <v>408</v>
      </c>
      <c r="E885" s="6" t="s">
        <v>409</v>
      </c>
      <c r="G885" s="6">
        <v>50</v>
      </c>
      <c r="M885" s="6">
        <v>3619</v>
      </c>
      <c r="Q885" s="6">
        <v>40.9</v>
      </c>
    </row>
    <row r="886" spans="1:89" x14ac:dyDescent="0.2">
      <c r="A886" s="6" t="s">
        <v>2075</v>
      </c>
      <c r="B886" s="66">
        <v>40312.756249999999</v>
      </c>
      <c r="C886" s="66">
        <v>40317.678472222222</v>
      </c>
      <c r="D886" s="6" t="s">
        <v>410</v>
      </c>
      <c r="E886" s="6" t="s">
        <v>411</v>
      </c>
      <c r="G886" s="6">
        <v>50</v>
      </c>
      <c r="M886" s="6">
        <v>674</v>
      </c>
      <c r="Q886" s="6">
        <v>90.1</v>
      </c>
    </row>
    <row r="887" spans="1:89" x14ac:dyDescent="0.2">
      <c r="A887" s="6" t="s">
        <v>2075</v>
      </c>
      <c r="B887" s="66">
        <v>40318.138888888891</v>
      </c>
      <c r="C887" s="66">
        <v>40320.813888888886</v>
      </c>
      <c r="D887" s="6" t="s">
        <v>412</v>
      </c>
      <c r="E887" s="6" t="s">
        <v>413</v>
      </c>
      <c r="G887" s="6">
        <v>50</v>
      </c>
      <c r="M887" s="6">
        <v>689</v>
      </c>
      <c r="Q887" s="6">
        <v>63.6</v>
      </c>
    </row>
    <row r="888" spans="1:89" x14ac:dyDescent="0.2">
      <c r="A888" s="6" t="s">
        <v>2075</v>
      </c>
      <c r="B888" s="66">
        <v>40321.261805555558</v>
      </c>
      <c r="C888" s="66">
        <v>40323.213194444441</v>
      </c>
      <c r="D888" s="6" t="s">
        <v>414</v>
      </c>
      <c r="E888" s="6" t="s">
        <v>415</v>
      </c>
      <c r="G888" s="6">
        <v>50</v>
      </c>
      <c r="M888" s="6">
        <v>179</v>
      </c>
      <c r="Q888" s="6">
        <v>87.3</v>
      </c>
    </row>
    <row r="889" spans="1:89" x14ac:dyDescent="0.2">
      <c r="A889" s="6" t="s">
        <v>2075</v>
      </c>
      <c r="B889" s="66">
        <v>40323.447916666664</v>
      </c>
      <c r="C889" s="66"/>
      <c r="D889" s="6" t="s">
        <v>416</v>
      </c>
      <c r="G889" s="6">
        <v>70</v>
      </c>
      <c r="K889" s="6">
        <v>0.88</v>
      </c>
      <c r="Q889" s="6">
        <v>101</v>
      </c>
      <c r="U889" s="6">
        <v>0.79</v>
      </c>
      <c r="BO889" s="6">
        <v>4.4999999999999998E-2</v>
      </c>
      <c r="CG889" s="6">
        <v>4.47</v>
      </c>
      <c r="CI889" s="6">
        <v>8.1199999999999992</v>
      </c>
      <c r="CK889" s="6">
        <v>1403</v>
      </c>
    </row>
    <row r="890" spans="1:89" x14ac:dyDescent="0.2">
      <c r="A890" s="6" t="s">
        <v>2075</v>
      </c>
      <c r="B890" s="66">
        <v>40323.510416666664</v>
      </c>
      <c r="C890" s="66">
        <v>40330.382638888892</v>
      </c>
      <c r="D890" s="6" t="s">
        <v>555</v>
      </c>
      <c r="E890" s="6" t="s">
        <v>556</v>
      </c>
      <c r="G890" s="6">
        <v>50</v>
      </c>
      <c r="M890" s="6">
        <v>311</v>
      </c>
      <c r="Q890" s="6">
        <v>120</v>
      </c>
    </row>
    <row r="891" spans="1:89" x14ac:dyDescent="0.2">
      <c r="A891" s="6" t="s">
        <v>2075</v>
      </c>
      <c r="B891" s="66">
        <v>40331.102083333331</v>
      </c>
      <c r="C891" s="66">
        <v>40333.503472222219</v>
      </c>
      <c r="D891" s="6" t="s">
        <v>557</v>
      </c>
      <c r="E891" s="6" t="s">
        <v>558</v>
      </c>
      <c r="G891" s="6">
        <v>50</v>
      </c>
      <c r="M891" s="6">
        <v>876</v>
      </c>
      <c r="Q891" s="6">
        <v>91.2</v>
      </c>
    </row>
    <row r="892" spans="1:89" x14ac:dyDescent="0.2">
      <c r="A892" s="6" t="s">
        <v>2075</v>
      </c>
      <c r="B892" s="66">
        <v>40333.720833333333</v>
      </c>
      <c r="C892" s="66">
        <v>40336.536111111112</v>
      </c>
      <c r="D892" s="6" t="s">
        <v>559</v>
      </c>
      <c r="E892" s="6" t="s">
        <v>560</v>
      </c>
      <c r="G892" s="6">
        <v>50</v>
      </c>
      <c r="M892" s="6">
        <v>1949</v>
      </c>
      <c r="Q892" s="6">
        <v>36</v>
      </c>
    </row>
    <row r="893" spans="1:89" x14ac:dyDescent="0.2">
      <c r="A893" s="6" t="s">
        <v>2075</v>
      </c>
      <c r="B893" s="66">
        <v>40336.80972222222</v>
      </c>
      <c r="C893" s="66">
        <v>40339.878472222219</v>
      </c>
      <c r="D893" s="6" t="s">
        <v>561</v>
      </c>
      <c r="E893" s="6" t="s">
        <v>562</v>
      </c>
      <c r="G893" s="6">
        <v>50</v>
      </c>
      <c r="M893" s="6">
        <v>930</v>
      </c>
      <c r="Q893" s="6">
        <v>31.7</v>
      </c>
    </row>
    <row r="894" spans="1:89" x14ac:dyDescent="0.2">
      <c r="A894" s="6" t="s">
        <v>2075</v>
      </c>
      <c r="B894" s="66">
        <v>40340.461111111108</v>
      </c>
      <c r="C894" s="66">
        <v>40342.498611111114</v>
      </c>
      <c r="D894" s="6" t="s">
        <v>563</v>
      </c>
      <c r="E894" s="6" t="s">
        <v>564</v>
      </c>
      <c r="G894" s="6">
        <v>50</v>
      </c>
      <c r="M894" s="6">
        <v>144</v>
      </c>
      <c r="Q894" s="6">
        <v>69.099999999999994</v>
      </c>
    </row>
    <row r="895" spans="1:89" x14ac:dyDescent="0.2">
      <c r="A895" s="6" t="s">
        <v>2075</v>
      </c>
      <c r="B895" s="66">
        <v>40343.061111111114</v>
      </c>
      <c r="C895" s="66">
        <v>40347.412499999999</v>
      </c>
      <c r="D895" s="6" t="s">
        <v>565</v>
      </c>
      <c r="E895" s="6" t="s">
        <v>566</v>
      </c>
      <c r="G895" s="6">
        <v>50</v>
      </c>
      <c r="M895" s="6">
        <v>907</v>
      </c>
      <c r="Q895" s="6">
        <v>86.2</v>
      </c>
    </row>
    <row r="896" spans="1:89" x14ac:dyDescent="0.2">
      <c r="A896" s="6" t="s">
        <v>2075</v>
      </c>
      <c r="B896" s="66">
        <v>40347.607638888891</v>
      </c>
      <c r="C896" s="66"/>
      <c r="D896" s="6" t="s">
        <v>567</v>
      </c>
      <c r="G896" s="6">
        <v>70</v>
      </c>
      <c r="K896" s="6">
        <v>1.4</v>
      </c>
      <c r="Q896" s="6">
        <v>25.7</v>
      </c>
      <c r="U896" s="6">
        <v>0.56000000000000005</v>
      </c>
      <c r="BO896" s="6">
        <v>0.06</v>
      </c>
      <c r="CG896" s="6">
        <v>4.8600000000000003</v>
      </c>
      <c r="CI896" s="6">
        <v>8.14</v>
      </c>
      <c r="CK896" s="6">
        <v>617</v>
      </c>
    </row>
    <row r="897" spans="1:101" x14ac:dyDescent="0.2">
      <c r="A897" s="6" t="s">
        <v>2075</v>
      </c>
      <c r="B897" s="66">
        <v>40422.145833333336</v>
      </c>
      <c r="C897" s="66">
        <v>40422.190972222219</v>
      </c>
      <c r="D897" s="6" t="s">
        <v>568</v>
      </c>
      <c r="E897" s="6" t="s">
        <v>569</v>
      </c>
      <c r="G897" s="6">
        <v>50</v>
      </c>
      <c r="M897" s="6">
        <v>237</v>
      </c>
      <c r="O897" s="6">
        <v>9</v>
      </c>
      <c r="Q897" s="6">
        <v>72.599999999999994</v>
      </c>
      <c r="S897" s="6">
        <v>0.111</v>
      </c>
      <c r="U897" s="6">
        <v>2.27</v>
      </c>
      <c r="W897" s="6">
        <v>4.8</v>
      </c>
      <c r="Y897" s="6">
        <v>7.9</v>
      </c>
      <c r="AA897" s="6">
        <v>8.4</v>
      </c>
      <c r="AC897" s="6">
        <v>141</v>
      </c>
      <c r="AD897" s="6" t="s">
        <v>1784</v>
      </c>
      <c r="AE897" s="6">
        <v>20</v>
      </c>
      <c r="AF897" s="6" t="s">
        <v>1784</v>
      </c>
      <c r="AG897" s="6">
        <v>20</v>
      </c>
      <c r="AH897" s="6" t="s">
        <v>1784</v>
      </c>
      <c r="AI897" s="6">
        <v>5</v>
      </c>
      <c r="AJ897" s="6" t="s">
        <v>1784</v>
      </c>
      <c r="AK897" s="6">
        <v>2.5</v>
      </c>
      <c r="AM897" s="6">
        <v>7.7</v>
      </c>
      <c r="AO897" s="6">
        <v>43.8</v>
      </c>
      <c r="AQ897" s="6">
        <v>0.67</v>
      </c>
      <c r="BA897" s="6">
        <v>194</v>
      </c>
      <c r="CA897" s="6">
        <v>1.8</v>
      </c>
      <c r="CB897" s="6" t="s">
        <v>1784</v>
      </c>
      <c r="CC897" s="6">
        <v>0.25</v>
      </c>
      <c r="CD897" s="6" t="s">
        <v>1784</v>
      </c>
      <c r="CE897" s="6">
        <v>20</v>
      </c>
    </row>
    <row r="898" spans="1:101" x14ac:dyDescent="0.2">
      <c r="A898" s="6" t="s">
        <v>2075</v>
      </c>
      <c r="B898" s="66">
        <v>40422.5</v>
      </c>
      <c r="C898" s="66"/>
      <c r="D898" s="6" t="s">
        <v>570</v>
      </c>
      <c r="E898" s="6" t="s">
        <v>571</v>
      </c>
      <c r="G898" s="6">
        <v>70</v>
      </c>
      <c r="K898" s="6">
        <v>3.7</v>
      </c>
      <c r="BY898" s="6">
        <v>5.0999999999999996</v>
      </c>
    </row>
    <row r="899" spans="1:101" x14ac:dyDescent="0.2">
      <c r="A899" s="6" t="s">
        <v>2075</v>
      </c>
      <c r="B899" s="66">
        <v>40477.291666666664</v>
      </c>
      <c r="C899" s="66">
        <v>40477.520833333336</v>
      </c>
      <c r="D899" s="6" t="s">
        <v>572</v>
      </c>
      <c r="E899" s="6" t="s">
        <v>573</v>
      </c>
      <c r="G899" s="6">
        <v>50</v>
      </c>
      <c r="M899" s="6">
        <v>940</v>
      </c>
      <c r="O899" s="6">
        <v>5.7</v>
      </c>
      <c r="Q899" s="6">
        <v>36.700000000000003</v>
      </c>
      <c r="S899" s="6">
        <v>7.1999999999999995E-2</v>
      </c>
      <c r="U899" s="6">
        <v>0.26</v>
      </c>
      <c r="W899" s="6">
        <v>7.5</v>
      </c>
      <c r="Y899" s="6">
        <v>7.4</v>
      </c>
      <c r="AA899" s="6">
        <v>9</v>
      </c>
      <c r="AC899" s="6">
        <v>160</v>
      </c>
      <c r="AD899" s="6" t="s">
        <v>1784</v>
      </c>
      <c r="AE899" s="6">
        <v>20</v>
      </c>
      <c r="AF899" s="6" t="s">
        <v>1784</v>
      </c>
      <c r="AG899" s="6">
        <v>20</v>
      </c>
      <c r="AH899" s="6" t="s">
        <v>1784</v>
      </c>
      <c r="AI899" s="6">
        <v>5</v>
      </c>
      <c r="AJ899" s="6" t="s">
        <v>1784</v>
      </c>
      <c r="AK899" s="6">
        <v>2.5</v>
      </c>
      <c r="AM899" s="6">
        <v>7.76</v>
      </c>
      <c r="AO899" s="6">
        <v>49.7</v>
      </c>
      <c r="BA899" s="6">
        <v>79</v>
      </c>
      <c r="BC899" s="6">
        <v>92.4</v>
      </c>
      <c r="BE899" s="6">
        <v>0.63</v>
      </c>
      <c r="BG899" s="6">
        <v>36</v>
      </c>
      <c r="BI899" s="6">
        <v>33.5</v>
      </c>
      <c r="BK899" s="6">
        <v>717</v>
      </c>
      <c r="BM899" s="6">
        <v>404</v>
      </c>
      <c r="BO899" s="6">
        <v>0.39500000000000002</v>
      </c>
      <c r="BU899" s="6">
        <v>368</v>
      </c>
      <c r="CD899" s="6" t="s">
        <v>1784</v>
      </c>
      <c r="CE899" s="6">
        <v>20</v>
      </c>
      <c r="CO899" s="6">
        <v>1.5</v>
      </c>
      <c r="CQ899" s="6">
        <v>100</v>
      </c>
      <c r="CW899" s="6">
        <v>6</v>
      </c>
    </row>
    <row r="900" spans="1:101" x14ac:dyDescent="0.2">
      <c r="A900" s="6" t="s">
        <v>2075</v>
      </c>
      <c r="B900" s="66">
        <v>40477.666666666664</v>
      </c>
      <c r="C900" s="66"/>
      <c r="D900" s="6" t="s">
        <v>574</v>
      </c>
      <c r="E900" s="6" t="s">
        <v>575</v>
      </c>
      <c r="G900" s="6">
        <v>70</v>
      </c>
      <c r="K900" s="6">
        <v>4.7</v>
      </c>
      <c r="BY900" s="6">
        <v>2.9</v>
      </c>
    </row>
    <row r="901" spans="1:101" x14ac:dyDescent="0.2">
      <c r="A901" s="62" t="s">
        <v>2075</v>
      </c>
      <c r="B901" s="65">
        <v>40485.451388888891</v>
      </c>
      <c r="C901" s="62"/>
      <c r="D901" s="62" t="s">
        <v>576</v>
      </c>
      <c r="E901" s="62"/>
      <c r="F901" s="62"/>
      <c r="G901" s="62">
        <v>70</v>
      </c>
      <c r="H901" s="62"/>
      <c r="I901" s="62"/>
      <c r="J901" s="62"/>
      <c r="K901" s="62">
        <v>0.28999999999999998</v>
      </c>
      <c r="L901" s="62"/>
      <c r="M901" s="62"/>
      <c r="N901" s="62"/>
      <c r="O901" s="62"/>
      <c r="P901" s="62"/>
      <c r="Q901" s="62">
        <v>32.299999999999997</v>
      </c>
      <c r="R901" s="62"/>
      <c r="S901" s="62"/>
      <c r="T901" s="62"/>
      <c r="U901" s="62">
        <v>0.38</v>
      </c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  <c r="BF901" s="62"/>
      <c r="BG901" s="62"/>
      <c r="BH901" s="62"/>
      <c r="BI901" s="62"/>
      <c r="BJ901" s="62"/>
      <c r="BK901" s="62"/>
      <c r="BL901" s="62"/>
      <c r="BM901" s="62"/>
      <c r="BN901" s="62"/>
      <c r="BO901" s="62">
        <v>4.2000000000000003E-2</v>
      </c>
      <c r="BP901" s="62"/>
      <c r="BQ901" s="62"/>
      <c r="BR901" s="62"/>
      <c r="BS901" s="62"/>
      <c r="BT901" s="62"/>
      <c r="BU901" s="62"/>
      <c r="BV901" s="62"/>
      <c r="BW901" s="62"/>
      <c r="BX901" s="62"/>
      <c r="BY901" s="62"/>
      <c r="BZ901" s="62"/>
      <c r="CA901" s="62"/>
      <c r="CB901" s="62"/>
      <c r="CC901" s="62"/>
      <c r="CD901" s="62"/>
      <c r="CE901" s="62"/>
      <c r="CF901" s="62"/>
      <c r="CG901" s="62">
        <v>9.43</v>
      </c>
      <c r="CH901" s="62"/>
      <c r="CI901" s="62">
        <v>8.14</v>
      </c>
      <c r="CJ901" s="62"/>
      <c r="CK901" s="62">
        <v>1007</v>
      </c>
      <c r="CL901" s="62"/>
      <c r="CM901" s="62"/>
      <c r="CN901" s="62"/>
      <c r="CO901" s="62"/>
      <c r="CP901" s="62"/>
      <c r="CQ901" s="62"/>
      <c r="CR901" s="62"/>
      <c r="CS901" s="62"/>
      <c r="CT901" s="62"/>
      <c r="CU901" s="62"/>
      <c r="CV901" s="62"/>
      <c r="CW901" s="62"/>
    </row>
    <row r="902" spans="1:101" x14ac:dyDescent="0.2">
      <c r="A902" s="62" t="s">
        <v>2075</v>
      </c>
      <c r="B902" s="65">
        <v>40513.737500000003</v>
      </c>
      <c r="C902" s="65">
        <v>40516.388194444444</v>
      </c>
      <c r="D902" s="62" t="s">
        <v>577</v>
      </c>
      <c r="E902" s="62" t="s">
        <v>578</v>
      </c>
      <c r="F902" s="62"/>
      <c r="G902" s="62">
        <v>50</v>
      </c>
      <c r="H902" s="62"/>
      <c r="I902" s="62"/>
      <c r="J902" s="62"/>
      <c r="K902" s="62"/>
      <c r="L902" s="62"/>
      <c r="M902" s="62">
        <v>116</v>
      </c>
      <c r="N902" s="62"/>
      <c r="O902" s="62"/>
      <c r="P902" s="62"/>
      <c r="Q902" s="62">
        <v>182</v>
      </c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  <c r="BF902" s="62"/>
      <c r="BG902" s="62"/>
      <c r="BH902" s="62"/>
      <c r="BI902" s="62"/>
      <c r="BJ902" s="62"/>
      <c r="BK902" s="62"/>
      <c r="BL902" s="62"/>
      <c r="BM902" s="62"/>
      <c r="BN902" s="62"/>
      <c r="BO902" s="62"/>
      <c r="BP902" s="62"/>
      <c r="BQ902" s="62"/>
      <c r="BR902" s="62"/>
      <c r="BS902" s="62"/>
      <c r="BT902" s="62"/>
      <c r="BU902" s="62"/>
      <c r="BV902" s="62"/>
      <c r="BW902" s="62"/>
      <c r="BX902" s="62"/>
      <c r="BY902" s="62"/>
      <c r="BZ902" s="62"/>
      <c r="CA902" s="62"/>
      <c r="CB902" s="62"/>
      <c r="CC902" s="62"/>
      <c r="CD902" s="62"/>
      <c r="CE902" s="62"/>
      <c r="CF902" s="62"/>
      <c r="CG902" s="62"/>
      <c r="CH902" s="62"/>
      <c r="CI902" s="62"/>
      <c r="CJ902" s="62"/>
      <c r="CK902" s="62"/>
      <c r="CL902" s="62"/>
      <c r="CM902" s="62"/>
      <c r="CN902" s="62"/>
      <c r="CO902" s="62"/>
      <c r="CP902" s="62"/>
      <c r="CQ902" s="62"/>
      <c r="CR902" s="62"/>
      <c r="CS902" s="62"/>
      <c r="CT902" s="62"/>
      <c r="CU902" s="62"/>
      <c r="CV902" s="62"/>
      <c r="CW902" s="62"/>
    </row>
    <row r="903" spans="1:101" x14ac:dyDescent="0.2">
      <c r="A903" s="62" t="s">
        <v>2075</v>
      </c>
      <c r="B903" s="65">
        <v>40516.509027777778</v>
      </c>
      <c r="C903" s="65">
        <v>40517.106944444444</v>
      </c>
      <c r="D903" s="62" t="s">
        <v>579</v>
      </c>
      <c r="E903" s="62" t="s">
        <v>580</v>
      </c>
      <c r="F903" s="62"/>
      <c r="G903" s="62">
        <v>50</v>
      </c>
      <c r="H903" s="62"/>
      <c r="I903" s="62"/>
      <c r="J903" s="62"/>
      <c r="K903" s="62"/>
      <c r="L903" s="62"/>
      <c r="M903" s="62">
        <v>36</v>
      </c>
      <c r="N903" s="62"/>
      <c r="O903" s="62"/>
      <c r="P903" s="62"/>
      <c r="Q903" s="62">
        <v>3080</v>
      </c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  <c r="BF903" s="62"/>
      <c r="BG903" s="62"/>
      <c r="BH903" s="62"/>
      <c r="BI903" s="62"/>
      <c r="BJ903" s="62"/>
      <c r="BK903" s="62"/>
      <c r="BL903" s="62"/>
      <c r="BM903" s="62"/>
      <c r="BN903" s="62"/>
      <c r="BO903" s="62"/>
      <c r="BP903" s="62"/>
      <c r="BQ903" s="62"/>
      <c r="BR903" s="62"/>
      <c r="BS903" s="62"/>
      <c r="BT903" s="62"/>
      <c r="BU903" s="62"/>
      <c r="BV903" s="62"/>
      <c r="BW903" s="62"/>
      <c r="BX903" s="62"/>
      <c r="BY903" s="62"/>
      <c r="BZ903" s="62"/>
      <c r="CA903" s="62"/>
      <c r="CB903" s="62"/>
      <c r="CC903" s="62"/>
      <c r="CD903" s="62"/>
      <c r="CE903" s="62"/>
      <c r="CF903" s="62"/>
      <c r="CG903" s="62"/>
      <c r="CH903" s="62"/>
      <c r="CI903" s="62"/>
      <c r="CJ903" s="62"/>
      <c r="CK903" s="62"/>
      <c r="CL903" s="62"/>
      <c r="CM903" s="62"/>
      <c r="CN903" s="62"/>
      <c r="CO903" s="62"/>
      <c r="CP903" s="62"/>
      <c r="CQ903" s="62"/>
      <c r="CR903" s="62"/>
      <c r="CS903" s="62"/>
      <c r="CT903" s="62"/>
      <c r="CU903" s="62"/>
      <c r="CV903" s="62"/>
      <c r="CW903" s="62"/>
    </row>
    <row r="904" spans="1:101" x14ac:dyDescent="0.2">
      <c r="A904" s="62" t="s">
        <v>2075</v>
      </c>
      <c r="B904" s="65">
        <v>40517.223611111112</v>
      </c>
      <c r="C904" s="65">
        <v>40520.497916666667</v>
      </c>
      <c r="D904" s="62" t="s">
        <v>581</v>
      </c>
      <c r="E904" s="62" t="s">
        <v>582</v>
      </c>
      <c r="F904" s="62"/>
      <c r="G904" s="62">
        <v>50</v>
      </c>
      <c r="H904" s="62"/>
      <c r="I904" s="62"/>
      <c r="J904" s="62"/>
      <c r="K904" s="62"/>
      <c r="L904" s="62"/>
      <c r="M904" s="62">
        <v>113</v>
      </c>
      <c r="N904" s="62"/>
      <c r="O904" s="62"/>
      <c r="P904" s="62"/>
      <c r="Q904" s="62">
        <v>1370</v>
      </c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  <c r="BF904" s="62"/>
      <c r="BG904" s="62"/>
      <c r="BH904" s="62"/>
      <c r="BI904" s="62"/>
      <c r="BJ904" s="62"/>
      <c r="BK904" s="62"/>
      <c r="BL904" s="62"/>
      <c r="BM904" s="62"/>
      <c r="BN904" s="62"/>
      <c r="BO904" s="62"/>
      <c r="BP904" s="62"/>
      <c r="BQ904" s="62"/>
      <c r="BR904" s="62"/>
      <c r="BS904" s="62"/>
      <c r="BT904" s="62"/>
      <c r="BU904" s="62"/>
      <c r="BV904" s="62"/>
      <c r="BW904" s="62"/>
      <c r="BX904" s="62"/>
      <c r="BY904" s="62"/>
      <c r="BZ904" s="62"/>
      <c r="CA904" s="62"/>
      <c r="CB904" s="62"/>
      <c r="CC904" s="62"/>
      <c r="CD904" s="62"/>
      <c r="CE904" s="62"/>
      <c r="CF904" s="62"/>
      <c r="CG904" s="62"/>
      <c r="CH904" s="62"/>
      <c r="CI904" s="62"/>
      <c r="CJ904" s="62"/>
      <c r="CK904" s="62"/>
      <c r="CL904" s="62"/>
      <c r="CM904" s="62"/>
      <c r="CN904" s="62"/>
      <c r="CO904" s="62"/>
      <c r="CP904" s="62"/>
      <c r="CQ904" s="62"/>
      <c r="CR904" s="62"/>
      <c r="CS904" s="62"/>
      <c r="CT904" s="62"/>
      <c r="CU904" s="62"/>
      <c r="CV904" s="62"/>
      <c r="CW904" s="62"/>
    </row>
    <row r="905" spans="1:101" x14ac:dyDescent="0.2">
      <c r="A905" s="62" t="s">
        <v>2075</v>
      </c>
      <c r="B905" s="65">
        <v>40520.675694444442</v>
      </c>
      <c r="C905" s="65">
        <v>40522.456944444442</v>
      </c>
      <c r="D905" s="62" t="s">
        <v>583</v>
      </c>
      <c r="E905" s="62" t="s">
        <v>584</v>
      </c>
      <c r="F905" s="62"/>
      <c r="G905" s="62">
        <v>50</v>
      </c>
      <c r="H905" s="62"/>
      <c r="I905" s="62"/>
      <c r="J905" s="62"/>
      <c r="K905" s="62"/>
      <c r="L905" s="62"/>
      <c r="M905" s="62">
        <v>45</v>
      </c>
      <c r="N905" s="62"/>
      <c r="O905" s="62"/>
      <c r="P905" s="62"/>
      <c r="Q905" s="62">
        <v>660</v>
      </c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  <c r="BF905" s="62"/>
      <c r="BG905" s="62"/>
      <c r="BH905" s="62"/>
      <c r="BI905" s="62"/>
      <c r="BJ905" s="62"/>
      <c r="BK905" s="62"/>
      <c r="BL905" s="62"/>
      <c r="BM905" s="62"/>
      <c r="BN905" s="62"/>
      <c r="BO905" s="62"/>
      <c r="BP905" s="62"/>
      <c r="BQ905" s="62"/>
      <c r="BR905" s="62"/>
      <c r="BS905" s="62"/>
      <c r="BT905" s="62"/>
      <c r="BU905" s="62"/>
      <c r="BV905" s="62"/>
      <c r="BW905" s="62"/>
      <c r="BX905" s="62"/>
      <c r="BY905" s="62"/>
      <c r="BZ905" s="62"/>
      <c r="CA905" s="62"/>
      <c r="CB905" s="62"/>
      <c r="CC905" s="62"/>
      <c r="CD905" s="62"/>
      <c r="CE905" s="62"/>
      <c r="CF905" s="62"/>
      <c r="CG905" s="62"/>
      <c r="CH905" s="62"/>
      <c r="CI905" s="62"/>
      <c r="CJ905" s="62"/>
      <c r="CK905" s="62"/>
      <c r="CL905" s="62"/>
      <c r="CM905" s="62"/>
      <c r="CN905" s="62"/>
      <c r="CO905" s="62"/>
      <c r="CP905" s="62"/>
      <c r="CQ905" s="62"/>
      <c r="CR905" s="62"/>
      <c r="CS905" s="62"/>
      <c r="CT905" s="62"/>
      <c r="CU905" s="62"/>
      <c r="CV905" s="62"/>
      <c r="CW905" s="62"/>
    </row>
    <row r="906" spans="1:101" x14ac:dyDescent="0.2">
      <c r="A906" s="62" t="s">
        <v>2075</v>
      </c>
      <c r="B906" s="65">
        <v>40522.46875</v>
      </c>
      <c r="C906" s="62"/>
      <c r="D906" s="62" t="s">
        <v>585</v>
      </c>
      <c r="E906" s="62" t="s">
        <v>586</v>
      </c>
      <c r="F906" s="62"/>
      <c r="G906" s="62">
        <v>50</v>
      </c>
      <c r="H906" s="62"/>
      <c r="I906" s="62"/>
      <c r="J906" s="62"/>
      <c r="K906" s="62">
        <v>0.33</v>
      </c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>
        <v>53</v>
      </c>
      <c r="X906" s="62"/>
      <c r="Y906" s="62">
        <v>8480</v>
      </c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>
        <v>211</v>
      </c>
      <c r="BD906" s="62" t="s">
        <v>1784</v>
      </c>
      <c r="BE906" s="62">
        <v>0.5</v>
      </c>
      <c r="BF906" s="62"/>
      <c r="BG906" s="62">
        <v>3</v>
      </c>
      <c r="BH906" s="62"/>
      <c r="BI906" s="62">
        <v>53.3</v>
      </c>
      <c r="BJ906" s="62" t="s">
        <v>1784</v>
      </c>
      <c r="BK906" s="62">
        <v>3</v>
      </c>
      <c r="BL906" s="62"/>
      <c r="BM906" s="62">
        <v>162</v>
      </c>
      <c r="BN906" s="62"/>
      <c r="BO906" s="62"/>
      <c r="BP906" s="62"/>
      <c r="BQ906" s="62"/>
      <c r="BR906" s="62"/>
      <c r="BS906" s="62"/>
      <c r="BT906" s="62"/>
      <c r="BU906" s="62">
        <v>747</v>
      </c>
      <c r="BV906" s="62"/>
      <c r="BW906" s="62"/>
      <c r="BX906" s="62"/>
      <c r="BY906" s="62"/>
      <c r="BZ906" s="62"/>
      <c r="CA906" s="62"/>
      <c r="CB906" s="62"/>
      <c r="CC906" s="62"/>
      <c r="CD906" s="62"/>
      <c r="CE906" s="62"/>
      <c r="CF906" s="62"/>
      <c r="CG906" s="62"/>
      <c r="CH906" s="62"/>
      <c r="CI906" s="62"/>
      <c r="CJ906" s="62"/>
      <c r="CK906" s="62"/>
      <c r="CL906" s="62"/>
      <c r="CM906" s="62"/>
      <c r="CN906" s="62" t="s">
        <v>1784</v>
      </c>
      <c r="CO906" s="62">
        <v>5</v>
      </c>
      <c r="CP906" s="62"/>
      <c r="CQ906" s="62">
        <v>1</v>
      </c>
      <c r="CR906" s="62"/>
      <c r="CS906" s="62"/>
      <c r="CT906" s="62"/>
      <c r="CU906" s="62"/>
      <c r="CV906" s="62"/>
      <c r="CW906" s="62">
        <v>5</v>
      </c>
    </row>
    <row r="907" spans="1:101" x14ac:dyDescent="0.2">
      <c r="A907" s="62" t="s">
        <v>2075</v>
      </c>
      <c r="B907" s="65">
        <v>40522.625</v>
      </c>
      <c r="C907" s="65">
        <v>40523.033333333333</v>
      </c>
      <c r="D907" s="62" t="s">
        <v>587</v>
      </c>
      <c r="E907" s="62" t="s">
        <v>588</v>
      </c>
      <c r="F907" s="62"/>
      <c r="G907" s="62">
        <v>50</v>
      </c>
      <c r="H907" s="62"/>
      <c r="I907" s="62"/>
      <c r="J907" s="62"/>
      <c r="K907" s="62"/>
      <c r="L907" s="62"/>
      <c r="M907" s="62">
        <v>17</v>
      </c>
      <c r="N907" s="62"/>
      <c r="O907" s="62"/>
      <c r="P907" s="62"/>
      <c r="Q907" s="62">
        <v>10700</v>
      </c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  <c r="BF907" s="62"/>
      <c r="BG907" s="62"/>
      <c r="BH907" s="62"/>
      <c r="BI907" s="62"/>
      <c r="BJ907" s="62"/>
      <c r="BK907" s="62"/>
      <c r="BL907" s="62"/>
      <c r="BM907" s="62"/>
      <c r="BN907" s="62"/>
      <c r="BO907" s="62"/>
      <c r="BP907" s="62"/>
      <c r="BQ907" s="62"/>
      <c r="BR907" s="62"/>
      <c r="BS907" s="62"/>
      <c r="BT907" s="62"/>
      <c r="BU907" s="62"/>
      <c r="BV907" s="62"/>
      <c r="BW907" s="62"/>
      <c r="BX907" s="62"/>
      <c r="BY907" s="62"/>
      <c r="BZ907" s="62"/>
      <c r="CA907" s="62"/>
      <c r="CB907" s="62"/>
      <c r="CC907" s="62"/>
      <c r="CD907" s="62"/>
      <c r="CE907" s="62"/>
      <c r="CF907" s="62"/>
      <c r="CG907" s="62"/>
      <c r="CH907" s="62"/>
      <c r="CI907" s="62"/>
      <c r="CJ907" s="62"/>
      <c r="CK907" s="62"/>
      <c r="CL907" s="62"/>
      <c r="CM907" s="62"/>
      <c r="CN907" s="62"/>
      <c r="CO907" s="62"/>
      <c r="CP907" s="62"/>
      <c r="CQ907" s="62"/>
      <c r="CR907" s="62"/>
      <c r="CS907" s="62"/>
      <c r="CT907" s="62"/>
      <c r="CU907" s="62"/>
      <c r="CV907" s="62"/>
      <c r="CW907" s="62"/>
    </row>
    <row r="908" spans="1:101" x14ac:dyDescent="0.2">
      <c r="A908" s="62" t="s">
        <v>2075</v>
      </c>
      <c r="B908" s="65">
        <v>40523.225694444445</v>
      </c>
      <c r="C908" s="65">
        <v>40523.708333333336</v>
      </c>
      <c r="D908" s="62" t="s">
        <v>589</v>
      </c>
      <c r="E908" s="62" t="s">
        <v>590</v>
      </c>
      <c r="F908" s="62"/>
      <c r="G908" s="62">
        <v>50</v>
      </c>
      <c r="H908" s="62"/>
      <c r="I908" s="62"/>
      <c r="J908" s="62"/>
      <c r="K908" s="62"/>
      <c r="L908" s="62"/>
      <c r="M908" s="62">
        <v>113</v>
      </c>
      <c r="N908" s="62"/>
      <c r="O908" s="62"/>
      <c r="P908" s="62"/>
      <c r="Q908" s="62">
        <v>2490</v>
      </c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  <c r="BF908" s="62"/>
      <c r="BG908" s="62"/>
      <c r="BH908" s="62"/>
      <c r="BI908" s="62"/>
      <c r="BJ908" s="62"/>
      <c r="BK908" s="62"/>
      <c r="BL908" s="62"/>
      <c r="BM908" s="62"/>
      <c r="BN908" s="62"/>
      <c r="BO908" s="62"/>
      <c r="BP908" s="62"/>
      <c r="BQ908" s="62"/>
      <c r="BR908" s="62"/>
      <c r="BS908" s="62"/>
      <c r="BT908" s="62"/>
      <c r="BU908" s="62"/>
      <c r="BV908" s="62"/>
      <c r="BW908" s="62"/>
      <c r="BX908" s="62"/>
      <c r="BY908" s="62"/>
      <c r="BZ908" s="62"/>
      <c r="CA908" s="62"/>
      <c r="CB908" s="62"/>
      <c r="CC908" s="62"/>
      <c r="CD908" s="62"/>
      <c r="CE908" s="62"/>
      <c r="CF908" s="62"/>
      <c r="CG908" s="62"/>
      <c r="CH908" s="62"/>
      <c r="CI908" s="62"/>
      <c r="CJ908" s="62"/>
      <c r="CK908" s="62"/>
      <c r="CL908" s="62"/>
      <c r="CM908" s="62"/>
      <c r="CN908" s="62"/>
      <c r="CO908" s="62"/>
      <c r="CP908" s="62"/>
      <c r="CQ908" s="62"/>
      <c r="CR908" s="62"/>
      <c r="CS908" s="62"/>
      <c r="CT908" s="62"/>
      <c r="CU908" s="62"/>
      <c r="CV908" s="62"/>
      <c r="CW908" s="62"/>
    </row>
    <row r="909" spans="1:101" x14ac:dyDescent="0.2">
      <c r="A909" s="62" t="s">
        <v>2075</v>
      </c>
      <c r="B909" s="65">
        <v>40523.712500000001</v>
      </c>
      <c r="C909" s="65">
        <v>40523.789583333331</v>
      </c>
      <c r="D909" s="62" t="s">
        <v>591</v>
      </c>
      <c r="E909" s="62" t="s">
        <v>592</v>
      </c>
      <c r="F909" s="62"/>
      <c r="G909" s="62">
        <v>50</v>
      </c>
      <c r="H909" s="62"/>
      <c r="I909" s="62"/>
      <c r="J909" s="62"/>
      <c r="K909" s="62"/>
      <c r="L909" s="62"/>
      <c r="M909" s="62">
        <v>269</v>
      </c>
      <c r="N909" s="62"/>
      <c r="O909" s="62"/>
      <c r="P909" s="62"/>
      <c r="Q909" s="62">
        <v>391</v>
      </c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  <c r="BF909" s="62"/>
      <c r="BG909" s="62"/>
      <c r="BH909" s="62"/>
      <c r="BI909" s="62"/>
      <c r="BJ909" s="62"/>
      <c r="BK909" s="62"/>
      <c r="BL909" s="62"/>
      <c r="BM909" s="62"/>
      <c r="BN909" s="62"/>
      <c r="BO909" s="62"/>
      <c r="BP909" s="62"/>
      <c r="BQ909" s="62"/>
      <c r="BR909" s="62"/>
      <c r="BS909" s="62"/>
      <c r="BT909" s="62"/>
      <c r="BU909" s="62"/>
      <c r="BV909" s="62"/>
      <c r="BW909" s="62"/>
      <c r="BX909" s="62"/>
      <c r="BY909" s="62"/>
      <c r="BZ909" s="62"/>
      <c r="CA909" s="62"/>
      <c r="CB909" s="62"/>
      <c r="CC909" s="62"/>
      <c r="CD909" s="62"/>
      <c r="CE909" s="62"/>
      <c r="CF909" s="62"/>
      <c r="CG909" s="62"/>
      <c r="CH909" s="62"/>
      <c r="CI909" s="62"/>
      <c r="CJ909" s="62"/>
      <c r="CK909" s="62"/>
      <c r="CL909" s="62"/>
      <c r="CM909" s="62"/>
      <c r="CN909" s="62"/>
      <c r="CO909" s="62"/>
      <c r="CP909" s="62"/>
      <c r="CQ909" s="62"/>
      <c r="CR909" s="62"/>
      <c r="CS909" s="62"/>
      <c r="CT909" s="62"/>
      <c r="CU909" s="62"/>
      <c r="CV909" s="62"/>
      <c r="CW909" s="62"/>
    </row>
    <row r="910" spans="1:101" x14ac:dyDescent="0.2">
      <c r="A910" s="62" t="s">
        <v>2075</v>
      </c>
      <c r="B910" s="65">
        <v>40523.795138888891</v>
      </c>
      <c r="C910" s="65">
        <v>40524.116666666669</v>
      </c>
      <c r="D910" s="62" t="s">
        <v>593</v>
      </c>
      <c r="E910" s="62" t="s">
        <v>594</v>
      </c>
      <c r="F910" s="62"/>
      <c r="G910" s="62">
        <v>50</v>
      </c>
      <c r="H910" s="62"/>
      <c r="I910" s="62"/>
      <c r="J910" s="62"/>
      <c r="K910" s="62"/>
      <c r="L910" s="62"/>
      <c r="M910" s="62">
        <v>1221</v>
      </c>
      <c r="N910" s="62"/>
      <c r="O910" s="62"/>
      <c r="P910" s="62"/>
      <c r="Q910" s="62">
        <v>279</v>
      </c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  <c r="BF910" s="62"/>
      <c r="BG910" s="62"/>
      <c r="BH910" s="62"/>
      <c r="BI910" s="62"/>
      <c r="BJ910" s="62"/>
      <c r="BK910" s="62"/>
      <c r="BL910" s="62"/>
      <c r="BM910" s="62"/>
      <c r="BN910" s="62"/>
      <c r="BO910" s="62"/>
      <c r="BP910" s="62"/>
      <c r="BQ910" s="62"/>
      <c r="BR910" s="62"/>
      <c r="BS910" s="62"/>
      <c r="BT910" s="62"/>
      <c r="BU910" s="62"/>
      <c r="BV910" s="62"/>
      <c r="BW910" s="62"/>
      <c r="BX910" s="62"/>
      <c r="BY910" s="62"/>
      <c r="BZ910" s="62"/>
      <c r="CA910" s="62"/>
      <c r="CB910" s="62"/>
      <c r="CC910" s="62"/>
      <c r="CD910" s="62"/>
      <c r="CE910" s="62"/>
      <c r="CF910" s="62"/>
      <c r="CG910" s="62"/>
      <c r="CH910" s="62"/>
      <c r="CI910" s="62"/>
      <c r="CJ910" s="62"/>
      <c r="CK910" s="62"/>
      <c r="CL910" s="62"/>
      <c r="CM910" s="62"/>
      <c r="CN910" s="62"/>
      <c r="CO910" s="62"/>
      <c r="CP910" s="62"/>
      <c r="CQ910" s="62"/>
      <c r="CR910" s="62"/>
      <c r="CS910" s="62"/>
      <c r="CT910" s="62"/>
      <c r="CU910" s="62"/>
      <c r="CV910" s="62"/>
      <c r="CW910" s="62"/>
    </row>
    <row r="911" spans="1:101" x14ac:dyDescent="0.2">
      <c r="A911" s="62" t="s">
        <v>2075</v>
      </c>
      <c r="B911" s="65">
        <v>40524.14166666667</v>
      </c>
      <c r="C911" s="65">
        <v>40524.644444444442</v>
      </c>
      <c r="D911" s="62" t="s">
        <v>595</v>
      </c>
      <c r="E911" s="62" t="s">
        <v>596</v>
      </c>
      <c r="F911" s="62"/>
      <c r="G911" s="62">
        <v>50</v>
      </c>
      <c r="H911" s="62"/>
      <c r="I911" s="62"/>
      <c r="J911" s="62"/>
      <c r="K911" s="62"/>
      <c r="L911" s="62"/>
      <c r="M911" s="62">
        <v>324</v>
      </c>
      <c r="N911" s="62"/>
      <c r="O911" s="62"/>
      <c r="P911" s="62"/>
      <c r="Q911" s="62">
        <v>381</v>
      </c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  <c r="BF911" s="62"/>
      <c r="BG911" s="62"/>
      <c r="BH911" s="62"/>
      <c r="BI911" s="62"/>
      <c r="BJ911" s="62"/>
      <c r="BK911" s="62"/>
      <c r="BL911" s="62"/>
      <c r="BM911" s="62"/>
      <c r="BN911" s="62"/>
      <c r="BO911" s="62"/>
      <c r="BP911" s="62"/>
      <c r="BQ911" s="62"/>
      <c r="BR911" s="62"/>
      <c r="BS911" s="62"/>
      <c r="BT911" s="62"/>
      <c r="BU911" s="62"/>
      <c r="BV911" s="62"/>
      <c r="BW911" s="62"/>
      <c r="BX911" s="62"/>
      <c r="BY911" s="62"/>
      <c r="BZ911" s="62"/>
      <c r="CA911" s="62"/>
      <c r="CB911" s="62"/>
      <c r="CC911" s="62"/>
      <c r="CD911" s="62"/>
      <c r="CE911" s="62"/>
      <c r="CF911" s="62"/>
      <c r="CG911" s="62"/>
      <c r="CH911" s="62"/>
      <c r="CI911" s="62"/>
      <c r="CJ911" s="62"/>
      <c r="CK911" s="62"/>
      <c r="CL911" s="62"/>
      <c r="CM911" s="62"/>
      <c r="CN911" s="62"/>
      <c r="CO911" s="62"/>
      <c r="CP911" s="62"/>
      <c r="CQ911" s="62"/>
      <c r="CR911" s="62"/>
      <c r="CS911" s="62"/>
      <c r="CT911" s="62"/>
      <c r="CU911" s="62"/>
      <c r="CV911" s="62"/>
      <c r="CW911" s="62"/>
    </row>
    <row r="912" spans="1:101" x14ac:dyDescent="0.2">
      <c r="A912" s="62" t="s">
        <v>2075</v>
      </c>
      <c r="B912" s="65">
        <v>40525.595138888886</v>
      </c>
      <c r="C912" s="65">
        <v>40526.240277777775</v>
      </c>
      <c r="D912" s="62" t="s">
        <v>597</v>
      </c>
      <c r="E912" s="62" t="s">
        <v>598</v>
      </c>
      <c r="F912" s="62"/>
      <c r="G912" s="62">
        <v>50</v>
      </c>
      <c r="H912" s="62"/>
      <c r="I912" s="62"/>
      <c r="J912" s="62"/>
      <c r="K912" s="62"/>
      <c r="L912" s="62"/>
      <c r="M912" s="62">
        <v>56</v>
      </c>
      <c r="N912" s="62"/>
      <c r="O912" s="62"/>
      <c r="P912" s="62"/>
      <c r="Q912" s="62">
        <v>225</v>
      </c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  <c r="BF912" s="62"/>
      <c r="BG912" s="62"/>
      <c r="BH912" s="62"/>
      <c r="BI912" s="62"/>
      <c r="BJ912" s="62"/>
      <c r="BK912" s="62"/>
      <c r="BL912" s="62"/>
      <c r="BM912" s="62"/>
      <c r="BN912" s="62"/>
      <c r="BO912" s="62"/>
      <c r="BP912" s="62"/>
      <c r="BQ912" s="62"/>
      <c r="BR912" s="62"/>
      <c r="BS912" s="62"/>
      <c r="BT912" s="62"/>
      <c r="BU912" s="62"/>
      <c r="BV912" s="62"/>
      <c r="BW912" s="62"/>
      <c r="BX912" s="62"/>
      <c r="BY912" s="62"/>
      <c r="BZ912" s="62"/>
      <c r="CA912" s="62"/>
      <c r="CB912" s="62"/>
      <c r="CC912" s="62"/>
      <c r="CD912" s="62"/>
      <c r="CE912" s="62"/>
      <c r="CF912" s="62"/>
      <c r="CG912" s="62"/>
      <c r="CH912" s="62"/>
      <c r="CI912" s="62"/>
      <c r="CJ912" s="62"/>
      <c r="CK912" s="62"/>
      <c r="CL912" s="62"/>
      <c r="CM912" s="62"/>
      <c r="CN912" s="62"/>
      <c r="CO912" s="62"/>
      <c r="CP912" s="62"/>
      <c r="CQ912" s="62"/>
      <c r="CR912" s="62"/>
      <c r="CS912" s="62"/>
      <c r="CT912" s="62"/>
      <c r="CU912" s="62"/>
      <c r="CV912" s="62"/>
      <c r="CW912" s="62"/>
    </row>
    <row r="913" spans="1:101" x14ac:dyDescent="0.2">
      <c r="A913" s="62" t="s">
        <v>2075</v>
      </c>
      <c r="B913" s="65">
        <v>40527.489583333336</v>
      </c>
      <c r="C913" s="62"/>
      <c r="D913" s="62" t="s">
        <v>599</v>
      </c>
      <c r="E913" s="62"/>
      <c r="F913" s="62"/>
      <c r="G913" s="62">
        <v>70</v>
      </c>
      <c r="H913" s="62"/>
      <c r="I913" s="62"/>
      <c r="J913" s="62"/>
      <c r="K913" s="62">
        <v>0.6</v>
      </c>
      <c r="L913" s="62"/>
      <c r="M913" s="62"/>
      <c r="N913" s="62"/>
      <c r="O913" s="62"/>
      <c r="P913" s="62"/>
      <c r="Q913" s="62">
        <v>185</v>
      </c>
      <c r="R913" s="62"/>
      <c r="S913" s="62"/>
      <c r="T913" s="62"/>
      <c r="U913" s="62">
        <v>0.7</v>
      </c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  <c r="BF913" s="62"/>
      <c r="BG913" s="62"/>
      <c r="BH913" s="62"/>
      <c r="BI913" s="62"/>
      <c r="BJ913" s="62"/>
      <c r="BK913" s="62"/>
      <c r="BL913" s="62"/>
      <c r="BM913" s="62"/>
      <c r="BN913" s="62"/>
      <c r="BO913" s="62">
        <v>2.1000000000000001E-2</v>
      </c>
      <c r="BP913" s="62"/>
      <c r="BQ913" s="62"/>
      <c r="BR913" s="62"/>
      <c r="BS913" s="62"/>
      <c r="BT913" s="62"/>
      <c r="BU913" s="62"/>
      <c r="BV913" s="62"/>
      <c r="BW913" s="62"/>
      <c r="BX913" s="62"/>
      <c r="BY913" s="62"/>
      <c r="BZ913" s="62"/>
      <c r="CA913" s="62"/>
      <c r="CB913" s="62"/>
      <c r="CC913" s="62"/>
      <c r="CD913" s="62"/>
      <c r="CE913" s="62"/>
      <c r="CF913" s="62"/>
      <c r="CG913" s="62">
        <v>8.41</v>
      </c>
      <c r="CH913" s="62"/>
      <c r="CI913" s="62">
        <v>7.65</v>
      </c>
      <c r="CJ913" s="62"/>
      <c r="CK913" s="62">
        <v>1471</v>
      </c>
      <c r="CL913" s="62"/>
      <c r="CM913" s="62"/>
      <c r="CN913" s="62"/>
      <c r="CO913" s="62"/>
      <c r="CP913" s="62"/>
      <c r="CQ913" s="62"/>
      <c r="CR913" s="62"/>
      <c r="CS913" s="62"/>
      <c r="CT913" s="62"/>
      <c r="CU913" s="62"/>
      <c r="CV913" s="62"/>
      <c r="CW913" s="62"/>
    </row>
    <row r="914" spans="1:101" x14ac:dyDescent="0.2">
      <c r="A914" s="62" t="s">
        <v>2075</v>
      </c>
      <c r="B914" s="65">
        <v>40527.520138888889</v>
      </c>
      <c r="C914" s="65">
        <v>40531.643750000003</v>
      </c>
      <c r="D914" s="62" t="s">
        <v>600</v>
      </c>
      <c r="E914" s="62" t="s">
        <v>601</v>
      </c>
      <c r="F914" s="62"/>
      <c r="G914" s="62">
        <v>50</v>
      </c>
      <c r="H914" s="62"/>
      <c r="I914" s="62"/>
      <c r="J914" s="62"/>
      <c r="K914" s="62"/>
      <c r="L914" s="62"/>
      <c r="M914" s="62">
        <v>166</v>
      </c>
      <c r="N914" s="62"/>
      <c r="O914" s="62"/>
      <c r="P914" s="62"/>
      <c r="Q914" s="62">
        <v>193</v>
      </c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  <c r="BF914" s="62"/>
      <c r="BG914" s="62"/>
      <c r="BH914" s="62"/>
      <c r="BI914" s="62"/>
      <c r="BJ914" s="62"/>
      <c r="BK914" s="62"/>
      <c r="BL914" s="62"/>
      <c r="BM914" s="62"/>
      <c r="BN914" s="62"/>
      <c r="BO914" s="62"/>
      <c r="BP914" s="62"/>
      <c r="BQ914" s="62"/>
      <c r="BR914" s="62"/>
      <c r="BS914" s="62"/>
      <c r="BT914" s="62"/>
      <c r="BU914" s="62"/>
      <c r="BV914" s="62"/>
      <c r="BW914" s="62"/>
      <c r="BX914" s="62"/>
      <c r="BY914" s="62"/>
      <c r="BZ914" s="62"/>
      <c r="CA914" s="62"/>
      <c r="CB914" s="62"/>
      <c r="CC914" s="62"/>
      <c r="CD914" s="62"/>
      <c r="CE914" s="62"/>
      <c r="CF914" s="62"/>
      <c r="CG914" s="62"/>
      <c r="CH914" s="62"/>
      <c r="CI914" s="62"/>
      <c r="CJ914" s="62"/>
      <c r="CK914" s="62"/>
      <c r="CL914" s="62"/>
      <c r="CM914" s="62"/>
      <c r="CN914" s="62"/>
      <c r="CO914" s="62"/>
      <c r="CP914" s="62"/>
      <c r="CQ914" s="62"/>
      <c r="CR914" s="62"/>
      <c r="CS914" s="62"/>
      <c r="CT914" s="62"/>
      <c r="CU914" s="62"/>
      <c r="CV914" s="62"/>
      <c r="CW914" s="62"/>
    </row>
    <row r="915" spans="1:101" x14ac:dyDescent="0.2">
      <c r="A915" s="62" t="s">
        <v>2075</v>
      </c>
      <c r="B915" s="65">
        <v>40531.993750000001</v>
      </c>
      <c r="C915" s="65">
        <v>40533.099305555559</v>
      </c>
      <c r="D915" s="62" t="s">
        <v>602</v>
      </c>
      <c r="E915" s="62" t="s">
        <v>603</v>
      </c>
      <c r="F915" s="62"/>
      <c r="G915" s="62">
        <v>50</v>
      </c>
      <c r="H915" s="62"/>
      <c r="I915" s="62"/>
      <c r="J915" s="62"/>
      <c r="K915" s="62"/>
      <c r="L915" s="62"/>
      <c r="M915" s="62">
        <v>33</v>
      </c>
      <c r="N915" s="62"/>
      <c r="O915" s="62"/>
      <c r="P915" s="62"/>
      <c r="Q915" s="62">
        <v>83</v>
      </c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  <c r="BF915" s="62"/>
      <c r="BG915" s="62"/>
      <c r="BH915" s="62"/>
      <c r="BI915" s="62"/>
      <c r="BJ915" s="62"/>
      <c r="BK915" s="62"/>
      <c r="BL915" s="62"/>
      <c r="BM915" s="62"/>
      <c r="BN915" s="62"/>
      <c r="BO915" s="62"/>
      <c r="BP915" s="62"/>
      <c r="BQ915" s="62"/>
      <c r="BR915" s="62"/>
      <c r="BS915" s="62"/>
      <c r="BT915" s="62"/>
      <c r="BU915" s="62"/>
      <c r="BV915" s="62"/>
      <c r="BW915" s="62"/>
      <c r="BX915" s="62"/>
      <c r="BY915" s="62"/>
      <c r="BZ915" s="62"/>
      <c r="CA915" s="62"/>
      <c r="CB915" s="62"/>
      <c r="CC915" s="62"/>
      <c r="CD915" s="62"/>
      <c r="CE915" s="62"/>
      <c r="CF915" s="62"/>
      <c r="CG915" s="62"/>
      <c r="CH915" s="62"/>
      <c r="CI915" s="62"/>
      <c r="CJ915" s="62"/>
      <c r="CK915" s="62"/>
      <c r="CL915" s="62"/>
      <c r="CM915" s="62"/>
      <c r="CN915" s="62"/>
      <c r="CO915" s="62"/>
      <c r="CP915" s="62"/>
      <c r="CQ915" s="62"/>
      <c r="CR915" s="62"/>
      <c r="CS915" s="62"/>
      <c r="CT915" s="62"/>
      <c r="CU915" s="62"/>
      <c r="CV915" s="62"/>
      <c r="CW915" s="62"/>
    </row>
    <row r="916" spans="1:101" x14ac:dyDescent="0.2">
      <c r="A916" s="62" t="s">
        <v>2075</v>
      </c>
      <c r="B916" s="65">
        <v>40532.743055555555</v>
      </c>
      <c r="C916" s="65">
        <v>40533.538194444445</v>
      </c>
      <c r="D916" s="62" t="s">
        <v>604</v>
      </c>
      <c r="E916" s="62" t="s">
        <v>605</v>
      </c>
      <c r="F916" s="62"/>
      <c r="G916" s="62">
        <v>50</v>
      </c>
      <c r="H916" s="62"/>
      <c r="I916" s="62"/>
      <c r="J916" s="62"/>
      <c r="K916" s="62"/>
      <c r="L916" s="62"/>
      <c r="M916" s="62">
        <v>35</v>
      </c>
      <c r="N916" s="62"/>
      <c r="O916" s="62">
        <v>257</v>
      </c>
      <c r="P916" s="62"/>
      <c r="Q916" s="62">
        <v>1060</v>
      </c>
      <c r="R916" s="62"/>
      <c r="S916" s="62">
        <v>0.53700000000000003</v>
      </c>
      <c r="T916" s="62"/>
      <c r="U916" s="62">
        <v>1.34</v>
      </c>
      <c r="V916" s="62"/>
      <c r="W916" s="62">
        <v>40.799999999999997</v>
      </c>
      <c r="X916" s="62"/>
      <c r="Y916" s="62">
        <v>8980</v>
      </c>
      <c r="Z916" s="62"/>
      <c r="AA916" s="62">
        <v>13700</v>
      </c>
      <c r="AB916" s="62"/>
      <c r="AC916" s="62">
        <v>35100</v>
      </c>
      <c r="AD916" s="62" t="s">
        <v>1784</v>
      </c>
      <c r="AE916" s="62">
        <v>20</v>
      </c>
      <c r="AF916" s="62"/>
      <c r="AG916" s="62">
        <v>120</v>
      </c>
      <c r="AH916" s="62"/>
      <c r="AI916" s="62">
        <v>34</v>
      </c>
      <c r="AJ916" s="62" t="s">
        <v>1784</v>
      </c>
      <c r="AK916" s="62">
        <v>2.5</v>
      </c>
      <c r="AL916" s="62"/>
      <c r="AM916" s="62">
        <v>7.7</v>
      </c>
      <c r="AN916" s="62"/>
      <c r="AO916" s="62">
        <v>298</v>
      </c>
      <c r="AP916" s="62"/>
      <c r="AQ916" s="62">
        <v>32</v>
      </c>
      <c r="AR916" s="62"/>
      <c r="AS916" s="62"/>
      <c r="AT916" s="62"/>
      <c r="AU916" s="62"/>
      <c r="AV916" s="62"/>
      <c r="AW916" s="62"/>
      <c r="AX916" s="62"/>
      <c r="AY916" s="62"/>
      <c r="AZ916" s="62"/>
      <c r="BA916" s="62">
        <v>12</v>
      </c>
      <c r="BB916" s="62"/>
      <c r="BC916" s="62"/>
      <c r="BD916" s="62"/>
      <c r="BE916" s="62"/>
      <c r="BF916" s="62"/>
      <c r="BG916" s="62"/>
      <c r="BH916" s="62"/>
      <c r="BI916" s="62"/>
      <c r="BJ916" s="62"/>
      <c r="BK916" s="62"/>
      <c r="BL916" s="62"/>
      <c r="BM916" s="62"/>
      <c r="BN916" s="62"/>
      <c r="BO916" s="62"/>
      <c r="BP916" s="62"/>
      <c r="BQ916" s="62"/>
      <c r="BR916" s="62"/>
      <c r="BS916" s="62"/>
      <c r="BT916" s="62"/>
      <c r="BU916" s="62"/>
      <c r="BV916" s="62"/>
      <c r="BW916" s="62"/>
      <c r="BX916" s="62"/>
      <c r="BY916" s="62"/>
      <c r="BZ916" s="62"/>
      <c r="CA916" s="62">
        <v>32</v>
      </c>
      <c r="CB916" s="62"/>
      <c r="CC916" s="62">
        <v>0.69</v>
      </c>
      <c r="CD916" s="62" t="s">
        <v>1784</v>
      </c>
      <c r="CE916" s="62">
        <v>20</v>
      </c>
      <c r="CF916" s="62"/>
      <c r="CG916" s="62"/>
      <c r="CH916" s="62"/>
      <c r="CI916" s="62"/>
      <c r="CJ916" s="62"/>
      <c r="CK916" s="62"/>
      <c r="CL916" s="62"/>
      <c r="CM916" s="62"/>
      <c r="CN916" s="62"/>
      <c r="CO916" s="62"/>
      <c r="CP916" s="62"/>
      <c r="CQ916" s="62"/>
      <c r="CR916" s="62"/>
      <c r="CS916" s="62"/>
      <c r="CT916" s="62"/>
      <c r="CU916" s="62"/>
      <c r="CV916" s="62"/>
      <c r="CW916" s="62"/>
    </row>
    <row r="917" spans="1:101" x14ac:dyDescent="0.2">
      <c r="A917" s="62" t="s">
        <v>2075</v>
      </c>
      <c r="B917" s="65">
        <v>40533.336111111108</v>
      </c>
      <c r="C917" s="65">
        <v>40533.513888888891</v>
      </c>
      <c r="D917" s="62" t="s">
        <v>606</v>
      </c>
      <c r="E917" s="62" t="s">
        <v>607</v>
      </c>
      <c r="F917" s="62"/>
      <c r="G917" s="62">
        <v>50</v>
      </c>
      <c r="H917" s="62"/>
      <c r="I917" s="62"/>
      <c r="J917" s="62"/>
      <c r="K917" s="62"/>
      <c r="L917" s="62"/>
      <c r="M917" s="62">
        <v>11</v>
      </c>
      <c r="N917" s="62"/>
      <c r="O917" s="62"/>
      <c r="P917" s="62"/>
      <c r="Q917" s="62">
        <v>2580</v>
      </c>
      <c r="R917" s="62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62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/>
      <c r="AV917" s="62"/>
      <c r="AW917" s="62"/>
      <c r="AX917" s="62"/>
      <c r="AY917" s="62"/>
      <c r="AZ917" s="62"/>
      <c r="BA917" s="62"/>
      <c r="BB917" s="62"/>
      <c r="BC917" s="62"/>
      <c r="BD917" s="62"/>
      <c r="BE917" s="62"/>
      <c r="BF917" s="62"/>
      <c r="BG917" s="62"/>
      <c r="BH917" s="62"/>
      <c r="BI917" s="62"/>
      <c r="BJ917" s="62"/>
      <c r="BK917" s="62"/>
      <c r="BL917" s="62"/>
      <c r="BM917" s="62"/>
      <c r="BN917" s="62"/>
      <c r="BO917" s="62"/>
      <c r="BP917" s="62"/>
      <c r="BQ917" s="62"/>
      <c r="BR917" s="62"/>
      <c r="BS917" s="62"/>
      <c r="BT917" s="62"/>
      <c r="BU917" s="62"/>
      <c r="BV917" s="62"/>
      <c r="BW917" s="62"/>
      <c r="BX917" s="62"/>
      <c r="BY917" s="62"/>
      <c r="BZ917" s="62"/>
      <c r="CA917" s="62"/>
      <c r="CB917" s="62"/>
      <c r="CC917" s="62"/>
      <c r="CD917" s="62"/>
      <c r="CE917" s="62"/>
      <c r="CF917" s="62"/>
      <c r="CG917" s="62"/>
      <c r="CH917" s="62"/>
      <c r="CI917" s="62"/>
      <c r="CJ917" s="62"/>
      <c r="CK917" s="62"/>
      <c r="CL917" s="62"/>
      <c r="CM917" s="62"/>
      <c r="CN917" s="62"/>
      <c r="CO917" s="62"/>
      <c r="CP917" s="62"/>
      <c r="CQ917" s="62"/>
      <c r="CR917" s="62"/>
      <c r="CS917" s="62"/>
      <c r="CT917" s="62"/>
      <c r="CU917" s="62"/>
      <c r="CV917" s="62"/>
      <c r="CW917" s="62"/>
    </row>
    <row r="918" spans="1:101" x14ac:dyDescent="0.2">
      <c r="A918" s="62" t="s">
        <v>2075</v>
      </c>
      <c r="B918" s="65">
        <v>40533.65625</v>
      </c>
      <c r="C918" s="65">
        <v>40534.189583333333</v>
      </c>
      <c r="D918" s="62" t="s">
        <v>608</v>
      </c>
      <c r="E918" s="62" t="s">
        <v>609</v>
      </c>
      <c r="F918" s="62"/>
      <c r="G918" s="62">
        <v>50</v>
      </c>
      <c r="H918" s="62"/>
      <c r="I918" s="62"/>
      <c r="J918" s="62"/>
      <c r="K918" s="62"/>
      <c r="L918" s="62"/>
      <c r="M918" s="62">
        <v>34</v>
      </c>
      <c r="N918" s="62"/>
      <c r="O918" s="62"/>
      <c r="P918" s="62"/>
      <c r="Q918" s="62">
        <v>13300</v>
      </c>
      <c r="R918" s="62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62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/>
      <c r="AV918" s="62"/>
      <c r="AW918" s="62"/>
      <c r="AX918" s="62"/>
      <c r="AY918" s="62"/>
      <c r="AZ918" s="62"/>
      <c r="BA918" s="62"/>
      <c r="BB918" s="62"/>
      <c r="BC918" s="62"/>
      <c r="BD918" s="62"/>
      <c r="BE918" s="62"/>
      <c r="BF918" s="62"/>
      <c r="BG918" s="62"/>
      <c r="BH918" s="62"/>
      <c r="BI918" s="62"/>
      <c r="BJ918" s="62"/>
      <c r="BK918" s="62"/>
      <c r="BL918" s="62"/>
      <c r="BM918" s="62"/>
      <c r="BN918" s="62"/>
      <c r="BO918" s="62"/>
      <c r="BP918" s="62"/>
      <c r="BQ918" s="62"/>
      <c r="BR918" s="62"/>
      <c r="BS918" s="62"/>
      <c r="BT918" s="62"/>
      <c r="BU918" s="62"/>
      <c r="BV918" s="62"/>
      <c r="BW918" s="62"/>
      <c r="BX918" s="62"/>
      <c r="BY918" s="62"/>
      <c r="BZ918" s="62"/>
      <c r="CA918" s="62"/>
      <c r="CB918" s="62"/>
      <c r="CC918" s="62"/>
      <c r="CD918" s="62"/>
      <c r="CE918" s="62"/>
      <c r="CF918" s="62"/>
      <c r="CG918" s="62"/>
      <c r="CH918" s="62"/>
      <c r="CI918" s="62"/>
      <c r="CJ918" s="62"/>
      <c r="CK918" s="62"/>
      <c r="CL918" s="62"/>
      <c r="CM918" s="62"/>
      <c r="CN918" s="62"/>
      <c r="CO918" s="62"/>
      <c r="CP918" s="62"/>
      <c r="CQ918" s="62"/>
      <c r="CR918" s="62"/>
      <c r="CS918" s="62"/>
      <c r="CT918" s="62"/>
      <c r="CU918" s="62"/>
      <c r="CV918" s="62"/>
      <c r="CW918" s="62"/>
    </row>
    <row r="919" spans="1:101" x14ac:dyDescent="0.2">
      <c r="A919" s="62" t="s">
        <v>2075</v>
      </c>
      <c r="B919" s="65">
        <v>40534.422222222223</v>
      </c>
      <c r="C919" s="65">
        <v>40535.756944444445</v>
      </c>
      <c r="D919" s="62" t="s">
        <v>610</v>
      </c>
      <c r="E919" s="62" t="s">
        <v>611</v>
      </c>
      <c r="F919" s="62"/>
      <c r="G919" s="62">
        <v>50</v>
      </c>
      <c r="H919" s="62"/>
      <c r="I919" s="62"/>
      <c r="J919" s="62"/>
      <c r="K919" s="62"/>
      <c r="L919" s="62"/>
      <c r="M919" s="62">
        <v>78</v>
      </c>
      <c r="N919" s="62"/>
      <c r="O919" s="62"/>
      <c r="P919" s="62"/>
      <c r="Q919" s="62">
        <v>6040</v>
      </c>
      <c r="R919" s="62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62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/>
      <c r="AV919" s="62"/>
      <c r="AW919" s="62"/>
      <c r="AX919" s="62"/>
      <c r="AY919" s="62"/>
      <c r="AZ919" s="62"/>
      <c r="BA919" s="62"/>
      <c r="BB919" s="62"/>
      <c r="BC919" s="62"/>
      <c r="BD919" s="62"/>
      <c r="BE919" s="62"/>
      <c r="BF919" s="62"/>
      <c r="BG919" s="62"/>
      <c r="BH919" s="62"/>
      <c r="BI919" s="62"/>
      <c r="BJ919" s="62"/>
      <c r="BK919" s="62"/>
      <c r="BL919" s="62"/>
      <c r="BM919" s="62"/>
      <c r="BN919" s="62"/>
      <c r="BO919" s="62"/>
      <c r="BP919" s="62"/>
      <c r="BQ919" s="62"/>
      <c r="BR919" s="62"/>
      <c r="BS919" s="62"/>
      <c r="BT919" s="62"/>
      <c r="BU919" s="62"/>
      <c r="BV919" s="62"/>
      <c r="BW919" s="62"/>
      <c r="BX919" s="62"/>
      <c r="BY919" s="62"/>
      <c r="BZ919" s="62"/>
      <c r="CA919" s="62"/>
      <c r="CB919" s="62"/>
      <c r="CC919" s="62"/>
      <c r="CD919" s="62"/>
      <c r="CE919" s="62"/>
      <c r="CF919" s="62"/>
      <c r="CG919" s="62"/>
      <c r="CH919" s="62"/>
      <c r="CI919" s="62"/>
      <c r="CJ919" s="62"/>
      <c r="CK919" s="62"/>
      <c r="CL919" s="62"/>
      <c r="CM919" s="62"/>
      <c r="CN919" s="62"/>
      <c r="CO919" s="62"/>
      <c r="CP919" s="62"/>
      <c r="CQ919" s="62"/>
      <c r="CR919" s="62"/>
      <c r="CS919" s="62"/>
      <c r="CT919" s="62"/>
      <c r="CU919" s="62"/>
      <c r="CV919" s="62"/>
      <c r="CW919" s="62"/>
    </row>
    <row r="920" spans="1:101" x14ac:dyDescent="0.2">
      <c r="A920" s="62" t="s">
        <v>2075</v>
      </c>
      <c r="B920" s="65">
        <v>40536.067361111112</v>
      </c>
      <c r="C920" s="65">
        <v>40541.234722222223</v>
      </c>
      <c r="D920" s="62" t="s">
        <v>612</v>
      </c>
      <c r="E920" s="62" t="s">
        <v>613</v>
      </c>
      <c r="F920" s="62"/>
      <c r="G920" s="62">
        <v>50</v>
      </c>
      <c r="H920" s="62"/>
      <c r="I920" s="62"/>
      <c r="J920" s="62"/>
      <c r="K920" s="62"/>
      <c r="L920" s="62"/>
      <c r="M920" s="62">
        <v>154</v>
      </c>
      <c r="N920" s="62"/>
      <c r="O920" s="62"/>
      <c r="P920" s="62"/>
      <c r="Q920" s="62">
        <v>722</v>
      </c>
      <c r="R920" s="62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62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/>
      <c r="AV920" s="62"/>
      <c r="AW920" s="62"/>
      <c r="AX920" s="62"/>
      <c r="AY920" s="62"/>
      <c r="AZ920" s="62"/>
      <c r="BA920" s="62"/>
      <c r="BB920" s="62"/>
      <c r="BC920" s="62"/>
      <c r="BD920" s="62"/>
      <c r="BE920" s="62"/>
      <c r="BF920" s="62"/>
      <c r="BG920" s="62"/>
      <c r="BH920" s="62"/>
      <c r="BI920" s="62"/>
      <c r="BJ920" s="62"/>
      <c r="BK920" s="62"/>
      <c r="BL920" s="62"/>
      <c r="BM920" s="62"/>
      <c r="BN920" s="62"/>
      <c r="BO920" s="62"/>
      <c r="BP920" s="62"/>
      <c r="BQ920" s="62"/>
      <c r="BR920" s="62"/>
      <c r="BS920" s="62"/>
      <c r="BT920" s="62"/>
      <c r="BU920" s="62"/>
      <c r="BV920" s="62"/>
      <c r="BW920" s="62"/>
      <c r="BX920" s="62"/>
      <c r="BY920" s="62"/>
      <c r="BZ920" s="62"/>
      <c r="CA920" s="62"/>
      <c r="CB920" s="62"/>
      <c r="CC920" s="62"/>
      <c r="CD920" s="62"/>
      <c r="CE920" s="62"/>
      <c r="CF920" s="62"/>
      <c r="CG920" s="62"/>
      <c r="CH920" s="62"/>
      <c r="CI920" s="62"/>
      <c r="CJ920" s="62"/>
      <c r="CK920" s="62"/>
      <c r="CL920" s="62"/>
      <c r="CM920" s="62"/>
      <c r="CN920" s="62"/>
      <c r="CO920" s="62"/>
      <c r="CP920" s="62"/>
      <c r="CQ920" s="62"/>
      <c r="CR920" s="62"/>
      <c r="CS920" s="62"/>
      <c r="CT920" s="62"/>
      <c r="CU920" s="62"/>
      <c r="CV920" s="62"/>
      <c r="CW920" s="62"/>
    </row>
    <row r="921" spans="1:101" x14ac:dyDescent="0.2">
      <c r="A921" s="62" t="s">
        <v>2075</v>
      </c>
      <c r="B921" s="65">
        <v>40541.640972222223</v>
      </c>
      <c r="C921" s="65">
        <v>40542.294444444444</v>
      </c>
      <c r="D921" s="62" t="s">
        <v>614</v>
      </c>
      <c r="E921" s="62" t="s">
        <v>615</v>
      </c>
      <c r="F921" s="62"/>
      <c r="G921" s="62">
        <v>50</v>
      </c>
      <c r="H921" s="62"/>
      <c r="I921" s="62"/>
      <c r="J921" s="62"/>
      <c r="K921" s="62"/>
      <c r="L921" s="62"/>
      <c r="M921" s="62">
        <v>33</v>
      </c>
      <c r="N921" s="62"/>
      <c r="O921" s="62"/>
      <c r="P921" s="62"/>
      <c r="Q921" s="62">
        <v>3640</v>
      </c>
      <c r="R921" s="62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62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/>
      <c r="AV921" s="62"/>
      <c r="AW921" s="62"/>
      <c r="AX921" s="62"/>
      <c r="AY921" s="62"/>
      <c r="AZ921" s="62"/>
      <c r="BA921" s="62"/>
      <c r="BB921" s="62"/>
      <c r="BC921" s="62"/>
      <c r="BD921" s="62"/>
      <c r="BE921" s="62"/>
      <c r="BF921" s="62"/>
      <c r="BG921" s="62"/>
      <c r="BH921" s="62"/>
      <c r="BI921" s="62"/>
      <c r="BJ921" s="62"/>
      <c r="BK921" s="62"/>
      <c r="BL921" s="62"/>
      <c r="BM921" s="62"/>
      <c r="BN921" s="62"/>
      <c r="BO921" s="62"/>
      <c r="BP921" s="62"/>
      <c r="BQ921" s="62"/>
      <c r="BR921" s="62"/>
      <c r="BS921" s="62"/>
      <c r="BT921" s="62"/>
      <c r="BU921" s="62"/>
      <c r="BV921" s="62"/>
      <c r="BW921" s="62"/>
      <c r="BX921" s="62"/>
      <c r="BY921" s="62"/>
      <c r="BZ921" s="62"/>
      <c r="CA921" s="62"/>
      <c r="CB921" s="62"/>
      <c r="CC921" s="62"/>
      <c r="CD921" s="62"/>
      <c r="CE921" s="62"/>
      <c r="CF921" s="62"/>
      <c r="CG921" s="62"/>
      <c r="CH921" s="62"/>
      <c r="CI921" s="62"/>
      <c r="CJ921" s="62"/>
      <c r="CK921" s="62"/>
      <c r="CL921" s="62"/>
      <c r="CM921" s="62"/>
      <c r="CN921" s="62"/>
      <c r="CO921" s="62"/>
      <c r="CP921" s="62"/>
      <c r="CQ921" s="62"/>
      <c r="CR921" s="62"/>
      <c r="CS921" s="62"/>
      <c r="CT921" s="62"/>
      <c r="CU921" s="62"/>
      <c r="CV921" s="62"/>
      <c r="CW921" s="62"/>
    </row>
    <row r="922" spans="1:101" x14ac:dyDescent="0.2">
      <c r="A922" s="62" t="s">
        <v>2075</v>
      </c>
      <c r="B922" s="65">
        <v>40542.446527777778</v>
      </c>
      <c r="C922" s="65">
        <v>40542.743750000001</v>
      </c>
      <c r="D922" s="62" t="s">
        <v>616</v>
      </c>
      <c r="E922" s="62" t="s">
        <v>617</v>
      </c>
      <c r="F922" s="62"/>
      <c r="G922" s="62">
        <v>50</v>
      </c>
      <c r="H922" s="62"/>
      <c r="I922" s="62"/>
      <c r="J922" s="62"/>
      <c r="K922" s="62"/>
      <c r="L922" s="62"/>
      <c r="M922" s="62">
        <v>77</v>
      </c>
      <c r="N922" s="62"/>
      <c r="O922" s="62"/>
      <c r="P922" s="62"/>
      <c r="Q922" s="62">
        <v>2370</v>
      </c>
      <c r="R922" s="62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62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/>
      <c r="AV922" s="62"/>
      <c r="AW922" s="62"/>
      <c r="AX922" s="62"/>
      <c r="AY922" s="62"/>
      <c r="AZ922" s="62"/>
      <c r="BA922" s="62"/>
      <c r="BB922" s="62"/>
      <c r="BC922" s="62"/>
      <c r="BD922" s="62"/>
      <c r="BE922" s="62"/>
      <c r="BF922" s="62"/>
      <c r="BG922" s="62"/>
      <c r="BH922" s="62"/>
      <c r="BI922" s="62"/>
      <c r="BJ922" s="62"/>
      <c r="BK922" s="62"/>
      <c r="BL922" s="62"/>
      <c r="BM922" s="62"/>
      <c r="BN922" s="62"/>
      <c r="BO922" s="62"/>
      <c r="BP922" s="62"/>
      <c r="BQ922" s="62"/>
      <c r="BR922" s="62"/>
      <c r="BS922" s="62"/>
      <c r="BT922" s="62"/>
      <c r="BU922" s="62"/>
      <c r="BV922" s="62"/>
      <c r="BW922" s="62"/>
      <c r="BX922" s="62"/>
      <c r="BY922" s="62"/>
      <c r="BZ922" s="62"/>
      <c r="CA922" s="62"/>
      <c r="CB922" s="62"/>
      <c r="CC922" s="62"/>
      <c r="CD922" s="62"/>
      <c r="CE922" s="62"/>
      <c r="CF922" s="62"/>
      <c r="CG922" s="62"/>
      <c r="CH922" s="62"/>
      <c r="CI922" s="62"/>
      <c r="CJ922" s="62"/>
      <c r="CK922" s="62"/>
      <c r="CL922" s="62"/>
      <c r="CM922" s="62"/>
      <c r="CN922" s="62"/>
      <c r="CO922" s="62"/>
      <c r="CP922" s="62"/>
      <c r="CQ922" s="62"/>
      <c r="CR922" s="62"/>
      <c r="CS922" s="62"/>
      <c r="CT922" s="62"/>
      <c r="CU922" s="62"/>
      <c r="CV922" s="62"/>
      <c r="CW922" s="62"/>
    </row>
    <row r="923" spans="1:101" x14ac:dyDescent="0.2">
      <c r="A923" s="62" t="s">
        <v>2075</v>
      </c>
      <c r="B923" s="65">
        <v>40542.775000000001</v>
      </c>
      <c r="C923" s="65">
        <v>40544.657638888886</v>
      </c>
      <c r="D923" s="62" t="s">
        <v>618</v>
      </c>
      <c r="E923" s="62" t="s">
        <v>619</v>
      </c>
      <c r="F923" s="62"/>
      <c r="G923" s="62">
        <v>50</v>
      </c>
      <c r="H923" s="62"/>
      <c r="I923" s="62"/>
      <c r="J923" s="62"/>
      <c r="K923" s="62"/>
      <c r="L923" s="62"/>
      <c r="M923" s="62">
        <v>388</v>
      </c>
      <c r="N923" s="62"/>
      <c r="O923" s="62"/>
      <c r="P923" s="62"/>
      <c r="Q923" s="62">
        <v>1280</v>
      </c>
      <c r="R923" s="62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/>
      <c r="AV923" s="62"/>
      <c r="AW923" s="62"/>
      <c r="AX923" s="62"/>
      <c r="AY923" s="62"/>
      <c r="AZ923" s="62"/>
      <c r="BA923" s="62"/>
      <c r="BB923" s="62"/>
      <c r="BC923" s="62"/>
      <c r="BD923" s="62"/>
      <c r="BE923" s="62"/>
      <c r="BF923" s="62"/>
      <c r="BG923" s="62"/>
      <c r="BH923" s="62"/>
      <c r="BI923" s="62"/>
      <c r="BJ923" s="62"/>
      <c r="BK923" s="62"/>
      <c r="BL923" s="62"/>
      <c r="BM923" s="62"/>
      <c r="BN923" s="62"/>
      <c r="BO923" s="62"/>
      <c r="BP923" s="62"/>
      <c r="BQ923" s="62"/>
      <c r="BR923" s="62"/>
      <c r="BS923" s="62"/>
      <c r="BT923" s="62"/>
      <c r="BU923" s="62"/>
      <c r="BV923" s="62"/>
      <c r="BW923" s="62"/>
      <c r="BX923" s="62"/>
      <c r="BY923" s="62"/>
      <c r="BZ923" s="62"/>
      <c r="CA923" s="62"/>
      <c r="CB923" s="62"/>
      <c r="CC923" s="62"/>
      <c r="CD923" s="62"/>
      <c r="CE923" s="62"/>
      <c r="CF923" s="62"/>
      <c r="CG923" s="62"/>
      <c r="CH923" s="62"/>
      <c r="CI923" s="62"/>
      <c r="CJ923" s="62"/>
      <c r="CK923" s="62"/>
      <c r="CL923" s="62"/>
      <c r="CM923" s="62"/>
      <c r="CN923" s="62"/>
      <c r="CO923" s="62"/>
      <c r="CP923" s="62"/>
      <c r="CQ923" s="62"/>
      <c r="CR923" s="62"/>
      <c r="CS923" s="62"/>
      <c r="CT923" s="62"/>
      <c r="CU923" s="62"/>
      <c r="CV923" s="62"/>
      <c r="CW923" s="62"/>
    </row>
    <row r="924" spans="1:101" x14ac:dyDescent="0.2">
      <c r="A924" s="62" t="s">
        <v>2075</v>
      </c>
      <c r="B924" s="65">
        <v>40545.381944444445</v>
      </c>
      <c r="C924" s="65">
        <v>40548.638194444444</v>
      </c>
      <c r="D924" s="62" t="s">
        <v>620</v>
      </c>
      <c r="E924" s="62" t="s">
        <v>621</v>
      </c>
      <c r="F924" s="62"/>
      <c r="G924" s="62">
        <v>50</v>
      </c>
      <c r="H924" s="62"/>
      <c r="I924" s="62"/>
      <c r="J924" s="62"/>
      <c r="K924" s="62"/>
      <c r="L924" s="62"/>
      <c r="M924" s="62">
        <v>133</v>
      </c>
      <c r="N924" s="62"/>
      <c r="O924" s="62"/>
      <c r="P924" s="62"/>
      <c r="Q924" s="62">
        <v>548</v>
      </c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/>
      <c r="AV924" s="62"/>
      <c r="AW924" s="62"/>
      <c r="AX924" s="62"/>
      <c r="AY924" s="62"/>
      <c r="AZ924" s="62"/>
      <c r="BA924" s="62"/>
      <c r="BB924" s="62"/>
      <c r="BC924" s="62"/>
      <c r="BD924" s="62"/>
      <c r="BE924" s="62"/>
      <c r="BF924" s="62"/>
      <c r="BG924" s="62"/>
      <c r="BH924" s="62"/>
      <c r="BI924" s="62"/>
      <c r="BJ924" s="62"/>
      <c r="BK924" s="62"/>
      <c r="BL924" s="62"/>
      <c r="BM924" s="62"/>
      <c r="BN924" s="62"/>
      <c r="BO924" s="62"/>
      <c r="BP924" s="62"/>
      <c r="BQ924" s="62"/>
      <c r="BR924" s="62"/>
      <c r="BS924" s="62"/>
      <c r="BT924" s="62"/>
      <c r="BU924" s="62"/>
      <c r="BV924" s="62"/>
      <c r="BW924" s="62"/>
      <c r="BX924" s="62"/>
      <c r="BY924" s="62"/>
      <c r="BZ924" s="62"/>
      <c r="CA924" s="62"/>
      <c r="CB924" s="62"/>
      <c r="CC924" s="62"/>
      <c r="CD924" s="62"/>
      <c r="CE924" s="62"/>
      <c r="CF924" s="62"/>
      <c r="CG924" s="62"/>
      <c r="CH924" s="62"/>
      <c r="CI924" s="62"/>
      <c r="CJ924" s="62"/>
      <c r="CK924" s="62"/>
      <c r="CL924" s="62"/>
      <c r="CM924" s="62"/>
      <c r="CN924" s="62"/>
      <c r="CO924" s="62"/>
      <c r="CP924" s="62"/>
      <c r="CQ924" s="62"/>
      <c r="CR924" s="62"/>
      <c r="CS924" s="62"/>
      <c r="CT924" s="62"/>
      <c r="CU924" s="62"/>
      <c r="CV924" s="62"/>
      <c r="CW924" s="62"/>
    </row>
    <row r="925" spans="1:101" x14ac:dyDescent="0.2">
      <c r="A925" s="62" t="s">
        <v>2075</v>
      </c>
      <c r="B925" s="65">
        <v>40548.803472222222</v>
      </c>
      <c r="C925" s="65">
        <v>40549.597916666666</v>
      </c>
      <c r="D925" s="62" t="s">
        <v>622</v>
      </c>
      <c r="E925" s="62" t="s">
        <v>623</v>
      </c>
      <c r="F925" s="62"/>
      <c r="G925" s="62">
        <v>50</v>
      </c>
      <c r="H925" s="62"/>
      <c r="I925" s="62"/>
      <c r="J925" s="62"/>
      <c r="K925" s="62"/>
      <c r="L925" s="62"/>
      <c r="M925" s="62">
        <v>28</v>
      </c>
      <c r="N925" s="62"/>
      <c r="O925" s="62"/>
      <c r="P925" s="62"/>
      <c r="Q925" s="62">
        <v>363</v>
      </c>
      <c r="R925" s="62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/>
      <c r="AV925" s="62"/>
      <c r="AW925" s="62"/>
      <c r="AX925" s="62"/>
      <c r="AY925" s="62"/>
      <c r="AZ925" s="62"/>
      <c r="BA925" s="62"/>
      <c r="BB925" s="62"/>
      <c r="BC925" s="62"/>
      <c r="BD925" s="62"/>
      <c r="BE925" s="62"/>
      <c r="BF925" s="62"/>
      <c r="BG925" s="62"/>
      <c r="BH925" s="62"/>
      <c r="BI925" s="62"/>
      <c r="BJ925" s="62"/>
      <c r="BK925" s="62"/>
      <c r="BL925" s="62"/>
      <c r="BM925" s="62"/>
      <c r="BN925" s="62"/>
      <c r="BO925" s="62"/>
      <c r="BP925" s="62"/>
      <c r="BQ925" s="62"/>
      <c r="BR925" s="62"/>
      <c r="BS925" s="62"/>
      <c r="BT925" s="62"/>
      <c r="BU925" s="62"/>
      <c r="BV925" s="62"/>
      <c r="BW925" s="62"/>
      <c r="BX925" s="62"/>
      <c r="BY925" s="62"/>
      <c r="BZ925" s="62"/>
      <c r="CA925" s="62"/>
      <c r="CB925" s="62"/>
      <c r="CC925" s="62"/>
      <c r="CD925" s="62"/>
      <c r="CE925" s="62"/>
      <c r="CF925" s="62"/>
      <c r="CG925" s="62"/>
      <c r="CH925" s="62"/>
      <c r="CI925" s="62"/>
      <c r="CJ925" s="62"/>
      <c r="CK925" s="62"/>
      <c r="CL925" s="62"/>
      <c r="CM925" s="62"/>
      <c r="CN925" s="62"/>
      <c r="CO925" s="62"/>
      <c r="CP925" s="62"/>
      <c r="CQ925" s="62"/>
      <c r="CR925" s="62"/>
      <c r="CS925" s="62"/>
      <c r="CT925" s="62"/>
      <c r="CU925" s="62"/>
      <c r="CV925" s="62"/>
      <c r="CW925" s="62"/>
    </row>
    <row r="926" spans="1:101" x14ac:dyDescent="0.2">
      <c r="A926" s="62" t="s">
        <v>2075</v>
      </c>
      <c r="B926" s="65">
        <v>40549.845138888886</v>
      </c>
      <c r="C926" s="65">
        <v>40551.946527777778</v>
      </c>
      <c r="D926" s="62" t="s">
        <v>624</v>
      </c>
      <c r="E926" s="62" t="s">
        <v>625</v>
      </c>
      <c r="F926" s="62"/>
      <c r="G926" s="62">
        <v>50</v>
      </c>
      <c r="H926" s="62"/>
      <c r="I926" s="62"/>
      <c r="J926" s="62"/>
      <c r="K926" s="62"/>
      <c r="L926" s="62"/>
      <c r="M926" s="62">
        <v>57</v>
      </c>
      <c r="N926" s="62"/>
      <c r="O926" s="62"/>
      <c r="P926" s="62"/>
      <c r="Q926" s="62">
        <v>721</v>
      </c>
      <c r="R926" s="62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62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/>
      <c r="AV926" s="62"/>
      <c r="AW926" s="62"/>
      <c r="AX926" s="62"/>
      <c r="AY926" s="62"/>
      <c r="AZ926" s="62"/>
      <c r="BA926" s="62"/>
      <c r="BB926" s="62"/>
      <c r="BC926" s="62"/>
      <c r="BD926" s="62"/>
      <c r="BE926" s="62"/>
      <c r="BF926" s="62"/>
      <c r="BG926" s="62"/>
      <c r="BH926" s="62"/>
      <c r="BI926" s="62"/>
      <c r="BJ926" s="62"/>
      <c r="BK926" s="62"/>
      <c r="BL926" s="62"/>
      <c r="BM926" s="62"/>
      <c r="BN926" s="62"/>
      <c r="BO926" s="62"/>
      <c r="BP926" s="62"/>
      <c r="BQ926" s="62"/>
      <c r="BR926" s="62"/>
      <c r="BS926" s="62"/>
      <c r="BT926" s="62"/>
      <c r="BU926" s="62"/>
      <c r="BV926" s="62"/>
      <c r="BW926" s="62"/>
      <c r="BX926" s="62"/>
      <c r="BY926" s="62"/>
      <c r="BZ926" s="62"/>
      <c r="CA926" s="62"/>
      <c r="CB926" s="62"/>
      <c r="CC926" s="62"/>
      <c r="CD926" s="62"/>
      <c r="CE926" s="62"/>
      <c r="CF926" s="62"/>
      <c r="CG926" s="62"/>
      <c r="CH926" s="62"/>
      <c r="CI926" s="62"/>
      <c r="CJ926" s="62"/>
      <c r="CK926" s="62"/>
      <c r="CL926" s="62"/>
      <c r="CM926" s="62"/>
      <c r="CN926" s="62"/>
      <c r="CO926" s="62"/>
      <c r="CP926" s="62"/>
      <c r="CQ926" s="62"/>
      <c r="CR926" s="62"/>
      <c r="CS926" s="62"/>
      <c r="CT926" s="62"/>
      <c r="CU926" s="62"/>
      <c r="CV926" s="62"/>
      <c r="CW926" s="62"/>
    </row>
    <row r="927" spans="1:101" x14ac:dyDescent="0.2">
      <c r="A927" s="62" t="s">
        <v>2075</v>
      </c>
      <c r="B927" s="65">
        <v>40552.324305555558</v>
      </c>
      <c r="C927" s="65">
        <v>40556.282638888886</v>
      </c>
      <c r="D927" s="62" t="s">
        <v>626</v>
      </c>
      <c r="E927" s="62" t="s">
        <v>627</v>
      </c>
      <c r="F927" s="62"/>
      <c r="G927" s="62">
        <v>50</v>
      </c>
      <c r="H927" s="62"/>
      <c r="I927" s="62"/>
      <c r="J927" s="62"/>
      <c r="K927" s="62"/>
      <c r="L927" s="62"/>
      <c r="M927" s="62">
        <v>124</v>
      </c>
      <c r="N927" s="62"/>
      <c r="O927" s="62"/>
      <c r="P927" s="62"/>
      <c r="Q927" s="62">
        <v>1980</v>
      </c>
      <c r="R927" s="62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62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/>
      <c r="AV927" s="62"/>
      <c r="AW927" s="62"/>
      <c r="AX927" s="62"/>
      <c r="AY927" s="62"/>
      <c r="AZ927" s="62"/>
      <c r="BA927" s="62"/>
      <c r="BB927" s="62"/>
      <c r="BC927" s="62"/>
      <c r="BD927" s="62"/>
      <c r="BE927" s="62"/>
      <c r="BF927" s="62"/>
      <c r="BG927" s="62"/>
      <c r="BH927" s="62"/>
      <c r="BI927" s="62"/>
      <c r="BJ927" s="62"/>
      <c r="BK927" s="62"/>
      <c r="BL927" s="62"/>
      <c r="BM927" s="62"/>
      <c r="BN927" s="62"/>
      <c r="BO927" s="62"/>
      <c r="BP927" s="62"/>
      <c r="BQ927" s="62"/>
      <c r="BR927" s="62"/>
      <c r="BS927" s="62"/>
      <c r="BT927" s="62"/>
      <c r="BU927" s="62"/>
      <c r="BV927" s="62"/>
      <c r="BW927" s="62"/>
      <c r="BX927" s="62"/>
      <c r="BY927" s="62"/>
      <c r="BZ927" s="62"/>
      <c r="CA927" s="62"/>
      <c r="CB927" s="62"/>
      <c r="CC927" s="62"/>
      <c r="CD927" s="62"/>
      <c r="CE927" s="62"/>
      <c r="CF927" s="62"/>
      <c r="CG927" s="62"/>
      <c r="CH927" s="62"/>
      <c r="CI927" s="62"/>
      <c r="CJ927" s="62"/>
      <c r="CK927" s="62"/>
      <c r="CL927" s="62"/>
      <c r="CM927" s="62"/>
      <c r="CN927" s="62"/>
      <c r="CO927" s="62"/>
      <c r="CP927" s="62"/>
      <c r="CQ927" s="62"/>
      <c r="CR927" s="62"/>
      <c r="CS927" s="62"/>
      <c r="CT927" s="62"/>
      <c r="CU927" s="62"/>
      <c r="CV927" s="62"/>
      <c r="CW927" s="62"/>
    </row>
    <row r="928" spans="1:101" x14ac:dyDescent="0.2">
      <c r="A928" s="62" t="s">
        <v>2075</v>
      </c>
      <c r="B928" s="65">
        <v>40555.479166666664</v>
      </c>
      <c r="C928" s="62"/>
      <c r="D928" s="62" t="s">
        <v>628</v>
      </c>
      <c r="E928" s="62"/>
      <c r="F928" s="62"/>
      <c r="G928" s="62">
        <v>70</v>
      </c>
      <c r="H928" s="62"/>
      <c r="I928" s="62"/>
      <c r="J928" s="62"/>
      <c r="K928" s="62">
        <v>0.41</v>
      </c>
      <c r="L928" s="62"/>
      <c r="M928" s="62"/>
      <c r="N928" s="62"/>
      <c r="O928" s="62"/>
      <c r="P928" s="62"/>
      <c r="Q928" s="62">
        <v>1420</v>
      </c>
      <c r="R928" s="62"/>
      <c r="S928" s="62"/>
      <c r="T928" s="62"/>
      <c r="U928" s="62">
        <v>1.02</v>
      </c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/>
      <c r="AV928" s="62"/>
      <c r="AW928" s="62"/>
      <c r="AX928" s="62"/>
      <c r="AY928" s="62"/>
      <c r="AZ928" s="62"/>
      <c r="BA928" s="62"/>
      <c r="BB928" s="62"/>
      <c r="BC928" s="62"/>
      <c r="BD928" s="62"/>
      <c r="BE928" s="62"/>
      <c r="BF928" s="62"/>
      <c r="BG928" s="62"/>
      <c r="BH928" s="62"/>
      <c r="BI928" s="62"/>
      <c r="BJ928" s="62"/>
      <c r="BK928" s="62"/>
      <c r="BL928" s="62"/>
      <c r="BM928" s="62"/>
      <c r="BN928" s="62"/>
      <c r="BO928" s="62">
        <v>7.0999999999999994E-2</v>
      </c>
      <c r="BP928" s="62"/>
      <c r="BQ928" s="62"/>
      <c r="BR928" s="62"/>
      <c r="BS928" s="62"/>
      <c r="BT928" s="62"/>
      <c r="BU928" s="62"/>
      <c r="BV928" s="62"/>
      <c r="BW928" s="62"/>
      <c r="BX928" s="62"/>
      <c r="BY928" s="62"/>
      <c r="BZ928" s="62"/>
      <c r="CA928" s="62"/>
      <c r="CB928" s="62"/>
      <c r="CC928" s="62"/>
      <c r="CD928" s="62"/>
      <c r="CE928" s="62"/>
      <c r="CF928" s="62"/>
      <c r="CG928" s="62">
        <v>8.7100000000000009</v>
      </c>
      <c r="CH928" s="62"/>
      <c r="CI928" s="62">
        <v>7.62</v>
      </c>
      <c r="CJ928" s="62"/>
      <c r="CK928" s="62">
        <v>17920</v>
      </c>
      <c r="CL928" s="62"/>
      <c r="CM928" s="62"/>
      <c r="CN928" s="62"/>
      <c r="CO928" s="62"/>
      <c r="CP928" s="62"/>
      <c r="CQ928" s="62"/>
      <c r="CR928" s="62"/>
      <c r="CS928" s="62"/>
      <c r="CT928" s="62"/>
      <c r="CU928" s="62"/>
      <c r="CV928" s="62"/>
      <c r="CW928" s="62"/>
    </row>
    <row r="929" spans="1:101" x14ac:dyDescent="0.2">
      <c r="A929" s="62" t="s">
        <v>2075</v>
      </c>
      <c r="B929" s="65">
        <v>40556.575694444444</v>
      </c>
      <c r="C929" s="65">
        <v>40559.675694444442</v>
      </c>
      <c r="D929" s="62" t="s">
        <v>629</v>
      </c>
      <c r="E929" s="62" t="s">
        <v>630</v>
      </c>
      <c r="F929" s="62"/>
      <c r="G929" s="62">
        <v>50</v>
      </c>
      <c r="H929" s="62"/>
      <c r="I929" s="62"/>
      <c r="J929" s="62"/>
      <c r="K929" s="62"/>
      <c r="L929" s="62"/>
      <c r="M929" s="62">
        <v>95</v>
      </c>
      <c r="N929" s="62"/>
      <c r="O929" s="62"/>
      <c r="P929" s="62"/>
      <c r="Q929" s="62">
        <v>3480</v>
      </c>
      <c r="R929" s="62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62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/>
      <c r="AV929" s="62"/>
      <c r="AW929" s="62"/>
      <c r="AX929" s="62"/>
      <c r="AY929" s="62"/>
      <c r="AZ929" s="62"/>
      <c r="BA929" s="62"/>
      <c r="BB929" s="62"/>
      <c r="BC929" s="62"/>
      <c r="BD929" s="62"/>
      <c r="BE929" s="62"/>
      <c r="BF929" s="62"/>
      <c r="BG929" s="62"/>
      <c r="BH929" s="62"/>
      <c r="BI929" s="62"/>
      <c r="BJ929" s="62"/>
      <c r="BK929" s="62"/>
      <c r="BL929" s="62"/>
      <c r="BM929" s="62"/>
      <c r="BN929" s="62"/>
      <c r="BO929" s="62"/>
      <c r="BP929" s="62"/>
      <c r="BQ929" s="62"/>
      <c r="BR929" s="62"/>
      <c r="BS929" s="62"/>
      <c r="BT929" s="62"/>
      <c r="BU929" s="62"/>
      <c r="BV929" s="62"/>
      <c r="BW929" s="62"/>
      <c r="BX929" s="62"/>
      <c r="BY929" s="62"/>
      <c r="BZ929" s="62"/>
      <c r="CA929" s="62"/>
      <c r="CB929" s="62"/>
      <c r="CC929" s="62"/>
      <c r="CD929" s="62"/>
      <c r="CE929" s="62"/>
      <c r="CF929" s="62"/>
      <c r="CG929" s="62"/>
      <c r="CH929" s="62"/>
      <c r="CI929" s="62"/>
      <c r="CJ929" s="62"/>
      <c r="CK929" s="62"/>
      <c r="CL929" s="62"/>
      <c r="CM929" s="62"/>
      <c r="CN929" s="62"/>
      <c r="CO929" s="62"/>
      <c r="CP929" s="62"/>
      <c r="CQ929" s="62"/>
      <c r="CR929" s="62"/>
      <c r="CS929" s="62"/>
      <c r="CT929" s="62"/>
      <c r="CU929" s="62"/>
      <c r="CV929" s="62"/>
      <c r="CW929" s="62"/>
    </row>
    <row r="930" spans="1:101" x14ac:dyDescent="0.2">
      <c r="A930" s="62" t="s">
        <v>2075</v>
      </c>
      <c r="B930" s="65">
        <v>40560.03125</v>
      </c>
      <c r="C930" s="65">
        <v>40563.238888888889</v>
      </c>
      <c r="D930" s="62" t="s">
        <v>631</v>
      </c>
      <c r="E930" s="62" t="s">
        <v>632</v>
      </c>
      <c r="F930" s="62"/>
      <c r="G930" s="62">
        <v>50</v>
      </c>
      <c r="H930" s="62"/>
      <c r="I930" s="62"/>
      <c r="J930" s="62"/>
      <c r="K930" s="62"/>
      <c r="L930" s="62"/>
      <c r="M930" s="62">
        <v>110</v>
      </c>
      <c r="N930" s="62"/>
      <c r="O930" s="62"/>
      <c r="P930" s="62"/>
      <c r="Q930" s="62">
        <v>3050</v>
      </c>
      <c r="R930" s="62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62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/>
      <c r="AV930" s="62"/>
      <c r="AW930" s="62"/>
      <c r="AX930" s="62"/>
      <c r="AY930" s="62"/>
      <c r="AZ930" s="62"/>
      <c r="BA930" s="62"/>
      <c r="BB930" s="62"/>
      <c r="BC930" s="62"/>
      <c r="BD930" s="62"/>
      <c r="BE930" s="62"/>
      <c r="BF930" s="62"/>
      <c r="BG930" s="62"/>
      <c r="BH930" s="62"/>
      <c r="BI930" s="62"/>
      <c r="BJ930" s="62"/>
      <c r="BK930" s="62"/>
      <c r="BL930" s="62"/>
      <c r="BM930" s="62"/>
      <c r="BN930" s="62"/>
      <c r="BO930" s="62"/>
      <c r="BP930" s="62"/>
      <c r="BQ930" s="62"/>
      <c r="BR930" s="62"/>
      <c r="BS930" s="62"/>
      <c r="BT930" s="62"/>
      <c r="BU930" s="62"/>
      <c r="BV930" s="62"/>
      <c r="BW930" s="62"/>
      <c r="BX930" s="62"/>
      <c r="BY930" s="62"/>
      <c r="BZ930" s="62"/>
      <c r="CA930" s="62"/>
      <c r="CB930" s="62"/>
      <c r="CC930" s="62"/>
      <c r="CD930" s="62"/>
      <c r="CE930" s="62"/>
      <c r="CF930" s="62"/>
      <c r="CG930" s="62"/>
      <c r="CH930" s="62"/>
      <c r="CI930" s="62"/>
      <c r="CJ930" s="62"/>
      <c r="CK930" s="62"/>
      <c r="CL930" s="62"/>
      <c r="CM930" s="62"/>
      <c r="CN930" s="62"/>
      <c r="CO930" s="62"/>
      <c r="CP930" s="62"/>
      <c r="CQ930" s="62"/>
      <c r="CR930" s="62"/>
      <c r="CS930" s="62"/>
      <c r="CT930" s="62"/>
      <c r="CU930" s="62"/>
      <c r="CV930" s="62"/>
      <c r="CW930" s="62"/>
    </row>
    <row r="931" spans="1:101" x14ac:dyDescent="0.2">
      <c r="A931" s="62" t="s">
        <v>2075</v>
      </c>
      <c r="B931" s="65">
        <v>40563.570833333331</v>
      </c>
      <c r="C931" s="65">
        <v>40567.134027777778</v>
      </c>
      <c r="D931" s="62" t="s">
        <v>633</v>
      </c>
      <c r="E931" s="62" t="s">
        <v>634</v>
      </c>
      <c r="F931" s="62"/>
      <c r="G931" s="62">
        <v>50</v>
      </c>
      <c r="H931" s="62"/>
      <c r="I931" s="62"/>
      <c r="J931" s="62"/>
      <c r="K931" s="62"/>
      <c r="L931" s="62"/>
      <c r="M931" s="62">
        <v>67</v>
      </c>
      <c r="N931" s="62"/>
      <c r="O931" s="62"/>
      <c r="P931" s="62"/>
      <c r="Q931" s="62">
        <v>2020</v>
      </c>
      <c r="R931" s="62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62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/>
      <c r="AV931" s="62"/>
      <c r="AW931" s="62"/>
      <c r="AX931" s="62"/>
      <c r="AY931" s="62"/>
      <c r="AZ931" s="62"/>
      <c r="BA931" s="62"/>
      <c r="BB931" s="62"/>
      <c r="BC931" s="62"/>
      <c r="BD931" s="62"/>
      <c r="BE931" s="62"/>
      <c r="BF931" s="62"/>
      <c r="BG931" s="62"/>
      <c r="BH931" s="62"/>
      <c r="BI931" s="62"/>
      <c r="BJ931" s="62"/>
      <c r="BK931" s="62"/>
      <c r="BL931" s="62"/>
      <c r="BM931" s="62"/>
      <c r="BN931" s="62"/>
      <c r="BO931" s="62"/>
      <c r="BP931" s="62"/>
      <c r="BQ931" s="62"/>
      <c r="BR931" s="62"/>
      <c r="BS931" s="62"/>
      <c r="BT931" s="62"/>
      <c r="BU931" s="62"/>
      <c r="BV931" s="62"/>
      <c r="BW931" s="62"/>
      <c r="BX931" s="62"/>
      <c r="BY931" s="62"/>
      <c r="BZ931" s="62"/>
      <c r="CA931" s="62"/>
      <c r="CB931" s="62"/>
      <c r="CC931" s="62"/>
      <c r="CD931" s="62"/>
      <c r="CE931" s="62"/>
      <c r="CF931" s="62"/>
      <c r="CG931" s="62"/>
      <c r="CH931" s="62"/>
      <c r="CI931" s="62"/>
      <c r="CJ931" s="62"/>
      <c r="CK931" s="62"/>
      <c r="CL931" s="62"/>
      <c r="CM931" s="62"/>
      <c r="CN931" s="62"/>
      <c r="CO931" s="62"/>
      <c r="CP931" s="62"/>
      <c r="CQ931" s="62"/>
      <c r="CR931" s="62"/>
      <c r="CS931" s="62"/>
      <c r="CT931" s="62"/>
      <c r="CU931" s="62"/>
      <c r="CV931" s="62"/>
      <c r="CW931" s="62"/>
    </row>
    <row r="932" spans="1:101" x14ac:dyDescent="0.2">
      <c r="A932" s="62" t="s">
        <v>2075</v>
      </c>
      <c r="B932" s="65">
        <v>40567.456944444442</v>
      </c>
      <c r="C932" s="65">
        <v>40569.370138888888</v>
      </c>
      <c r="D932" s="62" t="s">
        <v>635</v>
      </c>
      <c r="E932" s="62" t="s">
        <v>636</v>
      </c>
      <c r="F932" s="62"/>
      <c r="G932" s="62">
        <v>50</v>
      </c>
      <c r="H932" s="62"/>
      <c r="I932" s="62"/>
      <c r="J932" s="62"/>
      <c r="K932" s="62"/>
      <c r="L932" s="62"/>
      <c r="M932" s="62">
        <v>48</v>
      </c>
      <c r="N932" s="62"/>
      <c r="O932" s="62"/>
      <c r="P932" s="62"/>
      <c r="Q932" s="62">
        <v>8620</v>
      </c>
      <c r="R932" s="62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/>
      <c r="AV932" s="62"/>
      <c r="AW932" s="62"/>
      <c r="AX932" s="62"/>
      <c r="AY932" s="62"/>
      <c r="AZ932" s="62"/>
      <c r="BA932" s="62"/>
      <c r="BB932" s="62"/>
      <c r="BC932" s="62"/>
      <c r="BD932" s="62"/>
      <c r="BE932" s="62"/>
      <c r="BF932" s="62"/>
      <c r="BG932" s="62"/>
      <c r="BH932" s="62"/>
      <c r="BI932" s="62"/>
      <c r="BJ932" s="62"/>
      <c r="BK932" s="62"/>
      <c r="BL932" s="62"/>
      <c r="BM932" s="62"/>
      <c r="BN932" s="62"/>
      <c r="BO932" s="62"/>
      <c r="BP932" s="62"/>
      <c r="BQ932" s="62"/>
      <c r="BR932" s="62"/>
      <c r="BS932" s="62"/>
      <c r="BT932" s="62"/>
      <c r="BU932" s="62"/>
      <c r="BV932" s="62"/>
      <c r="BW932" s="62"/>
      <c r="BX932" s="62"/>
      <c r="BY932" s="62"/>
      <c r="BZ932" s="62"/>
      <c r="CA932" s="62"/>
      <c r="CB932" s="62"/>
      <c r="CC932" s="62"/>
      <c r="CD932" s="62"/>
      <c r="CE932" s="62"/>
      <c r="CF932" s="62"/>
      <c r="CG932" s="62"/>
      <c r="CH932" s="62"/>
      <c r="CI932" s="62"/>
      <c r="CJ932" s="62"/>
      <c r="CK932" s="62"/>
      <c r="CL932" s="62"/>
      <c r="CM932" s="62"/>
      <c r="CN932" s="62"/>
      <c r="CO932" s="62"/>
      <c r="CP932" s="62"/>
      <c r="CQ932" s="62"/>
      <c r="CR932" s="62"/>
      <c r="CS932" s="62"/>
      <c r="CT932" s="62"/>
      <c r="CU932" s="62"/>
      <c r="CV932" s="62"/>
      <c r="CW932" s="62"/>
    </row>
    <row r="933" spans="1:101" x14ac:dyDescent="0.2">
      <c r="A933" s="62" t="s">
        <v>2075</v>
      </c>
      <c r="B933" s="65">
        <v>40569.629166666666</v>
      </c>
      <c r="C933" s="65">
        <v>40570.650694444441</v>
      </c>
      <c r="D933" s="62" t="s">
        <v>637</v>
      </c>
      <c r="E933" s="62" t="s">
        <v>638</v>
      </c>
      <c r="F933" s="62"/>
      <c r="G933" s="62">
        <v>50</v>
      </c>
      <c r="H933" s="62"/>
      <c r="I933" s="62"/>
      <c r="J933" s="62"/>
      <c r="K933" s="62"/>
      <c r="L933" s="62"/>
      <c r="M933" s="62">
        <v>26</v>
      </c>
      <c r="N933" s="62"/>
      <c r="O933" s="62"/>
      <c r="P933" s="62"/>
      <c r="Q933" s="62">
        <v>5200</v>
      </c>
      <c r="R933" s="62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/>
      <c r="AV933" s="62"/>
      <c r="AW933" s="62"/>
      <c r="AX933" s="62"/>
      <c r="AY933" s="62"/>
      <c r="AZ933" s="62"/>
      <c r="BA933" s="62"/>
      <c r="BB933" s="62"/>
      <c r="BC933" s="62"/>
      <c r="BD933" s="62"/>
      <c r="BE933" s="62"/>
      <c r="BF933" s="62"/>
      <c r="BG933" s="62"/>
      <c r="BH933" s="62"/>
      <c r="BI933" s="62"/>
      <c r="BJ933" s="62"/>
      <c r="BK933" s="62"/>
      <c r="BL933" s="62"/>
      <c r="BM933" s="62"/>
      <c r="BN933" s="62"/>
      <c r="BO933" s="62"/>
      <c r="BP933" s="62"/>
      <c r="BQ933" s="62"/>
      <c r="BR933" s="62"/>
      <c r="BS933" s="62"/>
      <c r="BT933" s="62"/>
      <c r="BU933" s="62"/>
      <c r="BV933" s="62"/>
      <c r="BW933" s="62"/>
      <c r="BX933" s="62"/>
      <c r="BY933" s="62"/>
      <c r="BZ933" s="62"/>
      <c r="CA933" s="62"/>
      <c r="CB933" s="62"/>
      <c r="CC933" s="62"/>
      <c r="CD933" s="62"/>
      <c r="CE933" s="62"/>
      <c r="CF933" s="62"/>
      <c r="CG933" s="62"/>
      <c r="CH933" s="62"/>
      <c r="CI933" s="62"/>
      <c r="CJ933" s="62"/>
      <c r="CK933" s="62"/>
      <c r="CL933" s="62"/>
      <c r="CM933" s="62"/>
      <c r="CN933" s="62"/>
      <c r="CO933" s="62"/>
      <c r="CP933" s="62"/>
      <c r="CQ933" s="62"/>
      <c r="CR933" s="62"/>
      <c r="CS933" s="62"/>
      <c r="CT933" s="62"/>
      <c r="CU933" s="62"/>
      <c r="CV933" s="62"/>
      <c r="CW933" s="62"/>
    </row>
    <row r="934" spans="1:101" x14ac:dyDescent="0.2">
      <c r="A934" s="62" t="s">
        <v>2075</v>
      </c>
      <c r="B934" s="65">
        <v>40570.729861111111</v>
      </c>
      <c r="C934" s="65">
        <v>40572.879861111112</v>
      </c>
      <c r="D934" s="62" t="s">
        <v>639</v>
      </c>
      <c r="E934" s="62" t="s">
        <v>640</v>
      </c>
      <c r="F934" s="62"/>
      <c r="G934" s="62">
        <v>50</v>
      </c>
      <c r="H934" s="62"/>
      <c r="I934" s="62"/>
      <c r="J934" s="62"/>
      <c r="K934" s="62"/>
      <c r="L934" s="62"/>
      <c r="M934" s="62">
        <v>84</v>
      </c>
      <c r="N934" s="62"/>
      <c r="O934" s="62"/>
      <c r="P934" s="62"/>
      <c r="Q934" s="62">
        <v>15300</v>
      </c>
      <c r="R934" s="62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/>
      <c r="AV934" s="62"/>
      <c r="AW934" s="62"/>
      <c r="AX934" s="62"/>
      <c r="AY934" s="62"/>
      <c r="AZ934" s="62"/>
      <c r="BA934" s="62"/>
      <c r="BB934" s="62"/>
      <c r="BC934" s="62"/>
      <c r="BD934" s="62"/>
      <c r="BE934" s="62"/>
      <c r="BF934" s="62"/>
      <c r="BG934" s="62"/>
      <c r="BH934" s="62"/>
      <c r="BI934" s="62"/>
      <c r="BJ934" s="62"/>
      <c r="BK934" s="62"/>
      <c r="BL934" s="62"/>
      <c r="BM934" s="62"/>
      <c r="BN934" s="62"/>
      <c r="BO934" s="62"/>
      <c r="BP934" s="62"/>
      <c r="BQ934" s="62"/>
      <c r="BR934" s="62"/>
      <c r="BS934" s="62"/>
      <c r="BT934" s="62"/>
      <c r="BU934" s="62"/>
      <c r="BV934" s="62"/>
      <c r="BW934" s="62"/>
      <c r="BX934" s="62"/>
      <c r="BY934" s="62"/>
      <c r="BZ934" s="62"/>
      <c r="CA934" s="62"/>
      <c r="CB934" s="62"/>
      <c r="CC934" s="62"/>
      <c r="CD934" s="62"/>
      <c r="CE934" s="62"/>
      <c r="CF934" s="62"/>
      <c r="CG934" s="62"/>
      <c r="CH934" s="62"/>
      <c r="CI934" s="62"/>
      <c r="CJ934" s="62"/>
      <c r="CK934" s="62"/>
      <c r="CL934" s="62"/>
      <c r="CM934" s="62"/>
      <c r="CN934" s="62"/>
      <c r="CO934" s="62"/>
      <c r="CP934" s="62"/>
      <c r="CQ934" s="62"/>
      <c r="CR934" s="62"/>
      <c r="CS934" s="62"/>
      <c r="CT934" s="62"/>
      <c r="CU934" s="62"/>
      <c r="CV934" s="62"/>
      <c r="CW934" s="62"/>
    </row>
    <row r="935" spans="1:101" x14ac:dyDescent="0.2">
      <c r="A935" s="62" t="s">
        <v>2075</v>
      </c>
      <c r="B935" s="65">
        <v>40573.089583333334</v>
      </c>
      <c r="C935" s="65">
        <v>40574.598611111112</v>
      </c>
      <c r="D935" s="62" t="s">
        <v>641</v>
      </c>
      <c r="E935" s="62" t="s">
        <v>642</v>
      </c>
      <c r="F935" s="62"/>
      <c r="G935" s="62">
        <v>50</v>
      </c>
      <c r="H935" s="62"/>
      <c r="I935" s="62"/>
      <c r="J935" s="62"/>
      <c r="K935" s="62"/>
      <c r="L935" s="62"/>
      <c r="M935" s="62">
        <v>43</v>
      </c>
      <c r="N935" s="62"/>
      <c r="O935" s="62"/>
      <c r="P935" s="62"/>
      <c r="Q935" s="62">
        <v>6390</v>
      </c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  <c r="BF935" s="62"/>
      <c r="BG935" s="62"/>
      <c r="BH935" s="62"/>
      <c r="BI935" s="62"/>
      <c r="BJ935" s="62"/>
      <c r="BK935" s="62"/>
      <c r="BL935" s="62"/>
      <c r="BM935" s="62"/>
      <c r="BN935" s="62"/>
      <c r="BO935" s="62"/>
      <c r="BP935" s="62"/>
      <c r="BQ935" s="62"/>
      <c r="BR935" s="62"/>
      <c r="BS935" s="62"/>
      <c r="BT935" s="62"/>
      <c r="BU935" s="62"/>
      <c r="BV935" s="62"/>
      <c r="BW935" s="62"/>
      <c r="BX935" s="62"/>
      <c r="BY935" s="62"/>
      <c r="BZ935" s="62"/>
      <c r="CA935" s="62"/>
      <c r="CB935" s="62"/>
      <c r="CC935" s="62"/>
      <c r="CD935" s="62"/>
      <c r="CE935" s="62"/>
      <c r="CF935" s="62"/>
      <c r="CG935" s="62"/>
      <c r="CH935" s="62"/>
      <c r="CI935" s="62"/>
      <c r="CJ935" s="62"/>
      <c r="CK935" s="62"/>
      <c r="CL935" s="62"/>
      <c r="CM935" s="62"/>
      <c r="CN935" s="62"/>
      <c r="CO935" s="62"/>
      <c r="CP935" s="62"/>
      <c r="CQ935" s="62"/>
      <c r="CR935" s="62"/>
      <c r="CS935" s="62"/>
      <c r="CT935" s="62"/>
      <c r="CU935" s="62"/>
      <c r="CV935" s="62"/>
      <c r="CW935" s="62"/>
    </row>
    <row r="936" spans="1:101" x14ac:dyDescent="0.2">
      <c r="A936" s="62" t="s">
        <v>2075</v>
      </c>
      <c r="B936" s="65">
        <v>40574.399305555555</v>
      </c>
      <c r="C936" s="65">
        <v>40576.555555555555</v>
      </c>
      <c r="D936" s="62" t="s">
        <v>643</v>
      </c>
      <c r="E936" s="62" t="s">
        <v>644</v>
      </c>
      <c r="F936" s="62"/>
      <c r="G936" s="62">
        <v>50</v>
      </c>
      <c r="H936" s="62"/>
      <c r="I936" s="62"/>
      <c r="J936" s="62"/>
      <c r="K936" s="62"/>
      <c r="L936" s="62"/>
      <c r="M936" s="62">
        <v>71</v>
      </c>
      <c r="N936" s="62"/>
      <c r="O936" s="62">
        <v>2780</v>
      </c>
      <c r="P936" s="62"/>
      <c r="Q936" s="62">
        <v>4750</v>
      </c>
      <c r="R936" s="62"/>
      <c r="S936" s="62">
        <v>1.03</v>
      </c>
      <c r="T936" s="62"/>
      <c r="U936" s="62">
        <v>2.57</v>
      </c>
      <c r="V936" s="62"/>
      <c r="W936" s="62">
        <v>183</v>
      </c>
      <c r="X936" s="62"/>
      <c r="Y936" s="62">
        <v>25700</v>
      </c>
      <c r="Z936" s="62"/>
      <c r="AA936" s="62">
        <v>43500</v>
      </c>
      <c r="AB936" s="62"/>
      <c r="AC936" s="62">
        <v>91300</v>
      </c>
      <c r="AD936" s="62" t="s">
        <v>1784</v>
      </c>
      <c r="AE936" s="62">
        <v>20</v>
      </c>
      <c r="AF936" s="62"/>
      <c r="AG936" s="62">
        <v>2800</v>
      </c>
      <c r="AH936" s="62"/>
      <c r="AI936" s="62">
        <v>375</v>
      </c>
      <c r="AJ936" s="62"/>
      <c r="AK936" s="62">
        <v>72.400000000000006</v>
      </c>
      <c r="AL936" s="62"/>
      <c r="AM936" s="62">
        <v>6.93</v>
      </c>
      <c r="AN936" s="62"/>
      <c r="AO936" s="62">
        <v>275</v>
      </c>
      <c r="AP936" s="62"/>
      <c r="AQ936" s="62">
        <v>0.75</v>
      </c>
      <c r="AR936" s="62"/>
      <c r="AS936" s="62"/>
      <c r="AT936" s="62"/>
      <c r="AU936" s="62"/>
      <c r="AV936" s="62"/>
      <c r="AW936" s="62"/>
      <c r="AX936" s="62"/>
      <c r="AY936" s="62"/>
      <c r="AZ936" s="62"/>
      <c r="BA936" s="62">
        <v>15</v>
      </c>
      <c r="BB936" s="62"/>
      <c r="BC936" s="62"/>
      <c r="BD936" s="62"/>
      <c r="BE936" s="62"/>
      <c r="BF936" s="62"/>
      <c r="BG936" s="62"/>
      <c r="BH936" s="62"/>
      <c r="BI936" s="62"/>
      <c r="BJ936" s="62"/>
      <c r="BK936" s="62"/>
      <c r="BL936" s="62"/>
      <c r="BM936" s="62"/>
      <c r="BN936" s="62"/>
      <c r="BO936" s="62"/>
      <c r="BP936" s="62"/>
      <c r="BQ936" s="62"/>
      <c r="BR936" s="62"/>
      <c r="BS936" s="62"/>
      <c r="BT936" s="62"/>
      <c r="BU936" s="62"/>
      <c r="BV936" s="62"/>
      <c r="BW936" s="62"/>
      <c r="BX936" s="62"/>
      <c r="BY936" s="62"/>
      <c r="BZ936" s="62"/>
      <c r="CA936" s="62">
        <v>1.2</v>
      </c>
      <c r="CB936" s="62"/>
      <c r="CC936" s="62">
        <v>0.42</v>
      </c>
      <c r="CD936" s="62" t="s">
        <v>1784</v>
      </c>
      <c r="CE936" s="62">
        <v>20</v>
      </c>
      <c r="CF936" s="62"/>
      <c r="CG936" s="62"/>
      <c r="CH936" s="62"/>
      <c r="CI936" s="62"/>
      <c r="CJ936" s="62"/>
      <c r="CK936" s="62"/>
      <c r="CL936" s="62"/>
      <c r="CM936" s="62"/>
      <c r="CN936" s="62"/>
      <c r="CO936" s="62"/>
      <c r="CP936" s="62"/>
      <c r="CQ936" s="62"/>
      <c r="CR936" s="62"/>
      <c r="CS936" s="62"/>
      <c r="CT936" s="62"/>
      <c r="CU936" s="62"/>
      <c r="CV936" s="62"/>
      <c r="CW936" s="62"/>
    </row>
    <row r="937" spans="1:101" x14ac:dyDescent="0.2">
      <c r="A937" s="62" t="s">
        <v>2075</v>
      </c>
      <c r="B937" s="65">
        <v>40574.682638888888</v>
      </c>
      <c r="C937" s="65">
        <v>40576.029861111114</v>
      </c>
      <c r="D937" s="62" t="s">
        <v>645</v>
      </c>
      <c r="E937" s="62" t="s">
        <v>646</v>
      </c>
      <c r="F937" s="62"/>
      <c r="G937" s="62">
        <v>50</v>
      </c>
      <c r="H937" s="62"/>
      <c r="I937" s="62"/>
      <c r="J937" s="62"/>
      <c r="K937" s="62"/>
      <c r="L937" s="62"/>
      <c r="M937" s="62">
        <v>46</v>
      </c>
      <c r="N937" s="62"/>
      <c r="O937" s="62"/>
      <c r="P937" s="62"/>
      <c r="Q937" s="62">
        <v>4800</v>
      </c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  <c r="BF937" s="62"/>
      <c r="BG937" s="62"/>
      <c r="BH937" s="62"/>
      <c r="BI937" s="62"/>
      <c r="BJ937" s="62"/>
      <c r="BK937" s="62"/>
      <c r="BL937" s="62"/>
      <c r="BM937" s="62"/>
      <c r="BN937" s="62"/>
      <c r="BO937" s="62"/>
      <c r="BP937" s="62"/>
      <c r="BQ937" s="62"/>
      <c r="BR937" s="62"/>
      <c r="BS937" s="62"/>
      <c r="BT937" s="62"/>
      <c r="BU937" s="62"/>
      <c r="BV937" s="62"/>
      <c r="BW937" s="62"/>
      <c r="BX937" s="62"/>
      <c r="BY937" s="62"/>
      <c r="BZ937" s="62"/>
      <c r="CA937" s="62"/>
      <c r="CB937" s="62"/>
      <c r="CC937" s="62"/>
      <c r="CD937" s="62"/>
      <c r="CE937" s="62"/>
      <c r="CF937" s="62"/>
      <c r="CG937" s="62"/>
      <c r="CH937" s="62"/>
      <c r="CI937" s="62"/>
      <c r="CJ937" s="62"/>
      <c r="CK937" s="62"/>
      <c r="CL937" s="62"/>
      <c r="CM937" s="62"/>
      <c r="CN937" s="62"/>
      <c r="CO937" s="62"/>
      <c r="CP937" s="62"/>
      <c r="CQ937" s="62"/>
      <c r="CR937" s="62"/>
      <c r="CS937" s="62"/>
      <c r="CT937" s="62"/>
      <c r="CU937" s="62"/>
      <c r="CV937" s="62"/>
      <c r="CW937" s="62"/>
    </row>
    <row r="938" spans="1:101" x14ac:dyDescent="0.2">
      <c r="A938" s="62" t="s">
        <v>2075</v>
      </c>
      <c r="B938" s="65">
        <v>40576.125694444447</v>
      </c>
      <c r="C938" s="65">
        <v>40577.424305555556</v>
      </c>
      <c r="D938" s="62" t="s">
        <v>647</v>
      </c>
      <c r="E938" s="62" t="s">
        <v>648</v>
      </c>
      <c r="F938" s="62"/>
      <c r="G938" s="62">
        <v>50</v>
      </c>
      <c r="H938" s="62"/>
      <c r="I938" s="62"/>
      <c r="J938" s="62"/>
      <c r="K938" s="62"/>
      <c r="L938" s="62"/>
      <c r="M938" s="62">
        <v>40</v>
      </c>
      <c r="N938" s="62"/>
      <c r="O938" s="62"/>
      <c r="P938" s="62"/>
      <c r="Q938" s="62">
        <v>2280</v>
      </c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  <c r="BF938" s="62"/>
      <c r="BG938" s="62"/>
      <c r="BH938" s="62"/>
      <c r="BI938" s="62"/>
      <c r="BJ938" s="62"/>
      <c r="BK938" s="62"/>
      <c r="BL938" s="62"/>
      <c r="BM938" s="62"/>
      <c r="BN938" s="62"/>
      <c r="BO938" s="62"/>
      <c r="BP938" s="62"/>
      <c r="BQ938" s="62"/>
      <c r="BR938" s="62"/>
      <c r="BS938" s="62"/>
      <c r="BT938" s="62"/>
      <c r="BU938" s="62"/>
      <c r="BV938" s="62"/>
      <c r="BW938" s="62"/>
      <c r="BX938" s="62"/>
      <c r="BY938" s="62"/>
      <c r="BZ938" s="62"/>
      <c r="CA938" s="62"/>
      <c r="CB938" s="62"/>
      <c r="CC938" s="62"/>
      <c r="CD938" s="62"/>
      <c r="CE938" s="62"/>
      <c r="CF938" s="62"/>
      <c r="CG938" s="62"/>
      <c r="CH938" s="62"/>
      <c r="CI938" s="62"/>
      <c r="CJ938" s="62"/>
      <c r="CK938" s="62"/>
      <c r="CL938" s="62"/>
      <c r="CM938" s="62"/>
      <c r="CN938" s="62"/>
      <c r="CO938" s="62"/>
      <c r="CP938" s="62"/>
      <c r="CQ938" s="62"/>
      <c r="CR938" s="62"/>
      <c r="CS938" s="62"/>
      <c r="CT938" s="62"/>
      <c r="CU938" s="62"/>
      <c r="CV938" s="62"/>
      <c r="CW938" s="62"/>
    </row>
    <row r="939" spans="1:101" x14ac:dyDescent="0.2">
      <c r="A939" s="62" t="s">
        <v>2075</v>
      </c>
      <c r="B939" s="65">
        <v>40577.556250000001</v>
      </c>
      <c r="C939" s="65">
        <v>40580.513194444444</v>
      </c>
      <c r="D939" s="62" t="s">
        <v>649</v>
      </c>
      <c r="E939" s="62" t="s">
        <v>650</v>
      </c>
      <c r="F939" s="62"/>
      <c r="G939" s="62">
        <v>50</v>
      </c>
      <c r="H939" s="62"/>
      <c r="I939" s="62"/>
      <c r="J939" s="62"/>
      <c r="K939" s="62"/>
      <c r="L939" s="62"/>
      <c r="M939" s="62">
        <v>82</v>
      </c>
      <c r="N939" s="62"/>
      <c r="O939" s="62"/>
      <c r="P939" s="62"/>
      <c r="Q939" s="62">
        <v>2290</v>
      </c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  <c r="BF939" s="62"/>
      <c r="BG939" s="62"/>
      <c r="BH939" s="62"/>
      <c r="BI939" s="62"/>
      <c r="BJ939" s="62"/>
      <c r="BK939" s="62"/>
      <c r="BL939" s="62"/>
      <c r="BM939" s="62"/>
      <c r="BN939" s="62"/>
      <c r="BO939" s="62"/>
      <c r="BP939" s="62"/>
      <c r="BQ939" s="62"/>
      <c r="BR939" s="62"/>
      <c r="BS939" s="62"/>
      <c r="BT939" s="62"/>
      <c r="BU939" s="62"/>
      <c r="BV939" s="62"/>
      <c r="BW939" s="62"/>
      <c r="BX939" s="62"/>
      <c r="BY939" s="62"/>
      <c r="BZ939" s="62"/>
      <c r="CA939" s="62"/>
      <c r="CB939" s="62"/>
      <c r="CC939" s="62"/>
      <c r="CD939" s="62"/>
      <c r="CE939" s="62"/>
      <c r="CF939" s="62"/>
      <c r="CG939" s="62"/>
      <c r="CH939" s="62"/>
      <c r="CI939" s="62"/>
      <c r="CJ939" s="62"/>
      <c r="CK939" s="62"/>
      <c r="CL939" s="62"/>
      <c r="CM939" s="62"/>
      <c r="CN939" s="62"/>
      <c r="CO939" s="62"/>
      <c r="CP939" s="62"/>
      <c r="CQ939" s="62"/>
      <c r="CR939" s="62"/>
      <c r="CS939" s="62"/>
      <c r="CT939" s="62"/>
      <c r="CU939" s="62"/>
      <c r="CV939" s="62"/>
      <c r="CW939" s="62"/>
    </row>
    <row r="940" spans="1:101" x14ac:dyDescent="0.2">
      <c r="A940" s="62" t="s">
        <v>2075</v>
      </c>
      <c r="B940" s="65">
        <v>40580.62222222222</v>
      </c>
      <c r="C940" s="65">
        <v>40582.154861111114</v>
      </c>
      <c r="D940" s="62" t="s">
        <v>651</v>
      </c>
      <c r="E940" s="62" t="s">
        <v>652</v>
      </c>
      <c r="F940" s="62"/>
      <c r="G940" s="62">
        <v>50</v>
      </c>
      <c r="H940" s="62"/>
      <c r="I940" s="62"/>
      <c r="J940" s="62"/>
      <c r="K940" s="62"/>
      <c r="L940" s="62"/>
      <c r="M940" s="62">
        <v>50</v>
      </c>
      <c r="N940" s="62"/>
      <c r="O940" s="62"/>
      <c r="P940" s="62"/>
      <c r="Q940" s="62">
        <v>8370</v>
      </c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  <c r="BF940" s="62"/>
      <c r="BG940" s="62"/>
      <c r="BH940" s="62"/>
      <c r="BI940" s="62"/>
      <c r="BJ940" s="62"/>
      <c r="BK940" s="62"/>
      <c r="BL940" s="62"/>
      <c r="BM940" s="62"/>
      <c r="BN940" s="62"/>
      <c r="BO940" s="62"/>
      <c r="BP940" s="62"/>
      <c r="BQ940" s="62"/>
      <c r="BR940" s="62"/>
      <c r="BS940" s="62"/>
      <c r="BT940" s="62"/>
      <c r="BU940" s="62"/>
      <c r="BV940" s="62"/>
      <c r="BW940" s="62"/>
      <c r="BX940" s="62"/>
      <c r="BY940" s="62"/>
      <c r="BZ940" s="62"/>
      <c r="CA940" s="62"/>
      <c r="CB940" s="62"/>
      <c r="CC940" s="62"/>
      <c r="CD940" s="62"/>
      <c r="CE940" s="62"/>
      <c r="CF940" s="62"/>
      <c r="CG940" s="62"/>
      <c r="CH940" s="62"/>
      <c r="CI940" s="62"/>
      <c r="CJ940" s="62"/>
      <c r="CK940" s="62"/>
      <c r="CL940" s="62"/>
      <c r="CM940" s="62"/>
      <c r="CN940" s="62"/>
      <c r="CO940" s="62"/>
      <c r="CP940" s="62"/>
      <c r="CQ940" s="62"/>
      <c r="CR940" s="62"/>
      <c r="CS940" s="62"/>
      <c r="CT940" s="62"/>
      <c r="CU940" s="62"/>
      <c r="CV940" s="62"/>
      <c r="CW940" s="62"/>
    </row>
    <row r="941" spans="1:101" x14ac:dyDescent="0.2">
      <c r="A941" s="62" t="s">
        <v>2075</v>
      </c>
      <c r="B941" s="65">
        <v>40582.343055555553</v>
      </c>
      <c r="C941" s="65">
        <v>40586.076388888891</v>
      </c>
      <c r="D941" s="62" t="s">
        <v>653</v>
      </c>
      <c r="E941" s="62" t="s">
        <v>654</v>
      </c>
      <c r="F941" s="62"/>
      <c r="G941" s="62">
        <v>50</v>
      </c>
      <c r="H941" s="62"/>
      <c r="I941" s="62"/>
      <c r="J941" s="62"/>
      <c r="K941" s="62"/>
      <c r="L941" s="62"/>
      <c r="M941" s="62">
        <v>60</v>
      </c>
      <c r="N941" s="62"/>
      <c r="O941" s="62"/>
      <c r="P941" s="62"/>
      <c r="Q941" s="62">
        <v>3230</v>
      </c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  <c r="BF941" s="62"/>
      <c r="BG941" s="62"/>
      <c r="BH941" s="62"/>
      <c r="BI941" s="62"/>
      <c r="BJ941" s="62"/>
      <c r="BK941" s="62"/>
      <c r="BL941" s="62"/>
      <c r="BM941" s="62"/>
      <c r="BN941" s="62"/>
      <c r="BO941" s="62"/>
      <c r="BP941" s="62"/>
      <c r="BQ941" s="62"/>
      <c r="BR941" s="62"/>
      <c r="BS941" s="62"/>
      <c r="BT941" s="62"/>
      <c r="BU941" s="62"/>
      <c r="BV941" s="62"/>
      <c r="BW941" s="62"/>
      <c r="BX941" s="62"/>
      <c r="BY941" s="62"/>
      <c r="BZ941" s="62"/>
      <c r="CA941" s="62"/>
      <c r="CB941" s="62"/>
      <c r="CC941" s="62"/>
      <c r="CD941" s="62"/>
      <c r="CE941" s="62"/>
      <c r="CF941" s="62"/>
      <c r="CG941" s="62"/>
      <c r="CH941" s="62"/>
      <c r="CI941" s="62"/>
      <c r="CJ941" s="62"/>
      <c r="CK941" s="62"/>
      <c r="CL941" s="62"/>
      <c r="CM941" s="62"/>
      <c r="CN941" s="62"/>
      <c r="CO941" s="62"/>
      <c r="CP941" s="62"/>
      <c r="CQ941" s="62"/>
      <c r="CR941" s="62"/>
      <c r="CS941" s="62"/>
      <c r="CT941" s="62"/>
      <c r="CU941" s="62"/>
      <c r="CV941" s="62"/>
      <c r="CW941" s="62"/>
    </row>
    <row r="942" spans="1:101" x14ac:dyDescent="0.2">
      <c r="A942" s="62" t="s">
        <v>2075</v>
      </c>
      <c r="B942" s="65">
        <v>40586.238888888889</v>
      </c>
      <c r="C942" s="65">
        <v>40587.472222222219</v>
      </c>
      <c r="D942" s="62" t="s">
        <v>655</v>
      </c>
      <c r="E942" s="62" t="s">
        <v>656</v>
      </c>
      <c r="F942" s="62"/>
      <c r="G942" s="62">
        <v>50</v>
      </c>
      <c r="H942" s="62"/>
      <c r="I942" s="62"/>
      <c r="J942" s="62"/>
      <c r="K942" s="62"/>
      <c r="L942" s="62"/>
      <c r="M942" s="62">
        <v>23</v>
      </c>
      <c r="N942" s="62"/>
      <c r="O942" s="62"/>
      <c r="P942" s="62"/>
      <c r="Q942" s="62">
        <v>5440</v>
      </c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  <c r="BF942" s="62"/>
      <c r="BG942" s="62"/>
      <c r="BH942" s="62"/>
      <c r="BI942" s="62"/>
      <c r="BJ942" s="62"/>
      <c r="BK942" s="62"/>
      <c r="BL942" s="62"/>
      <c r="BM942" s="62"/>
      <c r="BN942" s="62"/>
      <c r="BO942" s="62"/>
      <c r="BP942" s="62"/>
      <c r="BQ942" s="62"/>
      <c r="BR942" s="62"/>
      <c r="BS942" s="62"/>
      <c r="BT942" s="62"/>
      <c r="BU942" s="62"/>
      <c r="BV942" s="62"/>
      <c r="BW942" s="62"/>
      <c r="BX942" s="62"/>
      <c r="BY942" s="62"/>
      <c r="BZ942" s="62"/>
      <c r="CA942" s="62"/>
      <c r="CB942" s="62"/>
      <c r="CC942" s="62"/>
      <c r="CD942" s="62"/>
      <c r="CE942" s="62"/>
      <c r="CF942" s="62"/>
      <c r="CG942" s="62"/>
      <c r="CH942" s="62"/>
      <c r="CI942" s="62"/>
      <c r="CJ942" s="62"/>
      <c r="CK942" s="62"/>
      <c r="CL942" s="62"/>
      <c r="CM942" s="62"/>
      <c r="CN942" s="62"/>
      <c r="CO942" s="62"/>
      <c r="CP942" s="62"/>
      <c r="CQ942" s="62"/>
      <c r="CR942" s="62"/>
      <c r="CS942" s="62"/>
      <c r="CT942" s="62"/>
      <c r="CU942" s="62"/>
      <c r="CV942" s="62"/>
      <c r="CW942" s="62"/>
    </row>
    <row r="943" spans="1:101" x14ac:dyDescent="0.2">
      <c r="A943" s="62" t="s">
        <v>2075</v>
      </c>
      <c r="B943" s="65">
        <v>40587.54791666667</v>
      </c>
      <c r="C943" s="65">
        <v>40587.970833333333</v>
      </c>
      <c r="D943" s="62" t="s">
        <v>657</v>
      </c>
      <c r="E943" s="62" t="s">
        <v>658</v>
      </c>
      <c r="F943" s="62"/>
      <c r="G943" s="62">
        <v>50</v>
      </c>
      <c r="H943" s="62"/>
      <c r="I943" s="62"/>
      <c r="J943" s="62"/>
      <c r="K943" s="62"/>
      <c r="L943" s="62"/>
      <c r="M943" s="62">
        <v>49</v>
      </c>
      <c r="N943" s="62"/>
      <c r="O943" s="62"/>
      <c r="P943" s="62"/>
      <c r="Q943" s="62">
        <v>7460</v>
      </c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  <c r="BF943" s="62"/>
      <c r="BG943" s="62"/>
      <c r="BH943" s="62"/>
      <c r="BI943" s="62"/>
      <c r="BJ943" s="62"/>
      <c r="BK943" s="62"/>
      <c r="BL943" s="62"/>
      <c r="BM943" s="62"/>
      <c r="BN943" s="62"/>
      <c r="BO943" s="62"/>
      <c r="BP943" s="62"/>
      <c r="BQ943" s="62"/>
      <c r="BR943" s="62"/>
      <c r="BS943" s="62"/>
      <c r="BT943" s="62"/>
      <c r="BU943" s="62"/>
      <c r="BV943" s="62"/>
      <c r="BW943" s="62"/>
      <c r="BX943" s="62"/>
      <c r="BY943" s="62"/>
      <c r="BZ943" s="62"/>
      <c r="CA943" s="62"/>
      <c r="CB943" s="62"/>
      <c r="CC943" s="62"/>
      <c r="CD943" s="62"/>
      <c r="CE943" s="62"/>
      <c r="CF943" s="62"/>
      <c r="CG943" s="62"/>
      <c r="CH943" s="62"/>
      <c r="CI943" s="62"/>
      <c r="CJ943" s="62"/>
      <c r="CK943" s="62"/>
      <c r="CL943" s="62"/>
      <c r="CM943" s="62"/>
      <c r="CN943" s="62"/>
      <c r="CO943" s="62"/>
      <c r="CP943" s="62"/>
      <c r="CQ943" s="62"/>
      <c r="CR943" s="62"/>
      <c r="CS943" s="62"/>
      <c r="CT943" s="62"/>
      <c r="CU943" s="62"/>
      <c r="CV943" s="62"/>
      <c r="CW943" s="62"/>
    </row>
    <row r="944" spans="1:101" x14ac:dyDescent="0.2">
      <c r="A944" s="62" t="s">
        <v>2075</v>
      </c>
      <c r="B944" s="65">
        <v>40588.248611111114</v>
      </c>
      <c r="C944" s="65">
        <v>40588.440972222219</v>
      </c>
      <c r="D944" s="62" t="s">
        <v>659</v>
      </c>
      <c r="E944" s="62" t="s">
        <v>660</v>
      </c>
      <c r="F944" s="62"/>
      <c r="G944" s="62">
        <v>50</v>
      </c>
      <c r="H944" s="62"/>
      <c r="I944" s="62"/>
      <c r="J944" s="62"/>
      <c r="K944" s="62"/>
      <c r="L944" s="62"/>
      <c r="M944" s="62">
        <v>26</v>
      </c>
      <c r="N944" s="62"/>
      <c r="O944" s="62"/>
      <c r="P944" s="62"/>
      <c r="Q944" s="62">
        <v>3290</v>
      </c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  <c r="BF944" s="62"/>
      <c r="BG944" s="62"/>
      <c r="BH944" s="62"/>
      <c r="BI944" s="62"/>
      <c r="BJ944" s="62"/>
      <c r="BK944" s="62"/>
      <c r="BL944" s="62"/>
      <c r="BM944" s="62"/>
      <c r="BN944" s="62"/>
      <c r="BO944" s="62"/>
      <c r="BP944" s="62"/>
      <c r="BQ944" s="62"/>
      <c r="BR944" s="62"/>
      <c r="BS944" s="62"/>
      <c r="BT944" s="62"/>
      <c r="BU944" s="62"/>
      <c r="BV944" s="62"/>
      <c r="BW944" s="62"/>
      <c r="BX944" s="62"/>
      <c r="BY944" s="62"/>
      <c r="BZ944" s="62"/>
      <c r="CA944" s="62"/>
      <c r="CB944" s="62"/>
      <c r="CC944" s="62"/>
      <c r="CD944" s="62"/>
      <c r="CE944" s="62"/>
      <c r="CF944" s="62"/>
      <c r="CG944" s="62"/>
      <c r="CH944" s="62"/>
      <c r="CI944" s="62"/>
      <c r="CJ944" s="62"/>
      <c r="CK944" s="62"/>
      <c r="CL944" s="62"/>
      <c r="CM944" s="62"/>
      <c r="CN944" s="62"/>
      <c r="CO944" s="62"/>
      <c r="CP944" s="62"/>
      <c r="CQ944" s="62"/>
      <c r="CR944" s="62"/>
      <c r="CS944" s="62"/>
      <c r="CT944" s="62"/>
      <c r="CU944" s="62"/>
      <c r="CV944" s="62"/>
      <c r="CW944" s="62"/>
    </row>
    <row r="945" spans="1:101" x14ac:dyDescent="0.2">
      <c r="A945" s="62" t="s">
        <v>2075</v>
      </c>
      <c r="B945" s="65">
        <v>40588.493055555555</v>
      </c>
      <c r="C945" s="62"/>
      <c r="D945" s="62" t="s">
        <v>661</v>
      </c>
      <c r="E945" s="62"/>
      <c r="F945" s="62"/>
      <c r="G945" s="62">
        <v>70</v>
      </c>
      <c r="H945" s="62"/>
      <c r="I945" s="62"/>
      <c r="J945" s="62"/>
      <c r="K945" s="62">
        <v>2</v>
      </c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  <c r="BF945" s="62"/>
      <c r="BG945" s="62"/>
      <c r="BH945" s="62"/>
      <c r="BI945" s="62"/>
      <c r="BJ945" s="62"/>
      <c r="BK945" s="62"/>
      <c r="BL945" s="62"/>
      <c r="BM945" s="62"/>
      <c r="BN945" s="62"/>
      <c r="BO945" s="62"/>
      <c r="BP945" s="62"/>
      <c r="BQ945" s="62"/>
      <c r="BR945" s="62"/>
      <c r="BS945" s="62"/>
      <c r="BT945" s="62"/>
      <c r="BU945" s="62"/>
      <c r="BV945" s="62"/>
      <c r="BW945" s="62"/>
      <c r="BX945" s="62"/>
      <c r="BY945" s="62"/>
      <c r="BZ945" s="62"/>
      <c r="CA945" s="62"/>
      <c r="CB945" s="62"/>
      <c r="CC945" s="62"/>
      <c r="CD945" s="62"/>
      <c r="CE945" s="62"/>
      <c r="CF945" s="62"/>
      <c r="CG945" s="62">
        <v>8.5399999999999991</v>
      </c>
      <c r="CH945" s="62"/>
      <c r="CI945" s="62">
        <v>7.16</v>
      </c>
      <c r="CJ945" s="62"/>
      <c r="CK945" s="62">
        <v>6257</v>
      </c>
      <c r="CL945" s="62"/>
      <c r="CM945" s="62"/>
      <c r="CN945" s="62"/>
      <c r="CO945" s="62"/>
      <c r="CP945" s="62"/>
      <c r="CQ945" s="62"/>
      <c r="CR945" s="62"/>
      <c r="CS945" s="62"/>
      <c r="CT945" s="62"/>
      <c r="CU945" s="62"/>
      <c r="CV945" s="62"/>
      <c r="CW945" s="62"/>
    </row>
    <row r="946" spans="1:101" x14ac:dyDescent="0.2">
      <c r="A946" s="62" t="s">
        <v>2075</v>
      </c>
      <c r="B946" s="65">
        <v>40588.570833333331</v>
      </c>
      <c r="C946" s="65">
        <v>40589.27847222222</v>
      </c>
      <c r="D946" s="62" t="s">
        <v>662</v>
      </c>
      <c r="E946" s="62" t="s">
        <v>663</v>
      </c>
      <c r="F946" s="62"/>
      <c r="G946" s="62">
        <v>50</v>
      </c>
      <c r="H946" s="62"/>
      <c r="I946" s="62"/>
      <c r="J946" s="62"/>
      <c r="K946" s="62"/>
      <c r="L946" s="62"/>
      <c r="M946" s="62">
        <v>244</v>
      </c>
      <c r="N946" s="62"/>
      <c r="O946" s="62"/>
      <c r="P946" s="62"/>
      <c r="Q946" s="62">
        <v>1520</v>
      </c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  <c r="BF946" s="62"/>
      <c r="BG946" s="62"/>
      <c r="BH946" s="62"/>
      <c r="BI946" s="62"/>
      <c r="BJ946" s="62"/>
      <c r="BK946" s="62"/>
      <c r="BL946" s="62"/>
      <c r="BM946" s="62"/>
      <c r="BN946" s="62"/>
      <c r="BO946" s="62"/>
      <c r="BP946" s="62"/>
      <c r="BQ946" s="62"/>
      <c r="BR946" s="62"/>
      <c r="BS946" s="62"/>
      <c r="BT946" s="62"/>
      <c r="BU946" s="62"/>
      <c r="BV946" s="62"/>
      <c r="BW946" s="62"/>
      <c r="BX946" s="62"/>
      <c r="BY946" s="62"/>
      <c r="BZ946" s="62"/>
      <c r="CA946" s="62"/>
      <c r="CB946" s="62"/>
      <c r="CC946" s="62"/>
      <c r="CD946" s="62"/>
      <c r="CE946" s="62"/>
      <c r="CF946" s="62"/>
      <c r="CG946" s="62"/>
      <c r="CH946" s="62"/>
      <c r="CI946" s="62"/>
      <c r="CJ946" s="62"/>
      <c r="CK946" s="62"/>
      <c r="CL946" s="62"/>
      <c r="CM946" s="62"/>
      <c r="CN946" s="62"/>
      <c r="CO946" s="62"/>
      <c r="CP946" s="62"/>
      <c r="CQ946" s="62"/>
      <c r="CR946" s="62"/>
      <c r="CS946" s="62"/>
      <c r="CT946" s="62"/>
      <c r="CU946" s="62"/>
      <c r="CV946" s="62"/>
      <c r="CW946" s="62"/>
    </row>
    <row r="947" spans="1:101" x14ac:dyDescent="0.2">
      <c r="A947" s="62" t="s">
        <v>2075</v>
      </c>
      <c r="B947" s="65">
        <v>40589.39166666667</v>
      </c>
      <c r="C947" s="65">
        <v>40589.76666666667</v>
      </c>
      <c r="D947" s="62" t="s">
        <v>664</v>
      </c>
      <c r="E947" s="62" t="s">
        <v>665</v>
      </c>
      <c r="F947" s="62"/>
      <c r="G947" s="62">
        <v>50</v>
      </c>
      <c r="H947" s="62"/>
      <c r="I947" s="62"/>
      <c r="J947" s="62"/>
      <c r="K947" s="62"/>
      <c r="L947" s="62"/>
      <c r="M947" s="62">
        <v>76</v>
      </c>
      <c r="N947" s="62"/>
      <c r="O947" s="62"/>
      <c r="P947" s="62"/>
      <c r="Q947" s="62">
        <v>1780</v>
      </c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  <c r="BF947" s="62"/>
      <c r="BG947" s="62"/>
      <c r="BH947" s="62"/>
      <c r="BI947" s="62"/>
      <c r="BJ947" s="62"/>
      <c r="BK947" s="62"/>
      <c r="BL947" s="62"/>
      <c r="BM947" s="62"/>
      <c r="BN947" s="62"/>
      <c r="BO947" s="62"/>
      <c r="BP947" s="62"/>
      <c r="BQ947" s="62"/>
      <c r="BR947" s="62"/>
      <c r="BS947" s="62"/>
      <c r="BT947" s="62"/>
      <c r="BU947" s="62"/>
      <c r="BV947" s="62"/>
      <c r="BW947" s="62"/>
      <c r="BX947" s="62"/>
      <c r="BY947" s="62"/>
      <c r="BZ947" s="62"/>
      <c r="CA947" s="62"/>
      <c r="CB947" s="62"/>
      <c r="CC947" s="62"/>
      <c r="CD947" s="62"/>
      <c r="CE947" s="62"/>
      <c r="CF947" s="62"/>
      <c r="CG947" s="62"/>
      <c r="CH947" s="62"/>
      <c r="CI947" s="62"/>
      <c r="CJ947" s="62"/>
      <c r="CK947" s="62"/>
      <c r="CL947" s="62"/>
      <c r="CM947" s="62"/>
      <c r="CN947" s="62"/>
      <c r="CO947" s="62"/>
      <c r="CP947" s="62"/>
      <c r="CQ947" s="62"/>
      <c r="CR947" s="62"/>
      <c r="CS947" s="62"/>
      <c r="CT947" s="62"/>
      <c r="CU947" s="62"/>
      <c r="CV947" s="62"/>
      <c r="CW947" s="62"/>
    </row>
    <row r="948" spans="1:101" x14ac:dyDescent="0.2">
      <c r="A948" s="62" t="s">
        <v>2075</v>
      </c>
      <c r="B948" s="65">
        <v>40590.304166666669</v>
      </c>
      <c r="C948" s="65">
        <v>40591.195833333331</v>
      </c>
      <c r="D948" s="62" t="s">
        <v>666</v>
      </c>
      <c r="E948" s="62" t="s">
        <v>667</v>
      </c>
      <c r="F948" s="62"/>
      <c r="G948" s="62">
        <v>50</v>
      </c>
      <c r="H948" s="62"/>
      <c r="I948" s="62"/>
      <c r="J948" s="62"/>
      <c r="K948" s="62"/>
      <c r="L948" s="62"/>
      <c r="M948" s="62">
        <v>580</v>
      </c>
      <c r="N948" s="62"/>
      <c r="O948" s="62"/>
      <c r="P948" s="62"/>
      <c r="Q948" s="62">
        <v>1090</v>
      </c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  <c r="BF948" s="62"/>
      <c r="BG948" s="62"/>
      <c r="BH948" s="62"/>
      <c r="BI948" s="62"/>
      <c r="BJ948" s="62"/>
      <c r="BK948" s="62"/>
      <c r="BL948" s="62"/>
      <c r="BM948" s="62"/>
      <c r="BN948" s="62"/>
      <c r="BO948" s="62"/>
      <c r="BP948" s="62"/>
      <c r="BQ948" s="62"/>
      <c r="BR948" s="62"/>
      <c r="BS948" s="62"/>
      <c r="BT948" s="62"/>
      <c r="BU948" s="62"/>
      <c r="BV948" s="62"/>
      <c r="BW948" s="62"/>
      <c r="BX948" s="62"/>
      <c r="BY948" s="62"/>
      <c r="BZ948" s="62"/>
      <c r="CA948" s="62"/>
      <c r="CB948" s="62"/>
      <c r="CC948" s="62"/>
      <c r="CD948" s="62"/>
      <c r="CE948" s="62"/>
      <c r="CF948" s="62"/>
      <c r="CG948" s="62"/>
      <c r="CH948" s="62"/>
      <c r="CI948" s="62"/>
      <c r="CJ948" s="62"/>
      <c r="CK948" s="62"/>
      <c r="CL948" s="62"/>
      <c r="CM948" s="62"/>
      <c r="CN948" s="62"/>
      <c r="CO948" s="62"/>
      <c r="CP948" s="62"/>
      <c r="CQ948" s="62"/>
      <c r="CR948" s="62"/>
      <c r="CS948" s="62"/>
      <c r="CT948" s="62"/>
      <c r="CU948" s="62"/>
      <c r="CV948" s="62"/>
      <c r="CW948" s="62"/>
    </row>
    <row r="949" spans="1:101" x14ac:dyDescent="0.2">
      <c r="A949" s="62" t="s">
        <v>2075</v>
      </c>
      <c r="B949" s="65">
        <v>40591.302083333336</v>
      </c>
      <c r="C949" s="65">
        <v>40591.67291666667</v>
      </c>
      <c r="D949" s="62" t="s">
        <v>668</v>
      </c>
      <c r="E949" s="62" t="s">
        <v>669</v>
      </c>
      <c r="F949" s="62"/>
      <c r="G949" s="62">
        <v>50</v>
      </c>
      <c r="H949" s="62"/>
      <c r="I949" s="62"/>
      <c r="J949" s="62"/>
      <c r="K949" s="62"/>
      <c r="L949" s="62"/>
      <c r="M949" s="62">
        <v>759</v>
      </c>
      <c r="N949" s="62"/>
      <c r="O949" s="62"/>
      <c r="P949" s="62"/>
      <c r="Q949" s="62">
        <v>490</v>
      </c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  <c r="BF949" s="62"/>
      <c r="BG949" s="62"/>
      <c r="BH949" s="62"/>
      <c r="BI949" s="62"/>
      <c r="BJ949" s="62"/>
      <c r="BK949" s="62"/>
      <c r="BL949" s="62"/>
      <c r="BM949" s="62"/>
      <c r="BN949" s="62"/>
      <c r="BO949" s="62"/>
      <c r="BP949" s="62"/>
      <c r="BQ949" s="62"/>
      <c r="BR949" s="62"/>
      <c r="BS949" s="62"/>
      <c r="BT949" s="62"/>
      <c r="BU949" s="62"/>
      <c r="BV949" s="62"/>
      <c r="BW949" s="62"/>
      <c r="BX949" s="62"/>
      <c r="BY949" s="62"/>
      <c r="BZ949" s="62"/>
      <c r="CA949" s="62"/>
      <c r="CB949" s="62"/>
      <c r="CC949" s="62"/>
      <c r="CD949" s="62"/>
      <c r="CE949" s="62"/>
      <c r="CF949" s="62"/>
      <c r="CG949" s="62"/>
      <c r="CH949" s="62"/>
      <c r="CI949" s="62"/>
      <c r="CJ949" s="62"/>
      <c r="CK949" s="62"/>
      <c r="CL949" s="62"/>
      <c r="CM949" s="62"/>
      <c r="CN949" s="62"/>
      <c r="CO949" s="62"/>
      <c r="CP949" s="62"/>
      <c r="CQ949" s="62"/>
      <c r="CR949" s="62"/>
      <c r="CS949" s="62"/>
      <c r="CT949" s="62"/>
      <c r="CU949" s="62"/>
      <c r="CV949" s="62"/>
      <c r="CW949" s="62"/>
    </row>
    <row r="950" spans="1:101" x14ac:dyDescent="0.2">
      <c r="A950" s="62" t="s">
        <v>2075</v>
      </c>
      <c r="B950" s="65">
        <v>40591.700694444444</v>
      </c>
      <c r="C950" s="65">
        <v>40592.336805555555</v>
      </c>
      <c r="D950" s="62" t="s">
        <v>670</v>
      </c>
      <c r="E950" s="62" t="s">
        <v>671</v>
      </c>
      <c r="F950" s="62"/>
      <c r="G950" s="62">
        <v>50</v>
      </c>
      <c r="H950" s="62"/>
      <c r="I950" s="62"/>
      <c r="J950" s="62"/>
      <c r="K950" s="62"/>
      <c r="L950" s="62"/>
      <c r="M950" s="62">
        <v>1475</v>
      </c>
      <c r="N950" s="62"/>
      <c r="O950" s="62"/>
      <c r="P950" s="62"/>
      <c r="Q950" s="62">
        <v>333</v>
      </c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  <c r="BF950" s="62"/>
      <c r="BG950" s="62"/>
      <c r="BH950" s="62"/>
      <c r="BI950" s="62"/>
      <c r="BJ950" s="62"/>
      <c r="BK950" s="62"/>
      <c r="BL950" s="62"/>
      <c r="BM950" s="62"/>
      <c r="BN950" s="62"/>
      <c r="BO950" s="62"/>
      <c r="BP950" s="62"/>
      <c r="BQ950" s="62"/>
      <c r="BR950" s="62"/>
      <c r="BS950" s="62"/>
      <c r="BT950" s="62"/>
      <c r="BU950" s="62"/>
      <c r="BV950" s="62"/>
      <c r="BW950" s="62"/>
      <c r="BX950" s="62"/>
      <c r="BY950" s="62"/>
      <c r="BZ950" s="62"/>
      <c r="CA950" s="62"/>
      <c r="CB950" s="62"/>
      <c r="CC950" s="62"/>
      <c r="CD950" s="62"/>
      <c r="CE950" s="62"/>
      <c r="CF950" s="62"/>
      <c r="CG950" s="62"/>
      <c r="CH950" s="62"/>
      <c r="CI950" s="62"/>
      <c r="CJ950" s="62"/>
      <c r="CK950" s="62"/>
      <c r="CL950" s="62"/>
      <c r="CM950" s="62"/>
      <c r="CN950" s="62"/>
      <c r="CO950" s="62"/>
      <c r="CP950" s="62"/>
      <c r="CQ950" s="62"/>
      <c r="CR950" s="62"/>
      <c r="CS950" s="62"/>
      <c r="CT950" s="62"/>
      <c r="CU950" s="62"/>
      <c r="CV950" s="62"/>
      <c r="CW950" s="62"/>
    </row>
    <row r="951" spans="1:101" x14ac:dyDescent="0.2">
      <c r="A951" s="62" t="s">
        <v>2075</v>
      </c>
      <c r="B951" s="65">
        <v>40592.388888888891</v>
      </c>
      <c r="C951" s="62"/>
      <c r="D951" s="62" t="s">
        <v>672</v>
      </c>
      <c r="E951" s="62"/>
      <c r="F951" s="62"/>
      <c r="G951" s="62">
        <v>70</v>
      </c>
      <c r="H951" s="62"/>
      <c r="I951" s="62"/>
      <c r="J951" s="62"/>
      <c r="K951" s="62">
        <v>8.6</v>
      </c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  <c r="BF951" s="62"/>
      <c r="BG951" s="62"/>
      <c r="BH951" s="62"/>
      <c r="BI951" s="62"/>
      <c r="BJ951" s="62"/>
      <c r="BK951" s="62"/>
      <c r="BL951" s="62"/>
      <c r="BM951" s="62"/>
      <c r="BN951" s="62"/>
      <c r="BO951" s="62"/>
      <c r="BP951" s="62"/>
      <c r="BQ951" s="62"/>
      <c r="BR951" s="62"/>
      <c r="BS951" s="62"/>
      <c r="BT951" s="62"/>
      <c r="BU951" s="62"/>
      <c r="BV951" s="62"/>
      <c r="BW951" s="62"/>
      <c r="BX951" s="62"/>
      <c r="BY951" s="62">
        <v>3.6</v>
      </c>
      <c r="BZ951" s="62"/>
      <c r="CA951" s="62"/>
      <c r="CB951" s="62"/>
      <c r="CC951" s="62"/>
      <c r="CD951" s="62"/>
      <c r="CE951" s="62"/>
      <c r="CF951" s="62"/>
      <c r="CG951" s="62"/>
      <c r="CH951" s="62"/>
      <c r="CI951" s="62"/>
      <c r="CJ951" s="62"/>
      <c r="CK951" s="62"/>
      <c r="CL951" s="62"/>
      <c r="CM951" s="62"/>
      <c r="CN951" s="62"/>
      <c r="CO951" s="62"/>
      <c r="CP951" s="62"/>
      <c r="CQ951" s="62"/>
      <c r="CR951" s="62"/>
      <c r="CS951" s="62"/>
      <c r="CT951" s="62"/>
      <c r="CU951" s="62"/>
      <c r="CV951" s="62"/>
      <c r="CW951" s="62"/>
    </row>
    <row r="952" spans="1:101" x14ac:dyDescent="0.2">
      <c r="A952" s="62" t="s">
        <v>2075</v>
      </c>
      <c r="B952" s="65">
        <v>40592.541666666664</v>
      </c>
      <c r="C952" s="65">
        <v>40594.65902777778</v>
      </c>
      <c r="D952" s="62" t="s">
        <v>673</v>
      </c>
      <c r="E952" s="62" t="s">
        <v>674</v>
      </c>
      <c r="F952" s="62"/>
      <c r="G952" s="62">
        <v>50</v>
      </c>
      <c r="H952" s="62"/>
      <c r="I952" s="62"/>
      <c r="J952" s="62"/>
      <c r="K952" s="62"/>
      <c r="L952" s="62"/>
      <c r="M952" s="62">
        <v>729</v>
      </c>
      <c r="N952" s="62"/>
      <c r="O952" s="62"/>
      <c r="P952" s="62"/>
      <c r="Q952" s="62">
        <v>1060</v>
      </c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  <c r="BF952" s="62"/>
      <c r="BG952" s="62"/>
      <c r="BH952" s="62"/>
      <c r="BI952" s="62"/>
      <c r="BJ952" s="62"/>
      <c r="BK952" s="62"/>
      <c r="BL952" s="62"/>
      <c r="BM952" s="62"/>
      <c r="BN952" s="62"/>
      <c r="BO952" s="62"/>
      <c r="BP952" s="62"/>
      <c r="BQ952" s="62"/>
      <c r="BR952" s="62"/>
      <c r="BS952" s="62"/>
      <c r="BT952" s="62"/>
      <c r="BU952" s="62"/>
      <c r="BV952" s="62"/>
      <c r="BW952" s="62"/>
      <c r="BX952" s="62"/>
      <c r="BY952" s="62"/>
      <c r="BZ952" s="62"/>
      <c r="CA952" s="62"/>
      <c r="CB952" s="62"/>
      <c r="CC952" s="62"/>
      <c r="CD952" s="62"/>
      <c r="CE952" s="62"/>
      <c r="CF952" s="62"/>
      <c r="CG952" s="62"/>
      <c r="CH952" s="62"/>
      <c r="CI952" s="62"/>
      <c r="CJ952" s="62"/>
      <c r="CK952" s="62"/>
      <c r="CL952" s="62"/>
      <c r="CM952" s="62"/>
      <c r="CN952" s="62"/>
      <c r="CO952" s="62"/>
      <c r="CP952" s="62"/>
      <c r="CQ952" s="62"/>
      <c r="CR952" s="62"/>
      <c r="CS952" s="62"/>
      <c r="CT952" s="62"/>
      <c r="CU952" s="62"/>
      <c r="CV952" s="62"/>
      <c r="CW952" s="62"/>
    </row>
    <row r="953" spans="1:101" x14ac:dyDescent="0.2">
      <c r="A953" s="62" t="s">
        <v>2075</v>
      </c>
      <c r="B953" s="65">
        <v>40594.40625</v>
      </c>
      <c r="C953" s="65">
        <v>40596.381944444445</v>
      </c>
      <c r="D953" s="62" t="s">
        <v>675</v>
      </c>
      <c r="E953" s="62" t="s">
        <v>676</v>
      </c>
      <c r="F953" s="62"/>
      <c r="G953" s="62">
        <v>50</v>
      </c>
      <c r="H953" s="62"/>
      <c r="I953" s="62"/>
      <c r="J953" s="62"/>
      <c r="K953" s="62"/>
      <c r="L953" s="62"/>
      <c r="M953" s="62">
        <v>445</v>
      </c>
      <c r="N953" s="62"/>
      <c r="O953" s="62">
        <v>2540</v>
      </c>
      <c r="P953" s="62"/>
      <c r="Q953" s="62">
        <v>4400</v>
      </c>
      <c r="R953" s="62"/>
      <c r="S953" s="62">
        <v>0.126</v>
      </c>
      <c r="T953" s="62"/>
      <c r="U953" s="62">
        <v>1.73</v>
      </c>
      <c r="V953" s="62"/>
      <c r="W953" s="62">
        <v>184</v>
      </c>
      <c r="X953" s="62"/>
      <c r="Y953" s="62">
        <v>1010</v>
      </c>
      <c r="Z953" s="62"/>
      <c r="AA953" s="62">
        <v>1680</v>
      </c>
      <c r="AB953" s="62"/>
      <c r="AC953" s="62">
        <v>5880</v>
      </c>
      <c r="AD953" s="62" t="s">
        <v>1784</v>
      </c>
      <c r="AE953" s="62">
        <v>20</v>
      </c>
      <c r="AF953" s="62"/>
      <c r="AG953" s="62">
        <v>3000</v>
      </c>
      <c r="AH953" s="62" t="s">
        <v>1784</v>
      </c>
      <c r="AI953" s="62">
        <v>5</v>
      </c>
      <c r="AJ953" s="62" t="s">
        <v>1784</v>
      </c>
      <c r="AK953" s="62">
        <v>2.5</v>
      </c>
      <c r="AL953" s="62"/>
      <c r="AM953" s="62">
        <v>7.43</v>
      </c>
      <c r="AN953" s="62"/>
      <c r="AO953" s="62">
        <v>411</v>
      </c>
      <c r="AP953" s="62"/>
      <c r="AQ953" s="62">
        <v>540</v>
      </c>
      <c r="AR953" s="62"/>
      <c r="AS953" s="62"/>
      <c r="AT953" s="62"/>
      <c r="AU953" s="62"/>
      <c r="AV953" s="62"/>
      <c r="AW953" s="62"/>
      <c r="AX953" s="62"/>
      <c r="AY953" s="62"/>
      <c r="AZ953" s="62"/>
      <c r="BA953" s="62">
        <v>28</v>
      </c>
      <c r="BB953" s="62"/>
      <c r="BC953" s="62"/>
      <c r="BD953" s="62"/>
      <c r="BE953" s="62"/>
      <c r="BF953" s="62"/>
      <c r="BG953" s="62"/>
      <c r="BH953" s="62"/>
      <c r="BI953" s="62"/>
      <c r="BJ953" s="62"/>
      <c r="BK953" s="62"/>
      <c r="BL953" s="62"/>
      <c r="BM953" s="62"/>
      <c r="BN953" s="62"/>
      <c r="BO953" s="62"/>
      <c r="BP953" s="62"/>
      <c r="BQ953" s="62"/>
      <c r="BR953" s="62"/>
      <c r="BS953" s="62"/>
      <c r="BT953" s="62"/>
      <c r="BU953" s="62"/>
      <c r="BV953" s="62"/>
      <c r="BW953" s="62"/>
      <c r="BX953" s="62"/>
      <c r="BY953" s="62"/>
      <c r="BZ953" s="62"/>
      <c r="CA953" s="62">
        <v>370</v>
      </c>
      <c r="CB953" s="62"/>
      <c r="CC953" s="62">
        <v>2.5</v>
      </c>
      <c r="CD953" s="62" t="s">
        <v>1784</v>
      </c>
      <c r="CE953" s="62">
        <v>20</v>
      </c>
      <c r="CF953" s="62"/>
      <c r="CG953" s="62"/>
      <c r="CH953" s="62"/>
      <c r="CI953" s="62"/>
      <c r="CJ953" s="62"/>
      <c r="CK953" s="62"/>
      <c r="CL953" s="62"/>
      <c r="CM953" s="62"/>
      <c r="CN953" s="62"/>
      <c r="CO953" s="62"/>
      <c r="CP953" s="62"/>
      <c r="CQ953" s="62"/>
      <c r="CR953" s="62"/>
      <c r="CS953" s="62"/>
      <c r="CT953" s="62"/>
      <c r="CU953" s="62"/>
      <c r="CV953" s="62"/>
      <c r="CW953" s="62"/>
    </row>
    <row r="954" spans="1:101" x14ac:dyDescent="0.2">
      <c r="A954" s="62" t="s">
        <v>2075</v>
      </c>
      <c r="B954" s="65">
        <v>40594.779166666667</v>
      </c>
      <c r="C954" s="65">
        <v>40595.365277777775</v>
      </c>
      <c r="D954" s="62" t="s">
        <v>677</v>
      </c>
      <c r="E954" s="62" t="s">
        <v>678</v>
      </c>
      <c r="F954" s="62"/>
      <c r="G954" s="62">
        <v>50</v>
      </c>
      <c r="H954" s="62"/>
      <c r="I954" s="62"/>
      <c r="J954" s="62"/>
      <c r="K954" s="62"/>
      <c r="L954" s="62"/>
      <c r="M954" s="62">
        <v>178</v>
      </c>
      <c r="N954" s="62"/>
      <c r="O954" s="62"/>
      <c r="P954" s="62"/>
      <c r="Q954" s="62">
        <v>5580</v>
      </c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  <c r="BF954" s="62"/>
      <c r="BG954" s="62"/>
      <c r="BH954" s="62"/>
      <c r="BI954" s="62"/>
      <c r="BJ954" s="62"/>
      <c r="BK954" s="62"/>
      <c r="BL954" s="62"/>
      <c r="BM954" s="62"/>
      <c r="BN954" s="62"/>
      <c r="BO954" s="62"/>
      <c r="BP954" s="62"/>
      <c r="BQ954" s="62"/>
      <c r="BR954" s="62"/>
      <c r="BS954" s="62"/>
      <c r="BT954" s="62"/>
      <c r="BU954" s="62"/>
      <c r="BV954" s="62"/>
      <c r="BW954" s="62"/>
      <c r="BX954" s="62"/>
      <c r="BY954" s="62"/>
      <c r="BZ954" s="62"/>
      <c r="CA954" s="62"/>
      <c r="CB954" s="62"/>
      <c r="CC954" s="62"/>
      <c r="CD954" s="62"/>
      <c r="CE954" s="62"/>
      <c r="CF954" s="62"/>
      <c r="CG954" s="62"/>
      <c r="CH954" s="62"/>
      <c r="CI954" s="62"/>
      <c r="CJ954" s="62"/>
      <c r="CK954" s="62"/>
      <c r="CL954" s="62"/>
      <c r="CM954" s="62"/>
      <c r="CN954" s="62"/>
      <c r="CO954" s="62"/>
      <c r="CP954" s="62"/>
      <c r="CQ954" s="62"/>
      <c r="CR954" s="62"/>
      <c r="CS954" s="62"/>
      <c r="CT954" s="62"/>
      <c r="CU954" s="62"/>
      <c r="CV954" s="62"/>
      <c r="CW954" s="62"/>
    </row>
    <row r="955" spans="1:101" x14ac:dyDescent="0.2">
      <c r="A955" s="62" t="s">
        <v>2075</v>
      </c>
      <c r="B955" s="65">
        <v>40595.469444444447</v>
      </c>
      <c r="C955" s="65">
        <v>40596.440972222219</v>
      </c>
      <c r="D955" s="62" t="s">
        <v>679</v>
      </c>
      <c r="E955" s="62" t="s">
        <v>680</v>
      </c>
      <c r="F955" s="62"/>
      <c r="G955" s="62">
        <v>50</v>
      </c>
      <c r="H955" s="62"/>
      <c r="I955" s="62"/>
      <c r="J955" s="62"/>
      <c r="K955" s="62"/>
      <c r="L955" s="62"/>
      <c r="M955" s="62">
        <v>180</v>
      </c>
      <c r="N955" s="62"/>
      <c r="O955" s="62"/>
      <c r="P955" s="62"/>
      <c r="Q955" s="62">
        <v>3470</v>
      </c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  <c r="BF955" s="62"/>
      <c r="BG955" s="62"/>
      <c r="BH955" s="62"/>
      <c r="BI955" s="62"/>
      <c r="BJ955" s="62"/>
      <c r="BK955" s="62"/>
      <c r="BL955" s="62"/>
      <c r="BM955" s="62"/>
      <c r="BN955" s="62"/>
      <c r="BO955" s="62"/>
      <c r="BP955" s="62"/>
      <c r="BQ955" s="62"/>
      <c r="BR955" s="62"/>
      <c r="BS955" s="62"/>
      <c r="BT955" s="62"/>
      <c r="BU955" s="62"/>
      <c r="BV955" s="62"/>
      <c r="BW955" s="62"/>
      <c r="BX955" s="62"/>
      <c r="BY955" s="62"/>
      <c r="BZ955" s="62"/>
      <c r="CA955" s="62"/>
      <c r="CB955" s="62"/>
      <c r="CC955" s="62"/>
      <c r="CD955" s="62"/>
      <c r="CE955" s="62"/>
      <c r="CF955" s="62"/>
      <c r="CG955" s="62"/>
      <c r="CH955" s="62"/>
      <c r="CI955" s="62"/>
      <c r="CJ955" s="62"/>
      <c r="CK955" s="62"/>
      <c r="CL955" s="62"/>
      <c r="CM955" s="62"/>
      <c r="CN955" s="62"/>
      <c r="CO955" s="62"/>
      <c r="CP955" s="62"/>
      <c r="CQ955" s="62"/>
      <c r="CR955" s="62"/>
      <c r="CS955" s="62"/>
      <c r="CT955" s="62"/>
      <c r="CU955" s="62"/>
      <c r="CV955" s="62"/>
      <c r="CW955" s="62"/>
    </row>
    <row r="956" spans="1:101" x14ac:dyDescent="0.2">
      <c r="A956" s="62" t="s">
        <v>2075</v>
      </c>
      <c r="B956" s="65">
        <v>40596.618750000001</v>
      </c>
      <c r="C956" s="65">
        <v>40603.188194444447</v>
      </c>
      <c r="D956" s="62" t="s">
        <v>681</v>
      </c>
      <c r="E956" s="62" t="s">
        <v>682</v>
      </c>
      <c r="F956" s="62"/>
      <c r="G956" s="62">
        <v>50</v>
      </c>
      <c r="H956" s="62"/>
      <c r="I956" s="62"/>
      <c r="J956" s="62"/>
      <c r="K956" s="62"/>
      <c r="L956" s="62"/>
      <c r="M956" s="62">
        <v>805</v>
      </c>
      <c r="N956" s="62"/>
      <c r="O956" s="62"/>
      <c r="P956" s="62"/>
      <c r="Q956" s="62">
        <v>3520</v>
      </c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  <c r="BF956" s="62"/>
      <c r="BG956" s="62"/>
      <c r="BH956" s="62"/>
      <c r="BI956" s="62"/>
      <c r="BJ956" s="62"/>
      <c r="BK956" s="62"/>
      <c r="BL956" s="62"/>
      <c r="BM956" s="62"/>
      <c r="BN956" s="62"/>
      <c r="BO956" s="62"/>
      <c r="BP956" s="62"/>
      <c r="BQ956" s="62"/>
      <c r="BR956" s="62"/>
      <c r="BS956" s="62"/>
      <c r="BT956" s="62"/>
      <c r="BU956" s="62"/>
      <c r="BV956" s="62"/>
      <c r="BW956" s="62"/>
      <c r="BX956" s="62"/>
      <c r="BY956" s="62"/>
      <c r="BZ956" s="62"/>
      <c r="CA956" s="62"/>
      <c r="CB956" s="62"/>
      <c r="CC956" s="62"/>
      <c r="CD956" s="62"/>
      <c r="CE956" s="62"/>
      <c r="CF956" s="62"/>
      <c r="CG956" s="62"/>
      <c r="CH956" s="62"/>
      <c r="CI956" s="62"/>
      <c r="CJ956" s="62"/>
      <c r="CK956" s="62"/>
      <c r="CL956" s="62"/>
      <c r="CM956" s="62"/>
      <c r="CN956" s="62"/>
      <c r="CO956" s="62"/>
      <c r="CP956" s="62"/>
      <c r="CQ956" s="62"/>
      <c r="CR956" s="62"/>
      <c r="CS956" s="62"/>
      <c r="CT956" s="62"/>
      <c r="CU956" s="62"/>
      <c r="CV956" s="62"/>
      <c r="CW956" s="62"/>
    </row>
    <row r="957" spans="1:101" x14ac:dyDescent="0.2">
      <c r="A957" s="62" t="s">
        <v>2075</v>
      </c>
      <c r="B957" s="65">
        <v>40603.447916666664</v>
      </c>
      <c r="C957" s="65">
        <v>40606.168055555558</v>
      </c>
      <c r="D957" s="62" t="s">
        <v>683</v>
      </c>
      <c r="E957" s="62" t="s">
        <v>684</v>
      </c>
      <c r="F957" s="62"/>
      <c r="G957" s="62">
        <v>50</v>
      </c>
      <c r="H957" s="62"/>
      <c r="I957" s="62"/>
      <c r="J957" s="62"/>
      <c r="K957" s="62"/>
      <c r="L957" s="62"/>
      <c r="M957" s="62">
        <v>386</v>
      </c>
      <c r="N957" s="62"/>
      <c r="O957" s="62"/>
      <c r="P957" s="62"/>
      <c r="Q957" s="62">
        <v>2320</v>
      </c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  <c r="BF957" s="62"/>
      <c r="BG957" s="62"/>
      <c r="BH957" s="62"/>
      <c r="BI957" s="62"/>
      <c r="BJ957" s="62"/>
      <c r="BK957" s="62"/>
      <c r="BL957" s="62"/>
      <c r="BM957" s="62"/>
      <c r="BN957" s="62"/>
      <c r="BO957" s="62"/>
      <c r="BP957" s="62"/>
      <c r="BQ957" s="62"/>
      <c r="BR957" s="62"/>
      <c r="BS957" s="62"/>
      <c r="BT957" s="62"/>
      <c r="BU957" s="62"/>
      <c r="BV957" s="62"/>
      <c r="BW957" s="62"/>
      <c r="BX957" s="62"/>
      <c r="BY957" s="62"/>
      <c r="BZ957" s="62"/>
      <c r="CA957" s="62"/>
      <c r="CB957" s="62"/>
      <c r="CC957" s="62"/>
      <c r="CD957" s="62"/>
      <c r="CE957" s="62"/>
      <c r="CF957" s="62"/>
      <c r="CG957" s="62"/>
      <c r="CH957" s="62"/>
      <c r="CI957" s="62"/>
      <c r="CJ957" s="62"/>
      <c r="CK957" s="62"/>
      <c r="CL957" s="62"/>
      <c r="CM957" s="62"/>
      <c r="CN957" s="62"/>
      <c r="CO957" s="62"/>
      <c r="CP957" s="62"/>
      <c r="CQ957" s="62"/>
      <c r="CR957" s="62"/>
      <c r="CS957" s="62"/>
      <c r="CT957" s="62"/>
      <c r="CU957" s="62"/>
      <c r="CV957" s="62"/>
      <c r="CW957" s="62"/>
    </row>
    <row r="958" spans="1:101" x14ac:dyDescent="0.2">
      <c r="A958" s="62" t="s">
        <v>2075</v>
      </c>
      <c r="B958" s="65">
        <v>40605.489583333336</v>
      </c>
      <c r="C958" s="62"/>
      <c r="D958" s="62" t="s">
        <v>685</v>
      </c>
      <c r="E958" s="62"/>
      <c r="F958" s="62"/>
      <c r="G958" s="62">
        <v>70</v>
      </c>
      <c r="H958" s="62"/>
      <c r="I958" s="62"/>
      <c r="J958" s="62"/>
      <c r="K958" s="62">
        <v>1.3</v>
      </c>
      <c r="L958" s="62"/>
      <c r="M958" s="62"/>
      <c r="N958" s="62"/>
      <c r="O958" s="62"/>
      <c r="P958" s="62"/>
      <c r="Q958" s="62">
        <v>2120</v>
      </c>
      <c r="R958" s="62"/>
      <c r="S958" s="62"/>
      <c r="T958" s="62"/>
      <c r="U958" s="62">
        <v>1.3</v>
      </c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  <c r="BF958" s="62"/>
      <c r="BG958" s="62"/>
      <c r="BH958" s="62"/>
      <c r="BI958" s="62"/>
      <c r="BJ958" s="62"/>
      <c r="BK958" s="62"/>
      <c r="BL958" s="62"/>
      <c r="BM958" s="62"/>
      <c r="BN958" s="62"/>
      <c r="BO958" s="62">
        <v>0.24299999999999999</v>
      </c>
      <c r="BP958" s="62"/>
      <c r="BQ958" s="62"/>
      <c r="BR958" s="62"/>
      <c r="BS958" s="62"/>
      <c r="BT958" s="62"/>
      <c r="BU958" s="62"/>
      <c r="BV958" s="62"/>
      <c r="BW958" s="62"/>
      <c r="BX958" s="62"/>
      <c r="BY958" s="62"/>
      <c r="BZ958" s="62"/>
      <c r="CA958" s="62"/>
      <c r="CB958" s="62"/>
      <c r="CC958" s="62"/>
      <c r="CD958" s="62"/>
      <c r="CE958" s="62"/>
      <c r="CF958" s="62"/>
      <c r="CG958" s="62">
        <v>6.1</v>
      </c>
      <c r="CH958" s="62"/>
      <c r="CI958" s="62">
        <v>7.05</v>
      </c>
      <c r="CJ958" s="62"/>
      <c r="CK958" s="62">
        <v>3248</v>
      </c>
      <c r="CL958" s="62"/>
      <c r="CM958" s="62"/>
      <c r="CN958" s="62"/>
      <c r="CO958" s="62"/>
      <c r="CP958" s="62"/>
      <c r="CQ958" s="62"/>
      <c r="CR958" s="62"/>
      <c r="CS958" s="62"/>
      <c r="CT958" s="62"/>
      <c r="CU958" s="62"/>
      <c r="CV958" s="62"/>
      <c r="CW958" s="62"/>
    </row>
    <row r="959" spans="1:101" x14ac:dyDescent="0.2">
      <c r="A959" s="62" t="s">
        <v>2075</v>
      </c>
      <c r="B959" s="65">
        <v>40606.322222222225</v>
      </c>
      <c r="C959" s="65">
        <v>40607.371527777781</v>
      </c>
      <c r="D959" s="62" t="s">
        <v>686</v>
      </c>
      <c r="E959" s="62" t="s">
        <v>687</v>
      </c>
      <c r="F959" s="62"/>
      <c r="G959" s="62">
        <v>50</v>
      </c>
      <c r="H959" s="62"/>
      <c r="I959" s="62"/>
      <c r="J959" s="62"/>
      <c r="K959" s="62"/>
      <c r="L959" s="62"/>
      <c r="M959" s="62">
        <v>1381</v>
      </c>
      <c r="N959" s="62"/>
      <c r="O959" s="62"/>
      <c r="P959" s="62"/>
      <c r="Q959" s="62">
        <v>943</v>
      </c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  <c r="BF959" s="62"/>
      <c r="BG959" s="62"/>
      <c r="BH959" s="62"/>
      <c r="BI959" s="62"/>
      <c r="BJ959" s="62"/>
      <c r="BK959" s="62"/>
      <c r="BL959" s="62"/>
      <c r="BM959" s="62"/>
      <c r="BN959" s="62"/>
      <c r="BO959" s="62"/>
      <c r="BP959" s="62"/>
      <c r="BQ959" s="62"/>
      <c r="BR959" s="62"/>
      <c r="BS959" s="62"/>
      <c r="BT959" s="62"/>
      <c r="BU959" s="62"/>
      <c r="BV959" s="62"/>
      <c r="BW959" s="62"/>
      <c r="BX959" s="62"/>
      <c r="BY959" s="62"/>
      <c r="BZ959" s="62"/>
      <c r="CA959" s="62"/>
      <c r="CB959" s="62"/>
      <c r="CC959" s="62"/>
      <c r="CD959" s="62"/>
      <c r="CE959" s="62"/>
      <c r="CF959" s="62"/>
      <c r="CG959" s="62"/>
      <c r="CH959" s="62"/>
      <c r="CI959" s="62"/>
      <c r="CJ959" s="62"/>
      <c r="CK959" s="62"/>
      <c r="CL959" s="62"/>
      <c r="CM959" s="62"/>
      <c r="CN959" s="62"/>
      <c r="CO959" s="62"/>
      <c r="CP959" s="62"/>
      <c r="CQ959" s="62"/>
      <c r="CR959" s="62"/>
      <c r="CS959" s="62"/>
      <c r="CT959" s="62"/>
      <c r="CU959" s="62"/>
      <c r="CV959" s="62"/>
      <c r="CW959" s="62"/>
    </row>
    <row r="960" spans="1:101" x14ac:dyDescent="0.2">
      <c r="A960" s="62" t="s">
        <v>2075</v>
      </c>
      <c r="B960" s="65">
        <v>40607.487500000003</v>
      </c>
      <c r="C960" s="65">
        <v>40610.626388888886</v>
      </c>
      <c r="D960" s="62" t="s">
        <v>688</v>
      </c>
      <c r="E960" s="62" t="s">
        <v>689</v>
      </c>
      <c r="F960" s="62"/>
      <c r="G960" s="62">
        <v>50</v>
      </c>
      <c r="H960" s="62"/>
      <c r="I960" s="62"/>
      <c r="J960" s="62"/>
      <c r="K960" s="62"/>
      <c r="L960" s="62"/>
      <c r="M960" s="62">
        <v>990</v>
      </c>
      <c r="N960" s="62"/>
      <c r="O960" s="62"/>
      <c r="P960" s="62"/>
      <c r="Q960" s="62">
        <v>1240</v>
      </c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  <c r="BF960" s="62"/>
      <c r="BG960" s="62"/>
      <c r="BH960" s="62"/>
      <c r="BI960" s="62"/>
      <c r="BJ960" s="62"/>
      <c r="BK960" s="62"/>
      <c r="BL960" s="62"/>
      <c r="BM960" s="62"/>
      <c r="BN960" s="62"/>
      <c r="BO960" s="62"/>
      <c r="BP960" s="62"/>
      <c r="BQ960" s="62"/>
      <c r="BR960" s="62"/>
      <c r="BS960" s="62"/>
      <c r="BT960" s="62"/>
      <c r="BU960" s="62"/>
      <c r="BV960" s="62"/>
      <c r="BW960" s="62"/>
      <c r="BX960" s="62"/>
      <c r="BY960" s="62"/>
      <c r="BZ960" s="62"/>
      <c r="CA960" s="62"/>
      <c r="CB960" s="62"/>
      <c r="CC960" s="62"/>
      <c r="CD960" s="62"/>
      <c r="CE960" s="62"/>
      <c r="CF960" s="62"/>
      <c r="CG960" s="62"/>
      <c r="CH960" s="62"/>
      <c r="CI960" s="62"/>
      <c r="CJ960" s="62"/>
      <c r="CK960" s="62"/>
      <c r="CL960" s="62"/>
      <c r="CM960" s="62"/>
      <c r="CN960" s="62"/>
      <c r="CO960" s="62"/>
      <c r="CP960" s="62"/>
      <c r="CQ960" s="62"/>
      <c r="CR960" s="62"/>
      <c r="CS960" s="62"/>
      <c r="CT960" s="62"/>
      <c r="CU960" s="62"/>
      <c r="CV960" s="62"/>
      <c r="CW960" s="62"/>
    </row>
    <row r="961" spans="1:101" x14ac:dyDescent="0.2">
      <c r="A961" s="62" t="s">
        <v>2075</v>
      </c>
      <c r="B961" s="65">
        <v>40610.705555555556</v>
      </c>
      <c r="C961" s="65">
        <v>40612.486111111109</v>
      </c>
      <c r="D961" s="62" t="s">
        <v>690</v>
      </c>
      <c r="E961" s="62" t="s">
        <v>691</v>
      </c>
      <c r="F961" s="62"/>
      <c r="G961" s="62">
        <v>50</v>
      </c>
      <c r="H961" s="62"/>
      <c r="I961" s="62"/>
      <c r="J961" s="62"/>
      <c r="K961" s="62"/>
      <c r="L961" s="62"/>
      <c r="M961" s="62">
        <v>2527</v>
      </c>
      <c r="N961" s="62"/>
      <c r="O961" s="62"/>
      <c r="P961" s="62"/>
      <c r="Q961" s="62">
        <v>1070</v>
      </c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  <c r="BF961" s="62"/>
      <c r="BG961" s="62"/>
      <c r="BH961" s="62"/>
      <c r="BI961" s="62"/>
      <c r="BJ961" s="62"/>
      <c r="BK961" s="62"/>
      <c r="BL961" s="62"/>
      <c r="BM961" s="62"/>
      <c r="BN961" s="62"/>
      <c r="BO961" s="62"/>
      <c r="BP961" s="62"/>
      <c r="BQ961" s="62"/>
      <c r="BR961" s="62"/>
      <c r="BS961" s="62"/>
      <c r="BT961" s="62"/>
      <c r="BU961" s="62"/>
      <c r="BV961" s="62"/>
      <c r="BW961" s="62"/>
      <c r="BX961" s="62"/>
      <c r="BY961" s="62"/>
      <c r="BZ961" s="62"/>
      <c r="CA961" s="62"/>
      <c r="CB961" s="62"/>
      <c r="CC961" s="62"/>
      <c r="CD961" s="62"/>
      <c r="CE961" s="62"/>
      <c r="CF961" s="62"/>
      <c r="CG961" s="62"/>
      <c r="CH961" s="62"/>
      <c r="CI961" s="62"/>
      <c r="CJ961" s="62"/>
      <c r="CK961" s="62"/>
      <c r="CL961" s="62"/>
      <c r="CM961" s="62"/>
      <c r="CN961" s="62"/>
      <c r="CO961" s="62"/>
      <c r="CP961" s="62"/>
      <c r="CQ961" s="62"/>
      <c r="CR961" s="62"/>
      <c r="CS961" s="62"/>
      <c r="CT961" s="62"/>
      <c r="CU961" s="62"/>
      <c r="CV961" s="62"/>
      <c r="CW961" s="62"/>
    </row>
    <row r="962" spans="1:101" x14ac:dyDescent="0.2">
      <c r="A962" s="62" t="s">
        <v>2075</v>
      </c>
      <c r="B962" s="65">
        <v>40612.697916666664</v>
      </c>
      <c r="C962" s="65">
        <v>40614.379861111112</v>
      </c>
      <c r="D962" s="62" t="s">
        <v>692</v>
      </c>
      <c r="E962" s="62" t="s">
        <v>693</v>
      </c>
      <c r="F962" s="62"/>
      <c r="G962" s="62">
        <v>50</v>
      </c>
      <c r="H962" s="62"/>
      <c r="I962" s="62"/>
      <c r="J962" s="62"/>
      <c r="K962" s="62"/>
      <c r="L962" s="62"/>
      <c r="M962" s="62">
        <v>1031</v>
      </c>
      <c r="N962" s="62"/>
      <c r="O962" s="62"/>
      <c r="P962" s="62"/>
      <c r="Q962" s="62">
        <v>408</v>
      </c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  <c r="BF962" s="62"/>
      <c r="BG962" s="62"/>
      <c r="BH962" s="62"/>
      <c r="BI962" s="62"/>
      <c r="BJ962" s="62"/>
      <c r="BK962" s="62"/>
      <c r="BL962" s="62"/>
      <c r="BM962" s="62"/>
      <c r="BN962" s="62"/>
      <c r="BO962" s="62"/>
      <c r="BP962" s="62"/>
      <c r="BQ962" s="62"/>
      <c r="BR962" s="62"/>
      <c r="BS962" s="62"/>
      <c r="BT962" s="62"/>
      <c r="BU962" s="62"/>
      <c r="BV962" s="62"/>
      <c r="BW962" s="62"/>
      <c r="BX962" s="62"/>
      <c r="BY962" s="62"/>
      <c r="BZ962" s="62"/>
      <c r="CA962" s="62"/>
      <c r="CB962" s="62"/>
      <c r="CC962" s="62"/>
      <c r="CD962" s="62"/>
      <c r="CE962" s="62"/>
      <c r="CF962" s="62"/>
      <c r="CG962" s="62"/>
      <c r="CH962" s="62"/>
      <c r="CI962" s="62"/>
      <c r="CJ962" s="62"/>
      <c r="CK962" s="62"/>
      <c r="CL962" s="62"/>
      <c r="CM962" s="62"/>
      <c r="CN962" s="62"/>
      <c r="CO962" s="62"/>
      <c r="CP962" s="62"/>
      <c r="CQ962" s="62"/>
      <c r="CR962" s="62"/>
      <c r="CS962" s="62"/>
      <c r="CT962" s="62"/>
      <c r="CU962" s="62"/>
      <c r="CV962" s="62"/>
      <c r="CW962" s="62"/>
    </row>
    <row r="963" spans="1:101" x14ac:dyDescent="0.2">
      <c r="A963" s="62" t="s">
        <v>2075</v>
      </c>
      <c r="B963" s="65">
        <v>40614.545138888891</v>
      </c>
      <c r="C963" s="65">
        <v>40617.909722222219</v>
      </c>
      <c r="D963" s="62" t="s">
        <v>694</v>
      </c>
      <c r="E963" s="62" t="s">
        <v>695</v>
      </c>
      <c r="F963" s="62"/>
      <c r="G963" s="62">
        <v>50</v>
      </c>
      <c r="H963" s="62"/>
      <c r="I963" s="62"/>
      <c r="J963" s="62"/>
      <c r="K963" s="62"/>
      <c r="L963" s="62"/>
      <c r="M963" s="62">
        <v>967</v>
      </c>
      <c r="N963" s="62"/>
      <c r="O963" s="62"/>
      <c r="P963" s="62"/>
      <c r="Q963" s="62">
        <v>436</v>
      </c>
      <c r="R963" s="62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/>
      <c r="AV963" s="62"/>
      <c r="AW963" s="62"/>
      <c r="AX963" s="62"/>
      <c r="AY963" s="62"/>
      <c r="AZ963" s="62"/>
      <c r="BA963" s="62"/>
      <c r="BB963" s="62"/>
      <c r="BC963" s="62"/>
      <c r="BD963" s="62"/>
      <c r="BE963" s="62"/>
      <c r="BF963" s="62"/>
      <c r="BG963" s="62"/>
      <c r="BH963" s="62"/>
      <c r="BI963" s="62"/>
      <c r="BJ963" s="62"/>
      <c r="BK963" s="62"/>
      <c r="BL963" s="62"/>
      <c r="BM963" s="62"/>
      <c r="BN963" s="62"/>
      <c r="BO963" s="62"/>
      <c r="BP963" s="62"/>
      <c r="BQ963" s="62"/>
      <c r="BR963" s="62"/>
      <c r="BS963" s="62"/>
      <c r="BT963" s="62"/>
      <c r="BU963" s="62"/>
      <c r="BV963" s="62"/>
      <c r="BW963" s="62"/>
      <c r="BX963" s="62"/>
      <c r="BY963" s="62"/>
      <c r="BZ963" s="62"/>
      <c r="CA963" s="62"/>
      <c r="CB963" s="62"/>
      <c r="CC963" s="62"/>
      <c r="CD963" s="62"/>
      <c r="CE963" s="62"/>
      <c r="CF963" s="62"/>
      <c r="CG963" s="62"/>
      <c r="CH963" s="62"/>
      <c r="CI963" s="62"/>
      <c r="CJ963" s="62"/>
      <c r="CK963" s="62"/>
      <c r="CL963" s="62"/>
      <c r="CM963" s="62"/>
      <c r="CN963" s="62"/>
      <c r="CO963" s="62"/>
      <c r="CP963" s="62"/>
      <c r="CQ963" s="62"/>
      <c r="CR963" s="62"/>
      <c r="CS963" s="62"/>
      <c r="CT963" s="62"/>
      <c r="CU963" s="62"/>
      <c r="CV963" s="62"/>
      <c r="CW963" s="62"/>
    </row>
    <row r="964" spans="1:101" x14ac:dyDescent="0.2">
      <c r="A964" s="62" t="s">
        <v>2075</v>
      </c>
      <c r="B964" s="65">
        <v>40618.050000000003</v>
      </c>
      <c r="C964" s="65">
        <v>40622.125</v>
      </c>
      <c r="D964" s="62" t="s">
        <v>696</v>
      </c>
      <c r="E964" s="62" t="s">
        <v>697</v>
      </c>
      <c r="F964" s="62"/>
      <c r="G964" s="62">
        <v>50</v>
      </c>
      <c r="H964" s="62"/>
      <c r="I964" s="62"/>
      <c r="J964" s="62"/>
      <c r="K964" s="62"/>
      <c r="L964" s="62"/>
      <c r="M964" s="62">
        <v>1094</v>
      </c>
      <c r="N964" s="62"/>
      <c r="O964" s="62"/>
      <c r="P964" s="62"/>
      <c r="Q964" s="62">
        <v>350</v>
      </c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/>
      <c r="AV964" s="62"/>
      <c r="AW964" s="62"/>
      <c r="AX964" s="62"/>
      <c r="AY964" s="62"/>
      <c r="AZ964" s="62"/>
      <c r="BA964" s="62"/>
      <c r="BB964" s="62"/>
      <c r="BC964" s="62"/>
      <c r="BD964" s="62"/>
      <c r="BE964" s="62"/>
      <c r="BF964" s="62"/>
      <c r="BG964" s="62"/>
      <c r="BH964" s="62"/>
      <c r="BI964" s="62"/>
      <c r="BJ964" s="62"/>
      <c r="BK964" s="62"/>
      <c r="BL964" s="62"/>
      <c r="BM964" s="62"/>
      <c r="BN964" s="62"/>
      <c r="BO964" s="62"/>
      <c r="BP964" s="62"/>
      <c r="BQ964" s="62"/>
      <c r="BR964" s="62"/>
      <c r="BS964" s="62"/>
      <c r="BT964" s="62"/>
      <c r="BU964" s="62"/>
      <c r="BV964" s="62"/>
      <c r="BW964" s="62"/>
      <c r="BX964" s="62"/>
      <c r="BY964" s="62"/>
      <c r="BZ964" s="62"/>
      <c r="CA964" s="62"/>
      <c r="CB964" s="62"/>
      <c r="CC964" s="62"/>
      <c r="CD964" s="62"/>
      <c r="CE964" s="62"/>
      <c r="CF964" s="62"/>
      <c r="CG964" s="62"/>
      <c r="CH964" s="62"/>
      <c r="CI964" s="62"/>
      <c r="CJ964" s="62"/>
      <c r="CK964" s="62"/>
      <c r="CL964" s="62"/>
      <c r="CM964" s="62"/>
      <c r="CN964" s="62"/>
      <c r="CO964" s="62"/>
      <c r="CP964" s="62"/>
      <c r="CQ964" s="62"/>
      <c r="CR964" s="62"/>
      <c r="CS964" s="62"/>
      <c r="CT964" s="62"/>
      <c r="CU964" s="62"/>
      <c r="CV964" s="62"/>
      <c r="CW964" s="62"/>
    </row>
    <row r="965" spans="1:101" x14ac:dyDescent="0.2">
      <c r="A965" s="62" t="s">
        <v>2075</v>
      </c>
      <c r="B965" s="65">
        <v>40622.384722222225</v>
      </c>
      <c r="C965" s="65">
        <v>40624.049305555556</v>
      </c>
      <c r="D965" s="62" t="s">
        <v>698</v>
      </c>
      <c r="E965" s="62" t="s">
        <v>699</v>
      </c>
      <c r="F965" s="62"/>
      <c r="G965" s="62">
        <v>50</v>
      </c>
      <c r="H965" s="62"/>
      <c r="I965" s="62"/>
      <c r="J965" s="62"/>
      <c r="K965" s="62"/>
      <c r="L965" s="62"/>
      <c r="M965" s="62">
        <v>2992</v>
      </c>
      <c r="N965" s="62"/>
      <c r="O965" s="62"/>
      <c r="P965" s="62"/>
      <c r="Q965" s="62">
        <v>158</v>
      </c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/>
      <c r="AV965" s="62"/>
      <c r="AW965" s="62"/>
      <c r="AX965" s="62"/>
      <c r="AY965" s="62"/>
      <c r="AZ965" s="62"/>
      <c r="BA965" s="62"/>
      <c r="BB965" s="62"/>
      <c r="BC965" s="62"/>
      <c r="BD965" s="62"/>
      <c r="BE965" s="62"/>
      <c r="BF965" s="62"/>
      <c r="BG965" s="62"/>
      <c r="BH965" s="62"/>
      <c r="BI965" s="62"/>
      <c r="BJ965" s="62"/>
      <c r="BK965" s="62"/>
      <c r="BL965" s="62"/>
      <c r="BM965" s="62"/>
      <c r="BN965" s="62"/>
      <c r="BO965" s="62"/>
      <c r="BP965" s="62"/>
      <c r="BQ965" s="62"/>
      <c r="BR965" s="62"/>
      <c r="BS965" s="62"/>
      <c r="BT965" s="62"/>
      <c r="BU965" s="62"/>
      <c r="BV965" s="62"/>
      <c r="BW965" s="62"/>
      <c r="BX965" s="62"/>
      <c r="BY965" s="62"/>
      <c r="BZ965" s="62"/>
      <c r="CA965" s="62"/>
      <c r="CB965" s="62"/>
      <c r="CC965" s="62"/>
      <c r="CD965" s="62"/>
      <c r="CE965" s="62"/>
      <c r="CF965" s="62"/>
      <c r="CG965" s="62"/>
      <c r="CH965" s="62"/>
      <c r="CI965" s="62"/>
      <c r="CJ965" s="62"/>
      <c r="CK965" s="62"/>
      <c r="CL965" s="62"/>
      <c r="CM965" s="62"/>
      <c r="CN965" s="62"/>
      <c r="CO965" s="62"/>
      <c r="CP965" s="62"/>
      <c r="CQ965" s="62"/>
      <c r="CR965" s="62"/>
      <c r="CS965" s="62"/>
      <c r="CT965" s="62"/>
      <c r="CU965" s="62"/>
      <c r="CV965" s="62"/>
      <c r="CW965" s="62"/>
    </row>
    <row r="966" spans="1:101" x14ac:dyDescent="0.2">
      <c r="A966" s="62" t="s">
        <v>2075</v>
      </c>
      <c r="B966" s="65">
        <v>40624.394444444442</v>
      </c>
      <c r="C966" s="65">
        <v>40628.006944444445</v>
      </c>
      <c r="D966" s="62" t="s">
        <v>700</v>
      </c>
      <c r="E966" s="62" t="s">
        <v>701</v>
      </c>
      <c r="F966" s="62"/>
      <c r="G966" s="62">
        <v>50</v>
      </c>
      <c r="H966" s="62"/>
      <c r="I966" s="62"/>
      <c r="J966" s="62"/>
      <c r="K966" s="62"/>
      <c r="L966" s="62"/>
      <c r="M966" s="62">
        <v>3633</v>
      </c>
      <c r="N966" s="62"/>
      <c r="O966" s="62"/>
      <c r="P966" s="62"/>
      <c r="Q966" s="62">
        <v>306</v>
      </c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/>
      <c r="AV966" s="62"/>
      <c r="AW966" s="62"/>
      <c r="AX966" s="62"/>
      <c r="AY966" s="62"/>
      <c r="AZ966" s="62"/>
      <c r="BA966" s="62"/>
      <c r="BB966" s="62"/>
      <c r="BC966" s="62"/>
      <c r="BD966" s="62"/>
      <c r="BE966" s="62"/>
      <c r="BF966" s="62"/>
      <c r="BG966" s="62"/>
      <c r="BH966" s="62"/>
      <c r="BI966" s="62"/>
      <c r="BJ966" s="62"/>
      <c r="BK966" s="62"/>
      <c r="BL966" s="62"/>
      <c r="BM966" s="62"/>
      <c r="BN966" s="62"/>
      <c r="BO966" s="62"/>
      <c r="BP966" s="62"/>
      <c r="BQ966" s="62"/>
      <c r="BR966" s="62"/>
      <c r="BS966" s="62"/>
      <c r="BT966" s="62"/>
      <c r="BU966" s="62"/>
      <c r="BV966" s="62"/>
      <c r="BW966" s="62"/>
      <c r="BX966" s="62"/>
      <c r="BY966" s="62"/>
      <c r="BZ966" s="62"/>
      <c r="CA966" s="62"/>
      <c r="CB966" s="62"/>
      <c r="CC966" s="62"/>
      <c r="CD966" s="62"/>
      <c r="CE966" s="62"/>
      <c r="CF966" s="62"/>
      <c r="CG966" s="62"/>
      <c r="CH966" s="62"/>
      <c r="CI966" s="62"/>
      <c r="CJ966" s="62"/>
      <c r="CK966" s="62"/>
      <c r="CL966" s="62"/>
      <c r="CM966" s="62"/>
      <c r="CN966" s="62"/>
      <c r="CO966" s="62"/>
      <c r="CP966" s="62"/>
      <c r="CQ966" s="62"/>
      <c r="CR966" s="62"/>
      <c r="CS966" s="62"/>
      <c r="CT966" s="62"/>
      <c r="CU966" s="62"/>
      <c r="CV966" s="62"/>
      <c r="CW966" s="62"/>
    </row>
    <row r="967" spans="1:101" x14ac:dyDescent="0.2">
      <c r="A967" s="62" t="s">
        <v>2075</v>
      </c>
      <c r="B967" s="65">
        <v>40628.331250000003</v>
      </c>
      <c r="C967" s="65">
        <v>40635.982638888891</v>
      </c>
      <c r="D967" s="62" t="s">
        <v>702</v>
      </c>
      <c r="E967" s="62" t="s">
        <v>703</v>
      </c>
      <c r="F967" s="62"/>
      <c r="G967" s="62">
        <v>50</v>
      </c>
      <c r="H967" s="62"/>
      <c r="I967" s="62"/>
      <c r="J967" s="62"/>
      <c r="K967" s="62"/>
      <c r="L967" s="62"/>
      <c r="M967" s="62">
        <v>996</v>
      </c>
      <c r="N967" s="62"/>
      <c r="O967" s="62"/>
      <c r="P967" s="62"/>
      <c r="Q967" s="62">
        <v>456</v>
      </c>
      <c r="R967" s="62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/>
      <c r="AV967" s="62"/>
      <c r="AW967" s="62"/>
      <c r="AX967" s="62"/>
      <c r="AY967" s="62"/>
      <c r="AZ967" s="62"/>
      <c r="BA967" s="62"/>
      <c r="BB967" s="62"/>
      <c r="BC967" s="62"/>
      <c r="BD967" s="62"/>
      <c r="BE967" s="62"/>
      <c r="BF967" s="62"/>
      <c r="BG967" s="62"/>
      <c r="BH967" s="62"/>
      <c r="BI967" s="62"/>
      <c r="BJ967" s="62"/>
      <c r="BK967" s="62"/>
      <c r="BL967" s="62"/>
      <c r="BM967" s="62"/>
      <c r="BN967" s="62"/>
      <c r="BO967" s="62"/>
      <c r="BP967" s="62"/>
      <c r="BQ967" s="62"/>
      <c r="BR967" s="62"/>
      <c r="BS967" s="62"/>
      <c r="BT967" s="62"/>
      <c r="BU967" s="62"/>
      <c r="BV967" s="62"/>
      <c r="BW967" s="62"/>
      <c r="BX967" s="62"/>
      <c r="BY967" s="62"/>
      <c r="BZ967" s="62"/>
      <c r="CA967" s="62"/>
      <c r="CB967" s="62"/>
      <c r="CC967" s="62"/>
      <c r="CD967" s="62"/>
      <c r="CE967" s="62"/>
      <c r="CF967" s="62"/>
      <c r="CG967" s="62"/>
      <c r="CH967" s="62"/>
      <c r="CI967" s="62"/>
      <c r="CJ967" s="62"/>
      <c r="CK967" s="62"/>
      <c r="CL967" s="62"/>
      <c r="CM967" s="62"/>
      <c r="CN967" s="62"/>
      <c r="CO967" s="62"/>
      <c r="CP967" s="62"/>
      <c r="CQ967" s="62"/>
      <c r="CR967" s="62"/>
      <c r="CS967" s="62"/>
      <c r="CT967" s="62"/>
      <c r="CU967" s="62"/>
      <c r="CV967" s="62"/>
      <c r="CW967" s="62"/>
    </row>
    <row r="968" spans="1:101" x14ac:dyDescent="0.2">
      <c r="A968" s="62" t="s">
        <v>2075</v>
      </c>
      <c r="B968" s="65">
        <v>40631.454861111109</v>
      </c>
      <c r="C968" s="62"/>
      <c r="D968" s="62" t="s">
        <v>704</v>
      </c>
      <c r="E968" s="62"/>
      <c r="F968" s="62"/>
      <c r="G968" s="62">
        <v>70</v>
      </c>
      <c r="H968" s="62"/>
      <c r="I968" s="62"/>
      <c r="J968" s="62"/>
      <c r="K968" s="62">
        <v>1.4</v>
      </c>
      <c r="L968" s="62"/>
      <c r="M968" s="62"/>
      <c r="N968" s="62"/>
      <c r="O968" s="62"/>
      <c r="P968" s="62"/>
      <c r="Q968" s="62">
        <v>388</v>
      </c>
      <c r="R968" s="62"/>
      <c r="S968" s="62"/>
      <c r="T968" s="62"/>
      <c r="U968" s="62">
        <v>0.91</v>
      </c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/>
      <c r="AV968" s="62"/>
      <c r="AW968" s="62"/>
      <c r="AX968" s="62"/>
      <c r="AY968" s="62"/>
      <c r="AZ968" s="62"/>
      <c r="BA968" s="62"/>
      <c r="BB968" s="62"/>
      <c r="BC968" s="62"/>
      <c r="BD968" s="62"/>
      <c r="BE968" s="62"/>
      <c r="BF968" s="62"/>
      <c r="BG968" s="62"/>
      <c r="BH968" s="62"/>
      <c r="BI968" s="62"/>
      <c r="BJ968" s="62"/>
      <c r="BK968" s="62"/>
      <c r="BL968" s="62"/>
      <c r="BM968" s="62"/>
      <c r="BN968" s="62"/>
      <c r="BO968" s="62">
        <v>3.6999999999999998E-2</v>
      </c>
      <c r="BP968" s="62"/>
      <c r="BQ968" s="62"/>
      <c r="BR968" s="62"/>
      <c r="BS968" s="62"/>
      <c r="BT968" s="62"/>
      <c r="BU968" s="62"/>
      <c r="BV968" s="62"/>
      <c r="BW968" s="62"/>
      <c r="BX968" s="62"/>
      <c r="BY968" s="62"/>
      <c r="BZ968" s="62"/>
      <c r="CA968" s="62"/>
      <c r="CB968" s="62"/>
      <c r="CC968" s="62"/>
      <c r="CD968" s="62"/>
      <c r="CE968" s="62"/>
      <c r="CF968" s="62"/>
      <c r="CG968" s="62">
        <v>8.11</v>
      </c>
      <c r="CH968" s="62"/>
      <c r="CI968" s="62">
        <v>6.89</v>
      </c>
      <c r="CJ968" s="62"/>
      <c r="CK968" s="62">
        <v>1611</v>
      </c>
      <c r="CL968" s="62"/>
      <c r="CM968" s="62"/>
      <c r="CN968" s="62"/>
      <c r="CO968" s="62"/>
      <c r="CP968" s="62"/>
      <c r="CQ968" s="62"/>
      <c r="CR968" s="62"/>
      <c r="CS968" s="62"/>
      <c r="CT968" s="62"/>
      <c r="CU968" s="62"/>
      <c r="CV968" s="62"/>
      <c r="CW968" s="62"/>
    </row>
    <row r="969" spans="1:101" x14ac:dyDescent="0.2">
      <c r="A969" s="62" t="s">
        <v>2075</v>
      </c>
      <c r="B969" s="65">
        <v>40636.297222222223</v>
      </c>
      <c r="C969" s="65">
        <v>40637.501388888886</v>
      </c>
      <c r="D969" s="62" t="s">
        <v>705</v>
      </c>
      <c r="E969" s="62" t="s">
        <v>706</v>
      </c>
      <c r="F969" s="62"/>
      <c r="G969" s="62">
        <v>50</v>
      </c>
      <c r="H969" s="62"/>
      <c r="I969" s="62"/>
      <c r="J969" s="62"/>
      <c r="K969" s="62"/>
      <c r="L969" s="62"/>
      <c r="M969" s="62">
        <v>752</v>
      </c>
      <c r="N969" s="62"/>
      <c r="O969" s="62"/>
      <c r="P969" s="62"/>
      <c r="Q969" s="62">
        <v>404</v>
      </c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/>
      <c r="AV969" s="62"/>
      <c r="AW969" s="62"/>
      <c r="AX969" s="62"/>
      <c r="AY969" s="62"/>
      <c r="AZ969" s="62"/>
      <c r="BA969" s="62"/>
      <c r="BB969" s="62"/>
      <c r="BC969" s="62"/>
      <c r="BD969" s="62"/>
      <c r="BE969" s="62"/>
      <c r="BF969" s="62"/>
      <c r="BG969" s="62"/>
      <c r="BH969" s="62"/>
      <c r="BI969" s="62"/>
      <c r="BJ969" s="62"/>
      <c r="BK969" s="62"/>
      <c r="BL969" s="62"/>
      <c r="BM969" s="62"/>
      <c r="BN969" s="62"/>
      <c r="BO969" s="62"/>
      <c r="BP969" s="62"/>
      <c r="BQ969" s="62"/>
      <c r="BR969" s="62"/>
      <c r="BS969" s="62"/>
      <c r="BT969" s="62"/>
      <c r="BU969" s="62"/>
      <c r="BV969" s="62"/>
      <c r="BW969" s="62"/>
      <c r="BX969" s="62"/>
      <c r="BY969" s="62"/>
      <c r="BZ969" s="62"/>
      <c r="CA969" s="62"/>
      <c r="CB969" s="62"/>
      <c r="CC969" s="62"/>
      <c r="CD969" s="62"/>
      <c r="CE969" s="62"/>
      <c r="CF969" s="62"/>
      <c r="CG969" s="62"/>
      <c r="CH969" s="62"/>
      <c r="CI969" s="62"/>
      <c r="CJ969" s="62"/>
      <c r="CK969" s="62"/>
      <c r="CL969" s="62"/>
      <c r="CM969" s="62"/>
      <c r="CN969" s="62"/>
      <c r="CO969" s="62"/>
      <c r="CP969" s="62"/>
      <c r="CQ969" s="62"/>
      <c r="CR969" s="62"/>
      <c r="CS969" s="62"/>
      <c r="CT969" s="62"/>
      <c r="CU969" s="62"/>
      <c r="CV969" s="62"/>
      <c r="CW969" s="62"/>
    </row>
    <row r="970" spans="1:101" x14ac:dyDescent="0.2">
      <c r="A970" s="62" t="s">
        <v>2075</v>
      </c>
      <c r="B970" s="65">
        <v>40637.649305555555</v>
      </c>
      <c r="C970" s="65">
        <v>40646.644444444442</v>
      </c>
      <c r="D970" s="62" t="s">
        <v>707</v>
      </c>
      <c r="E970" s="62" t="s">
        <v>708</v>
      </c>
      <c r="F970" s="62"/>
      <c r="G970" s="62">
        <v>50</v>
      </c>
      <c r="H970" s="62"/>
      <c r="I970" s="62"/>
      <c r="J970" s="62"/>
      <c r="K970" s="62"/>
      <c r="L970" s="62"/>
      <c r="M970" s="62">
        <v>2011</v>
      </c>
      <c r="N970" s="62"/>
      <c r="O970" s="62"/>
      <c r="P970" s="62"/>
      <c r="Q970" s="62">
        <v>267</v>
      </c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/>
      <c r="AV970" s="62"/>
      <c r="AW970" s="62"/>
      <c r="AX970" s="62"/>
      <c r="AY970" s="62"/>
      <c r="AZ970" s="62"/>
      <c r="BA970" s="62"/>
      <c r="BB970" s="62"/>
      <c r="BC970" s="62"/>
      <c r="BD970" s="62"/>
      <c r="BE970" s="62"/>
      <c r="BF970" s="62"/>
      <c r="BG970" s="62"/>
      <c r="BH970" s="62"/>
      <c r="BI970" s="62"/>
      <c r="BJ970" s="62"/>
      <c r="BK970" s="62"/>
      <c r="BL970" s="62"/>
      <c r="BM970" s="62"/>
      <c r="BN970" s="62"/>
      <c r="BO970" s="62"/>
      <c r="BP970" s="62"/>
      <c r="BQ970" s="62"/>
      <c r="BR970" s="62"/>
      <c r="BS970" s="62"/>
      <c r="BT970" s="62"/>
      <c r="BU970" s="62"/>
      <c r="BV970" s="62"/>
      <c r="BW970" s="62"/>
      <c r="BX970" s="62"/>
      <c r="BY970" s="62"/>
      <c r="BZ970" s="62"/>
      <c r="CA970" s="62"/>
      <c r="CB970" s="62"/>
      <c r="CC970" s="62"/>
      <c r="CD970" s="62"/>
      <c r="CE970" s="62"/>
      <c r="CF970" s="62"/>
      <c r="CG970" s="62"/>
      <c r="CH970" s="62"/>
      <c r="CI970" s="62"/>
      <c r="CJ970" s="62"/>
      <c r="CK970" s="62"/>
      <c r="CL970" s="62"/>
      <c r="CM970" s="62"/>
      <c r="CN970" s="62"/>
      <c r="CO970" s="62"/>
      <c r="CP970" s="62"/>
      <c r="CQ970" s="62"/>
      <c r="CR970" s="62"/>
      <c r="CS970" s="62"/>
      <c r="CT970" s="62"/>
      <c r="CU970" s="62"/>
      <c r="CV970" s="62"/>
      <c r="CW970" s="62"/>
    </row>
    <row r="971" spans="1:101" x14ac:dyDescent="0.2">
      <c r="A971" s="62" t="s">
        <v>2075</v>
      </c>
      <c r="B971" s="65">
        <v>40646.830555555556</v>
      </c>
      <c r="C971" s="65">
        <v>40648.351388888892</v>
      </c>
      <c r="D971" s="62" t="s">
        <v>709</v>
      </c>
      <c r="E971" s="62" t="s">
        <v>710</v>
      </c>
      <c r="F971" s="62"/>
      <c r="G971" s="62">
        <v>50</v>
      </c>
      <c r="H971" s="62"/>
      <c r="I971" s="62"/>
      <c r="J971" s="62"/>
      <c r="K971" s="62"/>
      <c r="L971" s="62"/>
      <c r="M971" s="62">
        <v>167</v>
      </c>
      <c r="N971" s="62"/>
      <c r="O971" s="62"/>
      <c r="P971" s="62"/>
      <c r="Q971" s="62">
        <v>329</v>
      </c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  <c r="BF971" s="62"/>
      <c r="BG971" s="62"/>
      <c r="BH971" s="62"/>
      <c r="BI971" s="62"/>
      <c r="BJ971" s="62"/>
      <c r="BK971" s="62"/>
      <c r="BL971" s="62"/>
      <c r="BM971" s="62"/>
      <c r="BN971" s="62"/>
      <c r="BO971" s="62"/>
      <c r="BP971" s="62"/>
      <c r="BQ971" s="62"/>
      <c r="BR971" s="62"/>
      <c r="BS971" s="62"/>
      <c r="BT971" s="62"/>
      <c r="BU971" s="62"/>
      <c r="BV971" s="62"/>
      <c r="BW971" s="62"/>
      <c r="BX971" s="62"/>
      <c r="BY971" s="62"/>
      <c r="BZ971" s="62"/>
      <c r="CA971" s="62"/>
      <c r="CB971" s="62"/>
      <c r="CC971" s="62"/>
      <c r="CD971" s="62"/>
      <c r="CE971" s="62"/>
      <c r="CF971" s="62"/>
      <c r="CG971" s="62"/>
      <c r="CH971" s="62"/>
      <c r="CI971" s="62"/>
      <c r="CJ971" s="62"/>
      <c r="CK971" s="62"/>
      <c r="CL971" s="62"/>
      <c r="CM971" s="62"/>
      <c r="CN971" s="62"/>
      <c r="CO971" s="62"/>
      <c r="CP971" s="62"/>
      <c r="CQ971" s="62"/>
      <c r="CR971" s="62"/>
      <c r="CS971" s="62"/>
      <c r="CT971" s="62"/>
      <c r="CU971" s="62"/>
      <c r="CV971" s="62"/>
      <c r="CW971" s="62"/>
    </row>
    <row r="972" spans="1:101" x14ac:dyDescent="0.2">
      <c r="A972" s="62" t="s">
        <v>2075</v>
      </c>
      <c r="B972" s="65">
        <v>40648.597916666666</v>
      </c>
      <c r="C972" s="65">
        <v>40649.506944444445</v>
      </c>
      <c r="D972" s="62" t="s">
        <v>711</v>
      </c>
      <c r="E972" s="62" t="s">
        <v>712</v>
      </c>
      <c r="F972" s="62"/>
      <c r="G972" s="62">
        <v>50</v>
      </c>
      <c r="H972" s="62"/>
      <c r="I972" s="62"/>
      <c r="J972" s="62"/>
      <c r="K972" s="62"/>
      <c r="L972" s="62"/>
      <c r="M972" s="62">
        <v>3486</v>
      </c>
      <c r="N972" s="62"/>
      <c r="O972" s="62"/>
      <c r="P972" s="62"/>
      <c r="Q972" s="62">
        <v>140</v>
      </c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  <c r="BF972" s="62"/>
      <c r="BG972" s="62"/>
      <c r="BH972" s="62"/>
      <c r="BI972" s="62"/>
      <c r="BJ972" s="62"/>
      <c r="BK972" s="62"/>
      <c r="BL972" s="62"/>
      <c r="BM972" s="62"/>
      <c r="BN972" s="62"/>
      <c r="BO972" s="62"/>
      <c r="BP972" s="62"/>
      <c r="BQ972" s="62"/>
      <c r="BR972" s="62"/>
      <c r="BS972" s="62"/>
      <c r="BT972" s="62"/>
      <c r="BU972" s="62"/>
      <c r="BV972" s="62"/>
      <c r="BW972" s="62"/>
      <c r="BX972" s="62"/>
      <c r="BY972" s="62"/>
      <c r="BZ972" s="62"/>
      <c r="CA972" s="62"/>
      <c r="CB972" s="62"/>
      <c r="CC972" s="62"/>
      <c r="CD972" s="62"/>
      <c r="CE972" s="62"/>
      <c r="CF972" s="62"/>
      <c r="CG972" s="62"/>
      <c r="CH972" s="62"/>
      <c r="CI972" s="62"/>
      <c r="CJ972" s="62"/>
      <c r="CK972" s="62"/>
      <c r="CL972" s="62"/>
      <c r="CM972" s="62"/>
      <c r="CN972" s="62"/>
      <c r="CO972" s="62"/>
      <c r="CP972" s="62"/>
      <c r="CQ972" s="62"/>
      <c r="CR972" s="62"/>
      <c r="CS972" s="62"/>
      <c r="CT972" s="62"/>
      <c r="CU972" s="62"/>
      <c r="CV972" s="62"/>
      <c r="CW972" s="62"/>
    </row>
    <row r="973" spans="1:101" x14ac:dyDescent="0.2">
      <c r="A973" s="62" t="s">
        <v>2075</v>
      </c>
      <c r="B973" s="65">
        <v>40649.784722222219</v>
      </c>
      <c r="C973" s="65">
        <v>40651.887499999997</v>
      </c>
      <c r="D973" s="62" t="s">
        <v>713</v>
      </c>
      <c r="E973" s="62" t="s">
        <v>714</v>
      </c>
      <c r="F973" s="62"/>
      <c r="G973" s="62">
        <v>50</v>
      </c>
      <c r="H973" s="62"/>
      <c r="I973" s="62"/>
      <c r="J973" s="62"/>
      <c r="K973" s="62"/>
      <c r="L973" s="62"/>
      <c r="M973" s="62">
        <v>851</v>
      </c>
      <c r="N973" s="62"/>
      <c r="O973" s="62"/>
      <c r="P973" s="62"/>
      <c r="Q973" s="62">
        <v>232</v>
      </c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  <c r="BF973" s="62"/>
      <c r="BG973" s="62"/>
      <c r="BH973" s="62"/>
      <c r="BI973" s="62"/>
      <c r="BJ973" s="62"/>
      <c r="BK973" s="62"/>
      <c r="BL973" s="62"/>
      <c r="BM973" s="62"/>
      <c r="BN973" s="62"/>
      <c r="BO973" s="62"/>
      <c r="BP973" s="62"/>
      <c r="BQ973" s="62"/>
      <c r="BR973" s="62"/>
      <c r="BS973" s="62"/>
      <c r="BT973" s="62"/>
      <c r="BU973" s="62"/>
      <c r="BV973" s="62"/>
      <c r="BW973" s="62"/>
      <c r="BX973" s="62"/>
      <c r="BY973" s="62"/>
      <c r="BZ973" s="62"/>
      <c r="CA973" s="62"/>
      <c r="CB973" s="62"/>
      <c r="CC973" s="62"/>
      <c r="CD973" s="62"/>
      <c r="CE973" s="62"/>
      <c r="CF973" s="62"/>
      <c r="CG973" s="62"/>
      <c r="CH973" s="62"/>
      <c r="CI973" s="62"/>
      <c r="CJ973" s="62"/>
      <c r="CK973" s="62"/>
      <c r="CL973" s="62"/>
      <c r="CM973" s="62"/>
      <c r="CN973" s="62"/>
      <c r="CO973" s="62"/>
      <c r="CP973" s="62"/>
      <c r="CQ973" s="62"/>
      <c r="CR973" s="62"/>
      <c r="CS973" s="62"/>
      <c r="CT973" s="62"/>
      <c r="CU973" s="62"/>
      <c r="CV973" s="62"/>
      <c r="CW973" s="62"/>
    </row>
    <row r="974" spans="1:101" x14ac:dyDescent="0.2">
      <c r="A974" s="62" t="s">
        <v>2075</v>
      </c>
      <c r="B974" s="65">
        <v>40652.287499999999</v>
      </c>
      <c r="C974" s="65">
        <v>40654.199999999997</v>
      </c>
      <c r="D974" s="62" t="s">
        <v>715</v>
      </c>
      <c r="E974" s="62" t="s">
        <v>716</v>
      </c>
      <c r="F974" s="62"/>
      <c r="G974" s="62">
        <v>50</v>
      </c>
      <c r="H974" s="62"/>
      <c r="I974" s="62"/>
      <c r="J974" s="62"/>
      <c r="K974" s="62"/>
      <c r="L974" s="62"/>
      <c r="M974" s="62">
        <v>3158</v>
      </c>
      <c r="N974" s="62"/>
      <c r="O974" s="62"/>
      <c r="P974" s="62"/>
      <c r="Q974" s="62">
        <v>202</v>
      </c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  <c r="BF974" s="62"/>
      <c r="BG974" s="62"/>
      <c r="BH974" s="62"/>
      <c r="BI974" s="62"/>
      <c r="BJ974" s="62"/>
      <c r="BK974" s="62"/>
      <c r="BL974" s="62"/>
      <c r="BM974" s="62"/>
      <c r="BN974" s="62"/>
      <c r="BO974" s="62"/>
      <c r="BP974" s="62"/>
      <c r="BQ974" s="62"/>
      <c r="BR974" s="62"/>
      <c r="BS974" s="62"/>
      <c r="BT974" s="62"/>
      <c r="BU974" s="62"/>
      <c r="BV974" s="62"/>
      <c r="BW974" s="62"/>
      <c r="BX974" s="62"/>
      <c r="BY974" s="62"/>
      <c r="BZ974" s="62"/>
      <c r="CA974" s="62"/>
      <c r="CB974" s="62"/>
      <c r="CC974" s="62"/>
      <c r="CD974" s="62"/>
      <c r="CE974" s="62"/>
      <c r="CF974" s="62"/>
      <c r="CG974" s="62"/>
      <c r="CH974" s="62"/>
      <c r="CI974" s="62"/>
      <c r="CJ974" s="62"/>
      <c r="CK974" s="62"/>
      <c r="CL974" s="62"/>
      <c r="CM974" s="62"/>
      <c r="CN974" s="62"/>
      <c r="CO974" s="62"/>
      <c r="CP974" s="62"/>
      <c r="CQ974" s="62"/>
      <c r="CR974" s="62"/>
      <c r="CS974" s="62"/>
      <c r="CT974" s="62"/>
      <c r="CU974" s="62"/>
      <c r="CV974" s="62"/>
      <c r="CW974" s="62"/>
    </row>
    <row r="975" spans="1:101" x14ac:dyDescent="0.2">
      <c r="A975" s="62" t="s">
        <v>2075</v>
      </c>
      <c r="B975" s="65">
        <v>40652.78125</v>
      </c>
      <c r="C975" s="65">
        <v>40653.368055555555</v>
      </c>
      <c r="D975" s="62" t="s">
        <v>717</v>
      </c>
      <c r="E975" s="62" t="s">
        <v>718</v>
      </c>
      <c r="F975" s="62"/>
      <c r="G975" s="62">
        <v>50</v>
      </c>
      <c r="H975" s="62"/>
      <c r="I975" s="62"/>
      <c r="J975" s="62"/>
      <c r="K975" s="62"/>
      <c r="L975" s="62"/>
      <c r="M975" s="62">
        <v>1788</v>
      </c>
      <c r="N975" s="62"/>
      <c r="O975" s="62">
        <v>76.2</v>
      </c>
      <c r="P975" s="62"/>
      <c r="Q975" s="62">
        <v>171</v>
      </c>
      <c r="R975" s="62"/>
      <c r="S975" s="62">
        <v>9.5000000000000001E-2</v>
      </c>
      <c r="T975" s="62"/>
      <c r="U975" s="62">
        <v>1.98</v>
      </c>
      <c r="V975" s="62"/>
      <c r="W975" s="62">
        <v>24.4</v>
      </c>
      <c r="X975" s="62"/>
      <c r="Y975" s="62">
        <v>64.3</v>
      </c>
      <c r="Z975" s="62"/>
      <c r="AA975" s="62">
        <v>87.8</v>
      </c>
      <c r="AB975" s="62"/>
      <c r="AC975" s="62">
        <v>597</v>
      </c>
      <c r="AD975" s="62" t="s">
        <v>1784</v>
      </c>
      <c r="AE975" s="62">
        <v>20</v>
      </c>
      <c r="AF975" s="62"/>
      <c r="AG975" s="62">
        <v>42</v>
      </c>
      <c r="AH975" s="62"/>
      <c r="AI975" s="62">
        <v>12.3</v>
      </c>
      <c r="AJ975" s="62" t="s">
        <v>1784</v>
      </c>
      <c r="AK975" s="62">
        <v>2.5</v>
      </c>
      <c r="AL975" s="62"/>
      <c r="AM975" s="62">
        <v>7.22</v>
      </c>
      <c r="AN975" s="62"/>
      <c r="AO975" s="62">
        <v>135</v>
      </c>
      <c r="AP975" s="62"/>
      <c r="AQ975" s="62">
        <v>31</v>
      </c>
      <c r="AR975" s="62"/>
      <c r="AS975" s="62"/>
      <c r="AT975" s="62"/>
      <c r="AU975" s="62"/>
      <c r="AV975" s="62"/>
      <c r="AW975" s="62"/>
      <c r="AX975" s="62"/>
      <c r="AY975" s="62"/>
      <c r="AZ975" s="62"/>
      <c r="BA975" s="62">
        <v>54</v>
      </c>
      <c r="BB975" s="62"/>
      <c r="BC975" s="62"/>
      <c r="BD975" s="62"/>
      <c r="BE975" s="62"/>
      <c r="BF975" s="62"/>
      <c r="BG975" s="62"/>
      <c r="BH975" s="62"/>
      <c r="BI975" s="62"/>
      <c r="BJ975" s="62"/>
      <c r="BK975" s="62"/>
      <c r="BL975" s="62"/>
      <c r="BM975" s="62"/>
      <c r="BN975" s="62"/>
      <c r="BO975" s="62"/>
      <c r="BP975" s="62"/>
      <c r="BQ975" s="62"/>
      <c r="BR975" s="62"/>
      <c r="BS975" s="62"/>
      <c r="BT975" s="62"/>
      <c r="BU975" s="62"/>
      <c r="BV975" s="62"/>
      <c r="BW975" s="62"/>
      <c r="BX975" s="62"/>
      <c r="BY975" s="62"/>
      <c r="BZ975" s="62"/>
      <c r="CA975" s="62">
        <v>32</v>
      </c>
      <c r="CB975" s="62" t="s">
        <v>1784</v>
      </c>
      <c r="CC975" s="62">
        <v>0.25</v>
      </c>
      <c r="CD975" s="62" t="s">
        <v>1784</v>
      </c>
      <c r="CE975" s="62">
        <v>20</v>
      </c>
      <c r="CF975" s="62"/>
      <c r="CG975" s="62"/>
      <c r="CH975" s="62"/>
      <c r="CI975" s="62"/>
      <c r="CJ975" s="62"/>
      <c r="CK975" s="62"/>
      <c r="CL975" s="62"/>
      <c r="CM975" s="62"/>
      <c r="CN975" s="62"/>
      <c r="CO975" s="62"/>
      <c r="CP975" s="62"/>
      <c r="CQ975" s="62"/>
      <c r="CR975" s="62"/>
      <c r="CS975" s="62"/>
      <c r="CT975" s="62"/>
      <c r="CU975" s="62"/>
      <c r="CV975" s="62"/>
      <c r="CW975" s="62"/>
    </row>
    <row r="976" spans="1:101" x14ac:dyDescent="0.2">
      <c r="A976" s="62" t="s">
        <v>2075</v>
      </c>
      <c r="B976" s="65">
        <v>40653.510416666664</v>
      </c>
      <c r="C976" s="62"/>
      <c r="D976" s="62" t="s">
        <v>719</v>
      </c>
      <c r="E976" s="62" t="s">
        <v>720</v>
      </c>
      <c r="F976" s="62"/>
      <c r="G976" s="62">
        <v>70</v>
      </c>
      <c r="H976" s="62"/>
      <c r="I976" s="62"/>
      <c r="J976" s="62"/>
      <c r="K976" s="62">
        <v>9.1999999999999993</v>
      </c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  <c r="BF976" s="62"/>
      <c r="BG976" s="62"/>
      <c r="BH976" s="62"/>
      <c r="BI976" s="62"/>
      <c r="BJ976" s="62"/>
      <c r="BK976" s="62"/>
      <c r="BL976" s="62"/>
      <c r="BM976" s="62"/>
      <c r="BN976" s="62"/>
      <c r="BO976" s="62"/>
      <c r="BP976" s="62"/>
      <c r="BQ976" s="62"/>
      <c r="BR976" s="62"/>
      <c r="BS976" s="62"/>
      <c r="BT976" s="62"/>
      <c r="BU976" s="62"/>
      <c r="BV976" s="62"/>
      <c r="BW976" s="62"/>
      <c r="BX976" s="62"/>
      <c r="BY976" s="62">
        <v>2</v>
      </c>
      <c r="BZ976" s="62"/>
      <c r="CA976" s="62"/>
      <c r="CB976" s="62"/>
      <c r="CC976" s="62"/>
      <c r="CD976" s="62"/>
      <c r="CE976" s="62"/>
      <c r="CF976" s="62"/>
      <c r="CG976" s="62"/>
      <c r="CH976" s="62"/>
      <c r="CI976" s="62"/>
      <c r="CJ976" s="62"/>
      <c r="CK976" s="62"/>
      <c r="CL976" s="62"/>
      <c r="CM976" s="62"/>
      <c r="CN976" s="62"/>
      <c r="CO976" s="62"/>
      <c r="CP976" s="62"/>
      <c r="CQ976" s="62"/>
      <c r="CR976" s="62"/>
      <c r="CS976" s="62"/>
      <c r="CT976" s="62"/>
      <c r="CU976" s="62"/>
      <c r="CV976" s="62"/>
      <c r="CW976" s="62"/>
    </row>
    <row r="977" spans="1:101" x14ac:dyDescent="0.2">
      <c r="A977" s="62" t="s">
        <v>2075</v>
      </c>
      <c r="B977" s="65">
        <v>40654.461805555555</v>
      </c>
      <c r="C977" s="65">
        <v>40656.504166666666</v>
      </c>
      <c r="D977" s="62" t="s">
        <v>721</v>
      </c>
      <c r="E977" s="62" t="s">
        <v>722</v>
      </c>
      <c r="F977" s="62"/>
      <c r="G977" s="62">
        <v>50</v>
      </c>
      <c r="H977" s="62"/>
      <c r="I977" s="62"/>
      <c r="J977" s="62"/>
      <c r="K977" s="62"/>
      <c r="L977" s="62"/>
      <c r="M977" s="62">
        <v>2190</v>
      </c>
      <c r="N977" s="62"/>
      <c r="O977" s="62"/>
      <c r="P977" s="62"/>
      <c r="Q977" s="62">
        <v>96.4</v>
      </c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  <c r="BF977" s="62"/>
      <c r="BG977" s="62"/>
      <c r="BH977" s="62"/>
      <c r="BI977" s="62"/>
      <c r="BJ977" s="62"/>
      <c r="BK977" s="62"/>
      <c r="BL977" s="62"/>
      <c r="BM977" s="62"/>
      <c r="BN977" s="62"/>
      <c r="BO977" s="62"/>
      <c r="BP977" s="62"/>
      <c r="BQ977" s="62"/>
      <c r="BR977" s="62"/>
      <c r="BS977" s="62"/>
      <c r="BT977" s="62"/>
      <c r="BU977" s="62"/>
      <c r="BV977" s="62"/>
      <c r="BW977" s="62"/>
      <c r="BX977" s="62"/>
      <c r="BY977" s="62"/>
      <c r="BZ977" s="62"/>
      <c r="CA977" s="62"/>
      <c r="CB977" s="62"/>
      <c r="CC977" s="62"/>
      <c r="CD977" s="62"/>
      <c r="CE977" s="62"/>
      <c r="CF977" s="62"/>
      <c r="CG977" s="62"/>
      <c r="CH977" s="62"/>
      <c r="CI977" s="62"/>
      <c r="CJ977" s="62"/>
      <c r="CK977" s="62"/>
      <c r="CL977" s="62"/>
      <c r="CM977" s="62"/>
      <c r="CN977" s="62"/>
      <c r="CO977" s="62"/>
      <c r="CP977" s="62"/>
      <c r="CQ977" s="62"/>
      <c r="CR977" s="62"/>
      <c r="CS977" s="62"/>
      <c r="CT977" s="62"/>
      <c r="CU977" s="62"/>
      <c r="CV977" s="62"/>
      <c r="CW977" s="62"/>
    </row>
    <row r="978" spans="1:101" x14ac:dyDescent="0.2">
      <c r="A978" s="62" t="s">
        <v>2075</v>
      </c>
      <c r="B978" s="65">
        <v>40656.849305555559</v>
      </c>
      <c r="C978" s="65">
        <v>40661.609027777777</v>
      </c>
      <c r="D978" s="62" t="s">
        <v>723</v>
      </c>
      <c r="E978" s="62" t="s">
        <v>724</v>
      </c>
      <c r="F978" s="62"/>
      <c r="G978" s="62">
        <v>50</v>
      </c>
      <c r="H978" s="62"/>
      <c r="I978" s="62"/>
      <c r="J978" s="62"/>
      <c r="K978" s="62"/>
      <c r="L978" s="62"/>
      <c r="M978" s="62">
        <v>7048</v>
      </c>
      <c r="N978" s="62"/>
      <c r="O978" s="62"/>
      <c r="P978" s="62"/>
      <c r="Q978" s="62">
        <v>61.6</v>
      </c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  <c r="BF978" s="62"/>
      <c r="BG978" s="62"/>
      <c r="BH978" s="62"/>
      <c r="BI978" s="62"/>
      <c r="BJ978" s="62"/>
      <c r="BK978" s="62"/>
      <c r="BL978" s="62"/>
      <c r="BM978" s="62"/>
      <c r="BN978" s="62"/>
      <c r="BO978" s="62"/>
      <c r="BP978" s="62"/>
      <c r="BQ978" s="62"/>
      <c r="BR978" s="62"/>
      <c r="BS978" s="62"/>
      <c r="BT978" s="62"/>
      <c r="BU978" s="62"/>
      <c r="BV978" s="62"/>
      <c r="BW978" s="62"/>
      <c r="BX978" s="62"/>
      <c r="BY978" s="62"/>
      <c r="BZ978" s="62"/>
      <c r="CA978" s="62"/>
      <c r="CB978" s="62"/>
      <c r="CC978" s="62"/>
      <c r="CD978" s="62"/>
      <c r="CE978" s="62"/>
      <c r="CF978" s="62"/>
      <c r="CG978" s="62"/>
      <c r="CH978" s="62"/>
      <c r="CI978" s="62"/>
      <c r="CJ978" s="62"/>
      <c r="CK978" s="62"/>
      <c r="CL978" s="62"/>
      <c r="CM978" s="62"/>
      <c r="CN978" s="62"/>
      <c r="CO978" s="62"/>
      <c r="CP978" s="62"/>
      <c r="CQ978" s="62"/>
      <c r="CR978" s="62"/>
      <c r="CS978" s="62"/>
      <c r="CT978" s="62"/>
      <c r="CU978" s="62"/>
      <c r="CV978" s="62"/>
      <c r="CW978" s="62"/>
    </row>
    <row r="979" spans="1:101" x14ac:dyDescent="0.2">
      <c r="A979" s="62" t="s">
        <v>2075</v>
      </c>
      <c r="B979" s="65">
        <v>40661.838888888888</v>
      </c>
      <c r="C979" s="65">
        <v>40666.206250000003</v>
      </c>
      <c r="D979" s="62" t="s">
        <v>725</v>
      </c>
      <c r="E979" s="62" t="s">
        <v>726</v>
      </c>
      <c r="F979" s="62"/>
      <c r="G979" s="62">
        <v>50</v>
      </c>
      <c r="H979" s="62"/>
      <c r="I979" s="62"/>
      <c r="J979" s="62"/>
      <c r="K979" s="62"/>
      <c r="L979" s="62"/>
      <c r="M979" s="62">
        <v>976</v>
      </c>
      <c r="N979" s="62"/>
      <c r="O979" s="62"/>
      <c r="P979" s="62"/>
      <c r="Q979" s="62">
        <v>146</v>
      </c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  <c r="BF979" s="62"/>
      <c r="BG979" s="62"/>
      <c r="BH979" s="62"/>
      <c r="BI979" s="62"/>
      <c r="BJ979" s="62"/>
      <c r="BK979" s="62"/>
      <c r="BL979" s="62"/>
      <c r="BM979" s="62"/>
      <c r="BN979" s="62"/>
      <c r="BO979" s="62"/>
      <c r="BP979" s="62"/>
      <c r="BQ979" s="62"/>
      <c r="BR979" s="62"/>
      <c r="BS979" s="62"/>
      <c r="BT979" s="62"/>
      <c r="BU979" s="62"/>
      <c r="BV979" s="62"/>
      <c r="BW979" s="62"/>
      <c r="BX979" s="62"/>
      <c r="BY979" s="62"/>
      <c r="BZ979" s="62"/>
      <c r="CA979" s="62"/>
      <c r="CB979" s="62"/>
      <c r="CC979" s="62"/>
      <c r="CD979" s="62"/>
      <c r="CE979" s="62"/>
      <c r="CF979" s="62"/>
      <c r="CG979" s="62"/>
      <c r="CH979" s="62"/>
      <c r="CI979" s="62"/>
      <c r="CJ979" s="62"/>
      <c r="CK979" s="62"/>
      <c r="CL979" s="62"/>
      <c r="CM979" s="62"/>
      <c r="CN979" s="62"/>
      <c r="CO979" s="62"/>
      <c r="CP979" s="62"/>
      <c r="CQ979" s="62"/>
      <c r="CR979" s="62"/>
      <c r="CS979" s="62"/>
      <c r="CT979" s="62"/>
      <c r="CU979" s="62"/>
      <c r="CV979" s="62"/>
      <c r="CW979" s="62"/>
    </row>
    <row r="980" spans="1:101" x14ac:dyDescent="0.2">
      <c r="A980" s="62" t="s">
        <v>2075</v>
      </c>
      <c r="B980" s="65">
        <v>40666.447916666664</v>
      </c>
      <c r="C980" s="62"/>
      <c r="D980" s="62" t="s">
        <v>727</v>
      </c>
      <c r="E980" s="62"/>
      <c r="F980" s="62"/>
      <c r="G980" s="62">
        <v>70</v>
      </c>
      <c r="H980" s="62"/>
      <c r="I980" s="62"/>
      <c r="J980" s="62"/>
      <c r="K980" s="62">
        <v>1.6</v>
      </c>
      <c r="L980" s="62"/>
      <c r="M980" s="62"/>
      <c r="N980" s="62"/>
      <c r="O980" s="62"/>
      <c r="P980" s="62"/>
      <c r="Q980" s="62">
        <v>159</v>
      </c>
      <c r="R980" s="62"/>
      <c r="S980" s="62"/>
      <c r="T980" s="62"/>
      <c r="U980" s="62">
        <v>0.86</v>
      </c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  <c r="BF980" s="62"/>
      <c r="BG980" s="62"/>
      <c r="BH980" s="62"/>
      <c r="BI980" s="62"/>
      <c r="BJ980" s="62"/>
      <c r="BK980" s="62"/>
      <c r="BL980" s="62"/>
      <c r="BM980" s="62"/>
      <c r="BN980" s="62"/>
      <c r="BO980" s="62">
        <v>2.5000000000000001E-2</v>
      </c>
      <c r="BP980" s="62"/>
      <c r="BQ980" s="62"/>
      <c r="BR980" s="62"/>
      <c r="BS980" s="62"/>
      <c r="BT980" s="62"/>
      <c r="BU980" s="62"/>
      <c r="BV980" s="62"/>
      <c r="BW980" s="62"/>
      <c r="BX980" s="62"/>
      <c r="BY980" s="62"/>
      <c r="BZ980" s="62"/>
      <c r="CA980" s="62"/>
      <c r="CB980" s="62"/>
      <c r="CC980" s="62"/>
      <c r="CD980" s="62"/>
      <c r="CE980" s="62"/>
      <c r="CF980" s="62"/>
      <c r="CG980" s="62">
        <v>6.91</v>
      </c>
      <c r="CH980" s="62"/>
      <c r="CI980" s="62">
        <v>7.49</v>
      </c>
      <c r="CJ980" s="62"/>
      <c r="CK980" s="62">
        <v>1387</v>
      </c>
      <c r="CL980" s="62"/>
      <c r="CM980" s="62"/>
      <c r="CN980" s="62"/>
      <c r="CO980" s="62"/>
      <c r="CP980" s="62"/>
      <c r="CQ980" s="62"/>
      <c r="CR980" s="62"/>
      <c r="CS980" s="62"/>
      <c r="CT980" s="62"/>
      <c r="CU980" s="62"/>
      <c r="CV980" s="62"/>
      <c r="CW980" s="62"/>
    </row>
    <row r="981" spans="1:101" x14ac:dyDescent="0.2">
      <c r="A981" s="62" t="s">
        <v>2075</v>
      </c>
      <c r="B981" s="65">
        <v>40666.683333333334</v>
      </c>
      <c r="C981" s="65">
        <v>40671.456944444442</v>
      </c>
      <c r="D981" s="62" t="s">
        <v>728</v>
      </c>
      <c r="E981" s="62" t="s">
        <v>729</v>
      </c>
      <c r="F981" s="62"/>
      <c r="G981" s="62">
        <v>50</v>
      </c>
      <c r="H981" s="62"/>
      <c r="I981" s="62"/>
      <c r="J981" s="62"/>
      <c r="K981" s="62"/>
      <c r="L981" s="62"/>
      <c r="M981" s="62">
        <v>536</v>
      </c>
      <c r="N981" s="62"/>
      <c r="O981" s="62"/>
      <c r="P981" s="62"/>
      <c r="Q981" s="62">
        <v>174</v>
      </c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  <c r="BF981" s="62"/>
      <c r="BG981" s="62"/>
      <c r="BH981" s="62"/>
      <c r="BI981" s="62"/>
      <c r="BJ981" s="62"/>
      <c r="BK981" s="62"/>
      <c r="BL981" s="62"/>
      <c r="BM981" s="62"/>
      <c r="BN981" s="62"/>
      <c r="BO981" s="62"/>
      <c r="BP981" s="62"/>
      <c r="BQ981" s="62"/>
      <c r="BR981" s="62"/>
      <c r="BS981" s="62"/>
      <c r="BT981" s="62"/>
      <c r="BU981" s="62"/>
      <c r="BV981" s="62"/>
      <c r="BW981" s="62"/>
      <c r="BX981" s="62"/>
      <c r="BY981" s="62"/>
      <c r="BZ981" s="62"/>
      <c r="CA981" s="62"/>
      <c r="CB981" s="62"/>
      <c r="CC981" s="62"/>
      <c r="CD981" s="62"/>
      <c r="CE981" s="62"/>
      <c r="CF981" s="62"/>
      <c r="CG981" s="62"/>
      <c r="CH981" s="62"/>
      <c r="CI981" s="62"/>
      <c r="CJ981" s="62"/>
      <c r="CK981" s="62"/>
      <c r="CL981" s="62"/>
      <c r="CM981" s="62"/>
      <c r="CN981" s="62"/>
      <c r="CO981" s="62"/>
      <c r="CP981" s="62"/>
      <c r="CQ981" s="62"/>
      <c r="CR981" s="62"/>
      <c r="CS981" s="62"/>
      <c r="CT981" s="62"/>
      <c r="CU981" s="62"/>
      <c r="CV981" s="62"/>
      <c r="CW981" s="62"/>
    </row>
    <row r="982" spans="1:101" x14ac:dyDescent="0.2">
      <c r="A982" s="62" t="s">
        <v>2075</v>
      </c>
      <c r="B982" s="65">
        <v>40671.836805555555</v>
      </c>
      <c r="C982" s="65">
        <v>40673.875694444447</v>
      </c>
      <c r="D982" s="62" t="s">
        <v>730</v>
      </c>
      <c r="E982" s="62" t="s">
        <v>731</v>
      </c>
      <c r="F982" s="62"/>
      <c r="G982" s="62">
        <v>50</v>
      </c>
      <c r="H982" s="62"/>
      <c r="I982" s="62"/>
      <c r="J982" s="62"/>
      <c r="K982" s="62"/>
      <c r="L982" s="62"/>
      <c r="M982" s="62">
        <v>287</v>
      </c>
      <c r="N982" s="62"/>
      <c r="O982" s="62"/>
      <c r="P982" s="62"/>
      <c r="Q982" s="62">
        <v>179</v>
      </c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  <c r="BF982" s="62"/>
      <c r="BG982" s="62"/>
      <c r="BH982" s="62"/>
      <c r="BI982" s="62"/>
      <c r="BJ982" s="62"/>
      <c r="BK982" s="62"/>
      <c r="BL982" s="62"/>
      <c r="BM982" s="62"/>
      <c r="BN982" s="62"/>
      <c r="BO982" s="62"/>
      <c r="BP982" s="62"/>
      <c r="BQ982" s="62"/>
      <c r="BR982" s="62"/>
      <c r="BS982" s="62"/>
      <c r="BT982" s="62"/>
      <c r="BU982" s="62"/>
      <c r="BV982" s="62"/>
      <c r="BW982" s="62"/>
      <c r="BX982" s="62"/>
      <c r="BY982" s="62"/>
      <c r="BZ982" s="62"/>
      <c r="CA982" s="62"/>
      <c r="CB982" s="62"/>
      <c r="CC982" s="62"/>
      <c r="CD982" s="62"/>
      <c r="CE982" s="62"/>
      <c r="CF982" s="62"/>
      <c r="CG982" s="62"/>
      <c r="CH982" s="62"/>
      <c r="CI982" s="62"/>
      <c r="CJ982" s="62"/>
      <c r="CK982" s="62"/>
      <c r="CL982" s="62"/>
      <c r="CM982" s="62"/>
      <c r="CN982" s="62"/>
      <c r="CO982" s="62"/>
      <c r="CP982" s="62"/>
      <c r="CQ982" s="62"/>
      <c r="CR982" s="62"/>
      <c r="CS982" s="62"/>
      <c r="CT982" s="62"/>
      <c r="CU982" s="62"/>
      <c r="CV982" s="62"/>
      <c r="CW982" s="62"/>
    </row>
    <row r="983" spans="1:101" x14ac:dyDescent="0.2">
      <c r="A983" s="62" t="s">
        <v>2075</v>
      </c>
      <c r="B983" s="65">
        <v>40674.238194444442</v>
      </c>
      <c r="C983" s="65">
        <v>40676.991666666669</v>
      </c>
      <c r="D983" s="62" t="s">
        <v>732</v>
      </c>
      <c r="E983" s="62" t="s">
        <v>733</v>
      </c>
      <c r="F983" s="62"/>
      <c r="G983" s="62">
        <v>50</v>
      </c>
      <c r="H983" s="62"/>
      <c r="I983" s="62"/>
      <c r="J983" s="62"/>
      <c r="K983" s="62"/>
      <c r="L983" s="62"/>
      <c r="M983" s="62">
        <v>252</v>
      </c>
      <c r="N983" s="62"/>
      <c r="O983" s="62"/>
      <c r="P983" s="62"/>
      <c r="Q983" s="62">
        <v>138</v>
      </c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  <c r="BF983" s="62"/>
      <c r="BG983" s="62"/>
      <c r="BH983" s="62"/>
      <c r="BI983" s="62"/>
      <c r="BJ983" s="62"/>
      <c r="BK983" s="62"/>
      <c r="BL983" s="62"/>
      <c r="BM983" s="62"/>
      <c r="BN983" s="62"/>
      <c r="BO983" s="62"/>
      <c r="BP983" s="62"/>
      <c r="BQ983" s="62"/>
      <c r="BR983" s="62"/>
      <c r="BS983" s="62"/>
      <c r="BT983" s="62"/>
      <c r="BU983" s="62"/>
      <c r="BV983" s="62"/>
      <c r="BW983" s="62"/>
      <c r="BX983" s="62"/>
      <c r="BY983" s="62"/>
      <c r="BZ983" s="62"/>
      <c r="CA983" s="62"/>
      <c r="CB983" s="62"/>
      <c r="CC983" s="62"/>
      <c r="CD983" s="62"/>
      <c r="CE983" s="62"/>
      <c r="CF983" s="62"/>
      <c r="CG983" s="62"/>
      <c r="CH983" s="62"/>
      <c r="CI983" s="62"/>
      <c r="CJ983" s="62"/>
      <c r="CK983" s="62"/>
      <c r="CL983" s="62"/>
      <c r="CM983" s="62"/>
      <c r="CN983" s="62"/>
      <c r="CO983" s="62"/>
      <c r="CP983" s="62"/>
      <c r="CQ983" s="62"/>
      <c r="CR983" s="62"/>
      <c r="CS983" s="62"/>
      <c r="CT983" s="62"/>
      <c r="CU983" s="62"/>
      <c r="CV983" s="62"/>
      <c r="CW983" s="62"/>
    </row>
    <row r="984" spans="1:101" x14ac:dyDescent="0.2">
      <c r="A984" s="62" t="s">
        <v>2075</v>
      </c>
      <c r="B984" s="65">
        <v>40677.316666666666</v>
      </c>
      <c r="C984" s="65">
        <v>40679.616666666669</v>
      </c>
      <c r="D984" s="62" t="s">
        <v>734</v>
      </c>
      <c r="E984" s="62" t="s">
        <v>735</v>
      </c>
      <c r="F984" s="62"/>
      <c r="G984" s="62">
        <v>50</v>
      </c>
      <c r="H984" s="62"/>
      <c r="I984" s="62"/>
      <c r="J984" s="62"/>
      <c r="K984" s="62"/>
      <c r="L984" s="62"/>
      <c r="M984" s="62">
        <v>966</v>
      </c>
      <c r="N984" s="62"/>
      <c r="O984" s="62"/>
      <c r="P984" s="62"/>
      <c r="Q984" s="62">
        <v>147</v>
      </c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  <c r="BF984" s="62"/>
      <c r="BG984" s="62"/>
      <c r="BH984" s="62"/>
      <c r="BI984" s="62"/>
      <c r="BJ984" s="62"/>
      <c r="BK984" s="62"/>
      <c r="BL984" s="62"/>
      <c r="BM984" s="62"/>
      <c r="BN984" s="62"/>
      <c r="BO984" s="62"/>
      <c r="BP984" s="62"/>
      <c r="BQ984" s="62"/>
      <c r="BR984" s="62"/>
      <c r="BS984" s="62"/>
      <c r="BT984" s="62"/>
      <c r="BU984" s="62"/>
      <c r="BV984" s="62"/>
      <c r="BW984" s="62"/>
      <c r="BX984" s="62"/>
      <c r="BY984" s="62"/>
      <c r="BZ984" s="62"/>
      <c r="CA984" s="62"/>
      <c r="CB984" s="62"/>
      <c r="CC984" s="62"/>
      <c r="CD984" s="62"/>
      <c r="CE984" s="62"/>
      <c r="CF984" s="62"/>
      <c r="CG984" s="62"/>
      <c r="CH984" s="62"/>
      <c r="CI984" s="62"/>
      <c r="CJ984" s="62"/>
      <c r="CK984" s="62"/>
      <c r="CL984" s="62"/>
      <c r="CM984" s="62"/>
      <c r="CN984" s="62"/>
      <c r="CO984" s="62"/>
      <c r="CP984" s="62"/>
      <c r="CQ984" s="62"/>
      <c r="CR984" s="62"/>
      <c r="CS984" s="62"/>
      <c r="CT984" s="62"/>
      <c r="CU984" s="62"/>
      <c r="CV984" s="62"/>
      <c r="CW984" s="62"/>
    </row>
    <row r="985" spans="1:101" x14ac:dyDescent="0.2">
      <c r="A985" s="62" t="s">
        <v>2075</v>
      </c>
      <c r="B985" s="65">
        <v>40680.292361111111</v>
      </c>
      <c r="C985" s="65">
        <v>40682.661111111112</v>
      </c>
      <c r="D985" s="62" t="s">
        <v>736</v>
      </c>
      <c r="E985" s="62" t="s">
        <v>737</v>
      </c>
      <c r="F985" s="62"/>
      <c r="G985" s="62">
        <v>50</v>
      </c>
      <c r="H985" s="62"/>
      <c r="I985" s="62"/>
      <c r="J985" s="62"/>
      <c r="K985" s="62"/>
      <c r="L985" s="62"/>
      <c r="M985" s="62">
        <v>357</v>
      </c>
      <c r="N985" s="62"/>
      <c r="O985" s="62"/>
      <c r="P985" s="62"/>
      <c r="Q985" s="62">
        <v>154</v>
      </c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  <c r="BF985" s="62"/>
      <c r="BG985" s="62"/>
      <c r="BH985" s="62"/>
      <c r="BI985" s="62"/>
      <c r="BJ985" s="62"/>
      <c r="BK985" s="62"/>
      <c r="BL985" s="62"/>
      <c r="BM985" s="62"/>
      <c r="BN985" s="62"/>
      <c r="BO985" s="62"/>
      <c r="BP985" s="62"/>
      <c r="BQ985" s="62"/>
      <c r="BR985" s="62"/>
      <c r="BS985" s="62"/>
      <c r="BT985" s="62"/>
      <c r="BU985" s="62"/>
      <c r="BV985" s="62"/>
      <c r="BW985" s="62"/>
      <c r="BX985" s="62"/>
      <c r="BY985" s="62"/>
      <c r="BZ985" s="62"/>
      <c r="CA985" s="62"/>
      <c r="CB985" s="62"/>
      <c r="CC985" s="62"/>
      <c r="CD985" s="62"/>
      <c r="CE985" s="62"/>
      <c r="CF985" s="62"/>
      <c r="CG985" s="62"/>
      <c r="CH985" s="62"/>
      <c r="CI985" s="62"/>
      <c r="CJ985" s="62"/>
      <c r="CK985" s="62"/>
      <c r="CL985" s="62"/>
      <c r="CM985" s="62"/>
      <c r="CN985" s="62"/>
      <c r="CO985" s="62"/>
      <c r="CP985" s="62"/>
      <c r="CQ985" s="62"/>
      <c r="CR985" s="62"/>
      <c r="CS985" s="62"/>
      <c r="CT985" s="62"/>
      <c r="CU985" s="62"/>
      <c r="CV985" s="62"/>
      <c r="CW985" s="62"/>
    </row>
    <row r="986" spans="1:101" x14ac:dyDescent="0.2">
      <c r="A986" s="62" t="s">
        <v>2075</v>
      </c>
      <c r="B986" s="65">
        <v>40682.842361111114</v>
      </c>
      <c r="C986" s="65">
        <v>40684.135416666664</v>
      </c>
      <c r="D986" s="62" t="s">
        <v>738</v>
      </c>
      <c r="E986" s="62" t="s">
        <v>739</v>
      </c>
      <c r="F986" s="62"/>
      <c r="G986" s="62">
        <v>50</v>
      </c>
      <c r="H986" s="62"/>
      <c r="I986" s="62"/>
      <c r="J986" s="62"/>
      <c r="K986" s="62"/>
      <c r="L986" s="62"/>
      <c r="M986" s="62">
        <v>125</v>
      </c>
      <c r="N986" s="62"/>
      <c r="O986" s="62"/>
      <c r="P986" s="62"/>
      <c r="Q986" s="62">
        <v>188</v>
      </c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  <c r="BF986" s="62"/>
      <c r="BG986" s="62"/>
      <c r="BH986" s="62"/>
      <c r="BI986" s="62"/>
      <c r="BJ986" s="62"/>
      <c r="BK986" s="62"/>
      <c r="BL986" s="62"/>
      <c r="BM986" s="62"/>
      <c r="BN986" s="62"/>
      <c r="BO986" s="62"/>
      <c r="BP986" s="62"/>
      <c r="BQ986" s="62"/>
      <c r="BR986" s="62"/>
      <c r="BS986" s="62"/>
      <c r="BT986" s="62"/>
      <c r="BU986" s="62"/>
      <c r="BV986" s="62"/>
      <c r="BW986" s="62"/>
      <c r="BX986" s="62"/>
      <c r="BY986" s="62"/>
      <c r="BZ986" s="62"/>
      <c r="CA986" s="62"/>
      <c r="CB986" s="62"/>
      <c r="CC986" s="62"/>
      <c r="CD986" s="62"/>
      <c r="CE986" s="62"/>
      <c r="CF986" s="62"/>
      <c r="CG986" s="62"/>
      <c r="CH986" s="62"/>
      <c r="CI986" s="62"/>
      <c r="CJ986" s="62"/>
      <c r="CK986" s="62"/>
      <c r="CL986" s="62"/>
      <c r="CM986" s="62"/>
      <c r="CN986" s="62"/>
      <c r="CO986" s="62"/>
      <c r="CP986" s="62"/>
      <c r="CQ986" s="62"/>
      <c r="CR986" s="62"/>
      <c r="CS986" s="62"/>
      <c r="CT986" s="62"/>
      <c r="CU986" s="62"/>
      <c r="CV986" s="62"/>
      <c r="CW986" s="62"/>
    </row>
    <row r="987" spans="1:101" x14ac:dyDescent="0.2">
      <c r="A987" s="62" t="s">
        <v>2075</v>
      </c>
      <c r="B987" s="65">
        <v>40684.334027777775</v>
      </c>
      <c r="C987" s="65">
        <v>40684.540972222225</v>
      </c>
      <c r="D987" s="62" t="s">
        <v>740</v>
      </c>
      <c r="E987" s="62" t="s">
        <v>741</v>
      </c>
      <c r="F987" s="62"/>
      <c r="G987" s="62">
        <v>50</v>
      </c>
      <c r="H987" s="62"/>
      <c r="I987" s="62"/>
      <c r="J987" s="62"/>
      <c r="K987" s="62"/>
      <c r="L987" s="62"/>
      <c r="M987" s="62">
        <v>42</v>
      </c>
      <c r="N987" s="62"/>
      <c r="O987" s="62"/>
      <c r="P987" s="62"/>
      <c r="Q987" s="62">
        <v>160</v>
      </c>
      <c r="R987" s="62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  <c r="BF987" s="62"/>
      <c r="BG987" s="62"/>
      <c r="BH987" s="62"/>
      <c r="BI987" s="62"/>
      <c r="BJ987" s="62"/>
      <c r="BK987" s="62"/>
      <c r="BL987" s="62"/>
      <c r="BM987" s="62"/>
      <c r="BN987" s="62"/>
      <c r="BO987" s="62"/>
      <c r="BP987" s="62"/>
      <c r="BQ987" s="62"/>
      <c r="BR987" s="62"/>
      <c r="BS987" s="62"/>
      <c r="BT987" s="62"/>
      <c r="BU987" s="62"/>
      <c r="BV987" s="62"/>
      <c r="BW987" s="62"/>
      <c r="BX987" s="62"/>
      <c r="BY987" s="62"/>
      <c r="BZ987" s="62"/>
      <c r="CA987" s="62"/>
      <c r="CB987" s="62"/>
      <c r="CC987" s="62"/>
      <c r="CD987" s="62"/>
      <c r="CE987" s="62"/>
      <c r="CF987" s="62"/>
      <c r="CG987" s="62"/>
      <c r="CH987" s="62"/>
      <c r="CI987" s="62"/>
      <c r="CJ987" s="62"/>
      <c r="CK987" s="62"/>
      <c r="CL987" s="62"/>
      <c r="CM987" s="62"/>
      <c r="CN987" s="62"/>
      <c r="CO987" s="62"/>
      <c r="CP987" s="62"/>
      <c r="CQ987" s="62"/>
      <c r="CR987" s="62"/>
      <c r="CS987" s="62"/>
      <c r="CT987" s="62"/>
      <c r="CU987" s="62"/>
      <c r="CV987" s="62"/>
      <c r="CW987" s="62"/>
    </row>
    <row r="988" spans="1:101" x14ac:dyDescent="0.2">
      <c r="A988" s="62" t="s">
        <v>2075</v>
      </c>
      <c r="B988" s="65">
        <v>40686.061111111114</v>
      </c>
      <c r="C988" s="65">
        <v>40687.871527777781</v>
      </c>
      <c r="D988" s="62" t="s">
        <v>742</v>
      </c>
      <c r="E988" s="62" t="s">
        <v>743</v>
      </c>
      <c r="F988" s="62"/>
      <c r="G988" s="62">
        <v>50</v>
      </c>
      <c r="H988" s="62"/>
      <c r="I988" s="62"/>
      <c r="J988" s="62"/>
      <c r="K988" s="62"/>
      <c r="L988" s="62"/>
      <c r="M988" s="62">
        <v>656</v>
      </c>
      <c r="N988" s="62"/>
      <c r="O988" s="62"/>
      <c r="P988" s="62"/>
      <c r="Q988" s="62">
        <v>62.8</v>
      </c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  <c r="BF988" s="62"/>
      <c r="BG988" s="62"/>
      <c r="BH988" s="62"/>
      <c r="BI988" s="62"/>
      <c r="BJ988" s="62"/>
      <c r="BK988" s="62"/>
      <c r="BL988" s="62"/>
      <c r="BM988" s="62"/>
      <c r="BN988" s="62"/>
      <c r="BO988" s="62"/>
      <c r="BP988" s="62"/>
      <c r="BQ988" s="62"/>
      <c r="BR988" s="62"/>
      <c r="BS988" s="62"/>
      <c r="BT988" s="62"/>
      <c r="BU988" s="62"/>
      <c r="BV988" s="62"/>
      <c r="BW988" s="62"/>
      <c r="BX988" s="62"/>
      <c r="BY988" s="62"/>
      <c r="BZ988" s="62"/>
      <c r="CA988" s="62"/>
      <c r="CB988" s="62"/>
      <c r="CC988" s="62"/>
      <c r="CD988" s="62"/>
      <c r="CE988" s="62"/>
      <c r="CF988" s="62"/>
      <c r="CG988" s="62"/>
      <c r="CH988" s="62"/>
      <c r="CI988" s="62"/>
      <c r="CJ988" s="62"/>
      <c r="CK988" s="62"/>
      <c r="CL988" s="62"/>
      <c r="CM988" s="62"/>
      <c r="CN988" s="62"/>
      <c r="CO988" s="62"/>
      <c r="CP988" s="62"/>
      <c r="CQ988" s="62"/>
      <c r="CR988" s="62"/>
      <c r="CS988" s="62"/>
      <c r="CT988" s="62"/>
      <c r="CU988" s="62"/>
      <c r="CV988" s="62"/>
      <c r="CW988" s="62"/>
    </row>
    <row r="989" spans="1:101" x14ac:dyDescent="0.2">
      <c r="A989" s="62" t="s">
        <v>2075</v>
      </c>
      <c r="B989" s="65">
        <v>40688.243750000001</v>
      </c>
      <c r="C989" s="65">
        <v>40688.991666666669</v>
      </c>
      <c r="D989" s="62" t="s">
        <v>744</v>
      </c>
      <c r="E989" s="62" t="s">
        <v>745</v>
      </c>
      <c r="F989" s="62"/>
      <c r="G989" s="62">
        <v>50</v>
      </c>
      <c r="H989" s="62"/>
      <c r="I989" s="62"/>
      <c r="J989" s="62"/>
      <c r="K989" s="62"/>
      <c r="L989" s="62"/>
      <c r="M989" s="62">
        <v>3058</v>
      </c>
      <c r="N989" s="62"/>
      <c r="O989" s="62"/>
      <c r="P989" s="62"/>
      <c r="Q989" s="62">
        <v>44</v>
      </c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  <c r="BF989" s="62"/>
      <c r="BG989" s="62"/>
      <c r="BH989" s="62"/>
      <c r="BI989" s="62"/>
      <c r="BJ989" s="62"/>
      <c r="BK989" s="62"/>
      <c r="BL989" s="62"/>
      <c r="BM989" s="62"/>
      <c r="BN989" s="62"/>
      <c r="BO989" s="62"/>
      <c r="BP989" s="62"/>
      <c r="BQ989" s="62"/>
      <c r="BR989" s="62"/>
      <c r="BS989" s="62"/>
      <c r="BT989" s="62"/>
      <c r="BU989" s="62"/>
      <c r="BV989" s="62"/>
      <c r="BW989" s="62"/>
      <c r="BX989" s="62"/>
      <c r="BY989" s="62"/>
      <c r="BZ989" s="62"/>
      <c r="CA989" s="62"/>
      <c r="CB989" s="62"/>
      <c r="CC989" s="62"/>
      <c r="CD989" s="62"/>
      <c r="CE989" s="62"/>
      <c r="CF989" s="62"/>
      <c r="CG989" s="62"/>
      <c r="CH989" s="62"/>
      <c r="CI989" s="62"/>
      <c r="CJ989" s="62"/>
      <c r="CK989" s="62"/>
      <c r="CL989" s="62"/>
      <c r="CM989" s="62"/>
      <c r="CN989" s="62"/>
      <c r="CO989" s="62"/>
      <c r="CP989" s="62"/>
      <c r="CQ989" s="62"/>
      <c r="CR989" s="62"/>
      <c r="CS989" s="62"/>
      <c r="CT989" s="62"/>
      <c r="CU989" s="62"/>
      <c r="CV989" s="62"/>
      <c r="CW989" s="62"/>
    </row>
    <row r="990" spans="1:101" x14ac:dyDescent="0.2">
      <c r="A990" s="62" t="s">
        <v>2075</v>
      </c>
      <c r="B990" s="65">
        <v>40689.308333333334</v>
      </c>
      <c r="C990" s="65">
        <v>40702.418055555558</v>
      </c>
      <c r="D990" s="62" t="s">
        <v>746</v>
      </c>
      <c r="E990" s="62" t="s">
        <v>747</v>
      </c>
      <c r="F990" s="62"/>
      <c r="G990" s="62">
        <v>50</v>
      </c>
      <c r="H990" s="62"/>
      <c r="I990" s="62"/>
      <c r="J990" s="62"/>
      <c r="K990" s="62"/>
      <c r="L990" s="62"/>
      <c r="M990" s="62">
        <v>1763</v>
      </c>
      <c r="N990" s="62"/>
      <c r="O990" s="62"/>
      <c r="P990" s="62"/>
      <c r="Q990" s="62">
        <v>85.8</v>
      </c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  <c r="BF990" s="62"/>
      <c r="BG990" s="62"/>
      <c r="BH990" s="62"/>
      <c r="BI990" s="62"/>
      <c r="BJ990" s="62"/>
      <c r="BK990" s="62"/>
      <c r="BL990" s="62"/>
      <c r="BM990" s="62"/>
      <c r="BN990" s="62"/>
      <c r="BO990" s="62"/>
      <c r="BP990" s="62"/>
      <c r="BQ990" s="62"/>
      <c r="BR990" s="62"/>
      <c r="BS990" s="62"/>
      <c r="BT990" s="62"/>
      <c r="BU990" s="62"/>
      <c r="BV990" s="62"/>
      <c r="BW990" s="62"/>
      <c r="BX990" s="62"/>
      <c r="BY990" s="62"/>
      <c r="BZ990" s="62"/>
      <c r="CA990" s="62"/>
      <c r="CB990" s="62"/>
      <c r="CC990" s="62"/>
      <c r="CD990" s="62"/>
      <c r="CE990" s="62"/>
      <c r="CF990" s="62"/>
      <c r="CG990" s="62"/>
      <c r="CH990" s="62"/>
      <c r="CI990" s="62"/>
      <c r="CJ990" s="62"/>
      <c r="CK990" s="62"/>
      <c r="CL990" s="62"/>
      <c r="CM990" s="62"/>
      <c r="CN990" s="62"/>
      <c r="CO990" s="62"/>
      <c r="CP990" s="62"/>
      <c r="CQ990" s="62"/>
      <c r="CR990" s="62"/>
      <c r="CS990" s="62"/>
      <c r="CT990" s="62"/>
      <c r="CU990" s="62"/>
      <c r="CV990" s="62"/>
      <c r="CW990" s="62"/>
    </row>
    <row r="991" spans="1:101" x14ac:dyDescent="0.2">
      <c r="A991" s="62" t="s">
        <v>2075</v>
      </c>
      <c r="B991" s="65">
        <v>40695.59375</v>
      </c>
      <c r="C991" s="62"/>
      <c r="D991" s="62" t="s">
        <v>748</v>
      </c>
      <c r="E991" s="62"/>
      <c r="F991" s="62"/>
      <c r="G991" s="62">
        <v>70</v>
      </c>
      <c r="H991" s="62"/>
      <c r="I991" s="62"/>
      <c r="J991" s="62"/>
      <c r="K991" s="62">
        <v>1.2</v>
      </c>
      <c r="L991" s="62"/>
      <c r="M991" s="62"/>
      <c r="N991" s="62"/>
      <c r="O991" s="62"/>
      <c r="P991" s="62"/>
      <c r="Q991" s="62">
        <v>91.2</v>
      </c>
      <c r="R991" s="62"/>
      <c r="S991" s="62"/>
      <c r="T991" s="62"/>
      <c r="U991" s="62">
        <v>1.1299999999999999</v>
      </c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  <c r="BF991" s="62"/>
      <c r="BG991" s="62"/>
      <c r="BH991" s="62"/>
      <c r="BI991" s="62"/>
      <c r="BJ991" s="62"/>
      <c r="BK991" s="62"/>
      <c r="BL991" s="62"/>
      <c r="BM991" s="62"/>
      <c r="BN991" s="62"/>
      <c r="BO991" s="62">
        <v>4.7E-2</v>
      </c>
      <c r="BP991" s="62"/>
      <c r="BQ991" s="62"/>
      <c r="BR991" s="62"/>
      <c r="BS991" s="62"/>
      <c r="BT991" s="62"/>
      <c r="BU991" s="62"/>
      <c r="BV991" s="62"/>
      <c r="BW991" s="62"/>
      <c r="BX991" s="62"/>
      <c r="BY991" s="62"/>
      <c r="BZ991" s="62"/>
      <c r="CA991" s="62"/>
      <c r="CB991" s="62"/>
      <c r="CC991" s="62"/>
      <c r="CD991" s="62"/>
      <c r="CE991" s="62"/>
      <c r="CF991" s="62"/>
      <c r="CG991" s="62">
        <v>4.76</v>
      </c>
      <c r="CH991" s="62"/>
      <c r="CI991" s="62">
        <v>7.67</v>
      </c>
      <c r="CJ991" s="62"/>
      <c r="CK991" s="62">
        <v>1286</v>
      </c>
      <c r="CL991" s="62"/>
      <c r="CM991" s="62"/>
      <c r="CN991" s="62"/>
      <c r="CO991" s="62"/>
      <c r="CP991" s="62"/>
      <c r="CQ991" s="62"/>
      <c r="CR991" s="62" t="s">
        <v>1784</v>
      </c>
      <c r="CS991" s="62">
        <v>100</v>
      </c>
      <c r="CT991" s="62"/>
      <c r="CU991" s="62"/>
      <c r="CV991" s="62"/>
      <c r="CW991" s="62"/>
    </row>
    <row r="992" spans="1:101" x14ac:dyDescent="0.2">
      <c r="A992" s="62" t="s">
        <v>2075</v>
      </c>
      <c r="B992" s="65">
        <v>40702.67291666667</v>
      </c>
      <c r="C992" s="65">
        <v>40706.491666666669</v>
      </c>
      <c r="D992" s="62" t="s">
        <v>749</v>
      </c>
      <c r="E992" s="62" t="s">
        <v>750</v>
      </c>
      <c r="F992" s="62"/>
      <c r="G992" s="62">
        <v>50</v>
      </c>
      <c r="H992" s="62"/>
      <c r="I992" s="62"/>
      <c r="J992" s="62"/>
      <c r="K992" s="62"/>
      <c r="L992" s="62"/>
      <c r="M992" s="62">
        <v>2055</v>
      </c>
      <c r="N992" s="62"/>
      <c r="O992" s="62"/>
      <c r="P992" s="62"/>
      <c r="Q992" s="62">
        <v>93.9</v>
      </c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  <c r="BF992" s="62"/>
      <c r="BG992" s="62"/>
      <c r="BH992" s="62"/>
      <c r="BI992" s="62"/>
      <c r="BJ992" s="62"/>
      <c r="BK992" s="62"/>
      <c r="BL992" s="62"/>
      <c r="BM992" s="62"/>
      <c r="BN992" s="62"/>
      <c r="BO992" s="62"/>
      <c r="BP992" s="62"/>
      <c r="BQ992" s="62"/>
      <c r="BR992" s="62"/>
      <c r="BS992" s="62"/>
      <c r="BT992" s="62"/>
      <c r="BU992" s="62"/>
      <c r="BV992" s="62"/>
      <c r="BW992" s="62"/>
      <c r="BX992" s="62"/>
      <c r="BY992" s="62"/>
      <c r="BZ992" s="62"/>
      <c r="CA992" s="62"/>
      <c r="CB992" s="62"/>
      <c r="CC992" s="62"/>
      <c r="CD992" s="62"/>
      <c r="CE992" s="62"/>
      <c r="CF992" s="62"/>
      <c r="CG992" s="62"/>
      <c r="CH992" s="62"/>
      <c r="CI992" s="62"/>
      <c r="CJ992" s="62"/>
      <c r="CK992" s="62"/>
      <c r="CL992" s="62"/>
      <c r="CM992" s="62"/>
      <c r="CN992" s="62"/>
      <c r="CO992" s="62"/>
      <c r="CP992" s="62"/>
      <c r="CQ992" s="62"/>
      <c r="CR992" s="62"/>
      <c r="CS992" s="62"/>
      <c r="CT992" s="62"/>
      <c r="CU992" s="62"/>
      <c r="CV992" s="62"/>
      <c r="CW992" s="62"/>
    </row>
    <row r="993" spans="1:101" x14ac:dyDescent="0.2">
      <c r="A993" s="62" t="s">
        <v>2075</v>
      </c>
      <c r="B993" s="65">
        <v>40707.904166666667</v>
      </c>
      <c r="C993" s="65">
        <v>40715.856249999997</v>
      </c>
      <c r="D993" s="62" t="s">
        <v>751</v>
      </c>
      <c r="E993" s="62" t="s">
        <v>752</v>
      </c>
      <c r="F993" s="62"/>
      <c r="G993" s="62">
        <v>50</v>
      </c>
      <c r="H993" s="62"/>
      <c r="I993" s="62"/>
      <c r="J993" s="62"/>
      <c r="K993" s="62"/>
      <c r="L993" s="62"/>
      <c r="M993" s="62">
        <v>1234</v>
      </c>
      <c r="N993" s="62"/>
      <c r="O993" s="62"/>
      <c r="P993" s="62"/>
      <c r="Q993" s="62">
        <v>89.9</v>
      </c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  <c r="BF993" s="62"/>
      <c r="BG993" s="62"/>
      <c r="BH993" s="62"/>
      <c r="BI993" s="62"/>
      <c r="BJ993" s="62"/>
      <c r="BK993" s="62"/>
      <c r="BL993" s="62"/>
      <c r="BM993" s="62"/>
      <c r="BN993" s="62"/>
      <c r="BO993" s="62"/>
      <c r="BP993" s="62"/>
      <c r="BQ993" s="62"/>
      <c r="BR993" s="62"/>
      <c r="BS993" s="62"/>
      <c r="BT993" s="62"/>
      <c r="BU993" s="62"/>
      <c r="BV993" s="62"/>
      <c r="BW993" s="62"/>
      <c r="BX993" s="62"/>
      <c r="BY993" s="62"/>
      <c r="BZ993" s="62"/>
      <c r="CA993" s="62"/>
      <c r="CB993" s="62"/>
      <c r="CC993" s="62"/>
      <c r="CD993" s="62"/>
      <c r="CE993" s="62"/>
      <c r="CF993" s="62"/>
      <c r="CG993" s="62"/>
      <c r="CH993" s="62"/>
      <c r="CI993" s="62"/>
      <c r="CJ993" s="62"/>
      <c r="CK993" s="62"/>
      <c r="CL993" s="62"/>
      <c r="CM993" s="62"/>
      <c r="CN993" s="62"/>
      <c r="CO993" s="62"/>
      <c r="CP993" s="62"/>
      <c r="CQ993" s="62"/>
      <c r="CR993" s="62"/>
      <c r="CS993" s="62"/>
      <c r="CT993" s="62"/>
      <c r="CU993" s="62"/>
      <c r="CV993" s="62"/>
      <c r="CW993" s="62"/>
    </row>
    <row r="994" spans="1:101" x14ac:dyDescent="0.2">
      <c r="A994" s="62" t="s">
        <v>2075</v>
      </c>
      <c r="B994" s="65">
        <v>40715.867361111108</v>
      </c>
      <c r="C994" s="65">
        <v>40716.962500000001</v>
      </c>
      <c r="D994" s="62" t="s">
        <v>753</v>
      </c>
      <c r="E994" s="62" t="s">
        <v>754</v>
      </c>
      <c r="F994" s="62"/>
      <c r="G994" s="62">
        <v>50</v>
      </c>
      <c r="H994" s="62"/>
      <c r="I994" s="62"/>
      <c r="J994" s="62"/>
      <c r="K994" s="62"/>
      <c r="L994" s="62"/>
      <c r="M994" s="62">
        <v>2868</v>
      </c>
      <c r="N994" s="62"/>
      <c r="O994" s="62"/>
      <c r="P994" s="62"/>
      <c r="Q994" s="62">
        <v>49.6</v>
      </c>
      <c r="R994" s="62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  <c r="BF994" s="62"/>
      <c r="BG994" s="62"/>
      <c r="BH994" s="62"/>
      <c r="BI994" s="62"/>
      <c r="BJ994" s="62"/>
      <c r="BK994" s="62"/>
      <c r="BL994" s="62"/>
      <c r="BM994" s="62"/>
      <c r="BN994" s="62"/>
      <c r="BO994" s="62"/>
      <c r="BP994" s="62"/>
      <c r="BQ994" s="62"/>
      <c r="BR994" s="62"/>
      <c r="BS994" s="62"/>
      <c r="BT994" s="62"/>
      <c r="BU994" s="62"/>
      <c r="BV994" s="62"/>
      <c r="BW994" s="62"/>
      <c r="BX994" s="62"/>
      <c r="BY994" s="62"/>
      <c r="BZ994" s="62"/>
      <c r="CA994" s="62"/>
      <c r="CB994" s="62"/>
      <c r="CC994" s="62"/>
      <c r="CD994" s="62"/>
      <c r="CE994" s="62"/>
      <c r="CF994" s="62"/>
      <c r="CG994" s="62"/>
      <c r="CH994" s="62"/>
      <c r="CI994" s="62"/>
      <c r="CJ994" s="62"/>
      <c r="CK994" s="62"/>
      <c r="CL994" s="62"/>
      <c r="CM994" s="62"/>
      <c r="CN994" s="62"/>
      <c r="CO994" s="62"/>
      <c r="CP994" s="62"/>
      <c r="CQ994" s="62"/>
      <c r="CR994" s="62"/>
      <c r="CS994" s="62"/>
      <c r="CT994" s="62"/>
      <c r="CU994" s="62"/>
      <c r="CV994" s="62"/>
      <c r="CW994" s="62"/>
    </row>
    <row r="995" spans="1:101" x14ac:dyDescent="0.2">
      <c r="A995" s="62" t="s">
        <v>2075</v>
      </c>
      <c r="B995" s="65">
        <v>40717.70208333333</v>
      </c>
      <c r="C995" s="65">
        <v>40723.23541666667</v>
      </c>
      <c r="D995" s="62" t="s">
        <v>755</v>
      </c>
      <c r="E995" s="62" t="s">
        <v>756</v>
      </c>
      <c r="F995" s="62"/>
      <c r="G995" s="62">
        <v>50</v>
      </c>
      <c r="H995" s="62"/>
      <c r="I995" s="62"/>
      <c r="J995" s="62"/>
      <c r="K995" s="62"/>
      <c r="L995" s="62"/>
      <c r="M995" s="62">
        <v>520</v>
      </c>
      <c r="N995" s="62"/>
      <c r="O995" s="62"/>
      <c r="P995" s="62"/>
      <c r="Q995" s="62">
        <v>53.8</v>
      </c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  <c r="BF995" s="62"/>
      <c r="BG995" s="62"/>
      <c r="BH995" s="62"/>
      <c r="BI995" s="62"/>
      <c r="BJ995" s="62"/>
      <c r="BK995" s="62"/>
      <c r="BL995" s="62"/>
      <c r="BM995" s="62"/>
      <c r="BN995" s="62"/>
      <c r="BO995" s="62"/>
      <c r="BP995" s="62"/>
      <c r="BQ995" s="62"/>
      <c r="BR995" s="62"/>
      <c r="BS995" s="62"/>
      <c r="BT995" s="62"/>
      <c r="BU995" s="62"/>
      <c r="BV995" s="62"/>
      <c r="BW995" s="62"/>
      <c r="BX995" s="62"/>
      <c r="BY995" s="62"/>
      <c r="BZ995" s="62"/>
      <c r="CA995" s="62"/>
      <c r="CB995" s="62"/>
      <c r="CC995" s="62"/>
      <c r="CD995" s="62"/>
      <c r="CE995" s="62"/>
      <c r="CF995" s="62"/>
      <c r="CG995" s="62"/>
      <c r="CH995" s="62"/>
      <c r="CI995" s="62"/>
      <c r="CJ995" s="62"/>
      <c r="CK995" s="62"/>
      <c r="CL995" s="62"/>
      <c r="CM995" s="62"/>
      <c r="CN995" s="62"/>
      <c r="CO995" s="62"/>
      <c r="CP995" s="62"/>
      <c r="CQ995" s="62"/>
      <c r="CR995" s="62"/>
      <c r="CS995" s="62"/>
      <c r="CT995" s="62"/>
      <c r="CU995" s="62"/>
      <c r="CV995" s="62"/>
      <c r="CW995" s="62"/>
    </row>
    <row r="996" spans="1:101" x14ac:dyDescent="0.2">
      <c r="A996" s="62" t="s">
        <v>2075</v>
      </c>
      <c r="B996" s="65">
        <v>40723.5625</v>
      </c>
      <c r="C996" s="62"/>
      <c r="D996" s="62" t="s">
        <v>757</v>
      </c>
      <c r="E996" s="62"/>
      <c r="F996" s="62"/>
      <c r="G996" s="62">
        <v>70</v>
      </c>
      <c r="H996" s="62"/>
      <c r="I996" s="62"/>
      <c r="J996" s="62"/>
      <c r="K996" s="62">
        <v>0.7</v>
      </c>
      <c r="L996" s="62"/>
      <c r="M996" s="62"/>
      <c r="N996" s="62"/>
      <c r="O996" s="62"/>
      <c r="P996" s="62"/>
      <c r="Q996" s="62">
        <v>46.9</v>
      </c>
      <c r="R996" s="62"/>
      <c r="S996" s="62"/>
      <c r="T996" s="62"/>
      <c r="U996" s="62">
        <v>0.76</v>
      </c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  <c r="BF996" s="62"/>
      <c r="BG996" s="62"/>
      <c r="BH996" s="62"/>
      <c r="BI996" s="62"/>
      <c r="BJ996" s="62"/>
      <c r="BK996" s="62"/>
      <c r="BL996" s="62"/>
      <c r="BM996" s="62"/>
      <c r="BN996" s="62"/>
      <c r="BO996" s="62">
        <v>5.1999999999999998E-2</v>
      </c>
      <c r="BP996" s="62"/>
      <c r="BQ996" s="62"/>
      <c r="BR996" s="62"/>
      <c r="BS996" s="62"/>
      <c r="BT996" s="62"/>
      <c r="BU996" s="62"/>
      <c r="BV996" s="62"/>
      <c r="BW996" s="62"/>
      <c r="BX996" s="62"/>
      <c r="BY996" s="62"/>
      <c r="BZ996" s="62"/>
      <c r="CA996" s="62"/>
      <c r="CB996" s="62"/>
      <c r="CC996" s="62"/>
      <c r="CD996" s="62"/>
      <c r="CE996" s="62"/>
      <c r="CF996" s="62"/>
      <c r="CG996" s="62">
        <v>4.8100000000000005</v>
      </c>
      <c r="CH996" s="62"/>
      <c r="CI996" s="62">
        <v>7.75</v>
      </c>
      <c r="CJ996" s="62"/>
      <c r="CK996" s="62">
        <v>1138</v>
      </c>
      <c r="CL996" s="62"/>
      <c r="CM996" s="62"/>
      <c r="CN996" s="62"/>
      <c r="CO996" s="62"/>
      <c r="CP996" s="62"/>
      <c r="CQ996" s="62"/>
      <c r="CR996" s="62" t="s">
        <v>1784</v>
      </c>
      <c r="CS996" s="62">
        <v>100</v>
      </c>
      <c r="CT996" s="62"/>
      <c r="CU996" s="62"/>
      <c r="CV996" s="62"/>
      <c r="CW996" s="62"/>
    </row>
    <row r="997" spans="1:101" x14ac:dyDescent="0.2">
      <c r="A997" s="62" t="s">
        <v>2075</v>
      </c>
      <c r="B997" s="65">
        <v>40785.986111111109</v>
      </c>
      <c r="C997" s="65">
        <v>40786.427083333336</v>
      </c>
      <c r="D997" s="62" t="s">
        <v>758</v>
      </c>
      <c r="E997" s="62" t="s">
        <v>759</v>
      </c>
      <c r="F997" s="62"/>
      <c r="G997" s="62">
        <v>50</v>
      </c>
      <c r="H997" s="62"/>
      <c r="I997" s="62"/>
      <c r="J997" s="62"/>
      <c r="K997" s="62"/>
      <c r="L997" s="62"/>
      <c r="M997" s="62">
        <v>24</v>
      </c>
      <c r="N997" s="62" t="s">
        <v>1934</v>
      </c>
      <c r="O997" s="62">
        <v>9.5</v>
      </c>
      <c r="P997" s="62"/>
      <c r="Q997" s="62">
        <v>76.8</v>
      </c>
      <c r="R997" s="62"/>
      <c r="S997" s="62">
        <v>0.10100000000000001</v>
      </c>
      <c r="T997" s="62"/>
      <c r="U997" s="62">
        <v>1.41</v>
      </c>
      <c r="V997" s="62"/>
      <c r="W997" s="62">
        <v>37.299999999999997</v>
      </c>
      <c r="X997" s="62"/>
      <c r="Y997" s="62">
        <v>103</v>
      </c>
      <c r="Z997" s="62"/>
      <c r="AA997" s="62">
        <v>159</v>
      </c>
      <c r="AB997" s="62"/>
      <c r="AC997" s="62">
        <v>1090</v>
      </c>
      <c r="AD997" s="62" t="s">
        <v>1784</v>
      </c>
      <c r="AE997" s="62">
        <v>20</v>
      </c>
      <c r="AF997" s="62" t="s">
        <v>1784</v>
      </c>
      <c r="AG997" s="62">
        <v>20</v>
      </c>
      <c r="AH997" s="62" t="s">
        <v>1784</v>
      </c>
      <c r="AI997" s="62">
        <v>5</v>
      </c>
      <c r="AJ997" s="62" t="s">
        <v>1784</v>
      </c>
      <c r="AK997" s="62">
        <v>2.5</v>
      </c>
      <c r="AL997" s="62"/>
      <c r="AM997" s="62">
        <v>7.87</v>
      </c>
      <c r="AN997" s="62"/>
      <c r="AO997" s="62">
        <v>245</v>
      </c>
      <c r="AP997" s="62"/>
      <c r="AQ997" s="62">
        <v>38</v>
      </c>
      <c r="AR997" s="62"/>
      <c r="AS997" s="62"/>
      <c r="AT997" s="62"/>
      <c r="AU997" s="62"/>
      <c r="AV997" s="62"/>
      <c r="AW997" s="62"/>
      <c r="AX997" s="62"/>
      <c r="AY997" s="62"/>
      <c r="AZ997" s="62"/>
      <c r="BA997" s="62">
        <v>9</v>
      </c>
      <c r="BB997" s="62"/>
      <c r="BC997" s="62"/>
      <c r="BD997" s="62"/>
      <c r="BE997" s="62"/>
      <c r="BF997" s="62"/>
      <c r="BG997" s="62"/>
      <c r="BH997" s="62"/>
      <c r="BI997" s="62"/>
      <c r="BJ997" s="62"/>
      <c r="BK997" s="62"/>
      <c r="BL997" s="62"/>
      <c r="BM997" s="62"/>
      <c r="BN997" s="62"/>
      <c r="BO997" s="62"/>
      <c r="BP997" s="62"/>
      <c r="BQ997" s="62"/>
      <c r="BR997" s="62"/>
      <c r="BS997" s="62"/>
      <c r="BT997" s="62"/>
      <c r="BU997" s="62"/>
      <c r="BV997" s="62"/>
      <c r="BW997" s="62"/>
      <c r="BX997" s="62"/>
      <c r="BY997" s="62"/>
      <c r="BZ997" s="62"/>
      <c r="CA997" s="62">
        <v>81</v>
      </c>
      <c r="CB997" s="62"/>
      <c r="CC997" s="62">
        <v>7.3</v>
      </c>
      <c r="CD997" s="62" t="s">
        <v>1784</v>
      </c>
      <c r="CE997" s="62">
        <v>20</v>
      </c>
      <c r="CF997" s="62"/>
      <c r="CG997" s="62"/>
      <c r="CH997" s="62"/>
      <c r="CI997" s="62"/>
      <c r="CJ997" s="62"/>
      <c r="CK997" s="62"/>
      <c r="CL997" s="62"/>
      <c r="CM997" s="62"/>
      <c r="CN997" s="62"/>
      <c r="CO997" s="62"/>
      <c r="CP997" s="62"/>
      <c r="CQ997" s="62"/>
      <c r="CR997" s="62"/>
      <c r="CS997" s="62"/>
      <c r="CT997" s="62"/>
      <c r="CU997" s="62"/>
      <c r="CV997" s="62"/>
      <c r="CW997" s="62"/>
    </row>
    <row r="998" spans="1:101" x14ac:dyDescent="0.2">
      <c r="A998" s="62" t="s">
        <v>2075</v>
      </c>
      <c r="B998" s="65">
        <v>40786.583333333336</v>
      </c>
      <c r="C998" s="62"/>
      <c r="D998" s="62" t="s">
        <v>760</v>
      </c>
      <c r="E998" s="62" t="s">
        <v>761</v>
      </c>
      <c r="F998" s="62"/>
      <c r="G998" s="62">
        <v>70</v>
      </c>
      <c r="H998" s="62"/>
      <c r="I998" s="62"/>
      <c r="J998" s="62"/>
      <c r="K998" s="62">
        <v>0.33</v>
      </c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  <c r="BF998" s="62"/>
      <c r="BG998" s="62"/>
      <c r="BH998" s="62"/>
      <c r="BI998" s="62"/>
      <c r="BJ998" s="62"/>
      <c r="BK998" s="62"/>
      <c r="BL998" s="62"/>
      <c r="BM998" s="62"/>
      <c r="BN998" s="62"/>
      <c r="BO998" s="62"/>
      <c r="BP998" s="62"/>
      <c r="BQ998" s="62"/>
      <c r="BR998" s="62"/>
      <c r="BS998" s="62"/>
      <c r="BT998" s="62"/>
      <c r="BU998" s="62"/>
      <c r="BV998" s="62"/>
      <c r="BW998" s="62"/>
      <c r="BX998" s="62"/>
      <c r="BY998" s="62">
        <v>5.3</v>
      </c>
      <c r="BZ998" s="62"/>
      <c r="CA998" s="62"/>
      <c r="CB998" s="62"/>
      <c r="CC998" s="62"/>
      <c r="CD998" s="62"/>
      <c r="CE998" s="62"/>
      <c r="CF998" s="62"/>
      <c r="CG998" s="62"/>
      <c r="CH998" s="62"/>
      <c r="CI998" s="62"/>
      <c r="CJ998" s="62"/>
      <c r="CK998" s="62"/>
      <c r="CL998" s="62"/>
      <c r="CM998" s="62"/>
      <c r="CN998" s="62"/>
      <c r="CO998" s="62"/>
      <c r="CP998" s="62"/>
      <c r="CQ998" s="62"/>
      <c r="CR998" s="62"/>
      <c r="CS998" s="62"/>
      <c r="CT998" s="62"/>
      <c r="CU998" s="62"/>
      <c r="CV998" s="62"/>
      <c r="CW998" s="62"/>
    </row>
    <row r="999" spans="1:101" x14ac:dyDescent="0.2">
      <c r="A999" s="62" t="s">
        <v>2075</v>
      </c>
      <c r="B999" s="65">
        <v>40856.699999999997</v>
      </c>
      <c r="C999" s="65">
        <v>40857.919444444444</v>
      </c>
      <c r="D999" s="62" t="s">
        <v>762</v>
      </c>
      <c r="E999" s="62" t="s">
        <v>763</v>
      </c>
      <c r="F999" s="62"/>
      <c r="G999" s="62">
        <v>50</v>
      </c>
      <c r="H999" s="62"/>
      <c r="I999" s="62"/>
      <c r="J999" s="62"/>
      <c r="K999" s="62"/>
      <c r="L999" s="62"/>
      <c r="M999" s="62">
        <v>357</v>
      </c>
      <c r="N999" s="62"/>
      <c r="O999" s="62"/>
      <c r="P999" s="62"/>
      <c r="Q999" s="62">
        <v>61</v>
      </c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  <c r="BF999" s="62"/>
      <c r="BG999" s="62"/>
      <c r="BH999" s="62"/>
      <c r="BI999" s="62"/>
      <c r="BJ999" s="62"/>
      <c r="BK999" s="62"/>
      <c r="BL999" s="62"/>
      <c r="BM999" s="62"/>
      <c r="BN999" s="62"/>
      <c r="BO999" s="62"/>
      <c r="BP999" s="62"/>
      <c r="BQ999" s="62"/>
      <c r="BR999" s="62"/>
      <c r="BS999" s="62"/>
      <c r="BT999" s="62"/>
      <c r="BU999" s="62"/>
      <c r="BV999" s="62"/>
      <c r="BW999" s="62"/>
      <c r="BX999" s="62"/>
      <c r="BY999" s="62"/>
      <c r="BZ999" s="62"/>
      <c r="CA999" s="62"/>
      <c r="CB999" s="62"/>
      <c r="CC999" s="62"/>
      <c r="CD999" s="62"/>
      <c r="CE999" s="62"/>
      <c r="CF999" s="62"/>
      <c r="CG999" s="62"/>
      <c r="CH999" s="62"/>
      <c r="CI999" s="62"/>
      <c r="CJ999" s="62"/>
      <c r="CK999" s="62"/>
      <c r="CL999" s="62"/>
      <c r="CM999" s="62"/>
      <c r="CN999" s="62"/>
      <c r="CO999" s="62"/>
      <c r="CP999" s="62"/>
      <c r="CQ999" s="62"/>
      <c r="CR999" s="62"/>
      <c r="CS999" s="62"/>
      <c r="CT999" s="62"/>
      <c r="CU999" s="62"/>
      <c r="CV999" s="62"/>
      <c r="CW999" s="62"/>
    </row>
    <row r="1000" spans="1:101" x14ac:dyDescent="0.2">
      <c r="A1000" s="62" t="s">
        <v>2075</v>
      </c>
      <c r="B1000" s="65">
        <v>40858.125694444447</v>
      </c>
      <c r="C1000" s="65">
        <v>40873.723611111112</v>
      </c>
      <c r="D1000" s="62" t="s">
        <v>764</v>
      </c>
      <c r="E1000" s="62" t="s">
        <v>765</v>
      </c>
      <c r="F1000" s="62"/>
      <c r="G1000" s="62">
        <v>50</v>
      </c>
      <c r="H1000" s="62"/>
      <c r="I1000" s="62"/>
      <c r="J1000" s="62"/>
      <c r="K1000" s="62"/>
      <c r="L1000" s="62"/>
      <c r="M1000" s="62">
        <v>720</v>
      </c>
      <c r="N1000" s="62"/>
      <c r="O1000" s="62"/>
      <c r="P1000" s="62"/>
      <c r="Q1000" s="62">
        <v>76.3</v>
      </c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  <c r="BF1000" s="62"/>
      <c r="BG1000" s="62"/>
      <c r="BH1000" s="62"/>
      <c r="BI1000" s="62"/>
      <c r="BJ1000" s="62"/>
      <c r="BK1000" s="62"/>
      <c r="BL1000" s="62"/>
      <c r="BM1000" s="62"/>
      <c r="BN1000" s="62"/>
      <c r="BO1000" s="62"/>
      <c r="BP1000" s="62"/>
      <c r="BQ1000" s="62"/>
      <c r="BR1000" s="62"/>
      <c r="BS1000" s="62"/>
      <c r="BT1000" s="62"/>
      <c r="BU1000" s="62"/>
      <c r="BV1000" s="62"/>
      <c r="BW1000" s="62"/>
      <c r="BX1000" s="62"/>
      <c r="BY1000" s="62"/>
      <c r="BZ1000" s="62"/>
      <c r="CA1000" s="62"/>
      <c r="CB1000" s="62"/>
      <c r="CC1000" s="62"/>
      <c r="CD1000" s="62"/>
      <c r="CE1000" s="62"/>
      <c r="CF1000" s="62"/>
      <c r="CG1000" s="62"/>
      <c r="CH1000" s="62"/>
      <c r="CI1000" s="62"/>
      <c r="CJ1000" s="62"/>
      <c r="CK1000" s="62"/>
      <c r="CL1000" s="62"/>
      <c r="CM1000" s="62"/>
      <c r="CN1000" s="62"/>
      <c r="CO1000" s="62"/>
      <c r="CP1000" s="62"/>
      <c r="CQ1000" s="62"/>
      <c r="CR1000" s="62"/>
      <c r="CS1000" s="62"/>
      <c r="CT1000" s="62"/>
      <c r="CU1000" s="62"/>
      <c r="CV1000" s="62"/>
      <c r="CW1000" s="62"/>
    </row>
    <row r="1001" spans="1:101" x14ac:dyDescent="0.2">
      <c r="A1001" s="62" t="s">
        <v>2075</v>
      </c>
      <c r="B1001" s="65">
        <v>40873.813888888886</v>
      </c>
      <c r="C1001" s="65">
        <v>40874.400694444441</v>
      </c>
      <c r="D1001" s="62" t="s">
        <v>766</v>
      </c>
      <c r="E1001" s="62" t="s">
        <v>767</v>
      </c>
      <c r="F1001" s="62"/>
      <c r="G1001" s="62">
        <v>50</v>
      </c>
      <c r="H1001" s="62"/>
      <c r="I1001" s="62"/>
      <c r="J1001" s="62"/>
      <c r="K1001" s="62"/>
      <c r="L1001" s="62"/>
      <c r="M1001" s="62">
        <v>540</v>
      </c>
      <c r="N1001" s="62"/>
      <c r="O1001" s="62"/>
      <c r="P1001" s="62"/>
      <c r="Q1001" s="62">
        <v>28.8</v>
      </c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  <c r="BF1001" s="62"/>
      <c r="BG1001" s="62"/>
      <c r="BH1001" s="62"/>
      <c r="BI1001" s="62"/>
      <c r="BJ1001" s="62"/>
      <c r="BK1001" s="62"/>
      <c r="BL1001" s="62"/>
      <c r="BM1001" s="62"/>
      <c r="BN1001" s="62"/>
      <c r="BO1001" s="62"/>
      <c r="BP1001" s="62"/>
      <c r="BQ1001" s="62"/>
      <c r="BR1001" s="62"/>
      <c r="BS1001" s="62"/>
      <c r="BT1001" s="62"/>
      <c r="BU1001" s="62"/>
      <c r="BV1001" s="62"/>
      <c r="BW1001" s="62"/>
      <c r="BX1001" s="62"/>
      <c r="BY1001" s="62"/>
      <c r="BZ1001" s="62"/>
      <c r="CA1001" s="62"/>
      <c r="CB1001" s="62"/>
      <c r="CC1001" s="62"/>
      <c r="CD1001" s="62"/>
      <c r="CE1001" s="62"/>
      <c r="CF1001" s="62"/>
      <c r="CG1001" s="62"/>
      <c r="CH1001" s="62"/>
      <c r="CI1001" s="62"/>
      <c r="CJ1001" s="62"/>
      <c r="CK1001" s="62"/>
      <c r="CL1001" s="62"/>
      <c r="CM1001" s="62"/>
      <c r="CN1001" s="62"/>
      <c r="CO1001" s="62"/>
      <c r="CP1001" s="62"/>
      <c r="CQ1001" s="62"/>
      <c r="CR1001" s="62"/>
      <c r="CS1001" s="62"/>
      <c r="CT1001" s="62"/>
      <c r="CU1001" s="62"/>
      <c r="CV1001" s="62"/>
      <c r="CW1001" s="62"/>
    </row>
    <row r="1002" spans="1:101" x14ac:dyDescent="0.2">
      <c r="A1002" s="62" t="s">
        <v>2075</v>
      </c>
      <c r="B1002" s="65">
        <v>40874.672222222223</v>
      </c>
      <c r="C1002" s="65">
        <v>40877.943055555559</v>
      </c>
      <c r="D1002" s="62" t="s">
        <v>768</v>
      </c>
      <c r="E1002" s="62" t="s">
        <v>769</v>
      </c>
      <c r="F1002" s="62"/>
      <c r="G1002" s="62">
        <v>50</v>
      </c>
      <c r="H1002" s="62"/>
      <c r="I1002" s="62"/>
      <c r="J1002" s="62"/>
      <c r="K1002" s="62"/>
      <c r="L1002" s="62"/>
      <c r="M1002" s="62">
        <v>216</v>
      </c>
      <c r="N1002" s="62"/>
      <c r="O1002" s="62"/>
      <c r="P1002" s="62"/>
      <c r="Q1002" s="62">
        <v>81.7</v>
      </c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F1002" s="62"/>
      <c r="AG1002" s="62"/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  <c r="BF1002" s="62"/>
      <c r="BG1002" s="62"/>
      <c r="BH1002" s="62"/>
      <c r="BI1002" s="62"/>
      <c r="BJ1002" s="62"/>
      <c r="BK1002" s="62"/>
      <c r="BL1002" s="62"/>
      <c r="BM1002" s="62"/>
      <c r="BN1002" s="62"/>
      <c r="BO1002" s="62"/>
      <c r="BP1002" s="62"/>
      <c r="BQ1002" s="62"/>
      <c r="BR1002" s="62"/>
      <c r="BS1002" s="62"/>
      <c r="BT1002" s="62"/>
      <c r="BU1002" s="62"/>
      <c r="BV1002" s="62"/>
      <c r="BW1002" s="62"/>
      <c r="BX1002" s="62"/>
      <c r="BY1002" s="62"/>
      <c r="BZ1002" s="62"/>
      <c r="CA1002" s="62"/>
      <c r="CB1002" s="62"/>
      <c r="CC1002" s="62"/>
      <c r="CD1002" s="62"/>
      <c r="CE1002" s="62"/>
      <c r="CF1002" s="62"/>
      <c r="CG1002" s="62"/>
      <c r="CH1002" s="62"/>
      <c r="CI1002" s="62"/>
      <c r="CJ1002" s="62"/>
      <c r="CK1002" s="62"/>
      <c r="CL1002" s="62"/>
      <c r="CM1002" s="62"/>
      <c r="CN1002" s="62"/>
      <c r="CO1002" s="62"/>
      <c r="CP1002" s="62"/>
      <c r="CQ1002" s="62"/>
      <c r="CR1002" s="62"/>
      <c r="CS1002" s="62"/>
      <c r="CT1002" s="62"/>
      <c r="CU1002" s="62"/>
      <c r="CV1002" s="62"/>
      <c r="CW1002" s="62"/>
    </row>
    <row r="1003" spans="1:101" x14ac:dyDescent="0.2">
      <c r="A1003" s="62" t="s">
        <v>2075</v>
      </c>
      <c r="B1003" s="65">
        <v>40878.548611111109</v>
      </c>
      <c r="C1003" s="65">
        <v>40880.304166666669</v>
      </c>
      <c r="D1003" s="62" t="s">
        <v>770</v>
      </c>
      <c r="E1003" s="62" t="s">
        <v>771</v>
      </c>
      <c r="F1003" s="62"/>
      <c r="G1003" s="62">
        <v>50</v>
      </c>
      <c r="H1003" s="62"/>
      <c r="I1003" s="62"/>
      <c r="J1003" s="62"/>
      <c r="K1003" s="62"/>
      <c r="L1003" s="62"/>
      <c r="M1003" s="62">
        <v>95.6</v>
      </c>
      <c r="N1003" s="62"/>
      <c r="O1003" s="62"/>
      <c r="P1003" s="62"/>
      <c r="Q1003" s="62">
        <v>148</v>
      </c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  <c r="AK1003" s="62"/>
      <c r="AL1003" s="62"/>
      <c r="AM1003" s="62"/>
      <c r="AN1003" s="62"/>
      <c r="AO1003" s="62"/>
      <c r="AP1003" s="62"/>
      <c r="AQ1003" s="62"/>
      <c r="AR1003" s="62"/>
      <c r="AS1003" s="62"/>
      <c r="AT1003" s="62"/>
      <c r="AU1003" s="62"/>
      <c r="AV1003" s="62"/>
      <c r="AW1003" s="62"/>
      <c r="AX1003" s="62"/>
      <c r="AY1003" s="62"/>
      <c r="AZ1003" s="62"/>
      <c r="BA1003" s="62"/>
      <c r="BB1003" s="62"/>
      <c r="BC1003" s="62"/>
      <c r="BD1003" s="62"/>
      <c r="BE1003" s="62"/>
      <c r="BF1003" s="62"/>
      <c r="BG1003" s="62"/>
      <c r="BH1003" s="62"/>
      <c r="BI1003" s="62"/>
      <c r="BJ1003" s="62"/>
      <c r="BK1003" s="62"/>
      <c r="BL1003" s="62"/>
      <c r="BM1003" s="62"/>
      <c r="BN1003" s="62"/>
      <c r="BO1003" s="62"/>
      <c r="BP1003" s="62"/>
      <c r="BQ1003" s="62"/>
      <c r="BR1003" s="62"/>
      <c r="BS1003" s="62"/>
      <c r="BT1003" s="62"/>
      <c r="BU1003" s="62"/>
      <c r="BV1003" s="62"/>
      <c r="BW1003" s="62"/>
      <c r="BX1003" s="62"/>
      <c r="BY1003" s="62"/>
      <c r="BZ1003" s="62"/>
      <c r="CA1003" s="62"/>
      <c r="CB1003" s="62"/>
      <c r="CC1003" s="62"/>
      <c r="CD1003" s="62"/>
      <c r="CE1003" s="62"/>
      <c r="CF1003" s="62"/>
      <c r="CG1003" s="62"/>
      <c r="CH1003" s="62"/>
      <c r="CI1003" s="62"/>
      <c r="CJ1003" s="62"/>
      <c r="CK1003" s="62"/>
      <c r="CL1003" s="62"/>
      <c r="CM1003" s="62"/>
      <c r="CN1003" s="62"/>
      <c r="CO1003" s="62"/>
      <c r="CP1003" s="62"/>
      <c r="CQ1003" s="62"/>
      <c r="CR1003" s="62"/>
      <c r="CS1003" s="62"/>
      <c r="CT1003" s="62"/>
      <c r="CU1003" s="62"/>
      <c r="CV1003" s="62"/>
      <c r="CW1003" s="62"/>
    </row>
    <row r="1004" spans="1:101" x14ac:dyDescent="0.2">
      <c r="A1004" s="62" t="s">
        <v>2075</v>
      </c>
      <c r="B1004" s="65">
        <v>40880.32708333333</v>
      </c>
      <c r="C1004" s="65">
        <v>40881.352777777778</v>
      </c>
      <c r="D1004" s="62" t="s">
        <v>772</v>
      </c>
      <c r="E1004" s="62" t="s">
        <v>773</v>
      </c>
      <c r="F1004" s="62"/>
      <c r="G1004" s="62">
        <v>50</v>
      </c>
      <c r="H1004" s="62"/>
      <c r="I1004" s="62"/>
      <c r="J1004" s="62"/>
      <c r="K1004" s="62"/>
      <c r="L1004" s="62"/>
      <c r="M1004" s="62">
        <v>704</v>
      </c>
      <c r="N1004" s="62"/>
      <c r="O1004" s="62"/>
      <c r="P1004" s="62"/>
      <c r="Q1004" s="62">
        <v>99.6</v>
      </c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  <c r="AK1004" s="62"/>
      <c r="AL1004" s="62"/>
      <c r="AM1004" s="62"/>
      <c r="AN1004" s="62"/>
      <c r="AO1004" s="62"/>
      <c r="AP1004" s="62"/>
      <c r="AQ1004" s="62"/>
      <c r="AR1004" s="62"/>
      <c r="AS1004" s="62"/>
      <c r="AT1004" s="62"/>
      <c r="AU1004" s="62"/>
      <c r="AV1004" s="62"/>
      <c r="AW1004" s="62"/>
      <c r="AX1004" s="62"/>
      <c r="AY1004" s="62"/>
      <c r="AZ1004" s="62"/>
      <c r="BA1004" s="62"/>
      <c r="BB1004" s="62"/>
      <c r="BC1004" s="62"/>
      <c r="BD1004" s="62"/>
      <c r="BE1004" s="62"/>
      <c r="BF1004" s="62"/>
      <c r="BG1004" s="62"/>
      <c r="BH1004" s="62"/>
      <c r="BI1004" s="62"/>
      <c r="BJ1004" s="62"/>
      <c r="BK1004" s="62"/>
      <c r="BL1004" s="62"/>
      <c r="BM1004" s="62"/>
      <c r="BN1004" s="62"/>
      <c r="BO1004" s="62"/>
      <c r="BP1004" s="62"/>
      <c r="BQ1004" s="62"/>
      <c r="BR1004" s="62"/>
      <c r="BS1004" s="62"/>
      <c r="BT1004" s="62"/>
      <c r="BU1004" s="62"/>
      <c r="BV1004" s="62"/>
      <c r="BW1004" s="62"/>
      <c r="BX1004" s="62"/>
      <c r="BY1004" s="62"/>
      <c r="BZ1004" s="62"/>
      <c r="CA1004" s="62"/>
      <c r="CB1004" s="62"/>
      <c r="CC1004" s="62"/>
      <c r="CD1004" s="62"/>
      <c r="CE1004" s="62"/>
      <c r="CF1004" s="62"/>
      <c r="CG1004" s="62"/>
      <c r="CH1004" s="62"/>
      <c r="CI1004" s="62"/>
      <c r="CJ1004" s="62"/>
      <c r="CK1004" s="62"/>
      <c r="CL1004" s="62"/>
      <c r="CM1004" s="62"/>
      <c r="CN1004" s="62"/>
      <c r="CO1004" s="62"/>
      <c r="CP1004" s="62"/>
      <c r="CQ1004" s="62"/>
      <c r="CR1004" s="62"/>
      <c r="CS1004" s="62"/>
      <c r="CT1004" s="62"/>
      <c r="CU1004" s="62"/>
      <c r="CV1004" s="62"/>
      <c r="CW1004" s="62"/>
    </row>
    <row r="1005" spans="1:101" x14ac:dyDescent="0.2">
      <c r="A1005" s="62" t="s">
        <v>2075</v>
      </c>
      <c r="B1005" s="65">
        <v>40881.564583333333</v>
      </c>
      <c r="C1005" s="65">
        <v>40882.822916666664</v>
      </c>
      <c r="D1005" s="62" t="s">
        <v>774</v>
      </c>
      <c r="E1005" s="62" t="s">
        <v>775</v>
      </c>
      <c r="F1005" s="62"/>
      <c r="G1005" s="62">
        <v>50</v>
      </c>
      <c r="H1005" s="62"/>
      <c r="I1005" s="62"/>
      <c r="J1005" s="62"/>
      <c r="K1005" s="62"/>
      <c r="L1005" s="62"/>
      <c r="M1005" s="62">
        <v>236</v>
      </c>
      <c r="N1005" s="62"/>
      <c r="O1005" s="62"/>
      <c r="P1005" s="62"/>
      <c r="Q1005" s="62">
        <v>206</v>
      </c>
      <c r="R1005" s="62"/>
      <c r="S1005" s="62"/>
      <c r="T1005" s="62"/>
      <c r="U1005" s="62"/>
      <c r="V1005" s="62"/>
      <c r="W1005" s="62"/>
      <c r="X1005" s="62"/>
      <c r="Y1005" s="62"/>
      <c r="Z1005" s="62"/>
      <c r="AA1005" s="62"/>
      <c r="AB1005" s="62"/>
      <c r="AC1005" s="62"/>
      <c r="AD1005" s="62"/>
      <c r="AE1005" s="62"/>
      <c r="AF1005" s="62"/>
      <c r="AG1005" s="62"/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  <c r="BF1005" s="62"/>
      <c r="BG1005" s="62"/>
      <c r="BH1005" s="62"/>
      <c r="BI1005" s="62"/>
      <c r="BJ1005" s="62"/>
      <c r="BK1005" s="62"/>
      <c r="BL1005" s="62"/>
      <c r="BM1005" s="62"/>
      <c r="BN1005" s="62"/>
      <c r="BO1005" s="62"/>
      <c r="BP1005" s="62"/>
      <c r="BQ1005" s="62"/>
      <c r="BR1005" s="62"/>
      <c r="BS1005" s="62"/>
      <c r="BT1005" s="62"/>
      <c r="BU1005" s="62"/>
      <c r="BV1005" s="62"/>
      <c r="BW1005" s="62"/>
      <c r="BX1005" s="62"/>
      <c r="BY1005" s="62"/>
      <c r="BZ1005" s="62"/>
      <c r="CA1005" s="62"/>
      <c r="CB1005" s="62"/>
      <c r="CC1005" s="62"/>
      <c r="CD1005" s="62"/>
      <c r="CE1005" s="62"/>
      <c r="CF1005" s="62"/>
      <c r="CG1005" s="62"/>
      <c r="CH1005" s="62"/>
      <c r="CI1005" s="62"/>
      <c r="CJ1005" s="62"/>
      <c r="CK1005" s="62"/>
      <c r="CL1005" s="62"/>
      <c r="CM1005" s="62"/>
      <c r="CN1005" s="62"/>
      <c r="CO1005" s="62"/>
      <c r="CP1005" s="62"/>
      <c r="CQ1005" s="62"/>
      <c r="CR1005" s="62"/>
      <c r="CS1005" s="62"/>
      <c r="CT1005" s="62"/>
      <c r="CU1005" s="62"/>
      <c r="CV1005" s="62"/>
      <c r="CW1005" s="62"/>
    </row>
    <row r="1006" spans="1:101" x14ac:dyDescent="0.2">
      <c r="A1006" s="62" t="s">
        <v>2075</v>
      </c>
      <c r="B1006" s="65">
        <v>40882.938194444447</v>
      </c>
      <c r="C1006" s="65">
        <v>40891.195833333331</v>
      </c>
      <c r="D1006" s="62" t="s">
        <v>776</v>
      </c>
      <c r="E1006" s="62" t="s">
        <v>777</v>
      </c>
      <c r="F1006" s="62"/>
      <c r="G1006" s="62">
        <v>50</v>
      </c>
      <c r="H1006" s="62"/>
      <c r="I1006" s="62"/>
      <c r="J1006" s="62"/>
      <c r="K1006" s="62"/>
      <c r="L1006" s="62"/>
      <c r="M1006" s="62">
        <v>483</v>
      </c>
      <c r="N1006" s="62"/>
      <c r="O1006" s="62"/>
      <c r="P1006" s="62"/>
      <c r="Q1006" s="62">
        <v>113</v>
      </c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  <c r="BF1006" s="62"/>
      <c r="BG1006" s="62"/>
      <c r="BH1006" s="62"/>
      <c r="BI1006" s="62"/>
      <c r="BJ1006" s="62"/>
      <c r="BK1006" s="62"/>
      <c r="BL1006" s="62"/>
      <c r="BM1006" s="62"/>
      <c r="BN1006" s="62"/>
      <c r="BO1006" s="62"/>
      <c r="BP1006" s="62"/>
      <c r="BQ1006" s="62"/>
      <c r="BR1006" s="62"/>
      <c r="BS1006" s="62"/>
      <c r="BT1006" s="62"/>
      <c r="BU1006" s="62"/>
      <c r="BV1006" s="62"/>
      <c r="BW1006" s="62"/>
      <c r="BX1006" s="62"/>
      <c r="BY1006" s="62"/>
      <c r="BZ1006" s="62"/>
      <c r="CA1006" s="62"/>
      <c r="CB1006" s="62"/>
      <c r="CC1006" s="62"/>
      <c r="CD1006" s="62"/>
      <c r="CE1006" s="62"/>
      <c r="CF1006" s="62"/>
      <c r="CG1006" s="62"/>
      <c r="CH1006" s="62"/>
      <c r="CI1006" s="62"/>
      <c r="CJ1006" s="62"/>
      <c r="CK1006" s="62"/>
      <c r="CL1006" s="62"/>
      <c r="CM1006" s="62"/>
      <c r="CN1006" s="62"/>
      <c r="CO1006" s="62"/>
      <c r="CP1006" s="62"/>
      <c r="CQ1006" s="62"/>
      <c r="CR1006" s="62"/>
      <c r="CS1006" s="62"/>
      <c r="CT1006" s="62"/>
      <c r="CU1006" s="62"/>
      <c r="CV1006" s="62"/>
      <c r="CW1006" s="62"/>
    </row>
    <row r="1007" spans="1:101" x14ac:dyDescent="0.2">
      <c r="A1007" s="62" t="s">
        <v>2075</v>
      </c>
      <c r="B1007" s="65">
        <v>40891.238888888889</v>
      </c>
      <c r="C1007" s="65">
        <v>40891.287499999999</v>
      </c>
      <c r="D1007" s="62" t="s">
        <v>778</v>
      </c>
      <c r="E1007" s="62" t="s">
        <v>779</v>
      </c>
      <c r="F1007" s="62"/>
      <c r="G1007" s="62">
        <v>50</v>
      </c>
      <c r="H1007" s="62"/>
      <c r="I1007" s="62"/>
      <c r="J1007" s="62"/>
      <c r="K1007" s="62"/>
      <c r="L1007" s="62"/>
      <c r="M1007" s="62">
        <v>154</v>
      </c>
      <c r="N1007" s="62"/>
      <c r="O1007" s="62"/>
      <c r="P1007" s="62"/>
      <c r="Q1007" s="62">
        <v>121</v>
      </c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  <c r="BF1007" s="62"/>
      <c r="BG1007" s="62"/>
      <c r="BH1007" s="62"/>
      <c r="BI1007" s="62"/>
      <c r="BJ1007" s="62"/>
      <c r="BK1007" s="62"/>
      <c r="BL1007" s="62"/>
      <c r="BM1007" s="62"/>
      <c r="BN1007" s="62"/>
      <c r="BO1007" s="62"/>
      <c r="BP1007" s="62"/>
      <c r="BQ1007" s="62"/>
      <c r="BR1007" s="62"/>
      <c r="BS1007" s="62"/>
      <c r="BT1007" s="62"/>
      <c r="BU1007" s="62"/>
      <c r="BV1007" s="62"/>
      <c r="BW1007" s="62"/>
      <c r="BX1007" s="62"/>
      <c r="BY1007" s="62"/>
      <c r="BZ1007" s="62"/>
      <c r="CA1007" s="62"/>
      <c r="CB1007" s="62"/>
      <c r="CC1007" s="62"/>
      <c r="CD1007" s="62"/>
      <c r="CE1007" s="62"/>
      <c r="CF1007" s="62"/>
      <c r="CG1007" s="62"/>
      <c r="CH1007" s="62"/>
      <c r="CI1007" s="62"/>
      <c r="CJ1007" s="62"/>
      <c r="CK1007" s="62"/>
      <c r="CL1007" s="62"/>
      <c r="CM1007" s="62"/>
      <c r="CN1007" s="62"/>
      <c r="CO1007" s="62"/>
      <c r="CP1007" s="62"/>
      <c r="CQ1007" s="62"/>
      <c r="CR1007" s="62"/>
      <c r="CS1007" s="62"/>
      <c r="CT1007" s="62"/>
      <c r="CU1007" s="62"/>
      <c r="CV1007" s="62"/>
      <c r="CW1007" s="62"/>
    </row>
    <row r="1008" spans="1:101" x14ac:dyDescent="0.2">
      <c r="A1008" s="62" t="s">
        <v>2075</v>
      </c>
      <c r="B1008" s="65">
        <v>40891.294444444444</v>
      </c>
      <c r="C1008" s="65">
        <v>40894.102083333331</v>
      </c>
      <c r="D1008" s="62" t="s">
        <v>780</v>
      </c>
      <c r="E1008" s="62" t="s">
        <v>781</v>
      </c>
      <c r="F1008" s="62"/>
      <c r="G1008" s="62">
        <v>50</v>
      </c>
      <c r="H1008" s="62"/>
      <c r="I1008" s="62"/>
      <c r="J1008" s="62"/>
      <c r="K1008" s="62"/>
      <c r="L1008" s="62"/>
      <c r="M1008" s="62">
        <v>1201</v>
      </c>
      <c r="N1008" s="62"/>
      <c r="O1008" s="62"/>
      <c r="P1008" s="62"/>
      <c r="Q1008" s="62">
        <v>45.5</v>
      </c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  <c r="BF1008" s="62"/>
      <c r="BG1008" s="62"/>
      <c r="BH1008" s="62"/>
      <c r="BI1008" s="62"/>
      <c r="BJ1008" s="62"/>
      <c r="BK1008" s="62"/>
      <c r="BL1008" s="62"/>
      <c r="BM1008" s="62"/>
      <c r="BN1008" s="62"/>
      <c r="BO1008" s="62"/>
      <c r="BP1008" s="62"/>
      <c r="BQ1008" s="62"/>
      <c r="BR1008" s="62"/>
      <c r="BS1008" s="62"/>
      <c r="BT1008" s="62"/>
      <c r="BU1008" s="62"/>
      <c r="BV1008" s="62"/>
      <c r="BW1008" s="62"/>
      <c r="BX1008" s="62"/>
      <c r="BY1008" s="62"/>
      <c r="BZ1008" s="62"/>
      <c r="CA1008" s="62"/>
      <c r="CB1008" s="62"/>
      <c r="CC1008" s="62"/>
      <c r="CD1008" s="62"/>
      <c r="CE1008" s="62"/>
      <c r="CF1008" s="62"/>
      <c r="CG1008" s="62"/>
      <c r="CH1008" s="62"/>
      <c r="CI1008" s="62"/>
      <c r="CJ1008" s="62"/>
      <c r="CK1008" s="62"/>
      <c r="CL1008" s="62"/>
      <c r="CM1008" s="62"/>
      <c r="CN1008" s="62"/>
      <c r="CO1008" s="62"/>
      <c r="CP1008" s="62"/>
      <c r="CQ1008" s="62"/>
      <c r="CR1008" s="62"/>
      <c r="CS1008" s="62"/>
      <c r="CT1008" s="62"/>
      <c r="CU1008" s="62"/>
      <c r="CV1008" s="62"/>
      <c r="CW1008" s="62"/>
    </row>
    <row r="1009" spans="1:101" x14ac:dyDescent="0.2">
      <c r="A1009" s="62" t="s">
        <v>2075</v>
      </c>
      <c r="B1009" s="65">
        <v>40894.25277777778</v>
      </c>
      <c r="C1009" s="65">
        <v>40895.375</v>
      </c>
      <c r="D1009" s="62" t="s">
        <v>782</v>
      </c>
      <c r="E1009" s="62" t="s">
        <v>783</v>
      </c>
      <c r="F1009" s="62"/>
      <c r="G1009" s="62">
        <v>50</v>
      </c>
      <c r="H1009" s="62"/>
      <c r="I1009" s="62"/>
      <c r="J1009" s="62"/>
      <c r="K1009" s="62"/>
      <c r="L1009" s="62"/>
      <c r="M1009" s="62">
        <v>83.6</v>
      </c>
      <c r="N1009" s="62"/>
      <c r="O1009" s="62"/>
      <c r="P1009" s="62"/>
      <c r="Q1009" s="62">
        <v>554</v>
      </c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  <c r="BF1009" s="62"/>
      <c r="BG1009" s="62"/>
      <c r="BH1009" s="62"/>
      <c r="BI1009" s="62"/>
      <c r="BJ1009" s="62"/>
      <c r="BK1009" s="62"/>
      <c r="BL1009" s="62"/>
      <c r="BM1009" s="62"/>
      <c r="BN1009" s="62"/>
      <c r="BO1009" s="62"/>
      <c r="BP1009" s="62"/>
      <c r="BQ1009" s="62"/>
      <c r="BR1009" s="62"/>
      <c r="BS1009" s="62"/>
      <c r="BT1009" s="62"/>
      <c r="BU1009" s="62"/>
      <c r="BV1009" s="62"/>
      <c r="BW1009" s="62"/>
      <c r="BX1009" s="62"/>
      <c r="BY1009" s="62"/>
      <c r="BZ1009" s="62"/>
      <c r="CA1009" s="62"/>
      <c r="CB1009" s="62"/>
      <c r="CC1009" s="62"/>
      <c r="CD1009" s="62"/>
      <c r="CE1009" s="62"/>
      <c r="CF1009" s="62"/>
      <c r="CG1009" s="62"/>
      <c r="CH1009" s="62"/>
      <c r="CI1009" s="62"/>
      <c r="CJ1009" s="62"/>
      <c r="CK1009" s="62"/>
      <c r="CL1009" s="62"/>
      <c r="CM1009" s="62"/>
      <c r="CN1009" s="62"/>
      <c r="CO1009" s="62"/>
      <c r="CP1009" s="62"/>
      <c r="CQ1009" s="62"/>
      <c r="CR1009" s="62"/>
      <c r="CS1009" s="62"/>
      <c r="CT1009" s="62"/>
      <c r="CU1009" s="62"/>
      <c r="CV1009" s="62"/>
      <c r="CW1009" s="62"/>
    </row>
    <row r="1010" spans="1:101" x14ac:dyDescent="0.2">
      <c r="A1010" s="62" t="s">
        <v>2075</v>
      </c>
      <c r="B1010" s="65">
        <v>40895.559027777781</v>
      </c>
      <c r="C1010" s="65">
        <v>40897.707638888889</v>
      </c>
      <c r="D1010" s="62" t="s">
        <v>784</v>
      </c>
      <c r="E1010" s="62" t="s">
        <v>785</v>
      </c>
      <c r="F1010" s="62"/>
      <c r="G1010" s="62">
        <v>50</v>
      </c>
      <c r="H1010" s="62"/>
      <c r="I1010" s="62"/>
      <c r="J1010" s="62"/>
      <c r="K1010" s="62"/>
      <c r="L1010" s="62"/>
      <c r="M1010" s="62">
        <v>132</v>
      </c>
      <c r="N1010" s="62"/>
      <c r="O1010" s="62"/>
      <c r="P1010" s="62"/>
      <c r="Q1010" s="62">
        <v>261</v>
      </c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  <c r="BF1010" s="62"/>
      <c r="BG1010" s="62"/>
      <c r="BH1010" s="62"/>
      <c r="BI1010" s="62"/>
      <c r="BJ1010" s="62"/>
      <c r="BK1010" s="62"/>
      <c r="BL1010" s="62"/>
      <c r="BM1010" s="62"/>
      <c r="BN1010" s="62"/>
      <c r="BO1010" s="62"/>
      <c r="BP1010" s="62"/>
      <c r="BQ1010" s="62"/>
      <c r="BR1010" s="62"/>
      <c r="BS1010" s="62"/>
      <c r="BT1010" s="62"/>
      <c r="BU1010" s="62"/>
      <c r="BV1010" s="62"/>
      <c r="BW1010" s="62"/>
      <c r="BX1010" s="62"/>
      <c r="BY1010" s="62"/>
      <c r="BZ1010" s="62"/>
      <c r="CA1010" s="62"/>
      <c r="CB1010" s="62"/>
      <c r="CC1010" s="62"/>
      <c r="CD1010" s="62"/>
      <c r="CE1010" s="62"/>
      <c r="CF1010" s="62"/>
      <c r="CG1010" s="62"/>
      <c r="CH1010" s="62"/>
      <c r="CI1010" s="62"/>
      <c r="CJ1010" s="62"/>
      <c r="CK1010" s="62"/>
      <c r="CL1010" s="62"/>
      <c r="CM1010" s="62"/>
      <c r="CN1010" s="62"/>
      <c r="CO1010" s="62"/>
      <c r="CP1010" s="62"/>
      <c r="CQ1010" s="62"/>
      <c r="CR1010" s="62"/>
      <c r="CS1010" s="62"/>
      <c r="CT1010" s="62"/>
      <c r="CU1010" s="62"/>
      <c r="CV1010" s="62"/>
      <c r="CW1010" s="62"/>
    </row>
    <row r="1011" spans="1:101" x14ac:dyDescent="0.2">
      <c r="A1011" s="62" t="s">
        <v>2075</v>
      </c>
      <c r="B1011" s="65">
        <v>40897.736111111109</v>
      </c>
      <c r="C1011" s="65">
        <v>40898.315972222219</v>
      </c>
      <c r="D1011" s="62" t="s">
        <v>786</v>
      </c>
      <c r="E1011" s="62" t="s">
        <v>787</v>
      </c>
      <c r="F1011" s="62"/>
      <c r="G1011" s="62">
        <v>50</v>
      </c>
      <c r="H1011" s="62"/>
      <c r="I1011" s="62"/>
      <c r="J1011" s="62"/>
      <c r="K1011" s="62"/>
      <c r="L1011" s="62"/>
      <c r="M1011" s="62">
        <v>34.299999999999997</v>
      </c>
      <c r="N1011" s="62"/>
      <c r="O1011" s="62">
        <v>107</v>
      </c>
      <c r="P1011" s="62"/>
      <c r="Q1011" s="62">
        <v>165</v>
      </c>
      <c r="R1011" s="62"/>
      <c r="S1011" s="62"/>
      <c r="T1011" s="62"/>
      <c r="U1011" s="62">
        <v>0.49</v>
      </c>
      <c r="V1011" s="62"/>
      <c r="W1011" s="62"/>
      <c r="X1011" s="62"/>
      <c r="Y1011" s="62"/>
      <c r="Z1011" s="62"/>
      <c r="AA1011" s="62"/>
      <c r="AB1011" s="62"/>
      <c r="AC1011" s="62">
        <v>1380</v>
      </c>
      <c r="AD1011" s="62" t="s">
        <v>1784</v>
      </c>
      <c r="AE1011" s="62">
        <v>20</v>
      </c>
      <c r="AF1011" s="62" t="s">
        <v>1784</v>
      </c>
      <c r="AG1011" s="62">
        <v>20</v>
      </c>
      <c r="AH1011" s="62"/>
      <c r="AI1011" s="62">
        <v>12</v>
      </c>
      <c r="AJ1011" s="62" t="s">
        <v>1784</v>
      </c>
      <c r="AK1011" s="62">
        <v>2.5</v>
      </c>
      <c r="AL1011" s="62"/>
      <c r="AM1011" s="62">
        <v>7.95</v>
      </c>
      <c r="AN1011" s="62"/>
      <c r="AO1011" s="62">
        <v>336</v>
      </c>
      <c r="AP1011" s="62"/>
      <c r="AQ1011" s="62">
        <v>29</v>
      </c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>
        <v>9</v>
      </c>
      <c r="BB1011" s="62"/>
      <c r="BC1011" s="62"/>
      <c r="BD1011" s="62"/>
      <c r="BE1011" s="62"/>
      <c r="BF1011" s="62"/>
      <c r="BG1011" s="62"/>
      <c r="BH1011" s="62"/>
      <c r="BI1011" s="62"/>
      <c r="BJ1011" s="62"/>
      <c r="BK1011" s="62"/>
      <c r="BL1011" s="62"/>
      <c r="BM1011" s="62"/>
      <c r="BN1011" s="62"/>
      <c r="BO1011" s="62"/>
      <c r="BP1011" s="62"/>
      <c r="BQ1011" s="62"/>
      <c r="BR1011" s="62"/>
      <c r="BS1011" s="62"/>
      <c r="BT1011" s="62"/>
      <c r="BU1011" s="62"/>
      <c r="BV1011" s="62"/>
      <c r="BW1011" s="62"/>
      <c r="BX1011" s="62"/>
      <c r="BY1011" s="62"/>
      <c r="BZ1011" s="62"/>
      <c r="CA1011" s="62">
        <v>36</v>
      </c>
      <c r="CB1011" s="62"/>
      <c r="CC1011" s="62">
        <v>0.5</v>
      </c>
      <c r="CD1011" s="62" t="s">
        <v>1784</v>
      </c>
      <c r="CE1011" s="62">
        <v>20</v>
      </c>
      <c r="CF1011" s="62"/>
      <c r="CG1011" s="62"/>
      <c r="CH1011" s="62"/>
      <c r="CI1011" s="62"/>
      <c r="CJ1011" s="62"/>
      <c r="CK1011" s="62"/>
      <c r="CL1011" s="62"/>
      <c r="CM1011" s="62"/>
      <c r="CN1011" s="62"/>
      <c r="CO1011" s="62"/>
      <c r="CP1011" s="62"/>
      <c r="CQ1011" s="62"/>
      <c r="CR1011" s="62"/>
      <c r="CS1011" s="62"/>
      <c r="CT1011" s="62"/>
      <c r="CU1011" s="62"/>
      <c r="CV1011" s="62"/>
      <c r="CW1011" s="62"/>
    </row>
    <row r="1012" spans="1:101" x14ac:dyDescent="0.2">
      <c r="A1012" s="62" t="s">
        <v>2075</v>
      </c>
      <c r="B1012" s="65">
        <v>40897.926388888889</v>
      </c>
      <c r="C1012" s="65">
        <v>40898.322222222225</v>
      </c>
      <c r="D1012" s="62" t="s">
        <v>788</v>
      </c>
      <c r="E1012" s="62" t="s">
        <v>789</v>
      </c>
      <c r="F1012" s="62"/>
      <c r="G1012" s="62">
        <v>50</v>
      </c>
      <c r="H1012" s="62"/>
      <c r="I1012" s="62"/>
      <c r="J1012" s="62"/>
      <c r="K1012" s="62"/>
      <c r="L1012" s="62"/>
      <c r="M1012" s="62">
        <v>23.9</v>
      </c>
      <c r="N1012" s="62"/>
      <c r="O1012" s="62"/>
      <c r="P1012" s="62"/>
      <c r="Q1012" s="62">
        <v>187</v>
      </c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  <c r="BF1012" s="62"/>
      <c r="BG1012" s="62"/>
      <c r="BH1012" s="62"/>
      <c r="BI1012" s="62"/>
      <c r="BJ1012" s="62"/>
      <c r="BK1012" s="62"/>
      <c r="BL1012" s="62"/>
      <c r="BM1012" s="62"/>
      <c r="BN1012" s="62"/>
      <c r="BO1012" s="62"/>
      <c r="BP1012" s="62"/>
      <c r="BQ1012" s="62"/>
      <c r="BR1012" s="62"/>
      <c r="BS1012" s="62"/>
      <c r="BT1012" s="62"/>
      <c r="BU1012" s="62"/>
      <c r="BV1012" s="62"/>
      <c r="BW1012" s="62"/>
      <c r="BX1012" s="62"/>
      <c r="BY1012" s="62"/>
      <c r="BZ1012" s="62"/>
      <c r="CA1012" s="62"/>
      <c r="CB1012" s="62"/>
      <c r="CC1012" s="62"/>
      <c r="CD1012" s="62"/>
      <c r="CE1012" s="62"/>
      <c r="CF1012" s="62"/>
      <c r="CG1012" s="62"/>
      <c r="CH1012" s="62"/>
      <c r="CI1012" s="62"/>
      <c r="CJ1012" s="62"/>
      <c r="CK1012" s="62"/>
      <c r="CL1012" s="62"/>
      <c r="CM1012" s="62"/>
      <c r="CN1012" s="62"/>
      <c r="CO1012" s="62"/>
      <c r="CP1012" s="62"/>
      <c r="CQ1012" s="62"/>
      <c r="CR1012" s="62"/>
      <c r="CS1012" s="62"/>
      <c r="CT1012" s="62"/>
      <c r="CU1012" s="62"/>
      <c r="CV1012" s="62"/>
      <c r="CW1012" s="62"/>
    </row>
    <row r="1013" spans="1:101" x14ac:dyDescent="0.2">
      <c r="A1013" s="62" t="s">
        <v>2075</v>
      </c>
      <c r="B1013" s="65">
        <v>40898.465277777781</v>
      </c>
      <c r="C1013" s="62"/>
      <c r="D1013" s="62" t="s">
        <v>790</v>
      </c>
      <c r="E1013" s="62" t="s">
        <v>791</v>
      </c>
      <c r="F1013" s="62"/>
      <c r="G1013" s="62">
        <v>70</v>
      </c>
      <c r="H1013" s="62"/>
      <c r="I1013" s="62"/>
      <c r="J1013" s="62"/>
      <c r="K1013" s="62">
        <v>0.94</v>
      </c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  <c r="BF1013" s="62"/>
      <c r="BG1013" s="62"/>
      <c r="BH1013" s="62"/>
      <c r="BI1013" s="62"/>
      <c r="BJ1013" s="62"/>
      <c r="BK1013" s="62"/>
      <c r="BL1013" s="62"/>
      <c r="BM1013" s="62"/>
      <c r="BN1013" s="62"/>
      <c r="BO1013" s="62"/>
      <c r="BP1013" s="62"/>
      <c r="BQ1013" s="62"/>
      <c r="BR1013" s="62"/>
      <c r="BS1013" s="62"/>
      <c r="BT1013" s="62"/>
      <c r="BU1013" s="62"/>
      <c r="BV1013" s="62"/>
      <c r="BW1013" s="62"/>
      <c r="BX1013" s="62"/>
      <c r="BY1013" s="62">
        <v>2.7</v>
      </c>
      <c r="BZ1013" s="62"/>
      <c r="CA1013" s="62"/>
      <c r="CB1013" s="62"/>
      <c r="CC1013" s="62"/>
      <c r="CD1013" s="62"/>
      <c r="CE1013" s="62"/>
      <c r="CF1013" s="62"/>
      <c r="CG1013" s="62"/>
      <c r="CH1013" s="62"/>
      <c r="CI1013" s="62"/>
      <c r="CJ1013" s="62"/>
      <c r="CK1013" s="62"/>
      <c r="CL1013" s="62"/>
      <c r="CM1013" s="62"/>
      <c r="CN1013" s="62"/>
      <c r="CO1013" s="62"/>
      <c r="CP1013" s="62"/>
      <c r="CQ1013" s="62"/>
      <c r="CR1013" s="62"/>
      <c r="CS1013" s="62"/>
      <c r="CT1013" s="62"/>
      <c r="CU1013" s="62"/>
      <c r="CV1013" s="62"/>
      <c r="CW1013" s="62"/>
    </row>
    <row r="1014" spans="1:101" x14ac:dyDescent="0.2">
      <c r="A1014" s="62" t="s">
        <v>2075</v>
      </c>
      <c r="B1014" s="65">
        <v>40898.621527777781</v>
      </c>
      <c r="C1014" s="65">
        <v>40907.368750000001</v>
      </c>
      <c r="D1014" s="62" t="s">
        <v>792</v>
      </c>
      <c r="E1014" s="62" t="s">
        <v>793</v>
      </c>
      <c r="F1014" s="62"/>
      <c r="G1014" s="62">
        <v>50</v>
      </c>
      <c r="H1014" s="62"/>
      <c r="I1014" s="62"/>
      <c r="J1014" s="62"/>
      <c r="K1014" s="62"/>
      <c r="L1014" s="62"/>
      <c r="M1014" s="62">
        <v>388</v>
      </c>
      <c r="N1014" s="62"/>
      <c r="O1014" s="62"/>
      <c r="P1014" s="62"/>
      <c r="Q1014" s="62">
        <v>159</v>
      </c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  <c r="BF1014" s="62"/>
      <c r="BG1014" s="62"/>
      <c r="BH1014" s="62"/>
      <c r="BI1014" s="62"/>
      <c r="BJ1014" s="62"/>
      <c r="BK1014" s="62"/>
      <c r="BL1014" s="62"/>
      <c r="BM1014" s="62"/>
      <c r="BN1014" s="62"/>
      <c r="BO1014" s="62"/>
      <c r="BP1014" s="62"/>
      <c r="BQ1014" s="62"/>
      <c r="BR1014" s="62"/>
      <c r="BS1014" s="62"/>
      <c r="BT1014" s="62"/>
      <c r="BU1014" s="62"/>
      <c r="BV1014" s="62"/>
      <c r="BW1014" s="62"/>
      <c r="BX1014" s="62"/>
      <c r="BY1014" s="62"/>
      <c r="BZ1014" s="62"/>
      <c r="CA1014" s="62"/>
      <c r="CB1014" s="62"/>
      <c r="CC1014" s="62"/>
      <c r="CD1014" s="62"/>
      <c r="CE1014" s="62"/>
      <c r="CF1014" s="62"/>
      <c r="CG1014" s="62"/>
      <c r="CH1014" s="62"/>
      <c r="CI1014" s="62"/>
      <c r="CJ1014" s="62"/>
      <c r="CK1014" s="62"/>
      <c r="CL1014" s="62"/>
      <c r="CM1014" s="62"/>
      <c r="CN1014" s="62"/>
      <c r="CO1014" s="62"/>
      <c r="CP1014" s="62"/>
      <c r="CQ1014" s="62"/>
      <c r="CR1014" s="62"/>
      <c r="CS1014" s="62"/>
      <c r="CT1014" s="62"/>
      <c r="CU1014" s="62"/>
      <c r="CV1014" s="62"/>
      <c r="CW1014" s="62"/>
    </row>
    <row r="1015" spans="1:101" x14ac:dyDescent="0.2">
      <c r="A1015" s="62" t="s">
        <v>2075</v>
      </c>
      <c r="B1015" s="65">
        <v>40907.4</v>
      </c>
      <c r="C1015" s="65">
        <v>40907.50277777778</v>
      </c>
      <c r="D1015" s="62" t="s">
        <v>794</v>
      </c>
      <c r="E1015" s="62" t="s">
        <v>795</v>
      </c>
      <c r="F1015" s="62"/>
      <c r="G1015" s="62">
        <v>50</v>
      </c>
      <c r="H1015" s="62"/>
      <c r="I1015" s="62"/>
      <c r="J1015" s="62"/>
      <c r="K1015" s="62"/>
      <c r="L1015" s="62"/>
      <c r="M1015" s="62">
        <v>118</v>
      </c>
      <c r="N1015" s="62"/>
      <c r="O1015" s="62"/>
      <c r="P1015" s="62"/>
      <c r="Q1015" s="62">
        <v>354</v>
      </c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  <c r="BF1015" s="62"/>
      <c r="BG1015" s="62"/>
      <c r="BH1015" s="62"/>
      <c r="BI1015" s="62"/>
      <c r="BJ1015" s="62"/>
      <c r="BK1015" s="62"/>
      <c r="BL1015" s="62"/>
      <c r="BM1015" s="62"/>
      <c r="BN1015" s="62"/>
      <c r="BO1015" s="62"/>
      <c r="BP1015" s="62"/>
      <c r="BQ1015" s="62"/>
      <c r="BR1015" s="62"/>
      <c r="BS1015" s="62"/>
      <c r="BT1015" s="62"/>
      <c r="BU1015" s="62"/>
      <c r="BV1015" s="62"/>
      <c r="BW1015" s="62"/>
      <c r="BX1015" s="62"/>
      <c r="BY1015" s="62"/>
      <c r="BZ1015" s="62"/>
      <c r="CA1015" s="62"/>
      <c r="CB1015" s="62"/>
      <c r="CC1015" s="62"/>
      <c r="CD1015" s="62"/>
      <c r="CE1015" s="62"/>
      <c r="CF1015" s="62"/>
      <c r="CG1015" s="62"/>
      <c r="CH1015" s="62"/>
      <c r="CI1015" s="62"/>
      <c r="CJ1015" s="62"/>
      <c r="CK1015" s="62"/>
      <c r="CL1015" s="62"/>
      <c r="CM1015" s="62"/>
      <c r="CN1015" s="62"/>
      <c r="CO1015" s="62"/>
      <c r="CP1015" s="62"/>
      <c r="CQ1015" s="62"/>
      <c r="CR1015" s="62"/>
      <c r="CS1015" s="62"/>
      <c r="CT1015" s="62"/>
      <c r="CU1015" s="62"/>
      <c r="CV1015" s="62"/>
      <c r="CW1015" s="62"/>
    </row>
    <row r="1016" spans="1:101" x14ac:dyDescent="0.2">
      <c r="A1016" s="62" t="s">
        <v>2075</v>
      </c>
      <c r="B1016" s="65">
        <v>40907.511805555558</v>
      </c>
      <c r="C1016" s="65">
        <v>40909.0625</v>
      </c>
      <c r="D1016" s="62" t="s">
        <v>796</v>
      </c>
      <c r="E1016" s="62" t="s">
        <v>797</v>
      </c>
      <c r="F1016" s="62"/>
      <c r="G1016" s="62">
        <v>50</v>
      </c>
      <c r="H1016" s="62"/>
      <c r="I1016" s="62"/>
      <c r="J1016" s="62"/>
      <c r="K1016" s="62"/>
      <c r="L1016" s="62"/>
      <c r="M1016" s="62">
        <v>929</v>
      </c>
      <c r="N1016" s="62"/>
      <c r="O1016" s="62"/>
      <c r="P1016" s="62"/>
      <c r="Q1016" s="62">
        <v>63.6</v>
      </c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  <c r="BF1016" s="62"/>
      <c r="BG1016" s="62"/>
      <c r="BH1016" s="62"/>
      <c r="BI1016" s="62"/>
      <c r="BJ1016" s="62"/>
      <c r="BK1016" s="62"/>
      <c r="BL1016" s="62"/>
      <c r="BM1016" s="62"/>
      <c r="BN1016" s="62"/>
      <c r="BO1016" s="62"/>
      <c r="BP1016" s="62"/>
      <c r="BQ1016" s="62"/>
      <c r="BR1016" s="62"/>
      <c r="BS1016" s="62"/>
      <c r="BT1016" s="62"/>
      <c r="BU1016" s="62"/>
      <c r="BV1016" s="62"/>
      <c r="BW1016" s="62"/>
      <c r="BX1016" s="62"/>
      <c r="BY1016" s="62"/>
      <c r="BZ1016" s="62"/>
      <c r="CA1016" s="62"/>
      <c r="CB1016" s="62"/>
      <c r="CC1016" s="62"/>
      <c r="CD1016" s="62"/>
      <c r="CE1016" s="62"/>
      <c r="CF1016" s="62"/>
      <c r="CG1016" s="62"/>
      <c r="CH1016" s="62"/>
      <c r="CI1016" s="62"/>
      <c r="CJ1016" s="62"/>
      <c r="CK1016" s="62"/>
      <c r="CL1016" s="62"/>
      <c r="CM1016" s="62"/>
      <c r="CN1016" s="62"/>
      <c r="CO1016" s="62"/>
      <c r="CP1016" s="62"/>
      <c r="CQ1016" s="62"/>
      <c r="CR1016" s="62"/>
      <c r="CS1016" s="62"/>
      <c r="CT1016" s="62"/>
      <c r="CU1016" s="62"/>
      <c r="CV1016" s="62"/>
      <c r="CW1016" s="62"/>
    </row>
    <row r="1017" spans="1:101" x14ac:dyDescent="0.2">
      <c r="A1017" s="62" t="s">
        <v>2075</v>
      </c>
      <c r="B1017" s="65">
        <v>40909.216666666667</v>
      </c>
      <c r="C1017" s="65">
        <v>40909.379861111112</v>
      </c>
      <c r="D1017" s="62" t="s">
        <v>798</v>
      </c>
      <c r="E1017" s="62" t="s">
        <v>799</v>
      </c>
      <c r="F1017" s="62"/>
      <c r="G1017" s="62">
        <v>50</v>
      </c>
      <c r="H1017" s="62"/>
      <c r="I1017" s="62"/>
      <c r="J1017" s="62"/>
      <c r="K1017" s="62"/>
      <c r="L1017" s="62"/>
      <c r="M1017" s="62">
        <v>52.1</v>
      </c>
      <c r="N1017" s="62"/>
      <c r="O1017" s="62"/>
      <c r="P1017" s="62"/>
      <c r="Q1017" s="62">
        <v>420</v>
      </c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  <c r="BF1017" s="62"/>
      <c r="BG1017" s="62"/>
      <c r="BH1017" s="62"/>
      <c r="BI1017" s="62"/>
      <c r="BJ1017" s="62"/>
      <c r="BK1017" s="62"/>
      <c r="BL1017" s="62"/>
      <c r="BM1017" s="62"/>
      <c r="BN1017" s="62"/>
      <c r="BO1017" s="62"/>
      <c r="BP1017" s="62"/>
      <c r="BQ1017" s="62"/>
      <c r="BR1017" s="62"/>
      <c r="BS1017" s="62"/>
      <c r="BT1017" s="62"/>
      <c r="BU1017" s="62"/>
      <c r="BV1017" s="62"/>
      <c r="BW1017" s="62"/>
      <c r="BX1017" s="62"/>
      <c r="BY1017" s="62"/>
      <c r="BZ1017" s="62"/>
      <c r="CA1017" s="62"/>
      <c r="CB1017" s="62"/>
      <c r="CC1017" s="62"/>
      <c r="CD1017" s="62"/>
      <c r="CE1017" s="62"/>
      <c r="CF1017" s="62"/>
      <c r="CG1017" s="62"/>
      <c r="CH1017" s="62"/>
      <c r="CI1017" s="62"/>
      <c r="CJ1017" s="62"/>
      <c r="CK1017" s="62"/>
      <c r="CL1017" s="62"/>
      <c r="CM1017" s="62"/>
      <c r="CN1017" s="62"/>
      <c r="CO1017" s="62"/>
      <c r="CP1017" s="62"/>
      <c r="CQ1017" s="62"/>
      <c r="CR1017" s="62"/>
      <c r="CS1017" s="62"/>
      <c r="CT1017" s="62"/>
      <c r="CU1017" s="62"/>
      <c r="CV1017" s="62"/>
      <c r="CW1017" s="62"/>
    </row>
    <row r="1018" spans="1:101" x14ac:dyDescent="0.2">
      <c r="A1018" s="62" t="s">
        <v>2075</v>
      </c>
      <c r="B1018" s="65">
        <v>40909.405555555553</v>
      </c>
      <c r="C1018" s="65">
        <v>40909.745833333334</v>
      </c>
      <c r="D1018" s="62" t="s">
        <v>800</v>
      </c>
      <c r="E1018" s="62" t="s">
        <v>801</v>
      </c>
      <c r="F1018" s="62"/>
      <c r="G1018" s="62">
        <v>50</v>
      </c>
      <c r="H1018" s="62"/>
      <c r="I1018" s="62"/>
      <c r="J1018" s="62"/>
      <c r="K1018" s="62"/>
      <c r="L1018" s="62"/>
      <c r="M1018" s="62">
        <v>123</v>
      </c>
      <c r="N1018" s="62"/>
      <c r="O1018" s="62"/>
      <c r="P1018" s="62"/>
      <c r="Q1018" s="62">
        <v>199</v>
      </c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  <c r="BF1018" s="62"/>
      <c r="BG1018" s="62"/>
      <c r="BH1018" s="62"/>
      <c r="BI1018" s="62"/>
      <c r="BJ1018" s="62"/>
      <c r="BK1018" s="62"/>
      <c r="BL1018" s="62"/>
      <c r="BM1018" s="62"/>
      <c r="BN1018" s="62"/>
      <c r="BO1018" s="62"/>
      <c r="BP1018" s="62"/>
      <c r="BQ1018" s="62"/>
      <c r="BR1018" s="62"/>
      <c r="BS1018" s="62"/>
      <c r="BT1018" s="62"/>
      <c r="BU1018" s="62"/>
      <c r="BV1018" s="62"/>
      <c r="BW1018" s="62"/>
      <c r="BX1018" s="62"/>
      <c r="BY1018" s="62"/>
      <c r="BZ1018" s="62"/>
      <c r="CA1018" s="62"/>
      <c r="CB1018" s="62"/>
      <c r="CC1018" s="62"/>
      <c r="CD1018" s="62"/>
      <c r="CE1018" s="62"/>
      <c r="CF1018" s="62"/>
      <c r="CG1018" s="62"/>
      <c r="CH1018" s="62"/>
      <c r="CI1018" s="62"/>
      <c r="CJ1018" s="62"/>
      <c r="CK1018" s="62"/>
      <c r="CL1018" s="62"/>
      <c r="CM1018" s="62"/>
      <c r="CN1018" s="62"/>
      <c r="CO1018" s="62"/>
      <c r="CP1018" s="62"/>
      <c r="CQ1018" s="62"/>
      <c r="CR1018" s="62"/>
      <c r="CS1018" s="62"/>
      <c r="CT1018" s="62"/>
      <c r="CU1018" s="62"/>
      <c r="CV1018" s="62"/>
      <c r="CW1018" s="62"/>
    </row>
    <row r="1019" spans="1:101" x14ac:dyDescent="0.2">
      <c r="A1019" s="62" t="s">
        <v>2075</v>
      </c>
      <c r="B1019" s="65">
        <v>40909.959027777775</v>
      </c>
      <c r="C1019" s="65">
        <v>40919.911805555559</v>
      </c>
      <c r="D1019" s="62" t="s">
        <v>802</v>
      </c>
      <c r="E1019" s="62" t="s">
        <v>803</v>
      </c>
      <c r="F1019" s="62"/>
      <c r="G1019" s="62">
        <v>50</v>
      </c>
      <c r="H1019" s="62"/>
      <c r="I1019" s="62"/>
      <c r="J1019" s="62"/>
      <c r="K1019" s="62"/>
      <c r="L1019" s="62"/>
      <c r="M1019" s="62">
        <v>609</v>
      </c>
      <c r="N1019" s="62"/>
      <c r="O1019" s="62"/>
      <c r="P1019" s="62"/>
      <c r="Q1019" s="62">
        <v>104</v>
      </c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  <c r="BF1019" s="62"/>
      <c r="BG1019" s="62"/>
      <c r="BH1019" s="62"/>
      <c r="BI1019" s="62"/>
      <c r="BJ1019" s="62"/>
      <c r="BK1019" s="62"/>
      <c r="BL1019" s="62"/>
      <c r="BM1019" s="62"/>
      <c r="BN1019" s="62"/>
      <c r="BO1019" s="62"/>
      <c r="BP1019" s="62"/>
      <c r="BQ1019" s="62"/>
      <c r="BR1019" s="62"/>
      <c r="BS1019" s="62"/>
      <c r="BT1019" s="62"/>
      <c r="BU1019" s="62"/>
      <c r="BV1019" s="62"/>
      <c r="BW1019" s="62"/>
      <c r="BX1019" s="62"/>
      <c r="BY1019" s="62"/>
      <c r="BZ1019" s="62"/>
      <c r="CA1019" s="62"/>
      <c r="CB1019" s="62"/>
      <c r="CC1019" s="62"/>
      <c r="CD1019" s="62"/>
      <c r="CE1019" s="62"/>
      <c r="CF1019" s="62"/>
      <c r="CG1019" s="62"/>
      <c r="CH1019" s="62"/>
      <c r="CI1019" s="62"/>
      <c r="CJ1019" s="62"/>
      <c r="CK1019" s="62"/>
      <c r="CL1019" s="62"/>
      <c r="CM1019" s="62"/>
      <c r="CN1019" s="62"/>
      <c r="CO1019" s="62"/>
      <c r="CP1019" s="62"/>
      <c r="CQ1019" s="62"/>
      <c r="CR1019" s="62"/>
      <c r="CS1019" s="62"/>
      <c r="CT1019" s="62"/>
      <c r="CU1019" s="62"/>
      <c r="CV1019" s="62"/>
      <c r="CW1019" s="62"/>
    </row>
    <row r="1020" spans="1:101" x14ac:dyDescent="0.2">
      <c r="A1020" s="62" t="s">
        <v>2075</v>
      </c>
      <c r="B1020" s="65">
        <v>40920.043749999997</v>
      </c>
      <c r="C1020" s="65">
        <v>40920.44027777778</v>
      </c>
      <c r="D1020" s="62" t="s">
        <v>804</v>
      </c>
      <c r="E1020" s="62" t="s">
        <v>805</v>
      </c>
      <c r="F1020" s="62"/>
      <c r="G1020" s="62">
        <v>50</v>
      </c>
      <c r="H1020" s="62"/>
      <c r="I1020" s="62"/>
      <c r="J1020" s="62"/>
      <c r="K1020" s="62"/>
      <c r="L1020" s="62"/>
      <c r="M1020" s="62">
        <v>18.5</v>
      </c>
      <c r="N1020" s="62"/>
      <c r="O1020" s="62"/>
      <c r="P1020" s="62"/>
      <c r="Q1020" s="62">
        <v>46.6</v>
      </c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  <c r="BF1020" s="62"/>
      <c r="BG1020" s="62"/>
      <c r="BH1020" s="62"/>
      <c r="BI1020" s="62"/>
      <c r="BJ1020" s="62"/>
      <c r="BK1020" s="62"/>
      <c r="BL1020" s="62"/>
      <c r="BM1020" s="62"/>
      <c r="BN1020" s="62"/>
      <c r="BO1020" s="62"/>
      <c r="BP1020" s="62"/>
      <c r="BQ1020" s="62"/>
      <c r="BR1020" s="62"/>
      <c r="BS1020" s="62"/>
      <c r="BT1020" s="62"/>
      <c r="BU1020" s="62"/>
      <c r="BV1020" s="62"/>
      <c r="BW1020" s="62"/>
      <c r="BX1020" s="62"/>
      <c r="BY1020" s="62"/>
      <c r="BZ1020" s="62"/>
      <c r="CA1020" s="62"/>
      <c r="CB1020" s="62"/>
      <c r="CC1020" s="62"/>
      <c r="CD1020" s="62"/>
      <c r="CE1020" s="62"/>
      <c r="CF1020" s="62"/>
      <c r="CG1020" s="62"/>
      <c r="CH1020" s="62"/>
      <c r="CI1020" s="62"/>
      <c r="CJ1020" s="62"/>
      <c r="CK1020" s="62"/>
      <c r="CL1020" s="62"/>
      <c r="CM1020" s="62"/>
      <c r="CN1020" s="62"/>
      <c r="CO1020" s="62"/>
      <c r="CP1020" s="62"/>
      <c r="CQ1020" s="62"/>
      <c r="CR1020" s="62"/>
      <c r="CS1020" s="62"/>
      <c r="CT1020" s="62"/>
      <c r="CU1020" s="62"/>
      <c r="CV1020" s="62"/>
      <c r="CW1020" s="62"/>
    </row>
    <row r="1021" spans="1:101" x14ac:dyDescent="0.2">
      <c r="A1021" s="62" t="s">
        <v>2075</v>
      </c>
      <c r="B1021" s="65">
        <v>40920.475694444445</v>
      </c>
      <c r="C1021" s="65">
        <v>40921.40625</v>
      </c>
      <c r="D1021" s="62" t="s">
        <v>806</v>
      </c>
      <c r="E1021" s="62" t="s">
        <v>807</v>
      </c>
      <c r="F1021" s="62"/>
      <c r="G1021" s="62">
        <v>50</v>
      </c>
      <c r="H1021" s="62"/>
      <c r="I1021" s="62"/>
      <c r="J1021" s="62"/>
      <c r="K1021" s="62"/>
      <c r="L1021" s="62"/>
      <c r="M1021" s="62">
        <v>61.2</v>
      </c>
      <c r="N1021" s="62"/>
      <c r="O1021" s="62">
        <v>581</v>
      </c>
      <c r="P1021" s="62"/>
      <c r="Q1021" s="62">
        <v>925</v>
      </c>
      <c r="R1021" s="62"/>
      <c r="S1021" s="62">
        <v>0.27500000000000002</v>
      </c>
      <c r="T1021" s="62"/>
      <c r="U1021" s="62">
        <v>1.27</v>
      </c>
      <c r="V1021" s="62"/>
      <c r="W1021" s="62">
        <v>27.1</v>
      </c>
      <c r="X1021" s="62"/>
      <c r="Y1021" s="62">
        <v>2140</v>
      </c>
      <c r="Z1021" s="62"/>
      <c r="AA1021" s="62">
        <v>3600</v>
      </c>
      <c r="AB1021" s="62"/>
      <c r="AC1021" s="62">
        <v>10800</v>
      </c>
      <c r="AD1021" s="62" t="s">
        <v>1784</v>
      </c>
      <c r="AE1021" s="62">
        <v>20</v>
      </c>
      <c r="AF1021" s="62"/>
      <c r="AG1021" s="62">
        <v>230</v>
      </c>
      <c r="AH1021" s="62"/>
      <c r="AI1021" s="62">
        <v>33</v>
      </c>
      <c r="AJ1021" s="62" t="s">
        <v>1784</v>
      </c>
      <c r="AK1021" s="62">
        <v>2.5</v>
      </c>
      <c r="AL1021" s="62"/>
      <c r="AM1021" s="62">
        <v>7.16</v>
      </c>
      <c r="AN1021" s="62"/>
      <c r="AO1021" s="62">
        <v>298</v>
      </c>
      <c r="AP1021" s="62"/>
      <c r="AQ1021" s="62">
        <v>42</v>
      </c>
      <c r="AR1021" s="62"/>
      <c r="AS1021" s="62"/>
      <c r="AT1021" s="62"/>
      <c r="AU1021" s="62"/>
      <c r="AV1021" s="62"/>
      <c r="AW1021" s="62"/>
      <c r="AX1021" s="62"/>
      <c r="AY1021" s="62"/>
      <c r="AZ1021" s="62"/>
      <c r="BA1021" s="62">
        <v>12</v>
      </c>
      <c r="BB1021" s="62"/>
      <c r="BC1021" s="62"/>
      <c r="BD1021" s="62"/>
      <c r="BE1021" s="62"/>
      <c r="BF1021" s="62"/>
      <c r="BG1021" s="62"/>
      <c r="BH1021" s="62"/>
      <c r="BI1021" s="62"/>
      <c r="BJ1021" s="62"/>
      <c r="BK1021" s="62"/>
      <c r="BL1021" s="62"/>
      <c r="BM1021" s="62"/>
      <c r="BN1021" s="62"/>
      <c r="BO1021" s="62"/>
      <c r="BP1021" s="62"/>
      <c r="BQ1021" s="62"/>
      <c r="BR1021" s="62"/>
      <c r="BS1021" s="62"/>
      <c r="BT1021" s="62"/>
      <c r="BU1021" s="62"/>
      <c r="BV1021" s="62"/>
      <c r="BW1021" s="62"/>
      <c r="BX1021" s="62"/>
      <c r="BY1021" s="62"/>
      <c r="BZ1021" s="62"/>
      <c r="CA1021" s="62">
        <v>39</v>
      </c>
      <c r="CB1021" s="62"/>
      <c r="CC1021" s="62">
        <v>0.65</v>
      </c>
      <c r="CD1021" s="62" t="s">
        <v>1784</v>
      </c>
      <c r="CE1021" s="62">
        <v>20</v>
      </c>
      <c r="CF1021" s="62"/>
      <c r="CG1021" s="62"/>
      <c r="CH1021" s="62"/>
      <c r="CI1021" s="62"/>
      <c r="CJ1021" s="62"/>
      <c r="CK1021" s="62"/>
      <c r="CL1021" s="62"/>
      <c r="CM1021" s="62"/>
      <c r="CN1021" s="62"/>
      <c r="CO1021" s="62"/>
      <c r="CP1021" s="62"/>
      <c r="CQ1021" s="62"/>
      <c r="CR1021" s="62"/>
      <c r="CS1021" s="62"/>
      <c r="CT1021" s="62"/>
      <c r="CU1021" s="62"/>
      <c r="CV1021" s="62"/>
      <c r="CW1021" s="62"/>
    </row>
    <row r="1022" spans="1:101" x14ac:dyDescent="0.2">
      <c r="A1022" s="62" t="s">
        <v>2075</v>
      </c>
      <c r="B1022" s="65">
        <v>40920.54583333333</v>
      </c>
      <c r="C1022" s="65">
        <v>40920.747916666667</v>
      </c>
      <c r="D1022" s="62" t="s">
        <v>808</v>
      </c>
      <c r="E1022" s="62" t="s">
        <v>809</v>
      </c>
      <c r="F1022" s="62"/>
      <c r="G1022" s="62">
        <v>50</v>
      </c>
      <c r="H1022" s="62"/>
      <c r="I1022" s="62"/>
      <c r="J1022" s="62"/>
      <c r="K1022" s="62"/>
      <c r="L1022" s="62"/>
      <c r="M1022" s="62">
        <v>17.7</v>
      </c>
      <c r="N1022" s="62"/>
      <c r="O1022" s="62"/>
      <c r="P1022" s="62"/>
      <c r="Q1022" s="62">
        <v>864</v>
      </c>
      <c r="R1022" s="62"/>
      <c r="S1022" s="62"/>
      <c r="T1022" s="62"/>
      <c r="U1022" s="62"/>
      <c r="V1022" s="62"/>
      <c r="W1022" s="62"/>
      <c r="X1022" s="62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  <c r="AL1022" s="62"/>
      <c r="AM1022" s="62"/>
      <c r="AN1022" s="62"/>
      <c r="AO1022" s="62"/>
      <c r="AP1022" s="62"/>
      <c r="AQ1022" s="62"/>
      <c r="AR1022" s="62"/>
      <c r="AS1022" s="62"/>
      <c r="AT1022" s="62"/>
      <c r="AU1022" s="62"/>
      <c r="AV1022" s="62"/>
      <c r="AW1022" s="62"/>
      <c r="AX1022" s="62"/>
      <c r="AY1022" s="62"/>
      <c r="AZ1022" s="62"/>
      <c r="BA1022" s="62"/>
      <c r="BB1022" s="62"/>
      <c r="BC1022" s="62"/>
      <c r="BD1022" s="62"/>
      <c r="BE1022" s="62"/>
      <c r="BF1022" s="62"/>
      <c r="BG1022" s="62"/>
      <c r="BH1022" s="62"/>
      <c r="BI1022" s="62"/>
      <c r="BJ1022" s="62"/>
      <c r="BK1022" s="62"/>
      <c r="BL1022" s="62"/>
      <c r="BM1022" s="62"/>
      <c r="BN1022" s="62"/>
      <c r="BO1022" s="62"/>
      <c r="BP1022" s="62"/>
      <c r="BQ1022" s="62"/>
      <c r="BR1022" s="62"/>
      <c r="BS1022" s="62"/>
      <c r="BT1022" s="62"/>
      <c r="BU1022" s="62"/>
      <c r="BV1022" s="62"/>
      <c r="BW1022" s="62"/>
      <c r="BX1022" s="62"/>
      <c r="BY1022" s="62"/>
      <c r="BZ1022" s="62"/>
      <c r="CA1022" s="62"/>
      <c r="CB1022" s="62"/>
      <c r="CC1022" s="62"/>
      <c r="CD1022" s="62"/>
      <c r="CE1022" s="62"/>
      <c r="CF1022" s="62"/>
      <c r="CG1022" s="62"/>
      <c r="CH1022" s="62"/>
      <c r="CI1022" s="62"/>
      <c r="CJ1022" s="62"/>
      <c r="CK1022" s="62"/>
      <c r="CL1022" s="62"/>
      <c r="CM1022" s="62"/>
      <c r="CN1022" s="62"/>
      <c r="CO1022" s="62"/>
      <c r="CP1022" s="62"/>
      <c r="CQ1022" s="62"/>
      <c r="CR1022" s="62"/>
      <c r="CS1022" s="62"/>
      <c r="CT1022" s="62"/>
      <c r="CU1022" s="62"/>
      <c r="CV1022" s="62"/>
      <c r="CW1022" s="62"/>
    </row>
    <row r="1023" spans="1:101" x14ac:dyDescent="0.2">
      <c r="A1023" s="62" t="s">
        <v>2075</v>
      </c>
      <c r="B1023" s="65">
        <v>40920.825694444444</v>
      </c>
      <c r="C1023" s="65">
        <v>40922.069444444445</v>
      </c>
      <c r="D1023" s="62" t="s">
        <v>810</v>
      </c>
      <c r="E1023" s="62" t="s">
        <v>811</v>
      </c>
      <c r="F1023" s="62"/>
      <c r="G1023" s="62">
        <v>50</v>
      </c>
      <c r="H1023" s="62"/>
      <c r="I1023" s="62"/>
      <c r="J1023" s="62"/>
      <c r="K1023" s="62"/>
      <c r="L1023" s="62"/>
      <c r="M1023" s="62">
        <v>66.599999999999994</v>
      </c>
      <c r="N1023" s="62"/>
      <c r="O1023" s="62"/>
      <c r="P1023" s="62"/>
      <c r="Q1023" s="62">
        <v>658</v>
      </c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  <c r="AL1023" s="62"/>
      <c r="AM1023" s="62"/>
      <c r="AN1023" s="62"/>
      <c r="AO1023" s="62"/>
      <c r="AP1023" s="62"/>
      <c r="AQ1023" s="62"/>
      <c r="AR1023" s="62"/>
      <c r="AS1023" s="62"/>
      <c r="AT1023" s="62"/>
      <c r="AU1023" s="62"/>
      <c r="AV1023" s="62"/>
      <c r="AW1023" s="62"/>
      <c r="AX1023" s="62"/>
      <c r="AY1023" s="62"/>
      <c r="AZ1023" s="62"/>
      <c r="BA1023" s="62"/>
      <c r="BB1023" s="62"/>
      <c r="BC1023" s="62"/>
      <c r="BD1023" s="62"/>
      <c r="BE1023" s="62"/>
      <c r="BF1023" s="62"/>
      <c r="BG1023" s="62"/>
      <c r="BH1023" s="62"/>
      <c r="BI1023" s="62"/>
      <c r="BJ1023" s="62"/>
      <c r="BK1023" s="62"/>
      <c r="BL1023" s="62"/>
      <c r="BM1023" s="62"/>
      <c r="BN1023" s="62"/>
      <c r="BO1023" s="62"/>
      <c r="BP1023" s="62"/>
      <c r="BQ1023" s="62"/>
      <c r="BR1023" s="62"/>
      <c r="BS1023" s="62"/>
      <c r="BT1023" s="62"/>
      <c r="BU1023" s="62"/>
      <c r="BV1023" s="62"/>
      <c r="BW1023" s="62"/>
      <c r="BX1023" s="62"/>
      <c r="BY1023" s="62"/>
      <c r="BZ1023" s="62"/>
      <c r="CA1023" s="62"/>
      <c r="CB1023" s="62"/>
      <c r="CC1023" s="62"/>
      <c r="CD1023" s="62"/>
      <c r="CE1023" s="62"/>
      <c r="CF1023" s="62"/>
      <c r="CG1023" s="62"/>
      <c r="CH1023" s="62"/>
      <c r="CI1023" s="62"/>
      <c r="CJ1023" s="62"/>
      <c r="CK1023" s="62"/>
      <c r="CL1023" s="62"/>
      <c r="CM1023" s="62"/>
      <c r="CN1023" s="62"/>
      <c r="CO1023" s="62"/>
      <c r="CP1023" s="62"/>
      <c r="CQ1023" s="62"/>
      <c r="CR1023" s="62"/>
      <c r="CS1023" s="62"/>
      <c r="CT1023" s="62"/>
      <c r="CU1023" s="62"/>
      <c r="CV1023" s="62"/>
      <c r="CW1023" s="62"/>
    </row>
    <row r="1024" spans="1:101" x14ac:dyDescent="0.2">
      <c r="A1024" s="62" t="s">
        <v>2075</v>
      </c>
      <c r="B1024" s="65">
        <v>40921.489583333336</v>
      </c>
      <c r="C1024" s="62"/>
      <c r="D1024" s="62" t="s">
        <v>812</v>
      </c>
      <c r="E1024" s="62" t="s">
        <v>813</v>
      </c>
      <c r="F1024" s="62"/>
      <c r="G1024" s="62">
        <v>70</v>
      </c>
      <c r="H1024" s="62"/>
      <c r="I1024" s="62"/>
      <c r="J1024" s="62"/>
      <c r="K1024" s="62">
        <v>0.6</v>
      </c>
      <c r="L1024" s="62"/>
      <c r="M1024" s="62"/>
      <c r="N1024" s="62"/>
      <c r="O1024" s="62"/>
      <c r="P1024" s="62"/>
      <c r="Q1024" s="62"/>
      <c r="R1024" s="62"/>
      <c r="S1024" s="62"/>
      <c r="T1024" s="62"/>
      <c r="U1024" s="62"/>
      <c r="V1024" s="62"/>
      <c r="W1024" s="62"/>
      <c r="X1024" s="62"/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  <c r="AL1024" s="62"/>
      <c r="AM1024" s="62"/>
      <c r="AN1024" s="62"/>
      <c r="AO1024" s="62"/>
      <c r="AP1024" s="62"/>
      <c r="AQ1024" s="62"/>
      <c r="AR1024" s="62"/>
      <c r="AS1024" s="62"/>
      <c r="AT1024" s="62"/>
      <c r="AU1024" s="62"/>
      <c r="AV1024" s="62"/>
      <c r="AW1024" s="62"/>
      <c r="AX1024" s="62"/>
      <c r="AY1024" s="62"/>
      <c r="AZ1024" s="62"/>
      <c r="BA1024" s="62"/>
      <c r="BB1024" s="62"/>
      <c r="BC1024" s="62"/>
      <c r="BD1024" s="62"/>
      <c r="BE1024" s="62"/>
      <c r="BF1024" s="62"/>
      <c r="BG1024" s="62"/>
      <c r="BH1024" s="62"/>
      <c r="BI1024" s="62"/>
      <c r="BJ1024" s="62"/>
      <c r="BK1024" s="62"/>
      <c r="BL1024" s="62"/>
      <c r="BM1024" s="62"/>
      <c r="BN1024" s="62"/>
      <c r="BO1024" s="62"/>
      <c r="BP1024" s="62"/>
      <c r="BQ1024" s="62"/>
      <c r="BR1024" s="62"/>
      <c r="BS1024" s="62"/>
      <c r="BT1024" s="62"/>
      <c r="BU1024" s="62"/>
      <c r="BV1024" s="62"/>
      <c r="BW1024" s="62"/>
      <c r="BX1024" s="62"/>
      <c r="BY1024" s="62">
        <v>2.8</v>
      </c>
      <c r="BZ1024" s="62"/>
      <c r="CA1024" s="62"/>
      <c r="CB1024" s="62"/>
      <c r="CC1024" s="62"/>
      <c r="CD1024" s="62"/>
      <c r="CE1024" s="62"/>
      <c r="CF1024" s="62"/>
      <c r="CG1024" s="62"/>
      <c r="CH1024" s="62"/>
      <c r="CI1024" s="62"/>
      <c r="CJ1024" s="62"/>
      <c r="CK1024" s="62"/>
      <c r="CL1024" s="62"/>
      <c r="CM1024" s="62"/>
      <c r="CN1024" s="62"/>
      <c r="CO1024" s="62"/>
      <c r="CP1024" s="62"/>
      <c r="CQ1024" s="62"/>
      <c r="CR1024" s="62"/>
      <c r="CS1024" s="62"/>
      <c r="CT1024" s="62"/>
      <c r="CU1024" s="62"/>
      <c r="CV1024" s="62"/>
      <c r="CW1024" s="62"/>
    </row>
    <row r="1025" spans="1:101" x14ac:dyDescent="0.2">
      <c r="A1025" s="62" t="s">
        <v>2075</v>
      </c>
      <c r="B1025" s="65">
        <v>40922.265277777777</v>
      </c>
      <c r="C1025" s="65">
        <v>40923.872916666667</v>
      </c>
      <c r="D1025" s="62" t="s">
        <v>814</v>
      </c>
      <c r="E1025" s="62" t="s">
        <v>815</v>
      </c>
      <c r="F1025" s="62"/>
      <c r="G1025" s="62">
        <v>50</v>
      </c>
      <c r="H1025" s="62"/>
      <c r="I1025" s="62"/>
      <c r="J1025" s="62"/>
      <c r="K1025" s="62"/>
      <c r="L1025" s="62"/>
      <c r="M1025" s="62">
        <v>64.3</v>
      </c>
      <c r="N1025" s="62"/>
      <c r="O1025" s="62"/>
      <c r="P1025" s="62"/>
      <c r="Q1025" s="62">
        <v>913</v>
      </c>
      <c r="R1025" s="62"/>
      <c r="S1025" s="62"/>
      <c r="T1025" s="62"/>
      <c r="U1025" s="62"/>
      <c r="V1025" s="62"/>
      <c r="W1025" s="62"/>
      <c r="X1025" s="62"/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  <c r="AL1025" s="62"/>
      <c r="AM1025" s="62"/>
      <c r="AN1025" s="62"/>
      <c r="AO1025" s="62"/>
      <c r="AP1025" s="62"/>
      <c r="AQ1025" s="62"/>
      <c r="AR1025" s="62"/>
      <c r="AS1025" s="62"/>
      <c r="AT1025" s="62"/>
      <c r="AU1025" s="62"/>
      <c r="AV1025" s="62"/>
      <c r="AW1025" s="62"/>
      <c r="AX1025" s="62"/>
      <c r="AY1025" s="62"/>
      <c r="AZ1025" s="62"/>
      <c r="BA1025" s="62"/>
      <c r="BB1025" s="62"/>
      <c r="BC1025" s="62"/>
      <c r="BD1025" s="62"/>
      <c r="BE1025" s="62"/>
      <c r="BF1025" s="62"/>
      <c r="BG1025" s="62"/>
      <c r="BH1025" s="62"/>
      <c r="BI1025" s="62"/>
      <c r="BJ1025" s="62"/>
      <c r="BK1025" s="62"/>
      <c r="BL1025" s="62"/>
      <c r="BM1025" s="62"/>
      <c r="BN1025" s="62"/>
      <c r="BO1025" s="62"/>
      <c r="BP1025" s="62"/>
      <c r="BQ1025" s="62"/>
      <c r="BR1025" s="62"/>
      <c r="BS1025" s="62"/>
      <c r="BT1025" s="62"/>
      <c r="BU1025" s="62"/>
      <c r="BV1025" s="62"/>
      <c r="BW1025" s="62"/>
      <c r="BX1025" s="62"/>
      <c r="BY1025" s="62"/>
      <c r="BZ1025" s="62"/>
      <c r="CA1025" s="62"/>
      <c r="CB1025" s="62"/>
      <c r="CC1025" s="62"/>
      <c r="CD1025" s="62"/>
      <c r="CE1025" s="62"/>
      <c r="CF1025" s="62"/>
      <c r="CG1025" s="62"/>
      <c r="CH1025" s="62"/>
      <c r="CI1025" s="62"/>
      <c r="CJ1025" s="62"/>
      <c r="CK1025" s="62"/>
      <c r="CL1025" s="62"/>
      <c r="CM1025" s="62"/>
      <c r="CN1025" s="62"/>
      <c r="CO1025" s="62"/>
      <c r="CP1025" s="62"/>
      <c r="CQ1025" s="62"/>
      <c r="CR1025" s="62"/>
      <c r="CS1025" s="62"/>
      <c r="CT1025" s="62"/>
      <c r="CU1025" s="62"/>
      <c r="CV1025" s="62"/>
      <c r="CW1025" s="62"/>
    </row>
    <row r="1026" spans="1:101" x14ac:dyDescent="0.2">
      <c r="A1026" s="62" t="s">
        <v>2075</v>
      </c>
      <c r="B1026" s="65">
        <v>40924.113194444442</v>
      </c>
      <c r="C1026" s="65">
        <v>40924.661111111112</v>
      </c>
      <c r="D1026" s="62" t="s">
        <v>816</v>
      </c>
      <c r="E1026" s="62" t="s">
        <v>817</v>
      </c>
      <c r="F1026" s="62"/>
      <c r="G1026" s="62">
        <v>50</v>
      </c>
      <c r="H1026" s="62"/>
      <c r="I1026" s="62"/>
      <c r="J1026" s="62"/>
      <c r="K1026" s="62"/>
      <c r="L1026" s="62"/>
      <c r="M1026" s="62">
        <v>27.2</v>
      </c>
      <c r="N1026" s="62"/>
      <c r="O1026" s="62"/>
      <c r="P1026" s="62"/>
      <c r="Q1026" s="62">
        <v>1680</v>
      </c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  <c r="AF1026" s="62"/>
      <c r="AG1026" s="62"/>
      <c r="AH1026" s="62"/>
      <c r="AI1026" s="62"/>
      <c r="AJ1026" s="62"/>
      <c r="AK1026" s="62"/>
      <c r="AL1026" s="62"/>
      <c r="AM1026" s="62"/>
      <c r="AN1026" s="62"/>
      <c r="AO1026" s="62"/>
      <c r="AP1026" s="62"/>
      <c r="AQ1026" s="62"/>
      <c r="AR1026" s="62"/>
      <c r="AS1026" s="62"/>
      <c r="AT1026" s="62"/>
      <c r="AU1026" s="62"/>
      <c r="AV1026" s="62"/>
      <c r="AW1026" s="62"/>
      <c r="AX1026" s="62"/>
      <c r="AY1026" s="62"/>
      <c r="AZ1026" s="62"/>
      <c r="BA1026" s="62"/>
      <c r="BB1026" s="62"/>
      <c r="BC1026" s="62"/>
      <c r="BD1026" s="62"/>
      <c r="BE1026" s="62"/>
      <c r="BF1026" s="62"/>
      <c r="BG1026" s="62"/>
      <c r="BH1026" s="62"/>
      <c r="BI1026" s="62"/>
      <c r="BJ1026" s="62"/>
      <c r="BK1026" s="62"/>
      <c r="BL1026" s="62"/>
      <c r="BM1026" s="62"/>
      <c r="BN1026" s="62"/>
      <c r="BO1026" s="62"/>
      <c r="BP1026" s="62"/>
      <c r="BQ1026" s="62"/>
      <c r="BR1026" s="62"/>
      <c r="BS1026" s="62"/>
      <c r="BT1026" s="62"/>
      <c r="BU1026" s="62"/>
      <c r="BV1026" s="62"/>
      <c r="BW1026" s="62"/>
      <c r="BX1026" s="62"/>
      <c r="BY1026" s="62"/>
      <c r="BZ1026" s="62"/>
      <c r="CA1026" s="62"/>
      <c r="CB1026" s="62"/>
      <c r="CC1026" s="62"/>
      <c r="CD1026" s="62"/>
      <c r="CE1026" s="62"/>
      <c r="CF1026" s="62"/>
      <c r="CG1026" s="62"/>
      <c r="CH1026" s="62"/>
      <c r="CI1026" s="62"/>
      <c r="CJ1026" s="62"/>
      <c r="CK1026" s="62"/>
      <c r="CL1026" s="62"/>
      <c r="CM1026" s="62"/>
      <c r="CN1026" s="62"/>
      <c r="CO1026" s="62"/>
      <c r="CP1026" s="62"/>
      <c r="CQ1026" s="62"/>
      <c r="CR1026" s="62"/>
      <c r="CS1026" s="62"/>
      <c r="CT1026" s="62"/>
      <c r="CU1026" s="62"/>
      <c r="CV1026" s="62"/>
      <c r="CW1026" s="62"/>
    </row>
    <row r="1027" spans="1:101" x14ac:dyDescent="0.2">
      <c r="A1027" s="62" t="s">
        <v>2075</v>
      </c>
      <c r="B1027" s="65">
        <v>40924.743055555555</v>
      </c>
      <c r="C1027" s="65">
        <v>40925.040277777778</v>
      </c>
      <c r="D1027" s="62" t="s">
        <v>818</v>
      </c>
      <c r="E1027" s="62" t="s">
        <v>819</v>
      </c>
      <c r="F1027" s="62"/>
      <c r="G1027" s="62">
        <v>50</v>
      </c>
      <c r="H1027" s="62"/>
      <c r="I1027" s="62"/>
      <c r="J1027" s="62"/>
      <c r="K1027" s="62"/>
      <c r="L1027" s="62"/>
      <c r="M1027" s="62">
        <v>26.8</v>
      </c>
      <c r="N1027" s="62"/>
      <c r="O1027" s="62"/>
      <c r="P1027" s="62"/>
      <c r="Q1027" s="62">
        <v>3290</v>
      </c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  <c r="AF1027" s="62"/>
      <c r="AG1027" s="62"/>
      <c r="AH1027" s="62"/>
      <c r="AI1027" s="62"/>
      <c r="AJ1027" s="62"/>
      <c r="AK1027" s="62"/>
      <c r="AL1027" s="62"/>
      <c r="AM1027" s="62"/>
      <c r="AN1027" s="62"/>
      <c r="AO1027" s="62"/>
      <c r="AP1027" s="62"/>
      <c r="AQ1027" s="62"/>
      <c r="AR1027" s="62"/>
      <c r="AS1027" s="62"/>
      <c r="AT1027" s="62"/>
      <c r="AU1027" s="62"/>
      <c r="AV1027" s="62"/>
      <c r="AW1027" s="62"/>
      <c r="AX1027" s="62"/>
      <c r="AY1027" s="62"/>
      <c r="AZ1027" s="62"/>
      <c r="BA1027" s="62"/>
      <c r="BB1027" s="62"/>
      <c r="BC1027" s="62"/>
      <c r="BD1027" s="62"/>
      <c r="BE1027" s="62"/>
      <c r="BF1027" s="62"/>
      <c r="BG1027" s="62"/>
      <c r="BH1027" s="62"/>
      <c r="BI1027" s="62"/>
      <c r="BJ1027" s="62"/>
      <c r="BK1027" s="62"/>
      <c r="BL1027" s="62"/>
      <c r="BM1027" s="62"/>
      <c r="BN1027" s="62"/>
      <c r="BO1027" s="62"/>
      <c r="BP1027" s="62"/>
      <c r="BQ1027" s="62"/>
      <c r="BR1027" s="62"/>
      <c r="BS1027" s="62"/>
      <c r="BT1027" s="62"/>
      <c r="BU1027" s="62"/>
      <c r="BV1027" s="62"/>
      <c r="BW1027" s="62"/>
      <c r="BX1027" s="62"/>
      <c r="BY1027" s="62"/>
      <c r="BZ1027" s="62"/>
      <c r="CA1027" s="62"/>
      <c r="CB1027" s="62"/>
      <c r="CC1027" s="62"/>
      <c r="CD1027" s="62"/>
      <c r="CE1027" s="62"/>
      <c r="CF1027" s="62"/>
      <c r="CG1027" s="62"/>
      <c r="CH1027" s="62"/>
      <c r="CI1027" s="62"/>
      <c r="CJ1027" s="62"/>
      <c r="CK1027" s="62"/>
      <c r="CL1027" s="62"/>
      <c r="CM1027" s="62"/>
      <c r="CN1027" s="62"/>
      <c r="CO1027" s="62"/>
      <c r="CP1027" s="62"/>
      <c r="CQ1027" s="62"/>
      <c r="CR1027" s="62"/>
      <c r="CS1027" s="62"/>
      <c r="CT1027" s="62"/>
      <c r="CU1027" s="62"/>
      <c r="CV1027" s="62"/>
      <c r="CW1027" s="62"/>
    </row>
    <row r="1028" spans="1:101" x14ac:dyDescent="0.2">
      <c r="A1028" s="62" t="s">
        <v>2075</v>
      </c>
      <c r="B1028" s="65">
        <v>40925.134027777778</v>
      </c>
      <c r="C1028" s="65">
        <v>40925.365972222222</v>
      </c>
      <c r="D1028" s="62" t="s">
        <v>820</v>
      </c>
      <c r="E1028" s="62" t="s">
        <v>821</v>
      </c>
      <c r="F1028" s="62"/>
      <c r="G1028" s="62">
        <v>50</v>
      </c>
      <c r="H1028" s="62"/>
      <c r="I1028" s="62"/>
      <c r="J1028" s="62"/>
      <c r="K1028" s="62"/>
      <c r="L1028" s="62"/>
      <c r="M1028" s="62">
        <v>26.4</v>
      </c>
      <c r="N1028" s="62"/>
      <c r="O1028" s="62"/>
      <c r="P1028" s="62"/>
      <c r="Q1028" s="62">
        <v>1210</v>
      </c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  <c r="AF1028" s="62"/>
      <c r="AG1028" s="62"/>
      <c r="AH1028" s="62"/>
      <c r="AI1028" s="62"/>
      <c r="AJ1028" s="62"/>
      <c r="AK1028" s="62"/>
      <c r="AL1028" s="62"/>
      <c r="AM1028" s="62"/>
      <c r="AN1028" s="62"/>
      <c r="AO1028" s="62"/>
      <c r="AP1028" s="62"/>
      <c r="AQ1028" s="62"/>
      <c r="AR1028" s="62"/>
      <c r="AS1028" s="62"/>
      <c r="AT1028" s="62"/>
      <c r="AU1028" s="62"/>
      <c r="AV1028" s="62"/>
      <c r="AW1028" s="62"/>
      <c r="AX1028" s="62"/>
      <c r="AY1028" s="62"/>
      <c r="AZ1028" s="62"/>
      <c r="BA1028" s="62"/>
      <c r="BB1028" s="62"/>
      <c r="BC1028" s="62"/>
      <c r="BD1028" s="62"/>
      <c r="BE1028" s="62"/>
      <c r="BF1028" s="62"/>
      <c r="BG1028" s="62"/>
      <c r="BH1028" s="62"/>
      <c r="BI1028" s="62"/>
      <c r="BJ1028" s="62"/>
      <c r="BK1028" s="62"/>
      <c r="BL1028" s="62"/>
      <c r="BM1028" s="62"/>
      <c r="BN1028" s="62"/>
      <c r="BO1028" s="62"/>
      <c r="BP1028" s="62"/>
      <c r="BQ1028" s="62"/>
      <c r="BR1028" s="62"/>
      <c r="BS1028" s="62"/>
      <c r="BT1028" s="62"/>
      <c r="BU1028" s="62"/>
      <c r="BV1028" s="62"/>
      <c r="BW1028" s="62"/>
      <c r="BX1028" s="62"/>
      <c r="BY1028" s="62"/>
      <c r="BZ1028" s="62"/>
      <c r="CA1028" s="62"/>
      <c r="CB1028" s="62"/>
      <c r="CC1028" s="62"/>
      <c r="CD1028" s="62"/>
      <c r="CE1028" s="62"/>
      <c r="CF1028" s="62"/>
      <c r="CG1028" s="62"/>
      <c r="CH1028" s="62"/>
      <c r="CI1028" s="62"/>
      <c r="CJ1028" s="62"/>
      <c r="CK1028" s="62"/>
      <c r="CL1028" s="62"/>
      <c r="CM1028" s="62"/>
      <c r="CN1028" s="62"/>
      <c r="CO1028" s="62"/>
      <c r="CP1028" s="62"/>
      <c r="CQ1028" s="62"/>
      <c r="CR1028" s="62"/>
      <c r="CS1028" s="62"/>
      <c r="CT1028" s="62"/>
      <c r="CU1028" s="62"/>
      <c r="CV1028" s="62"/>
      <c r="CW1028" s="62"/>
    </row>
    <row r="1029" spans="1:101" x14ac:dyDescent="0.2">
      <c r="A1029" s="62" t="s">
        <v>2075</v>
      </c>
      <c r="B1029" s="65">
        <v>40925.270833333336</v>
      </c>
      <c r="C1029" s="65">
        <v>40925.673611111109</v>
      </c>
      <c r="D1029" s="62" t="s">
        <v>822</v>
      </c>
      <c r="E1029" s="62" t="s">
        <v>823</v>
      </c>
      <c r="F1029" s="62"/>
      <c r="G1029" s="62">
        <v>50</v>
      </c>
      <c r="H1029" s="62"/>
      <c r="I1029" s="62"/>
      <c r="J1029" s="62"/>
      <c r="K1029" s="62"/>
      <c r="L1029" s="62"/>
      <c r="M1029" s="62">
        <v>54.4</v>
      </c>
      <c r="N1029" s="62"/>
      <c r="O1029" s="62">
        <v>972</v>
      </c>
      <c r="P1029" s="62"/>
      <c r="Q1029" s="62">
        <v>1490</v>
      </c>
      <c r="R1029" s="62"/>
      <c r="S1029" s="62">
        <v>0.191</v>
      </c>
      <c r="T1029" s="62"/>
      <c r="U1029" s="62">
        <v>1.01</v>
      </c>
      <c r="V1029" s="62"/>
      <c r="W1029" s="62">
        <v>135</v>
      </c>
      <c r="X1029" s="62"/>
      <c r="Y1029" s="62">
        <v>1170</v>
      </c>
      <c r="Z1029" s="62"/>
      <c r="AA1029" s="62"/>
      <c r="AB1029" s="62"/>
      <c r="AC1029" s="62">
        <v>6350</v>
      </c>
      <c r="AD1029" s="62" t="s">
        <v>1784</v>
      </c>
      <c r="AE1029" s="62">
        <v>20</v>
      </c>
      <c r="AF1029" s="62"/>
      <c r="AG1029" s="62">
        <v>560</v>
      </c>
      <c r="AH1029" s="62" t="s">
        <v>1784</v>
      </c>
      <c r="AI1029" s="62">
        <v>5</v>
      </c>
      <c r="AJ1029" s="62" t="s">
        <v>1784</v>
      </c>
      <c r="AK1029" s="62">
        <v>2.5</v>
      </c>
      <c r="AL1029" s="62"/>
      <c r="AM1029" s="62">
        <v>7.23</v>
      </c>
      <c r="AN1029" s="62"/>
      <c r="AO1029" s="62">
        <v>387</v>
      </c>
      <c r="AP1029" s="62"/>
      <c r="AQ1029" s="62">
        <v>150</v>
      </c>
      <c r="AR1029" s="62"/>
      <c r="AS1029" s="62"/>
      <c r="AT1029" s="62"/>
      <c r="AU1029" s="62"/>
      <c r="AV1029" s="62"/>
      <c r="AW1029" s="62"/>
      <c r="AX1029" s="62"/>
      <c r="AY1029" s="62"/>
      <c r="AZ1029" s="62"/>
      <c r="BA1029" s="62">
        <v>13</v>
      </c>
      <c r="BB1029" s="62"/>
      <c r="BC1029" s="62"/>
      <c r="BD1029" s="62"/>
      <c r="BE1029" s="62"/>
      <c r="BF1029" s="62"/>
      <c r="BG1029" s="62"/>
      <c r="BH1029" s="62"/>
      <c r="BI1029" s="62"/>
      <c r="BJ1029" s="62"/>
      <c r="BK1029" s="62"/>
      <c r="BL1029" s="62"/>
      <c r="BM1029" s="62"/>
      <c r="BN1029" s="62"/>
      <c r="BO1029" s="62"/>
      <c r="BP1029" s="62"/>
      <c r="BQ1029" s="62"/>
      <c r="BR1029" s="62"/>
      <c r="BS1029" s="62"/>
      <c r="BT1029" s="62"/>
      <c r="BU1029" s="62"/>
      <c r="BV1029" s="62"/>
      <c r="BW1029" s="62"/>
      <c r="BX1029" s="62"/>
      <c r="BY1029" s="62"/>
      <c r="BZ1029" s="62"/>
      <c r="CA1029" s="62">
        <v>140</v>
      </c>
      <c r="CB1029" s="62"/>
      <c r="CC1029" s="62">
        <v>0.93</v>
      </c>
      <c r="CD1029" s="62" t="s">
        <v>1784</v>
      </c>
      <c r="CE1029" s="62">
        <v>20</v>
      </c>
      <c r="CF1029" s="62"/>
      <c r="CG1029" s="62"/>
      <c r="CH1029" s="62"/>
      <c r="CI1029" s="62"/>
      <c r="CJ1029" s="62"/>
      <c r="CK1029" s="62"/>
      <c r="CL1029" s="62"/>
      <c r="CM1029" s="62"/>
      <c r="CN1029" s="62"/>
      <c r="CO1029" s="62"/>
      <c r="CP1029" s="62"/>
      <c r="CQ1029" s="62"/>
      <c r="CR1029" s="62"/>
      <c r="CS1029" s="62"/>
      <c r="CT1029" s="62"/>
      <c r="CU1029" s="62"/>
      <c r="CV1029" s="62"/>
      <c r="CW1029" s="62"/>
    </row>
    <row r="1030" spans="1:101" x14ac:dyDescent="0.2">
      <c r="A1030" s="62" t="s">
        <v>2075</v>
      </c>
      <c r="B1030" s="65">
        <v>40925.425000000003</v>
      </c>
      <c r="C1030" s="65">
        <v>40925.62222222222</v>
      </c>
      <c r="D1030" s="62" t="s">
        <v>824</v>
      </c>
      <c r="E1030" s="62" t="s">
        <v>825</v>
      </c>
      <c r="F1030" s="62"/>
      <c r="G1030" s="62">
        <v>50</v>
      </c>
      <c r="H1030" s="62"/>
      <c r="I1030" s="62"/>
      <c r="J1030" s="62"/>
      <c r="K1030" s="62"/>
      <c r="L1030" s="62"/>
      <c r="M1030" s="62">
        <v>26.4</v>
      </c>
      <c r="N1030" s="62"/>
      <c r="O1030" s="62"/>
      <c r="P1030" s="62"/>
      <c r="Q1030" s="62">
        <v>1670</v>
      </c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  <c r="AF1030" s="62"/>
      <c r="AG1030" s="62"/>
      <c r="AH1030" s="62"/>
      <c r="AI1030" s="62"/>
      <c r="AJ1030" s="62"/>
      <c r="AK1030" s="62"/>
      <c r="AL1030" s="62"/>
      <c r="AM1030" s="62"/>
      <c r="AN1030" s="62"/>
      <c r="AO1030" s="62"/>
      <c r="AP1030" s="62"/>
      <c r="AQ1030" s="62"/>
      <c r="AR1030" s="62"/>
      <c r="AS1030" s="62"/>
      <c r="AT1030" s="62"/>
      <c r="AU1030" s="62"/>
      <c r="AV1030" s="62"/>
      <c r="AW1030" s="62"/>
      <c r="AX1030" s="62"/>
      <c r="AY1030" s="62"/>
      <c r="AZ1030" s="62"/>
      <c r="BA1030" s="62"/>
      <c r="BB1030" s="62"/>
      <c r="BC1030" s="62"/>
      <c r="BD1030" s="62"/>
      <c r="BE1030" s="62"/>
      <c r="BF1030" s="62"/>
      <c r="BG1030" s="62"/>
      <c r="BH1030" s="62"/>
      <c r="BI1030" s="62"/>
      <c r="BJ1030" s="62"/>
      <c r="BK1030" s="62"/>
      <c r="BL1030" s="62"/>
      <c r="BM1030" s="62"/>
      <c r="BN1030" s="62"/>
      <c r="BO1030" s="62"/>
      <c r="BP1030" s="62"/>
      <c r="BQ1030" s="62"/>
      <c r="BR1030" s="62"/>
      <c r="BS1030" s="62"/>
      <c r="BT1030" s="62"/>
      <c r="BU1030" s="62"/>
      <c r="BV1030" s="62"/>
      <c r="BW1030" s="62"/>
      <c r="BX1030" s="62"/>
      <c r="BY1030" s="62"/>
      <c r="BZ1030" s="62"/>
      <c r="CA1030" s="62"/>
      <c r="CB1030" s="62"/>
      <c r="CC1030" s="62"/>
      <c r="CD1030" s="62"/>
      <c r="CE1030" s="62"/>
      <c r="CF1030" s="62"/>
      <c r="CG1030" s="62"/>
      <c r="CH1030" s="62"/>
      <c r="CI1030" s="62"/>
      <c r="CJ1030" s="62"/>
      <c r="CK1030" s="62"/>
      <c r="CL1030" s="62"/>
      <c r="CM1030" s="62"/>
      <c r="CN1030" s="62"/>
      <c r="CO1030" s="62"/>
      <c r="CP1030" s="62"/>
      <c r="CQ1030" s="62"/>
      <c r="CR1030" s="62"/>
      <c r="CS1030" s="62"/>
      <c r="CT1030" s="62"/>
      <c r="CU1030" s="62"/>
      <c r="CV1030" s="62"/>
      <c r="CW1030" s="62"/>
    </row>
    <row r="1031" spans="1:101" x14ac:dyDescent="0.2">
      <c r="A1031" s="62" t="s">
        <v>2075</v>
      </c>
      <c r="B1031" s="65">
        <v>40925.692361111112</v>
      </c>
      <c r="C1031" s="65">
        <v>40926.359027777777</v>
      </c>
      <c r="D1031" s="62" t="s">
        <v>826</v>
      </c>
      <c r="E1031" s="62" t="s">
        <v>827</v>
      </c>
      <c r="F1031" s="62"/>
      <c r="G1031" s="62">
        <v>50</v>
      </c>
      <c r="H1031" s="62"/>
      <c r="I1031" s="62"/>
      <c r="J1031" s="62"/>
      <c r="K1031" s="62"/>
      <c r="L1031" s="62"/>
      <c r="M1031" s="62">
        <v>62.7</v>
      </c>
      <c r="N1031" s="62"/>
      <c r="O1031" s="62"/>
      <c r="P1031" s="62"/>
      <c r="Q1031" s="62">
        <v>2610</v>
      </c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  <c r="AF1031" s="62"/>
      <c r="AG1031" s="62"/>
      <c r="AH1031" s="62"/>
      <c r="AI1031" s="62"/>
      <c r="AJ1031" s="62"/>
      <c r="AK1031" s="62"/>
      <c r="AL1031" s="62"/>
      <c r="AM1031" s="62"/>
      <c r="AN1031" s="62"/>
      <c r="AO1031" s="62"/>
      <c r="AP1031" s="62"/>
      <c r="AQ1031" s="62"/>
      <c r="AR1031" s="62"/>
      <c r="AS1031" s="62"/>
      <c r="AT1031" s="62"/>
      <c r="AU1031" s="62"/>
      <c r="AV1031" s="62"/>
      <c r="AW1031" s="62"/>
      <c r="AX1031" s="62"/>
      <c r="AY1031" s="62"/>
      <c r="AZ1031" s="62"/>
      <c r="BA1031" s="62"/>
      <c r="BB1031" s="62"/>
      <c r="BC1031" s="62"/>
      <c r="BD1031" s="62"/>
      <c r="BE1031" s="62"/>
      <c r="BF1031" s="62"/>
      <c r="BG1031" s="62"/>
      <c r="BH1031" s="62"/>
      <c r="BI1031" s="62"/>
      <c r="BJ1031" s="62"/>
      <c r="BK1031" s="62"/>
      <c r="BL1031" s="62"/>
      <c r="BM1031" s="62"/>
      <c r="BN1031" s="62"/>
      <c r="BO1031" s="62"/>
      <c r="BP1031" s="62"/>
      <c r="BQ1031" s="62"/>
      <c r="BR1031" s="62"/>
      <c r="BS1031" s="62"/>
      <c r="BT1031" s="62"/>
      <c r="BU1031" s="62"/>
      <c r="BV1031" s="62"/>
      <c r="BW1031" s="62"/>
      <c r="BX1031" s="62"/>
      <c r="BY1031" s="62"/>
      <c r="BZ1031" s="62"/>
      <c r="CA1031" s="62"/>
      <c r="CB1031" s="62"/>
      <c r="CC1031" s="62"/>
      <c r="CD1031" s="62"/>
      <c r="CE1031" s="62"/>
      <c r="CF1031" s="62"/>
      <c r="CG1031" s="62"/>
      <c r="CH1031" s="62"/>
      <c r="CI1031" s="62"/>
      <c r="CJ1031" s="62"/>
      <c r="CK1031" s="62"/>
      <c r="CL1031" s="62"/>
      <c r="CM1031" s="62"/>
      <c r="CN1031" s="62"/>
      <c r="CO1031" s="62"/>
      <c r="CP1031" s="62"/>
      <c r="CQ1031" s="62"/>
      <c r="CR1031" s="62"/>
      <c r="CS1031" s="62"/>
      <c r="CT1031" s="62"/>
      <c r="CU1031" s="62"/>
      <c r="CV1031" s="62"/>
      <c r="CW1031" s="62"/>
    </row>
    <row r="1032" spans="1:101" x14ac:dyDescent="0.2">
      <c r="A1032" s="62" t="s">
        <v>2075</v>
      </c>
      <c r="B1032" s="65">
        <v>40926.487500000003</v>
      </c>
      <c r="C1032" s="65">
        <v>40930.14166666667</v>
      </c>
      <c r="D1032" s="62" t="s">
        <v>828</v>
      </c>
      <c r="E1032" s="62" t="s">
        <v>829</v>
      </c>
      <c r="F1032" s="62"/>
      <c r="G1032" s="62">
        <v>50</v>
      </c>
      <c r="H1032" s="62"/>
      <c r="I1032" s="62"/>
      <c r="J1032" s="62"/>
      <c r="K1032" s="62"/>
      <c r="L1032" s="62"/>
      <c r="M1032" s="62">
        <v>172</v>
      </c>
      <c r="N1032" s="62"/>
      <c r="O1032" s="62"/>
      <c r="P1032" s="62"/>
      <c r="Q1032" s="62">
        <v>865</v>
      </c>
      <c r="R1032" s="62"/>
      <c r="S1032" s="62"/>
      <c r="T1032" s="62"/>
      <c r="U1032" s="62"/>
      <c r="V1032" s="62"/>
      <c r="W1032" s="62"/>
      <c r="X1032" s="62"/>
      <c r="Y1032" s="62"/>
      <c r="Z1032" s="62"/>
      <c r="AA1032" s="62"/>
      <c r="AB1032" s="62"/>
      <c r="AC1032" s="62"/>
      <c r="AD1032" s="62"/>
      <c r="AE1032" s="62"/>
      <c r="AF1032" s="62"/>
      <c r="AG1032" s="62"/>
      <c r="AH1032" s="62"/>
      <c r="AI1032" s="62"/>
      <c r="AJ1032" s="62"/>
      <c r="AK1032" s="62"/>
      <c r="AL1032" s="62"/>
      <c r="AM1032" s="62"/>
      <c r="AN1032" s="62"/>
      <c r="AO1032" s="62"/>
      <c r="AP1032" s="62"/>
      <c r="AQ1032" s="62"/>
      <c r="AR1032" s="62"/>
      <c r="AS1032" s="62"/>
      <c r="AT1032" s="62"/>
      <c r="AU1032" s="62"/>
      <c r="AV1032" s="62"/>
      <c r="AW1032" s="62"/>
      <c r="AX1032" s="62"/>
      <c r="AY1032" s="62"/>
      <c r="AZ1032" s="62"/>
      <c r="BA1032" s="62"/>
      <c r="BB1032" s="62"/>
      <c r="BC1032" s="62"/>
      <c r="BD1032" s="62"/>
      <c r="BE1032" s="62"/>
      <c r="BF1032" s="62"/>
      <c r="BG1032" s="62"/>
      <c r="BH1032" s="62"/>
      <c r="BI1032" s="62"/>
      <c r="BJ1032" s="62"/>
      <c r="BK1032" s="62"/>
      <c r="BL1032" s="62"/>
      <c r="BM1032" s="62"/>
      <c r="BN1032" s="62"/>
      <c r="BO1032" s="62"/>
      <c r="BP1032" s="62"/>
      <c r="BQ1032" s="62"/>
      <c r="BR1032" s="62"/>
      <c r="BS1032" s="62"/>
      <c r="BT1032" s="62"/>
      <c r="BU1032" s="62"/>
      <c r="BV1032" s="62"/>
      <c r="BW1032" s="62"/>
      <c r="BX1032" s="62"/>
      <c r="BY1032" s="62"/>
      <c r="BZ1032" s="62"/>
      <c r="CA1032" s="62"/>
      <c r="CB1032" s="62"/>
      <c r="CC1032" s="62"/>
      <c r="CD1032" s="62"/>
      <c r="CE1032" s="62"/>
      <c r="CF1032" s="62"/>
      <c r="CG1032" s="62"/>
      <c r="CH1032" s="62"/>
      <c r="CI1032" s="62"/>
      <c r="CJ1032" s="62"/>
      <c r="CK1032" s="62"/>
      <c r="CL1032" s="62"/>
      <c r="CM1032" s="62"/>
      <c r="CN1032" s="62"/>
      <c r="CO1032" s="62"/>
      <c r="CP1032" s="62"/>
      <c r="CQ1032" s="62"/>
      <c r="CR1032" s="62"/>
      <c r="CS1032" s="62"/>
      <c r="CT1032" s="62"/>
      <c r="CU1032" s="62"/>
      <c r="CV1032" s="62"/>
      <c r="CW1032" s="62"/>
    </row>
    <row r="1033" spans="1:101" x14ac:dyDescent="0.2">
      <c r="A1033" s="62" t="s">
        <v>2075</v>
      </c>
      <c r="B1033" s="65">
        <v>40930.390972222223</v>
      </c>
      <c r="C1033" s="65">
        <v>40931.168749999997</v>
      </c>
      <c r="D1033" s="62" t="s">
        <v>830</v>
      </c>
      <c r="E1033" s="62" t="s">
        <v>831</v>
      </c>
      <c r="F1033" s="62"/>
      <c r="G1033" s="62">
        <v>50</v>
      </c>
      <c r="H1033" s="62"/>
      <c r="I1033" s="62"/>
      <c r="J1033" s="62"/>
      <c r="K1033" s="62"/>
      <c r="L1033" s="62"/>
      <c r="M1033" s="62">
        <v>131</v>
      </c>
      <c r="N1033" s="62"/>
      <c r="O1033" s="62"/>
      <c r="P1033" s="62"/>
      <c r="Q1033" s="62">
        <v>2530</v>
      </c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  <c r="AF1033" s="62"/>
      <c r="AG1033" s="62"/>
      <c r="AH1033" s="62"/>
      <c r="AI1033" s="62"/>
      <c r="AJ1033" s="62"/>
      <c r="AK1033" s="62"/>
      <c r="AL1033" s="62"/>
      <c r="AM1033" s="62"/>
      <c r="AN1033" s="62"/>
      <c r="AO1033" s="62"/>
      <c r="AP1033" s="62"/>
      <c r="AQ1033" s="62"/>
      <c r="AR1033" s="62"/>
      <c r="AS1033" s="62"/>
      <c r="AT1033" s="62"/>
      <c r="AU1033" s="62"/>
      <c r="AV1033" s="62"/>
      <c r="AW1033" s="62"/>
      <c r="AX1033" s="62"/>
      <c r="AY1033" s="62"/>
      <c r="AZ1033" s="62"/>
      <c r="BA1033" s="62"/>
      <c r="BB1033" s="62"/>
      <c r="BC1033" s="62"/>
      <c r="BD1033" s="62"/>
      <c r="BE1033" s="62"/>
      <c r="BF1033" s="62"/>
      <c r="BG1033" s="62"/>
      <c r="BH1033" s="62"/>
      <c r="BI1033" s="62"/>
      <c r="BJ1033" s="62"/>
      <c r="BK1033" s="62"/>
      <c r="BL1033" s="62"/>
      <c r="BM1033" s="62"/>
      <c r="BN1033" s="62"/>
      <c r="BO1033" s="62"/>
      <c r="BP1033" s="62"/>
      <c r="BQ1033" s="62"/>
      <c r="BR1033" s="62"/>
      <c r="BS1033" s="62"/>
      <c r="BT1033" s="62"/>
      <c r="BU1033" s="62"/>
      <c r="BV1033" s="62"/>
      <c r="BW1033" s="62"/>
      <c r="BX1033" s="62"/>
      <c r="BY1033" s="62"/>
      <c r="BZ1033" s="62"/>
      <c r="CA1033" s="62"/>
      <c r="CB1033" s="62"/>
      <c r="CC1033" s="62"/>
      <c r="CD1033" s="62"/>
      <c r="CE1033" s="62"/>
      <c r="CF1033" s="62"/>
      <c r="CG1033" s="62"/>
      <c r="CH1033" s="62"/>
      <c r="CI1033" s="62"/>
      <c r="CJ1033" s="62"/>
      <c r="CK1033" s="62"/>
      <c r="CL1033" s="62"/>
      <c r="CM1033" s="62"/>
      <c r="CN1033" s="62"/>
      <c r="CO1033" s="62"/>
      <c r="CP1033" s="62"/>
      <c r="CQ1033" s="62"/>
      <c r="CR1033" s="62"/>
      <c r="CS1033" s="62"/>
      <c r="CT1033" s="62"/>
      <c r="CU1033" s="62"/>
      <c r="CV1033" s="62"/>
      <c r="CW1033" s="62"/>
    </row>
    <row r="1034" spans="1:101" x14ac:dyDescent="0.2">
      <c r="A1034" s="62" t="s">
        <v>2075</v>
      </c>
      <c r="B1034" s="65">
        <v>40930.684027777781</v>
      </c>
      <c r="C1034" s="65">
        <v>40932.413194444445</v>
      </c>
      <c r="D1034" s="62" t="s">
        <v>832</v>
      </c>
      <c r="E1034" s="62" t="s">
        <v>833</v>
      </c>
      <c r="F1034" s="62"/>
      <c r="G1034" s="62">
        <v>50</v>
      </c>
      <c r="H1034" s="62"/>
      <c r="I1034" s="62"/>
      <c r="J1034" s="62"/>
      <c r="K1034" s="62"/>
      <c r="L1034" s="62"/>
      <c r="M1034" s="62">
        <v>1111</v>
      </c>
      <c r="N1034" s="62"/>
      <c r="O1034" s="62">
        <v>648</v>
      </c>
      <c r="P1034" s="62"/>
      <c r="Q1034" s="62">
        <v>1080</v>
      </c>
      <c r="R1034" s="62"/>
      <c r="S1034" s="62">
        <v>0.191</v>
      </c>
      <c r="T1034" s="62"/>
      <c r="U1034" s="62">
        <v>5.19</v>
      </c>
      <c r="V1034" s="62"/>
      <c r="W1034" s="62">
        <v>92.7</v>
      </c>
      <c r="X1034" s="62"/>
      <c r="Y1034" s="62">
        <v>527</v>
      </c>
      <c r="Z1034" s="62"/>
      <c r="AA1034" s="62">
        <v>755</v>
      </c>
      <c r="AB1034" s="62"/>
      <c r="AC1034" s="62">
        <v>2980</v>
      </c>
      <c r="AD1034" s="62" t="s">
        <v>1784</v>
      </c>
      <c r="AE1034" s="62">
        <v>20</v>
      </c>
      <c r="AF1034" s="62"/>
      <c r="AG1034" s="62">
        <v>400</v>
      </c>
      <c r="AH1034" s="62" t="s">
        <v>1784</v>
      </c>
      <c r="AI1034" s="62">
        <v>5</v>
      </c>
      <c r="AJ1034" s="62" t="s">
        <v>1784</v>
      </c>
      <c r="AK1034" s="62">
        <v>2.5</v>
      </c>
      <c r="AL1034" s="62"/>
      <c r="AM1034" s="62">
        <v>7.33</v>
      </c>
      <c r="AN1034" s="62"/>
      <c r="AO1034" s="62">
        <v>256</v>
      </c>
      <c r="AP1034" s="62"/>
      <c r="AQ1034" s="62">
        <v>130</v>
      </c>
      <c r="AR1034" s="62"/>
      <c r="AS1034" s="62"/>
      <c r="AT1034" s="62"/>
      <c r="AU1034" s="62"/>
      <c r="AV1034" s="62"/>
      <c r="AW1034" s="62"/>
      <c r="AX1034" s="62"/>
      <c r="AY1034" s="62"/>
      <c r="AZ1034" s="62"/>
      <c r="BA1034" s="62">
        <v>109</v>
      </c>
      <c r="BB1034" s="62"/>
      <c r="BC1034" s="62"/>
      <c r="BD1034" s="62"/>
      <c r="BE1034" s="62"/>
      <c r="BF1034" s="62"/>
      <c r="BG1034" s="62"/>
      <c r="BH1034" s="62"/>
      <c r="BI1034" s="62"/>
      <c r="BJ1034" s="62"/>
      <c r="BK1034" s="62"/>
      <c r="BL1034" s="62"/>
      <c r="BM1034" s="62"/>
      <c r="BN1034" s="62"/>
      <c r="BO1034" s="62"/>
      <c r="BP1034" s="62"/>
      <c r="BQ1034" s="62"/>
      <c r="BR1034" s="62"/>
      <c r="BS1034" s="62"/>
      <c r="BT1034" s="62"/>
      <c r="BU1034" s="62"/>
      <c r="BV1034" s="62"/>
      <c r="BW1034" s="62"/>
      <c r="BX1034" s="62"/>
      <c r="BY1034" s="62"/>
      <c r="BZ1034" s="62"/>
      <c r="CA1034" s="62">
        <v>110</v>
      </c>
      <c r="CB1034" s="62"/>
      <c r="CC1034" s="62">
        <v>0.7</v>
      </c>
      <c r="CD1034" s="62" t="s">
        <v>1784</v>
      </c>
      <c r="CE1034" s="62">
        <v>20</v>
      </c>
      <c r="CF1034" s="62"/>
      <c r="CG1034" s="62"/>
      <c r="CH1034" s="62"/>
      <c r="CI1034" s="62"/>
      <c r="CJ1034" s="62"/>
      <c r="CK1034" s="62"/>
      <c r="CL1034" s="62"/>
      <c r="CM1034" s="62"/>
      <c r="CN1034" s="62"/>
      <c r="CO1034" s="62"/>
      <c r="CP1034" s="62"/>
      <c r="CQ1034" s="62"/>
      <c r="CR1034" s="62"/>
      <c r="CS1034" s="62"/>
      <c r="CT1034" s="62"/>
      <c r="CU1034" s="62"/>
      <c r="CV1034" s="62"/>
      <c r="CW1034" s="62"/>
    </row>
    <row r="1035" spans="1:101" x14ac:dyDescent="0.2">
      <c r="A1035" s="62" t="s">
        <v>2075</v>
      </c>
      <c r="B1035" s="65">
        <v>40931.186805555553</v>
      </c>
      <c r="C1035" s="65">
        <v>40931.595833333333</v>
      </c>
      <c r="D1035" s="62" t="s">
        <v>834</v>
      </c>
      <c r="E1035" s="62" t="s">
        <v>835</v>
      </c>
      <c r="F1035" s="62"/>
      <c r="G1035" s="62">
        <v>50</v>
      </c>
      <c r="H1035" s="62"/>
      <c r="I1035" s="62"/>
      <c r="J1035" s="62"/>
      <c r="K1035" s="62"/>
      <c r="L1035" s="62"/>
      <c r="M1035" s="62">
        <v>627</v>
      </c>
      <c r="N1035" s="62"/>
      <c r="O1035" s="62"/>
      <c r="P1035" s="62"/>
      <c r="Q1035" s="62">
        <v>630</v>
      </c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  <c r="AF1035" s="62"/>
      <c r="AG1035" s="62"/>
      <c r="AH1035" s="62"/>
      <c r="AI1035" s="62"/>
      <c r="AJ1035" s="62"/>
      <c r="AK1035" s="62"/>
      <c r="AL1035" s="62"/>
      <c r="AM1035" s="62"/>
      <c r="AN1035" s="62"/>
      <c r="AO1035" s="62"/>
      <c r="AP1035" s="62"/>
      <c r="AQ1035" s="62"/>
      <c r="AR1035" s="62"/>
      <c r="AS1035" s="62"/>
      <c r="AT1035" s="62"/>
      <c r="AU1035" s="62"/>
      <c r="AV1035" s="62"/>
      <c r="AW1035" s="62"/>
      <c r="AX1035" s="62"/>
      <c r="AY1035" s="62"/>
      <c r="AZ1035" s="62"/>
      <c r="BA1035" s="62"/>
      <c r="BB1035" s="62"/>
      <c r="BC1035" s="62"/>
      <c r="BD1035" s="62"/>
      <c r="BE1035" s="62"/>
      <c r="BF1035" s="62"/>
      <c r="BG1035" s="62"/>
      <c r="BH1035" s="62"/>
      <c r="BI1035" s="62"/>
      <c r="BJ1035" s="62"/>
      <c r="BK1035" s="62"/>
      <c r="BL1035" s="62"/>
      <c r="BM1035" s="62"/>
      <c r="BN1035" s="62"/>
      <c r="BO1035" s="62"/>
      <c r="BP1035" s="62"/>
      <c r="BQ1035" s="62"/>
      <c r="BR1035" s="62"/>
      <c r="BS1035" s="62"/>
      <c r="BT1035" s="62"/>
      <c r="BU1035" s="62"/>
      <c r="BV1035" s="62"/>
      <c r="BW1035" s="62"/>
      <c r="BX1035" s="62"/>
      <c r="BY1035" s="62"/>
      <c r="BZ1035" s="62"/>
      <c r="CA1035" s="62"/>
      <c r="CB1035" s="62"/>
      <c r="CC1035" s="62"/>
      <c r="CD1035" s="62"/>
      <c r="CE1035" s="62"/>
      <c r="CF1035" s="62"/>
      <c r="CG1035" s="62"/>
      <c r="CH1035" s="62"/>
      <c r="CI1035" s="62"/>
      <c r="CJ1035" s="62"/>
      <c r="CK1035" s="62"/>
      <c r="CL1035" s="62"/>
      <c r="CM1035" s="62"/>
      <c r="CN1035" s="62"/>
      <c r="CO1035" s="62"/>
      <c r="CP1035" s="62"/>
      <c r="CQ1035" s="62"/>
      <c r="CR1035" s="62"/>
      <c r="CS1035" s="62"/>
      <c r="CT1035" s="62"/>
      <c r="CU1035" s="62"/>
      <c r="CV1035" s="62"/>
      <c r="CW1035" s="62"/>
    </row>
    <row r="1036" spans="1:101" x14ac:dyDescent="0.2">
      <c r="A1036" s="62" t="s">
        <v>2075</v>
      </c>
      <c r="B1036" s="65">
        <v>40931.651388888888</v>
      </c>
      <c r="C1036" s="65">
        <v>40932.356944444444</v>
      </c>
      <c r="D1036" s="62" t="s">
        <v>836</v>
      </c>
      <c r="E1036" s="62" t="s">
        <v>837</v>
      </c>
      <c r="F1036" s="62"/>
      <c r="G1036" s="62">
        <v>50</v>
      </c>
      <c r="H1036" s="62"/>
      <c r="I1036" s="62"/>
      <c r="J1036" s="62"/>
      <c r="K1036" s="62"/>
      <c r="L1036" s="62"/>
      <c r="M1036" s="62">
        <v>256</v>
      </c>
      <c r="N1036" s="62"/>
      <c r="O1036" s="62"/>
      <c r="P1036" s="62"/>
      <c r="Q1036" s="62">
        <v>692</v>
      </c>
      <c r="R1036" s="62"/>
      <c r="S1036" s="62"/>
      <c r="T1036" s="62"/>
      <c r="U1036" s="62"/>
      <c r="V1036" s="62"/>
      <c r="W1036" s="62"/>
      <c r="X1036" s="62"/>
      <c r="Y1036" s="62"/>
      <c r="Z1036" s="62"/>
      <c r="AA1036" s="62"/>
      <c r="AB1036" s="62"/>
      <c r="AC1036" s="62"/>
      <c r="AD1036" s="62"/>
      <c r="AE1036" s="62"/>
      <c r="AF1036" s="62"/>
      <c r="AG1036" s="62"/>
      <c r="AH1036" s="62"/>
      <c r="AI1036" s="62"/>
      <c r="AJ1036" s="62"/>
      <c r="AK1036" s="62"/>
      <c r="AL1036" s="62"/>
      <c r="AM1036" s="62"/>
      <c r="AN1036" s="62"/>
      <c r="AO1036" s="62"/>
      <c r="AP1036" s="62"/>
      <c r="AQ1036" s="62"/>
      <c r="AR1036" s="62"/>
      <c r="AS1036" s="62"/>
      <c r="AT1036" s="62"/>
      <c r="AU1036" s="62"/>
      <c r="AV1036" s="62"/>
      <c r="AW1036" s="62"/>
      <c r="AX1036" s="62"/>
      <c r="AY1036" s="62"/>
      <c r="AZ1036" s="62"/>
      <c r="BA1036" s="62"/>
      <c r="BB1036" s="62"/>
      <c r="BC1036" s="62"/>
      <c r="BD1036" s="62"/>
      <c r="BE1036" s="62"/>
      <c r="BF1036" s="62"/>
      <c r="BG1036" s="62"/>
      <c r="BH1036" s="62"/>
      <c r="BI1036" s="62"/>
      <c r="BJ1036" s="62"/>
      <c r="BK1036" s="62"/>
      <c r="BL1036" s="62"/>
      <c r="BM1036" s="62"/>
      <c r="BN1036" s="62"/>
      <c r="BO1036" s="62"/>
      <c r="BP1036" s="62"/>
      <c r="BQ1036" s="62"/>
      <c r="BR1036" s="62"/>
      <c r="BS1036" s="62"/>
      <c r="BT1036" s="62"/>
      <c r="BU1036" s="62"/>
      <c r="BV1036" s="62"/>
      <c r="BW1036" s="62"/>
      <c r="BX1036" s="62"/>
      <c r="BY1036" s="62"/>
      <c r="BZ1036" s="62"/>
      <c r="CA1036" s="62"/>
      <c r="CB1036" s="62"/>
      <c r="CC1036" s="62"/>
      <c r="CD1036" s="62"/>
      <c r="CE1036" s="62"/>
      <c r="CF1036" s="62"/>
      <c r="CG1036" s="62"/>
      <c r="CH1036" s="62"/>
      <c r="CI1036" s="62"/>
      <c r="CJ1036" s="62"/>
      <c r="CK1036" s="62"/>
      <c r="CL1036" s="62"/>
      <c r="CM1036" s="62"/>
      <c r="CN1036" s="62"/>
      <c r="CO1036" s="62"/>
      <c r="CP1036" s="62"/>
      <c r="CQ1036" s="62"/>
      <c r="CR1036" s="62"/>
      <c r="CS1036" s="62"/>
      <c r="CT1036" s="62"/>
      <c r="CU1036" s="62"/>
      <c r="CV1036" s="62"/>
      <c r="CW1036" s="62"/>
    </row>
    <row r="1037" spans="1:101" x14ac:dyDescent="0.2">
      <c r="A1037" s="62" t="s">
        <v>2075</v>
      </c>
      <c r="B1037" s="65">
        <v>40932.575694444444</v>
      </c>
      <c r="C1037" s="65">
        <v>40934.665277777778</v>
      </c>
      <c r="D1037" s="62" t="s">
        <v>838</v>
      </c>
      <c r="E1037" s="62" t="s">
        <v>839</v>
      </c>
      <c r="F1037" s="62"/>
      <c r="G1037" s="62">
        <v>50</v>
      </c>
      <c r="H1037" s="62"/>
      <c r="I1037" s="62"/>
      <c r="J1037" s="62"/>
      <c r="K1037" s="62"/>
      <c r="L1037" s="62"/>
      <c r="M1037" s="62">
        <v>249</v>
      </c>
      <c r="N1037" s="62"/>
      <c r="O1037" s="62"/>
      <c r="P1037" s="62"/>
      <c r="Q1037" s="62">
        <v>112</v>
      </c>
      <c r="R1037" s="62"/>
      <c r="S1037" s="62"/>
      <c r="T1037" s="62"/>
      <c r="U1037" s="62"/>
      <c r="V1037" s="62"/>
      <c r="W1037" s="62"/>
      <c r="X1037" s="62"/>
      <c r="Y1037" s="62"/>
      <c r="Z1037" s="62"/>
      <c r="AA1037" s="62"/>
      <c r="AB1037" s="62"/>
      <c r="AC1037" s="62"/>
      <c r="AD1037" s="62"/>
      <c r="AE1037" s="62"/>
      <c r="AF1037" s="62"/>
      <c r="AG1037" s="62"/>
      <c r="AH1037" s="62"/>
      <c r="AI1037" s="62"/>
      <c r="AJ1037" s="62"/>
      <c r="AK1037" s="62"/>
      <c r="AL1037" s="62"/>
      <c r="AM1037" s="62"/>
      <c r="AN1037" s="62"/>
      <c r="AO1037" s="62"/>
      <c r="AP1037" s="62"/>
      <c r="AQ1037" s="62"/>
      <c r="AR1037" s="62"/>
      <c r="AS1037" s="62"/>
      <c r="AT1037" s="62"/>
      <c r="AU1037" s="62"/>
      <c r="AV1037" s="62"/>
      <c r="AW1037" s="62"/>
      <c r="AX1037" s="62"/>
      <c r="AY1037" s="62"/>
      <c r="AZ1037" s="62"/>
      <c r="BA1037" s="62"/>
      <c r="BB1037" s="62"/>
      <c r="BC1037" s="62"/>
      <c r="BD1037" s="62"/>
      <c r="BE1037" s="62"/>
      <c r="BF1037" s="62"/>
      <c r="BG1037" s="62"/>
      <c r="BH1037" s="62"/>
      <c r="BI1037" s="62"/>
      <c r="BJ1037" s="62"/>
      <c r="BK1037" s="62"/>
      <c r="BL1037" s="62"/>
      <c r="BM1037" s="62"/>
      <c r="BN1037" s="62"/>
      <c r="BO1037" s="62"/>
      <c r="BP1037" s="62"/>
      <c r="BQ1037" s="62"/>
      <c r="BR1037" s="62"/>
      <c r="BS1037" s="62"/>
      <c r="BT1037" s="62"/>
      <c r="BU1037" s="62"/>
      <c r="BV1037" s="62"/>
      <c r="BW1037" s="62"/>
      <c r="BX1037" s="62"/>
      <c r="BY1037" s="62"/>
      <c r="BZ1037" s="62"/>
      <c r="CA1037" s="62"/>
      <c r="CB1037" s="62"/>
      <c r="CC1037" s="62"/>
      <c r="CD1037" s="62"/>
      <c r="CE1037" s="62"/>
      <c r="CF1037" s="62"/>
      <c r="CG1037" s="62"/>
      <c r="CH1037" s="62"/>
      <c r="CI1037" s="62"/>
      <c r="CJ1037" s="62"/>
      <c r="CK1037" s="62"/>
      <c r="CL1037" s="62"/>
      <c r="CM1037" s="62"/>
      <c r="CN1037" s="62"/>
      <c r="CO1037" s="62"/>
      <c r="CP1037" s="62"/>
      <c r="CQ1037" s="62"/>
      <c r="CR1037" s="62"/>
      <c r="CS1037" s="62"/>
      <c r="CT1037" s="62"/>
      <c r="CU1037" s="62"/>
      <c r="CV1037" s="62"/>
      <c r="CW1037" s="62"/>
    </row>
    <row r="1038" spans="1:101" x14ac:dyDescent="0.2">
      <c r="A1038" s="62" t="s">
        <v>2075</v>
      </c>
      <c r="B1038" s="65">
        <v>40934.798611111109</v>
      </c>
      <c r="C1038" s="65">
        <v>40935.634722222225</v>
      </c>
      <c r="D1038" s="62" t="s">
        <v>840</v>
      </c>
      <c r="E1038" s="62" t="s">
        <v>841</v>
      </c>
      <c r="F1038" s="62"/>
      <c r="G1038" s="62">
        <v>50</v>
      </c>
      <c r="H1038" s="62"/>
      <c r="I1038" s="62"/>
      <c r="J1038" s="62"/>
      <c r="K1038" s="62"/>
      <c r="L1038" s="62"/>
      <c r="M1038" s="62">
        <v>503</v>
      </c>
      <c r="N1038" s="62"/>
      <c r="O1038" s="62"/>
      <c r="P1038" s="62"/>
      <c r="Q1038" s="62">
        <v>431</v>
      </c>
      <c r="R1038" s="62"/>
      <c r="S1038" s="62"/>
      <c r="T1038" s="62"/>
      <c r="U1038" s="62"/>
      <c r="V1038" s="62"/>
      <c r="W1038" s="62"/>
      <c r="X1038" s="62"/>
      <c r="Y1038" s="62"/>
      <c r="Z1038" s="62"/>
      <c r="AA1038" s="62"/>
      <c r="AB1038" s="62"/>
      <c r="AC1038" s="62"/>
      <c r="AD1038" s="62"/>
      <c r="AE1038" s="62"/>
      <c r="AF1038" s="62"/>
      <c r="AG1038" s="62"/>
      <c r="AH1038" s="62"/>
      <c r="AI1038" s="62"/>
      <c r="AJ1038" s="62"/>
      <c r="AK1038" s="62"/>
      <c r="AL1038" s="62"/>
      <c r="AM1038" s="62"/>
      <c r="AN1038" s="62"/>
      <c r="AO1038" s="62"/>
      <c r="AP1038" s="62"/>
      <c r="AQ1038" s="62"/>
      <c r="AR1038" s="62"/>
      <c r="AS1038" s="62"/>
      <c r="AT1038" s="62"/>
      <c r="AU1038" s="62"/>
      <c r="AV1038" s="62"/>
      <c r="AW1038" s="62"/>
      <c r="AX1038" s="62"/>
      <c r="AY1038" s="62"/>
      <c r="AZ1038" s="62"/>
      <c r="BA1038" s="62"/>
      <c r="BB1038" s="62"/>
      <c r="BC1038" s="62"/>
      <c r="BD1038" s="62"/>
      <c r="BE1038" s="62"/>
      <c r="BF1038" s="62"/>
      <c r="BG1038" s="62"/>
      <c r="BH1038" s="62"/>
      <c r="BI1038" s="62"/>
      <c r="BJ1038" s="62"/>
      <c r="BK1038" s="62"/>
      <c r="BL1038" s="62"/>
      <c r="BM1038" s="62"/>
      <c r="BN1038" s="62"/>
      <c r="BO1038" s="62"/>
      <c r="BP1038" s="62"/>
      <c r="BQ1038" s="62"/>
      <c r="BR1038" s="62"/>
      <c r="BS1038" s="62"/>
      <c r="BT1038" s="62"/>
      <c r="BU1038" s="62"/>
      <c r="BV1038" s="62"/>
      <c r="BW1038" s="62"/>
      <c r="BX1038" s="62"/>
      <c r="BY1038" s="62"/>
      <c r="BZ1038" s="62"/>
      <c r="CA1038" s="62"/>
      <c r="CB1038" s="62"/>
      <c r="CC1038" s="62"/>
      <c r="CD1038" s="62"/>
      <c r="CE1038" s="62"/>
      <c r="CF1038" s="62"/>
      <c r="CG1038" s="62"/>
      <c r="CH1038" s="62"/>
      <c r="CI1038" s="62"/>
      <c r="CJ1038" s="62"/>
      <c r="CK1038" s="62"/>
      <c r="CL1038" s="62"/>
      <c r="CM1038" s="62"/>
      <c r="CN1038" s="62"/>
      <c r="CO1038" s="62"/>
      <c r="CP1038" s="62"/>
      <c r="CQ1038" s="62"/>
      <c r="CR1038" s="62"/>
      <c r="CS1038" s="62"/>
      <c r="CT1038" s="62"/>
      <c r="CU1038" s="62"/>
      <c r="CV1038" s="62"/>
      <c r="CW1038" s="62"/>
    </row>
    <row r="1039" spans="1:101" x14ac:dyDescent="0.2">
      <c r="A1039" s="62" t="s">
        <v>2075</v>
      </c>
      <c r="B1039" s="65">
        <v>40935.722916666666</v>
      </c>
      <c r="C1039" s="65">
        <v>40938.140972222223</v>
      </c>
      <c r="D1039" s="62" t="s">
        <v>842</v>
      </c>
      <c r="E1039" s="62" t="s">
        <v>843</v>
      </c>
      <c r="F1039" s="62"/>
      <c r="G1039" s="62">
        <v>50</v>
      </c>
      <c r="H1039" s="62"/>
      <c r="I1039" s="62"/>
      <c r="J1039" s="62"/>
      <c r="K1039" s="62"/>
      <c r="L1039" s="62"/>
      <c r="M1039" s="62">
        <v>1069</v>
      </c>
      <c r="N1039" s="62"/>
      <c r="O1039" s="62"/>
      <c r="P1039" s="62"/>
      <c r="Q1039" s="62">
        <v>1370</v>
      </c>
      <c r="R1039" s="62"/>
      <c r="S1039" s="62"/>
      <c r="T1039" s="62"/>
      <c r="U1039" s="62"/>
      <c r="V1039" s="62"/>
      <c r="W1039" s="62"/>
      <c r="X1039" s="62"/>
      <c r="Y1039" s="62"/>
      <c r="Z1039" s="62"/>
      <c r="AA1039" s="62"/>
      <c r="AB1039" s="62"/>
      <c r="AC1039" s="62"/>
      <c r="AD1039" s="62"/>
      <c r="AE1039" s="62"/>
      <c r="AF1039" s="62"/>
      <c r="AG1039" s="62"/>
      <c r="AH1039" s="62"/>
      <c r="AI1039" s="62"/>
      <c r="AJ1039" s="62"/>
      <c r="AK1039" s="62"/>
      <c r="AL1039" s="62"/>
      <c r="AM1039" s="62"/>
      <c r="AN1039" s="62"/>
      <c r="AO1039" s="62"/>
      <c r="AP1039" s="62"/>
      <c r="AQ1039" s="62"/>
      <c r="AR1039" s="62"/>
      <c r="AS1039" s="62"/>
      <c r="AT1039" s="62"/>
      <c r="AU1039" s="62"/>
      <c r="AV1039" s="62"/>
      <c r="AW1039" s="62"/>
      <c r="AX1039" s="62"/>
      <c r="AY1039" s="62"/>
      <c r="AZ1039" s="62"/>
      <c r="BA1039" s="62"/>
      <c r="BB1039" s="62"/>
      <c r="BC1039" s="62"/>
      <c r="BD1039" s="62"/>
      <c r="BE1039" s="62"/>
      <c r="BF1039" s="62"/>
      <c r="BG1039" s="62"/>
      <c r="BH1039" s="62"/>
      <c r="BI1039" s="62"/>
      <c r="BJ1039" s="62"/>
      <c r="BK1039" s="62"/>
      <c r="BL1039" s="62"/>
      <c r="BM1039" s="62"/>
      <c r="BN1039" s="62"/>
      <c r="BO1039" s="62"/>
      <c r="BP1039" s="62"/>
      <c r="BQ1039" s="62"/>
      <c r="BR1039" s="62"/>
      <c r="BS1039" s="62"/>
      <c r="BT1039" s="62"/>
      <c r="BU1039" s="62"/>
      <c r="BV1039" s="62"/>
      <c r="BW1039" s="62"/>
      <c r="BX1039" s="62"/>
      <c r="BY1039" s="62"/>
      <c r="BZ1039" s="62"/>
      <c r="CA1039" s="62"/>
      <c r="CB1039" s="62"/>
      <c r="CC1039" s="62"/>
      <c r="CD1039" s="62"/>
      <c r="CE1039" s="62"/>
      <c r="CF1039" s="62"/>
      <c r="CG1039" s="62"/>
      <c r="CH1039" s="62"/>
      <c r="CI1039" s="62"/>
      <c r="CJ1039" s="62"/>
      <c r="CK1039" s="62"/>
      <c r="CL1039" s="62"/>
      <c r="CM1039" s="62"/>
      <c r="CN1039" s="62"/>
      <c r="CO1039" s="62"/>
      <c r="CP1039" s="62"/>
      <c r="CQ1039" s="62"/>
      <c r="CR1039" s="62"/>
      <c r="CS1039" s="62"/>
      <c r="CT1039" s="62"/>
      <c r="CU1039" s="62"/>
      <c r="CV1039" s="62"/>
      <c r="CW1039" s="62"/>
    </row>
    <row r="1040" spans="1:101" x14ac:dyDescent="0.2">
      <c r="A1040" s="62" t="s">
        <v>2075</v>
      </c>
      <c r="B1040" s="65">
        <v>40938.625694444447</v>
      </c>
      <c r="C1040" s="65">
        <v>40939.623611111114</v>
      </c>
      <c r="D1040" s="62" t="s">
        <v>844</v>
      </c>
      <c r="E1040" s="62" t="s">
        <v>845</v>
      </c>
      <c r="F1040" s="62"/>
      <c r="G1040" s="62">
        <v>50</v>
      </c>
      <c r="H1040" s="62"/>
      <c r="I1040" s="62"/>
      <c r="J1040" s="62"/>
      <c r="K1040" s="62"/>
      <c r="L1040" s="62"/>
      <c r="M1040" s="62">
        <v>495</v>
      </c>
      <c r="N1040" s="62"/>
      <c r="O1040" s="62"/>
      <c r="P1040" s="62"/>
      <c r="Q1040" s="62">
        <v>1030</v>
      </c>
      <c r="R1040" s="62"/>
      <c r="S1040" s="62"/>
      <c r="T1040" s="62"/>
      <c r="U1040" s="62"/>
      <c r="V1040" s="62"/>
      <c r="W1040" s="62"/>
      <c r="X1040" s="62"/>
      <c r="Y1040" s="62"/>
      <c r="Z1040" s="62"/>
      <c r="AA1040" s="62"/>
      <c r="AB1040" s="62"/>
      <c r="AC1040" s="62"/>
      <c r="AD1040" s="62"/>
      <c r="AE1040" s="62"/>
      <c r="AF1040" s="62"/>
      <c r="AG1040" s="62"/>
      <c r="AH1040" s="62"/>
      <c r="AI1040" s="62"/>
      <c r="AJ1040" s="62"/>
      <c r="AK1040" s="62"/>
      <c r="AL1040" s="62"/>
      <c r="AM1040" s="62"/>
      <c r="AN1040" s="62"/>
      <c r="AO1040" s="62"/>
      <c r="AP1040" s="62"/>
      <c r="AQ1040" s="62"/>
      <c r="AR1040" s="62"/>
      <c r="AS1040" s="62"/>
      <c r="AT1040" s="62"/>
      <c r="AU1040" s="62"/>
      <c r="AV1040" s="62"/>
      <c r="AW1040" s="62"/>
      <c r="AX1040" s="62"/>
      <c r="AY1040" s="62"/>
      <c r="AZ1040" s="62"/>
      <c r="BA1040" s="62"/>
      <c r="BB1040" s="62"/>
      <c r="BC1040" s="62"/>
      <c r="BD1040" s="62"/>
      <c r="BE1040" s="62"/>
      <c r="BF1040" s="62"/>
      <c r="BG1040" s="62"/>
      <c r="BH1040" s="62"/>
      <c r="BI1040" s="62"/>
      <c r="BJ1040" s="62"/>
      <c r="BK1040" s="62"/>
      <c r="BL1040" s="62"/>
      <c r="BM1040" s="62"/>
      <c r="BN1040" s="62"/>
      <c r="BO1040" s="62"/>
      <c r="BP1040" s="62"/>
      <c r="BQ1040" s="62"/>
      <c r="BR1040" s="62"/>
      <c r="BS1040" s="62"/>
      <c r="BT1040" s="62"/>
      <c r="BU1040" s="62"/>
      <c r="BV1040" s="62"/>
      <c r="BW1040" s="62"/>
      <c r="BX1040" s="62"/>
      <c r="BY1040" s="62"/>
      <c r="BZ1040" s="62"/>
      <c r="CA1040" s="62"/>
      <c r="CB1040" s="62"/>
      <c r="CC1040" s="62"/>
      <c r="CD1040" s="62"/>
      <c r="CE1040" s="62"/>
      <c r="CF1040" s="62"/>
      <c r="CG1040" s="62"/>
      <c r="CH1040" s="62"/>
      <c r="CI1040" s="62"/>
      <c r="CJ1040" s="62"/>
      <c r="CK1040" s="62"/>
      <c r="CL1040" s="62"/>
      <c r="CM1040" s="62"/>
      <c r="CN1040" s="62"/>
      <c r="CO1040" s="62"/>
      <c r="CP1040" s="62"/>
      <c r="CQ1040" s="62"/>
      <c r="CR1040" s="62"/>
      <c r="CS1040" s="62"/>
      <c r="CT1040" s="62"/>
      <c r="CU1040" s="62"/>
      <c r="CV1040" s="62"/>
      <c r="CW1040" s="62"/>
    </row>
    <row r="1041" spans="1:101" x14ac:dyDescent="0.2">
      <c r="A1041" s="62" t="s">
        <v>2075</v>
      </c>
      <c r="B1041" s="65">
        <v>40939.738194444442</v>
      </c>
      <c r="C1041" s="65">
        <v>40945.997916666667</v>
      </c>
      <c r="D1041" s="62" t="s">
        <v>846</v>
      </c>
      <c r="E1041" s="62" t="s">
        <v>847</v>
      </c>
      <c r="F1041" s="62"/>
      <c r="G1041" s="62">
        <v>50</v>
      </c>
      <c r="H1041" s="62"/>
      <c r="I1041" s="62"/>
      <c r="J1041" s="62"/>
      <c r="K1041" s="62"/>
      <c r="L1041" s="62"/>
      <c r="M1041" s="62">
        <v>2359</v>
      </c>
      <c r="N1041" s="62"/>
      <c r="O1041" s="62"/>
      <c r="P1041" s="62"/>
      <c r="Q1041" s="62">
        <v>301</v>
      </c>
      <c r="R1041" s="62"/>
      <c r="S1041" s="62"/>
      <c r="T1041" s="62"/>
      <c r="U1041" s="62"/>
      <c r="V1041" s="62"/>
      <c r="W1041" s="62"/>
      <c r="X1041" s="62"/>
      <c r="Y1041" s="62"/>
      <c r="Z1041" s="62"/>
      <c r="AA1041" s="62"/>
      <c r="AB1041" s="62"/>
      <c r="AC1041" s="62"/>
      <c r="AD1041" s="62"/>
      <c r="AE1041" s="62"/>
      <c r="AF1041" s="62"/>
      <c r="AG1041" s="62"/>
      <c r="AH1041" s="62"/>
      <c r="AI1041" s="62"/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  <c r="AW1041" s="62"/>
      <c r="AX1041" s="62"/>
      <c r="AY1041" s="62"/>
      <c r="AZ1041" s="62"/>
      <c r="BA1041" s="62"/>
      <c r="BB1041" s="62"/>
      <c r="BC1041" s="62"/>
      <c r="BD1041" s="62"/>
      <c r="BE1041" s="62"/>
      <c r="BF1041" s="62"/>
      <c r="BG1041" s="62"/>
      <c r="BH1041" s="62"/>
      <c r="BI1041" s="62"/>
      <c r="BJ1041" s="62"/>
      <c r="BK1041" s="62"/>
      <c r="BL1041" s="62"/>
      <c r="BM1041" s="62"/>
      <c r="BN1041" s="62"/>
      <c r="BO1041" s="62"/>
      <c r="BP1041" s="62"/>
      <c r="BQ1041" s="62"/>
      <c r="BR1041" s="62"/>
      <c r="BS1041" s="62"/>
      <c r="BT1041" s="62"/>
      <c r="BU1041" s="62"/>
      <c r="BV1041" s="62"/>
      <c r="BW1041" s="62"/>
      <c r="BX1041" s="62"/>
      <c r="BY1041" s="62"/>
      <c r="BZ1041" s="62"/>
      <c r="CA1041" s="62"/>
      <c r="CB1041" s="62"/>
      <c r="CC1041" s="62"/>
      <c r="CD1041" s="62"/>
      <c r="CE1041" s="62"/>
      <c r="CF1041" s="62"/>
      <c r="CG1041" s="62"/>
      <c r="CH1041" s="62"/>
      <c r="CI1041" s="62"/>
      <c r="CJ1041" s="62"/>
      <c r="CK1041" s="62"/>
      <c r="CL1041" s="62"/>
      <c r="CM1041" s="62"/>
      <c r="CN1041" s="62"/>
      <c r="CO1041" s="62"/>
      <c r="CP1041" s="62"/>
      <c r="CQ1041" s="62"/>
      <c r="CR1041" s="62"/>
      <c r="CS1041" s="62"/>
      <c r="CT1041" s="62"/>
      <c r="CU1041" s="62"/>
      <c r="CV1041" s="62"/>
      <c r="CW1041" s="62"/>
    </row>
    <row r="1042" spans="1:101" x14ac:dyDescent="0.2">
      <c r="A1042" s="62" t="s">
        <v>2075</v>
      </c>
      <c r="B1042" s="65">
        <v>40946.308333333334</v>
      </c>
      <c r="C1042" s="65">
        <v>40949.400694444441</v>
      </c>
      <c r="D1042" s="62" t="s">
        <v>848</v>
      </c>
      <c r="E1042" s="62" t="s">
        <v>849</v>
      </c>
      <c r="F1042" s="62"/>
      <c r="G1042" s="62">
        <v>50</v>
      </c>
      <c r="H1042" s="62"/>
      <c r="I1042" s="62"/>
      <c r="J1042" s="62"/>
      <c r="K1042" s="62"/>
      <c r="L1042" s="62"/>
      <c r="M1042" s="62">
        <v>172</v>
      </c>
      <c r="N1042" s="62"/>
      <c r="O1042" s="62"/>
      <c r="P1042" s="62"/>
      <c r="Q1042" s="62">
        <v>160</v>
      </c>
      <c r="R1042" s="62"/>
      <c r="S1042" s="62"/>
      <c r="T1042" s="62"/>
      <c r="U1042" s="62"/>
      <c r="V1042" s="62"/>
      <c r="W1042" s="62"/>
      <c r="X1042" s="62"/>
      <c r="Y1042" s="62"/>
      <c r="Z1042" s="62"/>
      <c r="AA1042" s="62"/>
      <c r="AB1042" s="62"/>
      <c r="AC1042" s="62"/>
      <c r="AD1042" s="62"/>
      <c r="AE1042" s="62"/>
      <c r="AF1042" s="62"/>
      <c r="AG1042" s="62"/>
      <c r="AH1042" s="62"/>
      <c r="AI1042" s="62"/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  <c r="AW1042" s="62"/>
      <c r="AX1042" s="62"/>
      <c r="AY1042" s="62"/>
      <c r="AZ1042" s="62"/>
      <c r="BA1042" s="62"/>
      <c r="BB1042" s="62"/>
      <c r="BC1042" s="62"/>
      <c r="BD1042" s="62"/>
      <c r="BE1042" s="62"/>
      <c r="BF1042" s="62"/>
      <c r="BG1042" s="62"/>
      <c r="BH1042" s="62"/>
      <c r="BI1042" s="62"/>
      <c r="BJ1042" s="62"/>
      <c r="BK1042" s="62"/>
      <c r="BL1042" s="62"/>
      <c r="BM1042" s="62"/>
      <c r="BN1042" s="62"/>
      <c r="BO1042" s="62"/>
      <c r="BP1042" s="62"/>
      <c r="BQ1042" s="62"/>
      <c r="BR1042" s="62"/>
      <c r="BS1042" s="62"/>
      <c r="BT1042" s="62"/>
      <c r="BU1042" s="62"/>
      <c r="BV1042" s="62"/>
      <c r="BW1042" s="62"/>
      <c r="BX1042" s="62"/>
      <c r="BY1042" s="62"/>
      <c r="BZ1042" s="62"/>
      <c r="CA1042" s="62"/>
      <c r="CB1042" s="62"/>
      <c r="CC1042" s="62"/>
      <c r="CD1042" s="62"/>
      <c r="CE1042" s="62"/>
      <c r="CF1042" s="62"/>
      <c r="CG1042" s="62"/>
      <c r="CH1042" s="62"/>
      <c r="CI1042" s="62"/>
      <c r="CJ1042" s="62"/>
      <c r="CK1042" s="62"/>
      <c r="CL1042" s="62"/>
      <c r="CM1042" s="62"/>
      <c r="CN1042" s="62"/>
      <c r="CO1042" s="62"/>
      <c r="CP1042" s="62"/>
      <c r="CQ1042" s="62"/>
      <c r="CR1042" s="62"/>
      <c r="CS1042" s="62"/>
      <c r="CT1042" s="62"/>
      <c r="CU1042" s="62"/>
      <c r="CV1042" s="62"/>
      <c r="CW1042" s="62"/>
    </row>
    <row r="1043" spans="1:101" x14ac:dyDescent="0.2">
      <c r="A1043" s="62" t="s">
        <v>2075</v>
      </c>
      <c r="B1043" s="65">
        <v>40949.629861111112</v>
      </c>
      <c r="C1043" s="65">
        <v>40950.34097222222</v>
      </c>
      <c r="D1043" s="62" t="s">
        <v>850</v>
      </c>
      <c r="E1043" s="62" t="s">
        <v>851</v>
      </c>
      <c r="F1043" s="62"/>
      <c r="G1043" s="62">
        <v>50</v>
      </c>
      <c r="H1043" s="62"/>
      <c r="I1043" s="62"/>
      <c r="J1043" s="62"/>
      <c r="K1043" s="62"/>
      <c r="L1043" s="62"/>
      <c r="M1043" s="62">
        <v>36.4</v>
      </c>
      <c r="N1043" s="62"/>
      <c r="O1043" s="62"/>
      <c r="P1043" s="62"/>
      <c r="Q1043" s="62">
        <v>234</v>
      </c>
      <c r="R1043" s="62"/>
      <c r="S1043" s="62"/>
      <c r="T1043" s="62"/>
      <c r="U1043" s="62"/>
      <c r="V1043" s="62"/>
      <c r="W1043" s="62"/>
      <c r="X1043" s="62"/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  <c r="AY1043" s="62"/>
      <c r="AZ1043" s="62"/>
      <c r="BA1043" s="62"/>
      <c r="BB1043" s="62"/>
      <c r="BC1043" s="62"/>
      <c r="BD1043" s="62"/>
      <c r="BE1043" s="62"/>
      <c r="BF1043" s="62"/>
      <c r="BG1043" s="62"/>
      <c r="BH1043" s="62"/>
      <c r="BI1043" s="62"/>
      <c r="BJ1043" s="62"/>
      <c r="BK1043" s="62"/>
      <c r="BL1043" s="62"/>
      <c r="BM1043" s="62"/>
      <c r="BN1043" s="62"/>
      <c r="BO1043" s="62"/>
      <c r="BP1043" s="62"/>
      <c r="BQ1043" s="62"/>
      <c r="BR1043" s="62"/>
      <c r="BS1043" s="62"/>
      <c r="BT1043" s="62"/>
      <c r="BU1043" s="62"/>
      <c r="BV1043" s="62"/>
      <c r="BW1043" s="62"/>
      <c r="BX1043" s="62"/>
      <c r="BY1043" s="62"/>
      <c r="BZ1043" s="62"/>
      <c r="CA1043" s="62"/>
      <c r="CB1043" s="62"/>
      <c r="CC1043" s="62"/>
      <c r="CD1043" s="62"/>
      <c r="CE1043" s="62"/>
      <c r="CF1043" s="62"/>
      <c r="CG1043" s="62"/>
      <c r="CH1043" s="62"/>
      <c r="CI1043" s="62"/>
      <c r="CJ1043" s="62"/>
      <c r="CK1043" s="62"/>
      <c r="CL1043" s="62"/>
      <c r="CM1043" s="62"/>
      <c r="CN1043" s="62"/>
      <c r="CO1043" s="62"/>
      <c r="CP1043" s="62"/>
      <c r="CQ1043" s="62"/>
      <c r="CR1043" s="62"/>
      <c r="CS1043" s="62"/>
      <c r="CT1043" s="62"/>
      <c r="CU1043" s="62"/>
      <c r="CV1043" s="62"/>
      <c r="CW1043" s="62"/>
    </row>
    <row r="1044" spans="1:101" x14ac:dyDescent="0.2">
      <c r="A1044" s="62" t="s">
        <v>2075</v>
      </c>
      <c r="B1044" s="65">
        <v>40950.611111111109</v>
      </c>
      <c r="C1044" s="65">
        <v>40956.134027777778</v>
      </c>
      <c r="D1044" s="62" t="s">
        <v>852</v>
      </c>
      <c r="E1044" s="62" t="s">
        <v>853</v>
      </c>
      <c r="F1044" s="62"/>
      <c r="G1044" s="62">
        <v>50</v>
      </c>
      <c r="H1044" s="62"/>
      <c r="I1044" s="62"/>
      <c r="J1044" s="62"/>
      <c r="K1044" s="62"/>
      <c r="L1044" s="62"/>
      <c r="M1044" s="62">
        <v>278</v>
      </c>
      <c r="N1044" s="62"/>
      <c r="O1044" s="62"/>
      <c r="P1044" s="62"/>
      <c r="Q1044" s="62">
        <v>279</v>
      </c>
      <c r="R1044" s="62"/>
      <c r="S1044" s="62"/>
      <c r="T1044" s="62"/>
      <c r="U1044" s="62"/>
      <c r="V1044" s="62"/>
      <c r="W1044" s="62"/>
      <c r="X1044" s="62"/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  <c r="AY1044" s="62"/>
      <c r="AZ1044" s="62"/>
      <c r="BA1044" s="62"/>
      <c r="BB1044" s="62"/>
      <c r="BC1044" s="62"/>
      <c r="BD1044" s="62"/>
      <c r="BE1044" s="62"/>
      <c r="BF1044" s="62"/>
      <c r="BG1044" s="62"/>
      <c r="BH1044" s="62"/>
      <c r="BI1044" s="62"/>
      <c r="BJ1044" s="62"/>
      <c r="BK1044" s="62"/>
      <c r="BL1044" s="62"/>
      <c r="BM1044" s="62"/>
      <c r="BN1044" s="62"/>
      <c r="BO1044" s="62"/>
      <c r="BP1044" s="62"/>
      <c r="BQ1044" s="62"/>
      <c r="BR1044" s="62"/>
      <c r="BS1044" s="62"/>
      <c r="BT1044" s="62"/>
      <c r="BU1044" s="62"/>
      <c r="BV1044" s="62"/>
      <c r="BW1044" s="62"/>
      <c r="BX1044" s="62"/>
      <c r="BY1044" s="62"/>
      <c r="BZ1044" s="62"/>
      <c r="CA1044" s="62"/>
      <c r="CB1044" s="62"/>
      <c r="CC1044" s="62"/>
      <c r="CD1044" s="62"/>
      <c r="CE1044" s="62"/>
      <c r="CF1044" s="62"/>
      <c r="CG1044" s="62"/>
      <c r="CH1044" s="62"/>
      <c r="CI1044" s="62"/>
      <c r="CJ1044" s="62"/>
      <c r="CK1044" s="62"/>
      <c r="CL1044" s="62"/>
      <c r="CM1044" s="62"/>
      <c r="CN1044" s="62"/>
      <c r="CO1044" s="62"/>
      <c r="CP1044" s="62"/>
      <c r="CQ1044" s="62"/>
      <c r="CR1044" s="62"/>
      <c r="CS1044" s="62"/>
      <c r="CT1044" s="62"/>
      <c r="CU1044" s="62"/>
      <c r="CV1044" s="62"/>
      <c r="CW1044" s="62"/>
    </row>
    <row r="1045" spans="1:101" x14ac:dyDescent="0.2">
      <c r="A1045" s="62" t="s">
        <v>2075</v>
      </c>
      <c r="B1045" s="65">
        <v>40956.370833333334</v>
      </c>
      <c r="C1045" s="65">
        <v>40960.031944444447</v>
      </c>
      <c r="D1045" s="62" t="s">
        <v>854</v>
      </c>
      <c r="E1045" s="62" t="s">
        <v>855</v>
      </c>
      <c r="F1045" s="62"/>
      <c r="G1045" s="62">
        <v>50</v>
      </c>
      <c r="H1045" s="62"/>
      <c r="I1045" s="62"/>
      <c r="J1045" s="62"/>
      <c r="K1045" s="62"/>
      <c r="L1045" s="62"/>
      <c r="M1045" s="62">
        <v>164</v>
      </c>
      <c r="N1045" s="62"/>
      <c r="O1045" s="62"/>
      <c r="P1045" s="62"/>
      <c r="Q1045" s="62">
        <v>434</v>
      </c>
      <c r="R1045" s="62"/>
      <c r="S1045" s="62"/>
      <c r="T1045" s="62"/>
      <c r="U1045" s="62"/>
      <c r="V1045" s="62"/>
      <c r="W1045" s="62"/>
      <c r="X1045" s="62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  <c r="AY1045" s="62"/>
      <c r="AZ1045" s="62"/>
      <c r="BA1045" s="62"/>
      <c r="BB1045" s="62"/>
      <c r="BC1045" s="62"/>
      <c r="BD1045" s="62"/>
      <c r="BE1045" s="62"/>
      <c r="BF1045" s="62"/>
      <c r="BG1045" s="62"/>
      <c r="BH1045" s="62"/>
      <c r="BI1045" s="62"/>
      <c r="BJ1045" s="62"/>
      <c r="BK1045" s="62"/>
      <c r="BL1045" s="62"/>
      <c r="BM1045" s="62"/>
      <c r="BN1045" s="62"/>
      <c r="BO1045" s="62"/>
      <c r="BP1045" s="62"/>
      <c r="BQ1045" s="62"/>
      <c r="BR1045" s="62"/>
      <c r="BS1045" s="62"/>
      <c r="BT1045" s="62"/>
      <c r="BU1045" s="62"/>
      <c r="BV1045" s="62"/>
      <c r="BW1045" s="62"/>
      <c r="BX1045" s="62"/>
      <c r="BY1045" s="62"/>
      <c r="BZ1045" s="62"/>
      <c r="CA1045" s="62"/>
      <c r="CB1045" s="62"/>
      <c r="CC1045" s="62"/>
      <c r="CD1045" s="62"/>
      <c r="CE1045" s="62"/>
      <c r="CF1045" s="62"/>
      <c r="CG1045" s="62"/>
      <c r="CH1045" s="62"/>
      <c r="CI1045" s="62"/>
      <c r="CJ1045" s="62"/>
      <c r="CK1045" s="62"/>
      <c r="CL1045" s="62"/>
      <c r="CM1045" s="62"/>
      <c r="CN1045" s="62"/>
      <c r="CO1045" s="62"/>
      <c r="CP1045" s="62"/>
      <c r="CQ1045" s="62"/>
      <c r="CR1045" s="62"/>
      <c r="CS1045" s="62"/>
      <c r="CT1045" s="62"/>
      <c r="CU1045" s="62"/>
      <c r="CV1045" s="62"/>
      <c r="CW1045" s="62"/>
    </row>
    <row r="1046" spans="1:101" x14ac:dyDescent="0.2">
      <c r="A1046" s="62" t="s">
        <v>2075</v>
      </c>
      <c r="B1046" s="65">
        <v>40960.175000000003</v>
      </c>
      <c r="C1046" s="65">
        <v>40960.774305555555</v>
      </c>
      <c r="D1046" s="62" t="s">
        <v>856</v>
      </c>
      <c r="E1046" s="62" t="s">
        <v>857</v>
      </c>
      <c r="F1046" s="62"/>
      <c r="G1046" s="62">
        <v>50</v>
      </c>
      <c r="H1046" s="62"/>
      <c r="I1046" s="62"/>
      <c r="J1046" s="62"/>
      <c r="K1046" s="62"/>
      <c r="L1046" s="62"/>
      <c r="M1046" s="62">
        <v>42.1</v>
      </c>
      <c r="N1046" s="62"/>
      <c r="O1046" s="62"/>
      <c r="P1046" s="62"/>
      <c r="Q1046" s="62">
        <v>3300</v>
      </c>
      <c r="R1046" s="62"/>
      <c r="S1046" s="62"/>
      <c r="T1046" s="62"/>
      <c r="U1046" s="62"/>
      <c r="V1046" s="62"/>
      <c r="W1046" s="62"/>
      <c r="X1046" s="62"/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  <c r="AY1046" s="62"/>
      <c r="AZ1046" s="62"/>
      <c r="BA1046" s="62"/>
      <c r="BB1046" s="62"/>
      <c r="BC1046" s="62"/>
      <c r="BD1046" s="62"/>
      <c r="BE1046" s="62"/>
      <c r="BF1046" s="62"/>
      <c r="BG1046" s="62"/>
      <c r="BH1046" s="62"/>
      <c r="BI1046" s="62"/>
      <c r="BJ1046" s="62"/>
      <c r="BK1046" s="62"/>
      <c r="BL1046" s="62"/>
      <c r="BM1046" s="62"/>
      <c r="BN1046" s="62"/>
      <c r="BO1046" s="62"/>
      <c r="BP1046" s="62"/>
      <c r="BQ1046" s="62"/>
      <c r="BR1046" s="62"/>
      <c r="BS1046" s="62"/>
      <c r="BT1046" s="62"/>
      <c r="BU1046" s="62"/>
      <c r="BV1046" s="62"/>
      <c r="BW1046" s="62"/>
      <c r="BX1046" s="62"/>
      <c r="BY1046" s="62"/>
      <c r="BZ1046" s="62"/>
      <c r="CA1046" s="62"/>
      <c r="CB1046" s="62"/>
      <c r="CC1046" s="62"/>
      <c r="CD1046" s="62"/>
      <c r="CE1046" s="62"/>
      <c r="CF1046" s="62"/>
      <c r="CG1046" s="62"/>
      <c r="CH1046" s="62"/>
      <c r="CI1046" s="62"/>
      <c r="CJ1046" s="62"/>
      <c r="CK1046" s="62"/>
      <c r="CL1046" s="62"/>
      <c r="CM1046" s="62"/>
      <c r="CN1046" s="62"/>
      <c r="CO1046" s="62"/>
      <c r="CP1046" s="62"/>
      <c r="CQ1046" s="62"/>
      <c r="CR1046" s="62"/>
      <c r="CS1046" s="62"/>
      <c r="CT1046" s="62"/>
      <c r="CU1046" s="62"/>
      <c r="CV1046" s="62"/>
      <c r="CW1046" s="62"/>
    </row>
    <row r="1047" spans="1:101" x14ac:dyDescent="0.2">
      <c r="A1047" s="62" t="s">
        <v>2075</v>
      </c>
      <c r="B1047" s="65">
        <v>40960.945833333331</v>
      </c>
      <c r="C1047" s="65">
        <v>40964.626388888886</v>
      </c>
      <c r="D1047" s="62" t="s">
        <v>858</v>
      </c>
      <c r="E1047" s="62" t="s">
        <v>859</v>
      </c>
      <c r="F1047" s="62"/>
      <c r="G1047" s="62">
        <v>50</v>
      </c>
      <c r="H1047" s="62"/>
      <c r="I1047" s="62"/>
      <c r="J1047" s="62"/>
      <c r="K1047" s="62"/>
      <c r="L1047" s="62"/>
      <c r="M1047" s="62">
        <v>336</v>
      </c>
      <c r="N1047" s="62"/>
      <c r="O1047" s="62"/>
      <c r="P1047" s="62"/>
      <c r="Q1047" s="62">
        <v>2400</v>
      </c>
      <c r="R1047" s="62"/>
      <c r="S1047" s="62"/>
      <c r="T1047" s="62"/>
      <c r="U1047" s="62"/>
      <c r="V1047" s="62"/>
      <c r="W1047" s="62"/>
      <c r="X1047" s="62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  <c r="AY1047" s="62"/>
      <c r="AZ1047" s="62"/>
      <c r="BA1047" s="62"/>
      <c r="BB1047" s="62"/>
      <c r="BC1047" s="62"/>
      <c r="BD1047" s="62"/>
      <c r="BE1047" s="62"/>
      <c r="BF1047" s="62"/>
      <c r="BG1047" s="62"/>
      <c r="BH1047" s="62"/>
      <c r="BI1047" s="62"/>
      <c r="BJ1047" s="62"/>
      <c r="BK1047" s="62"/>
      <c r="BL1047" s="62"/>
      <c r="BM1047" s="62"/>
      <c r="BN1047" s="62"/>
      <c r="BO1047" s="62"/>
      <c r="BP1047" s="62"/>
      <c r="BQ1047" s="62"/>
      <c r="BR1047" s="62"/>
      <c r="BS1047" s="62"/>
      <c r="BT1047" s="62"/>
      <c r="BU1047" s="62"/>
      <c r="BV1047" s="62"/>
      <c r="BW1047" s="62"/>
      <c r="BX1047" s="62"/>
      <c r="BY1047" s="62"/>
      <c r="BZ1047" s="62"/>
      <c r="CA1047" s="62"/>
      <c r="CB1047" s="62"/>
      <c r="CC1047" s="62"/>
      <c r="CD1047" s="62"/>
      <c r="CE1047" s="62"/>
      <c r="CF1047" s="62"/>
      <c r="CG1047" s="62"/>
      <c r="CH1047" s="62"/>
      <c r="CI1047" s="62"/>
      <c r="CJ1047" s="62"/>
      <c r="CK1047" s="62"/>
      <c r="CL1047" s="62"/>
      <c r="CM1047" s="62"/>
      <c r="CN1047" s="62"/>
      <c r="CO1047" s="62"/>
      <c r="CP1047" s="62"/>
      <c r="CQ1047" s="62"/>
      <c r="CR1047" s="62"/>
      <c r="CS1047" s="62"/>
      <c r="CT1047" s="62"/>
      <c r="CU1047" s="62"/>
      <c r="CV1047" s="62"/>
      <c r="CW1047" s="62"/>
    </row>
    <row r="1048" spans="1:101" x14ac:dyDescent="0.2">
      <c r="A1048" s="62" t="s">
        <v>2075</v>
      </c>
      <c r="B1048" s="65">
        <v>40964.868055555555</v>
      </c>
      <c r="C1048" s="65">
        <v>40967.165972222225</v>
      </c>
      <c r="D1048" s="62" t="s">
        <v>860</v>
      </c>
      <c r="E1048" s="62" t="s">
        <v>861</v>
      </c>
      <c r="F1048" s="62"/>
      <c r="G1048" s="62">
        <v>50</v>
      </c>
      <c r="H1048" s="62"/>
      <c r="I1048" s="62"/>
      <c r="J1048" s="62"/>
      <c r="K1048" s="62"/>
      <c r="L1048" s="62"/>
      <c r="M1048" s="62">
        <v>262</v>
      </c>
      <c r="N1048" s="62"/>
      <c r="O1048" s="62"/>
      <c r="P1048" s="62"/>
      <c r="Q1048" s="62">
        <v>817</v>
      </c>
      <c r="R1048" s="62"/>
      <c r="S1048" s="62"/>
      <c r="T1048" s="62"/>
      <c r="U1048" s="62"/>
      <c r="V1048" s="62"/>
      <c r="W1048" s="62"/>
      <c r="X1048" s="62"/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  <c r="AY1048" s="62"/>
      <c r="AZ1048" s="62"/>
      <c r="BA1048" s="62"/>
      <c r="BB1048" s="62"/>
      <c r="BC1048" s="62"/>
      <c r="BD1048" s="62"/>
      <c r="BE1048" s="62"/>
      <c r="BF1048" s="62"/>
      <c r="BG1048" s="62"/>
      <c r="BH1048" s="62"/>
      <c r="BI1048" s="62"/>
      <c r="BJ1048" s="62"/>
      <c r="BK1048" s="62"/>
      <c r="BL1048" s="62"/>
      <c r="BM1048" s="62"/>
      <c r="BN1048" s="62"/>
      <c r="BO1048" s="62"/>
      <c r="BP1048" s="62"/>
      <c r="BQ1048" s="62"/>
      <c r="BR1048" s="62"/>
      <c r="BS1048" s="62"/>
      <c r="BT1048" s="62"/>
      <c r="BU1048" s="62"/>
      <c r="BV1048" s="62"/>
      <c r="BW1048" s="62"/>
      <c r="BX1048" s="62"/>
      <c r="BY1048" s="62"/>
      <c r="BZ1048" s="62"/>
      <c r="CA1048" s="62"/>
      <c r="CB1048" s="62"/>
      <c r="CC1048" s="62"/>
      <c r="CD1048" s="62"/>
      <c r="CE1048" s="62"/>
      <c r="CF1048" s="62"/>
      <c r="CG1048" s="62"/>
      <c r="CH1048" s="62"/>
      <c r="CI1048" s="62"/>
      <c r="CJ1048" s="62"/>
      <c r="CK1048" s="62"/>
      <c r="CL1048" s="62"/>
      <c r="CM1048" s="62"/>
      <c r="CN1048" s="62"/>
      <c r="CO1048" s="62"/>
      <c r="CP1048" s="62"/>
      <c r="CQ1048" s="62"/>
      <c r="CR1048" s="62"/>
      <c r="CS1048" s="62"/>
      <c r="CT1048" s="62"/>
      <c r="CU1048" s="62"/>
      <c r="CV1048" s="62"/>
      <c r="CW1048" s="62"/>
    </row>
    <row r="1049" spans="1:101" x14ac:dyDescent="0.2">
      <c r="A1049" s="62" t="s">
        <v>2075</v>
      </c>
      <c r="B1049" s="65">
        <v>40967.459722222222</v>
      </c>
      <c r="C1049" s="65">
        <v>40970.422222222223</v>
      </c>
      <c r="D1049" s="62" t="s">
        <v>862</v>
      </c>
      <c r="E1049" s="62" t="s">
        <v>863</v>
      </c>
      <c r="F1049" s="62"/>
      <c r="G1049" s="62">
        <v>50</v>
      </c>
      <c r="H1049" s="62"/>
      <c r="I1049" s="62"/>
      <c r="J1049" s="62"/>
      <c r="K1049" s="62"/>
      <c r="L1049" s="62"/>
      <c r="M1049" s="62">
        <v>3381</v>
      </c>
      <c r="N1049" s="62"/>
      <c r="O1049" s="62"/>
      <c r="P1049" s="62"/>
      <c r="Q1049" s="62">
        <v>318</v>
      </c>
      <c r="R1049" s="62"/>
      <c r="S1049" s="62"/>
      <c r="T1049" s="62"/>
      <c r="U1049" s="62"/>
      <c r="V1049" s="62"/>
      <c r="W1049" s="62"/>
      <c r="X1049" s="62"/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  <c r="AY1049" s="62"/>
      <c r="AZ1049" s="62"/>
      <c r="BA1049" s="62"/>
      <c r="BB1049" s="62"/>
      <c r="BC1049" s="62"/>
      <c r="BD1049" s="62"/>
      <c r="BE1049" s="62"/>
      <c r="BF1049" s="62"/>
      <c r="BG1049" s="62"/>
      <c r="BH1049" s="62"/>
      <c r="BI1049" s="62"/>
      <c r="BJ1049" s="62"/>
      <c r="BK1049" s="62"/>
      <c r="BL1049" s="62"/>
      <c r="BM1049" s="62"/>
      <c r="BN1049" s="62"/>
      <c r="BO1049" s="62"/>
      <c r="BP1049" s="62"/>
      <c r="BQ1049" s="62"/>
      <c r="BR1049" s="62"/>
      <c r="BS1049" s="62"/>
      <c r="BT1049" s="62"/>
      <c r="BU1049" s="62"/>
      <c r="BV1049" s="62"/>
      <c r="BW1049" s="62"/>
      <c r="BX1049" s="62"/>
      <c r="BY1049" s="62"/>
      <c r="BZ1049" s="62"/>
      <c r="CA1049" s="62"/>
      <c r="CB1049" s="62"/>
      <c r="CC1049" s="62"/>
      <c r="CD1049" s="62"/>
      <c r="CE1049" s="62"/>
      <c r="CF1049" s="62"/>
      <c r="CG1049" s="62"/>
      <c r="CH1049" s="62"/>
      <c r="CI1049" s="62"/>
      <c r="CJ1049" s="62"/>
      <c r="CK1049" s="62"/>
      <c r="CL1049" s="62"/>
      <c r="CM1049" s="62"/>
      <c r="CN1049" s="62"/>
      <c r="CO1049" s="62"/>
      <c r="CP1049" s="62"/>
      <c r="CQ1049" s="62"/>
      <c r="CR1049" s="62"/>
      <c r="CS1049" s="62"/>
      <c r="CT1049" s="62"/>
      <c r="CU1049" s="62"/>
      <c r="CV1049" s="62"/>
      <c r="CW1049" s="62"/>
    </row>
    <row r="1050" spans="1:101" x14ac:dyDescent="0.2">
      <c r="A1050" s="62" t="s">
        <v>2075</v>
      </c>
      <c r="B1050" s="65">
        <v>40970.631944444445</v>
      </c>
      <c r="C1050" s="65">
        <v>40970.881944444445</v>
      </c>
      <c r="D1050" s="62" t="s">
        <v>864</v>
      </c>
      <c r="E1050" s="62" t="s">
        <v>865</v>
      </c>
      <c r="F1050" s="62"/>
      <c r="G1050" s="62">
        <v>50</v>
      </c>
      <c r="H1050" s="62"/>
      <c r="I1050" s="62"/>
      <c r="J1050" s="62"/>
      <c r="K1050" s="62"/>
      <c r="L1050" s="62"/>
      <c r="M1050" s="62">
        <v>105</v>
      </c>
      <c r="N1050" s="62"/>
      <c r="O1050" s="62"/>
      <c r="P1050" s="62"/>
      <c r="Q1050" s="62">
        <v>1200</v>
      </c>
      <c r="R1050" s="62"/>
      <c r="S1050" s="62"/>
      <c r="T1050" s="62"/>
      <c r="U1050" s="62"/>
      <c r="V1050" s="62"/>
      <c r="W1050" s="62"/>
      <c r="X1050" s="62"/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  <c r="AY1050" s="62"/>
      <c r="AZ1050" s="62"/>
      <c r="BA1050" s="62"/>
      <c r="BB1050" s="62"/>
      <c r="BC1050" s="62"/>
      <c r="BD1050" s="62"/>
      <c r="BE1050" s="62"/>
      <c r="BF1050" s="62"/>
      <c r="BG1050" s="62"/>
      <c r="BH1050" s="62"/>
      <c r="BI1050" s="62"/>
      <c r="BJ1050" s="62"/>
      <c r="BK1050" s="62"/>
      <c r="BL1050" s="62"/>
      <c r="BM1050" s="62"/>
      <c r="BN1050" s="62"/>
      <c r="BO1050" s="62"/>
      <c r="BP1050" s="62"/>
      <c r="BQ1050" s="62"/>
      <c r="BR1050" s="62"/>
      <c r="BS1050" s="62"/>
      <c r="BT1050" s="62"/>
      <c r="BU1050" s="62"/>
      <c r="BV1050" s="62"/>
      <c r="BW1050" s="62"/>
      <c r="BX1050" s="62"/>
      <c r="BY1050" s="62"/>
      <c r="BZ1050" s="62"/>
      <c r="CA1050" s="62"/>
      <c r="CB1050" s="62"/>
      <c r="CC1050" s="62"/>
      <c r="CD1050" s="62"/>
      <c r="CE1050" s="62"/>
      <c r="CF1050" s="62"/>
      <c r="CG1050" s="62"/>
      <c r="CH1050" s="62"/>
      <c r="CI1050" s="62"/>
      <c r="CJ1050" s="62"/>
      <c r="CK1050" s="62"/>
      <c r="CL1050" s="62"/>
      <c r="CM1050" s="62"/>
      <c r="CN1050" s="62"/>
      <c r="CO1050" s="62"/>
      <c r="CP1050" s="62"/>
      <c r="CQ1050" s="62"/>
      <c r="CR1050" s="62"/>
      <c r="CS1050" s="62"/>
      <c r="CT1050" s="62"/>
      <c r="CU1050" s="62"/>
      <c r="CV1050" s="62"/>
      <c r="CW1050" s="62"/>
    </row>
    <row r="1051" spans="1:101" x14ac:dyDescent="0.2">
      <c r="A1051" s="62" t="s">
        <v>2075</v>
      </c>
      <c r="B1051" s="65">
        <v>40970.631944444445</v>
      </c>
      <c r="C1051" s="65">
        <v>40972.277777777781</v>
      </c>
      <c r="D1051" s="62" t="s">
        <v>866</v>
      </c>
      <c r="E1051" s="62" t="s">
        <v>867</v>
      </c>
      <c r="F1051" s="62"/>
      <c r="G1051" s="62">
        <v>50</v>
      </c>
      <c r="H1051" s="62"/>
      <c r="I1051" s="62"/>
      <c r="J1051" s="62"/>
      <c r="K1051" s="62"/>
      <c r="L1051" s="62"/>
      <c r="M1051" s="62">
        <v>699</v>
      </c>
      <c r="N1051" s="62"/>
      <c r="O1051" s="62">
        <v>675</v>
      </c>
      <c r="P1051" s="62"/>
      <c r="Q1051" s="62">
        <v>1140</v>
      </c>
      <c r="R1051" s="62"/>
      <c r="S1051" s="62">
        <v>0.153</v>
      </c>
      <c r="T1051" s="62"/>
      <c r="U1051" s="62">
        <v>2.04</v>
      </c>
      <c r="V1051" s="62"/>
      <c r="W1051" s="62">
        <v>108</v>
      </c>
      <c r="X1051" s="62"/>
      <c r="Y1051" s="62">
        <v>500</v>
      </c>
      <c r="Z1051" s="62"/>
      <c r="AA1051" s="62">
        <v>745</v>
      </c>
      <c r="AB1051" s="62"/>
      <c r="AC1051" s="62">
        <v>3070</v>
      </c>
      <c r="AD1051" s="62" t="s">
        <v>1784</v>
      </c>
      <c r="AE1051" s="62">
        <v>20</v>
      </c>
      <c r="AF1051" s="62"/>
      <c r="AG1051" s="62">
        <v>73</v>
      </c>
      <c r="AH1051" s="62"/>
      <c r="AI1051" s="62">
        <v>178</v>
      </c>
      <c r="AJ1051" s="62" t="s">
        <v>1784</v>
      </c>
      <c r="AK1051" s="62">
        <v>2.5</v>
      </c>
      <c r="AL1051" s="62"/>
      <c r="AM1051" s="62">
        <v>7.28</v>
      </c>
      <c r="AN1051" s="62"/>
      <c r="AO1051" s="62">
        <v>332</v>
      </c>
      <c r="AP1051" s="62"/>
      <c r="AQ1051" s="62">
        <v>130</v>
      </c>
      <c r="AR1051" s="62"/>
      <c r="AS1051" s="62"/>
      <c r="AT1051" s="62"/>
      <c r="AU1051" s="62"/>
      <c r="AV1051" s="62"/>
      <c r="AW1051" s="62"/>
      <c r="AX1051" s="62"/>
      <c r="AY1051" s="62"/>
      <c r="AZ1051" s="62"/>
      <c r="BA1051" s="62">
        <v>59</v>
      </c>
      <c r="BB1051" s="62"/>
      <c r="BC1051" s="62"/>
      <c r="BD1051" s="62"/>
      <c r="BE1051" s="62"/>
      <c r="BF1051" s="62"/>
      <c r="BG1051" s="62"/>
      <c r="BH1051" s="62"/>
      <c r="BI1051" s="62"/>
      <c r="BJ1051" s="62"/>
      <c r="BK1051" s="62"/>
      <c r="BL1051" s="62"/>
      <c r="BM1051" s="62"/>
      <c r="BN1051" s="62"/>
      <c r="BO1051" s="62"/>
      <c r="BP1051" s="62"/>
      <c r="BQ1051" s="62"/>
      <c r="BR1051" s="62"/>
      <c r="BS1051" s="62"/>
      <c r="BT1051" s="62"/>
      <c r="BU1051" s="62"/>
      <c r="BV1051" s="62"/>
      <c r="BW1051" s="62"/>
      <c r="BX1051" s="62"/>
      <c r="BY1051" s="62"/>
      <c r="BZ1051" s="62"/>
      <c r="CA1051" s="62">
        <v>99</v>
      </c>
      <c r="CB1051" s="62"/>
      <c r="CC1051" s="62">
        <v>0.44</v>
      </c>
      <c r="CD1051" s="62" t="s">
        <v>1784</v>
      </c>
      <c r="CE1051" s="62">
        <v>20</v>
      </c>
      <c r="CF1051" s="62"/>
      <c r="CG1051" s="62"/>
      <c r="CH1051" s="62"/>
      <c r="CI1051" s="62"/>
      <c r="CJ1051" s="62"/>
      <c r="CK1051" s="62"/>
      <c r="CL1051" s="62"/>
      <c r="CM1051" s="62"/>
      <c r="CN1051" s="62"/>
      <c r="CO1051" s="62"/>
      <c r="CP1051" s="62"/>
      <c r="CQ1051" s="62"/>
      <c r="CR1051" s="62"/>
      <c r="CS1051" s="62"/>
      <c r="CT1051" s="62"/>
      <c r="CU1051" s="62"/>
      <c r="CV1051" s="62"/>
      <c r="CW1051" s="62"/>
    </row>
    <row r="1052" spans="1:101" x14ac:dyDescent="0.2">
      <c r="A1052" s="62" t="s">
        <v>2075</v>
      </c>
      <c r="B1052" s="65">
        <v>40970.650694444441</v>
      </c>
      <c r="C1052" s="65">
        <v>40970.774305555555</v>
      </c>
      <c r="D1052" s="62" t="s">
        <v>868</v>
      </c>
      <c r="E1052" s="62" t="s">
        <v>869</v>
      </c>
      <c r="F1052" s="62"/>
      <c r="G1052" s="62">
        <v>50</v>
      </c>
      <c r="H1052" s="62"/>
      <c r="I1052" s="62"/>
      <c r="J1052" s="62"/>
      <c r="K1052" s="62"/>
      <c r="L1052" s="62"/>
      <c r="M1052" s="62">
        <v>58.2</v>
      </c>
      <c r="N1052" s="62"/>
      <c r="O1052" s="62"/>
      <c r="P1052" s="62"/>
      <c r="Q1052" s="62">
        <v>807</v>
      </c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C1052" s="62"/>
      <c r="AD1052" s="62"/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  <c r="AW1052" s="62"/>
      <c r="AX1052" s="62"/>
      <c r="AY1052" s="62"/>
      <c r="AZ1052" s="62"/>
      <c r="BA1052" s="62"/>
      <c r="BB1052" s="62"/>
      <c r="BC1052" s="62"/>
      <c r="BD1052" s="62"/>
      <c r="BE1052" s="62"/>
      <c r="BF1052" s="62"/>
      <c r="BG1052" s="62"/>
      <c r="BH1052" s="62"/>
      <c r="BI1052" s="62"/>
      <c r="BJ1052" s="62"/>
      <c r="BK1052" s="62"/>
      <c r="BL1052" s="62"/>
      <c r="BM1052" s="62"/>
      <c r="BN1052" s="62"/>
      <c r="BO1052" s="62"/>
      <c r="BP1052" s="62"/>
      <c r="BQ1052" s="62"/>
      <c r="BR1052" s="62"/>
      <c r="BS1052" s="62"/>
      <c r="BT1052" s="62"/>
      <c r="BU1052" s="62"/>
      <c r="BV1052" s="62"/>
      <c r="BW1052" s="62"/>
      <c r="BX1052" s="62"/>
      <c r="BY1052" s="62"/>
      <c r="BZ1052" s="62"/>
      <c r="CA1052" s="62"/>
      <c r="CB1052" s="62"/>
      <c r="CC1052" s="62"/>
      <c r="CD1052" s="62"/>
      <c r="CE1052" s="62"/>
      <c r="CF1052" s="62"/>
      <c r="CG1052" s="62"/>
      <c r="CH1052" s="62"/>
      <c r="CI1052" s="62"/>
      <c r="CJ1052" s="62"/>
      <c r="CK1052" s="62"/>
      <c r="CL1052" s="62"/>
      <c r="CM1052" s="62"/>
      <c r="CN1052" s="62"/>
      <c r="CO1052" s="62"/>
      <c r="CP1052" s="62"/>
      <c r="CQ1052" s="62"/>
      <c r="CR1052" s="62"/>
      <c r="CS1052" s="62"/>
      <c r="CT1052" s="62"/>
      <c r="CU1052" s="62"/>
      <c r="CV1052" s="62"/>
      <c r="CW1052" s="62"/>
    </row>
    <row r="1053" spans="1:101" x14ac:dyDescent="0.2">
      <c r="A1053" s="62" t="s">
        <v>2075</v>
      </c>
      <c r="B1053" s="65">
        <v>40970.809027777781</v>
      </c>
      <c r="C1053" s="65">
        <v>40971.381944444445</v>
      </c>
      <c r="D1053" s="62" t="s">
        <v>870</v>
      </c>
      <c r="E1053" s="62" t="s">
        <v>871</v>
      </c>
      <c r="F1053" s="62"/>
      <c r="G1053" s="62">
        <v>50</v>
      </c>
      <c r="H1053" s="62"/>
      <c r="I1053" s="62"/>
      <c r="J1053" s="62"/>
      <c r="K1053" s="62"/>
      <c r="L1053" s="62"/>
      <c r="M1053" s="62">
        <v>223</v>
      </c>
      <c r="N1053" s="62"/>
      <c r="O1053" s="62"/>
      <c r="P1053" s="62"/>
      <c r="Q1053" s="62">
        <v>1370</v>
      </c>
      <c r="R1053" s="62"/>
      <c r="S1053" s="62"/>
      <c r="T1053" s="62"/>
      <c r="U1053" s="62"/>
      <c r="V1053" s="62"/>
      <c r="W1053" s="62"/>
      <c r="X1053" s="62"/>
      <c r="Y1053" s="62"/>
      <c r="Z1053" s="62"/>
      <c r="AA1053" s="62"/>
      <c r="AB1053" s="62"/>
      <c r="AC1053" s="62"/>
      <c r="AD1053" s="62"/>
      <c r="AE1053" s="62"/>
      <c r="AF1053" s="62"/>
      <c r="AG1053" s="62"/>
      <c r="AH1053" s="62"/>
      <c r="AI1053" s="62"/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  <c r="AW1053" s="62"/>
      <c r="AX1053" s="62"/>
      <c r="AY1053" s="62"/>
      <c r="AZ1053" s="62"/>
      <c r="BA1053" s="62"/>
      <c r="BB1053" s="62"/>
      <c r="BC1053" s="62"/>
      <c r="BD1053" s="62"/>
      <c r="BE1053" s="62"/>
      <c r="BF1053" s="62"/>
      <c r="BG1053" s="62"/>
      <c r="BH1053" s="62"/>
      <c r="BI1053" s="62"/>
      <c r="BJ1053" s="62"/>
      <c r="BK1053" s="62"/>
      <c r="BL1053" s="62"/>
      <c r="BM1053" s="62"/>
      <c r="BN1053" s="62"/>
      <c r="BO1053" s="62"/>
      <c r="BP1053" s="62"/>
      <c r="BQ1053" s="62"/>
      <c r="BR1053" s="62"/>
      <c r="BS1053" s="62"/>
      <c r="BT1053" s="62"/>
      <c r="BU1053" s="62"/>
      <c r="BV1053" s="62"/>
      <c r="BW1053" s="62"/>
      <c r="BX1053" s="62"/>
      <c r="BY1053" s="62"/>
      <c r="BZ1053" s="62"/>
      <c r="CA1053" s="62"/>
      <c r="CB1053" s="62"/>
      <c r="CC1053" s="62"/>
      <c r="CD1053" s="62"/>
      <c r="CE1053" s="62"/>
      <c r="CF1053" s="62"/>
      <c r="CG1053" s="62"/>
      <c r="CH1053" s="62"/>
      <c r="CI1053" s="62"/>
      <c r="CJ1053" s="62"/>
      <c r="CK1053" s="62"/>
      <c r="CL1053" s="62"/>
      <c r="CM1053" s="62"/>
      <c r="CN1053" s="62"/>
      <c r="CO1053" s="62"/>
      <c r="CP1053" s="62"/>
      <c r="CQ1053" s="62"/>
      <c r="CR1053" s="62"/>
      <c r="CS1053" s="62"/>
      <c r="CT1053" s="62"/>
      <c r="CU1053" s="62"/>
      <c r="CV1053" s="62"/>
      <c r="CW1053" s="62"/>
    </row>
    <row r="1054" spans="1:101" x14ac:dyDescent="0.2">
      <c r="A1054" s="62" t="s">
        <v>2075</v>
      </c>
      <c r="B1054" s="65">
        <v>40970.920138888891</v>
      </c>
      <c r="C1054" s="65">
        <v>40971.173611111109</v>
      </c>
      <c r="D1054" s="62" t="s">
        <v>872</v>
      </c>
      <c r="E1054" s="62" t="s">
        <v>873</v>
      </c>
      <c r="F1054" s="62"/>
      <c r="G1054" s="62">
        <v>50</v>
      </c>
      <c r="H1054" s="62"/>
      <c r="I1054" s="62"/>
      <c r="J1054" s="62"/>
      <c r="K1054" s="62"/>
      <c r="L1054" s="62"/>
      <c r="M1054" s="62">
        <v>107</v>
      </c>
      <c r="N1054" s="62"/>
      <c r="O1054" s="62"/>
      <c r="P1054" s="62"/>
      <c r="Q1054" s="62">
        <v>1800</v>
      </c>
      <c r="R1054" s="62"/>
      <c r="S1054" s="62"/>
      <c r="T1054" s="62"/>
      <c r="U1054" s="62"/>
      <c r="V1054" s="62"/>
      <c r="W1054" s="62"/>
      <c r="X1054" s="62"/>
      <c r="Y1054" s="62"/>
      <c r="Z1054" s="62"/>
      <c r="AA1054" s="62"/>
      <c r="AB1054" s="62"/>
      <c r="AC1054" s="62"/>
      <c r="AD1054" s="62"/>
      <c r="AE1054" s="62"/>
      <c r="AF1054" s="62"/>
      <c r="AG1054" s="62"/>
      <c r="AH1054" s="62"/>
      <c r="AI1054" s="62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  <c r="AW1054" s="62"/>
      <c r="AX1054" s="62"/>
      <c r="AY1054" s="62"/>
      <c r="AZ1054" s="62"/>
      <c r="BA1054" s="62"/>
      <c r="BB1054" s="62"/>
      <c r="BC1054" s="62"/>
      <c r="BD1054" s="62"/>
      <c r="BE1054" s="62"/>
      <c r="BF1054" s="62"/>
      <c r="BG1054" s="62"/>
      <c r="BH1054" s="62"/>
      <c r="BI1054" s="62"/>
      <c r="BJ1054" s="62"/>
      <c r="BK1054" s="62"/>
      <c r="BL1054" s="62"/>
      <c r="BM1054" s="62"/>
      <c r="BN1054" s="62"/>
      <c r="BO1054" s="62"/>
      <c r="BP1054" s="62"/>
      <c r="BQ1054" s="62"/>
      <c r="BR1054" s="62"/>
      <c r="BS1054" s="62"/>
      <c r="BT1054" s="62"/>
      <c r="BU1054" s="62"/>
      <c r="BV1054" s="62"/>
      <c r="BW1054" s="62"/>
      <c r="BX1054" s="62"/>
      <c r="BY1054" s="62"/>
      <c r="BZ1054" s="62"/>
      <c r="CA1054" s="62"/>
      <c r="CB1054" s="62"/>
      <c r="CC1054" s="62"/>
      <c r="CD1054" s="62"/>
      <c r="CE1054" s="62"/>
      <c r="CF1054" s="62"/>
      <c r="CG1054" s="62"/>
      <c r="CH1054" s="62"/>
      <c r="CI1054" s="62"/>
      <c r="CJ1054" s="62"/>
      <c r="CK1054" s="62"/>
      <c r="CL1054" s="62"/>
      <c r="CM1054" s="62"/>
      <c r="CN1054" s="62"/>
      <c r="CO1054" s="62"/>
      <c r="CP1054" s="62"/>
      <c r="CQ1054" s="62"/>
      <c r="CR1054" s="62"/>
      <c r="CS1054" s="62"/>
      <c r="CT1054" s="62"/>
      <c r="CU1054" s="62"/>
      <c r="CV1054" s="62"/>
      <c r="CW1054" s="62"/>
    </row>
    <row r="1055" spans="1:101" x14ac:dyDescent="0.2">
      <c r="A1055" s="62" t="s">
        <v>2075</v>
      </c>
      <c r="B1055" s="65">
        <v>40971.229166666664</v>
      </c>
      <c r="C1055" s="65">
        <v>40971.659722222219</v>
      </c>
      <c r="D1055" s="62" t="s">
        <v>874</v>
      </c>
      <c r="E1055" s="62" t="s">
        <v>875</v>
      </c>
      <c r="F1055" s="62"/>
      <c r="G1055" s="62">
        <v>50</v>
      </c>
      <c r="H1055" s="62"/>
      <c r="I1055" s="62"/>
      <c r="J1055" s="62"/>
      <c r="K1055" s="62"/>
      <c r="L1055" s="62"/>
      <c r="M1055" s="62">
        <v>217</v>
      </c>
      <c r="N1055" s="62"/>
      <c r="O1055" s="62"/>
      <c r="P1055" s="62"/>
      <c r="Q1055" s="62">
        <v>1210</v>
      </c>
      <c r="R1055" s="62"/>
      <c r="S1055" s="62"/>
      <c r="T1055" s="62"/>
      <c r="U1055" s="62"/>
      <c r="V1055" s="62"/>
      <c r="W1055" s="62"/>
      <c r="X1055" s="62"/>
      <c r="Y1055" s="62"/>
      <c r="Z1055" s="62"/>
      <c r="AA1055" s="62"/>
      <c r="AB1055" s="62"/>
      <c r="AC1055" s="62"/>
      <c r="AD1055" s="62"/>
      <c r="AE1055" s="62"/>
      <c r="AF1055" s="62"/>
      <c r="AG1055" s="62"/>
      <c r="AH1055" s="62"/>
      <c r="AI1055" s="62"/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  <c r="AW1055" s="62"/>
      <c r="AX1055" s="62"/>
      <c r="AY1055" s="62"/>
      <c r="AZ1055" s="62"/>
      <c r="BA1055" s="62"/>
      <c r="BB1055" s="62"/>
      <c r="BC1055" s="62"/>
      <c r="BD1055" s="62"/>
      <c r="BE1055" s="62"/>
      <c r="BF1055" s="62"/>
      <c r="BG1055" s="62"/>
      <c r="BH1055" s="62"/>
      <c r="BI1055" s="62"/>
      <c r="BJ1055" s="62"/>
      <c r="BK1055" s="62"/>
      <c r="BL1055" s="62"/>
      <c r="BM1055" s="62"/>
      <c r="BN1055" s="62"/>
      <c r="BO1055" s="62"/>
      <c r="BP1055" s="62"/>
      <c r="BQ1055" s="62"/>
      <c r="BR1055" s="62"/>
      <c r="BS1055" s="62"/>
      <c r="BT1055" s="62"/>
      <c r="BU1055" s="62"/>
      <c r="BV1055" s="62"/>
      <c r="BW1055" s="62"/>
      <c r="BX1055" s="62"/>
      <c r="BY1055" s="62"/>
      <c r="BZ1055" s="62"/>
      <c r="CA1055" s="62"/>
      <c r="CB1055" s="62"/>
      <c r="CC1055" s="62"/>
      <c r="CD1055" s="62"/>
      <c r="CE1055" s="62"/>
      <c r="CF1055" s="62"/>
      <c r="CG1055" s="62"/>
      <c r="CH1055" s="62"/>
      <c r="CI1055" s="62"/>
      <c r="CJ1055" s="62"/>
      <c r="CK1055" s="62"/>
      <c r="CL1055" s="62"/>
      <c r="CM1055" s="62"/>
      <c r="CN1055" s="62"/>
      <c r="CO1055" s="62"/>
      <c r="CP1055" s="62"/>
      <c r="CQ1055" s="62"/>
      <c r="CR1055" s="62"/>
      <c r="CS1055" s="62"/>
      <c r="CT1055" s="62"/>
      <c r="CU1055" s="62"/>
      <c r="CV1055" s="62"/>
      <c r="CW1055" s="62"/>
    </row>
    <row r="1056" spans="1:101" x14ac:dyDescent="0.2">
      <c r="A1056" s="62" t="s">
        <v>2075</v>
      </c>
      <c r="B1056" s="65">
        <v>40971.40902777778</v>
      </c>
      <c r="C1056" s="65">
        <v>40971.638888888891</v>
      </c>
      <c r="D1056" s="62" t="s">
        <v>876</v>
      </c>
      <c r="E1056" s="62" t="s">
        <v>877</v>
      </c>
      <c r="F1056" s="62"/>
      <c r="G1056" s="62">
        <v>50</v>
      </c>
      <c r="H1056" s="62"/>
      <c r="I1056" s="62"/>
      <c r="J1056" s="62"/>
      <c r="K1056" s="62"/>
      <c r="L1056" s="62"/>
      <c r="M1056" s="62">
        <v>132</v>
      </c>
      <c r="N1056" s="62"/>
      <c r="O1056" s="62"/>
      <c r="P1056" s="62"/>
      <c r="Q1056" s="62">
        <v>1430</v>
      </c>
      <c r="R1056" s="62"/>
      <c r="S1056" s="62"/>
      <c r="T1056" s="62"/>
      <c r="U1056" s="62"/>
      <c r="V1056" s="62"/>
      <c r="W1056" s="62"/>
      <c r="X1056" s="62"/>
      <c r="Y1056" s="62"/>
      <c r="Z1056" s="62"/>
      <c r="AA1056" s="62"/>
      <c r="AB1056" s="62"/>
      <c r="AC1056" s="62"/>
      <c r="AD1056" s="62"/>
      <c r="AE1056" s="62"/>
      <c r="AF1056" s="62"/>
      <c r="AG1056" s="62"/>
      <c r="AH1056" s="62"/>
      <c r="AI1056" s="62"/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  <c r="AW1056" s="62"/>
      <c r="AX1056" s="62"/>
      <c r="AY1056" s="62"/>
      <c r="AZ1056" s="62"/>
      <c r="BA1056" s="62"/>
      <c r="BB1056" s="62"/>
      <c r="BC1056" s="62"/>
      <c r="BD1056" s="62"/>
      <c r="BE1056" s="62"/>
      <c r="BF1056" s="62"/>
      <c r="BG1056" s="62"/>
      <c r="BH1056" s="62"/>
      <c r="BI1056" s="62"/>
      <c r="BJ1056" s="62"/>
      <c r="BK1056" s="62"/>
      <c r="BL1056" s="62"/>
      <c r="BM1056" s="62"/>
      <c r="BN1056" s="62"/>
      <c r="BO1056" s="62"/>
      <c r="BP1056" s="62"/>
      <c r="BQ1056" s="62"/>
      <c r="BR1056" s="62"/>
      <c r="BS1056" s="62"/>
      <c r="BT1056" s="62"/>
      <c r="BU1056" s="62"/>
      <c r="BV1056" s="62"/>
      <c r="BW1056" s="62"/>
      <c r="BX1056" s="62"/>
      <c r="BY1056" s="62"/>
      <c r="BZ1056" s="62"/>
      <c r="CA1056" s="62"/>
      <c r="CB1056" s="62"/>
      <c r="CC1056" s="62"/>
      <c r="CD1056" s="62"/>
      <c r="CE1056" s="62"/>
      <c r="CF1056" s="62"/>
      <c r="CG1056" s="62"/>
      <c r="CH1056" s="62"/>
      <c r="CI1056" s="62"/>
      <c r="CJ1056" s="62"/>
      <c r="CK1056" s="62"/>
      <c r="CL1056" s="62"/>
      <c r="CM1056" s="62"/>
      <c r="CN1056" s="62"/>
      <c r="CO1056" s="62"/>
      <c r="CP1056" s="62"/>
      <c r="CQ1056" s="62"/>
      <c r="CR1056" s="62"/>
      <c r="CS1056" s="62"/>
      <c r="CT1056" s="62"/>
      <c r="CU1056" s="62"/>
      <c r="CV1056" s="62"/>
      <c r="CW1056" s="62"/>
    </row>
    <row r="1057" spans="1:101" x14ac:dyDescent="0.2">
      <c r="A1057" s="62" t="s">
        <v>2075</v>
      </c>
      <c r="B1057" s="65">
        <v>40971.65902777778</v>
      </c>
      <c r="C1057" s="65">
        <v>40972.540972222225</v>
      </c>
      <c r="D1057" s="62" t="s">
        <v>878</v>
      </c>
      <c r="E1057" s="62" t="s">
        <v>879</v>
      </c>
      <c r="F1057" s="62"/>
      <c r="G1057" s="62">
        <v>50</v>
      </c>
      <c r="H1057" s="62"/>
      <c r="I1057" s="62"/>
      <c r="J1057" s="62"/>
      <c r="K1057" s="62"/>
      <c r="L1057" s="62"/>
      <c r="M1057" s="62">
        <v>293</v>
      </c>
      <c r="N1057" s="62"/>
      <c r="O1057" s="62"/>
      <c r="P1057" s="62"/>
      <c r="Q1057" s="62">
        <v>715</v>
      </c>
      <c r="R1057" s="62"/>
      <c r="S1057" s="62"/>
      <c r="T1057" s="62"/>
      <c r="U1057" s="62"/>
      <c r="V1057" s="62"/>
      <c r="W1057" s="62"/>
      <c r="X1057" s="62"/>
      <c r="Y1057" s="62"/>
      <c r="Z1057" s="62"/>
      <c r="AA1057" s="62"/>
      <c r="AB1057" s="62"/>
      <c r="AC1057" s="62"/>
      <c r="AD1057" s="62"/>
      <c r="AE1057" s="62"/>
      <c r="AF1057" s="62"/>
      <c r="AG1057" s="62"/>
      <c r="AH1057" s="62"/>
      <c r="AI1057" s="62"/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  <c r="AW1057" s="62"/>
      <c r="AX1057" s="62"/>
      <c r="AY1057" s="62"/>
      <c r="AZ1057" s="62"/>
      <c r="BA1057" s="62"/>
      <c r="BB1057" s="62"/>
      <c r="BC1057" s="62"/>
      <c r="BD1057" s="62"/>
      <c r="BE1057" s="62"/>
      <c r="BF1057" s="62"/>
      <c r="BG1057" s="62"/>
      <c r="BH1057" s="62"/>
      <c r="BI1057" s="62"/>
      <c r="BJ1057" s="62"/>
      <c r="BK1057" s="62"/>
      <c r="BL1057" s="62"/>
      <c r="BM1057" s="62"/>
      <c r="BN1057" s="62"/>
      <c r="BO1057" s="62"/>
      <c r="BP1057" s="62"/>
      <c r="BQ1057" s="62"/>
      <c r="BR1057" s="62"/>
      <c r="BS1057" s="62"/>
      <c r="BT1057" s="62"/>
      <c r="BU1057" s="62"/>
      <c r="BV1057" s="62"/>
      <c r="BW1057" s="62"/>
      <c r="BX1057" s="62"/>
      <c r="BY1057" s="62"/>
      <c r="BZ1057" s="62"/>
      <c r="CA1057" s="62"/>
      <c r="CB1057" s="62"/>
      <c r="CC1057" s="62"/>
      <c r="CD1057" s="62"/>
      <c r="CE1057" s="62"/>
      <c r="CF1057" s="62"/>
      <c r="CG1057" s="62"/>
      <c r="CH1057" s="62"/>
      <c r="CI1057" s="62"/>
      <c r="CJ1057" s="62"/>
      <c r="CK1057" s="62"/>
      <c r="CL1057" s="62"/>
      <c r="CM1057" s="62"/>
      <c r="CN1057" s="62"/>
      <c r="CO1057" s="62"/>
      <c r="CP1057" s="62"/>
      <c r="CQ1057" s="62"/>
      <c r="CR1057" s="62"/>
      <c r="CS1057" s="62"/>
      <c r="CT1057" s="62"/>
      <c r="CU1057" s="62"/>
      <c r="CV1057" s="62"/>
      <c r="CW1057" s="62"/>
    </row>
    <row r="1058" spans="1:101" x14ac:dyDescent="0.2">
      <c r="A1058" s="62" t="s">
        <v>2075</v>
      </c>
      <c r="B1058" s="65">
        <v>40971.697916666664</v>
      </c>
      <c r="C1058" s="65">
        <v>40972.277777777781</v>
      </c>
      <c r="D1058" s="62" t="s">
        <v>880</v>
      </c>
      <c r="E1058" s="62" t="s">
        <v>881</v>
      </c>
      <c r="F1058" s="62"/>
      <c r="G1058" s="62">
        <v>50</v>
      </c>
      <c r="H1058" s="62"/>
      <c r="I1058" s="62"/>
      <c r="J1058" s="62"/>
      <c r="K1058" s="62"/>
      <c r="L1058" s="62"/>
      <c r="M1058" s="62">
        <v>212</v>
      </c>
      <c r="N1058" s="62"/>
      <c r="O1058" s="62"/>
      <c r="P1058" s="62"/>
      <c r="Q1058" s="62">
        <v>640</v>
      </c>
      <c r="R1058" s="62"/>
      <c r="S1058" s="62"/>
      <c r="T1058" s="62"/>
      <c r="U1058" s="62"/>
      <c r="V1058" s="62"/>
      <c r="W1058" s="62"/>
      <c r="X1058" s="62"/>
      <c r="Y1058" s="62"/>
      <c r="Z1058" s="62"/>
      <c r="AA1058" s="62"/>
      <c r="AB1058" s="62"/>
      <c r="AC1058" s="62"/>
      <c r="AD1058" s="62"/>
      <c r="AE1058" s="62"/>
      <c r="AF1058" s="62"/>
      <c r="AG1058" s="62"/>
      <c r="AH1058" s="62"/>
      <c r="AI1058" s="62"/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  <c r="AW1058" s="62"/>
      <c r="AX1058" s="62"/>
      <c r="AY1058" s="62"/>
      <c r="AZ1058" s="62"/>
      <c r="BA1058" s="62"/>
      <c r="BB1058" s="62"/>
      <c r="BC1058" s="62"/>
      <c r="BD1058" s="62"/>
      <c r="BE1058" s="62"/>
      <c r="BF1058" s="62"/>
      <c r="BG1058" s="62"/>
      <c r="BH1058" s="62"/>
      <c r="BI1058" s="62"/>
      <c r="BJ1058" s="62"/>
      <c r="BK1058" s="62"/>
      <c r="BL1058" s="62"/>
      <c r="BM1058" s="62"/>
      <c r="BN1058" s="62"/>
      <c r="BO1058" s="62"/>
      <c r="BP1058" s="62"/>
      <c r="BQ1058" s="62"/>
      <c r="BR1058" s="62"/>
      <c r="BS1058" s="62"/>
      <c r="BT1058" s="62"/>
      <c r="BU1058" s="62"/>
      <c r="BV1058" s="62"/>
      <c r="BW1058" s="62"/>
      <c r="BX1058" s="62"/>
      <c r="BY1058" s="62"/>
      <c r="BZ1058" s="62"/>
      <c r="CA1058" s="62"/>
      <c r="CB1058" s="62"/>
      <c r="CC1058" s="62"/>
      <c r="CD1058" s="62"/>
      <c r="CE1058" s="62"/>
      <c r="CF1058" s="62"/>
      <c r="CG1058" s="62"/>
      <c r="CH1058" s="62"/>
      <c r="CI1058" s="62"/>
      <c r="CJ1058" s="62"/>
      <c r="CK1058" s="62"/>
      <c r="CL1058" s="62"/>
      <c r="CM1058" s="62"/>
      <c r="CN1058" s="62"/>
      <c r="CO1058" s="62"/>
      <c r="CP1058" s="62"/>
      <c r="CQ1058" s="62"/>
      <c r="CR1058" s="62"/>
      <c r="CS1058" s="62"/>
      <c r="CT1058" s="62"/>
      <c r="CU1058" s="62"/>
      <c r="CV1058" s="62"/>
      <c r="CW1058" s="62"/>
    </row>
    <row r="1059" spans="1:101" x14ac:dyDescent="0.2">
      <c r="A1059" s="62" t="s">
        <v>2075</v>
      </c>
      <c r="B1059" s="65">
        <v>40972.74722222222</v>
      </c>
      <c r="C1059" s="65">
        <v>40973.536805555559</v>
      </c>
      <c r="D1059" s="62" t="s">
        <v>882</v>
      </c>
      <c r="E1059" s="62" t="s">
        <v>883</v>
      </c>
      <c r="F1059" s="62"/>
      <c r="G1059" s="62">
        <v>50</v>
      </c>
      <c r="H1059" s="62"/>
      <c r="I1059" s="62"/>
      <c r="J1059" s="62"/>
      <c r="K1059" s="62"/>
      <c r="L1059" s="62"/>
      <c r="M1059" s="62">
        <v>140</v>
      </c>
      <c r="N1059" s="62"/>
      <c r="O1059" s="62"/>
      <c r="P1059" s="62"/>
      <c r="Q1059" s="62">
        <v>560</v>
      </c>
      <c r="R1059" s="62"/>
      <c r="S1059" s="62"/>
      <c r="T1059" s="62"/>
      <c r="U1059" s="62"/>
      <c r="V1059" s="62"/>
      <c r="W1059" s="62"/>
      <c r="X1059" s="62"/>
      <c r="Y1059" s="62"/>
      <c r="Z1059" s="62"/>
      <c r="AA1059" s="62"/>
      <c r="AB1059" s="62"/>
      <c r="AC1059" s="62"/>
      <c r="AD1059" s="62"/>
      <c r="AE1059" s="62"/>
      <c r="AF1059" s="62"/>
      <c r="AG1059" s="62"/>
      <c r="AH1059" s="62"/>
      <c r="AI1059" s="62"/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  <c r="AW1059" s="62"/>
      <c r="AX1059" s="62"/>
      <c r="AY1059" s="62"/>
      <c r="AZ1059" s="62"/>
      <c r="BA1059" s="62"/>
      <c r="BB1059" s="62"/>
      <c r="BC1059" s="62"/>
      <c r="BD1059" s="62"/>
      <c r="BE1059" s="62"/>
      <c r="BF1059" s="62"/>
      <c r="BG1059" s="62"/>
      <c r="BH1059" s="62"/>
      <c r="BI1059" s="62"/>
      <c r="BJ1059" s="62"/>
      <c r="BK1059" s="62"/>
      <c r="BL1059" s="62"/>
      <c r="BM1059" s="62"/>
      <c r="BN1059" s="62"/>
      <c r="BO1059" s="62"/>
      <c r="BP1059" s="62"/>
      <c r="BQ1059" s="62"/>
      <c r="BR1059" s="62"/>
      <c r="BS1059" s="62"/>
      <c r="BT1059" s="62"/>
      <c r="BU1059" s="62"/>
      <c r="BV1059" s="62"/>
      <c r="BW1059" s="62"/>
      <c r="BX1059" s="62"/>
      <c r="BY1059" s="62"/>
      <c r="BZ1059" s="62"/>
      <c r="CA1059" s="62"/>
      <c r="CB1059" s="62"/>
      <c r="CC1059" s="62"/>
      <c r="CD1059" s="62"/>
      <c r="CE1059" s="62"/>
      <c r="CF1059" s="62"/>
      <c r="CG1059" s="62"/>
      <c r="CH1059" s="62"/>
      <c r="CI1059" s="62"/>
      <c r="CJ1059" s="62"/>
      <c r="CK1059" s="62"/>
      <c r="CL1059" s="62"/>
      <c r="CM1059" s="62"/>
      <c r="CN1059" s="62"/>
      <c r="CO1059" s="62"/>
      <c r="CP1059" s="62"/>
      <c r="CQ1059" s="62"/>
      <c r="CR1059" s="62"/>
      <c r="CS1059" s="62"/>
      <c r="CT1059" s="62"/>
      <c r="CU1059" s="62"/>
      <c r="CV1059" s="62"/>
      <c r="CW1059" s="62"/>
    </row>
    <row r="1060" spans="1:101" x14ac:dyDescent="0.2">
      <c r="A1060" s="62" t="s">
        <v>2075</v>
      </c>
      <c r="B1060" s="65">
        <v>40973.824305555558</v>
      </c>
      <c r="C1060" s="65">
        <v>40974.895138888889</v>
      </c>
      <c r="D1060" s="62" t="s">
        <v>884</v>
      </c>
      <c r="E1060" s="62" t="s">
        <v>885</v>
      </c>
      <c r="F1060" s="62"/>
      <c r="G1060" s="62">
        <v>50</v>
      </c>
      <c r="H1060" s="62"/>
      <c r="I1060" s="62"/>
      <c r="J1060" s="62"/>
      <c r="K1060" s="62"/>
      <c r="L1060" s="62"/>
      <c r="M1060" s="62">
        <v>2593</v>
      </c>
      <c r="N1060" s="62"/>
      <c r="O1060" s="62"/>
      <c r="P1060" s="62"/>
      <c r="Q1060" s="62">
        <v>202</v>
      </c>
      <c r="R1060" s="62"/>
      <c r="S1060" s="62"/>
      <c r="T1060" s="62"/>
      <c r="U1060" s="62"/>
      <c r="V1060" s="62"/>
      <c r="W1060" s="62"/>
      <c r="X1060" s="62"/>
      <c r="Y1060" s="62"/>
      <c r="Z1060" s="62"/>
      <c r="AA1060" s="62"/>
      <c r="AB1060" s="62"/>
      <c r="AC1060" s="62"/>
      <c r="AD1060" s="62"/>
      <c r="AE1060" s="62"/>
      <c r="AF1060" s="62"/>
      <c r="AG1060" s="62"/>
      <c r="AH1060" s="62"/>
      <c r="AI1060" s="62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  <c r="AW1060" s="62"/>
      <c r="AX1060" s="62"/>
      <c r="AY1060" s="62"/>
      <c r="AZ1060" s="62"/>
      <c r="BA1060" s="62"/>
      <c r="BB1060" s="62"/>
      <c r="BC1060" s="62"/>
      <c r="BD1060" s="62"/>
      <c r="BE1060" s="62"/>
      <c r="BF1060" s="62"/>
      <c r="BG1060" s="62"/>
      <c r="BH1060" s="62"/>
      <c r="BI1060" s="62"/>
      <c r="BJ1060" s="62"/>
      <c r="BK1060" s="62"/>
      <c r="BL1060" s="62"/>
      <c r="BM1060" s="62"/>
      <c r="BN1060" s="62"/>
      <c r="BO1060" s="62"/>
      <c r="BP1060" s="62"/>
      <c r="BQ1060" s="62"/>
      <c r="BR1060" s="62"/>
      <c r="BS1060" s="62"/>
      <c r="BT1060" s="62"/>
      <c r="BU1060" s="62"/>
      <c r="BV1060" s="62"/>
      <c r="BW1060" s="62"/>
      <c r="BX1060" s="62"/>
      <c r="BY1060" s="62"/>
      <c r="BZ1060" s="62"/>
      <c r="CA1060" s="62"/>
      <c r="CB1060" s="62"/>
      <c r="CC1060" s="62"/>
      <c r="CD1060" s="62"/>
      <c r="CE1060" s="62"/>
      <c r="CF1060" s="62"/>
      <c r="CG1060" s="62"/>
      <c r="CH1060" s="62"/>
      <c r="CI1060" s="62"/>
      <c r="CJ1060" s="62"/>
      <c r="CK1060" s="62"/>
      <c r="CL1060" s="62"/>
      <c r="CM1060" s="62"/>
      <c r="CN1060" s="62"/>
      <c r="CO1060" s="62"/>
      <c r="CP1060" s="62"/>
      <c r="CQ1060" s="62"/>
      <c r="CR1060" s="62"/>
      <c r="CS1060" s="62"/>
      <c r="CT1060" s="62"/>
      <c r="CU1060" s="62"/>
      <c r="CV1060" s="62"/>
      <c r="CW1060" s="62"/>
    </row>
    <row r="1061" spans="1:101" x14ac:dyDescent="0.2">
      <c r="A1061" s="62" t="s">
        <v>2075</v>
      </c>
      <c r="B1061" s="65">
        <v>40975.393055555556</v>
      </c>
      <c r="C1061" s="65">
        <v>40979.618055555555</v>
      </c>
      <c r="D1061" s="62" t="s">
        <v>886</v>
      </c>
      <c r="E1061" s="62" t="s">
        <v>887</v>
      </c>
      <c r="F1061" s="62"/>
      <c r="G1061" s="62">
        <v>50</v>
      </c>
      <c r="H1061" s="62"/>
      <c r="I1061" s="62"/>
      <c r="J1061" s="62"/>
      <c r="K1061" s="62"/>
      <c r="L1061" s="62"/>
      <c r="M1061" s="62">
        <v>1804</v>
      </c>
      <c r="N1061" s="62"/>
      <c r="O1061" s="62"/>
      <c r="P1061" s="62"/>
      <c r="Q1061" s="62">
        <v>249</v>
      </c>
      <c r="R1061" s="62"/>
      <c r="S1061" s="62"/>
      <c r="T1061" s="62"/>
      <c r="U1061" s="62"/>
      <c r="V1061" s="62"/>
      <c r="W1061" s="62"/>
      <c r="X1061" s="62"/>
      <c r="Y1061" s="62"/>
      <c r="Z1061" s="62"/>
      <c r="AA1061" s="62"/>
      <c r="AB1061" s="62"/>
      <c r="AC1061" s="62"/>
      <c r="AD1061" s="62"/>
      <c r="AE1061" s="62"/>
      <c r="AF1061" s="62"/>
      <c r="AG1061" s="62"/>
      <c r="AH1061" s="62"/>
      <c r="AI1061" s="62"/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  <c r="AW1061" s="62"/>
      <c r="AX1061" s="62"/>
      <c r="AY1061" s="62"/>
      <c r="AZ1061" s="62"/>
      <c r="BA1061" s="62"/>
      <c r="BB1061" s="62"/>
      <c r="BC1061" s="62"/>
      <c r="BD1061" s="62"/>
      <c r="BE1061" s="62"/>
      <c r="BF1061" s="62"/>
      <c r="BG1061" s="62"/>
      <c r="BH1061" s="62"/>
      <c r="BI1061" s="62"/>
      <c r="BJ1061" s="62"/>
      <c r="BK1061" s="62"/>
      <c r="BL1061" s="62"/>
      <c r="BM1061" s="62"/>
      <c r="BN1061" s="62"/>
      <c r="BO1061" s="62"/>
      <c r="BP1061" s="62"/>
      <c r="BQ1061" s="62"/>
      <c r="BR1061" s="62"/>
      <c r="BS1061" s="62"/>
      <c r="BT1061" s="62"/>
      <c r="BU1061" s="62"/>
      <c r="BV1061" s="62"/>
      <c r="BW1061" s="62"/>
      <c r="BX1061" s="62"/>
      <c r="BY1061" s="62"/>
      <c r="BZ1061" s="62"/>
      <c r="CA1061" s="62"/>
      <c r="CB1061" s="62"/>
      <c r="CC1061" s="62"/>
      <c r="CD1061" s="62"/>
      <c r="CE1061" s="62"/>
      <c r="CF1061" s="62"/>
      <c r="CG1061" s="62"/>
      <c r="CH1061" s="62"/>
      <c r="CI1061" s="62"/>
      <c r="CJ1061" s="62"/>
      <c r="CK1061" s="62"/>
      <c r="CL1061" s="62"/>
      <c r="CM1061" s="62"/>
      <c r="CN1061" s="62"/>
      <c r="CO1061" s="62"/>
      <c r="CP1061" s="62"/>
      <c r="CQ1061" s="62"/>
      <c r="CR1061" s="62"/>
      <c r="CS1061" s="62"/>
      <c r="CT1061" s="62"/>
      <c r="CU1061" s="62"/>
      <c r="CV1061" s="62"/>
      <c r="CW1061" s="62"/>
    </row>
    <row r="1062" spans="1:101" x14ac:dyDescent="0.2">
      <c r="A1062" s="62" t="s">
        <v>2075</v>
      </c>
      <c r="B1062" s="65">
        <v>40979.8125</v>
      </c>
      <c r="C1062" s="65">
        <v>40982.302777777775</v>
      </c>
      <c r="D1062" s="62" t="s">
        <v>888</v>
      </c>
      <c r="E1062" s="62" t="s">
        <v>889</v>
      </c>
      <c r="F1062" s="62"/>
      <c r="G1062" s="62">
        <v>50</v>
      </c>
      <c r="H1062" s="62"/>
      <c r="I1062" s="62"/>
      <c r="J1062" s="62"/>
      <c r="K1062" s="62"/>
      <c r="L1062" s="62"/>
      <c r="M1062" s="62">
        <v>2730</v>
      </c>
      <c r="N1062" s="62"/>
      <c r="O1062" s="62"/>
      <c r="P1062" s="62"/>
      <c r="Q1062" s="62">
        <v>131</v>
      </c>
      <c r="R1062" s="62"/>
      <c r="S1062" s="62"/>
      <c r="T1062" s="62"/>
      <c r="U1062" s="62"/>
      <c r="V1062" s="62"/>
      <c r="W1062" s="62"/>
      <c r="X1062" s="62"/>
      <c r="Y1062" s="62"/>
      <c r="Z1062" s="62"/>
      <c r="AA1062" s="62"/>
      <c r="AB1062" s="62"/>
      <c r="AC1062" s="62"/>
      <c r="AD1062" s="62"/>
      <c r="AE1062" s="62"/>
      <c r="AF1062" s="62"/>
      <c r="AG1062" s="62"/>
      <c r="AH1062" s="62"/>
      <c r="AI1062" s="62"/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  <c r="AW1062" s="62"/>
      <c r="AX1062" s="62"/>
      <c r="AY1062" s="62"/>
      <c r="AZ1062" s="62"/>
      <c r="BA1062" s="62"/>
      <c r="BB1062" s="62"/>
      <c r="BC1062" s="62"/>
      <c r="BD1062" s="62"/>
      <c r="BE1062" s="62"/>
      <c r="BF1062" s="62"/>
      <c r="BG1062" s="62"/>
      <c r="BH1062" s="62"/>
      <c r="BI1062" s="62"/>
      <c r="BJ1062" s="62"/>
      <c r="BK1062" s="62"/>
      <c r="BL1062" s="62"/>
      <c r="BM1062" s="62"/>
      <c r="BN1062" s="62"/>
      <c r="BO1062" s="62"/>
      <c r="BP1062" s="62"/>
      <c r="BQ1062" s="62"/>
      <c r="BR1062" s="62"/>
      <c r="BS1062" s="62"/>
      <c r="BT1062" s="62"/>
      <c r="BU1062" s="62"/>
      <c r="BV1062" s="62"/>
      <c r="BW1062" s="62"/>
      <c r="BX1062" s="62"/>
      <c r="BY1062" s="62"/>
      <c r="BZ1062" s="62"/>
      <c r="CA1062" s="62"/>
      <c r="CB1062" s="62"/>
      <c r="CC1062" s="62"/>
      <c r="CD1062" s="62"/>
      <c r="CE1062" s="62"/>
      <c r="CF1062" s="62"/>
      <c r="CG1062" s="62"/>
      <c r="CH1062" s="62"/>
      <c r="CI1062" s="62"/>
      <c r="CJ1062" s="62"/>
      <c r="CK1062" s="62"/>
      <c r="CL1062" s="62"/>
      <c r="CM1062" s="62"/>
      <c r="CN1062" s="62"/>
      <c r="CO1062" s="62"/>
      <c r="CP1062" s="62"/>
      <c r="CQ1062" s="62"/>
      <c r="CR1062" s="62"/>
      <c r="CS1062" s="62"/>
      <c r="CT1062" s="62"/>
      <c r="CU1062" s="62"/>
      <c r="CV1062" s="62"/>
      <c r="CW1062" s="62"/>
    </row>
    <row r="1063" spans="1:101" x14ac:dyDescent="0.2">
      <c r="A1063" s="62" t="s">
        <v>2075</v>
      </c>
      <c r="B1063" s="65">
        <v>40982.723611111112</v>
      </c>
      <c r="C1063" s="65">
        <v>40993.396527777775</v>
      </c>
      <c r="D1063" s="62" t="s">
        <v>890</v>
      </c>
      <c r="E1063" s="62" t="s">
        <v>891</v>
      </c>
      <c r="F1063" s="62"/>
      <c r="G1063" s="62">
        <v>50</v>
      </c>
      <c r="H1063" s="62"/>
      <c r="I1063" s="62"/>
      <c r="J1063" s="62"/>
      <c r="K1063" s="62"/>
      <c r="L1063" s="62"/>
      <c r="M1063" s="62">
        <v>2959</v>
      </c>
      <c r="N1063" s="62"/>
      <c r="O1063" s="62"/>
      <c r="P1063" s="62"/>
      <c r="Q1063" s="62">
        <v>123</v>
      </c>
      <c r="R1063" s="62"/>
      <c r="S1063" s="62"/>
      <c r="T1063" s="62"/>
      <c r="U1063" s="62"/>
      <c r="V1063" s="62"/>
      <c r="W1063" s="62"/>
      <c r="X1063" s="62"/>
      <c r="Y1063" s="62"/>
      <c r="Z1063" s="62"/>
      <c r="AA1063" s="62"/>
      <c r="AB1063" s="62"/>
      <c r="AC1063" s="62"/>
      <c r="AD1063" s="62"/>
      <c r="AE1063" s="62"/>
      <c r="AF1063" s="62"/>
      <c r="AG1063" s="62"/>
      <c r="AH1063" s="62"/>
      <c r="AI1063" s="62"/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  <c r="AW1063" s="62"/>
      <c r="AX1063" s="62"/>
      <c r="AY1063" s="62"/>
      <c r="AZ1063" s="62"/>
      <c r="BA1063" s="62"/>
      <c r="BB1063" s="62"/>
      <c r="BC1063" s="62"/>
      <c r="BD1063" s="62"/>
      <c r="BE1063" s="62"/>
      <c r="BF1063" s="62"/>
      <c r="BG1063" s="62"/>
      <c r="BH1063" s="62"/>
      <c r="BI1063" s="62"/>
      <c r="BJ1063" s="62"/>
      <c r="BK1063" s="62"/>
      <c r="BL1063" s="62"/>
      <c r="BM1063" s="62"/>
      <c r="BN1063" s="62"/>
      <c r="BO1063" s="62"/>
      <c r="BP1063" s="62"/>
      <c r="BQ1063" s="62"/>
      <c r="BR1063" s="62"/>
      <c r="BS1063" s="62"/>
      <c r="BT1063" s="62"/>
      <c r="BU1063" s="62"/>
      <c r="BV1063" s="62"/>
      <c r="BW1063" s="62"/>
      <c r="BX1063" s="62"/>
      <c r="BY1063" s="62"/>
      <c r="BZ1063" s="62"/>
      <c r="CA1063" s="62"/>
      <c r="CB1063" s="62"/>
      <c r="CC1063" s="62"/>
      <c r="CD1063" s="62"/>
      <c r="CE1063" s="62"/>
      <c r="CF1063" s="62"/>
      <c r="CG1063" s="62"/>
      <c r="CH1063" s="62"/>
      <c r="CI1063" s="62"/>
      <c r="CJ1063" s="62"/>
      <c r="CK1063" s="62"/>
      <c r="CL1063" s="62"/>
      <c r="CM1063" s="62"/>
      <c r="CN1063" s="62"/>
      <c r="CO1063" s="62"/>
      <c r="CP1063" s="62"/>
      <c r="CQ1063" s="62"/>
      <c r="CR1063" s="62"/>
      <c r="CS1063" s="62"/>
      <c r="CT1063" s="62"/>
      <c r="CU1063" s="62"/>
      <c r="CV1063" s="62"/>
      <c r="CW1063" s="62"/>
    </row>
    <row r="1064" spans="1:101" x14ac:dyDescent="0.2">
      <c r="A1064" s="62" t="s">
        <v>2075</v>
      </c>
      <c r="B1064" s="65">
        <v>40993.706250000003</v>
      </c>
      <c r="C1064" s="65">
        <v>41004.199999999997</v>
      </c>
      <c r="D1064" s="62" t="s">
        <v>892</v>
      </c>
      <c r="E1064" s="62" t="s">
        <v>893</v>
      </c>
      <c r="F1064" s="62"/>
      <c r="G1064" s="62">
        <v>50</v>
      </c>
      <c r="H1064" s="62"/>
      <c r="I1064" s="62"/>
      <c r="J1064" s="62"/>
      <c r="K1064" s="62"/>
      <c r="L1064" s="62"/>
      <c r="M1064" s="62">
        <v>1369</v>
      </c>
      <c r="N1064" s="62"/>
      <c r="O1064" s="62"/>
      <c r="P1064" s="62"/>
      <c r="Q1064" s="62">
        <v>125</v>
      </c>
      <c r="R1064" s="62"/>
      <c r="S1064" s="62"/>
      <c r="T1064" s="62"/>
      <c r="U1064" s="62"/>
      <c r="V1064" s="62"/>
      <c r="W1064" s="62"/>
      <c r="X1064" s="62"/>
      <c r="Y1064" s="62"/>
      <c r="Z1064" s="62"/>
      <c r="AA1064" s="62"/>
      <c r="AB1064" s="62"/>
      <c r="AC1064" s="62"/>
      <c r="AD1064" s="62"/>
      <c r="AE1064" s="62"/>
      <c r="AF1064" s="62"/>
      <c r="AG1064" s="62"/>
      <c r="AH1064" s="62"/>
      <c r="AI1064" s="62"/>
      <c r="AJ1064" s="62"/>
      <c r="AK1064" s="62"/>
      <c r="AL1064" s="62"/>
      <c r="AM1064" s="62"/>
      <c r="AN1064" s="62"/>
      <c r="AO1064" s="62"/>
      <c r="AP1064" s="62"/>
      <c r="AQ1064" s="62"/>
      <c r="AR1064" s="62"/>
      <c r="AS1064" s="62"/>
      <c r="AT1064" s="62"/>
      <c r="AU1064" s="62"/>
      <c r="AV1064" s="62"/>
      <c r="AW1064" s="62"/>
      <c r="AX1064" s="62"/>
      <c r="AY1064" s="62"/>
      <c r="AZ1064" s="62"/>
      <c r="BA1064" s="62"/>
      <c r="BB1064" s="62"/>
      <c r="BC1064" s="62"/>
      <c r="BD1064" s="62"/>
      <c r="BE1064" s="62"/>
      <c r="BF1064" s="62"/>
      <c r="BG1064" s="62"/>
      <c r="BH1064" s="62"/>
      <c r="BI1064" s="62"/>
      <c r="BJ1064" s="62"/>
      <c r="BK1064" s="62"/>
      <c r="BL1064" s="62"/>
      <c r="BM1064" s="62"/>
      <c r="BN1064" s="62"/>
      <c r="BO1064" s="62"/>
      <c r="BP1064" s="62"/>
      <c r="BQ1064" s="62"/>
      <c r="BR1064" s="62"/>
      <c r="BS1064" s="62"/>
      <c r="BT1064" s="62"/>
      <c r="BU1064" s="62"/>
      <c r="BV1064" s="62"/>
      <c r="BW1064" s="62"/>
      <c r="BX1064" s="62"/>
      <c r="BY1064" s="62"/>
      <c r="BZ1064" s="62"/>
      <c r="CA1064" s="62"/>
      <c r="CB1064" s="62"/>
      <c r="CC1064" s="62"/>
      <c r="CD1064" s="62"/>
      <c r="CE1064" s="62"/>
      <c r="CF1064" s="62"/>
      <c r="CG1064" s="62"/>
      <c r="CH1064" s="62"/>
      <c r="CI1064" s="62"/>
      <c r="CJ1064" s="62"/>
      <c r="CK1064" s="62"/>
      <c r="CL1064" s="62"/>
      <c r="CM1064" s="62"/>
      <c r="CN1064" s="62"/>
      <c r="CO1064" s="62"/>
      <c r="CP1064" s="62"/>
      <c r="CQ1064" s="62"/>
      <c r="CR1064" s="62"/>
      <c r="CS1064" s="62"/>
      <c r="CT1064" s="62"/>
      <c r="CU1064" s="62"/>
      <c r="CV1064" s="62"/>
      <c r="CW1064" s="62"/>
    </row>
    <row r="1065" spans="1:101" x14ac:dyDescent="0.2">
      <c r="A1065" s="62" t="s">
        <v>2075</v>
      </c>
      <c r="B1065" s="65">
        <v>41004.538888888892</v>
      </c>
      <c r="C1065" s="65">
        <v>41013.834027777775</v>
      </c>
      <c r="D1065" s="62" t="s">
        <v>3163</v>
      </c>
      <c r="E1065" s="62" t="s">
        <v>3164</v>
      </c>
      <c r="F1065" s="62"/>
      <c r="G1065" s="62">
        <v>50</v>
      </c>
      <c r="H1065" s="62"/>
      <c r="I1065" s="62"/>
      <c r="J1065" s="62"/>
      <c r="K1065" s="62"/>
      <c r="L1065" s="62"/>
      <c r="M1065" s="62">
        <v>540</v>
      </c>
      <c r="N1065" s="62"/>
      <c r="O1065" s="62"/>
      <c r="P1065" s="62"/>
      <c r="Q1065" s="62">
        <v>112</v>
      </c>
      <c r="R1065" s="62"/>
      <c r="S1065" s="62"/>
      <c r="T1065" s="62"/>
      <c r="U1065" s="62"/>
      <c r="V1065" s="62"/>
      <c r="W1065" s="62"/>
      <c r="X1065" s="62"/>
      <c r="Y1065" s="62"/>
      <c r="Z1065" s="62"/>
      <c r="AA1065" s="62"/>
      <c r="AB1065" s="62"/>
      <c r="AC1065" s="62"/>
      <c r="AD1065" s="62"/>
      <c r="AE1065" s="62"/>
      <c r="AF1065" s="62"/>
      <c r="AG1065" s="62"/>
      <c r="AH1065" s="62"/>
      <c r="AI1065" s="62"/>
      <c r="AJ1065" s="62"/>
      <c r="AK1065" s="62"/>
      <c r="AL1065" s="62"/>
      <c r="AM1065" s="62"/>
      <c r="AN1065" s="62"/>
      <c r="AO1065" s="62"/>
      <c r="AP1065" s="62"/>
      <c r="AQ1065" s="62"/>
      <c r="AR1065" s="62"/>
      <c r="AS1065" s="62"/>
      <c r="AT1065" s="62"/>
      <c r="AU1065" s="62"/>
      <c r="AV1065" s="62"/>
      <c r="AW1065" s="62"/>
      <c r="AX1065" s="62"/>
      <c r="AY1065" s="62"/>
      <c r="AZ1065" s="62"/>
      <c r="BA1065" s="62"/>
      <c r="BB1065" s="62"/>
      <c r="BC1065" s="62"/>
      <c r="BD1065" s="62"/>
      <c r="BE1065" s="62"/>
      <c r="BF1065" s="62"/>
      <c r="BG1065" s="62"/>
      <c r="BH1065" s="62"/>
      <c r="BI1065" s="62"/>
      <c r="BJ1065" s="62"/>
      <c r="BK1065" s="62"/>
      <c r="BL1065" s="62"/>
      <c r="BM1065" s="62"/>
      <c r="BN1065" s="62"/>
      <c r="BO1065" s="62"/>
      <c r="BP1065" s="62"/>
      <c r="BQ1065" s="62"/>
      <c r="BR1065" s="62"/>
      <c r="BS1065" s="62"/>
      <c r="BT1065" s="62"/>
      <c r="BU1065" s="62"/>
      <c r="BV1065" s="62"/>
      <c r="BW1065" s="62"/>
      <c r="BX1065" s="62"/>
      <c r="BY1065" s="62"/>
      <c r="BZ1065" s="62"/>
      <c r="CA1065" s="62"/>
      <c r="CB1065" s="62"/>
      <c r="CC1065" s="62"/>
      <c r="CD1065" s="62"/>
      <c r="CE1065" s="62"/>
      <c r="CF1065" s="62"/>
      <c r="CG1065" s="62"/>
      <c r="CH1065" s="62"/>
      <c r="CI1065" s="62"/>
      <c r="CJ1065" s="62"/>
      <c r="CK1065" s="62"/>
      <c r="CL1065" s="62"/>
      <c r="CM1065" s="62"/>
      <c r="CN1065" s="62"/>
      <c r="CO1065" s="62"/>
      <c r="CP1065" s="62"/>
      <c r="CQ1065" s="62"/>
      <c r="CR1065" s="62"/>
      <c r="CS1065" s="62"/>
      <c r="CT1065" s="62"/>
      <c r="CU1065" s="62"/>
      <c r="CV1065" s="62"/>
      <c r="CW1065" s="62"/>
    </row>
    <row r="1066" spans="1:101" x14ac:dyDescent="0.2">
      <c r="A1066" s="62" t="s">
        <v>2075</v>
      </c>
      <c r="B1066" s="65">
        <v>41014.086111111108</v>
      </c>
      <c r="C1066" s="65">
        <v>41017.458333333336</v>
      </c>
      <c r="D1066" s="62" t="s">
        <v>3165</v>
      </c>
      <c r="E1066" s="62" t="s">
        <v>3166</v>
      </c>
      <c r="F1066" s="62"/>
      <c r="G1066" s="62">
        <v>50</v>
      </c>
      <c r="H1066" s="62"/>
      <c r="I1066" s="62"/>
      <c r="J1066" s="62"/>
      <c r="K1066" s="62"/>
      <c r="L1066" s="62"/>
      <c r="M1066" s="62">
        <v>1662</v>
      </c>
      <c r="N1066" s="62"/>
      <c r="O1066" s="62"/>
      <c r="P1066" s="62"/>
      <c r="Q1066" s="62">
        <v>86.2</v>
      </c>
      <c r="R1066" s="62"/>
      <c r="S1066" s="62"/>
      <c r="T1066" s="62"/>
      <c r="U1066" s="62"/>
      <c r="V1066" s="62"/>
      <c r="W1066" s="62"/>
      <c r="X1066" s="62"/>
      <c r="Y1066" s="62"/>
      <c r="Z1066" s="62"/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  <c r="AP1066" s="62"/>
      <c r="AQ1066" s="62"/>
      <c r="AR1066" s="62"/>
      <c r="AS1066" s="62"/>
      <c r="AT1066" s="62"/>
      <c r="AU1066" s="62"/>
      <c r="AV1066" s="62"/>
      <c r="AW1066" s="62"/>
      <c r="AX1066" s="62"/>
      <c r="AY1066" s="62"/>
      <c r="AZ1066" s="62"/>
      <c r="BA1066" s="62"/>
      <c r="BB1066" s="62"/>
      <c r="BC1066" s="62"/>
      <c r="BD1066" s="62"/>
      <c r="BE1066" s="62"/>
      <c r="BF1066" s="62"/>
      <c r="BG1066" s="62"/>
      <c r="BH1066" s="62"/>
      <c r="BI1066" s="62"/>
      <c r="BJ1066" s="62"/>
      <c r="BK1066" s="62"/>
      <c r="BL1066" s="62"/>
      <c r="BM1066" s="62"/>
      <c r="BN1066" s="62"/>
      <c r="BO1066" s="62"/>
      <c r="BP1066" s="62"/>
      <c r="BQ1066" s="62"/>
      <c r="BR1066" s="62"/>
      <c r="BS1066" s="62"/>
      <c r="BT1066" s="62"/>
      <c r="BU1066" s="62"/>
      <c r="BV1066" s="62"/>
      <c r="BW1066" s="62"/>
      <c r="BX1066" s="62"/>
      <c r="BY1066" s="62"/>
      <c r="BZ1066" s="62"/>
      <c r="CA1066" s="62"/>
      <c r="CB1066" s="62"/>
      <c r="CC1066" s="62"/>
      <c r="CD1066" s="62"/>
      <c r="CE1066" s="62"/>
      <c r="CF1066" s="62"/>
      <c r="CG1066" s="62"/>
      <c r="CH1066" s="62"/>
      <c r="CI1066" s="62"/>
      <c r="CJ1066" s="62"/>
      <c r="CK1066" s="62"/>
      <c r="CL1066" s="62"/>
      <c r="CM1066" s="62"/>
      <c r="CN1066" s="62"/>
      <c r="CO1066" s="62"/>
      <c r="CP1066" s="62"/>
      <c r="CQ1066" s="62"/>
      <c r="CR1066" s="62"/>
      <c r="CS1066" s="62"/>
      <c r="CT1066" s="62"/>
      <c r="CU1066" s="62"/>
      <c r="CV1066" s="62"/>
      <c r="CW1066" s="62"/>
    </row>
    <row r="1067" spans="1:101" x14ac:dyDescent="0.2">
      <c r="A1067" s="62" t="s">
        <v>2075</v>
      </c>
      <c r="B1067" s="65">
        <v>41017.743750000001</v>
      </c>
      <c r="C1067" s="65">
        <v>41021.56527777778</v>
      </c>
      <c r="D1067" s="62" t="s">
        <v>3167</v>
      </c>
      <c r="E1067" s="62" t="s">
        <v>3168</v>
      </c>
      <c r="F1067" s="62"/>
      <c r="G1067" s="62">
        <v>50</v>
      </c>
      <c r="H1067" s="62"/>
      <c r="I1067" s="62"/>
      <c r="J1067" s="62"/>
      <c r="K1067" s="62"/>
      <c r="L1067" s="62"/>
      <c r="M1067" s="62">
        <v>1924</v>
      </c>
      <c r="N1067" s="62"/>
      <c r="O1067" s="62"/>
      <c r="P1067" s="62"/>
      <c r="Q1067" s="62">
        <v>45.8</v>
      </c>
      <c r="R1067" s="62"/>
      <c r="S1067" s="62"/>
      <c r="T1067" s="62"/>
      <c r="U1067" s="62"/>
      <c r="V1067" s="62"/>
      <c r="W1067" s="62"/>
      <c r="X1067" s="62"/>
      <c r="Y1067" s="62"/>
      <c r="Z1067" s="62"/>
      <c r="AA1067" s="62"/>
      <c r="AB1067" s="62"/>
      <c r="AC1067" s="62"/>
      <c r="AD1067" s="62"/>
      <c r="AE1067" s="62"/>
      <c r="AF1067" s="62"/>
      <c r="AG1067" s="62"/>
      <c r="AH1067" s="62"/>
      <c r="AI1067" s="62"/>
      <c r="AJ1067" s="62"/>
      <c r="AK1067" s="62"/>
      <c r="AL1067" s="62"/>
      <c r="AM1067" s="62"/>
      <c r="AN1067" s="62"/>
      <c r="AO1067" s="62"/>
      <c r="AP1067" s="62"/>
      <c r="AQ1067" s="62"/>
      <c r="AR1067" s="62"/>
      <c r="AS1067" s="62"/>
      <c r="AT1067" s="62"/>
      <c r="AU1067" s="62"/>
      <c r="AV1067" s="62"/>
      <c r="AW1067" s="62"/>
      <c r="AX1067" s="62"/>
      <c r="AY1067" s="62"/>
      <c r="AZ1067" s="62"/>
      <c r="BA1067" s="62"/>
      <c r="BB1067" s="62"/>
      <c r="BC1067" s="62"/>
      <c r="BD1067" s="62"/>
      <c r="BE1067" s="62"/>
      <c r="BF1067" s="62"/>
      <c r="BG1067" s="62"/>
      <c r="BH1067" s="62"/>
      <c r="BI1067" s="62"/>
      <c r="BJ1067" s="62"/>
      <c r="BK1067" s="62"/>
      <c r="BL1067" s="62"/>
      <c r="BM1067" s="62"/>
      <c r="BN1067" s="62"/>
      <c r="BO1067" s="62"/>
      <c r="BP1067" s="62"/>
      <c r="BQ1067" s="62"/>
      <c r="BR1067" s="62"/>
      <c r="BS1067" s="62"/>
      <c r="BT1067" s="62"/>
      <c r="BU1067" s="62"/>
      <c r="BV1067" s="62"/>
      <c r="BW1067" s="62"/>
      <c r="BX1067" s="62"/>
      <c r="BY1067" s="62"/>
      <c r="BZ1067" s="62"/>
      <c r="CA1067" s="62"/>
      <c r="CB1067" s="62"/>
      <c r="CC1067" s="62"/>
      <c r="CD1067" s="62"/>
      <c r="CE1067" s="62"/>
      <c r="CF1067" s="62"/>
      <c r="CG1067" s="62"/>
      <c r="CH1067" s="62"/>
      <c r="CI1067" s="62"/>
      <c r="CJ1067" s="62"/>
      <c r="CK1067" s="62"/>
      <c r="CL1067" s="62"/>
      <c r="CM1067" s="62"/>
      <c r="CN1067" s="62"/>
      <c r="CO1067" s="62"/>
      <c r="CP1067" s="62"/>
      <c r="CQ1067" s="62"/>
      <c r="CR1067" s="62"/>
      <c r="CS1067" s="62"/>
      <c r="CT1067" s="62"/>
      <c r="CU1067" s="62"/>
      <c r="CV1067" s="62"/>
      <c r="CW1067" s="62"/>
    </row>
    <row r="1068" spans="1:101" x14ac:dyDescent="0.2">
      <c r="A1068" s="62" t="s">
        <v>2075</v>
      </c>
      <c r="B1068" s="65">
        <v>41022.02847222222</v>
      </c>
      <c r="C1068" s="65">
        <v>41023.584027777775</v>
      </c>
      <c r="D1068" s="62" t="s">
        <v>3169</v>
      </c>
      <c r="E1068" s="62" t="s">
        <v>3170</v>
      </c>
      <c r="F1068" s="62"/>
      <c r="G1068" s="62">
        <v>50</v>
      </c>
      <c r="H1068" s="62"/>
      <c r="I1068" s="62"/>
      <c r="J1068" s="62"/>
      <c r="K1068" s="62"/>
      <c r="L1068" s="62"/>
      <c r="M1068" s="62">
        <v>133</v>
      </c>
      <c r="N1068" s="62"/>
      <c r="O1068" s="62"/>
      <c r="P1068" s="62"/>
      <c r="Q1068" s="62">
        <v>68.5</v>
      </c>
      <c r="R1068" s="62"/>
      <c r="S1068" s="62"/>
      <c r="T1068" s="62"/>
      <c r="U1068" s="62"/>
      <c r="V1068" s="62"/>
      <c r="W1068" s="62"/>
      <c r="X1068" s="62"/>
      <c r="Y1068" s="62"/>
      <c r="Z1068" s="62"/>
      <c r="AA1068" s="62"/>
      <c r="AB1068" s="62"/>
      <c r="AC1068" s="62"/>
      <c r="AD1068" s="62"/>
      <c r="AE1068" s="62"/>
      <c r="AF1068" s="62"/>
      <c r="AG1068" s="62"/>
      <c r="AH1068" s="62"/>
      <c r="AI1068" s="62"/>
      <c r="AJ1068" s="62"/>
      <c r="AK1068" s="62"/>
      <c r="AL1068" s="62"/>
      <c r="AM1068" s="62"/>
      <c r="AN1068" s="62"/>
      <c r="AO1068" s="62"/>
      <c r="AP1068" s="62"/>
      <c r="AQ1068" s="62"/>
      <c r="AR1068" s="62"/>
      <c r="AS1068" s="62"/>
      <c r="AT1068" s="62"/>
      <c r="AU1068" s="62"/>
      <c r="AV1068" s="62"/>
      <c r="AW1068" s="62"/>
      <c r="AX1068" s="62"/>
      <c r="AY1068" s="62"/>
      <c r="AZ1068" s="62"/>
      <c r="BA1068" s="62"/>
      <c r="BB1068" s="62"/>
      <c r="BC1068" s="62"/>
      <c r="BD1068" s="62"/>
      <c r="BE1068" s="62"/>
      <c r="BF1068" s="62"/>
      <c r="BG1068" s="62"/>
      <c r="BH1068" s="62"/>
      <c r="BI1068" s="62"/>
      <c r="BJ1068" s="62"/>
      <c r="BK1068" s="62"/>
      <c r="BL1068" s="62"/>
      <c r="BM1068" s="62"/>
      <c r="BN1068" s="62"/>
      <c r="BO1068" s="62"/>
      <c r="BP1068" s="62"/>
      <c r="BQ1068" s="62"/>
      <c r="BR1068" s="62"/>
      <c r="BS1068" s="62"/>
      <c r="BT1068" s="62"/>
      <c r="BU1068" s="62"/>
      <c r="BV1068" s="62"/>
      <c r="BW1068" s="62"/>
      <c r="BX1068" s="62"/>
      <c r="BY1068" s="62"/>
      <c r="BZ1068" s="62"/>
      <c r="CA1068" s="62"/>
      <c r="CB1068" s="62"/>
      <c r="CC1068" s="62"/>
      <c r="CD1068" s="62"/>
      <c r="CE1068" s="62"/>
      <c r="CF1068" s="62"/>
      <c r="CG1068" s="62"/>
      <c r="CH1068" s="62"/>
      <c r="CI1068" s="62"/>
      <c r="CJ1068" s="62"/>
      <c r="CK1068" s="62"/>
      <c r="CL1068" s="62"/>
      <c r="CM1068" s="62"/>
      <c r="CN1068" s="62"/>
      <c r="CO1068" s="62"/>
      <c r="CP1068" s="62"/>
      <c r="CQ1068" s="62"/>
      <c r="CR1068" s="62"/>
      <c r="CS1068" s="62"/>
      <c r="CT1068" s="62"/>
      <c r="CU1068" s="62"/>
      <c r="CV1068" s="62"/>
      <c r="CW1068" s="62"/>
    </row>
    <row r="1069" spans="1:101" x14ac:dyDescent="0.2">
      <c r="A1069" s="62" t="s">
        <v>2075</v>
      </c>
      <c r="B1069" s="65">
        <v>41024.150694444441</v>
      </c>
      <c r="C1069" s="65">
        <v>41035.56527777778</v>
      </c>
      <c r="D1069" s="62" t="s">
        <v>3171</v>
      </c>
      <c r="E1069" s="62" t="s">
        <v>3172</v>
      </c>
      <c r="F1069" s="62"/>
      <c r="G1069" s="62">
        <v>50</v>
      </c>
      <c r="H1069" s="62"/>
      <c r="I1069" s="62"/>
      <c r="J1069" s="62"/>
      <c r="K1069" s="62"/>
      <c r="L1069" s="62"/>
      <c r="M1069" s="62">
        <v>1850</v>
      </c>
      <c r="N1069" s="62"/>
      <c r="O1069" s="62"/>
      <c r="P1069" s="62"/>
      <c r="Q1069" s="62">
        <v>84.8</v>
      </c>
      <c r="R1069" s="62"/>
      <c r="S1069" s="62"/>
      <c r="T1069" s="62"/>
      <c r="U1069" s="62"/>
      <c r="V1069" s="62"/>
      <c r="W1069" s="62"/>
      <c r="X1069" s="62"/>
      <c r="Y1069" s="62"/>
      <c r="Z1069" s="62"/>
      <c r="AA1069" s="62"/>
      <c r="AB1069" s="62"/>
      <c r="AC1069" s="62"/>
      <c r="AD1069" s="62"/>
      <c r="AE1069" s="62"/>
      <c r="AF1069" s="62"/>
      <c r="AG1069" s="62"/>
      <c r="AH1069" s="62"/>
      <c r="AI1069" s="62"/>
      <c r="AJ1069" s="62"/>
      <c r="AK1069" s="62"/>
      <c r="AL1069" s="62"/>
      <c r="AM1069" s="62"/>
      <c r="AN1069" s="62"/>
      <c r="AO1069" s="62"/>
      <c r="AP1069" s="62"/>
      <c r="AQ1069" s="62"/>
      <c r="AR1069" s="62"/>
      <c r="AS1069" s="62"/>
      <c r="AT1069" s="62"/>
      <c r="AU1069" s="62"/>
      <c r="AV1069" s="62"/>
      <c r="AW1069" s="62"/>
      <c r="AX1069" s="62"/>
      <c r="AY1069" s="62"/>
      <c r="AZ1069" s="62"/>
      <c r="BA1069" s="62"/>
      <c r="BB1069" s="62"/>
      <c r="BC1069" s="62"/>
      <c r="BD1069" s="62"/>
      <c r="BE1069" s="62"/>
      <c r="BF1069" s="62"/>
      <c r="BG1069" s="62"/>
      <c r="BH1069" s="62"/>
      <c r="BI1069" s="62"/>
      <c r="BJ1069" s="62"/>
      <c r="BK1069" s="62"/>
      <c r="BL1069" s="62"/>
      <c r="BM1069" s="62"/>
      <c r="BN1069" s="62"/>
      <c r="BO1069" s="62"/>
      <c r="BP1069" s="62"/>
      <c r="BQ1069" s="62"/>
      <c r="BR1069" s="62"/>
      <c r="BS1069" s="62"/>
      <c r="BT1069" s="62"/>
      <c r="BU1069" s="62"/>
      <c r="BV1069" s="62"/>
      <c r="BW1069" s="62"/>
      <c r="BX1069" s="62"/>
      <c r="BY1069" s="62"/>
      <c r="BZ1069" s="62"/>
      <c r="CA1069" s="62"/>
      <c r="CB1069" s="62"/>
      <c r="CC1069" s="62"/>
      <c r="CD1069" s="62"/>
      <c r="CE1069" s="62"/>
      <c r="CF1069" s="62"/>
      <c r="CG1069" s="62"/>
      <c r="CH1069" s="62"/>
      <c r="CI1069" s="62"/>
      <c r="CJ1069" s="62"/>
      <c r="CK1069" s="62"/>
      <c r="CL1069" s="62"/>
      <c r="CM1069" s="62"/>
      <c r="CN1069" s="62"/>
      <c r="CO1069" s="62"/>
      <c r="CP1069" s="62"/>
      <c r="CQ1069" s="62"/>
      <c r="CR1069" s="62"/>
      <c r="CS1069" s="62"/>
      <c r="CT1069" s="62"/>
      <c r="CU1069" s="62"/>
      <c r="CV1069" s="62"/>
      <c r="CW1069" s="62"/>
    </row>
    <row r="1070" spans="1:101" x14ac:dyDescent="0.2">
      <c r="A1070" s="62" t="s">
        <v>2075</v>
      </c>
      <c r="B1070" s="65">
        <v>41035.730555555558</v>
      </c>
      <c r="C1070" s="65">
        <v>41036.469444444447</v>
      </c>
      <c r="D1070" s="62" t="s">
        <v>3173</v>
      </c>
      <c r="E1070" s="62" t="s">
        <v>3174</v>
      </c>
      <c r="F1070" s="62"/>
      <c r="G1070" s="62">
        <v>50</v>
      </c>
      <c r="H1070" s="62"/>
      <c r="I1070" s="62"/>
      <c r="J1070" s="62"/>
      <c r="K1070" s="62"/>
      <c r="L1070" s="62"/>
      <c r="M1070" s="62">
        <v>7348</v>
      </c>
      <c r="N1070" s="62"/>
      <c r="O1070" s="62"/>
      <c r="P1070" s="62"/>
      <c r="Q1070" s="62">
        <v>47</v>
      </c>
      <c r="R1070" s="62"/>
      <c r="S1070" s="62"/>
      <c r="T1070" s="62"/>
      <c r="U1070" s="62"/>
      <c r="V1070" s="62"/>
      <c r="W1070" s="62"/>
      <c r="X1070" s="62"/>
      <c r="Y1070" s="62"/>
      <c r="Z1070" s="62"/>
      <c r="AA1070" s="62"/>
      <c r="AB1070" s="62"/>
      <c r="AC1070" s="62"/>
      <c r="AD1070" s="62"/>
      <c r="AE1070" s="62"/>
      <c r="AF1070" s="62"/>
      <c r="AG1070" s="62"/>
      <c r="AH1070" s="62"/>
      <c r="AI1070" s="62"/>
      <c r="AJ1070" s="62"/>
      <c r="AK1070" s="62"/>
      <c r="AL1070" s="62"/>
      <c r="AM1070" s="62"/>
      <c r="AN1070" s="62"/>
      <c r="AO1070" s="62"/>
      <c r="AP1070" s="62"/>
      <c r="AQ1070" s="62"/>
      <c r="AR1070" s="62"/>
      <c r="AS1070" s="62"/>
      <c r="AT1070" s="62"/>
      <c r="AU1070" s="62"/>
      <c r="AV1070" s="62"/>
      <c r="AW1070" s="62"/>
      <c r="AX1070" s="62"/>
      <c r="AY1070" s="62"/>
      <c r="AZ1070" s="62"/>
      <c r="BA1070" s="62"/>
      <c r="BB1070" s="62"/>
      <c r="BC1070" s="62"/>
      <c r="BD1070" s="62"/>
      <c r="BE1070" s="62"/>
      <c r="BF1070" s="62"/>
      <c r="BG1070" s="62"/>
      <c r="BH1070" s="62"/>
      <c r="BI1070" s="62"/>
      <c r="BJ1070" s="62"/>
      <c r="BK1070" s="62"/>
      <c r="BL1070" s="62"/>
      <c r="BM1070" s="62"/>
      <c r="BN1070" s="62"/>
      <c r="BO1070" s="62"/>
      <c r="BP1070" s="62"/>
      <c r="BQ1070" s="62"/>
      <c r="BR1070" s="62"/>
      <c r="BS1070" s="62"/>
      <c r="BT1070" s="62"/>
      <c r="BU1070" s="62"/>
      <c r="BV1070" s="62"/>
      <c r="BW1070" s="62"/>
      <c r="BX1070" s="62"/>
      <c r="BY1070" s="62"/>
      <c r="BZ1070" s="62"/>
      <c r="CA1070" s="62"/>
      <c r="CB1070" s="62"/>
      <c r="CC1070" s="62"/>
      <c r="CD1070" s="62"/>
      <c r="CE1070" s="62"/>
      <c r="CF1070" s="62"/>
      <c r="CG1070" s="62"/>
      <c r="CH1070" s="62"/>
      <c r="CI1070" s="62"/>
      <c r="CJ1070" s="62"/>
      <c r="CK1070" s="62"/>
      <c r="CL1070" s="62"/>
      <c r="CM1070" s="62"/>
      <c r="CN1070" s="62"/>
      <c r="CO1070" s="62"/>
      <c r="CP1070" s="62"/>
      <c r="CQ1070" s="62"/>
      <c r="CR1070" s="62"/>
      <c r="CS1070" s="62"/>
      <c r="CT1070" s="62"/>
      <c r="CU1070" s="62"/>
      <c r="CV1070" s="62"/>
      <c r="CW1070" s="62"/>
    </row>
    <row r="1071" spans="1:101" x14ac:dyDescent="0.2">
      <c r="A1071" s="62" t="s">
        <v>2075</v>
      </c>
      <c r="B1071" s="65">
        <v>41087.4375</v>
      </c>
      <c r="C1071" s="62"/>
      <c r="D1071" s="62" t="s">
        <v>3063</v>
      </c>
      <c r="E1071" s="62" t="s">
        <v>3064</v>
      </c>
      <c r="F1071" s="62"/>
      <c r="G1071" s="62">
        <v>70</v>
      </c>
      <c r="H1071" s="62"/>
      <c r="I1071" s="62"/>
      <c r="J1071" s="62"/>
      <c r="K1071" s="62">
        <v>0.19</v>
      </c>
      <c r="L1071" s="62"/>
      <c r="M1071" s="62"/>
      <c r="N1071" s="62"/>
      <c r="O1071" s="62">
        <v>24.8</v>
      </c>
      <c r="P1071" s="62"/>
      <c r="Q1071" s="62">
        <v>57.2</v>
      </c>
      <c r="R1071" s="62"/>
      <c r="S1071" s="62"/>
      <c r="T1071" s="62"/>
      <c r="U1071" s="62">
        <v>1.02</v>
      </c>
      <c r="V1071" s="62"/>
      <c r="W1071" s="62"/>
      <c r="X1071" s="62"/>
      <c r="Y1071" s="62"/>
      <c r="Z1071" s="62"/>
      <c r="AA1071" s="62"/>
      <c r="AB1071" s="62"/>
      <c r="AC1071" s="62">
        <v>1210</v>
      </c>
      <c r="AD1071" s="62" t="s">
        <v>1784</v>
      </c>
      <c r="AE1071" s="62">
        <v>20</v>
      </c>
      <c r="AF1071" s="62" t="s">
        <v>1784</v>
      </c>
      <c r="AG1071" s="62">
        <v>20</v>
      </c>
      <c r="AH1071" s="62"/>
      <c r="AI1071" s="62"/>
      <c r="AJ1071" s="62"/>
      <c r="AK1071" s="62"/>
      <c r="AL1071" s="62"/>
      <c r="AM1071" s="62">
        <v>8.1</v>
      </c>
      <c r="AN1071" s="62"/>
      <c r="AO1071" s="62">
        <v>398</v>
      </c>
      <c r="AP1071" s="62"/>
      <c r="AQ1071" s="62"/>
      <c r="AR1071" s="62"/>
      <c r="AS1071" s="62"/>
      <c r="AT1071" s="62"/>
      <c r="AU1071" s="62"/>
      <c r="AV1071" s="62"/>
      <c r="AW1071" s="62"/>
      <c r="AX1071" s="62"/>
      <c r="AY1071" s="62"/>
      <c r="AZ1071" s="62"/>
      <c r="BA1071" s="62">
        <v>11</v>
      </c>
      <c r="BB1071" s="62"/>
      <c r="BC1071" s="62"/>
      <c r="BD1071" s="62"/>
      <c r="BE1071" s="62"/>
      <c r="BF1071" s="62"/>
      <c r="BG1071" s="62"/>
      <c r="BH1071" s="62"/>
      <c r="BI1071" s="62"/>
      <c r="BJ1071" s="62"/>
      <c r="BK1071" s="62"/>
      <c r="BL1071" s="62"/>
      <c r="BM1071" s="62"/>
      <c r="BN1071" s="62"/>
      <c r="BO1071" s="62"/>
      <c r="BP1071" s="62"/>
      <c r="BQ1071" s="62"/>
      <c r="BR1071" s="62"/>
      <c r="BS1071" s="62"/>
      <c r="BT1071" s="62"/>
      <c r="BU1071" s="62"/>
      <c r="BV1071" s="62"/>
      <c r="BW1071" s="62"/>
      <c r="BX1071" s="62" t="s">
        <v>1784</v>
      </c>
      <c r="BY1071" s="62">
        <v>1.9</v>
      </c>
      <c r="BZ1071" s="62"/>
      <c r="CA1071" s="62"/>
      <c r="CB1071" s="62"/>
      <c r="CC1071" s="62"/>
      <c r="CD1071" s="62" t="s">
        <v>1784</v>
      </c>
      <c r="CE1071" s="62">
        <v>20</v>
      </c>
      <c r="CF1071" s="62"/>
      <c r="CG1071" s="62"/>
      <c r="CH1071" s="62"/>
      <c r="CI1071" s="62"/>
      <c r="CJ1071" s="62"/>
      <c r="CK1071" s="62"/>
      <c r="CL1071" s="62"/>
      <c r="CM1071" s="62"/>
      <c r="CN1071" s="62"/>
      <c r="CO1071" s="62"/>
      <c r="CP1071" s="62"/>
      <c r="CQ1071" s="62"/>
      <c r="CR1071" s="62"/>
      <c r="CS1071" s="62"/>
      <c r="CT1071" s="62"/>
      <c r="CU1071" s="62"/>
      <c r="CV1071" s="62"/>
      <c r="CW1071" s="62"/>
    </row>
    <row r="1072" spans="1:101" x14ac:dyDescent="0.2">
      <c r="A1072" s="62" t="s">
        <v>2075</v>
      </c>
      <c r="B1072" s="65">
        <v>41108.868055555555</v>
      </c>
      <c r="C1072" s="65">
        <v>41109.128472222219</v>
      </c>
      <c r="D1072" s="62" t="s">
        <v>3065</v>
      </c>
      <c r="E1072" s="62" t="s">
        <v>3066</v>
      </c>
      <c r="F1072" s="62"/>
      <c r="G1072" s="62">
        <v>50</v>
      </c>
      <c r="H1072" s="62"/>
      <c r="I1072" s="62"/>
      <c r="J1072" s="62"/>
      <c r="K1072" s="62"/>
      <c r="L1072" s="62"/>
      <c r="M1072" s="62">
        <v>426</v>
      </c>
      <c r="N1072" s="62"/>
      <c r="O1072" s="62">
        <v>10.5</v>
      </c>
      <c r="P1072" s="62"/>
      <c r="Q1072" s="62">
        <v>63</v>
      </c>
      <c r="R1072" s="62"/>
      <c r="S1072" s="62">
        <v>0.02</v>
      </c>
      <c r="T1072" s="62"/>
      <c r="U1072" s="62">
        <v>1.42</v>
      </c>
      <c r="V1072" s="62"/>
      <c r="W1072" s="62">
        <v>17</v>
      </c>
      <c r="X1072" s="62"/>
      <c r="Y1072" s="62">
        <v>19</v>
      </c>
      <c r="Z1072" s="62"/>
      <c r="AA1072" s="62">
        <v>23.8</v>
      </c>
      <c r="AB1072" s="62"/>
      <c r="AC1072" s="62">
        <v>276</v>
      </c>
      <c r="AD1072" s="62" t="s">
        <v>1784</v>
      </c>
      <c r="AE1072" s="62">
        <v>20</v>
      </c>
      <c r="AF1072" s="62" t="s">
        <v>1784</v>
      </c>
      <c r="AG1072" s="62">
        <v>20</v>
      </c>
      <c r="AH1072" s="62" t="s">
        <v>1784</v>
      </c>
      <c r="AI1072" s="62">
        <v>5</v>
      </c>
      <c r="AJ1072" s="62" t="s">
        <v>1784</v>
      </c>
      <c r="AK1072" s="62">
        <v>2.5</v>
      </c>
      <c r="AL1072" s="62"/>
      <c r="AM1072" s="62">
        <v>7.49</v>
      </c>
      <c r="AN1072" s="62"/>
      <c r="AO1072" s="62">
        <v>77.7</v>
      </c>
      <c r="AP1072" s="62"/>
      <c r="AQ1072" s="62">
        <v>2</v>
      </c>
      <c r="AR1072" s="62"/>
      <c r="AS1072" s="62"/>
      <c r="AT1072" s="62"/>
      <c r="AU1072" s="62"/>
      <c r="AV1072" s="62"/>
      <c r="AW1072" s="62"/>
      <c r="AX1072" s="62"/>
      <c r="AY1072" s="62"/>
      <c r="AZ1072" s="62"/>
      <c r="BA1072" s="62">
        <v>115</v>
      </c>
      <c r="BB1072" s="62"/>
      <c r="BC1072" s="62"/>
      <c r="BD1072" s="62"/>
      <c r="BE1072" s="62"/>
      <c r="BF1072" s="62"/>
      <c r="BG1072" s="62"/>
      <c r="BH1072" s="62"/>
      <c r="BI1072" s="62"/>
      <c r="BJ1072" s="62"/>
      <c r="BK1072" s="62"/>
      <c r="BL1072" s="62"/>
      <c r="BM1072" s="62"/>
      <c r="BN1072" s="62"/>
      <c r="BO1072" s="62"/>
      <c r="BP1072" s="62"/>
      <c r="BQ1072" s="62"/>
      <c r="BR1072" s="62"/>
      <c r="BS1072" s="62"/>
      <c r="BT1072" s="62"/>
      <c r="BU1072" s="62"/>
      <c r="BV1072" s="62"/>
      <c r="BW1072" s="62"/>
      <c r="BX1072" s="62"/>
      <c r="BY1072" s="62"/>
      <c r="BZ1072" s="62"/>
      <c r="CA1072" s="62">
        <v>13</v>
      </c>
      <c r="CB1072" s="62"/>
      <c r="CC1072" s="62">
        <v>0.88</v>
      </c>
      <c r="CD1072" s="62" t="s">
        <v>1784</v>
      </c>
      <c r="CE1072" s="62">
        <v>20</v>
      </c>
      <c r="CF1072" s="62"/>
      <c r="CG1072" s="62"/>
      <c r="CH1072" s="62"/>
      <c r="CI1072" s="62"/>
      <c r="CJ1072" s="62"/>
      <c r="CK1072" s="62"/>
      <c r="CL1072" s="62"/>
      <c r="CM1072" s="62"/>
      <c r="CN1072" s="62"/>
      <c r="CO1072" s="62"/>
      <c r="CP1072" s="62"/>
      <c r="CQ1072" s="62"/>
      <c r="CR1072" s="62"/>
      <c r="CS1072" s="62"/>
      <c r="CT1072" s="62"/>
      <c r="CU1072" s="62"/>
      <c r="CV1072" s="62"/>
      <c r="CW1072" s="62"/>
    </row>
    <row r="1073" spans="1:101" x14ac:dyDescent="0.2">
      <c r="A1073" s="62" t="s">
        <v>2075</v>
      </c>
      <c r="B1073" s="65">
        <v>41109.458333333336</v>
      </c>
      <c r="C1073" s="62"/>
      <c r="D1073" s="62" t="s">
        <v>3067</v>
      </c>
      <c r="E1073" s="62" t="s">
        <v>3068</v>
      </c>
      <c r="F1073" s="62"/>
      <c r="G1073" s="62">
        <v>70</v>
      </c>
      <c r="H1073" s="62"/>
      <c r="I1073" s="62"/>
      <c r="J1073" s="62"/>
      <c r="K1073" s="62">
        <v>3</v>
      </c>
      <c r="L1073" s="62"/>
      <c r="M1073" s="62"/>
      <c r="N1073" s="62"/>
      <c r="O1073" s="62"/>
      <c r="P1073" s="62"/>
      <c r="Q1073" s="62"/>
      <c r="R1073" s="62"/>
      <c r="S1073" s="62"/>
      <c r="T1073" s="62"/>
      <c r="U1073" s="62"/>
      <c r="V1073" s="62"/>
      <c r="W1073" s="62"/>
      <c r="X1073" s="62"/>
      <c r="Y1073" s="62"/>
      <c r="Z1073" s="62"/>
      <c r="AA1073" s="62"/>
      <c r="AB1073" s="62"/>
      <c r="AC1073" s="62"/>
      <c r="AD1073" s="62"/>
      <c r="AE1073" s="62"/>
      <c r="AF1073" s="62"/>
      <c r="AG1073" s="62"/>
      <c r="AH1073" s="62"/>
      <c r="AI1073" s="62"/>
      <c r="AJ1073" s="62"/>
      <c r="AK1073" s="62"/>
      <c r="AL1073" s="62"/>
      <c r="AM1073" s="62"/>
      <c r="AN1073" s="62"/>
      <c r="AO1073" s="62"/>
      <c r="AP1073" s="62"/>
      <c r="AQ1073" s="62"/>
      <c r="AR1073" s="62"/>
      <c r="AS1073" s="62"/>
      <c r="AT1073" s="62"/>
      <c r="AU1073" s="62"/>
      <c r="AV1073" s="62"/>
      <c r="AW1073" s="62"/>
      <c r="AX1073" s="62"/>
      <c r="AY1073" s="62"/>
      <c r="AZ1073" s="62"/>
      <c r="BA1073" s="62"/>
      <c r="BB1073" s="62"/>
      <c r="BC1073" s="62"/>
      <c r="BD1073" s="62"/>
      <c r="BE1073" s="62"/>
      <c r="BF1073" s="62"/>
      <c r="BG1073" s="62"/>
      <c r="BH1073" s="62"/>
      <c r="BI1073" s="62"/>
      <c r="BJ1073" s="62"/>
      <c r="BK1073" s="62"/>
      <c r="BL1073" s="62"/>
      <c r="BM1073" s="62"/>
      <c r="BN1073" s="62"/>
      <c r="BO1073" s="62"/>
      <c r="BP1073" s="62"/>
      <c r="BQ1073" s="62"/>
      <c r="BR1073" s="62"/>
      <c r="BS1073" s="62"/>
      <c r="BT1073" s="62"/>
      <c r="BU1073" s="62"/>
      <c r="BV1073" s="62"/>
      <c r="BW1073" s="62"/>
      <c r="BX1073" s="62" t="s">
        <v>1784</v>
      </c>
      <c r="BY1073" s="62">
        <v>1.9</v>
      </c>
      <c r="BZ1073" s="62"/>
      <c r="CA1073" s="62"/>
      <c r="CB1073" s="62"/>
      <c r="CC1073" s="62"/>
      <c r="CD1073" s="62"/>
      <c r="CE1073" s="62"/>
      <c r="CF1073" s="62"/>
      <c r="CG1073" s="62"/>
      <c r="CH1073" s="62"/>
      <c r="CI1073" s="62"/>
      <c r="CJ1073" s="62"/>
      <c r="CK1073" s="62"/>
      <c r="CL1073" s="62"/>
      <c r="CM1073" s="62"/>
      <c r="CN1073" s="62"/>
      <c r="CO1073" s="62"/>
      <c r="CP1073" s="62"/>
      <c r="CQ1073" s="62"/>
      <c r="CR1073" s="62"/>
      <c r="CS1073" s="62"/>
      <c r="CT1073" s="62"/>
      <c r="CU1073" s="62"/>
      <c r="CV1073" s="62"/>
      <c r="CW1073" s="62"/>
    </row>
    <row r="1074" spans="1:101" x14ac:dyDescent="0.2">
      <c r="A1074" s="6" t="s">
        <v>2075</v>
      </c>
      <c r="B1074" s="66">
        <v>41185.548611111109</v>
      </c>
      <c r="D1074" s="6" t="s">
        <v>3069</v>
      </c>
      <c r="G1074" s="6">
        <v>70</v>
      </c>
      <c r="K1074" s="6">
        <v>0.16</v>
      </c>
      <c r="P1074" s="6" t="s">
        <v>1784</v>
      </c>
      <c r="Q1074" s="6">
        <v>8.5</v>
      </c>
    </row>
    <row r="1075" spans="1:101" x14ac:dyDescent="0.2">
      <c r="A1075" s="6" t="s">
        <v>2075</v>
      </c>
      <c r="B1075" s="66">
        <v>41237.256944444445</v>
      </c>
      <c r="C1075" s="66">
        <v>41246.806944444441</v>
      </c>
      <c r="D1075" s="6" t="s">
        <v>3175</v>
      </c>
      <c r="E1075" s="6" t="s">
        <v>3176</v>
      </c>
      <c r="G1075" s="6">
        <v>50</v>
      </c>
      <c r="M1075" s="6">
        <v>209.56</v>
      </c>
      <c r="Q1075" s="6">
        <v>123</v>
      </c>
    </row>
    <row r="1076" spans="1:101" x14ac:dyDescent="0.2">
      <c r="A1076" s="6" t="s">
        <v>2075</v>
      </c>
      <c r="B1076" s="66">
        <v>41246.817361111112</v>
      </c>
      <c r="C1076" s="66">
        <v>41248.120138888888</v>
      </c>
      <c r="D1076" s="6" t="s">
        <v>3177</v>
      </c>
      <c r="E1076" s="6" t="s">
        <v>3178</v>
      </c>
      <c r="G1076" s="6">
        <v>50</v>
      </c>
      <c r="M1076" s="6">
        <v>560.78</v>
      </c>
      <c r="Q1076" s="6">
        <v>49.7</v>
      </c>
    </row>
    <row r="1077" spans="1:101" x14ac:dyDescent="0.2">
      <c r="A1077" s="6" t="s">
        <v>2075</v>
      </c>
      <c r="B1077" s="66">
        <v>41248.364583333336</v>
      </c>
      <c r="C1077" s="66">
        <v>41251.121527777781</v>
      </c>
      <c r="D1077" s="6" t="s">
        <v>3179</v>
      </c>
      <c r="E1077" s="6" t="s">
        <v>3180</v>
      </c>
      <c r="G1077" s="6">
        <v>50</v>
      </c>
      <c r="M1077" s="6">
        <v>88.93</v>
      </c>
      <c r="Q1077" s="6">
        <v>43.7</v>
      </c>
    </row>
    <row r="1078" spans="1:101" x14ac:dyDescent="0.2">
      <c r="A1078" s="6" t="s">
        <v>2075</v>
      </c>
      <c r="B1078" s="66">
        <v>41251.215277777781</v>
      </c>
      <c r="C1078" s="66">
        <v>41251.90625</v>
      </c>
      <c r="D1078" s="6" t="s">
        <v>3181</v>
      </c>
      <c r="E1078" s="6" t="s">
        <v>3182</v>
      </c>
      <c r="G1078" s="6">
        <v>50</v>
      </c>
      <c r="M1078" s="6">
        <v>104.96</v>
      </c>
      <c r="Q1078" s="6">
        <v>217</v>
      </c>
    </row>
    <row r="1079" spans="1:101" x14ac:dyDescent="0.2">
      <c r="A1079" s="6" t="s">
        <v>2075</v>
      </c>
      <c r="B1079" s="66">
        <v>41252.052083333336</v>
      </c>
      <c r="C1079" s="66">
        <v>41253.722222222219</v>
      </c>
      <c r="D1079" s="6" t="s">
        <v>3183</v>
      </c>
      <c r="E1079" s="6" t="s">
        <v>3184</v>
      </c>
      <c r="G1079" s="6">
        <v>50</v>
      </c>
      <c r="M1079" s="6">
        <v>750.05</v>
      </c>
      <c r="Q1079" s="6">
        <v>53.9</v>
      </c>
    </row>
    <row r="1080" spans="1:101" x14ac:dyDescent="0.2">
      <c r="A1080" s="6" t="s">
        <v>2075</v>
      </c>
      <c r="B1080" s="66">
        <v>41253.940972222219</v>
      </c>
      <c r="C1080" s="66">
        <v>41254.826388888891</v>
      </c>
      <c r="D1080" s="6" t="s">
        <v>3185</v>
      </c>
      <c r="E1080" s="6" t="s">
        <v>3186</v>
      </c>
      <c r="G1080" s="6">
        <v>50</v>
      </c>
      <c r="M1080" s="6">
        <v>62.53</v>
      </c>
      <c r="Q1080" s="6">
        <v>112</v>
      </c>
    </row>
    <row r="1081" spans="1:101" x14ac:dyDescent="0.2">
      <c r="A1081" s="6" t="s">
        <v>2075</v>
      </c>
      <c r="B1081" s="66">
        <v>41255.201388888891</v>
      </c>
      <c r="C1081" s="66">
        <v>41257.996527777781</v>
      </c>
      <c r="D1081" s="6" t="s">
        <v>3187</v>
      </c>
      <c r="E1081" s="6" t="s">
        <v>3188</v>
      </c>
      <c r="G1081" s="6">
        <v>50</v>
      </c>
      <c r="M1081" s="6">
        <v>104.9</v>
      </c>
      <c r="Q1081" s="6">
        <v>99.7</v>
      </c>
    </row>
    <row r="1082" spans="1:101" x14ac:dyDescent="0.2">
      <c r="A1082" s="6" t="s">
        <v>2075</v>
      </c>
      <c r="B1082" s="66">
        <v>41258.381944444445</v>
      </c>
      <c r="C1082" s="66">
        <v>41258.645833333336</v>
      </c>
      <c r="D1082" s="6" t="s">
        <v>3189</v>
      </c>
      <c r="E1082" s="6" t="s">
        <v>3190</v>
      </c>
      <c r="G1082" s="6">
        <v>50</v>
      </c>
      <c r="M1082" s="6">
        <v>135.25</v>
      </c>
      <c r="Q1082" s="6">
        <v>126</v>
      </c>
    </row>
    <row r="1083" spans="1:101" x14ac:dyDescent="0.2">
      <c r="A1083" s="6" t="s">
        <v>2075</v>
      </c>
      <c r="B1083" s="66">
        <v>41258.670138888891</v>
      </c>
      <c r="C1083" s="66">
        <v>41261.420138888891</v>
      </c>
      <c r="D1083" s="6" t="s">
        <v>3191</v>
      </c>
      <c r="E1083" s="6" t="s">
        <v>3192</v>
      </c>
      <c r="G1083" s="6">
        <v>50</v>
      </c>
      <c r="M1083" s="6">
        <v>416.2</v>
      </c>
      <c r="Q1083" s="6">
        <v>68.099999999999994</v>
      </c>
    </row>
    <row r="1084" spans="1:101" x14ac:dyDescent="0.2">
      <c r="A1084" s="6" t="s">
        <v>2075</v>
      </c>
      <c r="B1084" s="66">
        <v>41261.652777777781</v>
      </c>
      <c r="C1084" s="66">
        <v>41262.020833333336</v>
      </c>
      <c r="D1084" s="6" t="s">
        <v>3193</v>
      </c>
      <c r="E1084" s="6" t="s">
        <v>3194</v>
      </c>
      <c r="G1084" s="6">
        <v>50</v>
      </c>
      <c r="M1084" s="6">
        <v>131.19</v>
      </c>
      <c r="Q1084" s="6">
        <v>547</v>
      </c>
    </row>
    <row r="1085" spans="1:101" x14ac:dyDescent="0.2">
      <c r="A1085" s="6" t="s">
        <v>2075</v>
      </c>
      <c r="B1085" s="66">
        <v>41262.236111111109</v>
      </c>
      <c r="C1085" s="66">
        <v>41263.03125</v>
      </c>
      <c r="D1085" s="6" t="s">
        <v>3195</v>
      </c>
      <c r="E1085" s="6" t="s">
        <v>3196</v>
      </c>
      <c r="G1085" s="6">
        <v>50</v>
      </c>
      <c r="M1085" s="6">
        <v>144.55000000000001</v>
      </c>
      <c r="Q1085" s="6">
        <v>295</v>
      </c>
    </row>
    <row r="1086" spans="1:101" x14ac:dyDescent="0.2">
      <c r="A1086" s="6" t="s">
        <v>2075</v>
      </c>
      <c r="B1086" s="66">
        <v>41263.065972222219</v>
      </c>
      <c r="C1086" s="66">
        <v>41263.572916666664</v>
      </c>
      <c r="D1086" s="6" t="s">
        <v>3197</v>
      </c>
      <c r="E1086" s="6" t="s">
        <v>3198</v>
      </c>
      <c r="G1086" s="6">
        <v>50</v>
      </c>
      <c r="M1086" s="6">
        <v>2583.79</v>
      </c>
      <c r="Q1086" s="6">
        <v>39.200000000000003</v>
      </c>
    </row>
    <row r="1087" spans="1:101" x14ac:dyDescent="0.2">
      <c r="A1087" s="6" t="s">
        <v>2075</v>
      </c>
      <c r="B1087" s="66">
        <v>41263.621527777781</v>
      </c>
      <c r="C1087" s="66">
        <v>41263.743055555555</v>
      </c>
      <c r="D1087" s="6" t="s">
        <v>3199</v>
      </c>
      <c r="E1087" s="6" t="s">
        <v>3200</v>
      </c>
      <c r="G1087" s="6">
        <v>50</v>
      </c>
      <c r="M1087" s="6">
        <v>868.68</v>
      </c>
      <c r="Q1087" s="6">
        <v>43.7</v>
      </c>
    </row>
    <row r="1088" spans="1:101" x14ac:dyDescent="0.2">
      <c r="A1088" s="6" t="s">
        <v>2075</v>
      </c>
      <c r="B1088" s="66">
        <v>41263.701388888891</v>
      </c>
      <c r="C1088" s="66">
        <v>41264.465277777781</v>
      </c>
      <c r="D1088" s="6" t="s">
        <v>3070</v>
      </c>
      <c r="E1088" s="6" t="s">
        <v>3071</v>
      </c>
      <c r="G1088" s="6">
        <v>50</v>
      </c>
      <c r="M1088" s="6">
        <v>1470.2950000000001</v>
      </c>
      <c r="Q1088" s="6">
        <v>325</v>
      </c>
      <c r="S1088" s="6">
        <v>0.16400000000000001</v>
      </c>
      <c r="U1088" s="6">
        <v>0.93</v>
      </c>
      <c r="W1088" s="6">
        <v>59.5</v>
      </c>
      <c r="Y1088" s="6">
        <v>155</v>
      </c>
      <c r="AA1088" s="6">
        <v>237</v>
      </c>
      <c r="AC1088" s="6">
        <v>1130</v>
      </c>
      <c r="AD1088" s="6" t="s">
        <v>1784</v>
      </c>
      <c r="AE1088" s="6">
        <v>20</v>
      </c>
      <c r="AG1088" s="6">
        <v>120</v>
      </c>
      <c r="AI1088" s="6">
        <v>140</v>
      </c>
      <c r="AJ1088" s="6" t="s">
        <v>1784</v>
      </c>
      <c r="AK1088" s="6">
        <v>2.5</v>
      </c>
      <c r="AM1088" s="6">
        <v>7.58</v>
      </c>
      <c r="AO1088" s="6">
        <v>157</v>
      </c>
      <c r="AQ1088" s="6">
        <v>100</v>
      </c>
      <c r="BA1088" s="6">
        <v>18</v>
      </c>
      <c r="CC1088" s="6">
        <v>0.43</v>
      </c>
      <c r="CD1088" s="6" t="s">
        <v>1784</v>
      </c>
      <c r="CE1088" s="6">
        <v>20</v>
      </c>
    </row>
    <row r="1089" spans="1:83" x14ac:dyDescent="0.2">
      <c r="A1089" s="6" t="s">
        <v>2075</v>
      </c>
      <c r="B1089" s="66">
        <v>41263.770833333336</v>
      </c>
      <c r="C1089" s="66">
        <v>41264.003472222219</v>
      </c>
      <c r="D1089" s="6" t="s">
        <v>3201</v>
      </c>
      <c r="E1089" s="6" t="s">
        <v>3202</v>
      </c>
      <c r="G1089" s="6">
        <v>50</v>
      </c>
      <c r="M1089" s="6">
        <v>647.52</v>
      </c>
      <c r="Q1089" s="6">
        <v>303</v>
      </c>
    </row>
    <row r="1090" spans="1:83" x14ac:dyDescent="0.2">
      <c r="A1090" s="6" t="s">
        <v>2075</v>
      </c>
      <c r="B1090" s="66">
        <v>41264.069444444445</v>
      </c>
      <c r="C1090" s="66">
        <v>41264.3125</v>
      </c>
      <c r="D1090" s="6" t="s">
        <v>3203</v>
      </c>
      <c r="E1090" s="6" t="s">
        <v>3204</v>
      </c>
      <c r="G1090" s="6">
        <v>50</v>
      </c>
      <c r="M1090" s="6">
        <v>267.49</v>
      </c>
      <c r="Q1090" s="6">
        <v>424</v>
      </c>
    </row>
    <row r="1091" spans="1:83" x14ac:dyDescent="0.2">
      <c r="A1091" s="6" t="s">
        <v>2075</v>
      </c>
      <c r="B1091" s="66">
        <v>41264.371527777781</v>
      </c>
      <c r="C1091" s="66">
        <v>41264.684027777781</v>
      </c>
      <c r="D1091" s="6" t="s">
        <v>3205</v>
      </c>
      <c r="E1091" s="6" t="s">
        <v>3206</v>
      </c>
      <c r="G1091" s="6">
        <v>50</v>
      </c>
      <c r="M1091" s="6">
        <v>170.64</v>
      </c>
      <c r="Q1091" s="6">
        <v>492</v>
      </c>
    </row>
    <row r="1092" spans="1:83" x14ac:dyDescent="0.2">
      <c r="A1092" s="6" t="s">
        <v>2075</v>
      </c>
      <c r="B1092" s="66">
        <v>41264.625</v>
      </c>
      <c r="D1092" s="6" t="s">
        <v>3072</v>
      </c>
      <c r="E1092" s="6" t="s">
        <v>3073</v>
      </c>
      <c r="G1092" s="6">
        <v>70</v>
      </c>
      <c r="K1092" s="6">
        <v>5.4</v>
      </c>
      <c r="BX1092" s="6" t="s">
        <v>1784</v>
      </c>
      <c r="BY1092" s="6">
        <v>1.9</v>
      </c>
    </row>
    <row r="1093" spans="1:83" x14ac:dyDescent="0.2">
      <c r="A1093" s="6" t="s">
        <v>2075</v>
      </c>
      <c r="B1093" s="66">
        <v>41264.885416666664</v>
      </c>
      <c r="C1093" s="66">
        <v>41271.371527777781</v>
      </c>
      <c r="D1093" s="6" t="s">
        <v>3207</v>
      </c>
      <c r="E1093" s="6" t="s">
        <v>3206</v>
      </c>
      <c r="G1093" s="6">
        <v>50</v>
      </c>
      <c r="M1093" s="6">
        <v>740.98</v>
      </c>
      <c r="Q1093" s="6">
        <v>150</v>
      </c>
    </row>
    <row r="1094" spans="1:83" x14ac:dyDescent="0.2">
      <c r="A1094" s="6" t="s">
        <v>2075</v>
      </c>
      <c r="B1094" s="66">
        <v>41270.536111111112</v>
      </c>
      <c r="D1094" s="6" t="s">
        <v>3074</v>
      </c>
      <c r="G1094" s="6">
        <v>70</v>
      </c>
      <c r="K1094" s="6">
        <v>1</v>
      </c>
      <c r="N1094" s="6" t="s">
        <v>1934</v>
      </c>
      <c r="O1094" s="6">
        <v>23</v>
      </c>
    </row>
    <row r="1095" spans="1:83" x14ac:dyDescent="0.2">
      <c r="A1095" s="6" t="s">
        <v>2075</v>
      </c>
      <c r="B1095" s="66">
        <v>41271.503472222219</v>
      </c>
      <c r="C1095" s="66">
        <v>41272.878472222219</v>
      </c>
      <c r="D1095" s="6" t="s">
        <v>3208</v>
      </c>
      <c r="E1095" s="6" t="s">
        <v>3209</v>
      </c>
      <c r="G1095" s="6">
        <v>50</v>
      </c>
      <c r="M1095" s="6">
        <v>115.6</v>
      </c>
      <c r="Q1095" s="6">
        <v>238</v>
      </c>
    </row>
    <row r="1096" spans="1:83" x14ac:dyDescent="0.2">
      <c r="A1096" s="6" t="s">
        <v>2075</v>
      </c>
      <c r="B1096" s="66">
        <v>41273.149305555555</v>
      </c>
      <c r="C1096" s="66">
        <v>41279.232638888891</v>
      </c>
      <c r="D1096" s="6" t="s">
        <v>3210</v>
      </c>
      <c r="E1096" s="6" t="s">
        <v>3211</v>
      </c>
      <c r="G1096" s="6">
        <v>50</v>
      </c>
      <c r="M1096" s="6">
        <v>324.16000000000003</v>
      </c>
      <c r="Q1096" s="6">
        <v>299</v>
      </c>
    </row>
    <row r="1097" spans="1:83" x14ac:dyDescent="0.2">
      <c r="A1097" s="6" t="s">
        <v>2075</v>
      </c>
      <c r="B1097" s="66">
        <v>41279.4375</v>
      </c>
      <c r="C1097" s="66">
        <v>41280.892361111109</v>
      </c>
      <c r="D1097" s="6" t="s">
        <v>3212</v>
      </c>
      <c r="E1097" s="6" t="s">
        <v>3213</v>
      </c>
      <c r="G1097" s="6">
        <v>50</v>
      </c>
      <c r="M1097" s="6">
        <v>100.54</v>
      </c>
      <c r="Q1097" s="6">
        <v>1330</v>
      </c>
    </row>
    <row r="1098" spans="1:83" x14ac:dyDescent="0.2">
      <c r="A1098" s="6" t="s">
        <v>2075</v>
      </c>
      <c r="B1098" s="66">
        <v>41281.059027777781</v>
      </c>
      <c r="C1098" s="66">
        <v>41284.524305555555</v>
      </c>
      <c r="D1098" s="6" t="s">
        <v>3214</v>
      </c>
      <c r="E1098" s="6" t="s">
        <v>3215</v>
      </c>
      <c r="G1098" s="6">
        <v>50</v>
      </c>
      <c r="M1098" s="6">
        <v>197.64</v>
      </c>
      <c r="Q1098" s="6">
        <v>556</v>
      </c>
    </row>
    <row r="1099" spans="1:83" x14ac:dyDescent="0.2">
      <c r="A1099" s="6" t="s">
        <v>2075</v>
      </c>
      <c r="B1099" s="66">
        <v>41284.822916666664</v>
      </c>
      <c r="C1099" s="66">
        <v>41284.96875</v>
      </c>
      <c r="D1099" s="6" t="s">
        <v>3216</v>
      </c>
      <c r="E1099" s="6" t="s">
        <v>3217</v>
      </c>
      <c r="G1099" s="6">
        <v>50</v>
      </c>
      <c r="M1099" s="6">
        <v>70.02</v>
      </c>
      <c r="Q1099" s="6">
        <v>623</v>
      </c>
    </row>
    <row r="1100" spans="1:83" x14ac:dyDescent="0.2">
      <c r="A1100" s="6" t="s">
        <v>2075</v>
      </c>
      <c r="B1100" s="66">
        <v>41284.979166666664</v>
      </c>
      <c r="C1100" s="66">
        <v>41285.131944444445</v>
      </c>
      <c r="D1100" s="6" t="s">
        <v>3218</v>
      </c>
      <c r="E1100" s="6" t="s">
        <v>3219</v>
      </c>
      <c r="G1100" s="6">
        <v>50</v>
      </c>
      <c r="M1100" s="6">
        <v>460</v>
      </c>
      <c r="Q1100" s="6">
        <v>198</v>
      </c>
    </row>
    <row r="1101" spans="1:83" x14ac:dyDescent="0.2">
      <c r="A1101" s="6" t="s">
        <v>2075</v>
      </c>
      <c r="B1101" s="66">
        <v>41285.1875</v>
      </c>
      <c r="C1101" s="66">
        <v>41286.642361111109</v>
      </c>
      <c r="D1101" s="6" t="s">
        <v>3220</v>
      </c>
      <c r="E1101" s="6" t="s">
        <v>3221</v>
      </c>
      <c r="G1101" s="6">
        <v>50</v>
      </c>
      <c r="M1101" s="6">
        <v>979.54</v>
      </c>
      <c r="Q1101" s="6">
        <v>202</v>
      </c>
    </row>
    <row r="1102" spans="1:83" x14ac:dyDescent="0.2">
      <c r="A1102" s="6" t="s">
        <v>2075</v>
      </c>
      <c r="B1102" s="66">
        <v>41286.746527777781</v>
      </c>
      <c r="C1102" s="66">
        <v>41287.069444444445</v>
      </c>
      <c r="D1102" s="6" t="s">
        <v>3222</v>
      </c>
      <c r="E1102" s="6" t="s">
        <v>3223</v>
      </c>
      <c r="G1102" s="6">
        <v>50</v>
      </c>
      <c r="M1102" s="6">
        <v>53.54</v>
      </c>
      <c r="Q1102" s="6">
        <v>256</v>
      </c>
    </row>
    <row r="1103" spans="1:83" x14ac:dyDescent="0.2">
      <c r="A1103" s="6" t="s">
        <v>2075</v>
      </c>
      <c r="B1103" s="66">
        <v>41286.947916666664</v>
      </c>
      <c r="C1103" s="66">
        <v>41287.451388888891</v>
      </c>
      <c r="D1103" s="6" t="s">
        <v>3075</v>
      </c>
      <c r="E1103" s="6" t="s">
        <v>3076</v>
      </c>
      <c r="G1103" s="6">
        <v>50</v>
      </c>
      <c r="M1103" s="6">
        <v>80.542100000000005</v>
      </c>
      <c r="O1103" s="6">
        <v>407</v>
      </c>
      <c r="Q1103" s="6">
        <v>640</v>
      </c>
      <c r="S1103" s="6">
        <v>0.123</v>
      </c>
      <c r="U1103" s="6">
        <v>0.62</v>
      </c>
      <c r="W1103" s="6">
        <v>92.7</v>
      </c>
      <c r="Y1103" s="6">
        <v>1140</v>
      </c>
      <c r="AA1103" s="6">
        <v>1720</v>
      </c>
      <c r="AC1103" s="6">
        <v>5910</v>
      </c>
      <c r="AD1103" s="6" t="s">
        <v>1784</v>
      </c>
      <c r="AE1103" s="6">
        <v>20</v>
      </c>
      <c r="AG1103" s="6">
        <v>310</v>
      </c>
      <c r="AI1103" s="6">
        <v>170</v>
      </c>
      <c r="AJ1103" s="6" t="s">
        <v>1784</v>
      </c>
      <c r="AK1103" s="6">
        <v>2.5</v>
      </c>
      <c r="AM1103" s="6">
        <v>7.74</v>
      </c>
      <c r="AO1103" s="6">
        <v>361</v>
      </c>
      <c r="AQ1103" s="6">
        <v>57</v>
      </c>
      <c r="BA1103" s="6">
        <v>13</v>
      </c>
      <c r="CC1103" s="6">
        <v>0.43</v>
      </c>
      <c r="CD1103" s="6" t="s">
        <v>1784</v>
      </c>
      <c r="CE1103" s="6">
        <v>20</v>
      </c>
    </row>
    <row r="1104" spans="1:83" x14ac:dyDescent="0.2">
      <c r="A1104" s="6" t="s">
        <v>2075</v>
      </c>
      <c r="B1104" s="66">
        <v>41287.125</v>
      </c>
      <c r="C1104" s="66">
        <v>41287.284722222219</v>
      </c>
      <c r="D1104" s="6" t="s">
        <v>3224</v>
      </c>
      <c r="E1104" s="6" t="s">
        <v>3225</v>
      </c>
      <c r="G1104" s="6">
        <v>50</v>
      </c>
      <c r="M1104" s="6">
        <v>26.57</v>
      </c>
      <c r="Q1104" s="6">
        <v>289</v>
      </c>
    </row>
    <row r="1105" spans="1:83" x14ac:dyDescent="0.2">
      <c r="A1105" s="6" t="s">
        <v>2075</v>
      </c>
      <c r="B1105" s="66">
        <v>41287.347222222219</v>
      </c>
      <c r="C1105" s="66">
        <v>41287.729166666664</v>
      </c>
      <c r="D1105" s="6" t="s">
        <v>3226</v>
      </c>
      <c r="E1105" s="6" t="s">
        <v>3227</v>
      </c>
      <c r="G1105" s="6">
        <v>50</v>
      </c>
      <c r="M1105" s="6">
        <v>53.27</v>
      </c>
      <c r="Q1105" s="6">
        <v>5280</v>
      </c>
    </row>
    <row r="1106" spans="1:83" x14ac:dyDescent="0.2">
      <c r="A1106" s="6" t="s">
        <v>2075</v>
      </c>
      <c r="B1106" s="66">
        <v>41287.708333333336</v>
      </c>
      <c r="D1106" s="6" t="s">
        <v>3077</v>
      </c>
      <c r="E1106" s="6" t="s">
        <v>3078</v>
      </c>
      <c r="G1106" s="6">
        <v>70</v>
      </c>
      <c r="K1106" s="6">
        <v>1.4</v>
      </c>
      <c r="BX1106" s="6" t="s">
        <v>1784</v>
      </c>
      <c r="BY1106" s="6">
        <v>1.9</v>
      </c>
    </row>
    <row r="1107" spans="1:83" x14ac:dyDescent="0.2">
      <c r="A1107" s="6" t="s">
        <v>2075</v>
      </c>
      <c r="B1107" s="66">
        <v>41287.871527777781</v>
      </c>
      <c r="C1107" s="66">
        <v>41295.270833333336</v>
      </c>
      <c r="D1107" s="6" t="s">
        <v>3228</v>
      </c>
      <c r="E1107" s="6" t="s">
        <v>3229</v>
      </c>
      <c r="G1107" s="6">
        <v>50</v>
      </c>
      <c r="M1107" s="6">
        <v>555.99</v>
      </c>
      <c r="Q1107" s="6">
        <v>1260</v>
      </c>
    </row>
    <row r="1108" spans="1:83" x14ac:dyDescent="0.2">
      <c r="A1108" s="6" t="s">
        <v>2075</v>
      </c>
      <c r="B1108" s="66">
        <v>41295.576388888891</v>
      </c>
      <c r="C1108" s="66">
        <v>41298.65625</v>
      </c>
      <c r="D1108" s="6" t="s">
        <v>3230</v>
      </c>
      <c r="E1108" s="6" t="s">
        <v>3231</v>
      </c>
      <c r="G1108" s="6">
        <v>50</v>
      </c>
      <c r="M1108" s="6">
        <v>88.96</v>
      </c>
      <c r="Q1108" s="6">
        <v>263</v>
      </c>
    </row>
    <row r="1109" spans="1:83" x14ac:dyDescent="0.2">
      <c r="A1109" s="6" t="s">
        <v>2075</v>
      </c>
      <c r="B1109" s="66">
        <v>41298.909722222219</v>
      </c>
      <c r="C1109" s="66">
        <v>41301.309027777781</v>
      </c>
      <c r="D1109" s="6" t="s">
        <v>3232</v>
      </c>
      <c r="E1109" s="6" t="s">
        <v>3233</v>
      </c>
      <c r="G1109" s="6">
        <v>50</v>
      </c>
      <c r="M1109" s="6">
        <v>57.62</v>
      </c>
      <c r="Q1109" s="6">
        <v>285</v>
      </c>
    </row>
    <row r="1110" spans="1:83" x14ac:dyDescent="0.2">
      <c r="A1110" s="6" t="s">
        <v>2075</v>
      </c>
      <c r="B1110" s="66">
        <v>41301.510416666664</v>
      </c>
      <c r="C1110" s="66">
        <v>41301.774305555555</v>
      </c>
      <c r="D1110" s="6" t="s">
        <v>3234</v>
      </c>
      <c r="E1110" s="6" t="s">
        <v>3235</v>
      </c>
      <c r="G1110" s="6">
        <v>50</v>
      </c>
      <c r="M1110" s="6">
        <v>8.2859999999999996</v>
      </c>
      <c r="Q1110" s="6">
        <v>549</v>
      </c>
    </row>
    <row r="1111" spans="1:83" x14ac:dyDescent="0.2">
      <c r="A1111" s="6" t="s">
        <v>2075</v>
      </c>
      <c r="B1111" s="66">
        <v>41301.520833333336</v>
      </c>
      <c r="C1111" s="66">
        <v>41302.236111111109</v>
      </c>
      <c r="D1111" s="6" t="s">
        <v>3079</v>
      </c>
      <c r="E1111" s="6" t="s">
        <v>3080</v>
      </c>
      <c r="G1111" s="6">
        <v>50</v>
      </c>
      <c r="M1111" s="6">
        <v>39.216999999999999</v>
      </c>
      <c r="O1111" s="6">
        <v>966</v>
      </c>
      <c r="Q1111" s="6">
        <v>1830</v>
      </c>
      <c r="S1111" s="6">
        <v>0.44</v>
      </c>
      <c r="U1111" s="6">
        <v>1.47</v>
      </c>
      <c r="W1111" s="6">
        <v>132</v>
      </c>
      <c r="Y1111" s="6">
        <v>11800</v>
      </c>
      <c r="AA1111" s="6">
        <v>19700</v>
      </c>
      <c r="AC1111" s="6">
        <v>45500</v>
      </c>
      <c r="AD1111" s="6" t="s">
        <v>1784</v>
      </c>
      <c r="AE1111" s="6">
        <v>20</v>
      </c>
      <c r="AG1111" s="6">
        <v>500</v>
      </c>
      <c r="AH1111" s="6" t="s">
        <v>1784</v>
      </c>
      <c r="AI1111" s="6">
        <v>5</v>
      </c>
      <c r="AK1111" s="6">
        <v>220</v>
      </c>
      <c r="AM1111" s="6">
        <v>6.88</v>
      </c>
      <c r="AO1111" s="6">
        <v>327</v>
      </c>
      <c r="AQ1111" s="6">
        <v>50</v>
      </c>
      <c r="BA1111" s="6">
        <v>24</v>
      </c>
      <c r="BS1111" s="6">
        <v>335</v>
      </c>
      <c r="CA1111" s="6">
        <v>53</v>
      </c>
      <c r="CC1111" s="6">
        <v>0.95</v>
      </c>
      <c r="CD1111" s="6" t="s">
        <v>1784</v>
      </c>
      <c r="CE1111" s="6">
        <v>20</v>
      </c>
    </row>
    <row r="1112" spans="1:83" x14ac:dyDescent="0.2">
      <c r="A1112" s="6" t="s">
        <v>2075</v>
      </c>
      <c r="B1112" s="66">
        <v>41301.822916666664</v>
      </c>
      <c r="C1112" s="66">
        <v>41302.020833333336</v>
      </c>
      <c r="D1112" s="6" t="s">
        <v>3236</v>
      </c>
      <c r="E1112" s="6" t="s">
        <v>3237</v>
      </c>
      <c r="G1112" s="6">
        <v>50</v>
      </c>
      <c r="M1112" s="6">
        <v>9.2100000000000009</v>
      </c>
      <c r="Q1112" s="6">
        <v>4910</v>
      </c>
    </row>
    <row r="1113" spans="1:83" x14ac:dyDescent="0.2">
      <c r="A1113" s="6" t="s">
        <v>2075</v>
      </c>
      <c r="B1113" s="66">
        <v>41302.086805555555</v>
      </c>
      <c r="C1113" s="66">
        <v>41302.204861111109</v>
      </c>
      <c r="D1113" s="6" t="s">
        <v>3238</v>
      </c>
      <c r="E1113" s="6" t="s">
        <v>3239</v>
      </c>
      <c r="G1113" s="6">
        <v>50</v>
      </c>
      <c r="M1113" s="6">
        <v>10.01</v>
      </c>
      <c r="Q1113" s="6">
        <v>3210</v>
      </c>
    </row>
    <row r="1114" spans="1:83" x14ac:dyDescent="0.2">
      <c r="A1114" s="6" t="s">
        <v>2075</v>
      </c>
      <c r="B1114" s="66">
        <v>41302.229166666664</v>
      </c>
      <c r="C1114" s="66">
        <v>41302.934027777781</v>
      </c>
      <c r="D1114" s="6" t="s">
        <v>3240</v>
      </c>
      <c r="E1114" s="6" t="s">
        <v>3241</v>
      </c>
      <c r="G1114" s="6">
        <v>50</v>
      </c>
      <c r="M1114" s="6">
        <v>274.67</v>
      </c>
      <c r="Q1114" s="6">
        <v>2870</v>
      </c>
    </row>
    <row r="1115" spans="1:83" x14ac:dyDescent="0.2">
      <c r="A1115" s="6" t="s">
        <v>2075</v>
      </c>
      <c r="B1115" s="66">
        <v>41303.048611111109</v>
      </c>
      <c r="C1115" s="66">
        <v>41303.21875</v>
      </c>
      <c r="D1115" s="6" t="s">
        <v>3242</v>
      </c>
      <c r="E1115" s="6" t="s">
        <v>3243</v>
      </c>
      <c r="G1115" s="6">
        <v>50</v>
      </c>
      <c r="M1115" s="6">
        <v>1403.88</v>
      </c>
      <c r="Q1115" s="6">
        <v>281</v>
      </c>
    </row>
    <row r="1116" spans="1:83" x14ac:dyDescent="0.2">
      <c r="A1116" s="6" t="s">
        <v>2075</v>
      </c>
      <c r="B1116" s="66">
        <v>41303.329861111109</v>
      </c>
      <c r="C1116" s="66">
        <v>41304.677083333336</v>
      </c>
      <c r="D1116" s="6" t="s">
        <v>3244</v>
      </c>
      <c r="E1116" s="6" t="s">
        <v>3245</v>
      </c>
      <c r="G1116" s="6">
        <v>50</v>
      </c>
      <c r="M1116" s="6">
        <v>4071.89</v>
      </c>
      <c r="Q1116" s="6">
        <v>124</v>
      </c>
    </row>
    <row r="1117" spans="1:83" x14ac:dyDescent="0.2">
      <c r="A1117" s="6" t="s">
        <v>2075</v>
      </c>
      <c r="B1117" s="66">
        <v>41304.472222222219</v>
      </c>
      <c r="C1117" s="66">
        <v>41304.885416666664</v>
      </c>
      <c r="D1117" s="6" t="s">
        <v>3081</v>
      </c>
      <c r="E1117" s="6" t="s">
        <v>3082</v>
      </c>
      <c r="G1117" s="6">
        <v>50</v>
      </c>
      <c r="M1117" s="6">
        <v>535.25660000000005</v>
      </c>
      <c r="Q1117" s="6">
        <v>350</v>
      </c>
      <c r="AD1117" s="6" t="s">
        <v>1784</v>
      </c>
      <c r="AE1117" s="6">
        <v>20</v>
      </c>
      <c r="AG1117" s="6">
        <v>90</v>
      </c>
      <c r="AI1117" s="6">
        <v>97</v>
      </c>
      <c r="AJ1117" s="6" t="s">
        <v>1784</v>
      </c>
      <c r="AK1117" s="6">
        <v>2.5</v>
      </c>
      <c r="CD1117" s="6" t="s">
        <v>1784</v>
      </c>
      <c r="CE1117" s="6">
        <v>20</v>
      </c>
    </row>
    <row r="1118" spans="1:83" x14ac:dyDescent="0.2">
      <c r="A1118" s="6" t="s">
        <v>2075</v>
      </c>
      <c r="B1118" s="66">
        <v>41304.711805555555</v>
      </c>
      <c r="C1118" s="66">
        <v>41306.465277777781</v>
      </c>
      <c r="D1118" s="6" t="s">
        <v>3246</v>
      </c>
      <c r="E1118" s="6" t="s">
        <v>3247</v>
      </c>
      <c r="G1118" s="6">
        <v>50</v>
      </c>
      <c r="M1118" s="6">
        <v>472.18</v>
      </c>
      <c r="Q1118" s="6">
        <v>184</v>
      </c>
    </row>
    <row r="1119" spans="1:83" x14ac:dyDescent="0.2">
      <c r="A1119" s="6" t="s">
        <v>2075</v>
      </c>
      <c r="B1119" s="66">
        <v>41306.763888888891</v>
      </c>
      <c r="C1119" s="66">
        <v>41312.315972222219</v>
      </c>
      <c r="D1119" s="6" t="s">
        <v>3248</v>
      </c>
      <c r="E1119" s="6" t="s">
        <v>3249</v>
      </c>
      <c r="G1119" s="6">
        <v>50</v>
      </c>
      <c r="M1119" s="6">
        <v>411.32</v>
      </c>
      <c r="Q1119" s="6">
        <v>669</v>
      </c>
    </row>
    <row r="1120" spans="1:83" x14ac:dyDescent="0.2">
      <c r="A1120" s="6" t="s">
        <v>2075</v>
      </c>
      <c r="B1120" s="66">
        <v>41312.315972222219</v>
      </c>
      <c r="C1120" s="66">
        <v>41313.364583333336</v>
      </c>
      <c r="D1120" s="6" t="s">
        <v>3083</v>
      </c>
      <c r="E1120" s="6" t="s">
        <v>3084</v>
      </c>
      <c r="G1120" s="6">
        <v>50</v>
      </c>
      <c r="M1120" s="6">
        <v>93.337900000000005</v>
      </c>
      <c r="Q1120" s="6">
        <v>4010</v>
      </c>
      <c r="S1120" s="6">
        <v>0.19</v>
      </c>
      <c r="U1120" s="6">
        <v>1.6800000000000002</v>
      </c>
      <c r="W1120" s="6">
        <v>56.2</v>
      </c>
      <c r="Y1120" s="6">
        <v>5110</v>
      </c>
      <c r="AA1120" s="6">
        <v>8040</v>
      </c>
      <c r="AC1120" s="6">
        <v>21500</v>
      </c>
      <c r="AD1120" s="6" t="s">
        <v>1784</v>
      </c>
      <c r="AE1120" s="6">
        <v>20</v>
      </c>
      <c r="AG1120" s="6">
        <v>2700</v>
      </c>
      <c r="AI1120" s="6">
        <v>39</v>
      </c>
      <c r="AJ1120" s="6" t="s">
        <v>1784</v>
      </c>
      <c r="AK1120" s="6">
        <v>2.5</v>
      </c>
      <c r="AM1120" s="6">
        <v>6.95</v>
      </c>
      <c r="AO1120" s="6">
        <v>302</v>
      </c>
      <c r="AQ1120" s="6">
        <v>22</v>
      </c>
      <c r="BA1120" s="6">
        <v>25</v>
      </c>
      <c r="CA1120" s="6">
        <v>22</v>
      </c>
      <c r="CC1120" s="6">
        <v>0.76</v>
      </c>
      <c r="CD1120" s="6" t="s">
        <v>1784</v>
      </c>
      <c r="CE1120" s="6">
        <v>20</v>
      </c>
    </row>
    <row r="1121" spans="1:83" x14ac:dyDescent="0.2">
      <c r="A1121" s="6" t="s">
        <v>2075</v>
      </c>
      <c r="B1121" s="66">
        <v>41312.451388888891</v>
      </c>
      <c r="C1121" s="66">
        <v>41312.6875</v>
      </c>
      <c r="D1121" s="6" t="s">
        <v>3250</v>
      </c>
      <c r="E1121" s="6" t="s">
        <v>3251</v>
      </c>
      <c r="G1121" s="6">
        <v>50</v>
      </c>
      <c r="M1121" s="6">
        <v>26.65</v>
      </c>
      <c r="Q1121" s="6">
        <v>4300</v>
      </c>
    </row>
    <row r="1122" spans="1:83" x14ac:dyDescent="0.2">
      <c r="A1122" s="6" t="s">
        <v>2075</v>
      </c>
      <c r="B1122" s="66">
        <v>41312.784722222219</v>
      </c>
      <c r="C1122" s="66">
        <v>41314.576388888891</v>
      </c>
      <c r="D1122" s="6" t="s">
        <v>3252</v>
      </c>
      <c r="E1122" s="6" t="s">
        <v>3253</v>
      </c>
      <c r="G1122" s="6">
        <v>50</v>
      </c>
      <c r="M1122" s="6">
        <v>134.97999999999999</v>
      </c>
      <c r="Q1122" s="6">
        <v>4650</v>
      </c>
    </row>
    <row r="1123" spans="1:83" x14ac:dyDescent="0.2">
      <c r="A1123" s="6" t="s">
        <v>2075</v>
      </c>
      <c r="B1123" s="66">
        <v>41315.315972222219</v>
      </c>
      <c r="C1123" s="66">
        <v>41315.559027777781</v>
      </c>
      <c r="D1123" s="6" t="s">
        <v>3254</v>
      </c>
      <c r="E1123" s="6" t="s">
        <v>3255</v>
      </c>
      <c r="G1123" s="6">
        <v>50</v>
      </c>
      <c r="M1123" s="6">
        <v>67.849999999999994</v>
      </c>
      <c r="Q1123" s="6">
        <v>2940</v>
      </c>
    </row>
    <row r="1124" spans="1:83" x14ac:dyDescent="0.2">
      <c r="A1124" s="6" t="s">
        <v>2075</v>
      </c>
      <c r="B1124" s="66">
        <v>41315.59375</v>
      </c>
      <c r="C1124" s="66">
        <v>41316.625</v>
      </c>
      <c r="D1124" s="6" t="s">
        <v>3256</v>
      </c>
      <c r="E1124" s="6" t="s">
        <v>3257</v>
      </c>
      <c r="G1124" s="6">
        <v>50</v>
      </c>
      <c r="M1124" s="6">
        <v>2015.9</v>
      </c>
      <c r="Q1124" s="6">
        <v>677</v>
      </c>
    </row>
    <row r="1125" spans="1:83" x14ac:dyDescent="0.2">
      <c r="A1125" s="6" t="s">
        <v>2075</v>
      </c>
      <c r="B1125" s="66">
        <v>41316.736111111109</v>
      </c>
      <c r="C1125" s="66">
        <v>41318.256944444445</v>
      </c>
      <c r="D1125" s="6" t="s">
        <v>3258</v>
      </c>
      <c r="E1125" s="6" t="s">
        <v>3259</v>
      </c>
      <c r="G1125" s="6">
        <v>50</v>
      </c>
      <c r="M1125" s="6">
        <v>314.63</v>
      </c>
      <c r="Q1125" s="6">
        <v>661</v>
      </c>
    </row>
    <row r="1126" spans="1:83" x14ac:dyDescent="0.2">
      <c r="A1126" s="6" t="s">
        <v>2075</v>
      </c>
      <c r="B1126" s="66">
        <v>41318.625</v>
      </c>
      <c r="C1126" s="66">
        <v>41319.96875</v>
      </c>
      <c r="D1126" s="6" t="s">
        <v>3260</v>
      </c>
      <c r="E1126" s="6" t="s">
        <v>3261</v>
      </c>
      <c r="G1126" s="6">
        <v>50</v>
      </c>
      <c r="M1126" s="6">
        <v>499.72</v>
      </c>
      <c r="Q1126" s="6">
        <v>580</v>
      </c>
    </row>
    <row r="1127" spans="1:83" x14ac:dyDescent="0.2">
      <c r="A1127" s="6" t="s">
        <v>2075</v>
      </c>
      <c r="B1127" s="66">
        <v>41320.295138888891</v>
      </c>
      <c r="C1127" s="66">
        <v>41323.659722222219</v>
      </c>
      <c r="D1127" s="6" t="s">
        <v>3262</v>
      </c>
      <c r="E1127" s="6" t="s">
        <v>3263</v>
      </c>
      <c r="G1127" s="6">
        <v>50</v>
      </c>
      <c r="M1127" s="6">
        <v>222.64</v>
      </c>
      <c r="Q1127" s="6">
        <v>496</v>
      </c>
    </row>
    <row r="1128" spans="1:83" x14ac:dyDescent="0.2">
      <c r="A1128" s="6" t="s">
        <v>2075</v>
      </c>
      <c r="B1128" s="66">
        <v>41323.739583333336</v>
      </c>
      <c r="C1128" s="66">
        <v>41324.9375</v>
      </c>
      <c r="D1128" s="6" t="s">
        <v>3264</v>
      </c>
      <c r="E1128" s="6" t="s">
        <v>3265</v>
      </c>
      <c r="G1128" s="6">
        <v>50</v>
      </c>
      <c r="M1128" s="6">
        <v>1930.91</v>
      </c>
      <c r="Q1128" s="6">
        <v>148</v>
      </c>
    </row>
    <row r="1129" spans="1:83" x14ac:dyDescent="0.2">
      <c r="A1129" s="6" t="s">
        <v>2075</v>
      </c>
      <c r="B1129" s="66">
        <v>41325.229166666664</v>
      </c>
      <c r="C1129" s="66">
        <v>41328.802083333336</v>
      </c>
      <c r="D1129" s="6" t="s">
        <v>3266</v>
      </c>
      <c r="E1129" s="6" t="s">
        <v>3267</v>
      </c>
      <c r="G1129" s="6">
        <v>50</v>
      </c>
      <c r="M1129" s="6">
        <v>211.63</v>
      </c>
      <c r="Q1129" s="6">
        <v>1510</v>
      </c>
    </row>
    <row r="1130" spans="1:83" x14ac:dyDescent="0.2">
      <c r="A1130" s="6" t="s">
        <v>2075</v>
      </c>
      <c r="B1130" s="66">
        <v>41329.204861111109</v>
      </c>
      <c r="C1130" s="66">
        <v>41331.600694444445</v>
      </c>
      <c r="D1130" s="6" t="s">
        <v>3268</v>
      </c>
      <c r="E1130" s="6" t="s">
        <v>3269</v>
      </c>
      <c r="G1130" s="6">
        <v>50</v>
      </c>
      <c r="M1130" s="6">
        <v>221.68</v>
      </c>
      <c r="Q1130" s="6">
        <v>1050</v>
      </c>
    </row>
    <row r="1131" spans="1:83" x14ac:dyDescent="0.2">
      <c r="A1131" s="6" t="s">
        <v>2075</v>
      </c>
      <c r="B1131" s="66">
        <v>41331.684027777781</v>
      </c>
      <c r="C1131" s="66">
        <v>41332.510416666664</v>
      </c>
      <c r="D1131" s="6" t="s">
        <v>3270</v>
      </c>
      <c r="E1131" s="6" t="s">
        <v>3271</v>
      </c>
      <c r="G1131" s="6">
        <v>50</v>
      </c>
      <c r="M1131" s="6">
        <v>65.88</v>
      </c>
      <c r="Q1131" s="6">
        <v>5670</v>
      </c>
    </row>
    <row r="1132" spans="1:83" x14ac:dyDescent="0.2">
      <c r="A1132" s="6" t="s">
        <v>2075</v>
      </c>
      <c r="B1132" s="66">
        <v>41332.565972222219</v>
      </c>
      <c r="C1132" s="66">
        <v>41334.378472222219</v>
      </c>
      <c r="D1132" s="6" t="s">
        <v>3272</v>
      </c>
      <c r="E1132" s="6" t="s">
        <v>3273</v>
      </c>
      <c r="G1132" s="6">
        <v>50</v>
      </c>
      <c r="M1132" s="6">
        <v>456.46</v>
      </c>
      <c r="Q1132" s="6">
        <v>3750</v>
      </c>
    </row>
    <row r="1133" spans="1:83" x14ac:dyDescent="0.2">
      <c r="A1133" s="6" t="s">
        <v>2075</v>
      </c>
      <c r="B1133" s="66">
        <v>41334.795138888891</v>
      </c>
      <c r="C1133" s="66">
        <v>41338.347222222219</v>
      </c>
      <c r="D1133" s="6" t="s">
        <v>3274</v>
      </c>
      <c r="E1133" s="6" t="s">
        <v>3275</v>
      </c>
      <c r="G1133" s="6">
        <v>50</v>
      </c>
      <c r="M1133" s="6">
        <v>248.26</v>
      </c>
      <c r="Q1133" s="6">
        <v>1990</v>
      </c>
    </row>
    <row r="1134" spans="1:83" x14ac:dyDescent="0.2">
      <c r="A1134" s="6" t="s">
        <v>2075</v>
      </c>
      <c r="B1134" s="66">
        <v>41338.371527777781</v>
      </c>
      <c r="C1134" s="66">
        <v>41339.041666666664</v>
      </c>
      <c r="D1134" s="6" t="s">
        <v>3276</v>
      </c>
      <c r="E1134" s="6" t="s">
        <v>3277</v>
      </c>
      <c r="G1134" s="6">
        <v>50</v>
      </c>
      <c r="M1134" s="6">
        <v>39.119999999999997</v>
      </c>
      <c r="Q1134" s="6">
        <v>1360</v>
      </c>
    </row>
    <row r="1135" spans="1:83" x14ac:dyDescent="0.2">
      <c r="A1135" s="6" t="s">
        <v>2075</v>
      </c>
      <c r="B1135" s="66">
        <v>41339.128472222219</v>
      </c>
      <c r="C1135" s="66">
        <v>41342.548611111109</v>
      </c>
      <c r="D1135" s="6" t="s">
        <v>3278</v>
      </c>
      <c r="E1135" s="6" t="s">
        <v>3279</v>
      </c>
      <c r="G1135" s="6">
        <v>50</v>
      </c>
      <c r="M1135" s="6">
        <v>408.99</v>
      </c>
      <c r="Q1135" s="6">
        <v>1460</v>
      </c>
    </row>
    <row r="1136" spans="1:83" x14ac:dyDescent="0.2">
      <c r="A1136" s="6" t="s">
        <v>2075</v>
      </c>
      <c r="B1136" s="66">
        <v>41342.402777777781</v>
      </c>
      <c r="C1136" s="66">
        <v>41344.260416666664</v>
      </c>
      <c r="D1136" s="6" t="s">
        <v>3085</v>
      </c>
      <c r="E1136" s="6" t="s">
        <v>3086</v>
      </c>
      <c r="G1136" s="6">
        <v>50</v>
      </c>
      <c r="M1136" s="6">
        <v>4375.21</v>
      </c>
      <c r="Q1136" s="6">
        <v>316</v>
      </c>
      <c r="S1136" s="6">
        <v>0.126</v>
      </c>
      <c r="U1136" s="6">
        <v>1.6</v>
      </c>
      <c r="W1136" s="6">
        <v>92.1</v>
      </c>
      <c r="Y1136" s="6">
        <v>127</v>
      </c>
      <c r="AA1136" s="6">
        <v>178</v>
      </c>
      <c r="AC1136" s="6">
        <v>992</v>
      </c>
      <c r="AD1136" s="6" t="s">
        <v>1784</v>
      </c>
      <c r="AE1136" s="6">
        <v>20</v>
      </c>
      <c r="AG1136" s="6">
        <v>32</v>
      </c>
      <c r="AI1136" s="6">
        <v>170</v>
      </c>
      <c r="AJ1136" s="6" t="s">
        <v>1784</v>
      </c>
      <c r="AK1136" s="6">
        <v>2.5</v>
      </c>
      <c r="AM1136" s="6">
        <v>6.98</v>
      </c>
      <c r="AO1136" s="6">
        <v>163</v>
      </c>
      <c r="AQ1136" s="6">
        <v>14</v>
      </c>
      <c r="BA1136" s="6">
        <v>72</v>
      </c>
      <c r="CA1136" s="6">
        <v>12</v>
      </c>
      <c r="CB1136" s="6" t="s">
        <v>1784</v>
      </c>
      <c r="CC1136" s="6">
        <v>0.25</v>
      </c>
      <c r="CD1136" s="6" t="s">
        <v>1784</v>
      </c>
      <c r="CE1136" s="6">
        <v>20</v>
      </c>
    </row>
    <row r="1137" spans="1:256" x14ac:dyDescent="0.2">
      <c r="A1137" s="6" t="s">
        <v>2075</v>
      </c>
      <c r="B1137" s="66">
        <v>41342.638888888891</v>
      </c>
      <c r="C1137" s="66">
        <v>41343.194444444445</v>
      </c>
      <c r="D1137" s="6" t="s">
        <v>3280</v>
      </c>
      <c r="E1137" s="6" t="s">
        <v>3281</v>
      </c>
      <c r="G1137" s="6">
        <v>50</v>
      </c>
      <c r="M1137" s="6">
        <v>278.45</v>
      </c>
      <c r="Q1137" s="6">
        <v>980</v>
      </c>
    </row>
    <row r="1138" spans="1:256" x14ac:dyDescent="0.2">
      <c r="A1138" s="6" t="s">
        <v>2075</v>
      </c>
      <c r="B1138" s="66">
        <v>41343.256944444445</v>
      </c>
      <c r="C1138" s="66">
        <v>41344.4375</v>
      </c>
      <c r="D1138" s="6" t="s">
        <v>3282</v>
      </c>
      <c r="E1138" s="6" t="s">
        <v>3283</v>
      </c>
      <c r="G1138" s="6">
        <v>50</v>
      </c>
      <c r="M1138" s="6">
        <v>4357.04</v>
      </c>
      <c r="Q1138" s="6">
        <v>227</v>
      </c>
    </row>
    <row r="1139" spans="1:256" x14ac:dyDescent="0.2">
      <c r="A1139" s="6" t="s">
        <v>2075</v>
      </c>
      <c r="B1139" s="66">
        <v>41345.732638888891</v>
      </c>
      <c r="C1139" s="66">
        <v>41348.003472222219</v>
      </c>
      <c r="D1139" s="6" t="s">
        <v>3284</v>
      </c>
      <c r="E1139" s="6" t="s">
        <v>3285</v>
      </c>
      <c r="G1139" s="6">
        <v>50</v>
      </c>
      <c r="M1139" s="6">
        <v>945.77</v>
      </c>
      <c r="Q1139" s="6">
        <v>365</v>
      </c>
    </row>
    <row r="1140" spans="1:256" x14ac:dyDescent="0.2">
      <c r="A1140" s="6" t="s">
        <v>2075</v>
      </c>
      <c r="B1140" s="66">
        <v>41348.295138888891</v>
      </c>
      <c r="C1140" s="66">
        <v>41351.395833333336</v>
      </c>
      <c r="D1140" s="6" t="s">
        <v>3286</v>
      </c>
      <c r="E1140" s="6" t="s">
        <v>3287</v>
      </c>
      <c r="G1140" s="6">
        <v>50</v>
      </c>
      <c r="M1140" s="6">
        <v>634.37</v>
      </c>
      <c r="Q1140" s="6">
        <v>524</v>
      </c>
    </row>
    <row r="1141" spans="1:256" s="287" customFormat="1" x14ac:dyDescent="0.2">
      <c r="A1141" s="6" t="s">
        <v>2075</v>
      </c>
      <c r="B1141" s="66">
        <v>41351.482638888891</v>
      </c>
      <c r="C1141" s="66">
        <v>41352.486111111109</v>
      </c>
      <c r="D1141" s="6" t="s">
        <v>3288</v>
      </c>
      <c r="E1141" s="6" t="s">
        <v>3289</v>
      </c>
      <c r="F1141" s="6"/>
      <c r="G1141" s="6">
        <v>50</v>
      </c>
      <c r="H1141" s="6"/>
      <c r="I1141" s="6"/>
      <c r="J1141" s="6"/>
      <c r="K1141" s="6"/>
      <c r="L1141" s="6"/>
      <c r="M1141" s="6">
        <v>211.45</v>
      </c>
      <c r="N1141" s="6"/>
      <c r="O1141" s="6"/>
      <c r="P1141" s="6"/>
      <c r="Q1141" s="6">
        <v>1400</v>
      </c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  <c r="BD1141" s="6"/>
      <c r="BE1141" s="6"/>
      <c r="BF1141" s="6"/>
      <c r="BG1141" s="6"/>
      <c r="BH1141" s="6"/>
      <c r="BI1141" s="6"/>
      <c r="BJ1141" s="6"/>
      <c r="BK1141" s="6"/>
      <c r="BL1141" s="6"/>
      <c r="BM1141" s="6"/>
      <c r="BN1141" s="6"/>
      <c r="BO1141" s="6"/>
      <c r="BP1141" s="6"/>
      <c r="BQ1141" s="6"/>
      <c r="BR1141" s="6"/>
      <c r="BS1141" s="6"/>
      <c r="BT1141" s="6"/>
      <c r="BU1141" s="6"/>
      <c r="BV1141" s="6"/>
      <c r="BW1141" s="6"/>
      <c r="BX1141" s="6"/>
      <c r="BY1141" s="6"/>
      <c r="BZ1141" s="6"/>
      <c r="CA1141" s="6"/>
      <c r="CB1141" s="6"/>
      <c r="CC1141" s="6"/>
      <c r="CD1141" s="6"/>
      <c r="CE1141" s="6"/>
      <c r="CF1141" s="6"/>
      <c r="CG1141" s="6"/>
      <c r="CH1141" s="6"/>
      <c r="CI1141" s="6"/>
      <c r="CJ1141" s="6"/>
      <c r="CK1141" s="6"/>
      <c r="CL1141" s="6"/>
      <c r="CM1141" s="6"/>
      <c r="CN1141" s="6"/>
      <c r="CO1141" s="6"/>
      <c r="CP1141" s="6"/>
      <c r="CQ1141" s="6"/>
      <c r="CR1141" s="6"/>
      <c r="CS1141" s="6"/>
      <c r="CT1141" s="6"/>
      <c r="CU1141" s="6"/>
      <c r="CV1141" s="6"/>
      <c r="CW1141" s="6"/>
      <c r="CX1141" s="6"/>
      <c r="CY1141" s="6"/>
      <c r="CZ1141" s="6"/>
      <c r="DA1141" s="6"/>
      <c r="DB1141" s="6"/>
      <c r="DC1141" s="6"/>
      <c r="DD1141" s="6"/>
      <c r="DE1141" s="6"/>
      <c r="DF1141" s="6"/>
      <c r="DG1141" s="6"/>
      <c r="DH1141" s="6"/>
      <c r="DI1141" s="6"/>
      <c r="DJ1141" s="6"/>
      <c r="DK1141" s="6"/>
      <c r="DL1141" s="6"/>
      <c r="DM1141" s="6"/>
      <c r="DN1141" s="6"/>
      <c r="DO1141" s="6"/>
      <c r="DP1141" s="6"/>
      <c r="DQ1141" s="6"/>
      <c r="DR1141" s="6"/>
      <c r="DS1141" s="6"/>
      <c r="DT1141" s="6"/>
      <c r="DU1141" s="6"/>
      <c r="DV1141" s="6"/>
      <c r="DW1141" s="6"/>
      <c r="DX1141" s="6"/>
      <c r="DY1141" s="6"/>
      <c r="DZ1141" s="6"/>
      <c r="EA1141" s="6"/>
      <c r="EB1141" s="6"/>
      <c r="EC1141" s="6"/>
      <c r="ED1141" s="6"/>
      <c r="EE1141" s="6"/>
      <c r="EF1141" s="6"/>
      <c r="EG1141" s="6"/>
      <c r="EH1141" s="6"/>
      <c r="EI1141" s="6"/>
      <c r="EJ1141" s="6"/>
      <c r="EK1141" s="6"/>
      <c r="EL1141" s="6"/>
      <c r="EM1141" s="6"/>
      <c r="EN1141" s="6"/>
      <c r="EO1141" s="6"/>
      <c r="EP1141" s="6"/>
      <c r="EQ1141" s="6"/>
      <c r="ER1141" s="6"/>
      <c r="ES1141" s="6"/>
      <c r="ET1141" s="6"/>
      <c r="EU1141" s="6"/>
      <c r="EV1141" s="6"/>
      <c r="EW1141" s="6"/>
      <c r="EX1141" s="6"/>
      <c r="EY1141" s="6"/>
      <c r="EZ1141" s="6"/>
      <c r="FA1141" s="6"/>
      <c r="FB1141" s="6"/>
      <c r="FC1141" s="6"/>
      <c r="FD1141" s="6"/>
      <c r="FE1141" s="6"/>
      <c r="FF1141" s="6"/>
      <c r="FG1141" s="6"/>
      <c r="FH1141" s="6"/>
      <c r="FI1141" s="6"/>
      <c r="FJ1141" s="6"/>
      <c r="FK1141" s="6"/>
      <c r="FL1141" s="6"/>
      <c r="FM1141" s="6"/>
      <c r="FN1141" s="6"/>
      <c r="FO1141" s="6"/>
      <c r="FP1141" s="6"/>
      <c r="FQ1141" s="6"/>
      <c r="FR1141" s="6"/>
      <c r="FS1141" s="6"/>
      <c r="FT1141" s="6"/>
      <c r="FU1141" s="6"/>
      <c r="FV1141" s="6"/>
      <c r="FW1141" s="6"/>
      <c r="FX1141" s="6"/>
      <c r="FY1141" s="6"/>
      <c r="FZ1141" s="6"/>
      <c r="GA1141" s="6"/>
      <c r="GB1141" s="6"/>
      <c r="GC1141" s="6"/>
      <c r="GD1141" s="6"/>
      <c r="GE1141" s="6"/>
      <c r="GF1141" s="6"/>
      <c r="GG1141" s="6"/>
      <c r="GH1141" s="6"/>
      <c r="GI1141" s="6"/>
      <c r="GJ1141" s="6"/>
      <c r="GK1141" s="6"/>
      <c r="GL1141" s="6"/>
      <c r="GM1141" s="6"/>
      <c r="GN1141" s="6"/>
      <c r="GO1141" s="6"/>
      <c r="GP1141" s="6"/>
      <c r="GQ1141" s="6"/>
      <c r="GR1141" s="6"/>
      <c r="GS1141" s="6"/>
      <c r="GT1141" s="6"/>
      <c r="GU1141" s="6"/>
      <c r="GV1141" s="6"/>
      <c r="GW1141" s="6"/>
      <c r="GX1141" s="6"/>
      <c r="GY1141" s="6"/>
      <c r="GZ1141" s="6"/>
      <c r="HA1141" s="6"/>
      <c r="HB1141" s="6"/>
      <c r="HC1141" s="6"/>
      <c r="HD1141" s="6"/>
      <c r="HE1141" s="6"/>
      <c r="HF1141" s="6"/>
      <c r="HG1141" s="6"/>
      <c r="HH1141" s="6"/>
      <c r="HI1141" s="6"/>
      <c r="HJ1141" s="6"/>
      <c r="HK1141" s="6"/>
      <c r="HL1141" s="6"/>
      <c r="HM1141" s="6"/>
      <c r="HN1141" s="6"/>
      <c r="HO1141" s="6"/>
      <c r="HP1141" s="6"/>
      <c r="HQ1141" s="6"/>
      <c r="HR1141" s="6"/>
      <c r="HS1141" s="6"/>
      <c r="HT1141" s="6"/>
      <c r="HU1141" s="6"/>
      <c r="HV1141" s="6"/>
      <c r="HW1141" s="6"/>
      <c r="HX1141" s="6"/>
      <c r="HY1141" s="6"/>
      <c r="HZ1141" s="6"/>
      <c r="IA1141" s="6"/>
      <c r="IB1141" s="6"/>
      <c r="IC1141" s="6"/>
      <c r="ID1141" s="6"/>
      <c r="IE1141" s="6"/>
      <c r="IF1141" s="6"/>
      <c r="IG1141" s="6"/>
      <c r="IH1141" s="6"/>
      <c r="II1141" s="6"/>
      <c r="IJ1141" s="6"/>
      <c r="IK1141" s="6"/>
      <c r="IL1141" s="6"/>
      <c r="IM1141" s="6"/>
      <c r="IN1141" s="6"/>
      <c r="IO1141" s="6"/>
      <c r="IP1141" s="6"/>
      <c r="IQ1141" s="6"/>
      <c r="IR1141" s="6"/>
      <c r="IS1141" s="6"/>
      <c r="IT1141" s="6"/>
      <c r="IU1141" s="6"/>
      <c r="IV1141" s="6"/>
    </row>
    <row r="1142" spans="1:256" s="287" customFormat="1" x14ac:dyDescent="0.2">
      <c r="A1142" s="6" t="s">
        <v>2075</v>
      </c>
      <c r="B1142" s="66">
        <v>41352.6875</v>
      </c>
      <c r="C1142" s="66">
        <v>41355.364583333336</v>
      </c>
      <c r="D1142" s="6" t="s">
        <v>3290</v>
      </c>
      <c r="E1142" s="6" t="s">
        <v>3291</v>
      </c>
      <c r="F1142" s="6"/>
      <c r="G1142" s="6">
        <v>50</v>
      </c>
      <c r="H1142" s="6"/>
      <c r="I1142" s="6"/>
      <c r="J1142" s="6"/>
      <c r="K1142" s="6"/>
      <c r="L1142" s="6"/>
      <c r="M1142" s="6">
        <v>224.86</v>
      </c>
      <c r="N1142" s="6"/>
      <c r="O1142" s="6"/>
      <c r="P1142" s="6"/>
      <c r="Q1142" s="6">
        <v>685</v>
      </c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  <c r="BD1142" s="6"/>
      <c r="BE1142" s="6"/>
      <c r="BF1142" s="6"/>
      <c r="BG1142" s="6"/>
      <c r="BH1142" s="6"/>
      <c r="BI1142" s="6"/>
      <c r="BJ1142" s="6"/>
      <c r="BK1142" s="6"/>
      <c r="BL1142" s="6"/>
      <c r="BM1142" s="6"/>
      <c r="BN1142" s="6"/>
      <c r="BO1142" s="6"/>
      <c r="BP1142" s="6"/>
      <c r="BQ1142" s="6"/>
      <c r="BR1142" s="6"/>
      <c r="BS1142" s="6"/>
      <c r="BT1142" s="6"/>
      <c r="BU1142" s="6"/>
      <c r="BV1142" s="6"/>
      <c r="BW1142" s="6"/>
      <c r="BX1142" s="6"/>
      <c r="BY1142" s="6"/>
      <c r="BZ1142" s="6"/>
      <c r="CA1142" s="6"/>
      <c r="CB1142" s="6"/>
      <c r="CC1142" s="6"/>
      <c r="CD1142" s="6"/>
      <c r="CE1142" s="6"/>
      <c r="CF1142" s="6"/>
      <c r="CG1142" s="6"/>
      <c r="CH1142" s="6"/>
      <c r="CI1142" s="6"/>
      <c r="CJ1142" s="6"/>
      <c r="CK1142" s="6"/>
      <c r="CL1142" s="6"/>
      <c r="CM1142" s="6"/>
      <c r="CN1142" s="6"/>
      <c r="CO1142" s="6"/>
      <c r="CP1142" s="6"/>
      <c r="CQ1142" s="6"/>
      <c r="CR1142" s="6"/>
      <c r="CS1142" s="6"/>
      <c r="CT1142" s="6"/>
      <c r="CU1142" s="6"/>
      <c r="CV1142" s="6"/>
      <c r="CW1142" s="6"/>
      <c r="CX1142" s="6"/>
      <c r="CY1142" s="6"/>
      <c r="CZ1142" s="6"/>
      <c r="DA1142" s="6"/>
      <c r="DB1142" s="6"/>
      <c r="DC1142" s="6"/>
      <c r="DD1142" s="6"/>
      <c r="DE1142" s="6"/>
      <c r="DF1142" s="6"/>
      <c r="DG1142" s="6"/>
      <c r="DH1142" s="6"/>
      <c r="DI1142" s="6"/>
      <c r="DJ1142" s="6"/>
      <c r="DK1142" s="6"/>
      <c r="DL1142" s="6"/>
      <c r="DM1142" s="6"/>
      <c r="DN1142" s="6"/>
      <c r="DO1142" s="6"/>
      <c r="DP1142" s="6"/>
      <c r="DQ1142" s="6"/>
      <c r="DR1142" s="6"/>
      <c r="DS1142" s="6"/>
      <c r="DT1142" s="6"/>
      <c r="DU1142" s="6"/>
      <c r="DV1142" s="6"/>
      <c r="DW1142" s="6"/>
      <c r="DX1142" s="6"/>
      <c r="DY1142" s="6"/>
      <c r="DZ1142" s="6"/>
      <c r="EA1142" s="6"/>
      <c r="EB1142" s="6"/>
      <c r="EC1142" s="6"/>
      <c r="ED1142" s="6"/>
      <c r="EE1142" s="6"/>
      <c r="EF1142" s="6"/>
      <c r="EG1142" s="6"/>
      <c r="EH1142" s="6"/>
      <c r="EI1142" s="6"/>
      <c r="EJ1142" s="6"/>
      <c r="EK1142" s="6"/>
      <c r="EL1142" s="6"/>
      <c r="EM1142" s="6"/>
      <c r="EN1142" s="6"/>
      <c r="EO1142" s="6"/>
      <c r="EP1142" s="6"/>
      <c r="EQ1142" s="6"/>
      <c r="ER1142" s="6"/>
      <c r="ES1142" s="6"/>
      <c r="ET1142" s="6"/>
      <c r="EU1142" s="6"/>
      <c r="EV1142" s="6"/>
      <c r="EW1142" s="6"/>
      <c r="EX1142" s="6"/>
      <c r="EY1142" s="6"/>
      <c r="EZ1142" s="6"/>
      <c r="FA1142" s="6"/>
      <c r="FB1142" s="6"/>
      <c r="FC1142" s="6"/>
      <c r="FD1142" s="6"/>
      <c r="FE1142" s="6"/>
      <c r="FF1142" s="6"/>
      <c r="FG1142" s="6"/>
      <c r="FH1142" s="6"/>
      <c r="FI1142" s="6"/>
      <c r="FJ1142" s="6"/>
      <c r="FK1142" s="6"/>
      <c r="FL1142" s="6"/>
      <c r="FM1142" s="6"/>
      <c r="FN1142" s="6"/>
      <c r="FO1142" s="6"/>
      <c r="FP1142" s="6"/>
      <c r="FQ1142" s="6"/>
      <c r="FR1142" s="6"/>
      <c r="FS1142" s="6"/>
      <c r="FT1142" s="6"/>
      <c r="FU1142" s="6"/>
      <c r="FV1142" s="6"/>
      <c r="FW1142" s="6"/>
      <c r="FX1142" s="6"/>
      <c r="FY1142" s="6"/>
      <c r="FZ1142" s="6"/>
      <c r="GA1142" s="6"/>
      <c r="GB1142" s="6"/>
      <c r="GC1142" s="6"/>
      <c r="GD1142" s="6"/>
      <c r="GE1142" s="6"/>
      <c r="GF1142" s="6"/>
      <c r="GG1142" s="6"/>
      <c r="GH1142" s="6"/>
      <c r="GI1142" s="6"/>
      <c r="GJ1142" s="6"/>
      <c r="GK1142" s="6"/>
      <c r="GL1142" s="6"/>
      <c r="GM1142" s="6"/>
      <c r="GN1142" s="6"/>
      <c r="GO1142" s="6"/>
      <c r="GP1142" s="6"/>
      <c r="GQ1142" s="6"/>
      <c r="GR1142" s="6"/>
      <c r="GS1142" s="6"/>
      <c r="GT1142" s="6"/>
      <c r="GU1142" s="6"/>
      <c r="GV1142" s="6"/>
      <c r="GW1142" s="6"/>
      <c r="GX1142" s="6"/>
      <c r="GY1142" s="6"/>
      <c r="GZ1142" s="6"/>
      <c r="HA1142" s="6"/>
      <c r="HB1142" s="6"/>
      <c r="HC1142" s="6"/>
      <c r="HD1142" s="6"/>
      <c r="HE1142" s="6"/>
      <c r="HF1142" s="6"/>
      <c r="HG1142" s="6"/>
      <c r="HH1142" s="6"/>
      <c r="HI1142" s="6"/>
      <c r="HJ1142" s="6"/>
      <c r="HK1142" s="6"/>
      <c r="HL1142" s="6"/>
      <c r="HM1142" s="6"/>
      <c r="HN1142" s="6"/>
      <c r="HO1142" s="6"/>
      <c r="HP1142" s="6"/>
      <c r="HQ1142" s="6"/>
      <c r="HR1142" s="6"/>
      <c r="HS1142" s="6"/>
      <c r="HT1142" s="6"/>
      <c r="HU1142" s="6"/>
      <c r="HV1142" s="6"/>
      <c r="HW1142" s="6"/>
      <c r="HX1142" s="6"/>
      <c r="HY1142" s="6"/>
      <c r="HZ1142" s="6"/>
      <c r="IA1142" s="6"/>
      <c r="IB1142" s="6"/>
      <c r="IC1142" s="6"/>
      <c r="ID1142" s="6"/>
      <c r="IE1142" s="6"/>
      <c r="IF1142" s="6"/>
      <c r="IG1142" s="6"/>
      <c r="IH1142" s="6"/>
      <c r="II1142" s="6"/>
      <c r="IJ1142" s="6"/>
      <c r="IK1142" s="6"/>
      <c r="IL1142" s="6"/>
      <c r="IM1142" s="6"/>
      <c r="IN1142" s="6"/>
      <c r="IO1142" s="6"/>
      <c r="IP1142" s="6"/>
      <c r="IQ1142" s="6"/>
      <c r="IR1142" s="6"/>
      <c r="IS1142" s="6"/>
      <c r="IT1142" s="6"/>
      <c r="IU1142" s="6"/>
      <c r="IV1142" s="6"/>
    </row>
    <row r="1143" spans="1:256" s="287" customFormat="1" x14ac:dyDescent="0.2">
      <c r="A1143" s="6" t="s">
        <v>2075</v>
      </c>
      <c r="B1143" s="66">
        <v>41355.635416666664</v>
      </c>
      <c r="C1143" s="66">
        <v>41358.006944444445</v>
      </c>
      <c r="D1143" s="6" t="s">
        <v>3292</v>
      </c>
      <c r="E1143" s="6" t="s">
        <v>3293</v>
      </c>
      <c r="F1143" s="6"/>
      <c r="G1143" s="6">
        <v>50</v>
      </c>
      <c r="H1143" s="6"/>
      <c r="I1143" s="6"/>
      <c r="J1143" s="6"/>
      <c r="K1143" s="6"/>
      <c r="L1143" s="6"/>
      <c r="M1143" s="6">
        <v>1162.77</v>
      </c>
      <c r="N1143" s="6"/>
      <c r="O1143" s="6"/>
      <c r="P1143" s="6"/>
      <c r="Q1143" s="6">
        <v>144</v>
      </c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  <c r="BD1143" s="6"/>
      <c r="BE1143" s="6"/>
      <c r="BF1143" s="6"/>
      <c r="BG1143" s="6"/>
      <c r="BH1143" s="6"/>
      <c r="BI1143" s="6"/>
      <c r="BJ1143" s="6"/>
      <c r="BK1143" s="6"/>
      <c r="BL1143" s="6"/>
      <c r="BM1143" s="6"/>
      <c r="BN1143" s="6"/>
      <c r="BO1143" s="6"/>
      <c r="BP1143" s="6"/>
      <c r="BQ1143" s="6"/>
      <c r="BR1143" s="6"/>
      <c r="BS1143" s="6"/>
      <c r="BT1143" s="6"/>
      <c r="BU1143" s="6"/>
      <c r="BV1143" s="6"/>
      <c r="BW1143" s="6"/>
      <c r="BX1143" s="6"/>
      <c r="BY1143" s="6"/>
      <c r="BZ1143" s="6"/>
      <c r="CA1143" s="6"/>
      <c r="CB1143" s="6"/>
      <c r="CC1143" s="6"/>
      <c r="CD1143" s="6"/>
      <c r="CE1143" s="6"/>
      <c r="CF1143" s="6"/>
      <c r="CG1143" s="6"/>
      <c r="CH1143" s="6"/>
      <c r="CI1143" s="6"/>
      <c r="CJ1143" s="6"/>
      <c r="CK1143" s="6"/>
      <c r="CL1143" s="6"/>
      <c r="CM1143" s="6"/>
      <c r="CN1143" s="6"/>
      <c r="CO1143" s="6"/>
      <c r="CP1143" s="6"/>
      <c r="CQ1143" s="6"/>
      <c r="CR1143" s="6"/>
      <c r="CS1143" s="6"/>
      <c r="CT1143" s="6"/>
      <c r="CU1143" s="6"/>
      <c r="CV1143" s="6"/>
      <c r="CW1143" s="6"/>
      <c r="CX1143" s="6"/>
      <c r="CY1143" s="6"/>
      <c r="CZ1143" s="6"/>
      <c r="DA1143" s="6"/>
      <c r="DB1143" s="6"/>
      <c r="DC1143" s="6"/>
      <c r="DD1143" s="6"/>
      <c r="DE1143" s="6"/>
      <c r="DF1143" s="6"/>
      <c r="DG1143" s="6"/>
      <c r="DH1143" s="6"/>
      <c r="DI1143" s="6"/>
      <c r="DJ1143" s="6"/>
      <c r="DK1143" s="6"/>
      <c r="DL1143" s="6"/>
      <c r="DM1143" s="6"/>
      <c r="DN1143" s="6"/>
      <c r="DO1143" s="6"/>
      <c r="DP1143" s="6"/>
      <c r="DQ1143" s="6"/>
      <c r="DR1143" s="6"/>
      <c r="DS1143" s="6"/>
      <c r="DT1143" s="6"/>
      <c r="DU1143" s="6"/>
      <c r="DV1143" s="6"/>
      <c r="DW1143" s="6"/>
      <c r="DX1143" s="6"/>
      <c r="DY1143" s="6"/>
      <c r="DZ1143" s="6"/>
      <c r="EA1143" s="6"/>
      <c r="EB1143" s="6"/>
      <c r="EC1143" s="6"/>
      <c r="ED1143" s="6"/>
      <c r="EE1143" s="6"/>
      <c r="EF1143" s="6"/>
      <c r="EG1143" s="6"/>
      <c r="EH1143" s="6"/>
      <c r="EI1143" s="6"/>
      <c r="EJ1143" s="6"/>
      <c r="EK1143" s="6"/>
      <c r="EL1143" s="6"/>
      <c r="EM1143" s="6"/>
      <c r="EN1143" s="6"/>
      <c r="EO1143" s="6"/>
      <c r="EP1143" s="6"/>
      <c r="EQ1143" s="6"/>
      <c r="ER1143" s="6"/>
      <c r="ES1143" s="6"/>
      <c r="ET1143" s="6"/>
      <c r="EU1143" s="6"/>
      <c r="EV1143" s="6"/>
      <c r="EW1143" s="6"/>
      <c r="EX1143" s="6"/>
      <c r="EY1143" s="6"/>
      <c r="EZ1143" s="6"/>
      <c r="FA1143" s="6"/>
      <c r="FB1143" s="6"/>
      <c r="FC1143" s="6"/>
      <c r="FD1143" s="6"/>
      <c r="FE1143" s="6"/>
      <c r="FF1143" s="6"/>
      <c r="FG1143" s="6"/>
      <c r="FH1143" s="6"/>
      <c r="FI1143" s="6"/>
      <c r="FJ1143" s="6"/>
      <c r="FK1143" s="6"/>
      <c r="FL1143" s="6"/>
      <c r="FM1143" s="6"/>
      <c r="FN1143" s="6"/>
      <c r="FO1143" s="6"/>
      <c r="FP1143" s="6"/>
      <c r="FQ1143" s="6"/>
      <c r="FR1143" s="6"/>
      <c r="FS1143" s="6"/>
      <c r="FT1143" s="6"/>
      <c r="FU1143" s="6"/>
      <c r="FV1143" s="6"/>
      <c r="FW1143" s="6"/>
      <c r="FX1143" s="6"/>
      <c r="FY1143" s="6"/>
      <c r="FZ1143" s="6"/>
      <c r="GA1143" s="6"/>
      <c r="GB1143" s="6"/>
      <c r="GC1143" s="6"/>
      <c r="GD1143" s="6"/>
      <c r="GE1143" s="6"/>
      <c r="GF1143" s="6"/>
      <c r="GG1143" s="6"/>
      <c r="GH1143" s="6"/>
      <c r="GI1143" s="6"/>
      <c r="GJ1143" s="6"/>
      <c r="GK1143" s="6"/>
      <c r="GL1143" s="6"/>
      <c r="GM1143" s="6"/>
      <c r="GN1143" s="6"/>
      <c r="GO1143" s="6"/>
      <c r="GP1143" s="6"/>
      <c r="GQ1143" s="6"/>
      <c r="GR1143" s="6"/>
      <c r="GS1143" s="6"/>
      <c r="GT1143" s="6"/>
      <c r="GU1143" s="6"/>
      <c r="GV1143" s="6"/>
      <c r="GW1143" s="6"/>
      <c r="GX1143" s="6"/>
      <c r="GY1143" s="6"/>
      <c r="GZ1143" s="6"/>
      <c r="HA1143" s="6"/>
      <c r="HB1143" s="6"/>
      <c r="HC1143" s="6"/>
      <c r="HD1143" s="6"/>
      <c r="HE1143" s="6"/>
      <c r="HF1143" s="6"/>
      <c r="HG1143" s="6"/>
      <c r="HH1143" s="6"/>
      <c r="HI1143" s="6"/>
      <c r="HJ1143" s="6"/>
      <c r="HK1143" s="6"/>
      <c r="HL1143" s="6"/>
      <c r="HM1143" s="6"/>
      <c r="HN1143" s="6"/>
      <c r="HO1143" s="6"/>
      <c r="HP1143" s="6"/>
      <c r="HQ1143" s="6"/>
      <c r="HR1143" s="6"/>
      <c r="HS1143" s="6"/>
      <c r="HT1143" s="6"/>
      <c r="HU1143" s="6"/>
      <c r="HV1143" s="6"/>
      <c r="HW1143" s="6"/>
      <c r="HX1143" s="6"/>
      <c r="HY1143" s="6"/>
      <c r="HZ1143" s="6"/>
      <c r="IA1143" s="6"/>
      <c r="IB1143" s="6"/>
      <c r="IC1143" s="6"/>
      <c r="ID1143" s="6"/>
      <c r="IE1143" s="6"/>
      <c r="IF1143" s="6"/>
      <c r="IG1143" s="6"/>
      <c r="IH1143" s="6"/>
      <c r="II1143" s="6"/>
      <c r="IJ1143" s="6"/>
      <c r="IK1143" s="6"/>
      <c r="IL1143" s="6"/>
      <c r="IM1143" s="6"/>
      <c r="IN1143" s="6"/>
      <c r="IO1143" s="6"/>
      <c r="IP1143" s="6"/>
      <c r="IQ1143" s="6"/>
      <c r="IR1143" s="6"/>
      <c r="IS1143" s="6"/>
      <c r="IT1143" s="6"/>
      <c r="IU1143" s="6"/>
      <c r="IV1143" s="6"/>
    </row>
    <row r="1144" spans="1:256" s="287" customFormat="1" x14ac:dyDescent="0.2">
      <c r="A1144" s="6" t="s">
        <v>2075</v>
      </c>
      <c r="B1144" s="66">
        <v>41358.319444444445</v>
      </c>
      <c r="C1144" s="66">
        <v>41362.861111111109</v>
      </c>
      <c r="D1144" s="6" t="s">
        <v>3294</v>
      </c>
      <c r="E1144" s="6" t="s">
        <v>3295</v>
      </c>
      <c r="F1144" s="6"/>
      <c r="G1144" s="6">
        <v>50</v>
      </c>
      <c r="H1144" s="6"/>
      <c r="I1144" s="6"/>
      <c r="J1144" s="6"/>
      <c r="K1144" s="6"/>
      <c r="L1144" s="6"/>
      <c r="M1144" s="6">
        <v>1376.17</v>
      </c>
      <c r="N1144" s="6"/>
      <c r="O1144" s="6"/>
      <c r="P1144" s="6"/>
      <c r="Q1144" s="6">
        <v>125</v>
      </c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  <c r="BD1144" s="6"/>
      <c r="BE1144" s="6"/>
      <c r="BF1144" s="6"/>
      <c r="BG1144" s="6"/>
      <c r="BH1144" s="6"/>
      <c r="BI1144" s="6"/>
      <c r="BJ1144" s="6"/>
      <c r="BK1144" s="6"/>
      <c r="BL1144" s="6"/>
      <c r="BM1144" s="6"/>
      <c r="BN1144" s="6"/>
      <c r="BO1144" s="6"/>
      <c r="BP1144" s="6"/>
      <c r="BQ1144" s="6"/>
      <c r="BR1144" s="6"/>
      <c r="BS1144" s="6"/>
      <c r="BT1144" s="6"/>
      <c r="BU1144" s="6"/>
      <c r="BV1144" s="6"/>
      <c r="BW1144" s="6"/>
      <c r="BX1144" s="6"/>
      <c r="BY1144" s="6"/>
      <c r="BZ1144" s="6"/>
      <c r="CA1144" s="6"/>
      <c r="CB1144" s="6"/>
      <c r="CC1144" s="6"/>
      <c r="CD1144" s="6"/>
      <c r="CE1144" s="6"/>
      <c r="CF1144" s="6"/>
      <c r="CG1144" s="6"/>
      <c r="CH1144" s="6"/>
      <c r="CI1144" s="6"/>
      <c r="CJ1144" s="6"/>
      <c r="CK1144" s="6"/>
      <c r="CL1144" s="6"/>
      <c r="CM1144" s="6"/>
      <c r="CN1144" s="6"/>
      <c r="CO1144" s="6"/>
      <c r="CP1144" s="6"/>
      <c r="CQ1144" s="6"/>
      <c r="CR1144" s="6"/>
      <c r="CS1144" s="6"/>
      <c r="CT1144" s="6"/>
      <c r="CU1144" s="6"/>
      <c r="CV1144" s="6"/>
      <c r="CW1144" s="6"/>
      <c r="CX1144" s="6"/>
      <c r="CY1144" s="6"/>
      <c r="CZ1144" s="6"/>
      <c r="DA1144" s="6"/>
      <c r="DB1144" s="6"/>
      <c r="DC1144" s="6"/>
      <c r="DD1144" s="6"/>
      <c r="DE1144" s="6"/>
      <c r="DF1144" s="6"/>
      <c r="DG1144" s="6"/>
      <c r="DH1144" s="6"/>
      <c r="DI1144" s="6"/>
      <c r="DJ1144" s="6"/>
      <c r="DK1144" s="6"/>
      <c r="DL1144" s="6"/>
      <c r="DM1144" s="6"/>
      <c r="DN1144" s="6"/>
      <c r="DO1144" s="6"/>
      <c r="DP1144" s="6"/>
      <c r="DQ1144" s="6"/>
      <c r="DR1144" s="6"/>
      <c r="DS1144" s="6"/>
      <c r="DT1144" s="6"/>
      <c r="DU1144" s="6"/>
      <c r="DV1144" s="6"/>
      <c r="DW1144" s="6"/>
      <c r="DX1144" s="6"/>
      <c r="DY1144" s="6"/>
      <c r="DZ1144" s="6"/>
      <c r="EA1144" s="6"/>
      <c r="EB1144" s="6"/>
      <c r="EC1144" s="6"/>
      <c r="ED1144" s="6"/>
      <c r="EE1144" s="6"/>
      <c r="EF1144" s="6"/>
      <c r="EG1144" s="6"/>
      <c r="EH1144" s="6"/>
      <c r="EI1144" s="6"/>
      <c r="EJ1144" s="6"/>
      <c r="EK1144" s="6"/>
      <c r="EL1144" s="6"/>
      <c r="EM1144" s="6"/>
      <c r="EN1144" s="6"/>
      <c r="EO1144" s="6"/>
      <c r="EP1144" s="6"/>
      <c r="EQ1144" s="6"/>
      <c r="ER1144" s="6"/>
      <c r="ES1144" s="6"/>
      <c r="ET1144" s="6"/>
      <c r="EU1144" s="6"/>
      <c r="EV1144" s="6"/>
      <c r="EW1144" s="6"/>
      <c r="EX1144" s="6"/>
      <c r="EY1144" s="6"/>
      <c r="EZ1144" s="6"/>
      <c r="FA1144" s="6"/>
      <c r="FB1144" s="6"/>
      <c r="FC1144" s="6"/>
      <c r="FD1144" s="6"/>
      <c r="FE1144" s="6"/>
      <c r="FF1144" s="6"/>
      <c r="FG1144" s="6"/>
      <c r="FH1144" s="6"/>
      <c r="FI1144" s="6"/>
      <c r="FJ1144" s="6"/>
      <c r="FK1144" s="6"/>
      <c r="FL1144" s="6"/>
      <c r="FM1144" s="6"/>
      <c r="FN1144" s="6"/>
      <c r="FO1144" s="6"/>
      <c r="FP1144" s="6"/>
      <c r="FQ1144" s="6"/>
      <c r="FR1144" s="6"/>
      <c r="FS1144" s="6"/>
      <c r="FT1144" s="6"/>
      <c r="FU1144" s="6"/>
      <c r="FV1144" s="6"/>
      <c r="FW1144" s="6"/>
      <c r="FX1144" s="6"/>
      <c r="FY1144" s="6"/>
      <c r="FZ1144" s="6"/>
      <c r="GA1144" s="6"/>
      <c r="GB1144" s="6"/>
      <c r="GC1144" s="6"/>
      <c r="GD1144" s="6"/>
      <c r="GE1144" s="6"/>
      <c r="GF1144" s="6"/>
      <c r="GG1144" s="6"/>
      <c r="GH1144" s="6"/>
      <c r="GI1144" s="6"/>
      <c r="GJ1144" s="6"/>
      <c r="GK1144" s="6"/>
      <c r="GL1144" s="6"/>
      <c r="GM1144" s="6"/>
      <c r="GN1144" s="6"/>
      <c r="GO1144" s="6"/>
      <c r="GP1144" s="6"/>
      <c r="GQ1144" s="6"/>
      <c r="GR1144" s="6"/>
      <c r="GS1144" s="6"/>
      <c r="GT1144" s="6"/>
      <c r="GU1144" s="6"/>
      <c r="GV1144" s="6"/>
      <c r="GW1144" s="6"/>
      <c r="GX1144" s="6"/>
      <c r="GY1144" s="6"/>
      <c r="GZ1144" s="6"/>
      <c r="HA1144" s="6"/>
      <c r="HB1144" s="6"/>
      <c r="HC1144" s="6"/>
      <c r="HD1144" s="6"/>
      <c r="HE1144" s="6"/>
      <c r="HF1144" s="6"/>
      <c r="HG1144" s="6"/>
      <c r="HH1144" s="6"/>
      <c r="HI1144" s="6"/>
      <c r="HJ1144" s="6"/>
      <c r="HK1144" s="6"/>
      <c r="HL1144" s="6"/>
      <c r="HM1144" s="6"/>
      <c r="HN1144" s="6"/>
      <c r="HO1144" s="6"/>
      <c r="HP1144" s="6"/>
      <c r="HQ1144" s="6"/>
      <c r="HR1144" s="6"/>
      <c r="HS1144" s="6"/>
      <c r="HT1144" s="6"/>
      <c r="HU1144" s="6"/>
      <c r="HV1144" s="6"/>
      <c r="HW1144" s="6"/>
      <c r="HX1144" s="6"/>
      <c r="HY1144" s="6"/>
      <c r="HZ1144" s="6"/>
      <c r="IA1144" s="6"/>
      <c r="IB1144" s="6"/>
      <c r="IC1144" s="6"/>
      <c r="ID1144" s="6"/>
      <c r="IE1144" s="6"/>
      <c r="IF1144" s="6"/>
      <c r="IG1144" s="6"/>
      <c r="IH1144" s="6"/>
      <c r="II1144" s="6"/>
      <c r="IJ1144" s="6"/>
      <c r="IK1144" s="6"/>
      <c r="IL1144" s="6"/>
      <c r="IM1144" s="6"/>
      <c r="IN1144" s="6"/>
      <c r="IO1144" s="6"/>
      <c r="IP1144" s="6"/>
      <c r="IQ1144" s="6"/>
      <c r="IR1144" s="6"/>
      <c r="IS1144" s="6"/>
      <c r="IT1144" s="6"/>
      <c r="IU1144" s="6"/>
      <c r="IV1144" s="6"/>
    </row>
    <row r="1145" spans="1:256" s="287" customFormat="1" x14ac:dyDescent="0.2">
      <c r="A1145" s="6" t="s">
        <v>2075</v>
      </c>
      <c r="B1145" s="66">
        <v>41363.333333333336</v>
      </c>
      <c r="C1145" s="66">
        <v>41366.447916666664</v>
      </c>
      <c r="D1145" s="6" t="s">
        <v>3296</v>
      </c>
      <c r="E1145" s="6" t="s">
        <v>3297</v>
      </c>
      <c r="F1145" s="6"/>
      <c r="G1145" s="6">
        <v>50</v>
      </c>
      <c r="H1145" s="6"/>
      <c r="I1145" s="6"/>
      <c r="J1145" s="6"/>
      <c r="K1145" s="6"/>
      <c r="L1145" s="6"/>
      <c r="M1145" s="6">
        <v>608.96</v>
      </c>
      <c r="N1145" s="6"/>
      <c r="O1145" s="6"/>
      <c r="P1145" s="6"/>
      <c r="Q1145" s="6">
        <v>132</v>
      </c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  <c r="BD1145" s="6"/>
      <c r="BE1145" s="6"/>
      <c r="BF1145" s="6"/>
      <c r="BG1145" s="6"/>
      <c r="BH1145" s="6"/>
      <c r="BI1145" s="6"/>
      <c r="BJ1145" s="6"/>
      <c r="BK1145" s="6"/>
      <c r="BL1145" s="6"/>
      <c r="BM1145" s="6"/>
      <c r="BN1145" s="6"/>
      <c r="BO1145" s="6"/>
      <c r="BP1145" s="6"/>
      <c r="BQ1145" s="6"/>
      <c r="BR1145" s="6"/>
      <c r="BS1145" s="6"/>
      <c r="BT1145" s="6"/>
      <c r="BU1145" s="6"/>
      <c r="BV1145" s="6"/>
      <c r="BW1145" s="6"/>
      <c r="BX1145" s="6"/>
      <c r="BY1145" s="6"/>
      <c r="BZ1145" s="6"/>
      <c r="CA1145" s="6"/>
      <c r="CB1145" s="6"/>
      <c r="CC1145" s="6"/>
      <c r="CD1145" s="6"/>
      <c r="CE1145" s="6"/>
      <c r="CF1145" s="6"/>
      <c r="CG1145" s="6"/>
      <c r="CH1145" s="6"/>
      <c r="CI1145" s="6"/>
      <c r="CJ1145" s="6"/>
      <c r="CK1145" s="6"/>
      <c r="CL1145" s="6"/>
      <c r="CM1145" s="6"/>
      <c r="CN1145" s="6"/>
      <c r="CO1145" s="6"/>
      <c r="CP1145" s="6"/>
      <c r="CQ1145" s="6"/>
      <c r="CR1145" s="6"/>
      <c r="CS1145" s="6"/>
      <c r="CT1145" s="6"/>
      <c r="CU1145" s="6"/>
      <c r="CV1145" s="6"/>
      <c r="CW1145" s="6"/>
      <c r="CX1145" s="6"/>
      <c r="CY1145" s="6"/>
      <c r="CZ1145" s="6"/>
      <c r="DA1145" s="6"/>
      <c r="DB1145" s="6"/>
      <c r="DC1145" s="6"/>
      <c r="DD1145" s="6"/>
      <c r="DE1145" s="6"/>
      <c r="DF1145" s="6"/>
      <c r="DG1145" s="6"/>
      <c r="DH1145" s="6"/>
      <c r="DI1145" s="6"/>
      <c r="DJ1145" s="6"/>
      <c r="DK1145" s="6"/>
      <c r="DL1145" s="6"/>
      <c r="DM1145" s="6"/>
      <c r="DN1145" s="6"/>
      <c r="DO1145" s="6"/>
      <c r="DP1145" s="6"/>
      <c r="DQ1145" s="6"/>
      <c r="DR1145" s="6"/>
      <c r="DS1145" s="6"/>
      <c r="DT1145" s="6"/>
      <c r="DU1145" s="6"/>
      <c r="DV1145" s="6"/>
      <c r="DW1145" s="6"/>
      <c r="DX1145" s="6"/>
      <c r="DY1145" s="6"/>
      <c r="DZ1145" s="6"/>
      <c r="EA1145" s="6"/>
      <c r="EB1145" s="6"/>
      <c r="EC1145" s="6"/>
      <c r="ED1145" s="6"/>
      <c r="EE1145" s="6"/>
      <c r="EF1145" s="6"/>
      <c r="EG1145" s="6"/>
      <c r="EH1145" s="6"/>
      <c r="EI1145" s="6"/>
      <c r="EJ1145" s="6"/>
      <c r="EK1145" s="6"/>
      <c r="EL1145" s="6"/>
      <c r="EM1145" s="6"/>
      <c r="EN1145" s="6"/>
      <c r="EO1145" s="6"/>
      <c r="EP1145" s="6"/>
      <c r="EQ1145" s="6"/>
      <c r="ER1145" s="6"/>
      <c r="ES1145" s="6"/>
      <c r="ET1145" s="6"/>
      <c r="EU1145" s="6"/>
      <c r="EV1145" s="6"/>
      <c r="EW1145" s="6"/>
      <c r="EX1145" s="6"/>
      <c r="EY1145" s="6"/>
      <c r="EZ1145" s="6"/>
      <c r="FA1145" s="6"/>
      <c r="FB1145" s="6"/>
      <c r="FC1145" s="6"/>
      <c r="FD1145" s="6"/>
      <c r="FE1145" s="6"/>
      <c r="FF1145" s="6"/>
      <c r="FG1145" s="6"/>
      <c r="FH1145" s="6"/>
      <c r="FI1145" s="6"/>
      <c r="FJ1145" s="6"/>
      <c r="FK1145" s="6"/>
      <c r="FL1145" s="6"/>
      <c r="FM1145" s="6"/>
      <c r="FN1145" s="6"/>
      <c r="FO1145" s="6"/>
      <c r="FP1145" s="6"/>
      <c r="FQ1145" s="6"/>
      <c r="FR1145" s="6"/>
      <c r="FS1145" s="6"/>
      <c r="FT1145" s="6"/>
      <c r="FU1145" s="6"/>
      <c r="FV1145" s="6"/>
      <c r="FW1145" s="6"/>
      <c r="FX1145" s="6"/>
      <c r="FY1145" s="6"/>
      <c r="FZ1145" s="6"/>
      <c r="GA1145" s="6"/>
      <c r="GB1145" s="6"/>
      <c r="GC1145" s="6"/>
      <c r="GD1145" s="6"/>
      <c r="GE1145" s="6"/>
      <c r="GF1145" s="6"/>
      <c r="GG1145" s="6"/>
      <c r="GH1145" s="6"/>
      <c r="GI1145" s="6"/>
      <c r="GJ1145" s="6"/>
      <c r="GK1145" s="6"/>
      <c r="GL1145" s="6"/>
      <c r="GM1145" s="6"/>
      <c r="GN1145" s="6"/>
      <c r="GO1145" s="6"/>
      <c r="GP1145" s="6"/>
      <c r="GQ1145" s="6"/>
      <c r="GR1145" s="6"/>
      <c r="GS1145" s="6"/>
      <c r="GT1145" s="6"/>
      <c r="GU1145" s="6"/>
      <c r="GV1145" s="6"/>
      <c r="GW1145" s="6"/>
      <c r="GX1145" s="6"/>
      <c r="GY1145" s="6"/>
      <c r="GZ1145" s="6"/>
      <c r="HA1145" s="6"/>
      <c r="HB1145" s="6"/>
      <c r="HC1145" s="6"/>
      <c r="HD1145" s="6"/>
      <c r="HE1145" s="6"/>
      <c r="HF1145" s="6"/>
      <c r="HG1145" s="6"/>
      <c r="HH1145" s="6"/>
      <c r="HI1145" s="6"/>
      <c r="HJ1145" s="6"/>
      <c r="HK1145" s="6"/>
      <c r="HL1145" s="6"/>
      <c r="HM1145" s="6"/>
      <c r="HN1145" s="6"/>
      <c r="HO1145" s="6"/>
      <c r="HP1145" s="6"/>
      <c r="HQ1145" s="6"/>
      <c r="HR1145" s="6"/>
      <c r="HS1145" s="6"/>
      <c r="HT1145" s="6"/>
      <c r="HU1145" s="6"/>
      <c r="HV1145" s="6"/>
      <c r="HW1145" s="6"/>
      <c r="HX1145" s="6"/>
      <c r="HY1145" s="6"/>
      <c r="HZ1145" s="6"/>
      <c r="IA1145" s="6"/>
      <c r="IB1145" s="6"/>
      <c r="IC1145" s="6"/>
      <c r="ID1145" s="6"/>
      <c r="IE1145" s="6"/>
      <c r="IF1145" s="6"/>
      <c r="IG1145" s="6"/>
      <c r="IH1145" s="6"/>
      <c r="II1145" s="6"/>
      <c r="IJ1145" s="6"/>
      <c r="IK1145" s="6"/>
      <c r="IL1145" s="6"/>
      <c r="IM1145" s="6"/>
      <c r="IN1145" s="6"/>
      <c r="IO1145" s="6"/>
      <c r="IP1145" s="6"/>
      <c r="IQ1145" s="6"/>
      <c r="IR1145" s="6"/>
      <c r="IS1145" s="6"/>
      <c r="IT1145" s="6"/>
      <c r="IU1145" s="6"/>
      <c r="IV1145" s="6"/>
    </row>
    <row r="1146" spans="1:256" s="287" customFormat="1" x14ac:dyDescent="0.2">
      <c r="A1146" s="6" t="s">
        <v>2075</v>
      </c>
      <c r="B1146" s="66">
        <v>41366.649305555555</v>
      </c>
      <c r="C1146" s="66">
        <v>41370.923611111109</v>
      </c>
      <c r="D1146" s="6" t="s">
        <v>3298</v>
      </c>
      <c r="E1146" s="6" t="s">
        <v>3299</v>
      </c>
      <c r="F1146" s="6"/>
      <c r="G1146" s="6">
        <v>50</v>
      </c>
      <c r="H1146" s="6"/>
      <c r="I1146" s="6"/>
      <c r="J1146" s="6"/>
      <c r="K1146" s="6"/>
      <c r="L1146" s="6"/>
      <c r="M1146" s="6">
        <v>589.29999999999995</v>
      </c>
      <c r="N1146" s="6"/>
      <c r="O1146" s="6"/>
      <c r="P1146" s="6"/>
      <c r="Q1146" s="6">
        <v>156</v>
      </c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  <c r="BD1146" s="6"/>
      <c r="BE1146" s="6"/>
      <c r="BF1146" s="6"/>
      <c r="BG1146" s="6"/>
      <c r="BH1146" s="6"/>
      <c r="BI1146" s="6"/>
      <c r="BJ1146" s="6"/>
      <c r="BK1146" s="6"/>
      <c r="BL1146" s="6"/>
      <c r="BM1146" s="6"/>
      <c r="BN1146" s="6"/>
      <c r="BO1146" s="6"/>
      <c r="BP1146" s="6"/>
      <c r="BQ1146" s="6"/>
      <c r="BR1146" s="6"/>
      <c r="BS1146" s="6"/>
      <c r="BT1146" s="6"/>
      <c r="BU1146" s="6"/>
      <c r="BV1146" s="6"/>
      <c r="BW1146" s="6"/>
      <c r="BX1146" s="6"/>
      <c r="BY1146" s="6"/>
      <c r="BZ1146" s="6"/>
      <c r="CA1146" s="6"/>
      <c r="CB1146" s="6"/>
      <c r="CC1146" s="6"/>
      <c r="CD1146" s="6"/>
      <c r="CE1146" s="6"/>
      <c r="CF1146" s="6"/>
      <c r="CG1146" s="6"/>
      <c r="CH1146" s="6"/>
      <c r="CI1146" s="6"/>
      <c r="CJ1146" s="6"/>
      <c r="CK1146" s="6"/>
      <c r="CL1146" s="6"/>
      <c r="CM1146" s="6"/>
      <c r="CN1146" s="6"/>
      <c r="CO1146" s="6"/>
      <c r="CP1146" s="6"/>
      <c r="CQ1146" s="6"/>
      <c r="CR1146" s="6"/>
      <c r="CS1146" s="6"/>
      <c r="CT1146" s="6"/>
      <c r="CU1146" s="6"/>
      <c r="CV1146" s="6"/>
      <c r="CW1146" s="6"/>
      <c r="CX1146" s="6"/>
      <c r="CY1146" s="6"/>
      <c r="CZ1146" s="6"/>
      <c r="DA1146" s="6"/>
      <c r="DB1146" s="6"/>
      <c r="DC1146" s="6"/>
      <c r="DD1146" s="6"/>
      <c r="DE1146" s="6"/>
      <c r="DF1146" s="6"/>
      <c r="DG1146" s="6"/>
      <c r="DH1146" s="6"/>
      <c r="DI1146" s="6"/>
      <c r="DJ1146" s="6"/>
      <c r="DK1146" s="6"/>
      <c r="DL1146" s="6"/>
      <c r="DM1146" s="6"/>
      <c r="DN1146" s="6"/>
      <c r="DO1146" s="6"/>
      <c r="DP1146" s="6"/>
      <c r="DQ1146" s="6"/>
      <c r="DR1146" s="6"/>
      <c r="DS1146" s="6"/>
      <c r="DT1146" s="6"/>
      <c r="DU1146" s="6"/>
      <c r="DV1146" s="6"/>
      <c r="DW1146" s="6"/>
      <c r="DX1146" s="6"/>
      <c r="DY1146" s="6"/>
      <c r="DZ1146" s="6"/>
      <c r="EA1146" s="6"/>
      <c r="EB1146" s="6"/>
      <c r="EC1146" s="6"/>
      <c r="ED1146" s="6"/>
      <c r="EE1146" s="6"/>
      <c r="EF1146" s="6"/>
      <c r="EG1146" s="6"/>
      <c r="EH1146" s="6"/>
      <c r="EI1146" s="6"/>
      <c r="EJ1146" s="6"/>
      <c r="EK1146" s="6"/>
      <c r="EL1146" s="6"/>
      <c r="EM1146" s="6"/>
      <c r="EN1146" s="6"/>
      <c r="EO1146" s="6"/>
      <c r="EP1146" s="6"/>
      <c r="EQ1146" s="6"/>
      <c r="ER1146" s="6"/>
      <c r="ES1146" s="6"/>
      <c r="ET1146" s="6"/>
      <c r="EU1146" s="6"/>
      <c r="EV1146" s="6"/>
      <c r="EW1146" s="6"/>
      <c r="EX1146" s="6"/>
      <c r="EY1146" s="6"/>
      <c r="EZ1146" s="6"/>
      <c r="FA1146" s="6"/>
      <c r="FB1146" s="6"/>
      <c r="FC1146" s="6"/>
      <c r="FD1146" s="6"/>
      <c r="FE1146" s="6"/>
      <c r="FF1146" s="6"/>
      <c r="FG1146" s="6"/>
      <c r="FH1146" s="6"/>
      <c r="FI1146" s="6"/>
      <c r="FJ1146" s="6"/>
      <c r="FK1146" s="6"/>
      <c r="FL1146" s="6"/>
      <c r="FM1146" s="6"/>
      <c r="FN1146" s="6"/>
      <c r="FO1146" s="6"/>
      <c r="FP1146" s="6"/>
      <c r="FQ1146" s="6"/>
      <c r="FR1146" s="6"/>
      <c r="FS1146" s="6"/>
      <c r="FT1146" s="6"/>
      <c r="FU1146" s="6"/>
      <c r="FV1146" s="6"/>
      <c r="FW1146" s="6"/>
      <c r="FX1146" s="6"/>
      <c r="FY1146" s="6"/>
      <c r="FZ1146" s="6"/>
      <c r="GA1146" s="6"/>
      <c r="GB1146" s="6"/>
      <c r="GC1146" s="6"/>
      <c r="GD1146" s="6"/>
      <c r="GE1146" s="6"/>
      <c r="GF1146" s="6"/>
      <c r="GG1146" s="6"/>
      <c r="GH1146" s="6"/>
      <c r="GI1146" s="6"/>
      <c r="GJ1146" s="6"/>
      <c r="GK1146" s="6"/>
      <c r="GL1146" s="6"/>
      <c r="GM1146" s="6"/>
      <c r="GN1146" s="6"/>
      <c r="GO1146" s="6"/>
      <c r="GP1146" s="6"/>
      <c r="GQ1146" s="6"/>
      <c r="GR1146" s="6"/>
      <c r="GS1146" s="6"/>
      <c r="GT1146" s="6"/>
      <c r="GU1146" s="6"/>
      <c r="GV1146" s="6"/>
      <c r="GW1146" s="6"/>
      <c r="GX1146" s="6"/>
      <c r="GY1146" s="6"/>
      <c r="GZ1146" s="6"/>
      <c r="HA1146" s="6"/>
      <c r="HB1146" s="6"/>
      <c r="HC1146" s="6"/>
      <c r="HD1146" s="6"/>
      <c r="HE1146" s="6"/>
      <c r="HF1146" s="6"/>
      <c r="HG1146" s="6"/>
      <c r="HH1146" s="6"/>
      <c r="HI1146" s="6"/>
      <c r="HJ1146" s="6"/>
      <c r="HK1146" s="6"/>
      <c r="HL1146" s="6"/>
      <c r="HM1146" s="6"/>
      <c r="HN1146" s="6"/>
      <c r="HO1146" s="6"/>
      <c r="HP1146" s="6"/>
      <c r="HQ1146" s="6"/>
      <c r="HR1146" s="6"/>
      <c r="HS1146" s="6"/>
      <c r="HT1146" s="6"/>
      <c r="HU1146" s="6"/>
      <c r="HV1146" s="6"/>
      <c r="HW1146" s="6"/>
      <c r="HX1146" s="6"/>
      <c r="HY1146" s="6"/>
      <c r="HZ1146" s="6"/>
      <c r="IA1146" s="6"/>
      <c r="IB1146" s="6"/>
      <c r="IC1146" s="6"/>
      <c r="ID1146" s="6"/>
      <c r="IE1146" s="6"/>
      <c r="IF1146" s="6"/>
      <c r="IG1146" s="6"/>
      <c r="IH1146" s="6"/>
      <c r="II1146" s="6"/>
      <c r="IJ1146" s="6"/>
      <c r="IK1146" s="6"/>
      <c r="IL1146" s="6"/>
      <c r="IM1146" s="6"/>
      <c r="IN1146" s="6"/>
      <c r="IO1146" s="6"/>
      <c r="IP1146" s="6"/>
      <c r="IQ1146" s="6"/>
      <c r="IR1146" s="6"/>
      <c r="IS1146" s="6"/>
      <c r="IT1146" s="6"/>
      <c r="IU1146" s="6"/>
      <c r="IV1146" s="6"/>
    </row>
    <row r="1147" spans="1:256" s="287" customFormat="1" x14ac:dyDescent="0.2">
      <c r="A1147" s="6" t="s">
        <v>2075</v>
      </c>
      <c r="B1147" s="66">
        <v>41371.270833333336</v>
      </c>
      <c r="C1147" s="66">
        <v>41373.40625</v>
      </c>
      <c r="D1147" s="6" t="s">
        <v>3300</v>
      </c>
      <c r="E1147" s="6" t="s">
        <v>3301</v>
      </c>
      <c r="F1147" s="6"/>
      <c r="G1147" s="6">
        <v>50</v>
      </c>
      <c r="H1147" s="6"/>
      <c r="I1147" s="6"/>
      <c r="J1147" s="6"/>
      <c r="K1147" s="6"/>
      <c r="L1147" s="6"/>
      <c r="M1147" s="6">
        <v>1340.47</v>
      </c>
      <c r="N1147" s="6"/>
      <c r="O1147" s="6"/>
      <c r="P1147" s="6"/>
      <c r="Q1147" s="6">
        <v>121</v>
      </c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  <c r="BD1147" s="6"/>
      <c r="BE1147" s="6"/>
      <c r="BF1147" s="6"/>
      <c r="BG1147" s="6"/>
      <c r="BH1147" s="6"/>
      <c r="BI1147" s="6"/>
      <c r="BJ1147" s="6"/>
      <c r="BK1147" s="6"/>
      <c r="BL1147" s="6"/>
      <c r="BM1147" s="6"/>
      <c r="BN1147" s="6"/>
      <c r="BO1147" s="6"/>
      <c r="BP1147" s="6"/>
      <c r="BQ1147" s="6"/>
      <c r="BR1147" s="6"/>
      <c r="BS1147" s="6"/>
      <c r="BT1147" s="6"/>
      <c r="BU1147" s="6"/>
      <c r="BV1147" s="6"/>
      <c r="BW1147" s="6"/>
      <c r="BX1147" s="6"/>
      <c r="BY1147" s="6"/>
      <c r="BZ1147" s="6"/>
      <c r="CA1147" s="6"/>
      <c r="CB1147" s="6"/>
      <c r="CC1147" s="6"/>
      <c r="CD1147" s="6"/>
      <c r="CE1147" s="6"/>
      <c r="CF1147" s="6"/>
      <c r="CG1147" s="6"/>
      <c r="CH1147" s="6"/>
      <c r="CI1147" s="6"/>
      <c r="CJ1147" s="6"/>
      <c r="CK1147" s="6"/>
      <c r="CL1147" s="6"/>
      <c r="CM1147" s="6"/>
      <c r="CN1147" s="6"/>
      <c r="CO1147" s="6"/>
      <c r="CP1147" s="6"/>
      <c r="CQ1147" s="6"/>
      <c r="CR1147" s="6"/>
      <c r="CS1147" s="6"/>
      <c r="CT1147" s="6"/>
      <c r="CU1147" s="6"/>
      <c r="CV1147" s="6"/>
      <c r="CW1147" s="6"/>
      <c r="CX1147" s="6"/>
      <c r="CY1147" s="6"/>
      <c r="CZ1147" s="6"/>
      <c r="DA1147" s="6"/>
      <c r="DB1147" s="6"/>
      <c r="DC1147" s="6"/>
      <c r="DD1147" s="6"/>
      <c r="DE1147" s="6"/>
      <c r="DF1147" s="6"/>
      <c r="DG1147" s="6"/>
      <c r="DH1147" s="6"/>
      <c r="DI1147" s="6"/>
      <c r="DJ1147" s="6"/>
      <c r="DK1147" s="6"/>
      <c r="DL1147" s="6"/>
      <c r="DM1147" s="6"/>
      <c r="DN1147" s="6"/>
      <c r="DO1147" s="6"/>
      <c r="DP1147" s="6"/>
      <c r="DQ1147" s="6"/>
      <c r="DR1147" s="6"/>
      <c r="DS1147" s="6"/>
      <c r="DT1147" s="6"/>
      <c r="DU1147" s="6"/>
      <c r="DV1147" s="6"/>
      <c r="DW1147" s="6"/>
      <c r="DX1147" s="6"/>
      <c r="DY1147" s="6"/>
      <c r="DZ1147" s="6"/>
      <c r="EA1147" s="6"/>
      <c r="EB1147" s="6"/>
      <c r="EC1147" s="6"/>
      <c r="ED1147" s="6"/>
      <c r="EE1147" s="6"/>
      <c r="EF1147" s="6"/>
      <c r="EG1147" s="6"/>
      <c r="EH1147" s="6"/>
      <c r="EI1147" s="6"/>
      <c r="EJ1147" s="6"/>
      <c r="EK1147" s="6"/>
      <c r="EL1147" s="6"/>
      <c r="EM1147" s="6"/>
      <c r="EN1147" s="6"/>
      <c r="EO1147" s="6"/>
      <c r="EP1147" s="6"/>
      <c r="EQ1147" s="6"/>
      <c r="ER1147" s="6"/>
      <c r="ES1147" s="6"/>
      <c r="ET1147" s="6"/>
      <c r="EU1147" s="6"/>
      <c r="EV1147" s="6"/>
      <c r="EW1147" s="6"/>
      <c r="EX1147" s="6"/>
      <c r="EY1147" s="6"/>
      <c r="EZ1147" s="6"/>
      <c r="FA1147" s="6"/>
      <c r="FB1147" s="6"/>
      <c r="FC1147" s="6"/>
      <c r="FD1147" s="6"/>
      <c r="FE1147" s="6"/>
      <c r="FF1147" s="6"/>
      <c r="FG1147" s="6"/>
      <c r="FH1147" s="6"/>
      <c r="FI1147" s="6"/>
      <c r="FJ1147" s="6"/>
      <c r="FK1147" s="6"/>
      <c r="FL1147" s="6"/>
      <c r="FM1147" s="6"/>
      <c r="FN1147" s="6"/>
      <c r="FO1147" s="6"/>
      <c r="FP1147" s="6"/>
      <c r="FQ1147" s="6"/>
      <c r="FR1147" s="6"/>
      <c r="FS1147" s="6"/>
      <c r="FT1147" s="6"/>
      <c r="FU1147" s="6"/>
      <c r="FV1147" s="6"/>
      <c r="FW1147" s="6"/>
      <c r="FX1147" s="6"/>
      <c r="FY1147" s="6"/>
      <c r="FZ1147" s="6"/>
      <c r="GA1147" s="6"/>
      <c r="GB1147" s="6"/>
      <c r="GC1147" s="6"/>
      <c r="GD1147" s="6"/>
      <c r="GE1147" s="6"/>
      <c r="GF1147" s="6"/>
      <c r="GG1147" s="6"/>
      <c r="GH1147" s="6"/>
      <c r="GI1147" s="6"/>
      <c r="GJ1147" s="6"/>
      <c r="GK1147" s="6"/>
      <c r="GL1147" s="6"/>
      <c r="GM1147" s="6"/>
      <c r="GN1147" s="6"/>
      <c r="GO1147" s="6"/>
      <c r="GP1147" s="6"/>
      <c r="GQ1147" s="6"/>
      <c r="GR1147" s="6"/>
      <c r="GS1147" s="6"/>
      <c r="GT1147" s="6"/>
      <c r="GU1147" s="6"/>
      <c r="GV1147" s="6"/>
      <c r="GW1147" s="6"/>
      <c r="GX1147" s="6"/>
      <c r="GY1147" s="6"/>
      <c r="GZ1147" s="6"/>
      <c r="HA1147" s="6"/>
      <c r="HB1147" s="6"/>
      <c r="HC1147" s="6"/>
      <c r="HD1147" s="6"/>
      <c r="HE1147" s="6"/>
      <c r="HF1147" s="6"/>
      <c r="HG1147" s="6"/>
      <c r="HH1147" s="6"/>
      <c r="HI1147" s="6"/>
      <c r="HJ1147" s="6"/>
      <c r="HK1147" s="6"/>
      <c r="HL1147" s="6"/>
      <c r="HM1147" s="6"/>
      <c r="HN1147" s="6"/>
      <c r="HO1147" s="6"/>
      <c r="HP1147" s="6"/>
      <c r="HQ1147" s="6"/>
      <c r="HR1147" s="6"/>
      <c r="HS1147" s="6"/>
      <c r="HT1147" s="6"/>
      <c r="HU1147" s="6"/>
      <c r="HV1147" s="6"/>
      <c r="HW1147" s="6"/>
      <c r="HX1147" s="6"/>
      <c r="HY1147" s="6"/>
      <c r="HZ1147" s="6"/>
      <c r="IA1147" s="6"/>
      <c r="IB1147" s="6"/>
      <c r="IC1147" s="6"/>
      <c r="ID1147" s="6"/>
      <c r="IE1147" s="6"/>
      <c r="IF1147" s="6"/>
      <c r="IG1147" s="6"/>
      <c r="IH1147" s="6"/>
      <c r="II1147" s="6"/>
      <c r="IJ1147" s="6"/>
      <c r="IK1147" s="6"/>
      <c r="IL1147" s="6"/>
      <c r="IM1147" s="6"/>
      <c r="IN1147" s="6"/>
      <c r="IO1147" s="6"/>
      <c r="IP1147" s="6"/>
      <c r="IQ1147" s="6"/>
      <c r="IR1147" s="6"/>
      <c r="IS1147" s="6"/>
      <c r="IT1147" s="6"/>
      <c r="IU1147" s="6"/>
      <c r="IV1147" s="6"/>
    </row>
    <row r="1148" spans="1:256" s="287" customFormat="1" x14ac:dyDescent="0.2">
      <c r="A1148" s="6" t="s">
        <v>2075</v>
      </c>
      <c r="B1148" s="66">
        <v>41373.430555555555</v>
      </c>
      <c r="C1148" s="66">
        <v>41374.510416666664</v>
      </c>
      <c r="D1148" s="6" t="s">
        <v>3302</v>
      </c>
      <c r="E1148" s="6" t="s">
        <v>3303</v>
      </c>
      <c r="F1148" s="6"/>
      <c r="G1148" s="6">
        <v>50</v>
      </c>
      <c r="H1148" s="6"/>
      <c r="I1148" s="6"/>
      <c r="J1148" s="6"/>
      <c r="K1148" s="6"/>
      <c r="L1148" s="6"/>
      <c r="M1148" s="6">
        <v>6474.33</v>
      </c>
      <c r="N1148" s="6"/>
      <c r="O1148" s="6"/>
      <c r="P1148" s="6"/>
      <c r="Q1148" s="6">
        <v>43.5</v>
      </c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  <c r="BD1148" s="6"/>
      <c r="BE1148" s="6"/>
      <c r="BF1148" s="6"/>
      <c r="BG1148" s="6"/>
      <c r="BH1148" s="6"/>
      <c r="BI1148" s="6"/>
      <c r="BJ1148" s="6"/>
      <c r="BK1148" s="6"/>
      <c r="BL1148" s="6"/>
      <c r="BM1148" s="6"/>
      <c r="BN1148" s="6"/>
      <c r="BO1148" s="6"/>
      <c r="BP1148" s="6"/>
      <c r="BQ1148" s="6"/>
      <c r="BR1148" s="6"/>
      <c r="BS1148" s="6"/>
      <c r="BT1148" s="6"/>
      <c r="BU1148" s="6"/>
      <c r="BV1148" s="6"/>
      <c r="BW1148" s="6"/>
      <c r="BX1148" s="6"/>
      <c r="BY1148" s="6"/>
      <c r="BZ1148" s="6"/>
      <c r="CA1148" s="6"/>
      <c r="CB1148" s="6"/>
      <c r="CC1148" s="6"/>
      <c r="CD1148" s="6"/>
      <c r="CE1148" s="6"/>
      <c r="CF1148" s="6"/>
      <c r="CG1148" s="6"/>
      <c r="CH1148" s="6"/>
      <c r="CI1148" s="6"/>
      <c r="CJ1148" s="6"/>
      <c r="CK1148" s="6"/>
      <c r="CL1148" s="6"/>
      <c r="CM1148" s="6"/>
      <c r="CN1148" s="6"/>
      <c r="CO1148" s="6"/>
      <c r="CP1148" s="6"/>
      <c r="CQ1148" s="6"/>
      <c r="CR1148" s="6"/>
      <c r="CS1148" s="6"/>
      <c r="CT1148" s="6"/>
      <c r="CU1148" s="6"/>
      <c r="CV1148" s="6"/>
      <c r="CW1148" s="6"/>
      <c r="CX1148" s="6"/>
      <c r="CY1148" s="6"/>
      <c r="CZ1148" s="6"/>
      <c r="DA1148" s="6"/>
      <c r="DB1148" s="6"/>
      <c r="DC1148" s="6"/>
      <c r="DD1148" s="6"/>
      <c r="DE1148" s="6"/>
      <c r="DF1148" s="6"/>
      <c r="DG1148" s="6"/>
      <c r="DH1148" s="6"/>
      <c r="DI1148" s="6"/>
      <c r="DJ1148" s="6"/>
      <c r="DK1148" s="6"/>
      <c r="DL1148" s="6"/>
      <c r="DM1148" s="6"/>
      <c r="DN1148" s="6"/>
      <c r="DO1148" s="6"/>
      <c r="DP1148" s="6"/>
      <c r="DQ1148" s="6"/>
      <c r="DR1148" s="6"/>
      <c r="DS1148" s="6"/>
      <c r="DT1148" s="6"/>
      <c r="DU1148" s="6"/>
      <c r="DV1148" s="6"/>
      <c r="DW1148" s="6"/>
      <c r="DX1148" s="6"/>
      <c r="DY1148" s="6"/>
      <c r="DZ1148" s="6"/>
      <c r="EA1148" s="6"/>
      <c r="EB1148" s="6"/>
      <c r="EC1148" s="6"/>
      <c r="ED1148" s="6"/>
      <c r="EE1148" s="6"/>
      <c r="EF1148" s="6"/>
      <c r="EG1148" s="6"/>
      <c r="EH1148" s="6"/>
      <c r="EI1148" s="6"/>
      <c r="EJ1148" s="6"/>
      <c r="EK1148" s="6"/>
      <c r="EL1148" s="6"/>
      <c r="EM1148" s="6"/>
      <c r="EN1148" s="6"/>
      <c r="EO1148" s="6"/>
      <c r="EP1148" s="6"/>
      <c r="EQ1148" s="6"/>
      <c r="ER1148" s="6"/>
      <c r="ES1148" s="6"/>
      <c r="ET1148" s="6"/>
      <c r="EU1148" s="6"/>
      <c r="EV1148" s="6"/>
      <c r="EW1148" s="6"/>
      <c r="EX1148" s="6"/>
      <c r="EY1148" s="6"/>
      <c r="EZ1148" s="6"/>
      <c r="FA1148" s="6"/>
      <c r="FB1148" s="6"/>
      <c r="FC1148" s="6"/>
      <c r="FD1148" s="6"/>
      <c r="FE1148" s="6"/>
      <c r="FF1148" s="6"/>
      <c r="FG1148" s="6"/>
      <c r="FH1148" s="6"/>
      <c r="FI1148" s="6"/>
      <c r="FJ1148" s="6"/>
      <c r="FK1148" s="6"/>
      <c r="FL1148" s="6"/>
      <c r="FM1148" s="6"/>
      <c r="FN1148" s="6"/>
      <c r="FO1148" s="6"/>
      <c r="FP1148" s="6"/>
      <c r="FQ1148" s="6"/>
      <c r="FR1148" s="6"/>
      <c r="FS1148" s="6"/>
      <c r="FT1148" s="6"/>
      <c r="FU1148" s="6"/>
      <c r="FV1148" s="6"/>
      <c r="FW1148" s="6"/>
      <c r="FX1148" s="6"/>
      <c r="FY1148" s="6"/>
      <c r="FZ1148" s="6"/>
      <c r="GA1148" s="6"/>
      <c r="GB1148" s="6"/>
      <c r="GC1148" s="6"/>
      <c r="GD1148" s="6"/>
      <c r="GE1148" s="6"/>
      <c r="GF1148" s="6"/>
      <c r="GG1148" s="6"/>
      <c r="GH1148" s="6"/>
      <c r="GI1148" s="6"/>
      <c r="GJ1148" s="6"/>
      <c r="GK1148" s="6"/>
      <c r="GL1148" s="6"/>
      <c r="GM1148" s="6"/>
      <c r="GN1148" s="6"/>
      <c r="GO1148" s="6"/>
      <c r="GP1148" s="6"/>
      <c r="GQ1148" s="6"/>
      <c r="GR1148" s="6"/>
      <c r="GS1148" s="6"/>
      <c r="GT1148" s="6"/>
      <c r="GU1148" s="6"/>
      <c r="GV1148" s="6"/>
      <c r="GW1148" s="6"/>
      <c r="GX1148" s="6"/>
      <c r="GY1148" s="6"/>
      <c r="GZ1148" s="6"/>
      <c r="HA1148" s="6"/>
      <c r="HB1148" s="6"/>
      <c r="HC1148" s="6"/>
      <c r="HD1148" s="6"/>
      <c r="HE1148" s="6"/>
      <c r="HF1148" s="6"/>
      <c r="HG1148" s="6"/>
      <c r="HH1148" s="6"/>
      <c r="HI1148" s="6"/>
      <c r="HJ1148" s="6"/>
      <c r="HK1148" s="6"/>
      <c r="HL1148" s="6"/>
      <c r="HM1148" s="6"/>
      <c r="HN1148" s="6"/>
      <c r="HO1148" s="6"/>
      <c r="HP1148" s="6"/>
      <c r="HQ1148" s="6"/>
      <c r="HR1148" s="6"/>
      <c r="HS1148" s="6"/>
      <c r="HT1148" s="6"/>
      <c r="HU1148" s="6"/>
      <c r="HV1148" s="6"/>
      <c r="HW1148" s="6"/>
      <c r="HX1148" s="6"/>
      <c r="HY1148" s="6"/>
      <c r="HZ1148" s="6"/>
      <c r="IA1148" s="6"/>
      <c r="IB1148" s="6"/>
      <c r="IC1148" s="6"/>
      <c r="ID1148" s="6"/>
      <c r="IE1148" s="6"/>
      <c r="IF1148" s="6"/>
      <c r="IG1148" s="6"/>
      <c r="IH1148" s="6"/>
      <c r="II1148" s="6"/>
      <c r="IJ1148" s="6"/>
      <c r="IK1148" s="6"/>
      <c r="IL1148" s="6"/>
      <c r="IM1148" s="6"/>
      <c r="IN1148" s="6"/>
      <c r="IO1148" s="6"/>
      <c r="IP1148" s="6"/>
      <c r="IQ1148" s="6"/>
      <c r="IR1148" s="6"/>
      <c r="IS1148" s="6"/>
      <c r="IT1148" s="6"/>
      <c r="IU1148" s="6"/>
      <c r="IV1148" s="6"/>
    </row>
    <row r="1149" spans="1:256" s="287" customFormat="1" x14ac:dyDescent="0.2">
      <c r="A1149" s="6" t="s">
        <v>2075</v>
      </c>
      <c r="B1149" s="66">
        <v>41374.902777777781</v>
      </c>
      <c r="C1149" s="66">
        <v>41378.097222222219</v>
      </c>
      <c r="D1149" s="6" t="s">
        <v>3304</v>
      </c>
      <c r="E1149" s="6" t="s">
        <v>3305</v>
      </c>
      <c r="F1149" s="6"/>
      <c r="G1149" s="6">
        <v>50</v>
      </c>
      <c r="H1149" s="6"/>
      <c r="I1149" s="6"/>
      <c r="J1149" s="6"/>
      <c r="K1149" s="6"/>
      <c r="L1149" s="6"/>
      <c r="M1149" s="6">
        <v>5724</v>
      </c>
      <c r="N1149" s="6"/>
      <c r="O1149" s="6"/>
      <c r="P1149" s="6"/>
      <c r="Q1149" s="6">
        <v>51.4</v>
      </c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  <c r="BD1149" s="6"/>
      <c r="BE1149" s="6"/>
      <c r="BF1149" s="6"/>
      <c r="BG1149" s="6"/>
      <c r="BH1149" s="6"/>
      <c r="BI1149" s="6"/>
      <c r="BJ1149" s="6"/>
      <c r="BK1149" s="6"/>
      <c r="BL1149" s="6"/>
      <c r="BM1149" s="6"/>
      <c r="BN1149" s="6"/>
      <c r="BO1149" s="6"/>
      <c r="BP1149" s="6"/>
      <c r="BQ1149" s="6"/>
      <c r="BR1149" s="6"/>
      <c r="BS1149" s="6"/>
      <c r="BT1149" s="6"/>
      <c r="BU1149" s="6"/>
      <c r="BV1149" s="6"/>
      <c r="BW1149" s="6"/>
      <c r="BX1149" s="6"/>
      <c r="BY1149" s="6"/>
      <c r="BZ1149" s="6"/>
      <c r="CA1149" s="6"/>
      <c r="CB1149" s="6"/>
      <c r="CC1149" s="6"/>
      <c r="CD1149" s="6"/>
      <c r="CE1149" s="6"/>
      <c r="CF1149" s="6"/>
      <c r="CG1149" s="6"/>
      <c r="CH1149" s="6"/>
      <c r="CI1149" s="6"/>
      <c r="CJ1149" s="6"/>
      <c r="CK1149" s="6"/>
      <c r="CL1149" s="6"/>
      <c r="CM1149" s="6"/>
      <c r="CN1149" s="6"/>
      <c r="CO1149" s="6"/>
      <c r="CP1149" s="6"/>
      <c r="CQ1149" s="6"/>
      <c r="CR1149" s="6"/>
      <c r="CS1149" s="6"/>
      <c r="CT1149" s="6"/>
      <c r="CU1149" s="6"/>
      <c r="CV1149" s="6"/>
      <c r="CW1149" s="6"/>
      <c r="CX1149" s="6"/>
      <c r="CY1149" s="6"/>
      <c r="CZ1149" s="6"/>
      <c r="DA1149" s="6"/>
      <c r="DB1149" s="6"/>
      <c r="DC1149" s="6"/>
      <c r="DD1149" s="6"/>
      <c r="DE1149" s="6"/>
      <c r="DF1149" s="6"/>
      <c r="DG1149" s="6"/>
      <c r="DH1149" s="6"/>
      <c r="DI1149" s="6"/>
      <c r="DJ1149" s="6"/>
      <c r="DK1149" s="6"/>
      <c r="DL1149" s="6"/>
      <c r="DM1149" s="6"/>
      <c r="DN1149" s="6"/>
      <c r="DO1149" s="6"/>
      <c r="DP1149" s="6"/>
      <c r="DQ1149" s="6"/>
      <c r="DR1149" s="6"/>
      <c r="DS1149" s="6"/>
      <c r="DT1149" s="6"/>
      <c r="DU1149" s="6"/>
      <c r="DV1149" s="6"/>
      <c r="DW1149" s="6"/>
      <c r="DX1149" s="6"/>
      <c r="DY1149" s="6"/>
      <c r="DZ1149" s="6"/>
      <c r="EA1149" s="6"/>
      <c r="EB1149" s="6"/>
      <c r="EC1149" s="6"/>
      <c r="ED1149" s="6"/>
      <c r="EE1149" s="6"/>
      <c r="EF1149" s="6"/>
      <c r="EG1149" s="6"/>
      <c r="EH1149" s="6"/>
      <c r="EI1149" s="6"/>
      <c r="EJ1149" s="6"/>
      <c r="EK1149" s="6"/>
      <c r="EL1149" s="6"/>
      <c r="EM1149" s="6"/>
      <c r="EN1149" s="6"/>
      <c r="EO1149" s="6"/>
      <c r="EP1149" s="6"/>
      <c r="EQ1149" s="6"/>
      <c r="ER1149" s="6"/>
      <c r="ES1149" s="6"/>
      <c r="ET1149" s="6"/>
      <c r="EU1149" s="6"/>
      <c r="EV1149" s="6"/>
      <c r="EW1149" s="6"/>
      <c r="EX1149" s="6"/>
      <c r="EY1149" s="6"/>
      <c r="EZ1149" s="6"/>
      <c r="FA1149" s="6"/>
      <c r="FB1149" s="6"/>
      <c r="FC1149" s="6"/>
      <c r="FD1149" s="6"/>
      <c r="FE1149" s="6"/>
      <c r="FF1149" s="6"/>
      <c r="FG1149" s="6"/>
      <c r="FH1149" s="6"/>
      <c r="FI1149" s="6"/>
      <c r="FJ1149" s="6"/>
      <c r="FK1149" s="6"/>
      <c r="FL1149" s="6"/>
      <c r="FM1149" s="6"/>
      <c r="FN1149" s="6"/>
      <c r="FO1149" s="6"/>
      <c r="FP1149" s="6"/>
      <c r="FQ1149" s="6"/>
      <c r="FR1149" s="6"/>
      <c r="FS1149" s="6"/>
      <c r="FT1149" s="6"/>
      <c r="FU1149" s="6"/>
      <c r="FV1149" s="6"/>
      <c r="FW1149" s="6"/>
      <c r="FX1149" s="6"/>
      <c r="FY1149" s="6"/>
      <c r="FZ1149" s="6"/>
      <c r="GA1149" s="6"/>
      <c r="GB1149" s="6"/>
      <c r="GC1149" s="6"/>
      <c r="GD1149" s="6"/>
      <c r="GE1149" s="6"/>
      <c r="GF1149" s="6"/>
      <c r="GG1149" s="6"/>
      <c r="GH1149" s="6"/>
      <c r="GI1149" s="6"/>
      <c r="GJ1149" s="6"/>
      <c r="GK1149" s="6"/>
      <c r="GL1149" s="6"/>
      <c r="GM1149" s="6"/>
      <c r="GN1149" s="6"/>
      <c r="GO1149" s="6"/>
      <c r="GP1149" s="6"/>
      <c r="GQ1149" s="6"/>
      <c r="GR1149" s="6"/>
      <c r="GS1149" s="6"/>
      <c r="GT1149" s="6"/>
      <c r="GU1149" s="6"/>
      <c r="GV1149" s="6"/>
      <c r="GW1149" s="6"/>
      <c r="GX1149" s="6"/>
      <c r="GY1149" s="6"/>
      <c r="GZ1149" s="6"/>
      <c r="HA1149" s="6"/>
      <c r="HB1149" s="6"/>
      <c r="HC1149" s="6"/>
      <c r="HD1149" s="6"/>
      <c r="HE1149" s="6"/>
      <c r="HF1149" s="6"/>
      <c r="HG1149" s="6"/>
      <c r="HH1149" s="6"/>
      <c r="HI1149" s="6"/>
      <c r="HJ1149" s="6"/>
      <c r="HK1149" s="6"/>
      <c r="HL1149" s="6"/>
      <c r="HM1149" s="6"/>
      <c r="HN1149" s="6"/>
      <c r="HO1149" s="6"/>
      <c r="HP1149" s="6"/>
      <c r="HQ1149" s="6"/>
      <c r="HR1149" s="6"/>
      <c r="HS1149" s="6"/>
      <c r="HT1149" s="6"/>
      <c r="HU1149" s="6"/>
      <c r="HV1149" s="6"/>
      <c r="HW1149" s="6"/>
      <c r="HX1149" s="6"/>
      <c r="HY1149" s="6"/>
      <c r="HZ1149" s="6"/>
      <c r="IA1149" s="6"/>
      <c r="IB1149" s="6"/>
      <c r="IC1149" s="6"/>
      <c r="ID1149" s="6"/>
      <c r="IE1149" s="6"/>
      <c r="IF1149" s="6"/>
      <c r="IG1149" s="6"/>
      <c r="IH1149" s="6"/>
      <c r="II1149" s="6"/>
      <c r="IJ1149" s="6"/>
      <c r="IK1149" s="6"/>
      <c r="IL1149" s="6"/>
      <c r="IM1149" s="6"/>
      <c r="IN1149" s="6"/>
      <c r="IO1149" s="6"/>
      <c r="IP1149" s="6"/>
      <c r="IQ1149" s="6"/>
      <c r="IR1149" s="6"/>
      <c r="IS1149" s="6"/>
      <c r="IT1149" s="6"/>
      <c r="IU1149" s="6"/>
      <c r="IV1149" s="6"/>
    </row>
    <row r="1150" spans="1:256" s="287" customFormat="1" x14ac:dyDescent="0.2">
      <c r="A1150" s="6" t="s">
        <v>2075</v>
      </c>
      <c r="B1150" s="66">
        <v>41378.263888888891</v>
      </c>
      <c r="C1150" s="66">
        <v>41378.670138888891</v>
      </c>
      <c r="D1150" s="6" t="s">
        <v>3306</v>
      </c>
      <c r="E1150" s="6" t="s">
        <v>3307</v>
      </c>
      <c r="F1150" s="6"/>
      <c r="G1150" s="6">
        <v>50</v>
      </c>
      <c r="H1150" s="6"/>
      <c r="I1150" s="6"/>
      <c r="J1150" s="6"/>
      <c r="K1150" s="6"/>
      <c r="L1150" s="6"/>
      <c r="M1150" s="6">
        <v>136.74</v>
      </c>
      <c r="N1150" s="6"/>
      <c r="O1150" s="6"/>
      <c r="P1150" s="6"/>
      <c r="Q1150" s="6">
        <v>455</v>
      </c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  <c r="BD1150" s="6"/>
      <c r="BE1150" s="6"/>
      <c r="BF1150" s="6"/>
      <c r="BG1150" s="6"/>
      <c r="BH1150" s="6"/>
      <c r="BI1150" s="6"/>
      <c r="BJ1150" s="6"/>
      <c r="BK1150" s="6"/>
      <c r="BL1150" s="6"/>
      <c r="BM1150" s="6"/>
      <c r="BN1150" s="6"/>
      <c r="BO1150" s="6"/>
      <c r="BP1150" s="6"/>
      <c r="BQ1150" s="6"/>
      <c r="BR1150" s="6"/>
      <c r="BS1150" s="6"/>
      <c r="BT1150" s="6"/>
      <c r="BU1150" s="6"/>
      <c r="BV1150" s="6"/>
      <c r="BW1150" s="6"/>
      <c r="BX1150" s="6"/>
      <c r="BY1150" s="6"/>
      <c r="BZ1150" s="6"/>
      <c r="CA1150" s="6"/>
      <c r="CB1150" s="6"/>
      <c r="CC1150" s="6"/>
      <c r="CD1150" s="6"/>
      <c r="CE1150" s="6"/>
      <c r="CF1150" s="6"/>
      <c r="CG1150" s="6"/>
      <c r="CH1150" s="6"/>
      <c r="CI1150" s="6"/>
      <c r="CJ1150" s="6"/>
      <c r="CK1150" s="6"/>
      <c r="CL1150" s="6"/>
      <c r="CM1150" s="6"/>
      <c r="CN1150" s="6"/>
      <c r="CO1150" s="6"/>
      <c r="CP1150" s="6"/>
      <c r="CQ1150" s="6"/>
      <c r="CR1150" s="6"/>
      <c r="CS1150" s="6"/>
      <c r="CT1150" s="6"/>
      <c r="CU1150" s="6"/>
      <c r="CV1150" s="6"/>
      <c r="CW1150" s="6"/>
      <c r="CX1150" s="6"/>
      <c r="CY1150" s="6"/>
      <c r="CZ1150" s="6"/>
      <c r="DA1150" s="6"/>
      <c r="DB1150" s="6"/>
      <c r="DC1150" s="6"/>
      <c r="DD1150" s="6"/>
      <c r="DE1150" s="6"/>
      <c r="DF1150" s="6"/>
      <c r="DG1150" s="6"/>
      <c r="DH1150" s="6"/>
      <c r="DI1150" s="6"/>
      <c r="DJ1150" s="6"/>
      <c r="DK1150" s="6"/>
      <c r="DL1150" s="6"/>
      <c r="DM1150" s="6"/>
      <c r="DN1150" s="6"/>
      <c r="DO1150" s="6"/>
      <c r="DP1150" s="6"/>
      <c r="DQ1150" s="6"/>
      <c r="DR1150" s="6"/>
      <c r="DS1150" s="6"/>
      <c r="DT1150" s="6"/>
      <c r="DU1150" s="6"/>
      <c r="DV1150" s="6"/>
      <c r="DW1150" s="6"/>
      <c r="DX1150" s="6"/>
      <c r="DY1150" s="6"/>
      <c r="DZ1150" s="6"/>
      <c r="EA1150" s="6"/>
      <c r="EB1150" s="6"/>
      <c r="EC1150" s="6"/>
      <c r="ED1150" s="6"/>
      <c r="EE1150" s="6"/>
      <c r="EF1150" s="6"/>
      <c r="EG1150" s="6"/>
      <c r="EH1150" s="6"/>
      <c r="EI1150" s="6"/>
      <c r="EJ1150" s="6"/>
      <c r="EK1150" s="6"/>
      <c r="EL1150" s="6"/>
      <c r="EM1150" s="6"/>
      <c r="EN1150" s="6"/>
      <c r="EO1150" s="6"/>
      <c r="EP1150" s="6"/>
      <c r="EQ1150" s="6"/>
      <c r="ER1150" s="6"/>
      <c r="ES1150" s="6"/>
      <c r="ET1150" s="6"/>
      <c r="EU1150" s="6"/>
      <c r="EV1150" s="6"/>
      <c r="EW1150" s="6"/>
      <c r="EX1150" s="6"/>
      <c r="EY1150" s="6"/>
      <c r="EZ1150" s="6"/>
      <c r="FA1150" s="6"/>
      <c r="FB1150" s="6"/>
      <c r="FC1150" s="6"/>
      <c r="FD1150" s="6"/>
      <c r="FE1150" s="6"/>
      <c r="FF1150" s="6"/>
      <c r="FG1150" s="6"/>
      <c r="FH1150" s="6"/>
      <c r="FI1150" s="6"/>
      <c r="FJ1150" s="6"/>
      <c r="FK1150" s="6"/>
      <c r="FL1150" s="6"/>
      <c r="FM1150" s="6"/>
      <c r="FN1150" s="6"/>
      <c r="FO1150" s="6"/>
      <c r="FP1150" s="6"/>
      <c r="FQ1150" s="6"/>
      <c r="FR1150" s="6"/>
      <c r="FS1150" s="6"/>
      <c r="FT1150" s="6"/>
      <c r="FU1150" s="6"/>
      <c r="FV1150" s="6"/>
      <c r="FW1150" s="6"/>
      <c r="FX1150" s="6"/>
      <c r="FY1150" s="6"/>
      <c r="FZ1150" s="6"/>
      <c r="GA1150" s="6"/>
      <c r="GB1150" s="6"/>
      <c r="GC1150" s="6"/>
      <c r="GD1150" s="6"/>
      <c r="GE1150" s="6"/>
      <c r="GF1150" s="6"/>
      <c r="GG1150" s="6"/>
      <c r="GH1150" s="6"/>
      <c r="GI1150" s="6"/>
      <c r="GJ1150" s="6"/>
      <c r="GK1150" s="6"/>
      <c r="GL1150" s="6"/>
      <c r="GM1150" s="6"/>
      <c r="GN1150" s="6"/>
      <c r="GO1150" s="6"/>
      <c r="GP1150" s="6"/>
      <c r="GQ1150" s="6"/>
      <c r="GR1150" s="6"/>
      <c r="GS1150" s="6"/>
      <c r="GT1150" s="6"/>
      <c r="GU1150" s="6"/>
      <c r="GV1150" s="6"/>
      <c r="GW1150" s="6"/>
      <c r="GX1150" s="6"/>
      <c r="GY1150" s="6"/>
      <c r="GZ1150" s="6"/>
      <c r="HA1150" s="6"/>
      <c r="HB1150" s="6"/>
      <c r="HC1150" s="6"/>
      <c r="HD1150" s="6"/>
      <c r="HE1150" s="6"/>
      <c r="HF1150" s="6"/>
      <c r="HG1150" s="6"/>
      <c r="HH1150" s="6"/>
      <c r="HI1150" s="6"/>
      <c r="HJ1150" s="6"/>
      <c r="HK1150" s="6"/>
      <c r="HL1150" s="6"/>
      <c r="HM1150" s="6"/>
      <c r="HN1150" s="6"/>
      <c r="HO1150" s="6"/>
      <c r="HP1150" s="6"/>
      <c r="HQ1150" s="6"/>
      <c r="HR1150" s="6"/>
      <c r="HS1150" s="6"/>
      <c r="HT1150" s="6"/>
      <c r="HU1150" s="6"/>
      <c r="HV1150" s="6"/>
      <c r="HW1150" s="6"/>
      <c r="HX1150" s="6"/>
      <c r="HY1150" s="6"/>
      <c r="HZ1150" s="6"/>
      <c r="IA1150" s="6"/>
      <c r="IB1150" s="6"/>
      <c r="IC1150" s="6"/>
      <c r="ID1150" s="6"/>
      <c r="IE1150" s="6"/>
      <c r="IF1150" s="6"/>
      <c r="IG1150" s="6"/>
      <c r="IH1150" s="6"/>
      <c r="II1150" s="6"/>
      <c r="IJ1150" s="6"/>
      <c r="IK1150" s="6"/>
      <c r="IL1150" s="6"/>
      <c r="IM1150" s="6"/>
      <c r="IN1150" s="6"/>
      <c r="IO1150" s="6"/>
      <c r="IP1150" s="6"/>
      <c r="IQ1150" s="6"/>
      <c r="IR1150" s="6"/>
      <c r="IS1150" s="6"/>
      <c r="IT1150" s="6"/>
      <c r="IU1150" s="6"/>
      <c r="IV1150" s="6"/>
    </row>
    <row r="1151" spans="1:256" s="287" customFormat="1" x14ac:dyDescent="0.2">
      <c r="A1151" s="6" t="s">
        <v>2075</v>
      </c>
      <c r="B1151" s="66">
        <v>41378.28125</v>
      </c>
      <c r="C1151" s="66">
        <v>41378.506944444445</v>
      </c>
      <c r="D1151" s="6" t="s">
        <v>3087</v>
      </c>
      <c r="E1151" s="6" t="s">
        <v>3088</v>
      </c>
      <c r="F1151" s="6"/>
      <c r="G1151" s="6">
        <v>50</v>
      </c>
      <c r="H1151" s="6"/>
      <c r="I1151" s="6"/>
      <c r="J1151" s="6"/>
      <c r="K1151" s="6"/>
      <c r="L1151" s="6"/>
      <c r="M1151" s="6">
        <v>78.857299999999995</v>
      </c>
      <c r="N1151" s="6"/>
      <c r="O1151" s="6">
        <v>242</v>
      </c>
      <c r="P1151" s="6"/>
      <c r="Q1151" s="6">
        <v>449</v>
      </c>
      <c r="R1151" s="6"/>
      <c r="S1151" s="6">
        <v>0.06</v>
      </c>
      <c r="T1151" s="6"/>
      <c r="U1151" s="6">
        <v>1.69</v>
      </c>
      <c r="V1151" s="6"/>
      <c r="W1151" s="6">
        <v>38.5</v>
      </c>
      <c r="X1151" s="6"/>
      <c r="Y1151" s="6">
        <v>146</v>
      </c>
      <c r="Z1151" s="6"/>
      <c r="AA1151" s="6">
        <v>225</v>
      </c>
      <c r="AB1151" s="6"/>
      <c r="AC1151" s="6">
        <v>1390</v>
      </c>
      <c r="AD1151" s="6" t="s">
        <v>1784</v>
      </c>
      <c r="AE1151" s="6">
        <v>20</v>
      </c>
      <c r="AF1151" s="6"/>
      <c r="AG1151" s="6">
        <v>88</v>
      </c>
      <c r="AH1151" s="6"/>
      <c r="AI1151" s="6">
        <v>41</v>
      </c>
      <c r="AJ1151" s="6" t="s">
        <v>1784</v>
      </c>
      <c r="AK1151" s="6">
        <v>2.5</v>
      </c>
      <c r="AL1151" s="6"/>
      <c r="AM1151" s="6">
        <v>7.64</v>
      </c>
      <c r="AN1151" s="6"/>
      <c r="AO1151" s="6">
        <v>333</v>
      </c>
      <c r="AP1151" s="6"/>
      <c r="AQ1151" s="6">
        <v>18</v>
      </c>
      <c r="AR1151" s="6"/>
      <c r="AS1151" s="6"/>
      <c r="AT1151" s="6"/>
      <c r="AU1151" s="6"/>
      <c r="AV1151" s="6"/>
      <c r="AW1151" s="6"/>
      <c r="AX1151" s="6"/>
      <c r="AY1151" s="6"/>
      <c r="AZ1151" s="6"/>
      <c r="BA1151" s="6">
        <v>372</v>
      </c>
      <c r="BB1151" s="6"/>
      <c r="BC1151" s="6"/>
      <c r="BD1151" s="6"/>
      <c r="BE1151" s="6"/>
      <c r="BF1151" s="6"/>
      <c r="BG1151" s="6"/>
      <c r="BH1151" s="6"/>
      <c r="BI1151" s="6"/>
      <c r="BJ1151" s="6"/>
      <c r="BK1151" s="6"/>
      <c r="BL1151" s="6"/>
      <c r="BM1151" s="6"/>
      <c r="BN1151" s="6"/>
      <c r="BO1151" s="6"/>
      <c r="BP1151" s="6"/>
      <c r="BQ1151" s="6"/>
      <c r="BR1151" s="6"/>
      <c r="BS1151" s="6"/>
      <c r="BT1151" s="6"/>
      <c r="BU1151" s="6"/>
      <c r="BV1151" s="6"/>
      <c r="BW1151" s="6"/>
      <c r="BX1151" s="6"/>
      <c r="BY1151" s="6"/>
      <c r="BZ1151" s="6"/>
      <c r="CA1151" s="6">
        <v>18</v>
      </c>
      <c r="CB1151" s="6"/>
      <c r="CC1151" s="6">
        <v>0.61</v>
      </c>
      <c r="CD1151" s="6" t="s">
        <v>1784</v>
      </c>
      <c r="CE1151" s="6">
        <v>20</v>
      </c>
      <c r="CF1151" s="6"/>
      <c r="CG1151" s="6"/>
      <c r="CH1151" s="6"/>
      <c r="CI1151" s="6"/>
      <c r="CJ1151" s="6"/>
      <c r="CK1151" s="6"/>
      <c r="CL1151" s="6"/>
      <c r="CM1151" s="6"/>
      <c r="CN1151" s="6"/>
      <c r="CO1151" s="6"/>
      <c r="CP1151" s="6"/>
      <c r="CQ1151" s="6"/>
      <c r="CR1151" s="6"/>
      <c r="CS1151" s="6"/>
      <c r="CT1151" s="6"/>
      <c r="CU1151" s="6"/>
      <c r="CV1151" s="6"/>
      <c r="CW1151" s="6"/>
      <c r="CX1151" s="6"/>
      <c r="CY1151" s="6"/>
      <c r="CZ1151" s="6"/>
      <c r="DA1151" s="6"/>
      <c r="DB1151" s="6"/>
      <c r="DC1151" s="6"/>
      <c r="DD1151" s="6"/>
      <c r="DE1151" s="6"/>
      <c r="DF1151" s="6"/>
      <c r="DG1151" s="6"/>
      <c r="DH1151" s="6"/>
      <c r="DI1151" s="6"/>
      <c r="DJ1151" s="6"/>
      <c r="DK1151" s="6"/>
      <c r="DL1151" s="6"/>
      <c r="DM1151" s="6"/>
      <c r="DN1151" s="6"/>
      <c r="DO1151" s="6"/>
      <c r="DP1151" s="6"/>
      <c r="DQ1151" s="6"/>
      <c r="DR1151" s="6"/>
      <c r="DS1151" s="6"/>
      <c r="DT1151" s="6"/>
      <c r="DU1151" s="6"/>
      <c r="DV1151" s="6"/>
      <c r="DW1151" s="6"/>
      <c r="DX1151" s="6"/>
      <c r="DY1151" s="6"/>
      <c r="DZ1151" s="6"/>
      <c r="EA1151" s="6"/>
      <c r="EB1151" s="6"/>
      <c r="EC1151" s="6"/>
      <c r="ED1151" s="6"/>
      <c r="EE1151" s="6"/>
      <c r="EF1151" s="6"/>
      <c r="EG1151" s="6"/>
      <c r="EH1151" s="6"/>
      <c r="EI1151" s="6"/>
      <c r="EJ1151" s="6"/>
      <c r="EK1151" s="6"/>
      <c r="EL1151" s="6"/>
      <c r="EM1151" s="6"/>
      <c r="EN1151" s="6"/>
      <c r="EO1151" s="6"/>
      <c r="EP1151" s="6"/>
      <c r="EQ1151" s="6"/>
      <c r="ER1151" s="6"/>
      <c r="ES1151" s="6"/>
      <c r="ET1151" s="6"/>
      <c r="EU1151" s="6"/>
      <c r="EV1151" s="6"/>
      <c r="EW1151" s="6"/>
      <c r="EX1151" s="6"/>
      <c r="EY1151" s="6"/>
      <c r="EZ1151" s="6"/>
      <c r="FA1151" s="6"/>
      <c r="FB1151" s="6"/>
      <c r="FC1151" s="6"/>
      <c r="FD1151" s="6"/>
      <c r="FE1151" s="6"/>
      <c r="FF1151" s="6"/>
      <c r="FG1151" s="6"/>
      <c r="FH1151" s="6"/>
      <c r="FI1151" s="6"/>
      <c r="FJ1151" s="6"/>
      <c r="FK1151" s="6"/>
      <c r="FL1151" s="6"/>
      <c r="FM1151" s="6"/>
      <c r="FN1151" s="6"/>
      <c r="FO1151" s="6"/>
      <c r="FP1151" s="6"/>
      <c r="FQ1151" s="6"/>
      <c r="FR1151" s="6"/>
      <c r="FS1151" s="6"/>
      <c r="FT1151" s="6"/>
      <c r="FU1151" s="6"/>
      <c r="FV1151" s="6"/>
      <c r="FW1151" s="6"/>
      <c r="FX1151" s="6"/>
      <c r="FY1151" s="6"/>
      <c r="FZ1151" s="6"/>
      <c r="GA1151" s="6"/>
      <c r="GB1151" s="6"/>
      <c r="GC1151" s="6"/>
      <c r="GD1151" s="6"/>
      <c r="GE1151" s="6"/>
      <c r="GF1151" s="6"/>
      <c r="GG1151" s="6"/>
      <c r="GH1151" s="6"/>
      <c r="GI1151" s="6"/>
      <c r="GJ1151" s="6"/>
      <c r="GK1151" s="6"/>
      <c r="GL1151" s="6"/>
      <c r="GM1151" s="6"/>
      <c r="GN1151" s="6"/>
      <c r="GO1151" s="6"/>
      <c r="GP1151" s="6"/>
      <c r="GQ1151" s="6"/>
      <c r="GR1151" s="6"/>
      <c r="GS1151" s="6"/>
      <c r="GT1151" s="6"/>
      <c r="GU1151" s="6"/>
      <c r="GV1151" s="6"/>
      <c r="GW1151" s="6"/>
      <c r="GX1151" s="6"/>
      <c r="GY1151" s="6"/>
      <c r="GZ1151" s="6"/>
      <c r="HA1151" s="6"/>
      <c r="HB1151" s="6"/>
      <c r="HC1151" s="6"/>
      <c r="HD1151" s="6"/>
      <c r="HE1151" s="6"/>
      <c r="HF1151" s="6"/>
      <c r="HG1151" s="6"/>
      <c r="HH1151" s="6"/>
      <c r="HI1151" s="6"/>
      <c r="HJ1151" s="6"/>
      <c r="HK1151" s="6"/>
      <c r="HL1151" s="6"/>
      <c r="HM1151" s="6"/>
      <c r="HN1151" s="6"/>
      <c r="HO1151" s="6"/>
      <c r="HP1151" s="6"/>
      <c r="HQ1151" s="6"/>
      <c r="HR1151" s="6"/>
      <c r="HS1151" s="6"/>
      <c r="HT1151" s="6"/>
      <c r="HU1151" s="6"/>
      <c r="HV1151" s="6"/>
      <c r="HW1151" s="6"/>
      <c r="HX1151" s="6"/>
      <c r="HY1151" s="6"/>
      <c r="HZ1151" s="6"/>
      <c r="IA1151" s="6"/>
      <c r="IB1151" s="6"/>
      <c r="IC1151" s="6"/>
      <c r="ID1151" s="6"/>
      <c r="IE1151" s="6"/>
      <c r="IF1151" s="6"/>
      <c r="IG1151" s="6"/>
      <c r="IH1151" s="6"/>
      <c r="II1151" s="6"/>
      <c r="IJ1151" s="6"/>
      <c r="IK1151" s="6"/>
      <c r="IL1151" s="6"/>
      <c r="IM1151" s="6"/>
      <c r="IN1151" s="6"/>
      <c r="IO1151" s="6"/>
      <c r="IP1151" s="6"/>
      <c r="IQ1151" s="6"/>
      <c r="IR1151" s="6"/>
      <c r="IS1151" s="6"/>
      <c r="IT1151" s="6"/>
      <c r="IU1151" s="6"/>
      <c r="IV1151" s="6"/>
    </row>
    <row r="1152" spans="1:256" s="287" customFormat="1" x14ac:dyDescent="0.2">
      <c r="A1152" s="6" t="s">
        <v>2075</v>
      </c>
      <c r="B1152" s="66">
        <v>41378.729166666664</v>
      </c>
      <c r="C1152" s="6"/>
      <c r="D1152" s="6" t="s">
        <v>3089</v>
      </c>
      <c r="E1152" s="6" t="s">
        <v>3090</v>
      </c>
      <c r="F1152" s="6"/>
      <c r="G1152" s="6">
        <v>70</v>
      </c>
      <c r="H1152" s="6"/>
      <c r="I1152" s="6"/>
      <c r="J1152" s="6"/>
      <c r="K1152" s="6">
        <v>3.7</v>
      </c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  <c r="BD1152" s="6"/>
      <c r="BE1152" s="6"/>
      <c r="BF1152" s="6"/>
      <c r="BG1152" s="6"/>
      <c r="BH1152" s="6"/>
      <c r="BI1152" s="6"/>
      <c r="BJ1152" s="6"/>
      <c r="BK1152" s="6"/>
      <c r="BL1152" s="6"/>
      <c r="BM1152" s="6"/>
      <c r="BN1152" s="6"/>
      <c r="BO1152" s="6"/>
      <c r="BP1152" s="6"/>
      <c r="BQ1152" s="6"/>
      <c r="BR1152" s="6"/>
      <c r="BS1152" s="6"/>
      <c r="BT1152" s="6"/>
      <c r="BU1152" s="6"/>
      <c r="BV1152" s="6"/>
      <c r="BW1152" s="6"/>
      <c r="BX1152" s="6"/>
      <c r="BY1152" s="6">
        <v>2</v>
      </c>
      <c r="BZ1152" s="6"/>
      <c r="CA1152" s="6"/>
      <c r="CB1152" s="6"/>
      <c r="CC1152" s="6"/>
      <c r="CD1152" s="6"/>
      <c r="CE1152" s="6"/>
      <c r="CF1152" s="6"/>
      <c r="CG1152" s="6"/>
      <c r="CH1152" s="6"/>
      <c r="CI1152" s="6"/>
      <c r="CJ1152" s="6"/>
      <c r="CK1152" s="6"/>
      <c r="CL1152" s="6"/>
      <c r="CM1152" s="6"/>
      <c r="CN1152" s="6"/>
      <c r="CO1152" s="6"/>
      <c r="CP1152" s="6"/>
      <c r="CQ1152" s="6"/>
      <c r="CR1152" s="6"/>
      <c r="CS1152" s="6"/>
      <c r="CT1152" s="6"/>
      <c r="CU1152" s="6"/>
      <c r="CV1152" s="6"/>
      <c r="CW1152" s="6"/>
      <c r="CX1152" s="6"/>
      <c r="CY1152" s="6"/>
      <c r="CZ1152" s="6"/>
      <c r="DA1152" s="6"/>
      <c r="DB1152" s="6"/>
      <c r="DC1152" s="6"/>
      <c r="DD1152" s="6"/>
      <c r="DE1152" s="6"/>
      <c r="DF1152" s="6"/>
      <c r="DG1152" s="6"/>
      <c r="DH1152" s="6"/>
      <c r="DI1152" s="6"/>
      <c r="DJ1152" s="6"/>
      <c r="DK1152" s="6"/>
      <c r="DL1152" s="6"/>
      <c r="DM1152" s="6"/>
      <c r="DN1152" s="6"/>
      <c r="DO1152" s="6"/>
      <c r="DP1152" s="6"/>
      <c r="DQ1152" s="6"/>
      <c r="DR1152" s="6"/>
      <c r="DS1152" s="6"/>
      <c r="DT1152" s="6"/>
      <c r="DU1152" s="6"/>
      <c r="DV1152" s="6"/>
      <c r="DW1152" s="6"/>
      <c r="DX1152" s="6"/>
      <c r="DY1152" s="6"/>
      <c r="DZ1152" s="6"/>
      <c r="EA1152" s="6"/>
      <c r="EB1152" s="6"/>
      <c r="EC1152" s="6"/>
      <c r="ED1152" s="6"/>
      <c r="EE1152" s="6"/>
      <c r="EF1152" s="6"/>
      <c r="EG1152" s="6"/>
      <c r="EH1152" s="6"/>
      <c r="EI1152" s="6"/>
      <c r="EJ1152" s="6"/>
      <c r="EK1152" s="6"/>
      <c r="EL1152" s="6"/>
      <c r="EM1152" s="6"/>
      <c r="EN1152" s="6"/>
      <c r="EO1152" s="6"/>
      <c r="EP1152" s="6"/>
      <c r="EQ1152" s="6"/>
      <c r="ER1152" s="6"/>
      <c r="ES1152" s="6"/>
      <c r="ET1152" s="6"/>
      <c r="EU1152" s="6"/>
      <c r="EV1152" s="6"/>
      <c r="EW1152" s="6"/>
      <c r="EX1152" s="6"/>
      <c r="EY1152" s="6"/>
      <c r="EZ1152" s="6"/>
      <c r="FA1152" s="6"/>
      <c r="FB1152" s="6"/>
      <c r="FC1152" s="6"/>
      <c r="FD1152" s="6"/>
      <c r="FE1152" s="6"/>
      <c r="FF1152" s="6"/>
      <c r="FG1152" s="6"/>
      <c r="FH1152" s="6"/>
      <c r="FI1152" s="6"/>
      <c r="FJ1152" s="6"/>
      <c r="FK1152" s="6"/>
      <c r="FL1152" s="6"/>
      <c r="FM1152" s="6"/>
      <c r="FN1152" s="6"/>
      <c r="FO1152" s="6"/>
      <c r="FP1152" s="6"/>
      <c r="FQ1152" s="6"/>
      <c r="FR1152" s="6"/>
      <c r="FS1152" s="6"/>
      <c r="FT1152" s="6"/>
      <c r="FU1152" s="6"/>
      <c r="FV1152" s="6"/>
      <c r="FW1152" s="6"/>
      <c r="FX1152" s="6"/>
      <c r="FY1152" s="6"/>
      <c r="FZ1152" s="6"/>
      <c r="GA1152" s="6"/>
      <c r="GB1152" s="6"/>
      <c r="GC1152" s="6"/>
      <c r="GD1152" s="6"/>
      <c r="GE1152" s="6"/>
      <c r="GF1152" s="6"/>
      <c r="GG1152" s="6"/>
      <c r="GH1152" s="6"/>
      <c r="GI1152" s="6"/>
      <c r="GJ1152" s="6"/>
      <c r="GK1152" s="6"/>
      <c r="GL1152" s="6"/>
      <c r="GM1152" s="6"/>
      <c r="GN1152" s="6"/>
      <c r="GO1152" s="6"/>
      <c r="GP1152" s="6"/>
      <c r="GQ1152" s="6"/>
      <c r="GR1152" s="6"/>
      <c r="GS1152" s="6"/>
      <c r="GT1152" s="6"/>
      <c r="GU1152" s="6"/>
      <c r="GV1152" s="6"/>
      <c r="GW1152" s="6"/>
      <c r="GX1152" s="6"/>
      <c r="GY1152" s="6"/>
      <c r="GZ1152" s="6"/>
      <c r="HA1152" s="6"/>
      <c r="HB1152" s="6"/>
      <c r="HC1152" s="6"/>
      <c r="HD1152" s="6"/>
      <c r="HE1152" s="6"/>
      <c r="HF1152" s="6"/>
      <c r="HG1152" s="6"/>
      <c r="HH1152" s="6"/>
      <c r="HI1152" s="6"/>
      <c r="HJ1152" s="6"/>
      <c r="HK1152" s="6"/>
      <c r="HL1152" s="6"/>
      <c r="HM1152" s="6"/>
      <c r="HN1152" s="6"/>
      <c r="HO1152" s="6"/>
      <c r="HP1152" s="6"/>
      <c r="HQ1152" s="6"/>
      <c r="HR1152" s="6"/>
      <c r="HS1152" s="6"/>
      <c r="HT1152" s="6"/>
      <c r="HU1152" s="6"/>
      <c r="HV1152" s="6"/>
      <c r="HW1152" s="6"/>
      <c r="HX1152" s="6"/>
      <c r="HY1152" s="6"/>
      <c r="HZ1152" s="6"/>
      <c r="IA1152" s="6"/>
      <c r="IB1152" s="6"/>
      <c r="IC1152" s="6"/>
      <c r="ID1152" s="6"/>
      <c r="IE1152" s="6"/>
      <c r="IF1152" s="6"/>
      <c r="IG1152" s="6"/>
      <c r="IH1152" s="6"/>
      <c r="II1152" s="6"/>
      <c r="IJ1152" s="6"/>
      <c r="IK1152" s="6"/>
      <c r="IL1152" s="6"/>
      <c r="IM1152" s="6"/>
      <c r="IN1152" s="6"/>
      <c r="IO1152" s="6"/>
      <c r="IP1152" s="6"/>
      <c r="IQ1152" s="6"/>
      <c r="IR1152" s="6"/>
      <c r="IS1152" s="6"/>
      <c r="IT1152" s="6"/>
      <c r="IU1152" s="6"/>
      <c r="IV1152" s="6"/>
    </row>
    <row r="1153" spans="1:256" s="287" customFormat="1" x14ac:dyDescent="0.2">
      <c r="A1153" s="6" t="s">
        <v>2075</v>
      </c>
      <c r="B1153" s="66">
        <v>41378.982638888891</v>
      </c>
      <c r="C1153" s="66">
        <v>41381.333333333336</v>
      </c>
      <c r="D1153" s="6" t="s">
        <v>3308</v>
      </c>
      <c r="E1153" s="6" t="s">
        <v>3309</v>
      </c>
      <c r="F1153" s="6"/>
      <c r="G1153" s="6">
        <v>50</v>
      </c>
      <c r="H1153" s="6"/>
      <c r="I1153" s="6"/>
      <c r="J1153" s="6"/>
      <c r="K1153" s="6"/>
      <c r="L1153" s="6"/>
      <c r="M1153" s="6">
        <v>1002.29</v>
      </c>
      <c r="N1153" s="6"/>
      <c r="O1153" s="6"/>
      <c r="P1153" s="6"/>
      <c r="Q1153" s="6">
        <v>181</v>
      </c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  <c r="BD1153" s="6"/>
      <c r="BE1153" s="6"/>
      <c r="BF1153" s="6"/>
      <c r="BG1153" s="6"/>
      <c r="BH1153" s="6"/>
      <c r="BI1153" s="6"/>
      <c r="BJ1153" s="6"/>
      <c r="BK1153" s="6"/>
      <c r="BL1153" s="6"/>
      <c r="BM1153" s="6"/>
      <c r="BN1153" s="6"/>
      <c r="BO1153" s="6"/>
      <c r="BP1153" s="6"/>
      <c r="BQ1153" s="6"/>
      <c r="BR1153" s="6"/>
      <c r="BS1153" s="6"/>
      <c r="BT1153" s="6"/>
      <c r="BU1153" s="6"/>
      <c r="BV1153" s="6"/>
      <c r="BW1153" s="6"/>
      <c r="BX1153" s="6"/>
      <c r="BY1153" s="6"/>
      <c r="BZ1153" s="6"/>
      <c r="CA1153" s="6"/>
      <c r="CB1153" s="6"/>
      <c r="CC1153" s="6"/>
      <c r="CD1153" s="6"/>
      <c r="CE1153" s="6"/>
      <c r="CF1153" s="6"/>
      <c r="CG1153" s="6"/>
      <c r="CH1153" s="6"/>
      <c r="CI1153" s="6"/>
      <c r="CJ1153" s="6"/>
      <c r="CK1153" s="6"/>
      <c r="CL1153" s="6"/>
      <c r="CM1153" s="6"/>
      <c r="CN1153" s="6"/>
      <c r="CO1153" s="6"/>
      <c r="CP1153" s="6"/>
      <c r="CQ1153" s="6"/>
      <c r="CR1153" s="6"/>
      <c r="CS1153" s="6"/>
      <c r="CT1153" s="6"/>
      <c r="CU1153" s="6"/>
      <c r="CV1153" s="6"/>
      <c r="CW1153" s="6"/>
      <c r="CX1153" s="6"/>
      <c r="CY1153" s="6"/>
      <c r="CZ1153" s="6"/>
      <c r="DA1153" s="6"/>
      <c r="DB1153" s="6"/>
      <c r="DC1153" s="6"/>
      <c r="DD1153" s="6"/>
      <c r="DE1153" s="6"/>
      <c r="DF1153" s="6"/>
      <c r="DG1153" s="6"/>
      <c r="DH1153" s="6"/>
      <c r="DI1153" s="6"/>
      <c r="DJ1153" s="6"/>
      <c r="DK1153" s="6"/>
      <c r="DL1153" s="6"/>
      <c r="DM1153" s="6"/>
      <c r="DN1153" s="6"/>
      <c r="DO1153" s="6"/>
      <c r="DP1153" s="6"/>
      <c r="DQ1153" s="6"/>
      <c r="DR1153" s="6"/>
      <c r="DS1153" s="6"/>
      <c r="DT1153" s="6"/>
      <c r="DU1153" s="6"/>
      <c r="DV1153" s="6"/>
      <c r="DW1153" s="6"/>
      <c r="DX1153" s="6"/>
      <c r="DY1153" s="6"/>
      <c r="DZ1153" s="6"/>
      <c r="EA1153" s="6"/>
      <c r="EB1153" s="6"/>
      <c r="EC1153" s="6"/>
      <c r="ED1153" s="6"/>
      <c r="EE1153" s="6"/>
      <c r="EF1153" s="6"/>
      <c r="EG1153" s="6"/>
      <c r="EH1153" s="6"/>
      <c r="EI1153" s="6"/>
      <c r="EJ1153" s="6"/>
      <c r="EK1153" s="6"/>
      <c r="EL1153" s="6"/>
      <c r="EM1153" s="6"/>
      <c r="EN1153" s="6"/>
      <c r="EO1153" s="6"/>
      <c r="EP1153" s="6"/>
      <c r="EQ1153" s="6"/>
      <c r="ER1153" s="6"/>
      <c r="ES1153" s="6"/>
      <c r="ET1153" s="6"/>
      <c r="EU1153" s="6"/>
      <c r="EV1153" s="6"/>
      <c r="EW1153" s="6"/>
      <c r="EX1153" s="6"/>
      <c r="EY1153" s="6"/>
      <c r="EZ1153" s="6"/>
      <c r="FA1153" s="6"/>
      <c r="FB1153" s="6"/>
      <c r="FC1153" s="6"/>
      <c r="FD1153" s="6"/>
      <c r="FE1153" s="6"/>
      <c r="FF1153" s="6"/>
      <c r="FG1153" s="6"/>
      <c r="FH1153" s="6"/>
      <c r="FI1153" s="6"/>
      <c r="FJ1153" s="6"/>
      <c r="FK1153" s="6"/>
      <c r="FL1153" s="6"/>
      <c r="FM1153" s="6"/>
      <c r="FN1153" s="6"/>
      <c r="FO1153" s="6"/>
      <c r="FP1153" s="6"/>
      <c r="FQ1153" s="6"/>
      <c r="FR1153" s="6"/>
      <c r="FS1153" s="6"/>
      <c r="FT1153" s="6"/>
      <c r="FU1153" s="6"/>
      <c r="FV1153" s="6"/>
      <c r="FW1153" s="6"/>
      <c r="FX1153" s="6"/>
      <c r="FY1153" s="6"/>
      <c r="FZ1153" s="6"/>
      <c r="GA1153" s="6"/>
      <c r="GB1153" s="6"/>
      <c r="GC1153" s="6"/>
      <c r="GD1153" s="6"/>
      <c r="GE1153" s="6"/>
      <c r="GF1153" s="6"/>
      <c r="GG1153" s="6"/>
      <c r="GH1153" s="6"/>
      <c r="GI1153" s="6"/>
      <c r="GJ1153" s="6"/>
      <c r="GK1153" s="6"/>
      <c r="GL1153" s="6"/>
      <c r="GM1153" s="6"/>
      <c r="GN1153" s="6"/>
      <c r="GO1153" s="6"/>
      <c r="GP1153" s="6"/>
      <c r="GQ1153" s="6"/>
      <c r="GR1153" s="6"/>
      <c r="GS1153" s="6"/>
      <c r="GT1153" s="6"/>
      <c r="GU1153" s="6"/>
      <c r="GV1153" s="6"/>
      <c r="GW1153" s="6"/>
      <c r="GX1153" s="6"/>
      <c r="GY1153" s="6"/>
      <c r="GZ1153" s="6"/>
      <c r="HA1153" s="6"/>
      <c r="HB1153" s="6"/>
      <c r="HC1153" s="6"/>
      <c r="HD1153" s="6"/>
      <c r="HE1153" s="6"/>
      <c r="HF1153" s="6"/>
      <c r="HG1153" s="6"/>
      <c r="HH1153" s="6"/>
      <c r="HI1153" s="6"/>
      <c r="HJ1153" s="6"/>
      <c r="HK1153" s="6"/>
      <c r="HL1153" s="6"/>
      <c r="HM1153" s="6"/>
      <c r="HN1153" s="6"/>
      <c r="HO1153" s="6"/>
      <c r="HP1153" s="6"/>
      <c r="HQ1153" s="6"/>
      <c r="HR1153" s="6"/>
      <c r="HS1153" s="6"/>
      <c r="HT1153" s="6"/>
      <c r="HU1153" s="6"/>
      <c r="HV1153" s="6"/>
      <c r="HW1153" s="6"/>
      <c r="HX1153" s="6"/>
      <c r="HY1153" s="6"/>
      <c r="HZ1153" s="6"/>
      <c r="IA1153" s="6"/>
      <c r="IB1153" s="6"/>
      <c r="IC1153" s="6"/>
      <c r="ID1153" s="6"/>
      <c r="IE1153" s="6"/>
      <c r="IF1153" s="6"/>
      <c r="IG1153" s="6"/>
      <c r="IH1153" s="6"/>
      <c r="II1153" s="6"/>
      <c r="IJ1153" s="6"/>
      <c r="IK1153" s="6"/>
      <c r="IL1153" s="6"/>
      <c r="IM1153" s="6"/>
      <c r="IN1153" s="6"/>
      <c r="IO1153" s="6"/>
      <c r="IP1153" s="6"/>
      <c r="IQ1153" s="6"/>
      <c r="IR1153" s="6"/>
      <c r="IS1153" s="6"/>
      <c r="IT1153" s="6"/>
      <c r="IU1153" s="6"/>
      <c r="IV1153" s="6"/>
    </row>
    <row r="1154" spans="1:256" s="287" customFormat="1" x14ac:dyDescent="0.2">
      <c r="A1154" s="6" t="s">
        <v>2075</v>
      </c>
      <c r="B1154" s="66">
        <v>41381.395833333336</v>
      </c>
      <c r="C1154" s="66">
        <v>41383.305555555555</v>
      </c>
      <c r="D1154" s="6" t="s">
        <v>3310</v>
      </c>
      <c r="E1154" s="6" t="s">
        <v>3311</v>
      </c>
      <c r="F1154" s="6"/>
      <c r="G1154" s="6">
        <v>50</v>
      </c>
      <c r="H1154" s="6"/>
      <c r="I1154" s="6"/>
      <c r="J1154" s="6"/>
      <c r="K1154" s="6"/>
      <c r="L1154" s="6"/>
      <c r="M1154" s="6">
        <v>9451.2800000000007</v>
      </c>
      <c r="N1154" s="6"/>
      <c r="O1154" s="6"/>
      <c r="P1154" s="6"/>
      <c r="Q1154" s="6">
        <v>31</v>
      </c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  <c r="BD1154" s="6"/>
      <c r="BE1154" s="6"/>
      <c r="BF1154" s="6"/>
      <c r="BG1154" s="6"/>
      <c r="BH1154" s="6"/>
      <c r="BI1154" s="6"/>
      <c r="BJ1154" s="6"/>
      <c r="BK1154" s="6"/>
      <c r="BL1154" s="6"/>
      <c r="BM1154" s="6"/>
      <c r="BN1154" s="6"/>
      <c r="BO1154" s="6"/>
      <c r="BP1154" s="6"/>
      <c r="BQ1154" s="6"/>
      <c r="BR1154" s="6"/>
      <c r="BS1154" s="6"/>
      <c r="BT1154" s="6"/>
      <c r="BU1154" s="6"/>
      <c r="BV1154" s="6"/>
      <c r="BW1154" s="6"/>
      <c r="BX1154" s="6"/>
      <c r="BY1154" s="6"/>
      <c r="BZ1154" s="6"/>
      <c r="CA1154" s="6"/>
      <c r="CB1154" s="6"/>
      <c r="CC1154" s="6"/>
      <c r="CD1154" s="6"/>
      <c r="CE1154" s="6"/>
      <c r="CF1154" s="6"/>
      <c r="CG1154" s="6"/>
      <c r="CH1154" s="6"/>
      <c r="CI1154" s="6"/>
      <c r="CJ1154" s="6"/>
      <c r="CK1154" s="6"/>
      <c r="CL1154" s="6"/>
      <c r="CM1154" s="6"/>
      <c r="CN1154" s="6"/>
      <c r="CO1154" s="6"/>
      <c r="CP1154" s="6"/>
      <c r="CQ1154" s="6"/>
      <c r="CR1154" s="6"/>
      <c r="CS1154" s="6"/>
      <c r="CT1154" s="6"/>
      <c r="CU1154" s="6"/>
      <c r="CV1154" s="6"/>
      <c r="CW1154" s="6"/>
      <c r="CX1154" s="6"/>
      <c r="CY1154" s="6"/>
      <c r="CZ1154" s="6"/>
      <c r="DA1154" s="6"/>
      <c r="DB1154" s="6"/>
      <c r="DC1154" s="6"/>
      <c r="DD1154" s="6"/>
      <c r="DE1154" s="6"/>
      <c r="DF1154" s="6"/>
      <c r="DG1154" s="6"/>
      <c r="DH1154" s="6"/>
      <c r="DI1154" s="6"/>
      <c r="DJ1154" s="6"/>
      <c r="DK1154" s="6"/>
      <c r="DL1154" s="6"/>
      <c r="DM1154" s="6"/>
      <c r="DN1154" s="6"/>
      <c r="DO1154" s="6"/>
      <c r="DP1154" s="6"/>
      <c r="DQ1154" s="6"/>
      <c r="DR1154" s="6"/>
      <c r="DS1154" s="6"/>
      <c r="DT1154" s="6"/>
      <c r="DU1154" s="6"/>
      <c r="DV1154" s="6"/>
      <c r="DW1154" s="6"/>
      <c r="DX1154" s="6"/>
      <c r="DY1154" s="6"/>
      <c r="DZ1154" s="6"/>
      <c r="EA1154" s="6"/>
      <c r="EB1154" s="6"/>
      <c r="EC1154" s="6"/>
      <c r="ED1154" s="6"/>
      <c r="EE1154" s="6"/>
      <c r="EF1154" s="6"/>
      <c r="EG1154" s="6"/>
      <c r="EH1154" s="6"/>
      <c r="EI1154" s="6"/>
      <c r="EJ1154" s="6"/>
      <c r="EK1154" s="6"/>
      <c r="EL1154" s="6"/>
      <c r="EM1154" s="6"/>
      <c r="EN1154" s="6"/>
      <c r="EO1154" s="6"/>
      <c r="EP1154" s="6"/>
      <c r="EQ1154" s="6"/>
      <c r="ER1154" s="6"/>
      <c r="ES1154" s="6"/>
      <c r="ET1154" s="6"/>
      <c r="EU1154" s="6"/>
      <c r="EV1154" s="6"/>
      <c r="EW1154" s="6"/>
      <c r="EX1154" s="6"/>
      <c r="EY1154" s="6"/>
      <c r="EZ1154" s="6"/>
      <c r="FA1154" s="6"/>
      <c r="FB1154" s="6"/>
      <c r="FC1154" s="6"/>
      <c r="FD1154" s="6"/>
      <c r="FE1154" s="6"/>
      <c r="FF1154" s="6"/>
      <c r="FG1154" s="6"/>
      <c r="FH1154" s="6"/>
      <c r="FI1154" s="6"/>
      <c r="FJ1154" s="6"/>
      <c r="FK1154" s="6"/>
      <c r="FL1154" s="6"/>
      <c r="FM1154" s="6"/>
      <c r="FN1154" s="6"/>
      <c r="FO1154" s="6"/>
      <c r="FP1154" s="6"/>
      <c r="FQ1154" s="6"/>
      <c r="FR1154" s="6"/>
      <c r="FS1154" s="6"/>
      <c r="FT1154" s="6"/>
      <c r="FU1154" s="6"/>
      <c r="FV1154" s="6"/>
      <c r="FW1154" s="6"/>
      <c r="FX1154" s="6"/>
      <c r="FY1154" s="6"/>
      <c r="FZ1154" s="6"/>
      <c r="GA1154" s="6"/>
      <c r="GB1154" s="6"/>
      <c r="GC1154" s="6"/>
      <c r="GD1154" s="6"/>
      <c r="GE1154" s="6"/>
      <c r="GF1154" s="6"/>
      <c r="GG1154" s="6"/>
      <c r="GH1154" s="6"/>
      <c r="GI1154" s="6"/>
      <c r="GJ1154" s="6"/>
      <c r="GK1154" s="6"/>
      <c r="GL1154" s="6"/>
      <c r="GM1154" s="6"/>
      <c r="GN1154" s="6"/>
      <c r="GO1154" s="6"/>
      <c r="GP1154" s="6"/>
      <c r="GQ1154" s="6"/>
      <c r="GR1154" s="6"/>
      <c r="GS1154" s="6"/>
      <c r="GT1154" s="6"/>
      <c r="GU1154" s="6"/>
      <c r="GV1154" s="6"/>
      <c r="GW1154" s="6"/>
      <c r="GX1154" s="6"/>
      <c r="GY1154" s="6"/>
      <c r="GZ1154" s="6"/>
      <c r="HA1154" s="6"/>
      <c r="HB1154" s="6"/>
      <c r="HC1154" s="6"/>
      <c r="HD1154" s="6"/>
      <c r="HE1154" s="6"/>
      <c r="HF1154" s="6"/>
      <c r="HG1154" s="6"/>
      <c r="HH1154" s="6"/>
      <c r="HI1154" s="6"/>
      <c r="HJ1154" s="6"/>
      <c r="HK1154" s="6"/>
      <c r="HL1154" s="6"/>
      <c r="HM1154" s="6"/>
      <c r="HN1154" s="6"/>
      <c r="HO1154" s="6"/>
      <c r="HP1154" s="6"/>
      <c r="HQ1154" s="6"/>
      <c r="HR1154" s="6"/>
      <c r="HS1154" s="6"/>
      <c r="HT1154" s="6"/>
      <c r="HU1154" s="6"/>
      <c r="HV1154" s="6"/>
      <c r="HW1154" s="6"/>
      <c r="HX1154" s="6"/>
      <c r="HY1154" s="6"/>
      <c r="HZ1154" s="6"/>
      <c r="IA1154" s="6"/>
      <c r="IB1154" s="6"/>
      <c r="IC1154" s="6"/>
      <c r="ID1154" s="6"/>
      <c r="IE1154" s="6"/>
      <c r="IF1154" s="6"/>
      <c r="IG1154" s="6"/>
      <c r="IH1154" s="6"/>
      <c r="II1154" s="6"/>
      <c r="IJ1154" s="6"/>
      <c r="IK1154" s="6"/>
      <c r="IL1154" s="6"/>
      <c r="IM1154" s="6"/>
      <c r="IN1154" s="6"/>
      <c r="IO1154" s="6"/>
      <c r="IP1154" s="6"/>
      <c r="IQ1154" s="6"/>
      <c r="IR1154" s="6"/>
      <c r="IS1154" s="6"/>
      <c r="IT1154" s="6"/>
      <c r="IU1154" s="6"/>
      <c r="IV1154" s="6"/>
    </row>
    <row r="1155" spans="1:256" s="287" customFormat="1" x14ac:dyDescent="0.2">
      <c r="A1155" s="6" t="s">
        <v>2075</v>
      </c>
      <c r="B1155" s="66">
        <v>41383.461805555555</v>
      </c>
      <c r="C1155" s="66">
        <v>41384.347222222219</v>
      </c>
      <c r="D1155" s="6" t="s">
        <v>3312</v>
      </c>
      <c r="E1155" s="6" t="s">
        <v>3313</v>
      </c>
      <c r="F1155" s="6"/>
      <c r="G1155" s="6">
        <v>50</v>
      </c>
      <c r="H1155" s="6"/>
      <c r="I1155" s="6"/>
      <c r="J1155" s="6"/>
      <c r="K1155" s="6"/>
      <c r="L1155" s="6"/>
      <c r="M1155" s="6">
        <v>381.89</v>
      </c>
      <c r="N1155" s="6"/>
      <c r="O1155" s="6"/>
      <c r="P1155" s="6"/>
      <c r="Q1155" s="6">
        <v>81.7</v>
      </c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  <c r="BD1155" s="6"/>
      <c r="BE1155" s="6"/>
      <c r="BF1155" s="6"/>
      <c r="BG1155" s="6"/>
      <c r="BH1155" s="6"/>
      <c r="BI1155" s="6"/>
      <c r="BJ1155" s="6"/>
      <c r="BK1155" s="6"/>
      <c r="BL1155" s="6"/>
      <c r="BM1155" s="6"/>
      <c r="BN1155" s="6"/>
      <c r="BO1155" s="6"/>
      <c r="BP1155" s="6"/>
      <c r="BQ1155" s="6"/>
      <c r="BR1155" s="6"/>
      <c r="BS1155" s="6"/>
      <c r="BT1155" s="6"/>
      <c r="BU1155" s="6"/>
      <c r="BV1155" s="6"/>
      <c r="BW1155" s="6"/>
      <c r="BX1155" s="6"/>
      <c r="BY1155" s="6"/>
      <c r="BZ1155" s="6"/>
      <c r="CA1155" s="6"/>
      <c r="CB1155" s="6"/>
      <c r="CC1155" s="6"/>
      <c r="CD1155" s="6"/>
      <c r="CE1155" s="6"/>
      <c r="CF1155" s="6"/>
      <c r="CG1155" s="6"/>
      <c r="CH1155" s="6"/>
      <c r="CI1155" s="6"/>
      <c r="CJ1155" s="6"/>
      <c r="CK1155" s="6"/>
      <c r="CL1155" s="6"/>
      <c r="CM1155" s="6"/>
      <c r="CN1155" s="6"/>
      <c r="CO1155" s="6"/>
      <c r="CP1155" s="6"/>
      <c r="CQ1155" s="6"/>
      <c r="CR1155" s="6"/>
      <c r="CS1155" s="6"/>
      <c r="CT1155" s="6"/>
      <c r="CU1155" s="6"/>
      <c r="CV1155" s="6"/>
      <c r="CW1155" s="6"/>
      <c r="CX1155" s="6"/>
      <c r="CY1155" s="6"/>
      <c r="CZ1155" s="6"/>
      <c r="DA1155" s="6"/>
      <c r="DB1155" s="6"/>
      <c r="DC1155" s="6"/>
      <c r="DD1155" s="6"/>
      <c r="DE1155" s="6"/>
      <c r="DF1155" s="6"/>
      <c r="DG1155" s="6"/>
      <c r="DH1155" s="6"/>
      <c r="DI1155" s="6"/>
      <c r="DJ1155" s="6"/>
      <c r="DK1155" s="6"/>
      <c r="DL1155" s="6"/>
      <c r="DM1155" s="6"/>
      <c r="DN1155" s="6"/>
      <c r="DO1155" s="6"/>
      <c r="DP1155" s="6"/>
      <c r="DQ1155" s="6"/>
      <c r="DR1155" s="6"/>
      <c r="DS1155" s="6"/>
      <c r="DT1155" s="6"/>
      <c r="DU1155" s="6"/>
      <c r="DV1155" s="6"/>
      <c r="DW1155" s="6"/>
      <c r="DX1155" s="6"/>
      <c r="DY1155" s="6"/>
      <c r="DZ1155" s="6"/>
      <c r="EA1155" s="6"/>
      <c r="EB1155" s="6"/>
      <c r="EC1155" s="6"/>
      <c r="ED1155" s="6"/>
      <c r="EE1155" s="6"/>
      <c r="EF1155" s="6"/>
      <c r="EG1155" s="6"/>
      <c r="EH1155" s="6"/>
      <c r="EI1155" s="6"/>
      <c r="EJ1155" s="6"/>
      <c r="EK1155" s="6"/>
      <c r="EL1155" s="6"/>
      <c r="EM1155" s="6"/>
      <c r="EN1155" s="6"/>
      <c r="EO1155" s="6"/>
      <c r="EP1155" s="6"/>
      <c r="EQ1155" s="6"/>
      <c r="ER1155" s="6"/>
      <c r="ES1155" s="6"/>
      <c r="ET1155" s="6"/>
      <c r="EU1155" s="6"/>
      <c r="EV1155" s="6"/>
      <c r="EW1155" s="6"/>
      <c r="EX1155" s="6"/>
      <c r="EY1155" s="6"/>
      <c r="EZ1155" s="6"/>
      <c r="FA1155" s="6"/>
      <c r="FB1155" s="6"/>
      <c r="FC1155" s="6"/>
      <c r="FD1155" s="6"/>
      <c r="FE1155" s="6"/>
      <c r="FF1155" s="6"/>
      <c r="FG1155" s="6"/>
      <c r="FH1155" s="6"/>
      <c r="FI1155" s="6"/>
      <c r="FJ1155" s="6"/>
      <c r="FK1155" s="6"/>
      <c r="FL1155" s="6"/>
      <c r="FM1155" s="6"/>
      <c r="FN1155" s="6"/>
      <c r="FO1155" s="6"/>
      <c r="FP1155" s="6"/>
      <c r="FQ1155" s="6"/>
      <c r="FR1155" s="6"/>
      <c r="FS1155" s="6"/>
      <c r="FT1155" s="6"/>
      <c r="FU1155" s="6"/>
      <c r="FV1155" s="6"/>
      <c r="FW1155" s="6"/>
      <c r="FX1155" s="6"/>
      <c r="FY1155" s="6"/>
      <c r="FZ1155" s="6"/>
      <c r="GA1155" s="6"/>
      <c r="GB1155" s="6"/>
      <c r="GC1155" s="6"/>
      <c r="GD1155" s="6"/>
      <c r="GE1155" s="6"/>
      <c r="GF1155" s="6"/>
      <c r="GG1155" s="6"/>
      <c r="GH1155" s="6"/>
      <c r="GI1155" s="6"/>
      <c r="GJ1155" s="6"/>
      <c r="GK1155" s="6"/>
      <c r="GL1155" s="6"/>
      <c r="GM1155" s="6"/>
      <c r="GN1155" s="6"/>
      <c r="GO1155" s="6"/>
      <c r="GP1155" s="6"/>
      <c r="GQ1155" s="6"/>
      <c r="GR1155" s="6"/>
      <c r="GS1155" s="6"/>
      <c r="GT1155" s="6"/>
      <c r="GU1155" s="6"/>
      <c r="GV1155" s="6"/>
      <c r="GW1155" s="6"/>
      <c r="GX1155" s="6"/>
      <c r="GY1155" s="6"/>
      <c r="GZ1155" s="6"/>
      <c r="HA1155" s="6"/>
      <c r="HB1155" s="6"/>
      <c r="HC1155" s="6"/>
      <c r="HD1155" s="6"/>
      <c r="HE1155" s="6"/>
      <c r="HF1155" s="6"/>
      <c r="HG1155" s="6"/>
      <c r="HH1155" s="6"/>
      <c r="HI1155" s="6"/>
      <c r="HJ1155" s="6"/>
      <c r="HK1155" s="6"/>
      <c r="HL1155" s="6"/>
      <c r="HM1155" s="6"/>
      <c r="HN1155" s="6"/>
      <c r="HO1155" s="6"/>
      <c r="HP1155" s="6"/>
      <c r="HQ1155" s="6"/>
      <c r="HR1155" s="6"/>
      <c r="HS1155" s="6"/>
      <c r="HT1155" s="6"/>
      <c r="HU1155" s="6"/>
      <c r="HV1155" s="6"/>
      <c r="HW1155" s="6"/>
      <c r="HX1155" s="6"/>
      <c r="HY1155" s="6"/>
      <c r="HZ1155" s="6"/>
      <c r="IA1155" s="6"/>
      <c r="IB1155" s="6"/>
      <c r="IC1155" s="6"/>
      <c r="ID1155" s="6"/>
      <c r="IE1155" s="6"/>
      <c r="IF1155" s="6"/>
      <c r="IG1155" s="6"/>
      <c r="IH1155" s="6"/>
      <c r="II1155" s="6"/>
      <c r="IJ1155" s="6"/>
      <c r="IK1155" s="6"/>
      <c r="IL1155" s="6"/>
      <c r="IM1155" s="6"/>
      <c r="IN1155" s="6"/>
      <c r="IO1155" s="6"/>
      <c r="IP1155" s="6"/>
      <c r="IQ1155" s="6"/>
      <c r="IR1155" s="6"/>
      <c r="IS1155" s="6"/>
      <c r="IT1155" s="6"/>
      <c r="IU1155" s="6"/>
      <c r="IV1155" s="6"/>
    </row>
    <row r="1156" spans="1:256" s="287" customFormat="1" x14ac:dyDescent="0.2">
      <c r="A1156" s="6" t="s">
        <v>2075</v>
      </c>
      <c r="B1156" s="66">
        <v>41384.878472222219</v>
      </c>
      <c r="C1156" s="66">
        <v>41389.246527777781</v>
      </c>
      <c r="D1156" s="6" t="s">
        <v>3314</v>
      </c>
      <c r="E1156" s="6" t="s">
        <v>3315</v>
      </c>
      <c r="F1156" s="6"/>
      <c r="G1156" s="6">
        <v>50</v>
      </c>
      <c r="H1156" s="6"/>
      <c r="I1156" s="6"/>
      <c r="J1156" s="6"/>
      <c r="K1156" s="6"/>
      <c r="L1156" s="6"/>
      <c r="M1156" s="6">
        <v>1629.17</v>
      </c>
      <c r="N1156" s="6"/>
      <c r="O1156" s="6"/>
      <c r="P1156" s="6"/>
      <c r="Q1156" s="6">
        <v>77.900000000000006</v>
      </c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  <c r="BD1156" s="6"/>
      <c r="BE1156" s="6"/>
      <c r="BF1156" s="6"/>
      <c r="BG1156" s="6"/>
      <c r="BH1156" s="6"/>
      <c r="BI1156" s="6"/>
      <c r="BJ1156" s="6"/>
      <c r="BK1156" s="6"/>
      <c r="BL1156" s="6"/>
      <c r="BM1156" s="6"/>
      <c r="BN1156" s="6"/>
      <c r="BO1156" s="6"/>
      <c r="BP1156" s="6"/>
      <c r="BQ1156" s="6"/>
      <c r="BR1156" s="6"/>
      <c r="BS1156" s="6"/>
      <c r="BT1156" s="6"/>
      <c r="BU1156" s="6"/>
      <c r="BV1156" s="6"/>
      <c r="BW1156" s="6"/>
      <c r="BX1156" s="6"/>
      <c r="BY1156" s="6"/>
      <c r="BZ1156" s="6"/>
      <c r="CA1156" s="6"/>
      <c r="CB1156" s="6"/>
      <c r="CC1156" s="6"/>
      <c r="CD1156" s="6"/>
      <c r="CE1156" s="6"/>
      <c r="CF1156" s="6"/>
      <c r="CG1156" s="6"/>
      <c r="CH1156" s="6"/>
      <c r="CI1156" s="6"/>
      <c r="CJ1156" s="6"/>
      <c r="CK1156" s="6"/>
      <c r="CL1156" s="6"/>
      <c r="CM1156" s="6"/>
      <c r="CN1156" s="6"/>
      <c r="CO1156" s="6"/>
      <c r="CP1156" s="6"/>
      <c r="CQ1156" s="6"/>
      <c r="CR1156" s="6"/>
      <c r="CS1156" s="6"/>
      <c r="CT1156" s="6"/>
      <c r="CU1156" s="6"/>
      <c r="CV1156" s="6"/>
      <c r="CW1156" s="6"/>
      <c r="CX1156" s="6"/>
      <c r="CY1156" s="6"/>
      <c r="CZ1156" s="6"/>
      <c r="DA1156" s="6"/>
      <c r="DB1156" s="6"/>
      <c r="DC1156" s="6"/>
      <c r="DD1156" s="6"/>
      <c r="DE1156" s="6"/>
      <c r="DF1156" s="6"/>
      <c r="DG1156" s="6"/>
      <c r="DH1156" s="6"/>
      <c r="DI1156" s="6"/>
      <c r="DJ1156" s="6"/>
      <c r="DK1156" s="6"/>
      <c r="DL1156" s="6"/>
      <c r="DM1156" s="6"/>
      <c r="DN1156" s="6"/>
      <c r="DO1156" s="6"/>
      <c r="DP1156" s="6"/>
      <c r="DQ1156" s="6"/>
      <c r="DR1156" s="6"/>
      <c r="DS1156" s="6"/>
      <c r="DT1156" s="6"/>
      <c r="DU1156" s="6"/>
      <c r="DV1156" s="6"/>
      <c r="DW1156" s="6"/>
      <c r="DX1156" s="6"/>
      <c r="DY1156" s="6"/>
      <c r="DZ1156" s="6"/>
      <c r="EA1156" s="6"/>
      <c r="EB1156" s="6"/>
      <c r="EC1156" s="6"/>
      <c r="ED1156" s="6"/>
      <c r="EE1156" s="6"/>
      <c r="EF1156" s="6"/>
      <c r="EG1156" s="6"/>
      <c r="EH1156" s="6"/>
      <c r="EI1156" s="6"/>
      <c r="EJ1156" s="6"/>
      <c r="EK1156" s="6"/>
      <c r="EL1156" s="6"/>
      <c r="EM1156" s="6"/>
      <c r="EN1156" s="6"/>
      <c r="EO1156" s="6"/>
      <c r="EP1156" s="6"/>
      <c r="EQ1156" s="6"/>
      <c r="ER1156" s="6"/>
      <c r="ES1156" s="6"/>
      <c r="ET1156" s="6"/>
      <c r="EU1156" s="6"/>
      <c r="EV1156" s="6"/>
      <c r="EW1156" s="6"/>
      <c r="EX1156" s="6"/>
      <c r="EY1156" s="6"/>
      <c r="EZ1156" s="6"/>
      <c r="FA1156" s="6"/>
      <c r="FB1156" s="6"/>
      <c r="FC1156" s="6"/>
      <c r="FD1156" s="6"/>
      <c r="FE1156" s="6"/>
      <c r="FF1156" s="6"/>
      <c r="FG1156" s="6"/>
      <c r="FH1156" s="6"/>
      <c r="FI1156" s="6"/>
      <c r="FJ1156" s="6"/>
      <c r="FK1156" s="6"/>
      <c r="FL1156" s="6"/>
      <c r="FM1156" s="6"/>
      <c r="FN1156" s="6"/>
      <c r="FO1156" s="6"/>
      <c r="FP1156" s="6"/>
      <c r="FQ1156" s="6"/>
      <c r="FR1156" s="6"/>
      <c r="FS1156" s="6"/>
      <c r="FT1156" s="6"/>
      <c r="FU1156" s="6"/>
      <c r="FV1156" s="6"/>
      <c r="FW1156" s="6"/>
      <c r="FX1156" s="6"/>
      <c r="FY1156" s="6"/>
      <c r="FZ1156" s="6"/>
      <c r="GA1156" s="6"/>
      <c r="GB1156" s="6"/>
      <c r="GC1156" s="6"/>
      <c r="GD1156" s="6"/>
      <c r="GE1156" s="6"/>
      <c r="GF1156" s="6"/>
      <c r="GG1156" s="6"/>
      <c r="GH1156" s="6"/>
      <c r="GI1156" s="6"/>
      <c r="GJ1156" s="6"/>
      <c r="GK1156" s="6"/>
      <c r="GL1156" s="6"/>
      <c r="GM1156" s="6"/>
      <c r="GN1156" s="6"/>
      <c r="GO1156" s="6"/>
      <c r="GP1156" s="6"/>
      <c r="GQ1156" s="6"/>
      <c r="GR1156" s="6"/>
      <c r="GS1156" s="6"/>
      <c r="GT1156" s="6"/>
      <c r="GU1156" s="6"/>
      <c r="GV1156" s="6"/>
      <c r="GW1156" s="6"/>
      <c r="GX1156" s="6"/>
      <c r="GY1156" s="6"/>
      <c r="GZ1156" s="6"/>
      <c r="HA1156" s="6"/>
      <c r="HB1156" s="6"/>
      <c r="HC1156" s="6"/>
      <c r="HD1156" s="6"/>
      <c r="HE1156" s="6"/>
      <c r="HF1156" s="6"/>
      <c r="HG1156" s="6"/>
      <c r="HH1156" s="6"/>
      <c r="HI1156" s="6"/>
      <c r="HJ1156" s="6"/>
      <c r="HK1156" s="6"/>
      <c r="HL1156" s="6"/>
      <c r="HM1156" s="6"/>
      <c r="HN1156" s="6"/>
      <c r="HO1156" s="6"/>
      <c r="HP1156" s="6"/>
      <c r="HQ1156" s="6"/>
      <c r="HR1156" s="6"/>
      <c r="HS1156" s="6"/>
      <c r="HT1156" s="6"/>
      <c r="HU1156" s="6"/>
      <c r="HV1156" s="6"/>
      <c r="HW1156" s="6"/>
      <c r="HX1156" s="6"/>
      <c r="HY1156" s="6"/>
      <c r="HZ1156" s="6"/>
      <c r="IA1156" s="6"/>
      <c r="IB1156" s="6"/>
      <c r="IC1156" s="6"/>
      <c r="ID1156" s="6"/>
      <c r="IE1156" s="6"/>
      <c r="IF1156" s="6"/>
      <c r="IG1156" s="6"/>
      <c r="IH1156" s="6"/>
      <c r="II1156" s="6"/>
      <c r="IJ1156" s="6"/>
      <c r="IK1156" s="6"/>
      <c r="IL1156" s="6"/>
      <c r="IM1156" s="6"/>
      <c r="IN1156" s="6"/>
      <c r="IO1156" s="6"/>
      <c r="IP1156" s="6"/>
      <c r="IQ1156" s="6"/>
      <c r="IR1156" s="6"/>
      <c r="IS1156" s="6"/>
      <c r="IT1156" s="6"/>
      <c r="IU1156" s="6"/>
      <c r="IV1156" s="6"/>
    </row>
    <row r="1157" spans="1:256" s="287" customFormat="1" x14ac:dyDescent="0.2">
      <c r="A1157" s="6" t="s">
        <v>2075</v>
      </c>
      <c r="B1157" s="66">
        <v>41389.913194444445</v>
      </c>
      <c r="C1157" s="66">
        <v>41400.28125</v>
      </c>
      <c r="D1157" s="6" t="s">
        <v>3316</v>
      </c>
      <c r="E1157" s="6" t="s">
        <v>3317</v>
      </c>
      <c r="F1157" s="6"/>
      <c r="G1157" s="6">
        <v>50</v>
      </c>
      <c r="H1157" s="6"/>
      <c r="I1157" s="6"/>
      <c r="J1157" s="6"/>
      <c r="K1157" s="6"/>
      <c r="L1157" s="6"/>
      <c r="M1157" s="6">
        <v>1190.08</v>
      </c>
      <c r="N1157" s="6"/>
      <c r="O1157" s="6"/>
      <c r="P1157" s="6"/>
      <c r="Q1157" s="6">
        <v>101</v>
      </c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  <c r="BD1157" s="6"/>
      <c r="BE1157" s="6"/>
      <c r="BF1157" s="6"/>
      <c r="BG1157" s="6"/>
      <c r="BH1157" s="6"/>
      <c r="BI1157" s="6"/>
      <c r="BJ1157" s="6"/>
      <c r="BK1157" s="6"/>
      <c r="BL1157" s="6"/>
      <c r="BM1157" s="6"/>
      <c r="BN1157" s="6"/>
      <c r="BO1157" s="6"/>
      <c r="BP1157" s="6"/>
      <c r="BQ1157" s="6"/>
      <c r="BR1157" s="6"/>
      <c r="BS1157" s="6"/>
      <c r="BT1157" s="6"/>
      <c r="BU1157" s="6"/>
      <c r="BV1157" s="6"/>
      <c r="BW1157" s="6"/>
      <c r="BX1157" s="6"/>
      <c r="BY1157" s="6"/>
      <c r="BZ1157" s="6"/>
      <c r="CA1157" s="6"/>
      <c r="CB1157" s="6"/>
      <c r="CC1157" s="6"/>
      <c r="CD1157" s="6"/>
      <c r="CE1157" s="6"/>
      <c r="CF1157" s="6"/>
      <c r="CG1157" s="6"/>
      <c r="CH1157" s="6"/>
      <c r="CI1157" s="6"/>
      <c r="CJ1157" s="6"/>
      <c r="CK1157" s="6"/>
      <c r="CL1157" s="6"/>
      <c r="CM1157" s="6"/>
      <c r="CN1157" s="6"/>
      <c r="CO1157" s="6"/>
      <c r="CP1157" s="6"/>
      <c r="CQ1157" s="6"/>
      <c r="CR1157" s="6"/>
      <c r="CS1157" s="6"/>
      <c r="CT1157" s="6"/>
      <c r="CU1157" s="6"/>
      <c r="CV1157" s="6"/>
      <c r="CW1157" s="6"/>
      <c r="CX1157" s="6"/>
      <c r="CY1157" s="6"/>
      <c r="CZ1157" s="6"/>
      <c r="DA1157" s="6"/>
      <c r="DB1157" s="6"/>
      <c r="DC1157" s="6"/>
      <c r="DD1157" s="6"/>
      <c r="DE1157" s="6"/>
      <c r="DF1157" s="6"/>
      <c r="DG1157" s="6"/>
      <c r="DH1157" s="6"/>
      <c r="DI1157" s="6"/>
      <c r="DJ1157" s="6"/>
      <c r="DK1157" s="6"/>
      <c r="DL1157" s="6"/>
      <c r="DM1157" s="6"/>
      <c r="DN1157" s="6"/>
      <c r="DO1157" s="6"/>
      <c r="DP1157" s="6"/>
      <c r="DQ1157" s="6"/>
      <c r="DR1157" s="6"/>
      <c r="DS1157" s="6"/>
      <c r="DT1157" s="6"/>
      <c r="DU1157" s="6"/>
      <c r="DV1157" s="6"/>
      <c r="DW1157" s="6"/>
      <c r="DX1157" s="6"/>
      <c r="DY1157" s="6"/>
      <c r="DZ1157" s="6"/>
      <c r="EA1157" s="6"/>
      <c r="EB1157" s="6"/>
      <c r="EC1157" s="6"/>
      <c r="ED1157" s="6"/>
      <c r="EE1157" s="6"/>
      <c r="EF1157" s="6"/>
      <c r="EG1157" s="6"/>
      <c r="EH1157" s="6"/>
      <c r="EI1157" s="6"/>
      <c r="EJ1157" s="6"/>
      <c r="EK1157" s="6"/>
      <c r="EL1157" s="6"/>
      <c r="EM1157" s="6"/>
      <c r="EN1157" s="6"/>
      <c r="EO1157" s="6"/>
      <c r="EP1157" s="6"/>
      <c r="EQ1157" s="6"/>
      <c r="ER1157" s="6"/>
      <c r="ES1157" s="6"/>
      <c r="ET1157" s="6"/>
      <c r="EU1157" s="6"/>
      <c r="EV1157" s="6"/>
      <c r="EW1157" s="6"/>
      <c r="EX1157" s="6"/>
      <c r="EY1157" s="6"/>
      <c r="EZ1157" s="6"/>
      <c r="FA1157" s="6"/>
      <c r="FB1157" s="6"/>
      <c r="FC1157" s="6"/>
      <c r="FD1157" s="6"/>
      <c r="FE1157" s="6"/>
      <c r="FF1157" s="6"/>
      <c r="FG1157" s="6"/>
      <c r="FH1157" s="6"/>
      <c r="FI1157" s="6"/>
      <c r="FJ1157" s="6"/>
      <c r="FK1157" s="6"/>
      <c r="FL1157" s="6"/>
      <c r="FM1157" s="6"/>
      <c r="FN1157" s="6"/>
      <c r="FO1157" s="6"/>
      <c r="FP1157" s="6"/>
      <c r="FQ1157" s="6"/>
      <c r="FR1157" s="6"/>
      <c r="FS1157" s="6"/>
      <c r="FT1157" s="6"/>
      <c r="FU1157" s="6"/>
      <c r="FV1157" s="6"/>
      <c r="FW1157" s="6"/>
      <c r="FX1157" s="6"/>
      <c r="FY1157" s="6"/>
      <c r="FZ1157" s="6"/>
      <c r="GA1157" s="6"/>
      <c r="GB1157" s="6"/>
      <c r="GC1157" s="6"/>
      <c r="GD1157" s="6"/>
      <c r="GE1157" s="6"/>
      <c r="GF1157" s="6"/>
      <c r="GG1157" s="6"/>
      <c r="GH1157" s="6"/>
      <c r="GI1157" s="6"/>
      <c r="GJ1157" s="6"/>
      <c r="GK1157" s="6"/>
      <c r="GL1157" s="6"/>
      <c r="GM1157" s="6"/>
      <c r="GN1157" s="6"/>
      <c r="GO1157" s="6"/>
      <c r="GP1157" s="6"/>
      <c r="GQ1157" s="6"/>
      <c r="GR1157" s="6"/>
      <c r="GS1157" s="6"/>
      <c r="GT1157" s="6"/>
      <c r="GU1157" s="6"/>
      <c r="GV1157" s="6"/>
      <c r="GW1157" s="6"/>
      <c r="GX1157" s="6"/>
      <c r="GY1157" s="6"/>
      <c r="GZ1157" s="6"/>
      <c r="HA1157" s="6"/>
      <c r="HB1157" s="6"/>
      <c r="HC1157" s="6"/>
      <c r="HD1157" s="6"/>
      <c r="HE1157" s="6"/>
      <c r="HF1157" s="6"/>
      <c r="HG1157" s="6"/>
      <c r="HH1157" s="6"/>
      <c r="HI1157" s="6"/>
      <c r="HJ1157" s="6"/>
      <c r="HK1157" s="6"/>
      <c r="HL1157" s="6"/>
      <c r="HM1157" s="6"/>
      <c r="HN1157" s="6"/>
      <c r="HO1157" s="6"/>
      <c r="HP1157" s="6"/>
      <c r="HQ1157" s="6"/>
      <c r="HR1157" s="6"/>
      <c r="HS1157" s="6"/>
      <c r="HT1157" s="6"/>
      <c r="HU1157" s="6"/>
      <c r="HV1157" s="6"/>
      <c r="HW1157" s="6"/>
      <c r="HX1157" s="6"/>
      <c r="HY1157" s="6"/>
      <c r="HZ1157" s="6"/>
      <c r="IA1157" s="6"/>
      <c r="IB1157" s="6"/>
      <c r="IC1157" s="6"/>
      <c r="ID1157" s="6"/>
      <c r="IE1157" s="6"/>
      <c r="IF1157" s="6"/>
      <c r="IG1157" s="6"/>
      <c r="IH1157" s="6"/>
      <c r="II1157" s="6"/>
      <c r="IJ1157" s="6"/>
      <c r="IK1157" s="6"/>
      <c r="IL1157" s="6"/>
      <c r="IM1157" s="6"/>
      <c r="IN1157" s="6"/>
      <c r="IO1157" s="6"/>
      <c r="IP1157" s="6"/>
      <c r="IQ1157" s="6"/>
      <c r="IR1157" s="6"/>
      <c r="IS1157" s="6"/>
      <c r="IT1157" s="6"/>
      <c r="IU1157" s="6"/>
      <c r="IV1157" s="6"/>
    </row>
    <row r="1158" spans="1:256" s="287" customFormat="1" x14ac:dyDescent="0.2">
      <c r="A1158" s="6" t="s">
        <v>2075</v>
      </c>
      <c r="B1158" s="66">
        <v>41401.0625</v>
      </c>
      <c r="C1158" s="66">
        <v>41402.927083333336</v>
      </c>
      <c r="D1158" s="6" t="s">
        <v>3318</v>
      </c>
      <c r="E1158" s="6" t="s">
        <v>3319</v>
      </c>
      <c r="F1158" s="6"/>
      <c r="G1158" s="6">
        <v>50</v>
      </c>
      <c r="H1158" s="6"/>
      <c r="I1158" s="6"/>
      <c r="J1158" s="6"/>
      <c r="K1158" s="6"/>
      <c r="L1158" s="6"/>
      <c r="M1158" s="6">
        <v>137.36000000000001</v>
      </c>
      <c r="N1158" s="6"/>
      <c r="O1158" s="6"/>
      <c r="P1158" s="6"/>
      <c r="Q1158" s="6">
        <v>130</v>
      </c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  <c r="BD1158" s="6"/>
      <c r="BE1158" s="6"/>
      <c r="BF1158" s="6"/>
      <c r="BG1158" s="6"/>
      <c r="BH1158" s="6"/>
      <c r="BI1158" s="6"/>
      <c r="BJ1158" s="6"/>
      <c r="BK1158" s="6"/>
      <c r="BL1158" s="6"/>
      <c r="BM1158" s="6"/>
      <c r="BN1158" s="6"/>
      <c r="BO1158" s="6"/>
      <c r="BP1158" s="6"/>
      <c r="BQ1158" s="6"/>
      <c r="BR1158" s="6"/>
      <c r="BS1158" s="6"/>
      <c r="BT1158" s="6"/>
      <c r="BU1158" s="6"/>
      <c r="BV1158" s="6"/>
      <c r="BW1158" s="6"/>
      <c r="BX1158" s="6"/>
      <c r="BY1158" s="6"/>
      <c r="BZ1158" s="6"/>
      <c r="CA1158" s="6"/>
      <c r="CB1158" s="6"/>
      <c r="CC1158" s="6"/>
      <c r="CD1158" s="6"/>
      <c r="CE1158" s="6"/>
      <c r="CF1158" s="6"/>
      <c r="CG1158" s="6"/>
      <c r="CH1158" s="6"/>
      <c r="CI1158" s="6"/>
      <c r="CJ1158" s="6"/>
      <c r="CK1158" s="6"/>
      <c r="CL1158" s="6"/>
      <c r="CM1158" s="6"/>
      <c r="CN1158" s="6"/>
      <c r="CO1158" s="6"/>
      <c r="CP1158" s="6"/>
      <c r="CQ1158" s="6"/>
      <c r="CR1158" s="6"/>
      <c r="CS1158" s="6"/>
      <c r="CT1158" s="6"/>
      <c r="CU1158" s="6"/>
      <c r="CV1158" s="6"/>
      <c r="CW1158" s="6"/>
      <c r="CX1158" s="6"/>
      <c r="CY1158" s="6"/>
      <c r="CZ1158" s="6"/>
      <c r="DA1158" s="6"/>
      <c r="DB1158" s="6"/>
      <c r="DC1158" s="6"/>
      <c r="DD1158" s="6"/>
      <c r="DE1158" s="6"/>
      <c r="DF1158" s="6"/>
      <c r="DG1158" s="6"/>
      <c r="DH1158" s="6"/>
      <c r="DI1158" s="6"/>
      <c r="DJ1158" s="6"/>
      <c r="DK1158" s="6"/>
      <c r="DL1158" s="6"/>
      <c r="DM1158" s="6"/>
      <c r="DN1158" s="6"/>
      <c r="DO1158" s="6"/>
      <c r="DP1158" s="6"/>
      <c r="DQ1158" s="6"/>
      <c r="DR1158" s="6"/>
      <c r="DS1158" s="6"/>
      <c r="DT1158" s="6"/>
      <c r="DU1158" s="6"/>
      <c r="DV1158" s="6"/>
      <c r="DW1158" s="6"/>
      <c r="DX1158" s="6"/>
      <c r="DY1158" s="6"/>
      <c r="DZ1158" s="6"/>
      <c r="EA1158" s="6"/>
      <c r="EB1158" s="6"/>
      <c r="EC1158" s="6"/>
      <c r="ED1158" s="6"/>
      <c r="EE1158" s="6"/>
      <c r="EF1158" s="6"/>
      <c r="EG1158" s="6"/>
      <c r="EH1158" s="6"/>
      <c r="EI1158" s="6"/>
      <c r="EJ1158" s="6"/>
      <c r="EK1158" s="6"/>
      <c r="EL1158" s="6"/>
      <c r="EM1158" s="6"/>
      <c r="EN1158" s="6"/>
      <c r="EO1158" s="6"/>
      <c r="EP1158" s="6"/>
      <c r="EQ1158" s="6"/>
      <c r="ER1158" s="6"/>
      <c r="ES1158" s="6"/>
      <c r="ET1158" s="6"/>
      <c r="EU1158" s="6"/>
      <c r="EV1158" s="6"/>
      <c r="EW1158" s="6"/>
      <c r="EX1158" s="6"/>
      <c r="EY1158" s="6"/>
      <c r="EZ1158" s="6"/>
      <c r="FA1158" s="6"/>
      <c r="FB1158" s="6"/>
      <c r="FC1158" s="6"/>
      <c r="FD1158" s="6"/>
      <c r="FE1158" s="6"/>
      <c r="FF1158" s="6"/>
      <c r="FG1158" s="6"/>
      <c r="FH1158" s="6"/>
      <c r="FI1158" s="6"/>
      <c r="FJ1158" s="6"/>
      <c r="FK1158" s="6"/>
      <c r="FL1158" s="6"/>
      <c r="FM1158" s="6"/>
      <c r="FN1158" s="6"/>
      <c r="FO1158" s="6"/>
      <c r="FP1158" s="6"/>
      <c r="FQ1158" s="6"/>
      <c r="FR1158" s="6"/>
      <c r="FS1158" s="6"/>
      <c r="FT1158" s="6"/>
      <c r="FU1158" s="6"/>
      <c r="FV1158" s="6"/>
      <c r="FW1158" s="6"/>
      <c r="FX1158" s="6"/>
      <c r="FY1158" s="6"/>
      <c r="FZ1158" s="6"/>
      <c r="GA1158" s="6"/>
      <c r="GB1158" s="6"/>
      <c r="GC1158" s="6"/>
      <c r="GD1158" s="6"/>
      <c r="GE1158" s="6"/>
      <c r="GF1158" s="6"/>
      <c r="GG1158" s="6"/>
      <c r="GH1158" s="6"/>
      <c r="GI1158" s="6"/>
      <c r="GJ1158" s="6"/>
      <c r="GK1158" s="6"/>
      <c r="GL1158" s="6"/>
      <c r="GM1158" s="6"/>
      <c r="GN1158" s="6"/>
      <c r="GO1158" s="6"/>
      <c r="GP1158" s="6"/>
      <c r="GQ1158" s="6"/>
      <c r="GR1158" s="6"/>
      <c r="GS1158" s="6"/>
      <c r="GT1158" s="6"/>
      <c r="GU1158" s="6"/>
      <c r="GV1158" s="6"/>
      <c r="GW1158" s="6"/>
      <c r="GX1158" s="6"/>
      <c r="GY1158" s="6"/>
      <c r="GZ1158" s="6"/>
      <c r="HA1158" s="6"/>
      <c r="HB1158" s="6"/>
      <c r="HC1158" s="6"/>
      <c r="HD1158" s="6"/>
      <c r="HE1158" s="6"/>
      <c r="HF1158" s="6"/>
      <c r="HG1158" s="6"/>
      <c r="HH1158" s="6"/>
      <c r="HI1158" s="6"/>
      <c r="HJ1158" s="6"/>
      <c r="HK1158" s="6"/>
      <c r="HL1158" s="6"/>
      <c r="HM1158" s="6"/>
      <c r="HN1158" s="6"/>
      <c r="HO1158" s="6"/>
      <c r="HP1158" s="6"/>
      <c r="HQ1158" s="6"/>
      <c r="HR1158" s="6"/>
      <c r="HS1158" s="6"/>
      <c r="HT1158" s="6"/>
      <c r="HU1158" s="6"/>
      <c r="HV1158" s="6"/>
      <c r="HW1158" s="6"/>
      <c r="HX1158" s="6"/>
      <c r="HY1158" s="6"/>
      <c r="HZ1158" s="6"/>
      <c r="IA1158" s="6"/>
      <c r="IB1158" s="6"/>
      <c r="IC1158" s="6"/>
      <c r="ID1158" s="6"/>
      <c r="IE1158" s="6"/>
      <c r="IF1158" s="6"/>
      <c r="IG1158" s="6"/>
      <c r="IH1158" s="6"/>
      <c r="II1158" s="6"/>
      <c r="IJ1158" s="6"/>
      <c r="IK1158" s="6"/>
      <c r="IL1158" s="6"/>
      <c r="IM1158" s="6"/>
      <c r="IN1158" s="6"/>
      <c r="IO1158" s="6"/>
      <c r="IP1158" s="6"/>
      <c r="IQ1158" s="6"/>
      <c r="IR1158" s="6"/>
      <c r="IS1158" s="6"/>
      <c r="IT1158" s="6"/>
      <c r="IU1158" s="6"/>
      <c r="IV1158" s="6"/>
    </row>
    <row r="1159" spans="1:256" s="287" customFormat="1" x14ac:dyDescent="0.2">
      <c r="A1159" s="6" t="s">
        <v>2075</v>
      </c>
      <c r="B1159" s="66">
        <v>41403.159722222219</v>
      </c>
      <c r="C1159" s="66">
        <v>41405.375</v>
      </c>
      <c r="D1159" s="6" t="s">
        <v>3320</v>
      </c>
      <c r="E1159" s="6" t="s">
        <v>3321</v>
      </c>
      <c r="F1159" s="6"/>
      <c r="G1159" s="6">
        <v>50</v>
      </c>
      <c r="H1159" s="6"/>
      <c r="I1159" s="6"/>
      <c r="J1159" s="6"/>
      <c r="K1159" s="6"/>
      <c r="L1159" s="6"/>
      <c r="M1159" s="6">
        <v>1684.71</v>
      </c>
      <c r="N1159" s="6"/>
      <c r="O1159" s="6"/>
      <c r="P1159" s="6"/>
      <c r="Q1159" s="6">
        <v>117</v>
      </c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  <c r="BD1159" s="6"/>
      <c r="BE1159" s="6"/>
      <c r="BF1159" s="6"/>
      <c r="BG1159" s="6"/>
      <c r="BH1159" s="6"/>
      <c r="BI1159" s="6"/>
      <c r="BJ1159" s="6"/>
      <c r="BK1159" s="6"/>
      <c r="BL1159" s="6"/>
      <c r="BM1159" s="6"/>
      <c r="BN1159" s="6"/>
      <c r="BO1159" s="6"/>
      <c r="BP1159" s="6"/>
      <c r="BQ1159" s="6"/>
      <c r="BR1159" s="6"/>
      <c r="BS1159" s="6"/>
      <c r="BT1159" s="6"/>
      <c r="BU1159" s="6"/>
      <c r="BV1159" s="6"/>
      <c r="BW1159" s="6"/>
      <c r="BX1159" s="6"/>
      <c r="BY1159" s="6"/>
      <c r="BZ1159" s="6"/>
      <c r="CA1159" s="6"/>
      <c r="CB1159" s="6"/>
      <c r="CC1159" s="6"/>
      <c r="CD1159" s="6"/>
      <c r="CE1159" s="6"/>
      <c r="CF1159" s="6"/>
      <c r="CG1159" s="6"/>
      <c r="CH1159" s="6"/>
      <c r="CI1159" s="6"/>
      <c r="CJ1159" s="6"/>
      <c r="CK1159" s="6"/>
      <c r="CL1159" s="6"/>
      <c r="CM1159" s="6"/>
      <c r="CN1159" s="6"/>
      <c r="CO1159" s="6"/>
      <c r="CP1159" s="6"/>
      <c r="CQ1159" s="6"/>
      <c r="CR1159" s="6"/>
      <c r="CS1159" s="6"/>
      <c r="CT1159" s="6"/>
      <c r="CU1159" s="6"/>
      <c r="CV1159" s="6"/>
      <c r="CW1159" s="6"/>
      <c r="CX1159" s="6"/>
      <c r="CY1159" s="6"/>
      <c r="CZ1159" s="6"/>
      <c r="DA1159" s="6"/>
      <c r="DB1159" s="6"/>
      <c r="DC1159" s="6"/>
      <c r="DD1159" s="6"/>
      <c r="DE1159" s="6"/>
      <c r="DF1159" s="6"/>
      <c r="DG1159" s="6"/>
      <c r="DH1159" s="6"/>
      <c r="DI1159" s="6"/>
      <c r="DJ1159" s="6"/>
      <c r="DK1159" s="6"/>
      <c r="DL1159" s="6"/>
      <c r="DM1159" s="6"/>
      <c r="DN1159" s="6"/>
      <c r="DO1159" s="6"/>
      <c r="DP1159" s="6"/>
      <c r="DQ1159" s="6"/>
      <c r="DR1159" s="6"/>
      <c r="DS1159" s="6"/>
      <c r="DT1159" s="6"/>
      <c r="DU1159" s="6"/>
      <c r="DV1159" s="6"/>
      <c r="DW1159" s="6"/>
      <c r="DX1159" s="6"/>
      <c r="DY1159" s="6"/>
      <c r="DZ1159" s="6"/>
      <c r="EA1159" s="6"/>
      <c r="EB1159" s="6"/>
      <c r="EC1159" s="6"/>
      <c r="ED1159" s="6"/>
      <c r="EE1159" s="6"/>
      <c r="EF1159" s="6"/>
      <c r="EG1159" s="6"/>
      <c r="EH1159" s="6"/>
      <c r="EI1159" s="6"/>
      <c r="EJ1159" s="6"/>
      <c r="EK1159" s="6"/>
      <c r="EL1159" s="6"/>
      <c r="EM1159" s="6"/>
      <c r="EN1159" s="6"/>
      <c r="EO1159" s="6"/>
      <c r="EP1159" s="6"/>
      <c r="EQ1159" s="6"/>
      <c r="ER1159" s="6"/>
      <c r="ES1159" s="6"/>
      <c r="ET1159" s="6"/>
      <c r="EU1159" s="6"/>
      <c r="EV1159" s="6"/>
      <c r="EW1159" s="6"/>
      <c r="EX1159" s="6"/>
      <c r="EY1159" s="6"/>
      <c r="EZ1159" s="6"/>
      <c r="FA1159" s="6"/>
      <c r="FB1159" s="6"/>
      <c r="FC1159" s="6"/>
      <c r="FD1159" s="6"/>
      <c r="FE1159" s="6"/>
      <c r="FF1159" s="6"/>
      <c r="FG1159" s="6"/>
      <c r="FH1159" s="6"/>
      <c r="FI1159" s="6"/>
      <c r="FJ1159" s="6"/>
      <c r="FK1159" s="6"/>
      <c r="FL1159" s="6"/>
      <c r="FM1159" s="6"/>
      <c r="FN1159" s="6"/>
      <c r="FO1159" s="6"/>
      <c r="FP1159" s="6"/>
      <c r="FQ1159" s="6"/>
      <c r="FR1159" s="6"/>
      <c r="FS1159" s="6"/>
      <c r="FT1159" s="6"/>
      <c r="FU1159" s="6"/>
      <c r="FV1159" s="6"/>
      <c r="FW1159" s="6"/>
      <c r="FX1159" s="6"/>
      <c r="FY1159" s="6"/>
      <c r="FZ1159" s="6"/>
      <c r="GA1159" s="6"/>
      <c r="GB1159" s="6"/>
      <c r="GC1159" s="6"/>
      <c r="GD1159" s="6"/>
      <c r="GE1159" s="6"/>
      <c r="GF1159" s="6"/>
      <c r="GG1159" s="6"/>
      <c r="GH1159" s="6"/>
      <c r="GI1159" s="6"/>
      <c r="GJ1159" s="6"/>
      <c r="GK1159" s="6"/>
      <c r="GL1159" s="6"/>
      <c r="GM1159" s="6"/>
      <c r="GN1159" s="6"/>
      <c r="GO1159" s="6"/>
      <c r="GP1159" s="6"/>
      <c r="GQ1159" s="6"/>
      <c r="GR1159" s="6"/>
      <c r="GS1159" s="6"/>
      <c r="GT1159" s="6"/>
      <c r="GU1159" s="6"/>
      <c r="GV1159" s="6"/>
      <c r="GW1159" s="6"/>
      <c r="GX1159" s="6"/>
      <c r="GY1159" s="6"/>
      <c r="GZ1159" s="6"/>
      <c r="HA1159" s="6"/>
      <c r="HB1159" s="6"/>
      <c r="HC1159" s="6"/>
      <c r="HD1159" s="6"/>
      <c r="HE1159" s="6"/>
      <c r="HF1159" s="6"/>
      <c r="HG1159" s="6"/>
      <c r="HH1159" s="6"/>
      <c r="HI1159" s="6"/>
      <c r="HJ1159" s="6"/>
      <c r="HK1159" s="6"/>
      <c r="HL1159" s="6"/>
      <c r="HM1159" s="6"/>
      <c r="HN1159" s="6"/>
      <c r="HO1159" s="6"/>
      <c r="HP1159" s="6"/>
      <c r="HQ1159" s="6"/>
      <c r="HR1159" s="6"/>
      <c r="HS1159" s="6"/>
      <c r="HT1159" s="6"/>
      <c r="HU1159" s="6"/>
      <c r="HV1159" s="6"/>
      <c r="HW1159" s="6"/>
      <c r="HX1159" s="6"/>
      <c r="HY1159" s="6"/>
      <c r="HZ1159" s="6"/>
      <c r="IA1159" s="6"/>
      <c r="IB1159" s="6"/>
      <c r="IC1159" s="6"/>
      <c r="ID1159" s="6"/>
      <c r="IE1159" s="6"/>
      <c r="IF1159" s="6"/>
      <c r="IG1159" s="6"/>
      <c r="IH1159" s="6"/>
      <c r="II1159" s="6"/>
      <c r="IJ1159" s="6"/>
      <c r="IK1159" s="6"/>
      <c r="IL1159" s="6"/>
      <c r="IM1159" s="6"/>
      <c r="IN1159" s="6"/>
      <c r="IO1159" s="6"/>
      <c r="IP1159" s="6"/>
      <c r="IQ1159" s="6"/>
      <c r="IR1159" s="6"/>
      <c r="IS1159" s="6"/>
      <c r="IT1159" s="6"/>
      <c r="IU1159" s="6"/>
      <c r="IV1159" s="6"/>
    </row>
    <row r="1160" spans="1:256" s="287" customFormat="1" x14ac:dyDescent="0.2">
      <c r="A1160" s="6" t="s">
        <v>2075</v>
      </c>
      <c r="B1160" s="66">
        <v>41405.611111111109</v>
      </c>
      <c r="C1160" s="66">
        <v>41410.541666666664</v>
      </c>
      <c r="D1160" s="6" t="s">
        <v>3322</v>
      </c>
      <c r="E1160" s="6" t="s">
        <v>3323</v>
      </c>
      <c r="F1160" s="6"/>
      <c r="G1160" s="6">
        <v>50</v>
      </c>
      <c r="H1160" s="6"/>
      <c r="I1160" s="6"/>
      <c r="J1160" s="6"/>
      <c r="K1160" s="6"/>
      <c r="L1160" s="6"/>
      <c r="M1160" s="6">
        <v>444.68</v>
      </c>
      <c r="N1160" s="6"/>
      <c r="O1160" s="6"/>
      <c r="P1160" s="6"/>
      <c r="Q1160" s="6">
        <v>84.2</v>
      </c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  <c r="BD1160" s="6"/>
      <c r="BE1160" s="6"/>
      <c r="BF1160" s="6"/>
      <c r="BG1160" s="6"/>
      <c r="BH1160" s="6"/>
      <c r="BI1160" s="6"/>
      <c r="BJ1160" s="6"/>
      <c r="BK1160" s="6"/>
      <c r="BL1160" s="6"/>
      <c r="BM1160" s="6"/>
      <c r="BN1160" s="6"/>
      <c r="BO1160" s="6"/>
      <c r="BP1160" s="6"/>
      <c r="BQ1160" s="6"/>
      <c r="BR1160" s="6"/>
      <c r="BS1160" s="6"/>
      <c r="BT1160" s="6"/>
      <c r="BU1160" s="6"/>
      <c r="BV1160" s="6"/>
      <c r="BW1160" s="6"/>
      <c r="BX1160" s="6"/>
      <c r="BY1160" s="6"/>
      <c r="BZ1160" s="6"/>
      <c r="CA1160" s="6"/>
      <c r="CB1160" s="6"/>
      <c r="CC1160" s="6"/>
      <c r="CD1160" s="6"/>
      <c r="CE1160" s="6"/>
      <c r="CF1160" s="6"/>
      <c r="CG1160" s="6"/>
      <c r="CH1160" s="6"/>
      <c r="CI1160" s="6"/>
      <c r="CJ1160" s="6"/>
      <c r="CK1160" s="6"/>
      <c r="CL1160" s="6"/>
      <c r="CM1160" s="6"/>
      <c r="CN1160" s="6"/>
      <c r="CO1160" s="6"/>
      <c r="CP1160" s="6"/>
      <c r="CQ1160" s="6"/>
      <c r="CR1160" s="6"/>
      <c r="CS1160" s="6"/>
      <c r="CT1160" s="6"/>
      <c r="CU1160" s="6"/>
      <c r="CV1160" s="6"/>
      <c r="CW1160" s="6"/>
      <c r="CX1160" s="6"/>
      <c r="CY1160" s="6"/>
      <c r="CZ1160" s="6"/>
      <c r="DA1160" s="6"/>
      <c r="DB1160" s="6"/>
      <c r="DC1160" s="6"/>
      <c r="DD1160" s="6"/>
      <c r="DE1160" s="6"/>
      <c r="DF1160" s="6"/>
      <c r="DG1160" s="6"/>
      <c r="DH1160" s="6"/>
      <c r="DI1160" s="6"/>
      <c r="DJ1160" s="6"/>
      <c r="DK1160" s="6"/>
      <c r="DL1160" s="6"/>
      <c r="DM1160" s="6"/>
      <c r="DN1160" s="6"/>
      <c r="DO1160" s="6"/>
      <c r="DP1160" s="6"/>
      <c r="DQ1160" s="6"/>
      <c r="DR1160" s="6"/>
      <c r="DS1160" s="6"/>
      <c r="DT1160" s="6"/>
      <c r="DU1160" s="6"/>
      <c r="DV1160" s="6"/>
      <c r="DW1160" s="6"/>
      <c r="DX1160" s="6"/>
      <c r="DY1160" s="6"/>
      <c r="DZ1160" s="6"/>
      <c r="EA1160" s="6"/>
      <c r="EB1160" s="6"/>
      <c r="EC1160" s="6"/>
      <c r="ED1160" s="6"/>
      <c r="EE1160" s="6"/>
      <c r="EF1160" s="6"/>
      <c r="EG1160" s="6"/>
      <c r="EH1160" s="6"/>
      <c r="EI1160" s="6"/>
      <c r="EJ1160" s="6"/>
      <c r="EK1160" s="6"/>
      <c r="EL1160" s="6"/>
      <c r="EM1160" s="6"/>
      <c r="EN1160" s="6"/>
      <c r="EO1160" s="6"/>
      <c r="EP1160" s="6"/>
      <c r="EQ1160" s="6"/>
      <c r="ER1160" s="6"/>
      <c r="ES1160" s="6"/>
      <c r="ET1160" s="6"/>
      <c r="EU1160" s="6"/>
      <c r="EV1160" s="6"/>
      <c r="EW1160" s="6"/>
      <c r="EX1160" s="6"/>
      <c r="EY1160" s="6"/>
      <c r="EZ1160" s="6"/>
      <c r="FA1160" s="6"/>
      <c r="FB1160" s="6"/>
      <c r="FC1160" s="6"/>
      <c r="FD1160" s="6"/>
      <c r="FE1160" s="6"/>
      <c r="FF1160" s="6"/>
      <c r="FG1160" s="6"/>
      <c r="FH1160" s="6"/>
      <c r="FI1160" s="6"/>
      <c r="FJ1160" s="6"/>
      <c r="FK1160" s="6"/>
      <c r="FL1160" s="6"/>
      <c r="FM1160" s="6"/>
      <c r="FN1160" s="6"/>
      <c r="FO1160" s="6"/>
      <c r="FP1160" s="6"/>
      <c r="FQ1160" s="6"/>
      <c r="FR1160" s="6"/>
      <c r="FS1160" s="6"/>
      <c r="FT1160" s="6"/>
      <c r="FU1160" s="6"/>
      <c r="FV1160" s="6"/>
      <c r="FW1160" s="6"/>
      <c r="FX1160" s="6"/>
      <c r="FY1160" s="6"/>
      <c r="FZ1160" s="6"/>
      <c r="GA1160" s="6"/>
      <c r="GB1160" s="6"/>
      <c r="GC1160" s="6"/>
      <c r="GD1160" s="6"/>
      <c r="GE1160" s="6"/>
      <c r="GF1160" s="6"/>
      <c r="GG1160" s="6"/>
      <c r="GH1160" s="6"/>
      <c r="GI1160" s="6"/>
      <c r="GJ1160" s="6"/>
      <c r="GK1160" s="6"/>
      <c r="GL1160" s="6"/>
      <c r="GM1160" s="6"/>
      <c r="GN1160" s="6"/>
      <c r="GO1160" s="6"/>
      <c r="GP1160" s="6"/>
      <c r="GQ1160" s="6"/>
      <c r="GR1160" s="6"/>
      <c r="GS1160" s="6"/>
      <c r="GT1160" s="6"/>
      <c r="GU1160" s="6"/>
      <c r="GV1160" s="6"/>
      <c r="GW1160" s="6"/>
      <c r="GX1160" s="6"/>
      <c r="GY1160" s="6"/>
      <c r="GZ1160" s="6"/>
      <c r="HA1160" s="6"/>
      <c r="HB1160" s="6"/>
      <c r="HC1160" s="6"/>
      <c r="HD1160" s="6"/>
      <c r="HE1160" s="6"/>
      <c r="HF1160" s="6"/>
      <c r="HG1160" s="6"/>
      <c r="HH1160" s="6"/>
      <c r="HI1160" s="6"/>
      <c r="HJ1160" s="6"/>
      <c r="HK1160" s="6"/>
      <c r="HL1160" s="6"/>
      <c r="HM1160" s="6"/>
      <c r="HN1160" s="6"/>
      <c r="HO1160" s="6"/>
      <c r="HP1160" s="6"/>
      <c r="HQ1160" s="6"/>
      <c r="HR1160" s="6"/>
      <c r="HS1160" s="6"/>
      <c r="HT1160" s="6"/>
      <c r="HU1160" s="6"/>
      <c r="HV1160" s="6"/>
      <c r="HW1160" s="6"/>
      <c r="HX1160" s="6"/>
      <c r="HY1160" s="6"/>
      <c r="HZ1160" s="6"/>
      <c r="IA1160" s="6"/>
      <c r="IB1160" s="6"/>
      <c r="IC1160" s="6"/>
      <c r="ID1160" s="6"/>
      <c r="IE1160" s="6"/>
      <c r="IF1160" s="6"/>
      <c r="IG1160" s="6"/>
      <c r="IH1160" s="6"/>
      <c r="II1160" s="6"/>
      <c r="IJ1160" s="6"/>
      <c r="IK1160" s="6"/>
      <c r="IL1160" s="6"/>
      <c r="IM1160" s="6"/>
      <c r="IN1160" s="6"/>
      <c r="IO1160" s="6"/>
      <c r="IP1160" s="6"/>
      <c r="IQ1160" s="6"/>
      <c r="IR1160" s="6"/>
      <c r="IS1160" s="6"/>
      <c r="IT1160" s="6"/>
      <c r="IU1160" s="6"/>
      <c r="IV1160" s="6"/>
    </row>
    <row r="1161" spans="1:256" s="287" customFormat="1" x14ac:dyDescent="0.2">
      <c r="A1161" s="6" t="s">
        <v>2075</v>
      </c>
      <c r="B1161" s="66">
        <v>41411.145833333336</v>
      </c>
      <c r="C1161" s="66">
        <v>41418.284722222219</v>
      </c>
      <c r="D1161" s="6" t="s">
        <v>3324</v>
      </c>
      <c r="E1161" s="6" t="s">
        <v>3325</v>
      </c>
      <c r="F1161" s="6"/>
      <c r="G1161" s="6">
        <v>50</v>
      </c>
      <c r="H1161" s="6"/>
      <c r="I1161" s="6"/>
      <c r="J1161" s="6"/>
      <c r="K1161" s="6"/>
      <c r="L1161" s="6"/>
      <c r="M1161" s="6">
        <v>2458.94</v>
      </c>
      <c r="N1161" s="6"/>
      <c r="O1161" s="6"/>
      <c r="P1161" s="6"/>
      <c r="Q1161" s="6">
        <v>59.9</v>
      </c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  <c r="BD1161" s="6"/>
      <c r="BE1161" s="6"/>
      <c r="BF1161" s="6"/>
      <c r="BG1161" s="6"/>
      <c r="BH1161" s="6"/>
      <c r="BI1161" s="6"/>
      <c r="BJ1161" s="6"/>
      <c r="BK1161" s="6"/>
      <c r="BL1161" s="6"/>
      <c r="BM1161" s="6"/>
      <c r="BN1161" s="6"/>
      <c r="BO1161" s="6"/>
      <c r="BP1161" s="6"/>
      <c r="BQ1161" s="6"/>
      <c r="BR1161" s="6"/>
      <c r="BS1161" s="6"/>
      <c r="BT1161" s="6"/>
      <c r="BU1161" s="6"/>
      <c r="BV1161" s="6"/>
      <c r="BW1161" s="6"/>
      <c r="BX1161" s="6"/>
      <c r="BY1161" s="6"/>
      <c r="BZ1161" s="6"/>
      <c r="CA1161" s="6"/>
      <c r="CB1161" s="6"/>
      <c r="CC1161" s="6"/>
      <c r="CD1161" s="6"/>
      <c r="CE1161" s="6"/>
      <c r="CF1161" s="6"/>
      <c r="CG1161" s="6"/>
      <c r="CH1161" s="6"/>
      <c r="CI1161" s="6"/>
      <c r="CJ1161" s="6"/>
      <c r="CK1161" s="6"/>
      <c r="CL1161" s="6"/>
      <c r="CM1161" s="6"/>
      <c r="CN1161" s="6"/>
      <c r="CO1161" s="6"/>
      <c r="CP1161" s="6"/>
      <c r="CQ1161" s="6"/>
      <c r="CR1161" s="6"/>
      <c r="CS1161" s="6"/>
      <c r="CT1161" s="6"/>
      <c r="CU1161" s="6"/>
      <c r="CV1161" s="6"/>
      <c r="CW1161" s="6"/>
      <c r="CX1161" s="6"/>
      <c r="CY1161" s="6"/>
      <c r="CZ1161" s="6"/>
      <c r="DA1161" s="6"/>
      <c r="DB1161" s="6"/>
      <c r="DC1161" s="6"/>
      <c r="DD1161" s="6"/>
      <c r="DE1161" s="6"/>
      <c r="DF1161" s="6"/>
      <c r="DG1161" s="6"/>
      <c r="DH1161" s="6"/>
      <c r="DI1161" s="6"/>
      <c r="DJ1161" s="6"/>
      <c r="DK1161" s="6"/>
      <c r="DL1161" s="6"/>
      <c r="DM1161" s="6"/>
      <c r="DN1161" s="6"/>
      <c r="DO1161" s="6"/>
      <c r="DP1161" s="6"/>
      <c r="DQ1161" s="6"/>
      <c r="DR1161" s="6"/>
      <c r="DS1161" s="6"/>
      <c r="DT1161" s="6"/>
      <c r="DU1161" s="6"/>
      <c r="DV1161" s="6"/>
      <c r="DW1161" s="6"/>
      <c r="DX1161" s="6"/>
      <c r="DY1161" s="6"/>
      <c r="DZ1161" s="6"/>
      <c r="EA1161" s="6"/>
      <c r="EB1161" s="6"/>
      <c r="EC1161" s="6"/>
      <c r="ED1161" s="6"/>
      <c r="EE1161" s="6"/>
      <c r="EF1161" s="6"/>
      <c r="EG1161" s="6"/>
      <c r="EH1161" s="6"/>
      <c r="EI1161" s="6"/>
      <c r="EJ1161" s="6"/>
      <c r="EK1161" s="6"/>
      <c r="EL1161" s="6"/>
      <c r="EM1161" s="6"/>
      <c r="EN1161" s="6"/>
      <c r="EO1161" s="6"/>
      <c r="EP1161" s="6"/>
      <c r="EQ1161" s="6"/>
      <c r="ER1161" s="6"/>
      <c r="ES1161" s="6"/>
      <c r="ET1161" s="6"/>
      <c r="EU1161" s="6"/>
      <c r="EV1161" s="6"/>
      <c r="EW1161" s="6"/>
      <c r="EX1161" s="6"/>
      <c r="EY1161" s="6"/>
      <c r="EZ1161" s="6"/>
      <c r="FA1161" s="6"/>
      <c r="FB1161" s="6"/>
      <c r="FC1161" s="6"/>
      <c r="FD1161" s="6"/>
      <c r="FE1161" s="6"/>
      <c r="FF1161" s="6"/>
      <c r="FG1161" s="6"/>
      <c r="FH1161" s="6"/>
      <c r="FI1161" s="6"/>
      <c r="FJ1161" s="6"/>
      <c r="FK1161" s="6"/>
      <c r="FL1161" s="6"/>
      <c r="FM1161" s="6"/>
      <c r="FN1161" s="6"/>
      <c r="FO1161" s="6"/>
      <c r="FP1161" s="6"/>
      <c r="FQ1161" s="6"/>
      <c r="FR1161" s="6"/>
      <c r="FS1161" s="6"/>
      <c r="FT1161" s="6"/>
      <c r="FU1161" s="6"/>
      <c r="FV1161" s="6"/>
      <c r="FW1161" s="6"/>
      <c r="FX1161" s="6"/>
      <c r="FY1161" s="6"/>
      <c r="FZ1161" s="6"/>
      <c r="GA1161" s="6"/>
      <c r="GB1161" s="6"/>
      <c r="GC1161" s="6"/>
      <c r="GD1161" s="6"/>
      <c r="GE1161" s="6"/>
      <c r="GF1161" s="6"/>
      <c r="GG1161" s="6"/>
      <c r="GH1161" s="6"/>
      <c r="GI1161" s="6"/>
      <c r="GJ1161" s="6"/>
      <c r="GK1161" s="6"/>
      <c r="GL1161" s="6"/>
      <c r="GM1161" s="6"/>
      <c r="GN1161" s="6"/>
      <c r="GO1161" s="6"/>
      <c r="GP1161" s="6"/>
      <c r="GQ1161" s="6"/>
      <c r="GR1161" s="6"/>
      <c r="GS1161" s="6"/>
      <c r="GT1161" s="6"/>
      <c r="GU1161" s="6"/>
      <c r="GV1161" s="6"/>
      <c r="GW1161" s="6"/>
      <c r="GX1161" s="6"/>
      <c r="GY1161" s="6"/>
      <c r="GZ1161" s="6"/>
      <c r="HA1161" s="6"/>
      <c r="HB1161" s="6"/>
      <c r="HC1161" s="6"/>
      <c r="HD1161" s="6"/>
      <c r="HE1161" s="6"/>
      <c r="HF1161" s="6"/>
      <c r="HG1161" s="6"/>
      <c r="HH1161" s="6"/>
      <c r="HI1161" s="6"/>
      <c r="HJ1161" s="6"/>
      <c r="HK1161" s="6"/>
      <c r="HL1161" s="6"/>
      <c r="HM1161" s="6"/>
      <c r="HN1161" s="6"/>
      <c r="HO1161" s="6"/>
      <c r="HP1161" s="6"/>
      <c r="HQ1161" s="6"/>
      <c r="HR1161" s="6"/>
      <c r="HS1161" s="6"/>
      <c r="HT1161" s="6"/>
      <c r="HU1161" s="6"/>
      <c r="HV1161" s="6"/>
      <c r="HW1161" s="6"/>
      <c r="HX1161" s="6"/>
      <c r="HY1161" s="6"/>
      <c r="HZ1161" s="6"/>
      <c r="IA1161" s="6"/>
      <c r="IB1161" s="6"/>
      <c r="IC1161" s="6"/>
      <c r="ID1161" s="6"/>
      <c r="IE1161" s="6"/>
      <c r="IF1161" s="6"/>
      <c r="IG1161" s="6"/>
      <c r="IH1161" s="6"/>
      <c r="II1161" s="6"/>
      <c r="IJ1161" s="6"/>
      <c r="IK1161" s="6"/>
      <c r="IL1161" s="6"/>
      <c r="IM1161" s="6"/>
      <c r="IN1161" s="6"/>
      <c r="IO1161" s="6"/>
      <c r="IP1161" s="6"/>
      <c r="IQ1161" s="6"/>
      <c r="IR1161" s="6"/>
      <c r="IS1161" s="6"/>
      <c r="IT1161" s="6"/>
      <c r="IU1161" s="6"/>
      <c r="IV1161" s="6"/>
    </row>
    <row r="1162" spans="1:256" s="287" customFormat="1" x14ac:dyDescent="0.2">
      <c r="A1162" s="6" t="s">
        <v>2075</v>
      </c>
      <c r="B1162" s="66">
        <v>41418.576388888891</v>
      </c>
      <c r="C1162" s="66">
        <v>41421.659722222219</v>
      </c>
      <c r="D1162" s="6" t="s">
        <v>3326</v>
      </c>
      <c r="E1162" s="6" t="s">
        <v>3327</v>
      </c>
      <c r="F1162" s="6"/>
      <c r="G1162" s="6">
        <v>50</v>
      </c>
      <c r="H1162" s="6"/>
      <c r="I1162" s="6"/>
      <c r="J1162" s="6"/>
      <c r="K1162" s="6"/>
      <c r="L1162" s="6"/>
      <c r="M1162" s="6">
        <v>258.24</v>
      </c>
      <c r="N1162" s="6"/>
      <c r="O1162" s="6"/>
      <c r="P1162" s="6"/>
      <c r="Q1162" s="6">
        <v>81.3</v>
      </c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  <c r="BD1162" s="6"/>
      <c r="BE1162" s="6"/>
      <c r="BF1162" s="6"/>
      <c r="BG1162" s="6"/>
      <c r="BH1162" s="6"/>
      <c r="BI1162" s="6"/>
      <c r="BJ1162" s="6"/>
      <c r="BK1162" s="6"/>
      <c r="BL1162" s="6"/>
      <c r="BM1162" s="6"/>
      <c r="BN1162" s="6"/>
      <c r="BO1162" s="6"/>
      <c r="BP1162" s="6"/>
      <c r="BQ1162" s="6"/>
      <c r="BR1162" s="6"/>
      <c r="BS1162" s="6"/>
      <c r="BT1162" s="6"/>
      <c r="BU1162" s="6"/>
      <c r="BV1162" s="6"/>
      <c r="BW1162" s="6"/>
      <c r="BX1162" s="6"/>
      <c r="BY1162" s="6"/>
      <c r="BZ1162" s="6"/>
      <c r="CA1162" s="6"/>
      <c r="CB1162" s="6"/>
      <c r="CC1162" s="6"/>
      <c r="CD1162" s="6"/>
      <c r="CE1162" s="6"/>
      <c r="CF1162" s="6"/>
      <c r="CG1162" s="6"/>
      <c r="CH1162" s="6"/>
      <c r="CI1162" s="6"/>
      <c r="CJ1162" s="6"/>
      <c r="CK1162" s="6"/>
      <c r="CL1162" s="6"/>
      <c r="CM1162" s="6"/>
      <c r="CN1162" s="6"/>
      <c r="CO1162" s="6"/>
      <c r="CP1162" s="6"/>
      <c r="CQ1162" s="6"/>
      <c r="CR1162" s="6"/>
      <c r="CS1162" s="6"/>
      <c r="CT1162" s="6"/>
      <c r="CU1162" s="6"/>
      <c r="CV1162" s="6"/>
      <c r="CW1162" s="6"/>
      <c r="CX1162" s="6"/>
      <c r="CY1162" s="6"/>
      <c r="CZ1162" s="6"/>
      <c r="DA1162" s="6"/>
      <c r="DB1162" s="6"/>
      <c r="DC1162" s="6"/>
      <c r="DD1162" s="6"/>
      <c r="DE1162" s="6"/>
      <c r="DF1162" s="6"/>
      <c r="DG1162" s="6"/>
      <c r="DH1162" s="6"/>
      <c r="DI1162" s="6"/>
      <c r="DJ1162" s="6"/>
      <c r="DK1162" s="6"/>
      <c r="DL1162" s="6"/>
      <c r="DM1162" s="6"/>
      <c r="DN1162" s="6"/>
      <c r="DO1162" s="6"/>
      <c r="DP1162" s="6"/>
      <c r="DQ1162" s="6"/>
      <c r="DR1162" s="6"/>
      <c r="DS1162" s="6"/>
      <c r="DT1162" s="6"/>
      <c r="DU1162" s="6"/>
      <c r="DV1162" s="6"/>
      <c r="DW1162" s="6"/>
      <c r="DX1162" s="6"/>
      <c r="DY1162" s="6"/>
      <c r="DZ1162" s="6"/>
      <c r="EA1162" s="6"/>
      <c r="EB1162" s="6"/>
      <c r="EC1162" s="6"/>
      <c r="ED1162" s="6"/>
      <c r="EE1162" s="6"/>
      <c r="EF1162" s="6"/>
      <c r="EG1162" s="6"/>
      <c r="EH1162" s="6"/>
      <c r="EI1162" s="6"/>
      <c r="EJ1162" s="6"/>
      <c r="EK1162" s="6"/>
      <c r="EL1162" s="6"/>
      <c r="EM1162" s="6"/>
      <c r="EN1162" s="6"/>
      <c r="EO1162" s="6"/>
      <c r="EP1162" s="6"/>
      <c r="EQ1162" s="6"/>
      <c r="ER1162" s="6"/>
      <c r="ES1162" s="6"/>
      <c r="ET1162" s="6"/>
      <c r="EU1162" s="6"/>
      <c r="EV1162" s="6"/>
      <c r="EW1162" s="6"/>
      <c r="EX1162" s="6"/>
      <c r="EY1162" s="6"/>
      <c r="EZ1162" s="6"/>
      <c r="FA1162" s="6"/>
      <c r="FB1162" s="6"/>
      <c r="FC1162" s="6"/>
      <c r="FD1162" s="6"/>
      <c r="FE1162" s="6"/>
      <c r="FF1162" s="6"/>
      <c r="FG1162" s="6"/>
      <c r="FH1162" s="6"/>
      <c r="FI1162" s="6"/>
      <c r="FJ1162" s="6"/>
      <c r="FK1162" s="6"/>
      <c r="FL1162" s="6"/>
      <c r="FM1162" s="6"/>
      <c r="FN1162" s="6"/>
      <c r="FO1162" s="6"/>
      <c r="FP1162" s="6"/>
      <c r="FQ1162" s="6"/>
      <c r="FR1162" s="6"/>
      <c r="FS1162" s="6"/>
      <c r="FT1162" s="6"/>
      <c r="FU1162" s="6"/>
      <c r="FV1162" s="6"/>
      <c r="FW1162" s="6"/>
      <c r="FX1162" s="6"/>
      <c r="FY1162" s="6"/>
      <c r="FZ1162" s="6"/>
      <c r="GA1162" s="6"/>
      <c r="GB1162" s="6"/>
      <c r="GC1162" s="6"/>
      <c r="GD1162" s="6"/>
      <c r="GE1162" s="6"/>
      <c r="GF1162" s="6"/>
      <c r="GG1162" s="6"/>
      <c r="GH1162" s="6"/>
      <c r="GI1162" s="6"/>
      <c r="GJ1162" s="6"/>
      <c r="GK1162" s="6"/>
      <c r="GL1162" s="6"/>
      <c r="GM1162" s="6"/>
      <c r="GN1162" s="6"/>
      <c r="GO1162" s="6"/>
      <c r="GP1162" s="6"/>
      <c r="GQ1162" s="6"/>
      <c r="GR1162" s="6"/>
      <c r="GS1162" s="6"/>
      <c r="GT1162" s="6"/>
      <c r="GU1162" s="6"/>
      <c r="GV1162" s="6"/>
      <c r="GW1162" s="6"/>
      <c r="GX1162" s="6"/>
      <c r="GY1162" s="6"/>
      <c r="GZ1162" s="6"/>
      <c r="HA1162" s="6"/>
      <c r="HB1162" s="6"/>
      <c r="HC1162" s="6"/>
      <c r="HD1162" s="6"/>
      <c r="HE1162" s="6"/>
      <c r="HF1162" s="6"/>
      <c r="HG1162" s="6"/>
      <c r="HH1162" s="6"/>
      <c r="HI1162" s="6"/>
      <c r="HJ1162" s="6"/>
      <c r="HK1162" s="6"/>
      <c r="HL1162" s="6"/>
      <c r="HM1162" s="6"/>
      <c r="HN1162" s="6"/>
      <c r="HO1162" s="6"/>
      <c r="HP1162" s="6"/>
      <c r="HQ1162" s="6"/>
      <c r="HR1162" s="6"/>
      <c r="HS1162" s="6"/>
      <c r="HT1162" s="6"/>
      <c r="HU1162" s="6"/>
      <c r="HV1162" s="6"/>
      <c r="HW1162" s="6"/>
      <c r="HX1162" s="6"/>
      <c r="HY1162" s="6"/>
      <c r="HZ1162" s="6"/>
      <c r="IA1162" s="6"/>
      <c r="IB1162" s="6"/>
      <c r="IC1162" s="6"/>
      <c r="ID1162" s="6"/>
      <c r="IE1162" s="6"/>
      <c r="IF1162" s="6"/>
      <c r="IG1162" s="6"/>
      <c r="IH1162" s="6"/>
      <c r="II1162" s="6"/>
      <c r="IJ1162" s="6"/>
      <c r="IK1162" s="6"/>
      <c r="IL1162" s="6"/>
      <c r="IM1162" s="6"/>
      <c r="IN1162" s="6"/>
      <c r="IO1162" s="6"/>
      <c r="IP1162" s="6"/>
      <c r="IQ1162" s="6"/>
      <c r="IR1162" s="6"/>
      <c r="IS1162" s="6"/>
      <c r="IT1162" s="6"/>
      <c r="IU1162" s="6"/>
      <c r="IV1162" s="6"/>
    </row>
    <row r="1163" spans="1:256" s="287" customFormat="1" x14ac:dyDescent="0.2">
      <c r="A1163" s="6" t="s">
        <v>2075</v>
      </c>
      <c r="B1163" s="66">
        <v>41498.065972222219</v>
      </c>
      <c r="C1163" s="66">
        <v>41498.447916666664</v>
      </c>
      <c r="D1163" s="6" t="s">
        <v>3489</v>
      </c>
      <c r="E1163" s="6" t="s">
        <v>3490</v>
      </c>
      <c r="F1163" s="6"/>
      <c r="G1163" s="6">
        <v>50</v>
      </c>
      <c r="H1163" s="6"/>
      <c r="I1163" s="6"/>
      <c r="J1163" s="6"/>
      <c r="K1163" s="6"/>
      <c r="L1163" s="6"/>
      <c r="M1163" s="6">
        <v>1397.71</v>
      </c>
      <c r="N1163" s="6"/>
      <c r="O1163" s="6">
        <v>6.8100000000000005</v>
      </c>
      <c r="P1163" s="6"/>
      <c r="Q1163" s="6">
        <v>38.4</v>
      </c>
      <c r="R1163" s="6"/>
      <c r="S1163" s="6">
        <v>0.156</v>
      </c>
      <c r="T1163" s="6"/>
      <c r="U1163" s="6">
        <v>2.5499999999999998</v>
      </c>
      <c r="V1163" s="6"/>
      <c r="W1163" s="6">
        <v>11.3</v>
      </c>
      <c r="X1163" s="6"/>
      <c r="Y1163" s="6">
        <v>12.9</v>
      </c>
      <c r="Z1163" s="6"/>
      <c r="AA1163" s="6">
        <v>16.399999999999999</v>
      </c>
      <c r="AB1163" s="6"/>
      <c r="AC1163" s="6">
        <v>230</v>
      </c>
      <c r="AD1163" s="6" t="s">
        <v>1784</v>
      </c>
      <c r="AE1163" s="6">
        <v>20</v>
      </c>
      <c r="AF1163" s="6" t="s">
        <v>1784</v>
      </c>
      <c r="AG1163" s="6">
        <v>20</v>
      </c>
      <c r="AH1163" s="6" t="s">
        <v>1784</v>
      </c>
      <c r="AI1163" s="6">
        <v>5</v>
      </c>
      <c r="AJ1163" s="6"/>
      <c r="AK1163" s="6">
        <v>2.5</v>
      </c>
      <c r="AL1163" s="6"/>
      <c r="AM1163" s="6">
        <v>7.64</v>
      </c>
      <c r="AN1163" s="6"/>
      <c r="AO1163" s="6">
        <v>77.3</v>
      </c>
      <c r="AP1163" s="6"/>
      <c r="AQ1163" s="6">
        <v>1</v>
      </c>
      <c r="AR1163" s="6"/>
      <c r="AS1163" s="6"/>
      <c r="AT1163" s="6"/>
      <c r="AU1163" s="6"/>
      <c r="AV1163" s="6"/>
      <c r="AW1163" s="6"/>
      <c r="AX1163" s="6"/>
      <c r="AY1163" s="6"/>
      <c r="AZ1163" s="6"/>
      <c r="BA1163" s="6">
        <v>87.4</v>
      </c>
      <c r="BB1163" s="6"/>
      <c r="BC1163" s="6"/>
      <c r="BD1163" s="6"/>
      <c r="BE1163" s="6"/>
      <c r="BF1163" s="6"/>
      <c r="BG1163" s="6"/>
      <c r="BH1163" s="6"/>
      <c r="BI1163" s="6"/>
      <c r="BJ1163" s="6"/>
      <c r="BK1163" s="6"/>
      <c r="BL1163" s="6"/>
      <c r="BM1163" s="6"/>
      <c r="BN1163" s="6"/>
      <c r="BO1163" s="6"/>
      <c r="BP1163" s="6"/>
      <c r="BQ1163" s="6"/>
      <c r="BR1163" s="6"/>
      <c r="BS1163" s="6"/>
      <c r="BT1163" s="6"/>
      <c r="BU1163" s="6"/>
      <c r="BV1163" s="6"/>
      <c r="BW1163" s="6"/>
      <c r="BX1163" s="6"/>
      <c r="BY1163" s="6"/>
      <c r="BZ1163" s="6"/>
      <c r="CA1163" s="6">
        <v>6.1</v>
      </c>
      <c r="CB1163" s="6" t="s">
        <v>1784</v>
      </c>
      <c r="CC1163" s="6">
        <v>0.25</v>
      </c>
      <c r="CD1163" s="6" t="s">
        <v>1784</v>
      </c>
      <c r="CE1163" s="6">
        <v>20</v>
      </c>
      <c r="CF1163" s="6"/>
      <c r="CG1163" s="6"/>
      <c r="CH1163" s="6"/>
      <c r="CI1163" s="6"/>
      <c r="CJ1163" s="6"/>
      <c r="CK1163" s="6"/>
      <c r="CL1163" s="6"/>
      <c r="CM1163" s="6"/>
      <c r="CN1163" s="6"/>
      <c r="CO1163" s="6"/>
      <c r="CP1163" s="6"/>
      <c r="CQ1163" s="6"/>
      <c r="CR1163" s="6"/>
      <c r="CS1163" s="6"/>
      <c r="CT1163" s="6"/>
      <c r="CU1163" s="6"/>
      <c r="CV1163" s="6"/>
      <c r="CW1163" s="6"/>
      <c r="CX1163" s="6"/>
      <c r="CY1163" s="6"/>
      <c r="CZ1163" s="6"/>
      <c r="DA1163" s="6"/>
      <c r="DB1163" s="6"/>
      <c r="DC1163" s="6"/>
      <c r="DD1163" s="6"/>
      <c r="DE1163" s="6"/>
      <c r="DF1163" s="6"/>
      <c r="DG1163" s="6"/>
      <c r="DH1163" s="6"/>
      <c r="DI1163" s="6"/>
      <c r="DJ1163" s="6"/>
      <c r="DK1163" s="6"/>
      <c r="DL1163" s="6"/>
      <c r="DM1163" s="6"/>
      <c r="DN1163" s="6"/>
      <c r="DO1163" s="6"/>
      <c r="DP1163" s="6"/>
      <c r="DQ1163" s="6"/>
      <c r="DR1163" s="6"/>
      <c r="DS1163" s="6"/>
      <c r="DT1163" s="6"/>
      <c r="DU1163" s="6"/>
      <c r="DV1163" s="6"/>
      <c r="DW1163" s="6"/>
      <c r="DX1163" s="6"/>
      <c r="DY1163" s="6"/>
      <c r="DZ1163" s="6"/>
      <c r="EA1163" s="6"/>
      <c r="EB1163" s="6"/>
      <c r="EC1163" s="6"/>
      <c r="ED1163" s="6"/>
      <c r="EE1163" s="6"/>
      <c r="EF1163" s="6"/>
      <c r="EG1163" s="6"/>
      <c r="EH1163" s="6"/>
      <c r="EI1163" s="6"/>
      <c r="EJ1163" s="6"/>
      <c r="EK1163" s="6"/>
      <c r="EL1163" s="6"/>
      <c r="EM1163" s="6"/>
      <c r="EN1163" s="6"/>
      <c r="EO1163" s="6"/>
      <c r="EP1163" s="6"/>
      <c r="EQ1163" s="6"/>
      <c r="ER1163" s="6"/>
      <c r="ES1163" s="6"/>
      <c r="ET1163" s="6"/>
      <c r="EU1163" s="6"/>
      <c r="EV1163" s="6"/>
      <c r="EW1163" s="6"/>
      <c r="EX1163" s="6"/>
      <c r="EY1163" s="6"/>
      <c r="EZ1163" s="6"/>
      <c r="FA1163" s="6"/>
      <c r="FB1163" s="6"/>
      <c r="FC1163" s="6"/>
      <c r="FD1163" s="6"/>
      <c r="FE1163" s="6"/>
      <c r="FF1163" s="6"/>
      <c r="FG1163" s="6"/>
      <c r="FH1163" s="6"/>
      <c r="FI1163" s="6"/>
      <c r="FJ1163" s="6"/>
      <c r="FK1163" s="6"/>
      <c r="FL1163" s="6"/>
      <c r="FM1163" s="6"/>
      <c r="FN1163" s="6"/>
      <c r="FO1163" s="6"/>
      <c r="FP1163" s="6"/>
      <c r="FQ1163" s="6"/>
      <c r="FR1163" s="6"/>
      <c r="FS1163" s="6"/>
      <c r="FT1163" s="6"/>
      <c r="FU1163" s="6"/>
      <c r="FV1163" s="6"/>
      <c r="FW1163" s="6"/>
      <c r="FX1163" s="6"/>
      <c r="FY1163" s="6"/>
      <c r="FZ1163" s="6"/>
      <c r="GA1163" s="6"/>
      <c r="GB1163" s="6"/>
      <c r="GC1163" s="6"/>
      <c r="GD1163" s="6"/>
      <c r="GE1163" s="6"/>
      <c r="GF1163" s="6"/>
      <c r="GG1163" s="6"/>
      <c r="GH1163" s="6"/>
      <c r="GI1163" s="6"/>
      <c r="GJ1163" s="6"/>
      <c r="GK1163" s="6"/>
      <c r="GL1163" s="6"/>
      <c r="GM1163" s="6"/>
      <c r="GN1163" s="6"/>
      <c r="GO1163" s="6"/>
      <c r="GP1163" s="6"/>
      <c r="GQ1163" s="6"/>
      <c r="GR1163" s="6"/>
      <c r="GS1163" s="6"/>
      <c r="GT1163" s="6"/>
      <c r="GU1163" s="6"/>
      <c r="GV1163" s="6"/>
      <c r="GW1163" s="6"/>
      <c r="GX1163" s="6"/>
      <c r="GY1163" s="6"/>
      <c r="GZ1163" s="6"/>
      <c r="HA1163" s="6"/>
      <c r="HB1163" s="6"/>
      <c r="HC1163" s="6"/>
      <c r="HD1163" s="6"/>
      <c r="HE1163" s="6"/>
      <c r="HF1163" s="6"/>
      <c r="HG1163" s="6"/>
      <c r="HH1163" s="6"/>
      <c r="HI1163" s="6"/>
      <c r="HJ1163" s="6"/>
      <c r="HK1163" s="6"/>
      <c r="HL1163" s="6"/>
      <c r="HM1163" s="6"/>
      <c r="HN1163" s="6"/>
      <c r="HO1163" s="6"/>
      <c r="HP1163" s="6"/>
      <c r="HQ1163" s="6"/>
      <c r="HR1163" s="6"/>
      <c r="HS1163" s="6"/>
      <c r="HT1163" s="6"/>
      <c r="HU1163" s="6"/>
      <c r="HV1163" s="6"/>
      <c r="HW1163" s="6"/>
      <c r="HX1163" s="6"/>
      <c r="HY1163" s="6"/>
      <c r="HZ1163" s="6"/>
      <c r="IA1163" s="6"/>
      <c r="IB1163" s="6"/>
      <c r="IC1163" s="6"/>
      <c r="ID1163" s="6"/>
      <c r="IE1163" s="6"/>
      <c r="IF1163" s="6"/>
      <c r="IG1163" s="6"/>
      <c r="IH1163" s="6"/>
      <c r="II1163" s="6"/>
      <c r="IJ1163" s="6"/>
      <c r="IK1163" s="6"/>
      <c r="IL1163" s="6"/>
      <c r="IM1163" s="6"/>
      <c r="IN1163" s="6"/>
      <c r="IO1163" s="6"/>
      <c r="IP1163" s="6"/>
      <c r="IQ1163" s="6"/>
      <c r="IR1163" s="6"/>
      <c r="IS1163" s="6"/>
      <c r="IT1163" s="6"/>
      <c r="IU1163" s="6"/>
      <c r="IV1163" s="6"/>
    </row>
    <row r="1164" spans="1:256" s="287" customFormat="1" x14ac:dyDescent="0.2">
      <c r="A1164" s="6" t="s">
        <v>2075</v>
      </c>
      <c r="B1164" s="66">
        <v>41498.447916666664</v>
      </c>
      <c r="C1164" s="6"/>
      <c r="D1164" s="6" t="s">
        <v>3491</v>
      </c>
      <c r="E1164" s="6" t="s">
        <v>3492</v>
      </c>
      <c r="F1164" s="6"/>
      <c r="G1164" s="6">
        <v>70</v>
      </c>
      <c r="H1164" s="6"/>
      <c r="I1164" s="6"/>
      <c r="J1164" s="6"/>
      <c r="K1164" s="6">
        <v>14</v>
      </c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  <c r="BD1164" s="6"/>
      <c r="BE1164" s="6"/>
      <c r="BF1164" s="6"/>
      <c r="BG1164" s="6"/>
      <c r="BH1164" s="6"/>
      <c r="BI1164" s="6"/>
      <c r="BJ1164" s="6"/>
      <c r="BK1164" s="6"/>
      <c r="BL1164" s="6"/>
      <c r="BM1164" s="6"/>
      <c r="BN1164" s="6"/>
      <c r="BO1164" s="6"/>
      <c r="BP1164" s="6"/>
      <c r="BQ1164" s="6"/>
      <c r="BR1164" s="6"/>
      <c r="BS1164" s="6"/>
      <c r="BT1164" s="6"/>
      <c r="BU1164" s="6"/>
      <c r="BV1164" s="6"/>
      <c r="BW1164" s="6"/>
      <c r="BX1164" s="6"/>
      <c r="BY1164" s="6">
        <v>3.12</v>
      </c>
      <c r="BZ1164" s="6"/>
      <c r="CA1164" s="6"/>
      <c r="CB1164" s="6"/>
      <c r="CC1164" s="6"/>
      <c r="CD1164" s="6"/>
      <c r="CE1164" s="6"/>
      <c r="CF1164" s="6"/>
      <c r="CG1164" s="6"/>
      <c r="CH1164" s="6"/>
      <c r="CI1164" s="6"/>
      <c r="CJ1164" s="6"/>
      <c r="CK1164" s="6"/>
      <c r="CL1164" s="6"/>
      <c r="CM1164" s="6"/>
      <c r="CN1164" s="6"/>
      <c r="CO1164" s="6"/>
      <c r="CP1164" s="6"/>
      <c r="CQ1164" s="6"/>
      <c r="CR1164" s="6"/>
      <c r="CS1164" s="6"/>
      <c r="CT1164" s="6"/>
      <c r="CU1164" s="6"/>
      <c r="CV1164" s="6"/>
      <c r="CW1164" s="6"/>
      <c r="CX1164" s="6"/>
      <c r="CY1164" s="6"/>
      <c r="CZ1164" s="6"/>
      <c r="DA1164" s="6"/>
      <c r="DB1164" s="6"/>
      <c r="DC1164" s="6"/>
      <c r="DD1164" s="6"/>
      <c r="DE1164" s="6"/>
      <c r="DF1164" s="6"/>
      <c r="DG1164" s="6"/>
      <c r="DH1164" s="6"/>
      <c r="DI1164" s="6"/>
      <c r="DJ1164" s="6"/>
      <c r="DK1164" s="6"/>
      <c r="DL1164" s="6"/>
      <c r="DM1164" s="6"/>
      <c r="DN1164" s="6"/>
      <c r="DO1164" s="6"/>
      <c r="DP1164" s="6"/>
      <c r="DQ1164" s="6"/>
      <c r="DR1164" s="6"/>
      <c r="DS1164" s="6"/>
      <c r="DT1164" s="6"/>
      <c r="DU1164" s="6"/>
      <c r="DV1164" s="6"/>
      <c r="DW1164" s="6"/>
      <c r="DX1164" s="6"/>
      <c r="DY1164" s="6"/>
      <c r="DZ1164" s="6"/>
      <c r="EA1164" s="6"/>
      <c r="EB1164" s="6"/>
      <c r="EC1164" s="6"/>
      <c r="ED1164" s="6"/>
      <c r="EE1164" s="6"/>
      <c r="EF1164" s="6"/>
      <c r="EG1164" s="6"/>
      <c r="EH1164" s="6"/>
      <c r="EI1164" s="6"/>
      <c r="EJ1164" s="6"/>
      <c r="EK1164" s="6"/>
      <c r="EL1164" s="6"/>
      <c r="EM1164" s="6"/>
      <c r="EN1164" s="6"/>
      <c r="EO1164" s="6"/>
      <c r="EP1164" s="6"/>
      <c r="EQ1164" s="6"/>
      <c r="ER1164" s="6"/>
      <c r="ES1164" s="6"/>
      <c r="ET1164" s="6"/>
      <c r="EU1164" s="6"/>
      <c r="EV1164" s="6"/>
      <c r="EW1164" s="6"/>
      <c r="EX1164" s="6"/>
      <c r="EY1164" s="6"/>
      <c r="EZ1164" s="6"/>
      <c r="FA1164" s="6"/>
      <c r="FB1164" s="6"/>
      <c r="FC1164" s="6"/>
      <c r="FD1164" s="6"/>
      <c r="FE1164" s="6"/>
      <c r="FF1164" s="6"/>
      <c r="FG1164" s="6"/>
      <c r="FH1164" s="6"/>
      <c r="FI1164" s="6"/>
      <c r="FJ1164" s="6"/>
      <c r="FK1164" s="6"/>
      <c r="FL1164" s="6"/>
      <c r="FM1164" s="6"/>
      <c r="FN1164" s="6"/>
      <c r="FO1164" s="6"/>
      <c r="FP1164" s="6"/>
      <c r="FQ1164" s="6"/>
      <c r="FR1164" s="6"/>
      <c r="FS1164" s="6"/>
      <c r="FT1164" s="6"/>
      <c r="FU1164" s="6"/>
      <c r="FV1164" s="6"/>
      <c r="FW1164" s="6"/>
      <c r="FX1164" s="6"/>
      <c r="FY1164" s="6"/>
      <c r="FZ1164" s="6"/>
      <c r="GA1164" s="6"/>
      <c r="GB1164" s="6"/>
      <c r="GC1164" s="6"/>
      <c r="GD1164" s="6"/>
      <c r="GE1164" s="6"/>
      <c r="GF1164" s="6"/>
      <c r="GG1164" s="6"/>
      <c r="GH1164" s="6"/>
      <c r="GI1164" s="6"/>
      <c r="GJ1164" s="6"/>
      <c r="GK1164" s="6"/>
      <c r="GL1164" s="6"/>
      <c r="GM1164" s="6"/>
      <c r="GN1164" s="6"/>
      <c r="GO1164" s="6"/>
      <c r="GP1164" s="6"/>
      <c r="GQ1164" s="6"/>
      <c r="GR1164" s="6"/>
      <c r="GS1164" s="6"/>
      <c r="GT1164" s="6"/>
      <c r="GU1164" s="6"/>
      <c r="GV1164" s="6"/>
      <c r="GW1164" s="6"/>
      <c r="GX1164" s="6"/>
      <c r="GY1164" s="6"/>
      <c r="GZ1164" s="6"/>
      <c r="HA1164" s="6"/>
      <c r="HB1164" s="6"/>
      <c r="HC1164" s="6"/>
      <c r="HD1164" s="6"/>
      <c r="HE1164" s="6"/>
      <c r="HF1164" s="6"/>
      <c r="HG1164" s="6"/>
      <c r="HH1164" s="6"/>
      <c r="HI1164" s="6"/>
      <c r="HJ1164" s="6"/>
      <c r="HK1164" s="6"/>
      <c r="HL1164" s="6"/>
      <c r="HM1164" s="6"/>
      <c r="HN1164" s="6"/>
      <c r="HO1164" s="6"/>
      <c r="HP1164" s="6"/>
      <c r="HQ1164" s="6"/>
      <c r="HR1164" s="6"/>
      <c r="HS1164" s="6"/>
      <c r="HT1164" s="6"/>
      <c r="HU1164" s="6"/>
      <c r="HV1164" s="6"/>
      <c r="HW1164" s="6"/>
      <c r="HX1164" s="6"/>
      <c r="HY1164" s="6"/>
      <c r="HZ1164" s="6"/>
      <c r="IA1164" s="6"/>
      <c r="IB1164" s="6"/>
      <c r="IC1164" s="6"/>
      <c r="ID1164" s="6"/>
      <c r="IE1164" s="6"/>
      <c r="IF1164" s="6"/>
      <c r="IG1164" s="6"/>
      <c r="IH1164" s="6"/>
      <c r="II1164" s="6"/>
      <c r="IJ1164" s="6"/>
      <c r="IK1164" s="6"/>
      <c r="IL1164" s="6"/>
      <c r="IM1164" s="6"/>
      <c r="IN1164" s="6"/>
      <c r="IO1164" s="6"/>
      <c r="IP1164" s="6"/>
      <c r="IQ1164" s="6"/>
      <c r="IR1164" s="6"/>
      <c r="IS1164" s="6"/>
      <c r="IT1164" s="6"/>
      <c r="IU1164" s="6"/>
      <c r="IV1164" s="6"/>
    </row>
    <row r="1165" spans="1:256" s="287" customFormat="1" x14ac:dyDescent="0.2">
      <c r="A1165" s="350" t="s">
        <v>2075</v>
      </c>
      <c r="B1165" s="352">
        <v>41590.534722222219</v>
      </c>
      <c r="C1165" s="352">
        <v>41594.885416666664</v>
      </c>
      <c r="D1165" s="350" t="s">
        <v>3804</v>
      </c>
      <c r="E1165" s="350" t="s">
        <v>3805</v>
      </c>
      <c r="F1165" s="350"/>
      <c r="G1165" s="350">
        <v>50</v>
      </c>
      <c r="H1165" s="350"/>
      <c r="I1165" s="350"/>
      <c r="J1165" s="350"/>
      <c r="K1165" s="350"/>
      <c r="L1165" s="350"/>
      <c r="M1165" s="350">
        <v>210</v>
      </c>
      <c r="N1165" s="350"/>
      <c r="O1165" s="350"/>
      <c r="P1165" s="350"/>
      <c r="Q1165" s="350">
        <v>100</v>
      </c>
      <c r="R1165" s="350"/>
      <c r="S1165" s="350"/>
      <c r="T1165" s="350"/>
      <c r="U1165" s="350"/>
      <c r="V1165" s="350"/>
      <c r="W1165" s="350"/>
      <c r="X1165" s="350"/>
      <c r="Y1165" s="350"/>
      <c r="Z1165" s="350"/>
      <c r="AA1165" s="350"/>
      <c r="AB1165" s="350"/>
      <c r="AC1165" s="350"/>
      <c r="AD1165" s="350"/>
      <c r="AE1165" s="350"/>
      <c r="AF1165" s="350"/>
      <c r="AG1165" s="350"/>
      <c r="AH1165" s="350"/>
      <c r="AI1165" s="350"/>
      <c r="AJ1165" s="350"/>
      <c r="AK1165" s="350"/>
      <c r="AL1165" s="350"/>
      <c r="AM1165" s="350"/>
      <c r="AN1165" s="350"/>
      <c r="AO1165" s="350"/>
      <c r="AP1165" s="350"/>
      <c r="AQ1165" s="350"/>
      <c r="AR1165" s="350"/>
      <c r="AS1165" s="350"/>
      <c r="AT1165" s="350"/>
      <c r="AU1165" s="350"/>
      <c r="AV1165" s="350"/>
      <c r="AW1165" s="350"/>
      <c r="AX1165" s="350"/>
      <c r="AY1165" s="350"/>
      <c r="AZ1165" s="350"/>
      <c r="BA1165" s="350"/>
      <c r="BB1165" s="350"/>
      <c r="BC1165" s="350"/>
      <c r="BD1165" s="350"/>
      <c r="BE1165" s="350"/>
      <c r="BF1165" s="350"/>
      <c r="BG1165" s="350"/>
      <c r="BH1165" s="350"/>
      <c r="BI1165" s="350"/>
      <c r="BJ1165" s="350"/>
      <c r="BK1165" s="350"/>
      <c r="BL1165" s="350"/>
      <c r="BM1165" s="350"/>
      <c r="BN1165" s="350"/>
      <c r="BO1165" s="350"/>
      <c r="BP1165" s="350"/>
      <c r="BQ1165" s="350"/>
      <c r="BR1165" s="350"/>
      <c r="BS1165" s="350"/>
      <c r="BT1165" s="350"/>
      <c r="BU1165" s="350"/>
      <c r="BV1165" s="350"/>
      <c r="BW1165" s="350"/>
      <c r="BX1165" s="350"/>
      <c r="BY1165" s="350"/>
      <c r="BZ1165" s="350"/>
      <c r="CA1165" s="350"/>
      <c r="CB1165" s="350"/>
      <c r="CC1165" s="350"/>
      <c r="CD1165" s="350"/>
      <c r="CE1165" s="350"/>
      <c r="CF1165" s="350"/>
      <c r="CG1165" s="350"/>
      <c r="CH1165" s="350"/>
      <c r="CI1165" s="350"/>
      <c r="CJ1165" s="350"/>
      <c r="CK1165" s="350"/>
      <c r="CL1165" s="350"/>
      <c r="CM1165" s="350"/>
      <c r="CN1165" s="350"/>
      <c r="CO1165" s="350"/>
      <c r="CP1165" s="350"/>
      <c r="CQ1165" s="350"/>
      <c r="CR1165" s="350"/>
      <c r="CS1165" s="350"/>
      <c r="CT1165" s="350"/>
      <c r="CU1165" s="350"/>
      <c r="CV1165" s="350"/>
      <c r="CW1165" s="350"/>
      <c r="CX1165" s="350"/>
      <c r="CY1165" s="350"/>
      <c r="CZ1165" s="350"/>
      <c r="DA1165" s="350"/>
      <c r="DB1165" s="350"/>
      <c r="DC1165" s="350"/>
      <c r="DD1165" s="350"/>
      <c r="DE1165" s="350"/>
      <c r="DF1165" s="350"/>
      <c r="DG1165" s="350"/>
      <c r="DH1165" s="350"/>
      <c r="DI1165" s="350"/>
      <c r="DJ1165" s="350"/>
      <c r="DK1165" s="350"/>
      <c r="DL1165" s="350"/>
      <c r="DM1165" s="350"/>
      <c r="DN1165" s="350"/>
      <c r="DO1165" s="350"/>
      <c r="DP1165" s="350"/>
      <c r="DQ1165" s="350"/>
      <c r="DR1165" s="350"/>
      <c r="DS1165" s="350"/>
      <c r="DT1165" s="350"/>
      <c r="DU1165" s="350"/>
      <c r="DV1165" s="350"/>
      <c r="DW1165" s="350"/>
      <c r="DX1165" s="350"/>
      <c r="DY1165" s="350"/>
      <c r="DZ1165" s="350"/>
      <c r="EA1165" s="350"/>
      <c r="EB1165" s="350"/>
      <c r="EC1165" s="350"/>
      <c r="ED1165" s="350"/>
      <c r="EE1165" s="350"/>
      <c r="EF1165" s="350"/>
      <c r="EG1165" s="350"/>
      <c r="EH1165" s="350"/>
      <c r="EI1165" s="350"/>
      <c r="EJ1165" s="350"/>
      <c r="EK1165" s="350"/>
      <c r="EL1165" s="350"/>
      <c r="EM1165" s="350"/>
      <c r="EN1165" s="350"/>
      <c r="EO1165" s="350"/>
      <c r="EP1165" s="350"/>
      <c r="EQ1165" s="350"/>
      <c r="ER1165" s="350"/>
      <c r="ES1165" s="350"/>
      <c r="ET1165" s="350"/>
      <c r="EU1165" s="350"/>
      <c r="EV1165" s="350"/>
      <c r="EW1165" s="350"/>
      <c r="EX1165" s="350"/>
      <c r="EY1165" s="350"/>
      <c r="EZ1165" s="350"/>
      <c r="FA1165" s="350"/>
      <c r="FB1165" s="350"/>
      <c r="FC1165" s="350"/>
      <c r="FD1165" s="350"/>
      <c r="FE1165" s="350"/>
      <c r="FF1165" s="350"/>
      <c r="FG1165" s="350"/>
      <c r="FH1165" s="350"/>
      <c r="FI1165" s="350"/>
      <c r="FJ1165" s="350"/>
      <c r="FK1165" s="350"/>
      <c r="FL1165" s="350"/>
      <c r="FM1165" s="350"/>
      <c r="FN1165" s="350"/>
      <c r="FO1165" s="350"/>
      <c r="FP1165" s="350"/>
      <c r="FQ1165" s="350"/>
      <c r="FR1165" s="350"/>
      <c r="FS1165" s="350"/>
      <c r="FT1165" s="350"/>
      <c r="FU1165" s="350"/>
      <c r="FV1165" s="350"/>
      <c r="FW1165" s="350"/>
      <c r="FX1165" s="350"/>
      <c r="FY1165" s="350"/>
      <c r="FZ1165" s="350"/>
      <c r="GA1165" s="350"/>
      <c r="GB1165" s="350"/>
      <c r="GC1165" s="350"/>
      <c r="GD1165" s="350"/>
      <c r="GE1165" s="350"/>
      <c r="GF1165" s="350"/>
      <c r="GG1165" s="350"/>
      <c r="GH1165" s="350"/>
      <c r="GI1165" s="350"/>
      <c r="GJ1165" s="350"/>
      <c r="GK1165" s="350"/>
      <c r="GL1165" s="350"/>
      <c r="GM1165" s="350"/>
      <c r="GN1165" s="350"/>
      <c r="GO1165" s="350"/>
      <c r="GP1165" s="350"/>
      <c r="GQ1165" s="350"/>
      <c r="GR1165" s="350"/>
      <c r="GS1165" s="350"/>
      <c r="GT1165" s="350"/>
      <c r="GU1165" s="350"/>
      <c r="GV1165" s="350"/>
      <c r="GW1165" s="350"/>
      <c r="GX1165" s="350"/>
      <c r="GY1165" s="350"/>
      <c r="GZ1165" s="350"/>
      <c r="HA1165" s="350"/>
      <c r="HB1165" s="350"/>
      <c r="HC1165" s="350"/>
      <c r="HD1165" s="350"/>
      <c r="HE1165" s="350"/>
      <c r="HF1165" s="350"/>
      <c r="HG1165" s="350"/>
      <c r="HH1165" s="350"/>
      <c r="HI1165" s="350"/>
      <c r="HJ1165" s="350"/>
      <c r="HK1165" s="350"/>
      <c r="HL1165" s="350"/>
      <c r="HM1165" s="350"/>
      <c r="HN1165" s="350"/>
      <c r="HO1165" s="350"/>
      <c r="HP1165" s="350"/>
      <c r="HQ1165" s="350"/>
      <c r="HR1165" s="350"/>
      <c r="HS1165" s="350"/>
      <c r="HT1165" s="350"/>
      <c r="HU1165" s="350"/>
      <c r="HV1165" s="350"/>
      <c r="HW1165" s="350"/>
      <c r="HX1165" s="350"/>
      <c r="HY1165" s="350"/>
      <c r="HZ1165" s="350"/>
      <c r="IA1165" s="350"/>
      <c r="IB1165" s="350"/>
      <c r="IC1165" s="350"/>
      <c r="ID1165" s="350"/>
      <c r="IE1165" s="350"/>
      <c r="IF1165" s="350"/>
      <c r="IG1165" s="350"/>
      <c r="IH1165" s="350"/>
      <c r="II1165" s="350"/>
      <c r="IJ1165" s="350"/>
      <c r="IK1165" s="350"/>
      <c r="IL1165" s="350"/>
      <c r="IM1165" s="350"/>
      <c r="IN1165" s="350"/>
      <c r="IO1165" s="350"/>
      <c r="IP1165" s="350"/>
      <c r="IQ1165" s="350"/>
      <c r="IR1165" s="350"/>
      <c r="IS1165" s="350"/>
      <c r="IT1165" s="350"/>
      <c r="IU1165" s="350"/>
      <c r="IV1165" s="350"/>
    </row>
    <row r="1166" spans="1:256" s="287" customFormat="1" x14ac:dyDescent="0.2">
      <c r="A1166" s="350" t="s">
        <v>2075</v>
      </c>
      <c r="B1166" s="352">
        <v>41595.076388888891</v>
      </c>
      <c r="C1166" s="352">
        <v>41596.923611111109</v>
      </c>
      <c r="D1166" s="350" t="s">
        <v>3806</v>
      </c>
      <c r="E1166" s="350" t="s">
        <v>3807</v>
      </c>
      <c r="F1166" s="350"/>
      <c r="G1166" s="350">
        <v>50</v>
      </c>
      <c r="H1166" s="350"/>
      <c r="I1166" s="350"/>
      <c r="J1166" s="350"/>
      <c r="K1166" s="350"/>
      <c r="L1166" s="350"/>
      <c r="M1166" s="350">
        <v>6300</v>
      </c>
      <c r="N1166" s="350"/>
      <c r="O1166" s="350"/>
      <c r="P1166" s="350"/>
      <c r="Q1166" s="350">
        <v>33</v>
      </c>
      <c r="R1166" s="350"/>
      <c r="S1166" s="350"/>
      <c r="T1166" s="350"/>
      <c r="U1166" s="350"/>
      <c r="V1166" s="350"/>
      <c r="W1166" s="350"/>
      <c r="X1166" s="350"/>
      <c r="Y1166" s="350"/>
      <c r="Z1166" s="350"/>
      <c r="AA1166" s="350"/>
      <c r="AB1166" s="350"/>
      <c r="AC1166" s="350"/>
      <c r="AD1166" s="350"/>
      <c r="AE1166" s="350"/>
      <c r="AF1166" s="350"/>
      <c r="AG1166" s="350"/>
      <c r="AH1166" s="350"/>
      <c r="AI1166" s="350"/>
      <c r="AJ1166" s="350"/>
      <c r="AK1166" s="350"/>
      <c r="AL1166" s="350"/>
      <c r="AM1166" s="350"/>
      <c r="AN1166" s="350"/>
      <c r="AO1166" s="350"/>
      <c r="AP1166" s="350"/>
      <c r="AQ1166" s="350"/>
      <c r="AR1166" s="350"/>
      <c r="AS1166" s="350"/>
      <c r="AT1166" s="350"/>
      <c r="AU1166" s="350"/>
      <c r="AV1166" s="350"/>
      <c r="AW1166" s="350"/>
      <c r="AX1166" s="350"/>
      <c r="AY1166" s="350"/>
      <c r="AZ1166" s="350"/>
      <c r="BA1166" s="350"/>
      <c r="BB1166" s="350"/>
      <c r="BC1166" s="350"/>
      <c r="BD1166" s="350"/>
      <c r="BE1166" s="350"/>
      <c r="BF1166" s="350"/>
      <c r="BG1166" s="350"/>
      <c r="BH1166" s="350"/>
      <c r="BI1166" s="350"/>
      <c r="BJ1166" s="350"/>
      <c r="BK1166" s="350"/>
      <c r="BL1166" s="350"/>
      <c r="BM1166" s="350"/>
      <c r="BN1166" s="350"/>
      <c r="BO1166" s="350"/>
      <c r="BP1166" s="350"/>
      <c r="BQ1166" s="350"/>
      <c r="BR1166" s="350"/>
      <c r="BS1166" s="350"/>
      <c r="BT1166" s="350"/>
      <c r="BU1166" s="350"/>
      <c r="BV1166" s="350"/>
      <c r="BW1166" s="350"/>
      <c r="BX1166" s="350"/>
      <c r="BY1166" s="350"/>
      <c r="BZ1166" s="350"/>
      <c r="CA1166" s="350"/>
      <c r="CB1166" s="350"/>
      <c r="CC1166" s="350"/>
      <c r="CD1166" s="350"/>
      <c r="CE1166" s="350"/>
      <c r="CF1166" s="350"/>
      <c r="CG1166" s="350"/>
      <c r="CH1166" s="350"/>
      <c r="CI1166" s="350"/>
      <c r="CJ1166" s="350"/>
      <c r="CK1166" s="350"/>
      <c r="CL1166" s="350"/>
      <c r="CM1166" s="350"/>
      <c r="CN1166" s="350"/>
      <c r="CO1166" s="350"/>
      <c r="CP1166" s="350"/>
      <c r="CQ1166" s="350"/>
      <c r="CR1166" s="350"/>
      <c r="CS1166" s="350"/>
      <c r="CT1166" s="350"/>
      <c r="CU1166" s="350"/>
      <c r="CV1166" s="350"/>
      <c r="CW1166" s="350"/>
      <c r="CX1166" s="350"/>
      <c r="CY1166" s="350"/>
      <c r="CZ1166" s="350"/>
      <c r="DA1166" s="350"/>
      <c r="DB1166" s="350"/>
      <c r="DC1166" s="350"/>
      <c r="DD1166" s="350"/>
      <c r="DE1166" s="350"/>
      <c r="DF1166" s="350"/>
      <c r="DG1166" s="350"/>
      <c r="DH1166" s="350"/>
      <c r="DI1166" s="350"/>
      <c r="DJ1166" s="350"/>
      <c r="DK1166" s="350"/>
      <c r="DL1166" s="350"/>
      <c r="DM1166" s="350"/>
      <c r="DN1166" s="350"/>
      <c r="DO1166" s="350"/>
      <c r="DP1166" s="350"/>
      <c r="DQ1166" s="350"/>
      <c r="DR1166" s="350"/>
      <c r="DS1166" s="350"/>
      <c r="DT1166" s="350"/>
      <c r="DU1166" s="350"/>
      <c r="DV1166" s="350"/>
      <c r="DW1166" s="350"/>
      <c r="DX1166" s="350"/>
      <c r="DY1166" s="350"/>
      <c r="DZ1166" s="350"/>
      <c r="EA1166" s="350"/>
      <c r="EB1166" s="350"/>
      <c r="EC1166" s="350"/>
      <c r="ED1166" s="350"/>
      <c r="EE1166" s="350"/>
      <c r="EF1166" s="350"/>
      <c r="EG1166" s="350"/>
      <c r="EH1166" s="350"/>
      <c r="EI1166" s="350"/>
      <c r="EJ1166" s="350"/>
      <c r="EK1166" s="350"/>
      <c r="EL1166" s="350"/>
      <c r="EM1166" s="350"/>
      <c r="EN1166" s="350"/>
      <c r="EO1166" s="350"/>
      <c r="EP1166" s="350"/>
      <c r="EQ1166" s="350"/>
      <c r="ER1166" s="350"/>
      <c r="ES1166" s="350"/>
      <c r="ET1166" s="350"/>
      <c r="EU1166" s="350"/>
      <c r="EV1166" s="350"/>
      <c r="EW1166" s="350"/>
      <c r="EX1166" s="350"/>
      <c r="EY1166" s="350"/>
      <c r="EZ1166" s="350"/>
      <c r="FA1166" s="350"/>
      <c r="FB1166" s="350"/>
      <c r="FC1166" s="350"/>
      <c r="FD1166" s="350"/>
      <c r="FE1166" s="350"/>
      <c r="FF1166" s="350"/>
      <c r="FG1166" s="350"/>
      <c r="FH1166" s="350"/>
      <c r="FI1166" s="350"/>
      <c r="FJ1166" s="350"/>
      <c r="FK1166" s="350"/>
      <c r="FL1166" s="350"/>
      <c r="FM1166" s="350"/>
      <c r="FN1166" s="350"/>
      <c r="FO1166" s="350"/>
      <c r="FP1166" s="350"/>
      <c r="FQ1166" s="350"/>
      <c r="FR1166" s="350"/>
      <c r="FS1166" s="350"/>
      <c r="FT1166" s="350"/>
      <c r="FU1166" s="350"/>
      <c r="FV1166" s="350"/>
      <c r="FW1166" s="350"/>
      <c r="FX1166" s="350"/>
      <c r="FY1166" s="350"/>
      <c r="FZ1166" s="350"/>
      <c r="GA1166" s="350"/>
      <c r="GB1166" s="350"/>
      <c r="GC1166" s="350"/>
      <c r="GD1166" s="350"/>
      <c r="GE1166" s="350"/>
      <c r="GF1166" s="350"/>
      <c r="GG1166" s="350"/>
      <c r="GH1166" s="350"/>
      <c r="GI1166" s="350"/>
      <c r="GJ1166" s="350"/>
      <c r="GK1166" s="350"/>
      <c r="GL1166" s="350"/>
      <c r="GM1166" s="350"/>
      <c r="GN1166" s="350"/>
      <c r="GO1166" s="350"/>
      <c r="GP1166" s="350"/>
      <c r="GQ1166" s="350"/>
      <c r="GR1166" s="350"/>
      <c r="GS1166" s="350"/>
      <c r="GT1166" s="350"/>
      <c r="GU1166" s="350"/>
      <c r="GV1166" s="350"/>
      <c r="GW1166" s="350"/>
      <c r="GX1166" s="350"/>
      <c r="GY1166" s="350"/>
      <c r="GZ1166" s="350"/>
      <c r="HA1166" s="350"/>
      <c r="HB1166" s="350"/>
      <c r="HC1166" s="350"/>
      <c r="HD1166" s="350"/>
      <c r="HE1166" s="350"/>
      <c r="HF1166" s="350"/>
      <c r="HG1166" s="350"/>
      <c r="HH1166" s="350"/>
      <c r="HI1166" s="350"/>
      <c r="HJ1166" s="350"/>
      <c r="HK1166" s="350"/>
      <c r="HL1166" s="350"/>
      <c r="HM1166" s="350"/>
      <c r="HN1166" s="350"/>
      <c r="HO1166" s="350"/>
      <c r="HP1166" s="350"/>
      <c r="HQ1166" s="350"/>
      <c r="HR1166" s="350"/>
      <c r="HS1166" s="350"/>
      <c r="HT1166" s="350"/>
      <c r="HU1166" s="350"/>
      <c r="HV1166" s="350"/>
      <c r="HW1166" s="350"/>
      <c r="HX1166" s="350"/>
      <c r="HY1166" s="350"/>
      <c r="HZ1166" s="350"/>
      <c r="IA1166" s="350"/>
      <c r="IB1166" s="350"/>
      <c r="IC1166" s="350"/>
      <c r="ID1166" s="350"/>
      <c r="IE1166" s="350"/>
      <c r="IF1166" s="350"/>
      <c r="IG1166" s="350"/>
      <c r="IH1166" s="350"/>
      <c r="II1166" s="350"/>
      <c r="IJ1166" s="350"/>
      <c r="IK1166" s="350"/>
      <c r="IL1166" s="350"/>
      <c r="IM1166" s="350"/>
      <c r="IN1166" s="350"/>
      <c r="IO1166" s="350"/>
      <c r="IP1166" s="350"/>
      <c r="IQ1166" s="350"/>
      <c r="IR1166" s="350"/>
      <c r="IS1166" s="350"/>
      <c r="IT1166" s="350"/>
      <c r="IU1166" s="350"/>
      <c r="IV1166" s="350"/>
    </row>
    <row r="1167" spans="1:256" s="287" customFormat="1" x14ac:dyDescent="0.2">
      <c r="A1167" s="350" t="s">
        <v>2075</v>
      </c>
      <c r="B1167" s="352">
        <v>41598.65625</v>
      </c>
      <c r="C1167" s="352">
        <v>41610.618055555555</v>
      </c>
      <c r="D1167" s="350" t="s">
        <v>3808</v>
      </c>
      <c r="E1167" s="350" t="s">
        <v>3809</v>
      </c>
      <c r="F1167" s="350"/>
      <c r="G1167" s="350">
        <v>50</v>
      </c>
      <c r="H1167" s="350"/>
      <c r="I1167" s="350"/>
      <c r="J1167" s="350"/>
      <c r="K1167" s="350"/>
      <c r="L1167" s="350"/>
      <c r="M1167" s="350">
        <v>920</v>
      </c>
      <c r="N1167" s="350"/>
      <c r="O1167" s="350"/>
      <c r="P1167" s="350"/>
      <c r="Q1167" s="350">
        <v>40</v>
      </c>
      <c r="R1167" s="350"/>
      <c r="S1167" s="350"/>
      <c r="T1167" s="350"/>
      <c r="U1167" s="350"/>
      <c r="V1167" s="350"/>
      <c r="W1167" s="350"/>
      <c r="X1167" s="350"/>
      <c r="Y1167" s="350"/>
      <c r="Z1167" s="350"/>
      <c r="AA1167" s="350"/>
      <c r="AB1167" s="350"/>
      <c r="AC1167" s="350"/>
      <c r="AD1167" s="350"/>
      <c r="AE1167" s="350"/>
      <c r="AF1167" s="350"/>
      <c r="AG1167" s="350"/>
      <c r="AH1167" s="350"/>
      <c r="AI1167" s="350"/>
      <c r="AJ1167" s="350"/>
      <c r="AK1167" s="350"/>
      <c r="AL1167" s="350"/>
      <c r="AM1167" s="350"/>
      <c r="AN1167" s="350"/>
      <c r="AO1167" s="350"/>
      <c r="AP1167" s="350"/>
      <c r="AQ1167" s="350"/>
      <c r="AR1167" s="350"/>
      <c r="AS1167" s="350"/>
      <c r="AT1167" s="350"/>
      <c r="AU1167" s="350"/>
      <c r="AV1167" s="350"/>
      <c r="AW1167" s="350"/>
      <c r="AX1167" s="350"/>
      <c r="AY1167" s="350"/>
      <c r="AZ1167" s="350"/>
      <c r="BA1167" s="350"/>
      <c r="BB1167" s="350"/>
      <c r="BC1167" s="350"/>
      <c r="BD1167" s="350"/>
      <c r="BE1167" s="350"/>
      <c r="BF1167" s="350"/>
      <c r="BG1167" s="350"/>
      <c r="BH1167" s="350"/>
      <c r="BI1167" s="350"/>
      <c r="BJ1167" s="350"/>
      <c r="BK1167" s="350"/>
      <c r="BL1167" s="350"/>
      <c r="BM1167" s="350"/>
      <c r="BN1167" s="350"/>
      <c r="BO1167" s="350"/>
      <c r="BP1167" s="350"/>
      <c r="BQ1167" s="350"/>
      <c r="BR1167" s="350"/>
      <c r="BS1167" s="350"/>
      <c r="BT1167" s="350"/>
      <c r="BU1167" s="350"/>
      <c r="BV1167" s="350"/>
      <c r="BW1167" s="350"/>
      <c r="BX1167" s="350"/>
      <c r="BY1167" s="350"/>
      <c r="BZ1167" s="350"/>
      <c r="CA1167" s="350"/>
      <c r="CB1167" s="350"/>
      <c r="CC1167" s="350"/>
      <c r="CD1167" s="350"/>
      <c r="CE1167" s="350"/>
      <c r="CF1167" s="350"/>
      <c r="CG1167" s="350"/>
      <c r="CH1167" s="350"/>
      <c r="CI1167" s="350"/>
      <c r="CJ1167" s="350"/>
      <c r="CK1167" s="350"/>
      <c r="CL1167" s="350"/>
      <c r="CM1167" s="350"/>
      <c r="CN1167" s="350"/>
      <c r="CO1167" s="350"/>
      <c r="CP1167" s="350"/>
      <c r="CQ1167" s="350"/>
      <c r="CR1167" s="350"/>
      <c r="CS1167" s="350"/>
      <c r="CT1167" s="350"/>
      <c r="CU1167" s="350"/>
      <c r="CV1167" s="350"/>
      <c r="CW1167" s="350"/>
      <c r="CX1167" s="350"/>
      <c r="CY1167" s="350"/>
      <c r="CZ1167" s="350"/>
      <c r="DA1167" s="350"/>
      <c r="DB1167" s="350"/>
      <c r="DC1167" s="350"/>
      <c r="DD1167" s="350"/>
      <c r="DE1167" s="350"/>
      <c r="DF1167" s="350"/>
      <c r="DG1167" s="350"/>
      <c r="DH1167" s="350"/>
      <c r="DI1167" s="350"/>
      <c r="DJ1167" s="350"/>
      <c r="DK1167" s="350"/>
      <c r="DL1167" s="350"/>
      <c r="DM1167" s="350"/>
      <c r="DN1167" s="350"/>
      <c r="DO1167" s="350"/>
      <c r="DP1167" s="350"/>
      <c r="DQ1167" s="350"/>
      <c r="DR1167" s="350"/>
      <c r="DS1167" s="350"/>
      <c r="DT1167" s="350"/>
      <c r="DU1167" s="350"/>
      <c r="DV1167" s="350"/>
      <c r="DW1167" s="350"/>
      <c r="DX1167" s="350"/>
      <c r="DY1167" s="350"/>
      <c r="DZ1167" s="350"/>
      <c r="EA1167" s="350"/>
      <c r="EB1167" s="350"/>
      <c r="EC1167" s="350"/>
      <c r="ED1167" s="350"/>
      <c r="EE1167" s="350"/>
      <c r="EF1167" s="350"/>
      <c r="EG1167" s="350"/>
      <c r="EH1167" s="350"/>
      <c r="EI1167" s="350"/>
      <c r="EJ1167" s="350"/>
      <c r="EK1167" s="350"/>
      <c r="EL1167" s="350"/>
      <c r="EM1167" s="350"/>
      <c r="EN1167" s="350"/>
      <c r="EO1167" s="350"/>
      <c r="EP1167" s="350"/>
      <c r="EQ1167" s="350"/>
      <c r="ER1167" s="350"/>
      <c r="ES1167" s="350"/>
      <c r="ET1167" s="350"/>
      <c r="EU1167" s="350"/>
      <c r="EV1167" s="350"/>
      <c r="EW1167" s="350"/>
      <c r="EX1167" s="350"/>
      <c r="EY1167" s="350"/>
      <c r="EZ1167" s="350"/>
      <c r="FA1167" s="350"/>
      <c r="FB1167" s="350"/>
      <c r="FC1167" s="350"/>
      <c r="FD1167" s="350"/>
      <c r="FE1167" s="350"/>
      <c r="FF1167" s="350"/>
      <c r="FG1167" s="350"/>
      <c r="FH1167" s="350"/>
      <c r="FI1167" s="350"/>
      <c r="FJ1167" s="350"/>
      <c r="FK1167" s="350"/>
      <c r="FL1167" s="350"/>
      <c r="FM1167" s="350"/>
      <c r="FN1167" s="350"/>
      <c r="FO1167" s="350"/>
      <c r="FP1167" s="350"/>
      <c r="FQ1167" s="350"/>
      <c r="FR1167" s="350"/>
      <c r="FS1167" s="350"/>
      <c r="FT1167" s="350"/>
      <c r="FU1167" s="350"/>
      <c r="FV1167" s="350"/>
      <c r="FW1167" s="350"/>
      <c r="FX1167" s="350"/>
      <c r="FY1167" s="350"/>
      <c r="FZ1167" s="350"/>
      <c r="GA1167" s="350"/>
      <c r="GB1167" s="350"/>
      <c r="GC1167" s="350"/>
      <c r="GD1167" s="350"/>
      <c r="GE1167" s="350"/>
      <c r="GF1167" s="350"/>
      <c r="GG1167" s="350"/>
      <c r="GH1167" s="350"/>
      <c r="GI1167" s="350"/>
      <c r="GJ1167" s="350"/>
      <c r="GK1167" s="350"/>
      <c r="GL1167" s="350"/>
      <c r="GM1167" s="350"/>
      <c r="GN1167" s="350"/>
      <c r="GO1167" s="350"/>
      <c r="GP1167" s="350"/>
      <c r="GQ1167" s="350"/>
      <c r="GR1167" s="350"/>
      <c r="GS1167" s="350"/>
      <c r="GT1167" s="350"/>
      <c r="GU1167" s="350"/>
      <c r="GV1167" s="350"/>
      <c r="GW1167" s="350"/>
      <c r="GX1167" s="350"/>
      <c r="GY1167" s="350"/>
      <c r="GZ1167" s="350"/>
      <c r="HA1167" s="350"/>
      <c r="HB1167" s="350"/>
      <c r="HC1167" s="350"/>
      <c r="HD1167" s="350"/>
      <c r="HE1167" s="350"/>
      <c r="HF1167" s="350"/>
      <c r="HG1167" s="350"/>
      <c r="HH1167" s="350"/>
      <c r="HI1167" s="350"/>
      <c r="HJ1167" s="350"/>
      <c r="HK1167" s="350"/>
      <c r="HL1167" s="350"/>
      <c r="HM1167" s="350"/>
      <c r="HN1167" s="350"/>
      <c r="HO1167" s="350"/>
      <c r="HP1167" s="350"/>
      <c r="HQ1167" s="350"/>
      <c r="HR1167" s="350"/>
      <c r="HS1167" s="350"/>
      <c r="HT1167" s="350"/>
      <c r="HU1167" s="350"/>
      <c r="HV1167" s="350"/>
      <c r="HW1167" s="350"/>
      <c r="HX1167" s="350"/>
      <c r="HY1167" s="350"/>
      <c r="HZ1167" s="350"/>
      <c r="IA1167" s="350"/>
      <c r="IB1167" s="350"/>
      <c r="IC1167" s="350"/>
      <c r="ID1167" s="350"/>
      <c r="IE1167" s="350"/>
      <c r="IF1167" s="350"/>
      <c r="IG1167" s="350"/>
      <c r="IH1167" s="350"/>
      <c r="II1167" s="350"/>
      <c r="IJ1167" s="350"/>
      <c r="IK1167" s="350"/>
      <c r="IL1167" s="350"/>
      <c r="IM1167" s="350"/>
      <c r="IN1167" s="350"/>
      <c r="IO1167" s="350"/>
      <c r="IP1167" s="350"/>
      <c r="IQ1167" s="350"/>
      <c r="IR1167" s="350"/>
      <c r="IS1167" s="350"/>
      <c r="IT1167" s="350"/>
      <c r="IU1167" s="350"/>
      <c r="IV1167" s="350"/>
    </row>
    <row r="1168" spans="1:256" s="287" customFormat="1" x14ac:dyDescent="0.2">
      <c r="A1168" s="350" t="s">
        <v>2075</v>
      </c>
      <c r="B1168" s="352">
        <v>41610.892361111109</v>
      </c>
      <c r="C1168" s="352">
        <v>41613.381944444445</v>
      </c>
      <c r="D1168" s="350" t="s">
        <v>3810</v>
      </c>
      <c r="E1168" s="350" t="s">
        <v>3811</v>
      </c>
      <c r="F1168" s="350"/>
      <c r="G1168" s="350">
        <v>50</v>
      </c>
      <c r="H1168" s="350"/>
      <c r="I1168" s="350"/>
      <c r="J1168" s="350"/>
      <c r="K1168" s="350"/>
      <c r="L1168" s="350"/>
      <c r="M1168" s="350">
        <v>380</v>
      </c>
      <c r="N1168" s="350"/>
      <c r="O1168" s="350"/>
      <c r="P1168" s="350"/>
      <c r="Q1168" s="350">
        <v>150</v>
      </c>
      <c r="R1168" s="350"/>
      <c r="S1168" s="350"/>
      <c r="T1168" s="350"/>
      <c r="U1168" s="350"/>
      <c r="V1168" s="350"/>
      <c r="W1168" s="350"/>
      <c r="X1168" s="350"/>
      <c r="Y1168" s="350"/>
      <c r="Z1168" s="350"/>
      <c r="AA1168" s="350"/>
      <c r="AB1168" s="350"/>
      <c r="AC1168" s="350"/>
      <c r="AD1168" s="350"/>
      <c r="AE1168" s="350"/>
      <c r="AF1168" s="350"/>
      <c r="AG1168" s="350"/>
      <c r="AH1168" s="350"/>
      <c r="AI1168" s="350"/>
      <c r="AJ1168" s="350"/>
      <c r="AK1168" s="350"/>
      <c r="AL1168" s="350"/>
      <c r="AM1168" s="350"/>
      <c r="AN1168" s="350"/>
      <c r="AO1168" s="350"/>
      <c r="AP1168" s="350"/>
      <c r="AQ1168" s="350"/>
      <c r="AR1168" s="350"/>
      <c r="AS1168" s="350"/>
      <c r="AT1168" s="350"/>
      <c r="AU1168" s="350"/>
      <c r="AV1168" s="350"/>
      <c r="AW1168" s="350"/>
      <c r="AX1168" s="350"/>
      <c r="AY1168" s="350"/>
      <c r="AZ1168" s="350"/>
      <c r="BA1168" s="350"/>
      <c r="BB1168" s="350"/>
      <c r="BC1168" s="350"/>
      <c r="BD1168" s="350"/>
      <c r="BE1168" s="350"/>
      <c r="BF1168" s="350"/>
      <c r="BG1168" s="350"/>
      <c r="BH1168" s="350"/>
      <c r="BI1168" s="350"/>
      <c r="BJ1168" s="350"/>
      <c r="BK1168" s="350"/>
      <c r="BL1168" s="350"/>
      <c r="BM1168" s="350"/>
      <c r="BN1168" s="350"/>
      <c r="BO1168" s="350"/>
      <c r="BP1168" s="350"/>
      <c r="BQ1168" s="350"/>
      <c r="BR1168" s="350"/>
      <c r="BS1168" s="350"/>
      <c r="BT1168" s="350"/>
      <c r="BU1168" s="350"/>
      <c r="BV1168" s="350"/>
      <c r="BW1168" s="350"/>
      <c r="BX1168" s="350"/>
      <c r="BY1168" s="350"/>
      <c r="BZ1168" s="350"/>
      <c r="CA1168" s="350"/>
      <c r="CB1168" s="350"/>
      <c r="CC1168" s="350"/>
      <c r="CD1168" s="350"/>
      <c r="CE1168" s="350"/>
      <c r="CF1168" s="350"/>
      <c r="CG1168" s="350"/>
      <c r="CH1168" s="350"/>
      <c r="CI1168" s="350"/>
      <c r="CJ1168" s="350"/>
      <c r="CK1168" s="350"/>
      <c r="CL1168" s="350"/>
      <c r="CM1168" s="350"/>
      <c r="CN1168" s="350"/>
      <c r="CO1168" s="350"/>
      <c r="CP1168" s="350"/>
      <c r="CQ1168" s="350"/>
      <c r="CR1168" s="350"/>
      <c r="CS1168" s="350"/>
      <c r="CT1168" s="350"/>
      <c r="CU1168" s="350"/>
      <c r="CV1168" s="350"/>
      <c r="CW1168" s="350"/>
      <c r="CX1168" s="350"/>
      <c r="CY1168" s="350"/>
      <c r="CZ1168" s="350"/>
      <c r="DA1168" s="350"/>
      <c r="DB1168" s="350"/>
      <c r="DC1168" s="350"/>
      <c r="DD1168" s="350"/>
      <c r="DE1168" s="350"/>
      <c r="DF1168" s="350"/>
      <c r="DG1168" s="350"/>
      <c r="DH1168" s="350"/>
      <c r="DI1168" s="350"/>
      <c r="DJ1168" s="350"/>
      <c r="DK1168" s="350"/>
      <c r="DL1168" s="350"/>
      <c r="DM1168" s="350"/>
      <c r="DN1168" s="350"/>
      <c r="DO1168" s="350"/>
      <c r="DP1168" s="350"/>
      <c r="DQ1168" s="350"/>
      <c r="DR1168" s="350"/>
      <c r="DS1168" s="350"/>
      <c r="DT1168" s="350"/>
      <c r="DU1168" s="350"/>
      <c r="DV1168" s="350"/>
      <c r="DW1168" s="350"/>
      <c r="DX1168" s="350"/>
      <c r="DY1168" s="350"/>
      <c r="DZ1168" s="350"/>
      <c r="EA1168" s="350"/>
      <c r="EB1168" s="350"/>
      <c r="EC1168" s="350"/>
      <c r="ED1168" s="350"/>
      <c r="EE1168" s="350"/>
      <c r="EF1168" s="350"/>
      <c r="EG1168" s="350"/>
      <c r="EH1168" s="350"/>
      <c r="EI1168" s="350"/>
      <c r="EJ1168" s="350"/>
      <c r="EK1168" s="350"/>
      <c r="EL1168" s="350"/>
      <c r="EM1168" s="350"/>
      <c r="EN1168" s="350"/>
      <c r="EO1168" s="350"/>
      <c r="EP1168" s="350"/>
      <c r="EQ1168" s="350"/>
      <c r="ER1168" s="350"/>
      <c r="ES1168" s="350"/>
      <c r="ET1168" s="350"/>
      <c r="EU1168" s="350"/>
      <c r="EV1168" s="350"/>
      <c r="EW1168" s="350"/>
      <c r="EX1168" s="350"/>
      <c r="EY1168" s="350"/>
      <c r="EZ1168" s="350"/>
      <c r="FA1168" s="350"/>
      <c r="FB1168" s="350"/>
      <c r="FC1168" s="350"/>
      <c r="FD1168" s="350"/>
      <c r="FE1168" s="350"/>
      <c r="FF1168" s="350"/>
      <c r="FG1168" s="350"/>
      <c r="FH1168" s="350"/>
      <c r="FI1168" s="350"/>
      <c r="FJ1168" s="350"/>
      <c r="FK1168" s="350"/>
      <c r="FL1168" s="350"/>
      <c r="FM1168" s="350"/>
      <c r="FN1168" s="350"/>
      <c r="FO1168" s="350"/>
      <c r="FP1168" s="350"/>
      <c r="FQ1168" s="350"/>
      <c r="FR1168" s="350"/>
      <c r="FS1168" s="350"/>
      <c r="FT1168" s="350"/>
      <c r="FU1168" s="350"/>
      <c r="FV1168" s="350"/>
      <c r="FW1168" s="350"/>
      <c r="FX1168" s="350"/>
      <c r="FY1168" s="350"/>
      <c r="FZ1168" s="350"/>
      <c r="GA1168" s="350"/>
      <c r="GB1168" s="350"/>
      <c r="GC1168" s="350"/>
      <c r="GD1168" s="350"/>
      <c r="GE1168" s="350"/>
      <c r="GF1168" s="350"/>
      <c r="GG1168" s="350"/>
      <c r="GH1168" s="350"/>
      <c r="GI1168" s="350"/>
      <c r="GJ1168" s="350"/>
      <c r="GK1168" s="350"/>
      <c r="GL1168" s="350"/>
      <c r="GM1168" s="350"/>
      <c r="GN1168" s="350"/>
      <c r="GO1168" s="350"/>
      <c r="GP1168" s="350"/>
      <c r="GQ1168" s="350"/>
      <c r="GR1168" s="350"/>
      <c r="GS1168" s="350"/>
      <c r="GT1168" s="350"/>
      <c r="GU1168" s="350"/>
      <c r="GV1168" s="350"/>
      <c r="GW1168" s="350"/>
      <c r="GX1168" s="350"/>
      <c r="GY1168" s="350"/>
      <c r="GZ1168" s="350"/>
      <c r="HA1168" s="350"/>
      <c r="HB1168" s="350"/>
      <c r="HC1168" s="350"/>
      <c r="HD1168" s="350"/>
      <c r="HE1168" s="350"/>
      <c r="HF1168" s="350"/>
      <c r="HG1168" s="350"/>
      <c r="HH1168" s="350"/>
      <c r="HI1168" s="350"/>
      <c r="HJ1168" s="350"/>
      <c r="HK1168" s="350"/>
      <c r="HL1168" s="350"/>
      <c r="HM1168" s="350"/>
      <c r="HN1168" s="350"/>
      <c r="HO1168" s="350"/>
      <c r="HP1168" s="350"/>
      <c r="HQ1168" s="350"/>
      <c r="HR1168" s="350"/>
      <c r="HS1168" s="350"/>
      <c r="HT1168" s="350"/>
      <c r="HU1168" s="350"/>
      <c r="HV1168" s="350"/>
      <c r="HW1168" s="350"/>
      <c r="HX1168" s="350"/>
      <c r="HY1168" s="350"/>
      <c r="HZ1168" s="350"/>
      <c r="IA1168" s="350"/>
      <c r="IB1168" s="350"/>
      <c r="IC1168" s="350"/>
      <c r="ID1168" s="350"/>
      <c r="IE1168" s="350"/>
      <c r="IF1168" s="350"/>
      <c r="IG1168" s="350"/>
      <c r="IH1168" s="350"/>
      <c r="II1168" s="350"/>
      <c r="IJ1168" s="350"/>
      <c r="IK1168" s="350"/>
      <c r="IL1168" s="350"/>
      <c r="IM1168" s="350"/>
      <c r="IN1168" s="350"/>
      <c r="IO1168" s="350"/>
      <c r="IP1168" s="350"/>
      <c r="IQ1168" s="350"/>
      <c r="IR1168" s="350"/>
      <c r="IS1168" s="350"/>
      <c r="IT1168" s="350"/>
      <c r="IU1168" s="350"/>
      <c r="IV1168" s="350"/>
    </row>
    <row r="1169" spans="1:256" s="287" customFormat="1" x14ac:dyDescent="0.2">
      <c r="A1169" s="350" t="s">
        <v>2075</v>
      </c>
      <c r="B1169" s="352">
        <v>41613.649305555555</v>
      </c>
      <c r="C1169" s="352">
        <v>41616.069444444445</v>
      </c>
      <c r="D1169" s="350" t="s">
        <v>3812</v>
      </c>
      <c r="E1169" s="350" t="s">
        <v>3813</v>
      </c>
      <c r="F1169" s="350"/>
      <c r="G1169" s="350">
        <v>50</v>
      </c>
      <c r="H1169" s="350"/>
      <c r="I1169" s="350"/>
      <c r="J1169" s="350"/>
      <c r="K1169" s="350"/>
      <c r="L1169" s="350"/>
      <c r="M1169" s="350">
        <v>170</v>
      </c>
      <c r="N1169" s="350"/>
      <c r="O1169" s="350"/>
      <c r="P1169" s="350"/>
      <c r="Q1169" s="350">
        <v>58</v>
      </c>
      <c r="R1169" s="350"/>
      <c r="S1169" s="350"/>
      <c r="T1169" s="350"/>
      <c r="U1169" s="350"/>
      <c r="V1169" s="350"/>
      <c r="W1169" s="350"/>
      <c r="X1169" s="350"/>
      <c r="Y1169" s="350"/>
      <c r="Z1169" s="350"/>
      <c r="AA1169" s="350"/>
      <c r="AB1169" s="350"/>
      <c r="AC1169" s="350"/>
      <c r="AD1169" s="350"/>
      <c r="AE1169" s="350"/>
      <c r="AF1169" s="350"/>
      <c r="AG1169" s="350"/>
      <c r="AH1169" s="350"/>
      <c r="AI1169" s="350"/>
      <c r="AJ1169" s="350"/>
      <c r="AK1169" s="350"/>
      <c r="AL1169" s="350"/>
      <c r="AM1169" s="350"/>
      <c r="AN1169" s="350"/>
      <c r="AO1169" s="350"/>
      <c r="AP1169" s="350"/>
      <c r="AQ1169" s="350"/>
      <c r="AR1169" s="350"/>
      <c r="AS1169" s="350"/>
      <c r="AT1169" s="350"/>
      <c r="AU1169" s="350"/>
      <c r="AV1169" s="350"/>
      <c r="AW1169" s="350"/>
      <c r="AX1169" s="350"/>
      <c r="AY1169" s="350"/>
      <c r="AZ1169" s="350"/>
      <c r="BA1169" s="350"/>
      <c r="BB1169" s="350"/>
      <c r="BC1169" s="350"/>
      <c r="BD1169" s="350"/>
      <c r="BE1169" s="350"/>
      <c r="BF1169" s="350"/>
      <c r="BG1169" s="350"/>
      <c r="BH1169" s="350"/>
      <c r="BI1169" s="350"/>
      <c r="BJ1169" s="350"/>
      <c r="BK1169" s="350"/>
      <c r="BL1169" s="350"/>
      <c r="BM1169" s="350"/>
      <c r="BN1169" s="350"/>
      <c r="BO1169" s="350"/>
      <c r="BP1169" s="350"/>
      <c r="BQ1169" s="350"/>
      <c r="BR1169" s="350"/>
      <c r="BS1169" s="350"/>
      <c r="BT1169" s="350"/>
      <c r="BU1169" s="350"/>
      <c r="BV1169" s="350"/>
      <c r="BW1169" s="350"/>
      <c r="BX1169" s="350"/>
      <c r="BY1169" s="350"/>
      <c r="BZ1169" s="350"/>
      <c r="CA1169" s="350"/>
      <c r="CB1169" s="350"/>
      <c r="CC1169" s="350"/>
      <c r="CD1169" s="350"/>
      <c r="CE1169" s="350"/>
      <c r="CF1169" s="350"/>
      <c r="CG1169" s="350"/>
      <c r="CH1169" s="350"/>
      <c r="CI1169" s="350"/>
      <c r="CJ1169" s="350"/>
      <c r="CK1169" s="350"/>
      <c r="CL1169" s="350"/>
      <c r="CM1169" s="350"/>
      <c r="CN1169" s="350"/>
      <c r="CO1169" s="350"/>
      <c r="CP1169" s="350"/>
      <c r="CQ1169" s="350"/>
      <c r="CR1169" s="350"/>
      <c r="CS1169" s="350"/>
      <c r="CT1169" s="350"/>
      <c r="CU1169" s="350"/>
      <c r="CV1169" s="350"/>
      <c r="CW1169" s="350"/>
      <c r="CX1169" s="350"/>
      <c r="CY1169" s="350"/>
      <c r="CZ1169" s="350"/>
      <c r="DA1169" s="350"/>
      <c r="DB1169" s="350"/>
      <c r="DC1169" s="350"/>
      <c r="DD1169" s="350"/>
      <c r="DE1169" s="350"/>
      <c r="DF1169" s="350"/>
      <c r="DG1169" s="350"/>
      <c r="DH1169" s="350"/>
      <c r="DI1169" s="350"/>
      <c r="DJ1169" s="350"/>
      <c r="DK1169" s="350"/>
      <c r="DL1169" s="350"/>
      <c r="DM1169" s="350"/>
      <c r="DN1169" s="350"/>
      <c r="DO1169" s="350"/>
      <c r="DP1169" s="350"/>
      <c r="DQ1169" s="350"/>
      <c r="DR1169" s="350"/>
      <c r="DS1169" s="350"/>
      <c r="DT1169" s="350"/>
      <c r="DU1169" s="350"/>
      <c r="DV1169" s="350"/>
      <c r="DW1169" s="350"/>
      <c r="DX1169" s="350"/>
      <c r="DY1169" s="350"/>
      <c r="DZ1169" s="350"/>
      <c r="EA1169" s="350"/>
      <c r="EB1169" s="350"/>
      <c r="EC1169" s="350"/>
      <c r="ED1169" s="350"/>
      <c r="EE1169" s="350"/>
      <c r="EF1169" s="350"/>
      <c r="EG1169" s="350"/>
      <c r="EH1169" s="350"/>
      <c r="EI1169" s="350"/>
      <c r="EJ1169" s="350"/>
      <c r="EK1169" s="350"/>
      <c r="EL1169" s="350"/>
      <c r="EM1169" s="350"/>
      <c r="EN1169" s="350"/>
      <c r="EO1169" s="350"/>
      <c r="EP1169" s="350"/>
      <c r="EQ1169" s="350"/>
      <c r="ER1169" s="350"/>
      <c r="ES1169" s="350"/>
      <c r="ET1169" s="350"/>
      <c r="EU1169" s="350"/>
      <c r="EV1169" s="350"/>
      <c r="EW1169" s="350"/>
      <c r="EX1169" s="350"/>
      <c r="EY1169" s="350"/>
      <c r="EZ1169" s="350"/>
      <c r="FA1169" s="350"/>
      <c r="FB1169" s="350"/>
      <c r="FC1169" s="350"/>
      <c r="FD1169" s="350"/>
      <c r="FE1169" s="350"/>
      <c r="FF1169" s="350"/>
      <c r="FG1169" s="350"/>
      <c r="FH1169" s="350"/>
      <c r="FI1169" s="350"/>
      <c r="FJ1169" s="350"/>
      <c r="FK1169" s="350"/>
      <c r="FL1169" s="350"/>
      <c r="FM1169" s="350"/>
      <c r="FN1169" s="350"/>
      <c r="FO1169" s="350"/>
      <c r="FP1169" s="350"/>
      <c r="FQ1169" s="350"/>
      <c r="FR1169" s="350"/>
      <c r="FS1169" s="350"/>
      <c r="FT1169" s="350"/>
      <c r="FU1169" s="350"/>
      <c r="FV1169" s="350"/>
      <c r="FW1169" s="350"/>
      <c r="FX1169" s="350"/>
      <c r="FY1169" s="350"/>
      <c r="FZ1169" s="350"/>
      <c r="GA1169" s="350"/>
      <c r="GB1169" s="350"/>
      <c r="GC1169" s="350"/>
      <c r="GD1169" s="350"/>
      <c r="GE1169" s="350"/>
      <c r="GF1169" s="350"/>
      <c r="GG1169" s="350"/>
      <c r="GH1169" s="350"/>
      <c r="GI1169" s="350"/>
      <c r="GJ1169" s="350"/>
      <c r="GK1169" s="350"/>
      <c r="GL1169" s="350"/>
      <c r="GM1169" s="350"/>
      <c r="GN1169" s="350"/>
      <c r="GO1169" s="350"/>
      <c r="GP1169" s="350"/>
      <c r="GQ1169" s="350"/>
      <c r="GR1169" s="350"/>
      <c r="GS1169" s="350"/>
      <c r="GT1169" s="350"/>
      <c r="GU1169" s="350"/>
      <c r="GV1169" s="350"/>
      <c r="GW1169" s="350"/>
      <c r="GX1169" s="350"/>
      <c r="GY1169" s="350"/>
      <c r="GZ1169" s="350"/>
      <c r="HA1169" s="350"/>
      <c r="HB1169" s="350"/>
      <c r="HC1169" s="350"/>
      <c r="HD1169" s="350"/>
      <c r="HE1169" s="350"/>
      <c r="HF1169" s="350"/>
      <c r="HG1169" s="350"/>
      <c r="HH1169" s="350"/>
      <c r="HI1169" s="350"/>
      <c r="HJ1169" s="350"/>
      <c r="HK1169" s="350"/>
      <c r="HL1169" s="350"/>
      <c r="HM1169" s="350"/>
      <c r="HN1169" s="350"/>
      <c r="HO1169" s="350"/>
      <c r="HP1169" s="350"/>
      <c r="HQ1169" s="350"/>
      <c r="HR1169" s="350"/>
      <c r="HS1169" s="350"/>
      <c r="HT1169" s="350"/>
      <c r="HU1169" s="350"/>
      <c r="HV1169" s="350"/>
      <c r="HW1169" s="350"/>
      <c r="HX1169" s="350"/>
      <c r="HY1169" s="350"/>
      <c r="HZ1169" s="350"/>
      <c r="IA1169" s="350"/>
      <c r="IB1169" s="350"/>
      <c r="IC1169" s="350"/>
      <c r="ID1169" s="350"/>
      <c r="IE1169" s="350"/>
      <c r="IF1169" s="350"/>
      <c r="IG1169" s="350"/>
      <c r="IH1169" s="350"/>
      <c r="II1169" s="350"/>
      <c r="IJ1169" s="350"/>
      <c r="IK1169" s="350"/>
      <c r="IL1169" s="350"/>
      <c r="IM1169" s="350"/>
      <c r="IN1169" s="350"/>
      <c r="IO1169" s="350"/>
      <c r="IP1169" s="350"/>
      <c r="IQ1169" s="350"/>
      <c r="IR1169" s="350"/>
      <c r="IS1169" s="350"/>
      <c r="IT1169" s="350"/>
      <c r="IU1169" s="350"/>
      <c r="IV1169" s="350"/>
    </row>
    <row r="1170" spans="1:256" s="287" customFormat="1" x14ac:dyDescent="0.2">
      <c r="A1170" s="350" t="s">
        <v>2075</v>
      </c>
      <c r="B1170" s="352">
        <v>41616.482638888891</v>
      </c>
      <c r="C1170" s="352">
        <v>41616.798611111109</v>
      </c>
      <c r="D1170" s="350" t="s">
        <v>3814</v>
      </c>
      <c r="E1170" s="350" t="s">
        <v>3815</v>
      </c>
      <c r="F1170" s="350"/>
      <c r="G1170" s="350">
        <v>50</v>
      </c>
      <c r="H1170" s="350"/>
      <c r="I1170" s="350"/>
      <c r="J1170" s="350"/>
      <c r="K1170" s="350"/>
      <c r="L1170" s="350"/>
      <c r="M1170" s="350">
        <v>18</v>
      </c>
      <c r="N1170" s="350"/>
      <c r="O1170" s="350"/>
      <c r="P1170" s="350"/>
      <c r="Q1170" s="350">
        <v>58</v>
      </c>
      <c r="R1170" s="350"/>
      <c r="S1170" s="350"/>
      <c r="T1170" s="350"/>
      <c r="U1170" s="350"/>
      <c r="V1170" s="350"/>
      <c r="W1170" s="350"/>
      <c r="X1170" s="350"/>
      <c r="Y1170" s="350"/>
      <c r="Z1170" s="350"/>
      <c r="AA1170" s="350"/>
      <c r="AB1170" s="350"/>
      <c r="AC1170" s="350"/>
      <c r="AD1170" s="350"/>
      <c r="AE1170" s="350"/>
      <c r="AF1170" s="350"/>
      <c r="AG1170" s="350"/>
      <c r="AH1170" s="350"/>
      <c r="AI1170" s="350"/>
      <c r="AJ1170" s="350"/>
      <c r="AK1170" s="350"/>
      <c r="AL1170" s="350"/>
      <c r="AM1170" s="350"/>
      <c r="AN1170" s="350"/>
      <c r="AO1170" s="350"/>
      <c r="AP1170" s="350"/>
      <c r="AQ1170" s="350"/>
      <c r="AR1170" s="350"/>
      <c r="AS1170" s="350"/>
      <c r="AT1170" s="350"/>
      <c r="AU1170" s="350"/>
      <c r="AV1170" s="350"/>
      <c r="AW1170" s="350"/>
      <c r="AX1170" s="350"/>
      <c r="AY1170" s="350"/>
      <c r="AZ1170" s="350"/>
      <c r="BA1170" s="350"/>
      <c r="BB1170" s="350"/>
      <c r="BC1170" s="350"/>
      <c r="BD1170" s="350"/>
      <c r="BE1170" s="350"/>
      <c r="BF1170" s="350"/>
      <c r="BG1170" s="350"/>
      <c r="BH1170" s="350"/>
      <c r="BI1170" s="350"/>
      <c r="BJ1170" s="350"/>
      <c r="BK1170" s="350"/>
      <c r="BL1170" s="350"/>
      <c r="BM1170" s="350"/>
      <c r="BN1170" s="350"/>
      <c r="BO1170" s="350"/>
      <c r="BP1170" s="350"/>
      <c r="BQ1170" s="350"/>
      <c r="BR1170" s="350"/>
      <c r="BS1170" s="350"/>
      <c r="BT1170" s="350"/>
      <c r="BU1170" s="350"/>
      <c r="BV1170" s="350"/>
      <c r="BW1170" s="350"/>
      <c r="BX1170" s="350"/>
      <c r="BY1170" s="350"/>
      <c r="BZ1170" s="350"/>
      <c r="CA1170" s="350"/>
      <c r="CB1170" s="350"/>
      <c r="CC1170" s="350"/>
      <c r="CD1170" s="350"/>
      <c r="CE1170" s="350"/>
      <c r="CF1170" s="350"/>
      <c r="CG1170" s="350"/>
      <c r="CH1170" s="350"/>
      <c r="CI1170" s="350"/>
      <c r="CJ1170" s="350"/>
      <c r="CK1170" s="350"/>
      <c r="CL1170" s="350"/>
      <c r="CM1170" s="350"/>
      <c r="CN1170" s="350"/>
      <c r="CO1170" s="350"/>
      <c r="CP1170" s="350"/>
      <c r="CQ1170" s="350"/>
      <c r="CR1170" s="350"/>
      <c r="CS1170" s="350"/>
      <c r="CT1170" s="350"/>
      <c r="CU1170" s="350"/>
      <c r="CV1170" s="350"/>
      <c r="CW1170" s="350"/>
      <c r="CX1170" s="350"/>
      <c r="CY1170" s="350"/>
      <c r="CZ1170" s="350"/>
      <c r="DA1170" s="350"/>
      <c r="DB1170" s="350"/>
      <c r="DC1170" s="350"/>
      <c r="DD1170" s="350"/>
      <c r="DE1170" s="350"/>
      <c r="DF1170" s="350"/>
      <c r="DG1170" s="350"/>
      <c r="DH1170" s="350"/>
      <c r="DI1170" s="350"/>
      <c r="DJ1170" s="350"/>
      <c r="DK1170" s="350"/>
      <c r="DL1170" s="350"/>
      <c r="DM1170" s="350"/>
      <c r="DN1170" s="350"/>
      <c r="DO1170" s="350"/>
      <c r="DP1170" s="350"/>
      <c r="DQ1170" s="350"/>
      <c r="DR1170" s="350"/>
      <c r="DS1170" s="350"/>
      <c r="DT1170" s="350"/>
      <c r="DU1170" s="350"/>
      <c r="DV1170" s="350"/>
      <c r="DW1170" s="350"/>
      <c r="DX1170" s="350"/>
      <c r="DY1170" s="350"/>
      <c r="DZ1170" s="350"/>
      <c r="EA1170" s="350"/>
      <c r="EB1170" s="350"/>
      <c r="EC1170" s="350"/>
      <c r="ED1170" s="350"/>
      <c r="EE1170" s="350"/>
      <c r="EF1170" s="350"/>
      <c r="EG1170" s="350"/>
      <c r="EH1170" s="350"/>
      <c r="EI1170" s="350"/>
      <c r="EJ1170" s="350"/>
      <c r="EK1170" s="350"/>
      <c r="EL1170" s="350"/>
      <c r="EM1170" s="350"/>
      <c r="EN1170" s="350"/>
      <c r="EO1170" s="350"/>
      <c r="EP1170" s="350"/>
      <c r="EQ1170" s="350"/>
      <c r="ER1170" s="350"/>
      <c r="ES1170" s="350"/>
      <c r="ET1170" s="350"/>
      <c r="EU1170" s="350"/>
      <c r="EV1170" s="350"/>
      <c r="EW1170" s="350"/>
      <c r="EX1170" s="350"/>
      <c r="EY1170" s="350"/>
      <c r="EZ1170" s="350"/>
      <c r="FA1170" s="350"/>
      <c r="FB1170" s="350"/>
      <c r="FC1170" s="350"/>
      <c r="FD1170" s="350"/>
      <c r="FE1170" s="350"/>
      <c r="FF1170" s="350"/>
      <c r="FG1170" s="350"/>
      <c r="FH1170" s="350"/>
      <c r="FI1170" s="350"/>
      <c r="FJ1170" s="350"/>
      <c r="FK1170" s="350"/>
      <c r="FL1170" s="350"/>
      <c r="FM1170" s="350"/>
      <c r="FN1170" s="350"/>
      <c r="FO1170" s="350"/>
      <c r="FP1170" s="350"/>
      <c r="FQ1170" s="350"/>
      <c r="FR1170" s="350"/>
      <c r="FS1170" s="350"/>
      <c r="FT1170" s="350"/>
      <c r="FU1170" s="350"/>
      <c r="FV1170" s="350"/>
      <c r="FW1170" s="350"/>
      <c r="FX1170" s="350"/>
      <c r="FY1170" s="350"/>
      <c r="FZ1170" s="350"/>
      <c r="GA1170" s="350"/>
      <c r="GB1170" s="350"/>
      <c r="GC1170" s="350"/>
      <c r="GD1170" s="350"/>
      <c r="GE1170" s="350"/>
      <c r="GF1170" s="350"/>
      <c r="GG1170" s="350"/>
      <c r="GH1170" s="350"/>
      <c r="GI1170" s="350"/>
      <c r="GJ1170" s="350"/>
      <c r="GK1170" s="350"/>
      <c r="GL1170" s="350"/>
      <c r="GM1170" s="350"/>
      <c r="GN1170" s="350"/>
      <c r="GO1170" s="350"/>
      <c r="GP1170" s="350"/>
      <c r="GQ1170" s="350"/>
      <c r="GR1170" s="350"/>
      <c r="GS1170" s="350"/>
      <c r="GT1170" s="350"/>
      <c r="GU1170" s="350"/>
      <c r="GV1170" s="350"/>
      <c r="GW1170" s="350"/>
      <c r="GX1170" s="350"/>
      <c r="GY1170" s="350"/>
      <c r="GZ1170" s="350"/>
      <c r="HA1170" s="350"/>
      <c r="HB1170" s="350"/>
      <c r="HC1170" s="350"/>
      <c r="HD1170" s="350"/>
      <c r="HE1170" s="350"/>
      <c r="HF1170" s="350"/>
      <c r="HG1170" s="350"/>
      <c r="HH1170" s="350"/>
      <c r="HI1170" s="350"/>
      <c r="HJ1170" s="350"/>
      <c r="HK1170" s="350"/>
      <c r="HL1170" s="350"/>
      <c r="HM1170" s="350"/>
      <c r="HN1170" s="350"/>
      <c r="HO1170" s="350"/>
      <c r="HP1170" s="350"/>
      <c r="HQ1170" s="350"/>
      <c r="HR1170" s="350"/>
      <c r="HS1170" s="350"/>
      <c r="HT1170" s="350"/>
      <c r="HU1170" s="350"/>
      <c r="HV1170" s="350"/>
      <c r="HW1170" s="350"/>
      <c r="HX1170" s="350"/>
      <c r="HY1170" s="350"/>
      <c r="HZ1170" s="350"/>
      <c r="IA1170" s="350"/>
      <c r="IB1170" s="350"/>
      <c r="IC1170" s="350"/>
      <c r="ID1170" s="350"/>
      <c r="IE1170" s="350"/>
      <c r="IF1170" s="350"/>
      <c r="IG1170" s="350"/>
      <c r="IH1170" s="350"/>
      <c r="II1170" s="350"/>
      <c r="IJ1170" s="350"/>
      <c r="IK1170" s="350"/>
      <c r="IL1170" s="350"/>
      <c r="IM1170" s="350"/>
      <c r="IN1170" s="350"/>
      <c r="IO1170" s="350"/>
      <c r="IP1170" s="350"/>
      <c r="IQ1170" s="350"/>
      <c r="IR1170" s="350"/>
      <c r="IS1170" s="350"/>
      <c r="IT1170" s="350"/>
      <c r="IU1170" s="350"/>
      <c r="IV1170" s="350"/>
    </row>
    <row r="1171" spans="1:256" s="287" customFormat="1" x14ac:dyDescent="0.2">
      <c r="A1171" s="350" t="s">
        <v>2075</v>
      </c>
      <c r="B1171" s="352">
        <v>41616.482638888891</v>
      </c>
      <c r="C1171" s="352">
        <v>41617.434027777781</v>
      </c>
      <c r="D1171" s="350" t="s">
        <v>3752</v>
      </c>
      <c r="E1171" s="350" t="s">
        <v>3753</v>
      </c>
      <c r="F1171" s="350"/>
      <c r="G1171" s="350">
        <v>50</v>
      </c>
      <c r="H1171" s="350"/>
      <c r="I1171" s="350"/>
      <c r="J1171" s="350"/>
      <c r="K1171" s="350"/>
      <c r="L1171" s="350"/>
      <c r="M1171" s="350">
        <v>57</v>
      </c>
      <c r="N1171" s="350"/>
      <c r="O1171" s="350">
        <v>46.2</v>
      </c>
      <c r="P1171" s="350"/>
      <c r="Q1171" s="350">
        <v>96</v>
      </c>
      <c r="R1171" s="350"/>
      <c r="S1171" s="350"/>
      <c r="T1171" s="350"/>
      <c r="U1171" s="350">
        <v>0.64</v>
      </c>
      <c r="V1171" s="350"/>
      <c r="W1171" s="350"/>
      <c r="X1171" s="350"/>
      <c r="Y1171" s="350"/>
      <c r="Z1171" s="350"/>
      <c r="AA1171" s="350"/>
      <c r="AB1171" s="350"/>
      <c r="AC1171" s="350">
        <v>7700</v>
      </c>
      <c r="AD1171" s="350" t="s">
        <v>1784</v>
      </c>
      <c r="AE1171" s="350">
        <v>10</v>
      </c>
      <c r="AF1171" s="350" t="s">
        <v>1784</v>
      </c>
      <c r="AG1171" s="350">
        <v>10</v>
      </c>
      <c r="AH1171" s="350"/>
      <c r="AI1171" s="350"/>
      <c r="AJ1171" s="350"/>
      <c r="AK1171" s="350"/>
      <c r="AL1171" s="350"/>
      <c r="AM1171" s="350">
        <v>7.9</v>
      </c>
      <c r="AN1171" s="350"/>
      <c r="AO1171" s="350">
        <v>348</v>
      </c>
      <c r="AP1171" s="350"/>
      <c r="AQ1171" s="350"/>
      <c r="AR1171" s="350"/>
      <c r="AS1171" s="350"/>
      <c r="AT1171" s="350"/>
      <c r="AU1171" s="350"/>
      <c r="AV1171" s="350"/>
      <c r="AW1171" s="350"/>
      <c r="AX1171" s="350"/>
      <c r="AY1171" s="350"/>
      <c r="AZ1171" s="350"/>
      <c r="BA1171" s="350">
        <v>13</v>
      </c>
      <c r="BB1171" s="350"/>
      <c r="BC1171" s="350"/>
      <c r="BD1171" s="350"/>
      <c r="BE1171" s="350"/>
      <c r="BF1171" s="350"/>
      <c r="BG1171" s="350"/>
      <c r="BH1171" s="350"/>
      <c r="BI1171" s="350"/>
      <c r="BJ1171" s="350"/>
      <c r="BK1171" s="350"/>
      <c r="BL1171" s="350"/>
      <c r="BM1171" s="350"/>
      <c r="BN1171" s="350"/>
      <c r="BO1171" s="350"/>
      <c r="BP1171" s="350"/>
      <c r="BQ1171" s="350"/>
      <c r="BR1171" s="350"/>
      <c r="BS1171" s="350"/>
      <c r="BT1171" s="350"/>
      <c r="BU1171" s="350"/>
      <c r="BV1171" s="350"/>
      <c r="BW1171" s="350"/>
      <c r="BX1171" s="350"/>
      <c r="BY1171" s="350"/>
      <c r="BZ1171" s="350"/>
      <c r="CA1171" s="350"/>
      <c r="CB1171" s="350"/>
      <c r="CC1171" s="350"/>
      <c r="CD1171" s="350" t="s">
        <v>1784</v>
      </c>
      <c r="CE1171" s="350">
        <v>10</v>
      </c>
      <c r="CF1171" s="350"/>
      <c r="CG1171" s="350"/>
      <c r="CH1171" s="350"/>
      <c r="CI1171" s="350"/>
      <c r="CJ1171" s="350"/>
      <c r="CK1171" s="350"/>
      <c r="CL1171" s="350"/>
      <c r="CM1171" s="350"/>
      <c r="CN1171" s="350"/>
      <c r="CO1171" s="350"/>
      <c r="CP1171" s="350"/>
      <c r="CQ1171" s="350"/>
      <c r="CR1171" s="350"/>
      <c r="CS1171" s="350"/>
      <c r="CT1171" s="350"/>
      <c r="CU1171" s="350"/>
      <c r="CV1171" s="350"/>
      <c r="CW1171" s="350"/>
      <c r="CX1171" s="350"/>
      <c r="CY1171" s="350"/>
      <c r="CZ1171" s="350"/>
      <c r="DA1171" s="350"/>
      <c r="DB1171" s="350"/>
      <c r="DC1171" s="350"/>
      <c r="DD1171" s="350"/>
      <c r="DE1171" s="350"/>
      <c r="DF1171" s="350"/>
      <c r="DG1171" s="350"/>
      <c r="DH1171" s="350"/>
      <c r="DI1171" s="350"/>
      <c r="DJ1171" s="350"/>
      <c r="DK1171" s="350"/>
      <c r="DL1171" s="350"/>
      <c r="DM1171" s="350"/>
      <c r="DN1171" s="350"/>
      <c r="DO1171" s="350"/>
      <c r="DP1171" s="350"/>
      <c r="DQ1171" s="350"/>
      <c r="DR1171" s="350"/>
      <c r="DS1171" s="350"/>
      <c r="DT1171" s="350"/>
      <c r="DU1171" s="350"/>
      <c r="DV1171" s="350"/>
      <c r="DW1171" s="350"/>
      <c r="DX1171" s="350"/>
      <c r="DY1171" s="350"/>
      <c r="DZ1171" s="350"/>
      <c r="EA1171" s="350"/>
      <c r="EB1171" s="350"/>
      <c r="EC1171" s="350"/>
      <c r="ED1171" s="350"/>
      <c r="EE1171" s="350"/>
      <c r="EF1171" s="350"/>
      <c r="EG1171" s="350"/>
      <c r="EH1171" s="350"/>
      <c r="EI1171" s="350"/>
      <c r="EJ1171" s="350"/>
      <c r="EK1171" s="350"/>
      <c r="EL1171" s="350"/>
      <c r="EM1171" s="350"/>
      <c r="EN1171" s="350"/>
      <c r="EO1171" s="350"/>
      <c r="EP1171" s="350"/>
      <c r="EQ1171" s="350"/>
      <c r="ER1171" s="350"/>
      <c r="ES1171" s="350"/>
      <c r="ET1171" s="350"/>
      <c r="EU1171" s="350"/>
      <c r="EV1171" s="350"/>
      <c r="EW1171" s="350"/>
      <c r="EX1171" s="350"/>
      <c r="EY1171" s="350"/>
      <c r="EZ1171" s="350"/>
      <c r="FA1171" s="350"/>
      <c r="FB1171" s="350"/>
      <c r="FC1171" s="350"/>
      <c r="FD1171" s="350"/>
      <c r="FE1171" s="350"/>
      <c r="FF1171" s="350"/>
      <c r="FG1171" s="350"/>
      <c r="FH1171" s="350"/>
      <c r="FI1171" s="350"/>
      <c r="FJ1171" s="350"/>
      <c r="FK1171" s="350"/>
      <c r="FL1171" s="350"/>
      <c r="FM1171" s="350"/>
      <c r="FN1171" s="350"/>
      <c r="FO1171" s="350"/>
      <c r="FP1171" s="350"/>
      <c r="FQ1171" s="350"/>
      <c r="FR1171" s="350"/>
      <c r="FS1171" s="350"/>
      <c r="FT1171" s="350"/>
      <c r="FU1171" s="350"/>
      <c r="FV1171" s="350"/>
      <c r="FW1171" s="350"/>
      <c r="FX1171" s="350"/>
      <c r="FY1171" s="350"/>
      <c r="FZ1171" s="350"/>
      <c r="GA1171" s="350"/>
      <c r="GB1171" s="350"/>
      <c r="GC1171" s="350"/>
      <c r="GD1171" s="350"/>
      <c r="GE1171" s="350"/>
      <c r="GF1171" s="350"/>
      <c r="GG1171" s="350"/>
      <c r="GH1171" s="350"/>
      <c r="GI1171" s="350"/>
      <c r="GJ1171" s="350"/>
      <c r="GK1171" s="350"/>
      <c r="GL1171" s="350"/>
      <c r="GM1171" s="350"/>
      <c r="GN1171" s="350"/>
      <c r="GO1171" s="350"/>
      <c r="GP1171" s="350"/>
      <c r="GQ1171" s="350"/>
      <c r="GR1171" s="350"/>
      <c r="GS1171" s="350"/>
      <c r="GT1171" s="350"/>
      <c r="GU1171" s="350"/>
      <c r="GV1171" s="350"/>
      <c r="GW1171" s="350"/>
      <c r="GX1171" s="350"/>
      <c r="GY1171" s="350"/>
      <c r="GZ1171" s="350"/>
      <c r="HA1171" s="350"/>
      <c r="HB1171" s="350"/>
      <c r="HC1171" s="350"/>
      <c r="HD1171" s="350"/>
      <c r="HE1171" s="350"/>
      <c r="HF1171" s="350"/>
      <c r="HG1171" s="350"/>
      <c r="HH1171" s="350"/>
      <c r="HI1171" s="350"/>
      <c r="HJ1171" s="350"/>
      <c r="HK1171" s="350"/>
      <c r="HL1171" s="350"/>
      <c r="HM1171" s="350"/>
      <c r="HN1171" s="350"/>
      <c r="HO1171" s="350"/>
      <c r="HP1171" s="350"/>
      <c r="HQ1171" s="350"/>
      <c r="HR1171" s="350"/>
      <c r="HS1171" s="350"/>
      <c r="HT1171" s="350"/>
      <c r="HU1171" s="350"/>
      <c r="HV1171" s="350"/>
      <c r="HW1171" s="350"/>
      <c r="HX1171" s="350"/>
      <c r="HY1171" s="350"/>
      <c r="HZ1171" s="350"/>
      <c r="IA1171" s="350"/>
      <c r="IB1171" s="350"/>
      <c r="IC1171" s="350"/>
      <c r="ID1171" s="350"/>
      <c r="IE1171" s="350"/>
      <c r="IF1171" s="350"/>
      <c r="IG1171" s="350"/>
      <c r="IH1171" s="350"/>
      <c r="II1171" s="350"/>
      <c r="IJ1171" s="350"/>
      <c r="IK1171" s="350"/>
      <c r="IL1171" s="350"/>
      <c r="IM1171" s="350"/>
      <c r="IN1171" s="350"/>
      <c r="IO1171" s="350"/>
      <c r="IP1171" s="350"/>
      <c r="IQ1171" s="350"/>
      <c r="IR1171" s="350"/>
      <c r="IS1171" s="350"/>
      <c r="IT1171" s="350"/>
      <c r="IU1171" s="350"/>
      <c r="IV1171" s="350"/>
    </row>
    <row r="1172" spans="1:256" s="287" customFormat="1" x14ac:dyDescent="0.2">
      <c r="A1172" s="350" t="s">
        <v>2075</v>
      </c>
      <c r="B1172" s="352">
        <v>41616.899305555555</v>
      </c>
      <c r="C1172" s="352">
        <v>41627.513888888891</v>
      </c>
      <c r="D1172" s="350" t="s">
        <v>3816</v>
      </c>
      <c r="E1172" s="350" t="s">
        <v>3817</v>
      </c>
      <c r="F1172" s="350"/>
      <c r="G1172" s="350">
        <v>50</v>
      </c>
      <c r="H1172" s="350"/>
      <c r="I1172" s="350"/>
      <c r="J1172" s="350"/>
      <c r="K1172" s="350"/>
      <c r="L1172" s="350"/>
      <c r="M1172" s="350">
        <v>510</v>
      </c>
      <c r="N1172" s="350"/>
      <c r="O1172" s="350"/>
      <c r="P1172" s="350"/>
      <c r="Q1172" s="350">
        <v>140</v>
      </c>
      <c r="R1172" s="350"/>
      <c r="S1172" s="350"/>
      <c r="T1172" s="350"/>
      <c r="U1172" s="350"/>
      <c r="V1172" s="350"/>
      <c r="W1172" s="350"/>
      <c r="X1172" s="350"/>
      <c r="Y1172" s="350"/>
      <c r="Z1172" s="350"/>
      <c r="AA1172" s="350"/>
      <c r="AB1172" s="350"/>
      <c r="AC1172" s="350"/>
      <c r="AD1172" s="350"/>
      <c r="AE1172" s="350"/>
      <c r="AF1172" s="350"/>
      <c r="AG1172" s="350"/>
      <c r="AH1172" s="350"/>
      <c r="AI1172" s="350"/>
      <c r="AJ1172" s="350"/>
      <c r="AK1172" s="350"/>
      <c r="AL1172" s="350"/>
      <c r="AM1172" s="350"/>
      <c r="AN1172" s="350"/>
      <c r="AO1172" s="350"/>
      <c r="AP1172" s="350"/>
      <c r="AQ1172" s="350"/>
      <c r="AR1172" s="350"/>
      <c r="AS1172" s="350"/>
      <c r="AT1172" s="350"/>
      <c r="AU1172" s="350"/>
      <c r="AV1172" s="350"/>
      <c r="AW1172" s="350"/>
      <c r="AX1172" s="350"/>
      <c r="AY1172" s="350"/>
      <c r="AZ1172" s="350"/>
      <c r="BA1172" s="350"/>
      <c r="BB1172" s="350"/>
      <c r="BC1172" s="350"/>
      <c r="BD1172" s="350"/>
      <c r="BE1172" s="350"/>
      <c r="BF1172" s="350"/>
      <c r="BG1172" s="350"/>
      <c r="BH1172" s="350"/>
      <c r="BI1172" s="350"/>
      <c r="BJ1172" s="350"/>
      <c r="BK1172" s="350"/>
      <c r="BL1172" s="350"/>
      <c r="BM1172" s="350"/>
      <c r="BN1172" s="350"/>
      <c r="BO1172" s="350"/>
      <c r="BP1172" s="350"/>
      <c r="BQ1172" s="350"/>
      <c r="BR1172" s="350"/>
      <c r="BS1172" s="350"/>
      <c r="BT1172" s="350"/>
      <c r="BU1172" s="350"/>
      <c r="BV1172" s="350"/>
      <c r="BW1172" s="350"/>
      <c r="BX1172" s="350"/>
      <c r="BY1172" s="350"/>
      <c r="BZ1172" s="350"/>
      <c r="CA1172" s="350"/>
      <c r="CB1172" s="350"/>
      <c r="CC1172" s="350"/>
      <c r="CD1172" s="350"/>
      <c r="CE1172" s="350"/>
      <c r="CF1172" s="350"/>
      <c r="CG1172" s="350"/>
      <c r="CH1172" s="350"/>
      <c r="CI1172" s="350"/>
      <c r="CJ1172" s="350"/>
      <c r="CK1172" s="350"/>
      <c r="CL1172" s="350"/>
      <c r="CM1172" s="350"/>
      <c r="CN1172" s="350"/>
      <c r="CO1172" s="350"/>
      <c r="CP1172" s="350"/>
      <c r="CQ1172" s="350"/>
      <c r="CR1172" s="350"/>
      <c r="CS1172" s="350"/>
      <c r="CT1172" s="350"/>
      <c r="CU1172" s="350"/>
      <c r="CV1172" s="350"/>
      <c r="CW1172" s="350"/>
      <c r="CX1172" s="350"/>
      <c r="CY1172" s="350"/>
      <c r="CZ1172" s="350"/>
      <c r="DA1172" s="350"/>
      <c r="DB1172" s="350"/>
      <c r="DC1172" s="350"/>
      <c r="DD1172" s="350"/>
      <c r="DE1172" s="350"/>
      <c r="DF1172" s="350"/>
      <c r="DG1172" s="350"/>
      <c r="DH1172" s="350"/>
      <c r="DI1172" s="350"/>
      <c r="DJ1172" s="350"/>
      <c r="DK1172" s="350"/>
      <c r="DL1172" s="350"/>
      <c r="DM1172" s="350"/>
      <c r="DN1172" s="350"/>
      <c r="DO1172" s="350"/>
      <c r="DP1172" s="350"/>
      <c r="DQ1172" s="350"/>
      <c r="DR1172" s="350"/>
      <c r="DS1172" s="350"/>
      <c r="DT1172" s="350"/>
      <c r="DU1172" s="350"/>
      <c r="DV1172" s="350"/>
      <c r="DW1172" s="350"/>
      <c r="DX1172" s="350"/>
      <c r="DY1172" s="350"/>
      <c r="DZ1172" s="350"/>
      <c r="EA1172" s="350"/>
      <c r="EB1172" s="350"/>
      <c r="EC1172" s="350"/>
      <c r="ED1172" s="350"/>
      <c r="EE1172" s="350"/>
      <c r="EF1172" s="350"/>
      <c r="EG1172" s="350"/>
      <c r="EH1172" s="350"/>
      <c r="EI1172" s="350"/>
      <c r="EJ1172" s="350"/>
      <c r="EK1172" s="350"/>
      <c r="EL1172" s="350"/>
      <c r="EM1172" s="350"/>
      <c r="EN1172" s="350"/>
      <c r="EO1172" s="350"/>
      <c r="EP1172" s="350"/>
      <c r="EQ1172" s="350"/>
      <c r="ER1172" s="350"/>
      <c r="ES1172" s="350"/>
      <c r="ET1172" s="350"/>
      <c r="EU1172" s="350"/>
      <c r="EV1172" s="350"/>
      <c r="EW1172" s="350"/>
      <c r="EX1172" s="350"/>
      <c r="EY1172" s="350"/>
      <c r="EZ1172" s="350"/>
      <c r="FA1172" s="350"/>
      <c r="FB1172" s="350"/>
      <c r="FC1172" s="350"/>
      <c r="FD1172" s="350"/>
      <c r="FE1172" s="350"/>
      <c r="FF1172" s="350"/>
      <c r="FG1172" s="350"/>
      <c r="FH1172" s="350"/>
      <c r="FI1172" s="350"/>
      <c r="FJ1172" s="350"/>
      <c r="FK1172" s="350"/>
      <c r="FL1172" s="350"/>
      <c r="FM1172" s="350"/>
      <c r="FN1172" s="350"/>
      <c r="FO1172" s="350"/>
      <c r="FP1172" s="350"/>
      <c r="FQ1172" s="350"/>
      <c r="FR1172" s="350"/>
      <c r="FS1172" s="350"/>
      <c r="FT1172" s="350"/>
      <c r="FU1172" s="350"/>
      <c r="FV1172" s="350"/>
      <c r="FW1172" s="350"/>
      <c r="FX1172" s="350"/>
      <c r="FY1172" s="350"/>
      <c r="FZ1172" s="350"/>
      <c r="GA1172" s="350"/>
      <c r="GB1172" s="350"/>
      <c r="GC1172" s="350"/>
      <c r="GD1172" s="350"/>
      <c r="GE1172" s="350"/>
      <c r="GF1172" s="350"/>
      <c r="GG1172" s="350"/>
      <c r="GH1172" s="350"/>
      <c r="GI1172" s="350"/>
      <c r="GJ1172" s="350"/>
      <c r="GK1172" s="350"/>
      <c r="GL1172" s="350"/>
      <c r="GM1172" s="350"/>
      <c r="GN1172" s="350"/>
      <c r="GO1172" s="350"/>
      <c r="GP1172" s="350"/>
      <c r="GQ1172" s="350"/>
      <c r="GR1172" s="350"/>
      <c r="GS1172" s="350"/>
      <c r="GT1172" s="350"/>
      <c r="GU1172" s="350"/>
      <c r="GV1172" s="350"/>
      <c r="GW1172" s="350"/>
      <c r="GX1172" s="350"/>
      <c r="GY1172" s="350"/>
      <c r="GZ1172" s="350"/>
      <c r="HA1172" s="350"/>
      <c r="HB1172" s="350"/>
      <c r="HC1172" s="350"/>
      <c r="HD1172" s="350"/>
      <c r="HE1172" s="350"/>
      <c r="HF1172" s="350"/>
      <c r="HG1172" s="350"/>
      <c r="HH1172" s="350"/>
      <c r="HI1172" s="350"/>
      <c r="HJ1172" s="350"/>
      <c r="HK1172" s="350"/>
      <c r="HL1172" s="350"/>
      <c r="HM1172" s="350"/>
      <c r="HN1172" s="350"/>
      <c r="HO1172" s="350"/>
      <c r="HP1172" s="350"/>
      <c r="HQ1172" s="350"/>
      <c r="HR1172" s="350"/>
      <c r="HS1172" s="350"/>
      <c r="HT1172" s="350"/>
      <c r="HU1172" s="350"/>
      <c r="HV1172" s="350"/>
      <c r="HW1172" s="350"/>
      <c r="HX1172" s="350"/>
      <c r="HY1172" s="350"/>
      <c r="HZ1172" s="350"/>
      <c r="IA1172" s="350"/>
      <c r="IB1172" s="350"/>
      <c r="IC1172" s="350"/>
      <c r="ID1172" s="350"/>
      <c r="IE1172" s="350"/>
      <c r="IF1172" s="350"/>
      <c r="IG1172" s="350"/>
      <c r="IH1172" s="350"/>
      <c r="II1172" s="350"/>
      <c r="IJ1172" s="350"/>
      <c r="IK1172" s="350"/>
      <c r="IL1172" s="350"/>
      <c r="IM1172" s="350"/>
      <c r="IN1172" s="350"/>
      <c r="IO1172" s="350"/>
      <c r="IP1172" s="350"/>
      <c r="IQ1172" s="350"/>
      <c r="IR1172" s="350"/>
      <c r="IS1172" s="350"/>
      <c r="IT1172" s="350"/>
      <c r="IU1172" s="350"/>
      <c r="IV1172" s="350"/>
    </row>
    <row r="1173" spans="1:256" s="287" customFormat="1" x14ac:dyDescent="0.2">
      <c r="A1173" s="350" t="s">
        <v>2075</v>
      </c>
      <c r="B1173" s="352">
        <v>41617.625</v>
      </c>
      <c r="C1173" s="350"/>
      <c r="D1173" s="350" t="s">
        <v>3754</v>
      </c>
      <c r="E1173" s="350" t="s">
        <v>3755</v>
      </c>
      <c r="F1173" s="350"/>
      <c r="G1173" s="350">
        <v>70</v>
      </c>
      <c r="H1173" s="350"/>
      <c r="I1173" s="350"/>
      <c r="J1173" s="350"/>
      <c r="K1173" s="350">
        <v>0.7</v>
      </c>
      <c r="L1173" s="350"/>
      <c r="M1173" s="350"/>
      <c r="N1173" s="350"/>
      <c r="O1173" s="350"/>
      <c r="P1173" s="350"/>
      <c r="Q1173" s="350">
        <v>60</v>
      </c>
      <c r="R1173" s="350"/>
      <c r="S1173" s="350"/>
      <c r="T1173" s="350"/>
      <c r="U1173" s="350"/>
      <c r="V1173" s="350"/>
      <c r="W1173" s="350"/>
      <c r="X1173" s="350"/>
      <c r="Y1173" s="350"/>
      <c r="Z1173" s="350"/>
      <c r="AA1173" s="350"/>
      <c r="AB1173" s="350"/>
      <c r="AC1173" s="350"/>
      <c r="AD1173" s="350"/>
      <c r="AE1173" s="350"/>
      <c r="AF1173" s="350"/>
      <c r="AG1173" s="350"/>
      <c r="AH1173" s="350"/>
      <c r="AI1173" s="350"/>
      <c r="AJ1173" s="350"/>
      <c r="AK1173" s="350"/>
      <c r="AL1173" s="350"/>
      <c r="AM1173" s="350"/>
      <c r="AN1173" s="350"/>
      <c r="AO1173" s="350"/>
      <c r="AP1173" s="350"/>
      <c r="AQ1173" s="350"/>
      <c r="AR1173" s="350"/>
      <c r="AS1173" s="350"/>
      <c r="AT1173" s="350"/>
      <c r="AU1173" s="350"/>
      <c r="AV1173" s="350"/>
      <c r="AW1173" s="350"/>
      <c r="AX1173" s="350"/>
      <c r="AY1173" s="350"/>
      <c r="AZ1173" s="350"/>
      <c r="BA1173" s="350"/>
      <c r="BB1173" s="350"/>
      <c r="BC1173" s="350"/>
      <c r="BD1173" s="350"/>
      <c r="BE1173" s="350"/>
      <c r="BF1173" s="350"/>
      <c r="BG1173" s="350"/>
      <c r="BH1173" s="350"/>
      <c r="BI1173" s="350"/>
      <c r="BJ1173" s="350"/>
      <c r="BK1173" s="350"/>
      <c r="BL1173" s="350"/>
      <c r="BM1173" s="350"/>
      <c r="BN1173" s="350"/>
      <c r="BO1173" s="350"/>
      <c r="BP1173" s="350"/>
      <c r="BQ1173" s="350"/>
      <c r="BR1173" s="350"/>
      <c r="BS1173" s="350"/>
      <c r="BT1173" s="350"/>
      <c r="BU1173" s="350"/>
      <c r="BV1173" s="350"/>
      <c r="BW1173" s="350"/>
      <c r="BX1173" s="350"/>
      <c r="BY1173" s="350">
        <v>4.33</v>
      </c>
      <c r="BZ1173" s="350"/>
      <c r="CA1173" s="350"/>
      <c r="CB1173" s="350"/>
      <c r="CC1173" s="350"/>
      <c r="CD1173" s="350"/>
      <c r="CE1173" s="350"/>
      <c r="CF1173" s="350"/>
      <c r="CG1173" s="350"/>
      <c r="CH1173" s="350"/>
      <c r="CI1173" s="350"/>
      <c r="CJ1173" s="350"/>
      <c r="CK1173" s="350"/>
      <c r="CL1173" s="350"/>
      <c r="CM1173" s="350"/>
      <c r="CN1173" s="350"/>
      <c r="CO1173" s="350"/>
      <c r="CP1173" s="350"/>
      <c r="CQ1173" s="350"/>
      <c r="CR1173" s="350"/>
      <c r="CS1173" s="350"/>
      <c r="CT1173" s="350"/>
      <c r="CU1173" s="350"/>
      <c r="CV1173" s="350"/>
      <c r="CW1173" s="350"/>
      <c r="CX1173" s="350"/>
      <c r="CY1173" s="350"/>
      <c r="CZ1173" s="350"/>
      <c r="DA1173" s="350"/>
      <c r="DB1173" s="350"/>
      <c r="DC1173" s="350"/>
      <c r="DD1173" s="350"/>
      <c r="DE1173" s="350"/>
      <c r="DF1173" s="350"/>
      <c r="DG1173" s="350"/>
      <c r="DH1173" s="350"/>
      <c r="DI1173" s="350"/>
      <c r="DJ1173" s="350"/>
      <c r="DK1173" s="350"/>
      <c r="DL1173" s="350"/>
      <c r="DM1173" s="350"/>
      <c r="DN1173" s="350"/>
      <c r="DO1173" s="350"/>
      <c r="DP1173" s="350"/>
      <c r="DQ1173" s="350"/>
      <c r="DR1173" s="350"/>
      <c r="DS1173" s="350"/>
      <c r="DT1173" s="350"/>
      <c r="DU1173" s="350"/>
      <c r="DV1173" s="350"/>
      <c r="DW1173" s="350"/>
      <c r="DX1173" s="350"/>
      <c r="DY1173" s="350"/>
      <c r="DZ1173" s="350"/>
      <c r="EA1173" s="350"/>
      <c r="EB1173" s="350"/>
      <c r="EC1173" s="350"/>
      <c r="ED1173" s="350"/>
      <c r="EE1173" s="350"/>
      <c r="EF1173" s="350"/>
      <c r="EG1173" s="350"/>
      <c r="EH1173" s="350"/>
      <c r="EI1173" s="350"/>
      <c r="EJ1173" s="350"/>
      <c r="EK1173" s="350"/>
      <c r="EL1173" s="350"/>
      <c r="EM1173" s="350"/>
      <c r="EN1173" s="350"/>
      <c r="EO1173" s="350"/>
      <c r="EP1173" s="350"/>
      <c r="EQ1173" s="350"/>
      <c r="ER1173" s="350"/>
      <c r="ES1173" s="350"/>
      <c r="ET1173" s="350"/>
      <c r="EU1173" s="350"/>
      <c r="EV1173" s="350"/>
      <c r="EW1173" s="350"/>
      <c r="EX1173" s="350"/>
      <c r="EY1173" s="350"/>
      <c r="EZ1173" s="350"/>
      <c r="FA1173" s="350"/>
      <c r="FB1173" s="350"/>
      <c r="FC1173" s="350"/>
      <c r="FD1173" s="350"/>
      <c r="FE1173" s="350"/>
      <c r="FF1173" s="350"/>
      <c r="FG1173" s="350"/>
      <c r="FH1173" s="350"/>
      <c r="FI1173" s="350"/>
      <c r="FJ1173" s="350"/>
      <c r="FK1173" s="350"/>
      <c r="FL1173" s="350"/>
      <c r="FM1173" s="350"/>
      <c r="FN1173" s="350"/>
      <c r="FO1173" s="350"/>
      <c r="FP1173" s="350"/>
      <c r="FQ1173" s="350"/>
      <c r="FR1173" s="350"/>
      <c r="FS1173" s="350"/>
      <c r="FT1173" s="350"/>
      <c r="FU1173" s="350"/>
      <c r="FV1173" s="350"/>
      <c r="FW1173" s="350"/>
      <c r="FX1173" s="350"/>
      <c r="FY1173" s="350"/>
      <c r="FZ1173" s="350"/>
      <c r="GA1173" s="350"/>
      <c r="GB1173" s="350"/>
      <c r="GC1173" s="350"/>
      <c r="GD1173" s="350"/>
      <c r="GE1173" s="350"/>
      <c r="GF1173" s="350"/>
      <c r="GG1173" s="350"/>
      <c r="GH1173" s="350"/>
      <c r="GI1173" s="350"/>
      <c r="GJ1173" s="350"/>
      <c r="GK1173" s="350"/>
      <c r="GL1173" s="350"/>
      <c r="GM1173" s="350"/>
      <c r="GN1173" s="350"/>
      <c r="GO1173" s="350"/>
      <c r="GP1173" s="350"/>
      <c r="GQ1173" s="350"/>
      <c r="GR1173" s="350"/>
      <c r="GS1173" s="350"/>
      <c r="GT1173" s="350"/>
      <c r="GU1173" s="350"/>
      <c r="GV1173" s="350"/>
      <c r="GW1173" s="350"/>
      <c r="GX1173" s="350"/>
      <c r="GY1173" s="350"/>
      <c r="GZ1173" s="350"/>
      <c r="HA1173" s="350"/>
      <c r="HB1173" s="350"/>
      <c r="HC1173" s="350"/>
      <c r="HD1173" s="350"/>
      <c r="HE1173" s="350"/>
      <c r="HF1173" s="350"/>
      <c r="HG1173" s="350"/>
      <c r="HH1173" s="350"/>
      <c r="HI1173" s="350"/>
      <c r="HJ1173" s="350"/>
      <c r="HK1173" s="350"/>
      <c r="HL1173" s="350"/>
      <c r="HM1173" s="350"/>
      <c r="HN1173" s="350"/>
      <c r="HO1173" s="350"/>
      <c r="HP1173" s="350"/>
      <c r="HQ1173" s="350"/>
      <c r="HR1173" s="350"/>
      <c r="HS1173" s="350"/>
      <c r="HT1173" s="350"/>
      <c r="HU1173" s="350"/>
      <c r="HV1173" s="350"/>
      <c r="HW1173" s="350"/>
      <c r="HX1173" s="350"/>
      <c r="HY1173" s="350"/>
      <c r="HZ1173" s="350"/>
      <c r="IA1173" s="350"/>
      <c r="IB1173" s="350"/>
      <c r="IC1173" s="350"/>
      <c r="ID1173" s="350"/>
      <c r="IE1173" s="350"/>
      <c r="IF1173" s="350"/>
      <c r="IG1173" s="350"/>
      <c r="IH1173" s="350"/>
      <c r="II1173" s="350"/>
      <c r="IJ1173" s="350"/>
      <c r="IK1173" s="350"/>
      <c r="IL1173" s="350"/>
      <c r="IM1173" s="350"/>
      <c r="IN1173" s="350"/>
      <c r="IO1173" s="350"/>
      <c r="IP1173" s="350"/>
      <c r="IQ1173" s="350"/>
      <c r="IR1173" s="350"/>
      <c r="IS1173" s="350"/>
      <c r="IT1173" s="350"/>
      <c r="IU1173" s="350"/>
      <c r="IV1173" s="350"/>
    </row>
    <row r="1174" spans="1:256" s="287" customFormat="1" x14ac:dyDescent="0.2">
      <c r="A1174" s="350" t="s">
        <v>2075</v>
      </c>
      <c r="B1174" s="352">
        <v>41627.65625</v>
      </c>
      <c r="C1174" s="352">
        <v>41628.173611111109</v>
      </c>
      <c r="D1174" s="350" t="s">
        <v>3818</v>
      </c>
      <c r="E1174" s="350" t="s">
        <v>3819</v>
      </c>
      <c r="F1174" s="350"/>
      <c r="G1174" s="350">
        <v>50</v>
      </c>
      <c r="H1174" s="350"/>
      <c r="I1174" s="350"/>
      <c r="J1174" s="350"/>
      <c r="K1174" s="350"/>
      <c r="L1174" s="350"/>
      <c r="M1174" s="350">
        <v>42</v>
      </c>
      <c r="N1174" s="350"/>
      <c r="O1174" s="350"/>
      <c r="P1174" s="350"/>
      <c r="Q1174" s="350">
        <v>2300</v>
      </c>
      <c r="R1174" s="350"/>
      <c r="S1174" s="350"/>
      <c r="T1174" s="350"/>
      <c r="U1174" s="350"/>
      <c r="V1174" s="350"/>
      <c r="W1174" s="350"/>
      <c r="X1174" s="350"/>
      <c r="Y1174" s="350"/>
      <c r="Z1174" s="350"/>
      <c r="AA1174" s="350"/>
      <c r="AB1174" s="350"/>
      <c r="AC1174" s="350"/>
      <c r="AD1174" s="350"/>
      <c r="AE1174" s="350"/>
      <c r="AF1174" s="350"/>
      <c r="AG1174" s="350"/>
      <c r="AH1174" s="350"/>
      <c r="AI1174" s="350"/>
      <c r="AJ1174" s="350"/>
      <c r="AK1174" s="350"/>
      <c r="AL1174" s="350"/>
      <c r="AM1174" s="350"/>
      <c r="AN1174" s="350"/>
      <c r="AO1174" s="350"/>
      <c r="AP1174" s="350"/>
      <c r="AQ1174" s="350"/>
      <c r="AR1174" s="350"/>
      <c r="AS1174" s="350"/>
      <c r="AT1174" s="350"/>
      <c r="AU1174" s="350"/>
      <c r="AV1174" s="350"/>
      <c r="AW1174" s="350"/>
      <c r="AX1174" s="350"/>
      <c r="AY1174" s="350"/>
      <c r="AZ1174" s="350"/>
      <c r="BA1174" s="350"/>
      <c r="BB1174" s="350"/>
      <c r="BC1174" s="350"/>
      <c r="BD1174" s="350"/>
      <c r="BE1174" s="350"/>
      <c r="BF1174" s="350"/>
      <c r="BG1174" s="350"/>
      <c r="BH1174" s="350"/>
      <c r="BI1174" s="350"/>
      <c r="BJ1174" s="350"/>
      <c r="BK1174" s="350"/>
      <c r="BL1174" s="350"/>
      <c r="BM1174" s="350"/>
      <c r="BN1174" s="350"/>
      <c r="BO1174" s="350"/>
      <c r="BP1174" s="350"/>
      <c r="BQ1174" s="350"/>
      <c r="BR1174" s="350"/>
      <c r="BS1174" s="350"/>
      <c r="BT1174" s="350"/>
      <c r="BU1174" s="350"/>
      <c r="BV1174" s="350"/>
      <c r="BW1174" s="350"/>
      <c r="BX1174" s="350"/>
      <c r="BY1174" s="350"/>
      <c r="BZ1174" s="350"/>
      <c r="CA1174" s="350"/>
      <c r="CB1174" s="350"/>
      <c r="CC1174" s="350"/>
      <c r="CD1174" s="350"/>
      <c r="CE1174" s="350"/>
      <c r="CF1174" s="350"/>
      <c r="CG1174" s="350"/>
      <c r="CH1174" s="350"/>
      <c r="CI1174" s="350"/>
      <c r="CJ1174" s="350"/>
      <c r="CK1174" s="350"/>
      <c r="CL1174" s="350"/>
      <c r="CM1174" s="350"/>
      <c r="CN1174" s="350"/>
      <c r="CO1174" s="350"/>
      <c r="CP1174" s="350"/>
      <c r="CQ1174" s="350"/>
      <c r="CR1174" s="350"/>
      <c r="CS1174" s="350"/>
      <c r="CT1174" s="350"/>
      <c r="CU1174" s="350"/>
      <c r="CV1174" s="350"/>
      <c r="CW1174" s="350"/>
      <c r="CX1174" s="350"/>
      <c r="CY1174" s="350"/>
      <c r="CZ1174" s="350"/>
      <c r="DA1174" s="350"/>
      <c r="DB1174" s="350"/>
      <c r="DC1174" s="350"/>
      <c r="DD1174" s="350"/>
      <c r="DE1174" s="350"/>
      <c r="DF1174" s="350"/>
      <c r="DG1174" s="350"/>
      <c r="DH1174" s="350"/>
      <c r="DI1174" s="350"/>
      <c r="DJ1174" s="350"/>
      <c r="DK1174" s="350"/>
      <c r="DL1174" s="350"/>
      <c r="DM1174" s="350"/>
      <c r="DN1174" s="350"/>
      <c r="DO1174" s="350"/>
      <c r="DP1174" s="350"/>
      <c r="DQ1174" s="350"/>
      <c r="DR1174" s="350"/>
      <c r="DS1174" s="350"/>
      <c r="DT1174" s="350"/>
      <c r="DU1174" s="350"/>
      <c r="DV1174" s="350"/>
      <c r="DW1174" s="350"/>
      <c r="DX1174" s="350"/>
      <c r="DY1174" s="350"/>
      <c r="DZ1174" s="350"/>
      <c r="EA1174" s="350"/>
      <c r="EB1174" s="350"/>
      <c r="EC1174" s="350"/>
      <c r="ED1174" s="350"/>
      <c r="EE1174" s="350"/>
      <c r="EF1174" s="350"/>
      <c r="EG1174" s="350"/>
      <c r="EH1174" s="350"/>
      <c r="EI1174" s="350"/>
      <c r="EJ1174" s="350"/>
      <c r="EK1174" s="350"/>
      <c r="EL1174" s="350"/>
      <c r="EM1174" s="350"/>
      <c r="EN1174" s="350"/>
      <c r="EO1174" s="350"/>
      <c r="EP1174" s="350"/>
      <c r="EQ1174" s="350"/>
      <c r="ER1174" s="350"/>
      <c r="ES1174" s="350"/>
      <c r="ET1174" s="350"/>
      <c r="EU1174" s="350"/>
      <c r="EV1174" s="350"/>
      <c r="EW1174" s="350"/>
      <c r="EX1174" s="350"/>
      <c r="EY1174" s="350"/>
      <c r="EZ1174" s="350"/>
      <c r="FA1174" s="350"/>
      <c r="FB1174" s="350"/>
      <c r="FC1174" s="350"/>
      <c r="FD1174" s="350"/>
      <c r="FE1174" s="350"/>
      <c r="FF1174" s="350"/>
      <c r="FG1174" s="350"/>
      <c r="FH1174" s="350"/>
      <c r="FI1174" s="350"/>
      <c r="FJ1174" s="350"/>
      <c r="FK1174" s="350"/>
      <c r="FL1174" s="350"/>
      <c r="FM1174" s="350"/>
      <c r="FN1174" s="350"/>
      <c r="FO1174" s="350"/>
      <c r="FP1174" s="350"/>
      <c r="FQ1174" s="350"/>
      <c r="FR1174" s="350"/>
      <c r="FS1174" s="350"/>
      <c r="FT1174" s="350"/>
      <c r="FU1174" s="350"/>
      <c r="FV1174" s="350"/>
      <c r="FW1174" s="350"/>
      <c r="FX1174" s="350"/>
      <c r="FY1174" s="350"/>
      <c r="FZ1174" s="350"/>
      <c r="GA1174" s="350"/>
      <c r="GB1174" s="350"/>
      <c r="GC1174" s="350"/>
      <c r="GD1174" s="350"/>
      <c r="GE1174" s="350"/>
      <c r="GF1174" s="350"/>
      <c r="GG1174" s="350"/>
      <c r="GH1174" s="350"/>
      <c r="GI1174" s="350"/>
      <c r="GJ1174" s="350"/>
      <c r="GK1174" s="350"/>
      <c r="GL1174" s="350"/>
      <c r="GM1174" s="350"/>
      <c r="GN1174" s="350"/>
      <c r="GO1174" s="350"/>
      <c r="GP1174" s="350"/>
      <c r="GQ1174" s="350"/>
      <c r="GR1174" s="350"/>
      <c r="GS1174" s="350"/>
      <c r="GT1174" s="350"/>
      <c r="GU1174" s="350"/>
      <c r="GV1174" s="350"/>
      <c r="GW1174" s="350"/>
      <c r="GX1174" s="350"/>
      <c r="GY1174" s="350"/>
      <c r="GZ1174" s="350"/>
      <c r="HA1174" s="350"/>
      <c r="HB1174" s="350"/>
      <c r="HC1174" s="350"/>
      <c r="HD1174" s="350"/>
      <c r="HE1174" s="350"/>
      <c r="HF1174" s="350"/>
      <c r="HG1174" s="350"/>
      <c r="HH1174" s="350"/>
      <c r="HI1174" s="350"/>
      <c r="HJ1174" s="350"/>
      <c r="HK1174" s="350"/>
      <c r="HL1174" s="350"/>
      <c r="HM1174" s="350"/>
      <c r="HN1174" s="350"/>
      <c r="HO1174" s="350"/>
      <c r="HP1174" s="350"/>
      <c r="HQ1174" s="350"/>
      <c r="HR1174" s="350"/>
      <c r="HS1174" s="350"/>
      <c r="HT1174" s="350"/>
      <c r="HU1174" s="350"/>
      <c r="HV1174" s="350"/>
      <c r="HW1174" s="350"/>
      <c r="HX1174" s="350"/>
      <c r="HY1174" s="350"/>
      <c r="HZ1174" s="350"/>
      <c r="IA1174" s="350"/>
      <c r="IB1174" s="350"/>
      <c r="IC1174" s="350"/>
      <c r="ID1174" s="350"/>
      <c r="IE1174" s="350"/>
      <c r="IF1174" s="350"/>
      <c r="IG1174" s="350"/>
      <c r="IH1174" s="350"/>
      <c r="II1174" s="350"/>
      <c r="IJ1174" s="350"/>
      <c r="IK1174" s="350"/>
      <c r="IL1174" s="350"/>
      <c r="IM1174" s="350"/>
      <c r="IN1174" s="350"/>
      <c r="IO1174" s="350"/>
      <c r="IP1174" s="350"/>
      <c r="IQ1174" s="350"/>
      <c r="IR1174" s="350"/>
      <c r="IS1174" s="350"/>
      <c r="IT1174" s="350"/>
      <c r="IU1174" s="350"/>
      <c r="IV1174" s="350"/>
    </row>
    <row r="1175" spans="1:256" s="287" customFormat="1" x14ac:dyDescent="0.2">
      <c r="A1175" s="350" t="s">
        <v>2075</v>
      </c>
      <c r="B1175" s="352">
        <v>41627.96875</v>
      </c>
      <c r="C1175" s="352">
        <v>41628.548611111109</v>
      </c>
      <c r="D1175" s="350" t="s">
        <v>3756</v>
      </c>
      <c r="E1175" s="350" t="s">
        <v>3757</v>
      </c>
      <c r="F1175" s="350"/>
      <c r="G1175" s="350">
        <v>50</v>
      </c>
      <c r="H1175" s="350"/>
      <c r="I1175" s="350"/>
      <c r="J1175" s="350"/>
      <c r="K1175" s="350"/>
      <c r="L1175" s="350"/>
      <c r="M1175" s="350">
        <v>62</v>
      </c>
      <c r="N1175" s="350"/>
      <c r="O1175" s="350"/>
      <c r="P1175" s="350"/>
      <c r="Q1175" s="350">
        <v>3100</v>
      </c>
      <c r="R1175" s="350"/>
      <c r="S1175" s="350">
        <v>0.77100000000000002</v>
      </c>
      <c r="T1175" s="350"/>
      <c r="U1175" s="350">
        <v>2.8</v>
      </c>
      <c r="V1175" s="350"/>
      <c r="W1175" s="350">
        <v>599</v>
      </c>
      <c r="X1175" s="350"/>
      <c r="Y1175" s="350">
        <v>3300</v>
      </c>
      <c r="Z1175" s="350"/>
      <c r="AA1175" s="350">
        <v>5000</v>
      </c>
      <c r="AB1175" s="350"/>
      <c r="AC1175" s="350">
        <v>16000</v>
      </c>
      <c r="AD1175" s="350" t="s">
        <v>1784</v>
      </c>
      <c r="AE1175" s="350">
        <v>10</v>
      </c>
      <c r="AF1175" s="350"/>
      <c r="AG1175" s="350">
        <v>1100</v>
      </c>
      <c r="AH1175" s="350"/>
      <c r="AI1175" s="350">
        <v>1430</v>
      </c>
      <c r="AJ1175" s="350" t="s">
        <v>1784</v>
      </c>
      <c r="AK1175" s="350">
        <v>25</v>
      </c>
      <c r="AL1175" s="350"/>
      <c r="AM1175" s="350">
        <v>7</v>
      </c>
      <c r="AN1175" s="350"/>
      <c r="AO1175" s="350">
        <v>896</v>
      </c>
      <c r="AP1175" s="350"/>
      <c r="AQ1175" s="350">
        <v>180</v>
      </c>
      <c r="AR1175" s="350"/>
      <c r="AS1175" s="350"/>
      <c r="AT1175" s="350"/>
      <c r="AU1175" s="350"/>
      <c r="AV1175" s="350"/>
      <c r="AW1175" s="350"/>
      <c r="AX1175" s="350"/>
      <c r="AY1175" s="350"/>
      <c r="AZ1175" s="350"/>
      <c r="BA1175" s="350">
        <v>46</v>
      </c>
      <c r="BB1175" s="350"/>
      <c r="BC1175" s="350"/>
      <c r="BD1175" s="350"/>
      <c r="BE1175" s="350"/>
      <c r="BF1175" s="350"/>
      <c r="BG1175" s="350"/>
      <c r="BH1175" s="350"/>
      <c r="BI1175" s="350"/>
      <c r="BJ1175" s="350"/>
      <c r="BK1175" s="350"/>
      <c r="BL1175" s="350"/>
      <c r="BM1175" s="350"/>
      <c r="BN1175" s="350"/>
      <c r="BO1175" s="350"/>
      <c r="BP1175" s="350"/>
      <c r="BQ1175" s="350"/>
      <c r="BR1175" s="350"/>
      <c r="BS1175" s="350"/>
      <c r="BT1175" s="350"/>
      <c r="BU1175" s="350"/>
      <c r="BV1175" s="350"/>
      <c r="BW1175" s="350"/>
      <c r="BX1175" s="350"/>
      <c r="BY1175" s="350"/>
      <c r="BZ1175" s="350"/>
      <c r="CA1175" s="350">
        <v>110</v>
      </c>
      <c r="CB1175" s="350"/>
      <c r="CC1175" s="350">
        <v>0.81</v>
      </c>
      <c r="CD1175" s="350" t="s">
        <v>1784</v>
      </c>
      <c r="CE1175" s="350">
        <v>10</v>
      </c>
      <c r="CF1175" s="350"/>
      <c r="CG1175" s="350"/>
      <c r="CH1175" s="350"/>
      <c r="CI1175" s="350"/>
      <c r="CJ1175" s="350"/>
      <c r="CK1175" s="350"/>
      <c r="CL1175" s="350"/>
      <c r="CM1175" s="350"/>
      <c r="CN1175" s="350"/>
      <c r="CO1175" s="350"/>
      <c r="CP1175" s="350"/>
      <c r="CQ1175" s="350"/>
      <c r="CR1175" s="350"/>
      <c r="CS1175" s="350"/>
      <c r="CT1175" s="350"/>
      <c r="CU1175" s="350"/>
      <c r="CV1175" s="350"/>
      <c r="CW1175" s="350"/>
      <c r="CX1175" s="350"/>
      <c r="CY1175" s="350"/>
      <c r="CZ1175" s="350"/>
      <c r="DA1175" s="350"/>
      <c r="DB1175" s="350"/>
      <c r="DC1175" s="350"/>
      <c r="DD1175" s="350"/>
      <c r="DE1175" s="350"/>
      <c r="DF1175" s="350"/>
      <c r="DG1175" s="350"/>
      <c r="DH1175" s="350"/>
      <c r="DI1175" s="350"/>
      <c r="DJ1175" s="350"/>
      <c r="DK1175" s="350"/>
      <c r="DL1175" s="350"/>
      <c r="DM1175" s="350"/>
      <c r="DN1175" s="350"/>
      <c r="DO1175" s="350"/>
      <c r="DP1175" s="350"/>
      <c r="DQ1175" s="350"/>
      <c r="DR1175" s="350"/>
      <c r="DS1175" s="350"/>
      <c r="DT1175" s="350"/>
      <c r="DU1175" s="350"/>
      <c r="DV1175" s="350"/>
      <c r="DW1175" s="350"/>
      <c r="DX1175" s="350"/>
      <c r="DY1175" s="350"/>
      <c r="DZ1175" s="350"/>
      <c r="EA1175" s="350"/>
      <c r="EB1175" s="350"/>
      <c r="EC1175" s="350"/>
      <c r="ED1175" s="350"/>
      <c r="EE1175" s="350"/>
      <c r="EF1175" s="350"/>
      <c r="EG1175" s="350"/>
      <c r="EH1175" s="350"/>
      <c r="EI1175" s="350"/>
      <c r="EJ1175" s="350"/>
      <c r="EK1175" s="350"/>
      <c r="EL1175" s="350"/>
      <c r="EM1175" s="350"/>
      <c r="EN1175" s="350"/>
      <c r="EO1175" s="350"/>
      <c r="EP1175" s="350"/>
      <c r="EQ1175" s="350"/>
      <c r="ER1175" s="350"/>
      <c r="ES1175" s="350"/>
      <c r="ET1175" s="350"/>
      <c r="EU1175" s="350"/>
      <c r="EV1175" s="350"/>
      <c r="EW1175" s="350"/>
      <c r="EX1175" s="350"/>
      <c r="EY1175" s="350"/>
      <c r="EZ1175" s="350"/>
      <c r="FA1175" s="350"/>
      <c r="FB1175" s="350"/>
      <c r="FC1175" s="350"/>
      <c r="FD1175" s="350"/>
      <c r="FE1175" s="350"/>
      <c r="FF1175" s="350"/>
      <c r="FG1175" s="350"/>
      <c r="FH1175" s="350"/>
      <c r="FI1175" s="350"/>
      <c r="FJ1175" s="350"/>
      <c r="FK1175" s="350"/>
      <c r="FL1175" s="350"/>
      <c r="FM1175" s="350"/>
      <c r="FN1175" s="350"/>
      <c r="FO1175" s="350"/>
      <c r="FP1175" s="350"/>
      <c r="FQ1175" s="350"/>
      <c r="FR1175" s="350"/>
      <c r="FS1175" s="350"/>
      <c r="FT1175" s="350"/>
      <c r="FU1175" s="350"/>
      <c r="FV1175" s="350"/>
      <c r="FW1175" s="350"/>
      <c r="FX1175" s="350"/>
      <c r="FY1175" s="350"/>
      <c r="FZ1175" s="350"/>
      <c r="GA1175" s="350"/>
      <c r="GB1175" s="350"/>
      <c r="GC1175" s="350"/>
      <c r="GD1175" s="350"/>
      <c r="GE1175" s="350"/>
      <c r="GF1175" s="350"/>
      <c r="GG1175" s="350"/>
      <c r="GH1175" s="350"/>
      <c r="GI1175" s="350"/>
      <c r="GJ1175" s="350"/>
      <c r="GK1175" s="350"/>
      <c r="GL1175" s="350"/>
      <c r="GM1175" s="350"/>
      <c r="GN1175" s="350"/>
      <c r="GO1175" s="350"/>
      <c r="GP1175" s="350"/>
      <c r="GQ1175" s="350"/>
      <c r="GR1175" s="350"/>
      <c r="GS1175" s="350"/>
      <c r="GT1175" s="350"/>
      <c r="GU1175" s="350"/>
      <c r="GV1175" s="350"/>
      <c r="GW1175" s="350"/>
      <c r="GX1175" s="350"/>
      <c r="GY1175" s="350"/>
      <c r="GZ1175" s="350"/>
      <c r="HA1175" s="350"/>
      <c r="HB1175" s="350"/>
      <c r="HC1175" s="350"/>
      <c r="HD1175" s="350"/>
      <c r="HE1175" s="350"/>
      <c r="HF1175" s="350"/>
      <c r="HG1175" s="350"/>
      <c r="HH1175" s="350"/>
      <c r="HI1175" s="350"/>
      <c r="HJ1175" s="350"/>
      <c r="HK1175" s="350"/>
      <c r="HL1175" s="350"/>
      <c r="HM1175" s="350"/>
      <c r="HN1175" s="350"/>
      <c r="HO1175" s="350"/>
      <c r="HP1175" s="350"/>
      <c r="HQ1175" s="350"/>
      <c r="HR1175" s="350"/>
      <c r="HS1175" s="350"/>
      <c r="HT1175" s="350"/>
      <c r="HU1175" s="350"/>
      <c r="HV1175" s="350"/>
      <c r="HW1175" s="350"/>
      <c r="HX1175" s="350"/>
      <c r="HY1175" s="350"/>
      <c r="HZ1175" s="350"/>
      <c r="IA1175" s="350"/>
      <c r="IB1175" s="350"/>
      <c r="IC1175" s="350"/>
      <c r="ID1175" s="350"/>
      <c r="IE1175" s="350"/>
      <c r="IF1175" s="350"/>
      <c r="IG1175" s="350"/>
      <c r="IH1175" s="350"/>
      <c r="II1175" s="350"/>
      <c r="IJ1175" s="350"/>
      <c r="IK1175" s="350"/>
      <c r="IL1175" s="350"/>
      <c r="IM1175" s="350"/>
      <c r="IN1175" s="350"/>
      <c r="IO1175" s="350"/>
      <c r="IP1175" s="350"/>
      <c r="IQ1175" s="350"/>
      <c r="IR1175" s="350"/>
      <c r="IS1175" s="350"/>
      <c r="IT1175" s="350"/>
      <c r="IU1175" s="350"/>
      <c r="IV1175" s="350"/>
    </row>
    <row r="1176" spans="1:256" s="287" customFormat="1" x14ac:dyDescent="0.2">
      <c r="A1176" s="350" t="s">
        <v>2075</v>
      </c>
      <c r="B1176" s="352">
        <v>41628.229166666664</v>
      </c>
      <c r="C1176" s="352">
        <v>41636.829861111109</v>
      </c>
      <c r="D1176" s="350" t="s">
        <v>3820</v>
      </c>
      <c r="E1176" s="350" t="s">
        <v>3821</v>
      </c>
      <c r="F1176" s="350"/>
      <c r="G1176" s="350">
        <v>50</v>
      </c>
      <c r="H1176" s="350"/>
      <c r="I1176" s="350"/>
      <c r="J1176" s="350"/>
      <c r="K1176" s="350"/>
      <c r="L1176" s="350"/>
      <c r="M1176" s="350">
        <v>520</v>
      </c>
      <c r="N1176" s="350"/>
      <c r="O1176" s="350"/>
      <c r="P1176" s="350"/>
      <c r="Q1176" s="350">
        <v>2200</v>
      </c>
      <c r="R1176" s="350"/>
      <c r="S1176" s="350"/>
      <c r="T1176" s="350"/>
      <c r="U1176" s="350"/>
      <c r="V1176" s="350"/>
      <c r="W1176" s="350"/>
      <c r="X1176" s="350"/>
      <c r="Y1176" s="350"/>
      <c r="Z1176" s="350"/>
      <c r="AA1176" s="350"/>
      <c r="AB1176" s="350"/>
      <c r="AC1176" s="350"/>
      <c r="AD1176" s="350"/>
      <c r="AE1176" s="350"/>
      <c r="AF1176" s="350"/>
      <c r="AG1176" s="350"/>
      <c r="AH1176" s="350"/>
      <c r="AI1176" s="350"/>
      <c r="AJ1176" s="350"/>
      <c r="AK1176" s="350"/>
      <c r="AL1176" s="350"/>
      <c r="AM1176" s="350"/>
      <c r="AN1176" s="350"/>
      <c r="AO1176" s="350"/>
      <c r="AP1176" s="350"/>
      <c r="AQ1176" s="350"/>
      <c r="AR1176" s="350"/>
      <c r="AS1176" s="350"/>
      <c r="AT1176" s="350"/>
      <c r="AU1176" s="350"/>
      <c r="AV1176" s="350"/>
      <c r="AW1176" s="350"/>
      <c r="AX1176" s="350"/>
      <c r="AY1176" s="350"/>
      <c r="AZ1176" s="350"/>
      <c r="BA1176" s="350"/>
      <c r="BB1176" s="350"/>
      <c r="BC1176" s="350"/>
      <c r="BD1176" s="350"/>
      <c r="BE1176" s="350"/>
      <c r="BF1176" s="350"/>
      <c r="BG1176" s="350"/>
      <c r="BH1176" s="350"/>
      <c r="BI1176" s="350"/>
      <c r="BJ1176" s="350"/>
      <c r="BK1176" s="350"/>
      <c r="BL1176" s="350"/>
      <c r="BM1176" s="350"/>
      <c r="BN1176" s="350"/>
      <c r="BO1176" s="350"/>
      <c r="BP1176" s="350"/>
      <c r="BQ1176" s="350"/>
      <c r="BR1176" s="350"/>
      <c r="BS1176" s="350"/>
      <c r="BT1176" s="350"/>
      <c r="BU1176" s="350"/>
      <c r="BV1176" s="350"/>
      <c r="BW1176" s="350"/>
      <c r="BX1176" s="350"/>
      <c r="BY1176" s="350"/>
      <c r="BZ1176" s="350"/>
      <c r="CA1176" s="350"/>
      <c r="CB1176" s="350"/>
      <c r="CC1176" s="350"/>
      <c r="CD1176" s="350"/>
      <c r="CE1176" s="350"/>
      <c r="CF1176" s="350"/>
      <c r="CG1176" s="350"/>
      <c r="CH1176" s="350"/>
      <c r="CI1176" s="350"/>
      <c r="CJ1176" s="350"/>
      <c r="CK1176" s="350"/>
      <c r="CL1176" s="350"/>
      <c r="CM1176" s="350"/>
      <c r="CN1176" s="350"/>
      <c r="CO1176" s="350"/>
      <c r="CP1176" s="350"/>
      <c r="CQ1176" s="350"/>
      <c r="CR1176" s="350"/>
      <c r="CS1176" s="350"/>
      <c r="CT1176" s="350"/>
      <c r="CU1176" s="350"/>
      <c r="CV1176" s="350"/>
      <c r="CW1176" s="350"/>
      <c r="CX1176" s="350"/>
      <c r="CY1176" s="350"/>
      <c r="CZ1176" s="350"/>
      <c r="DA1176" s="350"/>
      <c r="DB1176" s="350"/>
      <c r="DC1176" s="350"/>
      <c r="DD1176" s="350"/>
      <c r="DE1176" s="350"/>
      <c r="DF1176" s="350"/>
      <c r="DG1176" s="350"/>
      <c r="DH1176" s="350"/>
      <c r="DI1176" s="350"/>
      <c r="DJ1176" s="350"/>
      <c r="DK1176" s="350"/>
      <c r="DL1176" s="350"/>
      <c r="DM1176" s="350"/>
      <c r="DN1176" s="350"/>
      <c r="DO1176" s="350"/>
      <c r="DP1176" s="350"/>
      <c r="DQ1176" s="350"/>
      <c r="DR1176" s="350"/>
      <c r="DS1176" s="350"/>
      <c r="DT1176" s="350"/>
      <c r="DU1176" s="350"/>
      <c r="DV1176" s="350"/>
      <c r="DW1176" s="350"/>
      <c r="DX1176" s="350"/>
      <c r="DY1176" s="350"/>
      <c r="DZ1176" s="350"/>
      <c r="EA1176" s="350"/>
      <c r="EB1176" s="350"/>
      <c r="EC1176" s="350"/>
      <c r="ED1176" s="350"/>
      <c r="EE1176" s="350"/>
      <c r="EF1176" s="350"/>
      <c r="EG1176" s="350"/>
      <c r="EH1176" s="350"/>
      <c r="EI1176" s="350"/>
      <c r="EJ1176" s="350"/>
      <c r="EK1176" s="350"/>
      <c r="EL1176" s="350"/>
      <c r="EM1176" s="350"/>
      <c r="EN1176" s="350"/>
      <c r="EO1176" s="350"/>
      <c r="EP1176" s="350"/>
      <c r="EQ1176" s="350"/>
      <c r="ER1176" s="350"/>
      <c r="ES1176" s="350"/>
      <c r="ET1176" s="350"/>
      <c r="EU1176" s="350"/>
      <c r="EV1176" s="350"/>
      <c r="EW1176" s="350"/>
      <c r="EX1176" s="350"/>
      <c r="EY1176" s="350"/>
      <c r="EZ1176" s="350"/>
      <c r="FA1176" s="350"/>
      <c r="FB1176" s="350"/>
      <c r="FC1176" s="350"/>
      <c r="FD1176" s="350"/>
      <c r="FE1176" s="350"/>
      <c r="FF1176" s="350"/>
      <c r="FG1176" s="350"/>
      <c r="FH1176" s="350"/>
      <c r="FI1176" s="350"/>
      <c r="FJ1176" s="350"/>
      <c r="FK1176" s="350"/>
      <c r="FL1176" s="350"/>
      <c r="FM1176" s="350"/>
      <c r="FN1176" s="350"/>
      <c r="FO1176" s="350"/>
      <c r="FP1176" s="350"/>
      <c r="FQ1176" s="350"/>
      <c r="FR1176" s="350"/>
      <c r="FS1176" s="350"/>
      <c r="FT1176" s="350"/>
      <c r="FU1176" s="350"/>
      <c r="FV1176" s="350"/>
      <c r="FW1176" s="350"/>
      <c r="FX1176" s="350"/>
      <c r="FY1176" s="350"/>
      <c r="FZ1176" s="350"/>
      <c r="GA1176" s="350"/>
      <c r="GB1176" s="350"/>
      <c r="GC1176" s="350"/>
      <c r="GD1176" s="350"/>
      <c r="GE1176" s="350"/>
      <c r="GF1176" s="350"/>
      <c r="GG1176" s="350"/>
      <c r="GH1176" s="350"/>
      <c r="GI1176" s="350"/>
      <c r="GJ1176" s="350"/>
      <c r="GK1176" s="350"/>
      <c r="GL1176" s="350"/>
      <c r="GM1176" s="350"/>
      <c r="GN1176" s="350"/>
      <c r="GO1176" s="350"/>
      <c r="GP1176" s="350"/>
      <c r="GQ1176" s="350"/>
      <c r="GR1176" s="350"/>
      <c r="GS1176" s="350"/>
      <c r="GT1176" s="350"/>
      <c r="GU1176" s="350"/>
      <c r="GV1176" s="350"/>
      <c r="GW1176" s="350"/>
      <c r="GX1176" s="350"/>
      <c r="GY1176" s="350"/>
      <c r="GZ1176" s="350"/>
      <c r="HA1176" s="350"/>
      <c r="HB1176" s="350"/>
      <c r="HC1176" s="350"/>
      <c r="HD1176" s="350"/>
      <c r="HE1176" s="350"/>
      <c r="HF1176" s="350"/>
      <c r="HG1176" s="350"/>
      <c r="HH1176" s="350"/>
      <c r="HI1176" s="350"/>
      <c r="HJ1176" s="350"/>
      <c r="HK1176" s="350"/>
      <c r="HL1176" s="350"/>
      <c r="HM1176" s="350"/>
      <c r="HN1176" s="350"/>
      <c r="HO1176" s="350"/>
      <c r="HP1176" s="350"/>
      <c r="HQ1176" s="350"/>
      <c r="HR1176" s="350"/>
      <c r="HS1176" s="350"/>
      <c r="HT1176" s="350"/>
      <c r="HU1176" s="350"/>
      <c r="HV1176" s="350"/>
      <c r="HW1176" s="350"/>
      <c r="HX1176" s="350"/>
      <c r="HY1176" s="350"/>
      <c r="HZ1176" s="350"/>
      <c r="IA1176" s="350"/>
      <c r="IB1176" s="350"/>
      <c r="IC1176" s="350"/>
      <c r="ID1176" s="350"/>
      <c r="IE1176" s="350"/>
      <c r="IF1176" s="350"/>
      <c r="IG1176" s="350"/>
      <c r="IH1176" s="350"/>
      <c r="II1176" s="350"/>
      <c r="IJ1176" s="350"/>
      <c r="IK1176" s="350"/>
      <c r="IL1176" s="350"/>
      <c r="IM1176" s="350"/>
      <c r="IN1176" s="350"/>
      <c r="IO1176" s="350"/>
      <c r="IP1176" s="350"/>
      <c r="IQ1176" s="350"/>
      <c r="IR1176" s="350"/>
      <c r="IS1176" s="350"/>
      <c r="IT1176" s="350"/>
      <c r="IU1176" s="350"/>
      <c r="IV1176" s="350"/>
    </row>
    <row r="1177" spans="1:256" s="287" customFormat="1" x14ac:dyDescent="0.2">
      <c r="A1177" s="350" t="s">
        <v>2075</v>
      </c>
      <c r="B1177" s="352">
        <v>41628.711805555555</v>
      </c>
      <c r="C1177" s="350"/>
      <c r="D1177" s="350" t="s">
        <v>3758</v>
      </c>
      <c r="E1177" s="350" t="s">
        <v>3759</v>
      </c>
      <c r="F1177" s="350"/>
      <c r="G1177" s="350">
        <v>70</v>
      </c>
      <c r="H1177" s="350"/>
      <c r="I1177" s="350"/>
      <c r="J1177" s="350"/>
      <c r="K1177" s="350">
        <v>1.1000000000000001</v>
      </c>
      <c r="L1177" s="350"/>
      <c r="M1177" s="350"/>
      <c r="N1177" s="350"/>
      <c r="O1177" s="350"/>
      <c r="P1177" s="350"/>
      <c r="Q1177" s="350">
        <v>9400</v>
      </c>
      <c r="R1177" s="350"/>
      <c r="S1177" s="350"/>
      <c r="T1177" s="350"/>
      <c r="U1177" s="350"/>
      <c r="V1177" s="350"/>
      <c r="W1177" s="350"/>
      <c r="X1177" s="350"/>
      <c r="Y1177" s="350"/>
      <c r="Z1177" s="350"/>
      <c r="AA1177" s="350"/>
      <c r="AB1177" s="350"/>
      <c r="AC1177" s="350"/>
      <c r="AD1177" s="350"/>
      <c r="AE1177" s="350"/>
      <c r="AF1177" s="350"/>
      <c r="AG1177" s="350"/>
      <c r="AH1177" s="350"/>
      <c r="AI1177" s="350"/>
      <c r="AJ1177" s="350"/>
      <c r="AK1177" s="350"/>
      <c r="AL1177" s="350"/>
      <c r="AM1177" s="350"/>
      <c r="AN1177" s="350"/>
      <c r="AO1177" s="350"/>
      <c r="AP1177" s="350"/>
      <c r="AQ1177" s="350"/>
      <c r="AR1177" s="350"/>
      <c r="AS1177" s="350"/>
      <c r="AT1177" s="350"/>
      <c r="AU1177" s="350"/>
      <c r="AV1177" s="350"/>
      <c r="AW1177" s="350"/>
      <c r="AX1177" s="350"/>
      <c r="AY1177" s="350"/>
      <c r="AZ1177" s="350"/>
      <c r="BA1177" s="350"/>
      <c r="BB1177" s="350"/>
      <c r="BC1177" s="350"/>
      <c r="BD1177" s="350"/>
      <c r="BE1177" s="350"/>
      <c r="BF1177" s="350"/>
      <c r="BG1177" s="350"/>
      <c r="BH1177" s="350"/>
      <c r="BI1177" s="350"/>
      <c r="BJ1177" s="350"/>
      <c r="BK1177" s="350"/>
      <c r="BL1177" s="350"/>
      <c r="BM1177" s="350"/>
      <c r="BN1177" s="350"/>
      <c r="BO1177" s="350"/>
      <c r="BP1177" s="350"/>
      <c r="BQ1177" s="350"/>
      <c r="BR1177" s="350"/>
      <c r="BS1177" s="350"/>
      <c r="BT1177" s="350"/>
      <c r="BU1177" s="350"/>
      <c r="BV1177" s="350"/>
      <c r="BW1177" s="350"/>
      <c r="BX1177" s="350"/>
      <c r="BY1177" s="350"/>
      <c r="BZ1177" s="350"/>
      <c r="CA1177" s="350"/>
      <c r="CB1177" s="350"/>
      <c r="CC1177" s="350"/>
      <c r="CD1177" s="350"/>
      <c r="CE1177" s="350"/>
      <c r="CF1177" s="350"/>
      <c r="CG1177" s="350"/>
      <c r="CH1177" s="350"/>
      <c r="CI1177" s="350"/>
      <c r="CJ1177" s="350"/>
      <c r="CK1177" s="350"/>
      <c r="CL1177" s="350"/>
      <c r="CM1177" s="350"/>
      <c r="CN1177" s="350"/>
      <c r="CO1177" s="350"/>
      <c r="CP1177" s="350"/>
      <c r="CQ1177" s="350"/>
      <c r="CR1177" s="350"/>
      <c r="CS1177" s="350"/>
      <c r="CT1177" s="350"/>
      <c r="CU1177" s="350"/>
      <c r="CV1177" s="350"/>
      <c r="CW1177" s="350"/>
      <c r="CX1177" s="350"/>
      <c r="CY1177" s="350"/>
      <c r="CZ1177" s="350"/>
      <c r="DA1177" s="350"/>
      <c r="DB1177" s="350"/>
      <c r="DC1177" s="350"/>
      <c r="DD1177" s="350"/>
      <c r="DE1177" s="350"/>
      <c r="DF1177" s="350"/>
      <c r="DG1177" s="350"/>
      <c r="DH1177" s="350"/>
      <c r="DI1177" s="350"/>
      <c r="DJ1177" s="350"/>
      <c r="DK1177" s="350"/>
      <c r="DL1177" s="350"/>
      <c r="DM1177" s="350"/>
      <c r="DN1177" s="350"/>
      <c r="DO1177" s="350"/>
      <c r="DP1177" s="350"/>
      <c r="DQ1177" s="350"/>
      <c r="DR1177" s="350"/>
      <c r="DS1177" s="350"/>
      <c r="DT1177" s="350"/>
      <c r="DU1177" s="350"/>
      <c r="DV1177" s="350"/>
      <c r="DW1177" s="350"/>
      <c r="DX1177" s="350"/>
      <c r="DY1177" s="350"/>
      <c r="DZ1177" s="350"/>
      <c r="EA1177" s="350"/>
      <c r="EB1177" s="350"/>
      <c r="EC1177" s="350"/>
      <c r="ED1177" s="350"/>
      <c r="EE1177" s="350"/>
      <c r="EF1177" s="350"/>
      <c r="EG1177" s="350"/>
      <c r="EH1177" s="350"/>
      <c r="EI1177" s="350"/>
      <c r="EJ1177" s="350"/>
      <c r="EK1177" s="350"/>
      <c r="EL1177" s="350"/>
      <c r="EM1177" s="350"/>
      <c r="EN1177" s="350"/>
      <c r="EO1177" s="350"/>
      <c r="EP1177" s="350"/>
      <c r="EQ1177" s="350"/>
      <c r="ER1177" s="350"/>
      <c r="ES1177" s="350"/>
      <c r="ET1177" s="350"/>
      <c r="EU1177" s="350"/>
      <c r="EV1177" s="350"/>
      <c r="EW1177" s="350"/>
      <c r="EX1177" s="350"/>
      <c r="EY1177" s="350"/>
      <c r="EZ1177" s="350"/>
      <c r="FA1177" s="350"/>
      <c r="FB1177" s="350"/>
      <c r="FC1177" s="350"/>
      <c r="FD1177" s="350"/>
      <c r="FE1177" s="350"/>
      <c r="FF1177" s="350"/>
      <c r="FG1177" s="350"/>
      <c r="FH1177" s="350"/>
      <c r="FI1177" s="350"/>
      <c r="FJ1177" s="350"/>
      <c r="FK1177" s="350"/>
      <c r="FL1177" s="350"/>
      <c r="FM1177" s="350"/>
      <c r="FN1177" s="350"/>
      <c r="FO1177" s="350"/>
      <c r="FP1177" s="350"/>
      <c r="FQ1177" s="350"/>
      <c r="FR1177" s="350"/>
      <c r="FS1177" s="350"/>
      <c r="FT1177" s="350"/>
      <c r="FU1177" s="350"/>
      <c r="FV1177" s="350"/>
      <c r="FW1177" s="350"/>
      <c r="FX1177" s="350"/>
      <c r="FY1177" s="350"/>
      <c r="FZ1177" s="350"/>
      <c r="GA1177" s="350"/>
      <c r="GB1177" s="350"/>
      <c r="GC1177" s="350"/>
      <c r="GD1177" s="350"/>
      <c r="GE1177" s="350"/>
      <c r="GF1177" s="350"/>
      <c r="GG1177" s="350"/>
      <c r="GH1177" s="350"/>
      <c r="GI1177" s="350"/>
      <c r="GJ1177" s="350"/>
      <c r="GK1177" s="350"/>
      <c r="GL1177" s="350"/>
      <c r="GM1177" s="350"/>
      <c r="GN1177" s="350"/>
      <c r="GO1177" s="350"/>
      <c r="GP1177" s="350"/>
      <c r="GQ1177" s="350"/>
      <c r="GR1177" s="350"/>
      <c r="GS1177" s="350"/>
      <c r="GT1177" s="350"/>
      <c r="GU1177" s="350"/>
      <c r="GV1177" s="350"/>
      <c r="GW1177" s="350"/>
      <c r="GX1177" s="350"/>
      <c r="GY1177" s="350"/>
      <c r="GZ1177" s="350"/>
      <c r="HA1177" s="350"/>
      <c r="HB1177" s="350"/>
      <c r="HC1177" s="350"/>
      <c r="HD1177" s="350"/>
      <c r="HE1177" s="350"/>
      <c r="HF1177" s="350"/>
      <c r="HG1177" s="350"/>
      <c r="HH1177" s="350"/>
      <c r="HI1177" s="350"/>
      <c r="HJ1177" s="350"/>
      <c r="HK1177" s="350"/>
      <c r="HL1177" s="350"/>
      <c r="HM1177" s="350"/>
      <c r="HN1177" s="350"/>
      <c r="HO1177" s="350"/>
      <c r="HP1177" s="350"/>
      <c r="HQ1177" s="350"/>
      <c r="HR1177" s="350"/>
      <c r="HS1177" s="350"/>
      <c r="HT1177" s="350"/>
      <c r="HU1177" s="350"/>
      <c r="HV1177" s="350"/>
      <c r="HW1177" s="350"/>
      <c r="HX1177" s="350"/>
      <c r="HY1177" s="350"/>
      <c r="HZ1177" s="350"/>
      <c r="IA1177" s="350"/>
      <c r="IB1177" s="350"/>
      <c r="IC1177" s="350"/>
      <c r="ID1177" s="350"/>
      <c r="IE1177" s="350"/>
      <c r="IF1177" s="350"/>
      <c r="IG1177" s="350"/>
      <c r="IH1177" s="350"/>
      <c r="II1177" s="350"/>
      <c r="IJ1177" s="350"/>
      <c r="IK1177" s="350"/>
      <c r="IL1177" s="350"/>
      <c r="IM1177" s="350"/>
      <c r="IN1177" s="350"/>
      <c r="IO1177" s="350"/>
      <c r="IP1177" s="350"/>
      <c r="IQ1177" s="350"/>
      <c r="IR1177" s="350"/>
      <c r="IS1177" s="350"/>
      <c r="IT1177" s="350"/>
      <c r="IU1177" s="350"/>
      <c r="IV1177" s="350"/>
    </row>
    <row r="1178" spans="1:256" s="287" customFormat="1" x14ac:dyDescent="0.2">
      <c r="A1178" s="350" t="s">
        <v>2075</v>
      </c>
      <c r="B1178" s="352">
        <v>41637.010416666664</v>
      </c>
      <c r="C1178" s="352">
        <v>41637.78125</v>
      </c>
      <c r="D1178" s="350" t="s">
        <v>3822</v>
      </c>
      <c r="E1178" s="350" t="s">
        <v>3823</v>
      </c>
      <c r="F1178" s="350"/>
      <c r="G1178" s="350">
        <v>50</v>
      </c>
      <c r="H1178" s="350"/>
      <c r="I1178" s="350"/>
      <c r="J1178" s="350"/>
      <c r="K1178" s="350"/>
      <c r="L1178" s="350"/>
      <c r="M1178" s="350">
        <v>72</v>
      </c>
      <c r="N1178" s="350"/>
      <c r="O1178" s="350"/>
      <c r="P1178" s="350"/>
      <c r="Q1178" s="350">
        <v>920</v>
      </c>
      <c r="R1178" s="350"/>
      <c r="S1178" s="350"/>
      <c r="T1178" s="350"/>
      <c r="U1178" s="350"/>
      <c r="V1178" s="350"/>
      <c r="W1178" s="350"/>
      <c r="X1178" s="350"/>
      <c r="Y1178" s="350"/>
      <c r="Z1178" s="350"/>
      <c r="AA1178" s="350"/>
      <c r="AB1178" s="350"/>
      <c r="AC1178" s="350"/>
      <c r="AD1178" s="350"/>
      <c r="AE1178" s="350"/>
      <c r="AF1178" s="350"/>
      <c r="AG1178" s="350"/>
      <c r="AH1178" s="350"/>
      <c r="AI1178" s="350"/>
      <c r="AJ1178" s="350"/>
      <c r="AK1178" s="350"/>
      <c r="AL1178" s="350"/>
      <c r="AM1178" s="350"/>
      <c r="AN1178" s="350"/>
      <c r="AO1178" s="350"/>
      <c r="AP1178" s="350"/>
      <c r="AQ1178" s="350"/>
      <c r="AR1178" s="350"/>
      <c r="AS1178" s="350"/>
      <c r="AT1178" s="350"/>
      <c r="AU1178" s="350"/>
      <c r="AV1178" s="350"/>
      <c r="AW1178" s="350"/>
      <c r="AX1178" s="350"/>
      <c r="AY1178" s="350"/>
      <c r="AZ1178" s="350"/>
      <c r="BA1178" s="350"/>
      <c r="BB1178" s="350"/>
      <c r="BC1178" s="350"/>
      <c r="BD1178" s="350"/>
      <c r="BE1178" s="350"/>
      <c r="BF1178" s="350"/>
      <c r="BG1178" s="350"/>
      <c r="BH1178" s="350"/>
      <c r="BI1178" s="350"/>
      <c r="BJ1178" s="350"/>
      <c r="BK1178" s="350"/>
      <c r="BL1178" s="350"/>
      <c r="BM1178" s="350"/>
      <c r="BN1178" s="350"/>
      <c r="BO1178" s="350"/>
      <c r="BP1178" s="350"/>
      <c r="BQ1178" s="350"/>
      <c r="BR1178" s="350"/>
      <c r="BS1178" s="350"/>
      <c r="BT1178" s="350"/>
      <c r="BU1178" s="350"/>
      <c r="BV1178" s="350"/>
      <c r="BW1178" s="350"/>
      <c r="BX1178" s="350"/>
      <c r="BY1178" s="350"/>
      <c r="BZ1178" s="350"/>
      <c r="CA1178" s="350"/>
      <c r="CB1178" s="350"/>
      <c r="CC1178" s="350"/>
      <c r="CD1178" s="350"/>
      <c r="CE1178" s="350"/>
      <c r="CF1178" s="350"/>
      <c r="CG1178" s="350"/>
      <c r="CH1178" s="350"/>
      <c r="CI1178" s="350"/>
      <c r="CJ1178" s="350"/>
      <c r="CK1178" s="350"/>
      <c r="CL1178" s="350"/>
      <c r="CM1178" s="350"/>
      <c r="CN1178" s="350"/>
      <c r="CO1178" s="350"/>
      <c r="CP1178" s="350"/>
      <c r="CQ1178" s="350"/>
      <c r="CR1178" s="350"/>
      <c r="CS1178" s="350"/>
      <c r="CT1178" s="350"/>
      <c r="CU1178" s="350"/>
      <c r="CV1178" s="350"/>
      <c r="CW1178" s="350"/>
      <c r="CX1178" s="350"/>
      <c r="CY1178" s="350"/>
      <c r="CZ1178" s="350"/>
      <c r="DA1178" s="350"/>
      <c r="DB1178" s="350"/>
      <c r="DC1178" s="350"/>
      <c r="DD1178" s="350"/>
      <c r="DE1178" s="350"/>
      <c r="DF1178" s="350"/>
      <c r="DG1178" s="350"/>
      <c r="DH1178" s="350"/>
      <c r="DI1178" s="350"/>
      <c r="DJ1178" s="350"/>
      <c r="DK1178" s="350"/>
      <c r="DL1178" s="350"/>
      <c r="DM1178" s="350"/>
      <c r="DN1178" s="350"/>
      <c r="DO1178" s="350"/>
      <c r="DP1178" s="350"/>
      <c r="DQ1178" s="350"/>
      <c r="DR1178" s="350"/>
      <c r="DS1178" s="350"/>
      <c r="DT1178" s="350"/>
      <c r="DU1178" s="350"/>
      <c r="DV1178" s="350"/>
      <c r="DW1178" s="350"/>
      <c r="DX1178" s="350"/>
      <c r="DY1178" s="350"/>
      <c r="DZ1178" s="350"/>
      <c r="EA1178" s="350"/>
      <c r="EB1178" s="350"/>
      <c r="EC1178" s="350"/>
      <c r="ED1178" s="350"/>
      <c r="EE1178" s="350"/>
      <c r="EF1178" s="350"/>
      <c r="EG1178" s="350"/>
      <c r="EH1178" s="350"/>
      <c r="EI1178" s="350"/>
      <c r="EJ1178" s="350"/>
      <c r="EK1178" s="350"/>
      <c r="EL1178" s="350"/>
      <c r="EM1178" s="350"/>
      <c r="EN1178" s="350"/>
      <c r="EO1178" s="350"/>
      <c r="EP1178" s="350"/>
      <c r="EQ1178" s="350"/>
      <c r="ER1178" s="350"/>
      <c r="ES1178" s="350"/>
      <c r="ET1178" s="350"/>
      <c r="EU1178" s="350"/>
      <c r="EV1178" s="350"/>
      <c r="EW1178" s="350"/>
      <c r="EX1178" s="350"/>
      <c r="EY1178" s="350"/>
      <c r="EZ1178" s="350"/>
      <c r="FA1178" s="350"/>
      <c r="FB1178" s="350"/>
      <c r="FC1178" s="350"/>
      <c r="FD1178" s="350"/>
      <c r="FE1178" s="350"/>
      <c r="FF1178" s="350"/>
      <c r="FG1178" s="350"/>
      <c r="FH1178" s="350"/>
      <c r="FI1178" s="350"/>
      <c r="FJ1178" s="350"/>
      <c r="FK1178" s="350"/>
      <c r="FL1178" s="350"/>
      <c r="FM1178" s="350"/>
      <c r="FN1178" s="350"/>
      <c r="FO1178" s="350"/>
      <c r="FP1178" s="350"/>
      <c r="FQ1178" s="350"/>
      <c r="FR1178" s="350"/>
      <c r="FS1178" s="350"/>
      <c r="FT1178" s="350"/>
      <c r="FU1178" s="350"/>
      <c r="FV1178" s="350"/>
      <c r="FW1178" s="350"/>
      <c r="FX1178" s="350"/>
      <c r="FY1178" s="350"/>
      <c r="FZ1178" s="350"/>
      <c r="GA1178" s="350"/>
      <c r="GB1178" s="350"/>
      <c r="GC1178" s="350"/>
      <c r="GD1178" s="350"/>
      <c r="GE1178" s="350"/>
      <c r="GF1178" s="350"/>
      <c r="GG1178" s="350"/>
      <c r="GH1178" s="350"/>
      <c r="GI1178" s="350"/>
      <c r="GJ1178" s="350"/>
      <c r="GK1178" s="350"/>
      <c r="GL1178" s="350"/>
      <c r="GM1178" s="350"/>
      <c r="GN1178" s="350"/>
      <c r="GO1178" s="350"/>
      <c r="GP1178" s="350"/>
      <c r="GQ1178" s="350"/>
      <c r="GR1178" s="350"/>
      <c r="GS1178" s="350"/>
      <c r="GT1178" s="350"/>
      <c r="GU1178" s="350"/>
      <c r="GV1178" s="350"/>
      <c r="GW1178" s="350"/>
      <c r="GX1178" s="350"/>
      <c r="GY1178" s="350"/>
      <c r="GZ1178" s="350"/>
      <c r="HA1178" s="350"/>
      <c r="HB1178" s="350"/>
      <c r="HC1178" s="350"/>
      <c r="HD1178" s="350"/>
      <c r="HE1178" s="350"/>
      <c r="HF1178" s="350"/>
      <c r="HG1178" s="350"/>
      <c r="HH1178" s="350"/>
      <c r="HI1178" s="350"/>
      <c r="HJ1178" s="350"/>
      <c r="HK1178" s="350"/>
      <c r="HL1178" s="350"/>
      <c r="HM1178" s="350"/>
      <c r="HN1178" s="350"/>
      <c r="HO1178" s="350"/>
      <c r="HP1178" s="350"/>
      <c r="HQ1178" s="350"/>
      <c r="HR1178" s="350"/>
      <c r="HS1178" s="350"/>
      <c r="HT1178" s="350"/>
      <c r="HU1178" s="350"/>
      <c r="HV1178" s="350"/>
      <c r="HW1178" s="350"/>
      <c r="HX1178" s="350"/>
      <c r="HY1178" s="350"/>
      <c r="HZ1178" s="350"/>
      <c r="IA1178" s="350"/>
      <c r="IB1178" s="350"/>
      <c r="IC1178" s="350"/>
      <c r="ID1178" s="350"/>
      <c r="IE1178" s="350"/>
      <c r="IF1178" s="350"/>
      <c r="IG1178" s="350"/>
      <c r="IH1178" s="350"/>
      <c r="II1178" s="350"/>
      <c r="IJ1178" s="350"/>
      <c r="IK1178" s="350"/>
      <c r="IL1178" s="350"/>
      <c r="IM1178" s="350"/>
      <c r="IN1178" s="350"/>
      <c r="IO1178" s="350"/>
      <c r="IP1178" s="350"/>
      <c r="IQ1178" s="350"/>
      <c r="IR1178" s="350"/>
      <c r="IS1178" s="350"/>
      <c r="IT1178" s="350"/>
      <c r="IU1178" s="350"/>
      <c r="IV1178" s="350"/>
    </row>
    <row r="1179" spans="1:256" s="287" customFormat="1" x14ac:dyDescent="0.2">
      <c r="A1179" s="350" t="s">
        <v>2075</v>
      </c>
      <c r="B1179" s="352">
        <v>41637.954861111109</v>
      </c>
      <c r="C1179" s="352">
        <v>41642.385416666664</v>
      </c>
      <c r="D1179" s="350" t="s">
        <v>3824</v>
      </c>
      <c r="E1179" s="350" t="s">
        <v>3825</v>
      </c>
      <c r="F1179" s="350"/>
      <c r="G1179" s="350">
        <v>50</v>
      </c>
      <c r="H1179" s="350"/>
      <c r="I1179" s="350"/>
      <c r="J1179" s="350"/>
      <c r="K1179" s="350"/>
      <c r="L1179" s="350"/>
      <c r="M1179" s="350">
        <v>230</v>
      </c>
      <c r="N1179" s="350"/>
      <c r="O1179" s="350"/>
      <c r="P1179" s="350"/>
      <c r="Q1179" s="350">
        <v>530</v>
      </c>
      <c r="R1179" s="350"/>
      <c r="S1179" s="350"/>
      <c r="T1179" s="350"/>
      <c r="U1179" s="350"/>
      <c r="V1179" s="350"/>
      <c r="W1179" s="350"/>
      <c r="X1179" s="350"/>
      <c r="Y1179" s="350"/>
      <c r="Z1179" s="350"/>
      <c r="AA1179" s="350"/>
      <c r="AB1179" s="350"/>
      <c r="AC1179" s="350"/>
      <c r="AD1179" s="350"/>
      <c r="AE1179" s="350"/>
      <c r="AF1179" s="350"/>
      <c r="AG1179" s="350"/>
      <c r="AH1179" s="350"/>
      <c r="AI1179" s="350"/>
      <c r="AJ1179" s="350"/>
      <c r="AK1179" s="350"/>
      <c r="AL1179" s="350"/>
      <c r="AM1179" s="350"/>
      <c r="AN1179" s="350"/>
      <c r="AO1179" s="350"/>
      <c r="AP1179" s="350"/>
      <c r="AQ1179" s="350"/>
      <c r="AR1179" s="350"/>
      <c r="AS1179" s="350"/>
      <c r="AT1179" s="350"/>
      <c r="AU1179" s="350"/>
      <c r="AV1179" s="350"/>
      <c r="AW1179" s="350"/>
      <c r="AX1179" s="350"/>
      <c r="AY1179" s="350"/>
      <c r="AZ1179" s="350"/>
      <c r="BA1179" s="350"/>
      <c r="BB1179" s="350"/>
      <c r="BC1179" s="350"/>
      <c r="BD1179" s="350"/>
      <c r="BE1179" s="350"/>
      <c r="BF1179" s="350"/>
      <c r="BG1179" s="350"/>
      <c r="BH1179" s="350"/>
      <c r="BI1179" s="350"/>
      <c r="BJ1179" s="350"/>
      <c r="BK1179" s="350"/>
      <c r="BL1179" s="350"/>
      <c r="BM1179" s="350"/>
      <c r="BN1179" s="350"/>
      <c r="BO1179" s="350"/>
      <c r="BP1179" s="350"/>
      <c r="BQ1179" s="350"/>
      <c r="BR1179" s="350"/>
      <c r="BS1179" s="350"/>
      <c r="BT1179" s="350"/>
      <c r="BU1179" s="350"/>
      <c r="BV1179" s="350"/>
      <c r="BW1179" s="350"/>
      <c r="BX1179" s="350"/>
      <c r="BY1179" s="350"/>
      <c r="BZ1179" s="350"/>
      <c r="CA1179" s="350"/>
      <c r="CB1179" s="350"/>
      <c r="CC1179" s="350"/>
      <c r="CD1179" s="350"/>
      <c r="CE1179" s="350"/>
      <c r="CF1179" s="350"/>
      <c r="CG1179" s="350"/>
      <c r="CH1179" s="350"/>
      <c r="CI1179" s="350"/>
      <c r="CJ1179" s="350"/>
      <c r="CK1179" s="350"/>
      <c r="CL1179" s="350"/>
      <c r="CM1179" s="350"/>
      <c r="CN1179" s="350"/>
      <c r="CO1179" s="350"/>
      <c r="CP1179" s="350"/>
      <c r="CQ1179" s="350"/>
      <c r="CR1179" s="350"/>
      <c r="CS1179" s="350"/>
      <c r="CT1179" s="350"/>
      <c r="CU1179" s="350"/>
      <c r="CV1179" s="350"/>
      <c r="CW1179" s="350"/>
      <c r="CX1179" s="350"/>
      <c r="CY1179" s="350"/>
      <c r="CZ1179" s="350"/>
      <c r="DA1179" s="350"/>
      <c r="DB1179" s="350"/>
      <c r="DC1179" s="350"/>
      <c r="DD1179" s="350"/>
      <c r="DE1179" s="350"/>
      <c r="DF1179" s="350"/>
      <c r="DG1179" s="350"/>
      <c r="DH1179" s="350"/>
      <c r="DI1179" s="350"/>
      <c r="DJ1179" s="350"/>
      <c r="DK1179" s="350"/>
      <c r="DL1179" s="350"/>
      <c r="DM1179" s="350"/>
      <c r="DN1179" s="350"/>
      <c r="DO1179" s="350"/>
      <c r="DP1179" s="350"/>
      <c r="DQ1179" s="350"/>
      <c r="DR1179" s="350"/>
      <c r="DS1179" s="350"/>
      <c r="DT1179" s="350"/>
      <c r="DU1179" s="350"/>
      <c r="DV1179" s="350"/>
      <c r="DW1179" s="350"/>
      <c r="DX1179" s="350"/>
      <c r="DY1179" s="350"/>
      <c r="DZ1179" s="350"/>
      <c r="EA1179" s="350"/>
      <c r="EB1179" s="350"/>
      <c r="EC1179" s="350"/>
      <c r="ED1179" s="350"/>
      <c r="EE1179" s="350"/>
      <c r="EF1179" s="350"/>
      <c r="EG1179" s="350"/>
      <c r="EH1179" s="350"/>
      <c r="EI1179" s="350"/>
      <c r="EJ1179" s="350"/>
      <c r="EK1179" s="350"/>
      <c r="EL1179" s="350"/>
      <c r="EM1179" s="350"/>
      <c r="EN1179" s="350"/>
      <c r="EO1179" s="350"/>
      <c r="EP1179" s="350"/>
      <c r="EQ1179" s="350"/>
      <c r="ER1179" s="350"/>
      <c r="ES1179" s="350"/>
      <c r="ET1179" s="350"/>
      <c r="EU1179" s="350"/>
      <c r="EV1179" s="350"/>
      <c r="EW1179" s="350"/>
      <c r="EX1179" s="350"/>
      <c r="EY1179" s="350"/>
      <c r="EZ1179" s="350"/>
      <c r="FA1179" s="350"/>
      <c r="FB1179" s="350"/>
      <c r="FC1179" s="350"/>
      <c r="FD1179" s="350"/>
      <c r="FE1179" s="350"/>
      <c r="FF1179" s="350"/>
      <c r="FG1179" s="350"/>
      <c r="FH1179" s="350"/>
      <c r="FI1179" s="350"/>
      <c r="FJ1179" s="350"/>
      <c r="FK1179" s="350"/>
      <c r="FL1179" s="350"/>
      <c r="FM1179" s="350"/>
      <c r="FN1179" s="350"/>
      <c r="FO1179" s="350"/>
      <c r="FP1179" s="350"/>
      <c r="FQ1179" s="350"/>
      <c r="FR1179" s="350"/>
      <c r="FS1179" s="350"/>
      <c r="FT1179" s="350"/>
      <c r="FU1179" s="350"/>
      <c r="FV1179" s="350"/>
      <c r="FW1179" s="350"/>
      <c r="FX1179" s="350"/>
      <c r="FY1179" s="350"/>
      <c r="FZ1179" s="350"/>
      <c r="GA1179" s="350"/>
      <c r="GB1179" s="350"/>
      <c r="GC1179" s="350"/>
      <c r="GD1179" s="350"/>
      <c r="GE1179" s="350"/>
      <c r="GF1179" s="350"/>
      <c r="GG1179" s="350"/>
      <c r="GH1179" s="350"/>
      <c r="GI1179" s="350"/>
      <c r="GJ1179" s="350"/>
      <c r="GK1179" s="350"/>
      <c r="GL1179" s="350"/>
      <c r="GM1179" s="350"/>
      <c r="GN1179" s="350"/>
      <c r="GO1179" s="350"/>
      <c r="GP1179" s="350"/>
      <c r="GQ1179" s="350"/>
      <c r="GR1179" s="350"/>
      <c r="GS1179" s="350"/>
      <c r="GT1179" s="350"/>
      <c r="GU1179" s="350"/>
      <c r="GV1179" s="350"/>
      <c r="GW1179" s="350"/>
      <c r="GX1179" s="350"/>
      <c r="GY1179" s="350"/>
      <c r="GZ1179" s="350"/>
      <c r="HA1179" s="350"/>
      <c r="HB1179" s="350"/>
      <c r="HC1179" s="350"/>
      <c r="HD1179" s="350"/>
      <c r="HE1179" s="350"/>
      <c r="HF1179" s="350"/>
      <c r="HG1179" s="350"/>
      <c r="HH1179" s="350"/>
      <c r="HI1179" s="350"/>
      <c r="HJ1179" s="350"/>
      <c r="HK1179" s="350"/>
      <c r="HL1179" s="350"/>
      <c r="HM1179" s="350"/>
      <c r="HN1179" s="350"/>
      <c r="HO1179" s="350"/>
      <c r="HP1179" s="350"/>
      <c r="HQ1179" s="350"/>
      <c r="HR1179" s="350"/>
      <c r="HS1179" s="350"/>
      <c r="HT1179" s="350"/>
      <c r="HU1179" s="350"/>
      <c r="HV1179" s="350"/>
      <c r="HW1179" s="350"/>
      <c r="HX1179" s="350"/>
      <c r="HY1179" s="350"/>
      <c r="HZ1179" s="350"/>
      <c r="IA1179" s="350"/>
      <c r="IB1179" s="350"/>
      <c r="IC1179" s="350"/>
      <c r="ID1179" s="350"/>
      <c r="IE1179" s="350"/>
      <c r="IF1179" s="350"/>
      <c r="IG1179" s="350"/>
      <c r="IH1179" s="350"/>
      <c r="II1179" s="350"/>
      <c r="IJ1179" s="350"/>
      <c r="IK1179" s="350"/>
      <c r="IL1179" s="350"/>
      <c r="IM1179" s="350"/>
      <c r="IN1179" s="350"/>
      <c r="IO1179" s="350"/>
      <c r="IP1179" s="350"/>
      <c r="IQ1179" s="350"/>
      <c r="IR1179" s="350"/>
      <c r="IS1179" s="350"/>
      <c r="IT1179" s="350"/>
      <c r="IU1179" s="350"/>
      <c r="IV1179" s="350"/>
    </row>
    <row r="1180" spans="1:256" s="287" customFormat="1" x14ac:dyDescent="0.2">
      <c r="A1180" s="350" t="s">
        <v>2075</v>
      </c>
      <c r="B1180" s="352">
        <v>41642.677083333336</v>
      </c>
      <c r="C1180" s="352">
        <v>41649.347222222219</v>
      </c>
      <c r="D1180" s="350" t="s">
        <v>3826</v>
      </c>
      <c r="E1180" s="350" t="s">
        <v>3827</v>
      </c>
      <c r="F1180" s="350"/>
      <c r="G1180" s="350">
        <v>50</v>
      </c>
      <c r="H1180" s="350"/>
      <c r="I1180" s="350"/>
      <c r="J1180" s="350"/>
      <c r="K1180" s="350"/>
      <c r="L1180" s="350"/>
      <c r="M1180" s="350">
        <v>260</v>
      </c>
      <c r="N1180" s="350"/>
      <c r="O1180" s="350"/>
      <c r="P1180" s="350"/>
      <c r="Q1180" s="350">
        <v>170</v>
      </c>
      <c r="R1180" s="350"/>
      <c r="S1180" s="350"/>
      <c r="T1180" s="350"/>
      <c r="U1180" s="350"/>
      <c r="V1180" s="350"/>
      <c r="W1180" s="350"/>
      <c r="X1180" s="350"/>
      <c r="Y1180" s="350"/>
      <c r="Z1180" s="350"/>
      <c r="AA1180" s="350"/>
      <c r="AB1180" s="350"/>
      <c r="AC1180" s="350"/>
      <c r="AD1180" s="350"/>
      <c r="AE1180" s="350"/>
      <c r="AF1180" s="350"/>
      <c r="AG1180" s="350"/>
      <c r="AH1180" s="350"/>
      <c r="AI1180" s="350"/>
      <c r="AJ1180" s="350"/>
      <c r="AK1180" s="350"/>
      <c r="AL1180" s="350"/>
      <c r="AM1180" s="350"/>
      <c r="AN1180" s="350"/>
      <c r="AO1180" s="350"/>
      <c r="AP1180" s="350"/>
      <c r="AQ1180" s="350"/>
      <c r="AR1180" s="350"/>
      <c r="AS1180" s="350"/>
      <c r="AT1180" s="350"/>
      <c r="AU1180" s="350"/>
      <c r="AV1180" s="350"/>
      <c r="AW1180" s="350"/>
      <c r="AX1180" s="350"/>
      <c r="AY1180" s="350"/>
      <c r="AZ1180" s="350"/>
      <c r="BA1180" s="350"/>
      <c r="BB1180" s="350"/>
      <c r="BC1180" s="350"/>
      <c r="BD1180" s="350"/>
      <c r="BE1180" s="350"/>
      <c r="BF1180" s="350"/>
      <c r="BG1180" s="350"/>
      <c r="BH1180" s="350"/>
      <c r="BI1180" s="350"/>
      <c r="BJ1180" s="350"/>
      <c r="BK1180" s="350"/>
      <c r="BL1180" s="350"/>
      <c r="BM1180" s="350"/>
      <c r="BN1180" s="350"/>
      <c r="BO1180" s="350"/>
      <c r="BP1180" s="350"/>
      <c r="BQ1180" s="350"/>
      <c r="BR1180" s="350"/>
      <c r="BS1180" s="350"/>
      <c r="BT1180" s="350"/>
      <c r="BU1180" s="350"/>
      <c r="BV1180" s="350"/>
      <c r="BW1180" s="350"/>
      <c r="BX1180" s="350"/>
      <c r="BY1180" s="350"/>
      <c r="BZ1180" s="350"/>
      <c r="CA1180" s="350"/>
      <c r="CB1180" s="350"/>
      <c r="CC1180" s="350"/>
      <c r="CD1180" s="350"/>
      <c r="CE1180" s="350"/>
      <c r="CF1180" s="350"/>
      <c r="CG1180" s="350"/>
      <c r="CH1180" s="350"/>
      <c r="CI1180" s="350"/>
      <c r="CJ1180" s="350"/>
      <c r="CK1180" s="350"/>
      <c r="CL1180" s="350"/>
      <c r="CM1180" s="350"/>
      <c r="CN1180" s="350"/>
      <c r="CO1180" s="350"/>
      <c r="CP1180" s="350"/>
      <c r="CQ1180" s="350"/>
      <c r="CR1180" s="350"/>
      <c r="CS1180" s="350"/>
      <c r="CT1180" s="350"/>
      <c r="CU1180" s="350"/>
      <c r="CV1180" s="350"/>
      <c r="CW1180" s="350"/>
      <c r="CX1180" s="350"/>
      <c r="CY1180" s="350"/>
      <c r="CZ1180" s="350"/>
      <c r="DA1180" s="350"/>
      <c r="DB1180" s="350"/>
      <c r="DC1180" s="350"/>
      <c r="DD1180" s="350"/>
      <c r="DE1180" s="350"/>
      <c r="DF1180" s="350"/>
      <c r="DG1180" s="350"/>
      <c r="DH1180" s="350"/>
      <c r="DI1180" s="350"/>
      <c r="DJ1180" s="350"/>
      <c r="DK1180" s="350"/>
      <c r="DL1180" s="350"/>
      <c r="DM1180" s="350"/>
      <c r="DN1180" s="350"/>
      <c r="DO1180" s="350"/>
      <c r="DP1180" s="350"/>
      <c r="DQ1180" s="350"/>
      <c r="DR1180" s="350"/>
      <c r="DS1180" s="350"/>
      <c r="DT1180" s="350"/>
      <c r="DU1180" s="350"/>
      <c r="DV1180" s="350"/>
      <c r="DW1180" s="350"/>
      <c r="DX1180" s="350"/>
      <c r="DY1180" s="350"/>
      <c r="DZ1180" s="350"/>
      <c r="EA1180" s="350"/>
      <c r="EB1180" s="350"/>
      <c r="EC1180" s="350"/>
      <c r="ED1180" s="350"/>
      <c r="EE1180" s="350"/>
      <c r="EF1180" s="350"/>
      <c r="EG1180" s="350"/>
      <c r="EH1180" s="350"/>
      <c r="EI1180" s="350"/>
      <c r="EJ1180" s="350"/>
      <c r="EK1180" s="350"/>
      <c r="EL1180" s="350"/>
      <c r="EM1180" s="350"/>
      <c r="EN1180" s="350"/>
      <c r="EO1180" s="350"/>
      <c r="EP1180" s="350"/>
      <c r="EQ1180" s="350"/>
      <c r="ER1180" s="350"/>
      <c r="ES1180" s="350"/>
      <c r="ET1180" s="350"/>
      <c r="EU1180" s="350"/>
      <c r="EV1180" s="350"/>
      <c r="EW1180" s="350"/>
      <c r="EX1180" s="350"/>
      <c r="EY1180" s="350"/>
      <c r="EZ1180" s="350"/>
      <c r="FA1180" s="350"/>
      <c r="FB1180" s="350"/>
      <c r="FC1180" s="350"/>
      <c r="FD1180" s="350"/>
      <c r="FE1180" s="350"/>
      <c r="FF1180" s="350"/>
      <c r="FG1180" s="350"/>
      <c r="FH1180" s="350"/>
      <c r="FI1180" s="350"/>
      <c r="FJ1180" s="350"/>
      <c r="FK1180" s="350"/>
      <c r="FL1180" s="350"/>
      <c r="FM1180" s="350"/>
      <c r="FN1180" s="350"/>
      <c r="FO1180" s="350"/>
      <c r="FP1180" s="350"/>
      <c r="FQ1180" s="350"/>
      <c r="FR1180" s="350"/>
      <c r="FS1180" s="350"/>
      <c r="FT1180" s="350"/>
      <c r="FU1180" s="350"/>
      <c r="FV1180" s="350"/>
      <c r="FW1180" s="350"/>
      <c r="FX1180" s="350"/>
      <c r="FY1180" s="350"/>
      <c r="FZ1180" s="350"/>
      <c r="GA1180" s="350"/>
      <c r="GB1180" s="350"/>
      <c r="GC1180" s="350"/>
      <c r="GD1180" s="350"/>
      <c r="GE1180" s="350"/>
      <c r="GF1180" s="350"/>
      <c r="GG1180" s="350"/>
      <c r="GH1180" s="350"/>
      <c r="GI1180" s="350"/>
      <c r="GJ1180" s="350"/>
      <c r="GK1180" s="350"/>
      <c r="GL1180" s="350"/>
      <c r="GM1180" s="350"/>
      <c r="GN1180" s="350"/>
      <c r="GO1180" s="350"/>
      <c r="GP1180" s="350"/>
      <c r="GQ1180" s="350"/>
      <c r="GR1180" s="350"/>
      <c r="GS1180" s="350"/>
      <c r="GT1180" s="350"/>
      <c r="GU1180" s="350"/>
      <c r="GV1180" s="350"/>
      <c r="GW1180" s="350"/>
      <c r="GX1180" s="350"/>
      <c r="GY1180" s="350"/>
      <c r="GZ1180" s="350"/>
      <c r="HA1180" s="350"/>
      <c r="HB1180" s="350"/>
      <c r="HC1180" s="350"/>
      <c r="HD1180" s="350"/>
      <c r="HE1180" s="350"/>
      <c r="HF1180" s="350"/>
      <c r="HG1180" s="350"/>
      <c r="HH1180" s="350"/>
      <c r="HI1180" s="350"/>
      <c r="HJ1180" s="350"/>
      <c r="HK1180" s="350"/>
      <c r="HL1180" s="350"/>
      <c r="HM1180" s="350"/>
      <c r="HN1180" s="350"/>
      <c r="HO1180" s="350"/>
      <c r="HP1180" s="350"/>
      <c r="HQ1180" s="350"/>
      <c r="HR1180" s="350"/>
      <c r="HS1180" s="350"/>
      <c r="HT1180" s="350"/>
      <c r="HU1180" s="350"/>
      <c r="HV1180" s="350"/>
      <c r="HW1180" s="350"/>
      <c r="HX1180" s="350"/>
      <c r="HY1180" s="350"/>
      <c r="HZ1180" s="350"/>
      <c r="IA1180" s="350"/>
      <c r="IB1180" s="350"/>
      <c r="IC1180" s="350"/>
      <c r="ID1180" s="350"/>
      <c r="IE1180" s="350"/>
      <c r="IF1180" s="350"/>
      <c r="IG1180" s="350"/>
      <c r="IH1180" s="350"/>
      <c r="II1180" s="350"/>
      <c r="IJ1180" s="350"/>
      <c r="IK1180" s="350"/>
      <c r="IL1180" s="350"/>
      <c r="IM1180" s="350"/>
      <c r="IN1180" s="350"/>
      <c r="IO1180" s="350"/>
      <c r="IP1180" s="350"/>
      <c r="IQ1180" s="350"/>
      <c r="IR1180" s="350"/>
      <c r="IS1180" s="350"/>
      <c r="IT1180" s="350"/>
      <c r="IU1180" s="350"/>
      <c r="IV1180" s="350"/>
    </row>
    <row r="1181" spans="1:256" s="287" customFormat="1" x14ac:dyDescent="0.2">
      <c r="A1181" s="350" t="s">
        <v>2075</v>
      </c>
      <c r="B1181" s="352">
        <v>41649.527777777781</v>
      </c>
      <c r="C1181" s="352">
        <v>41649.774305555555</v>
      </c>
      <c r="D1181" s="350" t="s">
        <v>3828</v>
      </c>
      <c r="E1181" s="350" t="s">
        <v>3829</v>
      </c>
      <c r="F1181" s="350"/>
      <c r="G1181" s="350">
        <v>50</v>
      </c>
      <c r="H1181" s="350"/>
      <c r="I1181" s="350"/>
      <c r="J1181" s="350"/>
      <c r="K1181" s="350"/>
      <c r="L1181" s="350"/>
      <c r="M1181" s="350">
        <v>67</v>
      </c>
      <c r="N1181" s="350"/>
      <c r="O1181" s="350"/>
      <c r="P1181" s="350"/>
      <c r="Q1181" s="350">
        <v>2800</v>
      </c>
      <c r="R1181" s="350"/>
      <c r="S1181" s="350"/>
      <c r="T1181" s="350"/>
      <c r="U1181" s="350"/>
      <c r="V1181" s="350"/>
      <c r="W1181" s="350"/>
      <c r="X1181" s="350"/>
      <c r="Y1181" s="350"/>
      <c r="Z1181" s="350"/>
      <c r="AA1181" s="350"/>
      <c r="AB1181" s="350"/>
      <c r="AC1181" s="350"/>
      <c r="AD1181" s="350"/>
      <c r="AE1181" s="350"/>
      <c r="AF1181" s="350"/>
      <c r="AG1181" s="350"/>
      <c r="AH1181" s="350"/>
      <c r="AI1181" s="350"/>
      <c r="AJ1181" s="350"/>
      <c r="AK1181" s="350"/>
      <c r="AL1181" s="350"/>
      <c r="AM1181" s="350"/>
      <c r="AN1181" s="350"/>
      <c r="AO1181" s="350"/>
      <c r="AP1181" s="350"/>
      <c r="AQ1181" s="350"/>
      <c r="AR1181" s="350"/>
      <c r="AS1181" s="350"/>
      <c r="AT1181" s="350"/>
      <c r="AU1181" s="350"/>
      <c r="AV1181" s="350"/>
      <c r="AW1181" s="350"/>
      <c r="AX1181" s="350"/>
      <c r="AY1181" s="350"/>
      <c r="AZ1181" s="350"/>
      <c r="BA1181" s="350"/>
      <c r="BB1181" s="350"/>
      <c r="BC1181" s="350"/>
      <c r="BD1181" s="350"/>
      <c r="BE1181" s="350"/>
      <c r="BF1181" s="350"/>
      <c r="BG1181" s="350"/>
      <c r="BH1181" s="350"/>
      <c r="BI1181" s="350"/>
      <c r="BJ1181" s="350"/>
      <c r="BK1181" s="350"/>
      <c r="BL1181" s="350"/>
      <c r="BM1181" s="350"/>
      <c r="BN1181" s="350"/>
      <c r="BO1181" s="350"/>
      <c r="BP1181" s="350"/>
      <c r="BQ1181" s="350"/>
      <c r="BR1181" s="350"/>
      <c r="BS1181" s="350"/>
      <c r="BT1181" s="350"/>
      <c r="BU1181" s="350"/>
      <c r="BV1181" s="350"/>
      <c r="BW1181" s="350"/>
      <c r="BX1181" s="350"/>
      <c r="BY1181" s="350"/>
      <c r="BZ1181" s="350"/>
      <c r="CA1181" s="350"/>
      <c r="CB1181" s="350"/>
      <c r="CC1181" s="350"/>
      <c r="CD1181" s="350"/>
      <c r="CE1181" s="350"/>
      <c r="CF1181" s="350"/>
      <c r="CG1181" s="350"/>
      <c r="CH1181" s="350"/>
      <c r="CI1181" s="350"/>
      <c r="CJ1181" s="350"/>
      <c r="CK1181" s="350"/>
      <c r="CL1181" s="350"/>
      <c r="CM1181" s="350"/>
      <c r="CN1181" s="350"/>
      <c r="CO1181" s="350"/>
      <c r="CP1181" s="350"/>
      <c r="CQ1181" s="350"/>
      <c r="CR1181" s="350"/>
      <c r="CS1181" s="350"/>
      <c r="CT1181" s="350"/>
      <c r="CU1181" s="350"/>
      <c r="CV1181" s="350"/>
      <c r="CW1181" s="350"/>
      <c r="CX1181" s="350"/>
      <c r="CY1181" s="350"/>
      <c r="CZ1181" s="350"/>
      <c r="DA1181" s="350"/>
      <c r="DB1181" s="350"/>
      <c r="DC1181" s="350"/>
      <c r="DD1181" s="350"/>
      <c r="DE1181" s="350"/>
      <c r="DF1181" s="350"/>
      <c r="DG1181" s="350"/>
      <c r="DH1181" s="350"/>
      <c r="DI1181" s="350"/>
      <c r="DJ1181" s="350"/>
      <c r="DK1181" s="350"/>
      <c r="DL1181" s="350"/>
      <c r="DM1181" s="350"/>
      <c r="DN1181" s="350"/>
      <c r="DO1181" s="350"/>
      <c r="DP1181" s="350"/>
      <c r="DQ1181" s="350"/>
      <c r="DR1181" s="350"/>
      <c r="DS1181" s="350"/>
      <c r="DT1181" s="350"/>
      <c r="DU1181" s="350"/>
      <c r="DV1181" s="350"/>
      <c r="DW1181" s="350"/>
      <c r="DX1181" s="350"/>
      <c r="DY1181" s="350"/>
      <c r="DZ1181" s="350"/>
      <c r="EA1181" s="350"/>
      <c r="EB1181" s="350"/>
      <c r="EC1181" s="350"/>
      <c r="ED1181" s="350"/>
      <c r="EE1181" s="350"/>
      <c r="EF1181" s="350"/>
      <c r="EG1181" s="350"/>
      <c r="EH1181" s="350"/>
      <c r="EI1181" s="350"/>
      <c r="EJ1181" s="350"/>
      <c r="EK1181" s="350"/>
      <c r="EL1181" s="350"/>
      <c r="EM1181" s="350"/>
      <c r="EN1181" s="350"/>
      <c r="EO1181" s="350"/>
      <c r="EP1181" s="350"/>
      <c r="EQ1181" s="350"/>
      <c r="ER1181" s="350"/>
      <c r="ES1181" s="350"/>
      <c r="ET1181" s="350"/>
      <c r="EU1181" s="350"/>
      <c r="EV1181" s="350"/>
      <c r="EW1181" s="350"/>
      <c r="EX1181" s="350"/>
      <c r="EY1181" s="350"/>
      <c r="EZ1181" s="350"/>
      <c r="FA1181" s="350"/>
      <c r="FB1181" s="350"/>
      <c r="FC1181" s="350"/>
      <c r="FD1181" s="350"/>
      <c r="FE1181" s="350"/>
      <c r="FF1181" s="350"/>
      <c r="FG1181" s="350"/>
      <c r="FH1181" s="350"/>
      <c r="FI1181" s="350"/>
      <c r="FJ1181" s="350"/>
      <c r="FK1181" s="350"/>
      <c r="FL1181" s="350"/>
      <c r="FM1181" s="350"/>
      <c r="FN1181" s="350"/>
      <c r="FO1181" s="350"/>
      <c r="FP1181" s="350"/>
      <c r="FQ1181" s="350"/>
      <c r="FR1181" s="350"/>
      <c r="FS1181" s="350"/>
      <c r="FT1181" s="350"/>
      <c r="FU1181" s="350"/>
      <c r="FV1181" s="350"/>
      <c r="FW1181" s="350"/>
      <c r="FX1181" s="350"/>
      <c r="FY1181" s="350"/>
      <c r="FZ1181" s="350"/>
      <c r="GA1181" s="350"/>
      <c r="GB1181" s="350"/>
      <c r="GC1181" s="350"/>
      <c r="GD1181" s="350"/>
      <c r="GE1181" s="350"/>
      <c r="GF1181" s="350"/>
      <c r="GG1181" s="350"/>
      <c r="GH1181" s="350"/>
      <c r="GI1181" s="350"/>
      <c r="GJ1181" s="350"/>
      <c r="GK1181" s="350"/>
      <c r="GL1181" s="350"/>
      <c r="GM1181" s="350"/>
      <c r="GN1181" s="350"/>
      <c r="GO1181" s="350"/>
      <c r="GP1181" s="350"/>
      <c r="GQ1181" s="350"/>
      <c r="GR1181" s="350"/>
      <c r="GS1181" s="350"/>
      <c r="GT1181" s="350"/>
      <c r="GU1181" s="350"/>
      <c r="GV1181" s="350"/>
      <c r="GW1181" s="350"/>
      <c r="GX1181" s="350"/>
      <c r="GY1181" s="350"/>
      <c r="GZ1181" s="350"/>
      <c r="HA1181" s="350"/>
      <c r="HB1181" s="350"/>
      <c r="HC1181" s="350"/>
      <c r="HD1181" s="350"/>
      <c r="HE1181" s="350"/>
      <c r="HF1181" s="350"/>
      <c r="HG1181" s="350"/>
      <c r="HH1181" s="350"/>
      <c r="HI1181" s="350"/>
      <c r="HJ1181" s="350"/>
      <c r="HK1181" s="350"/>
      <c r="HL1181" s="350"/>
      <c r="HM1181" s="350"/>
      <c r="HN1181" s="350"/>
      <c r="HO1181" s="350"/>
      <c r="HP1181" s="350"/>
      <c r="HQ1181" s="350"/>
      <c r="HR1181" s="350"/>
      <c r="HS1181" s="350"/>
      <c r="HT1181" s="350"/>
      <c r="HU1181" s="350"/>
      <c r="HV1181" s="350"/>
      <c r="HW1181" s="350"/>
      <c r="HX1181" s="350"/>
      <c r="HY1181" s="350"/>
      <c r="HZ1181" s="350"/>
      <c r="IA1181" s="350"/>
      <c r="IB1181" s="350"/>
      <c r="IC1181" s="350"/>
      <c r="ID1181" s="350"/>
      <c r="IE1181" s="350"/>
      <c r="IF1181" s="350"/>
      <c r="IG1181" s="350"/>
      <c r="IH1181" s="350"/>
      <c r="II1181" s="350"/>
      <c r="IJ1181" s="350"/>
      <c r="IK1181" s="350"/>
      <c r="IL1181" s="350"/>
      <c r="IM1181" s="350"/>
      <c r="IN1181" s="350"/>
      <c r="IO1181" s="350"/>
      <c r="IP1181" s="350"/>
      <c r="IQ1181" s="350"/>
      <c r="IR1181" s="350"/>
      <c r="IS1181" s="350"/>
      <c r="IT1181" s="350"/>
      <c r="IU1181" s="350"/>
      <c r="IV1181" s="350"/>
    </row>
    <row r="1182" spans="1:256" x14ac:dyDescent="0.2">
      <c r="A1182" s="350" t="s">
        <v>2075</v>
      </c>
      <c r="B1182" s="352">
        <v>41649.697916666664</v>
      </c>
      <c r="C1182" s="352">
        <v>41650.96875</v>
      </c>
      <c r="D1182" s="350" t="s">
        <v>3760</v>
      </c>
      <c r="E1182" s="350" t="s">
        <v>3761</v>
      </c>
      <c r="F1182" s="350"/>
      <c r="G1182" s="350">
        <v>50</v>
      </c>
      <c r="H1182" s="350"/>
      <c r="I1182" s="350"/>
      <c r="J1182" s="350"/>
      <c r="K1182" s="350"/>
      <c r="L1182" s="350"/>
      <c r="M1182" s="350">
        <v>990</v>
      </c>
      <c r="N1182" s="350"/>
      <c r="O1182" s="350"/>
      <c r="P1182" s="350"/>
      <c r="Q1182" s="350">
        <v>1200</v>
      </c>
      <c r="R1182" s="350"/>
      <c r="S1182" s="350">
        <v>1.9E-2</v>
      </c>
      <c r="T1182" s="350"/>
      <c r="U1182" s="350">
        <v>2</v>
      </c>
      <c r="V1182" s="350"/>
      <c r="W1182" s="350">
        <v>217</v>
      </c>
      <c r="X1182" s="350"/>
      <c r="Y1182" s="350">
        <v>740</v>
      </c>
      <c r="Z1182" s="350"/>
      <c r="AA1182" s="350">
        <v>1100</v>
      </c>
      <c r="AB1182" s="350"/>
      <c r="AC1182" s="350">
        <v>4220</v>
      </c>
      <c r="AD1182" s="350" t="s">
        <v>1784</v>
      </c>
      <c r="AE1182" s="350">
        <v>10</v>
      </c>
      <c r="AF1182" s="350"/>
      <c r="AG1182" s="350">
        <v>330</v>
      </c>
      <c r="AH1182" s="350"/>
      <c r="AI1182" s="350">
        <v>490</v>
      </c>
      <c r="AJ1182" s="350" t="s">
        <v>1784</v>
      </c>
      <c r="AK1182" s="350">
        <v>2.5</v>
      </c>
      <c r="AL1182" s="350"/>
      <c r="AM1182" s="350">
        <v>7</v>
      </c>
      <c r="AN1182" s="350"/>
      <c r="AO1182" s="350">
        <v>366</v>
      </c>
      <c r="AP1182" s="350"/>
      <c r="AQ1182" s="350">
        <v>76</v>
      </c>
      <c r="AR1182" s="350"/>
      <c r="AS1182" s="350"/>
      <c r="AT1182" s="350"/>
      <c r="AU1182" s="350"/>
      <c r="AV1182" s="350"/>
      <c r="AW1182" s="350"/>
      <c r="AX1182" s="350"/>
      <c r="AY1182" s="350"/>
      <c r="AZ1182" s="350"/>
      <c r="BA1182" s="350">
        <v>236</v>
      </c>
      <c r="BB1182" s="350"/>
      <c r="BC1182" s="350"/>
      <c r="BD1182" s="350"/>
      <c r="BE1182" s="350"/>
      <c r="BF1182" s="350"/>
      <c r="BG1182" s="350"/>
      <c r="BH1182" s="350"/>
      <c r="BI1182" s="350"/>
      <c r="BJ1182" s="350"/>
      <c r="BK1182" s="350"/>
      <c r="BL1182" s="350"/>
      <c r="BM1182" s="350"/>
      <c r="BN1182" s="350"/>
      <c r="BO1182" s="350"/>
      <c r="BP1182" s="350"/>
      <c r="BQ1182" s="350"/>
      <c r="BR1182" s="350"/>
      <c r="BS1182" s="350"/>
      <c r="BT1182" s="350"/>
      <c r="BU1182" s="350"/>
      <c r="BV1182" s="350"/>
      <c r="BW1182" s="350"/>
      <c r="BX1182" s="350"/>
      <c r="BY1182" s="350"/>
      <c r="BZ1182" s="350"/>
      <c r="CA1182" s="350">
        <v>41</v>
      </c>
      <c r="CB1182" s="350"/>
      <c r="CC1182" s="350">
        <v>4.5</v>
      </c>
      <c r="CD1182" s="350" t="s">
        <v>1784</v>
      </c>
      <c r="CE1182" s="350">
        <v>10</v>
      </c>
      <c r="CF1182" s="350"/>
      <c r="CG1182" s="350"/>
      <c r="CH1182" s="350"/>
      <c r="CI1182" s="350"/>
      <c r="CJ1182" s="350"/>
      <c r="CK1182" s="350"/>
      <c r="CL1182" s="350"/>
      <c r="CM1182" s="350"/>
      <c r="CN1182" s="350"/>
      <c r="CO1182" s="350"/>
      <c r="CP1182" s="350"/>
      <c r="CQ1182" s="350"/>
      <c r="CR1182" s="350"/>
      <c r="CS1182" s="350"/>
      <c r="CT1182" s="350"/>
      <c r="CU1182" s="350"/>
      <c r="CV1182" s="350"/>
      <c r="CW1182" s="350"/>
      <c r="CX1182" s="350"/>
      <c r="CY1182" s="350"/>
      <c r="CZ1182" s="350"/>
      <c r="DA1182" s="350"/>
      <c r="DB1182" s="350"/>
      <c r="DC1182" s="350"/>
      <c r="DD1182" s="350"/>
      <c r="DE1182" s="350"/>
      <c r="DF1182" s="350"/>
      <c r="DG1182" s="350"/>
      <c r="DH1182" s="350"/>
      <c r="DI1182" s="350"/>
      <c r="DJ1182" s="350"/>
      <c r="DK1182" s="350"/>
      <c r="DL1182" s="350"/>
      <c r="DM1182" s="350"/>
      <c r="DN1182" s="350"/>
      <c r="DO1182" s="350"/>
      <c r="DP1182" s="350"/>
      <c r="DQ1182" s="350"/>
      <c r="DR1182" s="350"/>
      <c r="DS1182" s="350"/>
      <c r="DT1182" s="350"/>
      <c r="DU1182" s="350"/>
      <c r="DV1182" s="350"/>
      <c r="DW1182" s="350"/>
      <c r="DX1182" s="350"/>
      <c r="DY1182" s="350"/>
      <c r="DZ1182" s="350"/>
      <c r="EA1182" s="350"/>
      <c r="EB1182" s="350"/>
      <c r="EC1182" s="350"/>
      <c r="ED1182" s="350"/>
      <c r="EE1182" s="350"/>
      <c r="EF1182" s="350"/>
      <c r="EG1182" s="350"/>
      <c r="EH1182" s="350"/>
      <c r="EI1182" s="350"/>
      <c r="EJ1182" s="350"/>
      <c r="EK1182" s="350"/>
      <c r="EL1182" s="350"/>
      <c r="EM1182" s="350"/>
      <c r="EN1182" s="350"/>
      <c r="EO1182" s="350"/>
      <c r="EP1182" s="350"/>
      <c r="EQ1182" s="350"/>
      <c r="ER1182" s="350"/>
      <c r="ES1182" s="350"/>
      <c r="ET1182" s="350"/>
      <c r="EU1182" s="350"/>
      <c r="EV1182" s="350"/>
      <c r="EW1182" s="350"/>
      <c r="EX1182" s="350"/>
      <c r="EY1182" s="350"/>
      <c r="EZ1182" s="350"/>
      <c r="FA1182" s="350"/>
      <c r="FB1182" s="350"/>
      <c r="FC1182" s="350"/>
      <c r="FD1182" s="350"/>
      <c r="FE1182" s="350"/>
      <c r="FF1182" s="350"/>
      <c r="FG1182" s="350"/>
      <c r="FH1182" s="350"/>
      <c r="FI1182" s="350"/>
      <c r="FJ1182" s="350"/>
      <c r="FK1182" s="350"/>
      <c r="FL1182" s="350"/>
      <c r="FM1182" s="350"/>
      <c r="FN1182" s="350"/>
      <c r="FO1182" s="350"/>
      <c r="FP1182" s="350"/>
      <c r="FQ1182" s="350"/>
      <c r="FR1182" s="350"/>
      <c r="FS1182" s="350"/>
      <c r="FT1182" s="350"/>
      <c r="FU1182" s="350"/>
      <c r="FV1182" s="350"/>
      <c r="FW1182" s="350"/>
      <c r="FX1182" s="350"/>
      <c r="FY1182" s="350"/>
      <c r="FZ1182" s="350"/>
      <c r="GA1182" s="350"/>
      <c r="GB1182" s="350"/>
      <c r="GC1182" s="350"/>
      <c r="GD1182" s="350"/>
      <c r="GE1182" s="350"/>
      <c r="GF1182" s="350"/>
      <c r="GG1182" s="350"/>
      <c r="GH1182" s="350"/>
      <c r="GI1182" s="350"/>
      <c r="GJ1182" s="350"/>
      <c r="GK1182" s="350"/>
      <c r="GL1182" s="350"/>
      <c r="GM1182" s="350"/>
      <c r="GN1182" s="350"/>
      <c r="GO1182" s="350"/>
      <c r="GP1182" s="350"/>
      <c r="GQ1182" s="350"/>
      <c r="GR1182" s="350"/>
      <c r="GS1182" s="350"/>
      <c r="GT1182" s="350"/>
      <c r="GU1182" s="350"/>
      <c r="GV1182" s="350"/>
      <c r="GW1182" s="350"/>
      <c r="GX1182" s="350"/>
      <c r="GY1182" s="350"/>
      <c r="GZ1182" s="350"/>
      <c r="HA1182" s="350"/>
      <c r="HB1182" s="350"/>
      <c r="HC1182" s="350"/>
      <c r="HD1182" s="350"/>
      <c r="HE1182" s="350"/>
      <c r="HF1182" s="350"/>
      <c r="HG1182" s="350"/>
      <c r="HH1182" s="350"/>
      <c r="HI1182" s="350"/>
      <c r="HJ1182" s="350"/>
      <c r="HK1182" s="350"/>
      <c r="HL1182" s="350"/>
      <c r="HM1182" s="350"/>
      <c r="HN1182" s="350"/>
      <c r="HO1182" s="350"/>
      <c r="HP1182" s="350"/>
      <c r="HQ1182" s="350"/>
      <c r="HR1182" s="350"/>
      <c r="HS1182" s="350"/>
      <c r="HT1182" s="350"/>
      <c r="HU1182" s="350"/>
      <c r="HV1182" s="350"/>
      <c r="HW1182" s="350"/>
      <c r="HX1182" s="350"/>
      <c r="HY1182" s="350"/>
      <c r="HZ1182" s="350"/>
      <c r="IA1182" s="350"/>
      <c r="IB1182" s="350"/>
      <c r="IC1182" s="350"/>
      <c r="ID1182" s="350"/>
      <c r="IE1182" s="350"/>
      <c r="IF1182" s="350"/>
      <c r="IG1182" s="350"/>
      <c r="IH1182" s="350"/>
      <c r="II1182" s="350"/>
      <c r="IJ1182" s="350"/>
      <c r="IK1182" s="350"/>
      <c r="IL1182" s="350"/>
      <c r="IM1182" s="350"/>
      <c r="IN1182" s="350"/>
      <c r="IO1182" s="350"/>
      <c r="IP1182" s="350"/>
      <c r="IQ1182" s="350"/>
      <c r="IR1182" s="350"/>
      <c r="IS1182" s="350"/>
      <c r="IT1182" s="350"/>
      <c r="IU1182" s="350"/>
      <c r="IV1182" s="350"/>
    </row>
    <row r="1183" spans="1:256" x14ac:dyDescent="0.2">
      <c r="A1183" s="350" t="s">
        <v>2075</v>
      </c>
      <c r="B1183" s="352">
        <v>41649.798611111109</v>
      </c>
      <c r="C1183" s="352">
        <v>41651.072916666664</v>
      </c>
      <c r="D1183" s="350" t="s">
        <v>3830</v>
      </c>
      <c r="E1183" s="350" t="s">
        <v>3831</v>
      </c>
      <c r="F1183" s="350"/>
      <c r="G1183" s="350">
        <v>50</v>
      </c>
      <c r="H1183" s="350"/>
      <c r="I1183" s="350"/>
      <c r="J1183" s="350"/>
      <c r="K1183" s="350"/>
      <c r="L1183" s="350"/>
      <c r="M1183" s="350">
        <v>930</v>
      </c>
      <c r="N1183" s="350"/>
      <c r="O1183" s="350"/>
      <c r="P1183" s="350"/>
      <c r="Q1183" s="350">
        <v>1100</v>
      </c>
      <c r="R1183" s="350"/>
      <c r="S1183" s="350"/>
      <c r="T1183" s="350"/>
      <c r="U1183" s="350"/>
      <c r="V1183" s="350"/>
      <c r="W1183" s="350"/>
      <c r="X1183" s="350"/>
      <c r="Y1183" s="350"/>
      <c r="Z1183" s="350"/>
      <c r="AA1183" s="350"/>
      <c r="AB1183" s="350"/>
      <c r="AC1183" s="350"/>
      <c r="AD1183" s="350"/>
      <c r="AE1183" s="350"/>
      <c r="AF1183" s="350"/>
      <c r="AG1183" s="350"/>
      <c r="AH1183" s="350"/>
      <c r="AI1183" s="350"/>
      <c r="AJ1183" s="350"/>
      <c r="AK1183" s="350"/>
      <c r="AL1183" s="350"/>
      <c r="AM1183" s="350"/>
      <c r="AN1183" s="350"/>
      <c r="AO1183" s="350"/>
      <c r="AP1183" s="350"/>
      <c r="AQ1183" s="350"/>
      <c r="AR1183" s="350"/>
      <c r="AS1183" s="350"/>
      <c r="AT1183" s="350"/>
      <c r="AU1183" s="350"/>
      <c r="AV1183" s="350"/>
      <c r="AW1183" s="350"/>
      <c r="AX1183" s="350"/>
      <c r="AY1183" s="350"/>
      <c r="AZ1183" s="350"/>
      <c r="BA1183" s="350"/>
      <c r="BB1183" s="350"/>
      <c r="BC1183" s="350"/>
      <c r="BD1183" s="350"/>
      <c r="BE1183" s="350"/>
      <c r="BF1183" s="350"/>
      <c r="BG1183" s="350"/>
      <c r="BH1183" s="350"/>
      <c r="BI1183" s="350"/>
      <c r="BJ1183" s="350"/>
      <c r="BK1183" s="350"/>
      <c r="BL1183" s="350"/>
      <c r="BM1183" s="350"/>
      <c r="BN1183" s="350"/>
      <c r="BO1183" s="350"/>
      <c r="BP1183" s="350"/>
      <c r="BQ1183" s="350"/>
      <c r="BR1183" s="350"/>
      <c r="BS1183" s="350"/>
      <c r="BT1183" s="350"/>
      <c r="BU1183" s="350"/>
      <c r="BV1183" s="350"/>
      <c r="BW1183" s="350"/>
      <c r="BX1183" s="350"/>
      <c r="BY1183" s="350"/>
      <c r="BZ1183" s="350"/>
      <c r="CA1183" s="350"/>
      <c r="CB1183" s="350"/>
      <c r="CC1183" s="350"/>
      <c r="CD1183" s="350"/>
      <c r="CE1183" s="350"/>
      <c r="CF1183" s="350"/>
      <c r="CG1183" s="350"/>
      <c r="CH1183" s="350"/>
      <c r="CI1183" s="350"/>
      <c r="CJ1183" s="350"/>
      <c r="CK1183" s="350"/>
      <c r="CL1183" s="350"/>
      <c r="CM1183" s="350"/>
      <c r="CN1183" s="350"/>
      <c r="CO1183" s="350"/>
      <c r="CP1183" s="350"/>
      <c r="CQ1183" s="350"/>
      <c r="CR1183" s="350"/>
      <c r="CS1183" s="350"/>
      <c r="CT1183" s="350"/>
      <c r="CU1183" s="350"/>
      <c r="CV1183" s="350"/>
      <c r="CW1183" s="350"/>
      <c r="CX1183" s="350"/>
      <c r="CY1183" s="350"/>
      <c r="CZ1183" s="350"/>
      <c r="DA1183" s="350"/>
      <c r="DB1183" s="350"/>
      <c r="DC1183" s="350"/>
      <c r="DD1183" s="350"/>
      <c r="DE1183" s="350"/>
      <c r="DF1183" s="350"/>
      <c r="DG1183" s="350"/>
      <c r="DH1183" s="350"/>
      <c r="DI1183" s="350"/>
      <c r="DJ1183" s="350"/>
      <c r="DK1183" s="350"/>
      <c r="DL1183" s="350"/>
      <c r="DM1183" s="350"/>
      <c r="DN1183" s="350"/>
      <c r="DO1183" s="350"/>
      <c r="DP1183" s="350"/>
      <c r="DQ1183" s="350"/>
      <c r="DR1183" s="350"/>
      <c r="DS1183" s="350"/>
      <c r="DT1183" s="350"/>
      <c r="DU1183" s="350"/>
      <c r="DV1183" s="350"/>
      <c r="DW1183" s="350"/>
      <c r="DX1183" s="350"/>
      <c r="DY1183" s="350"/>
      <c r="DZ1183" s="350"/>
      <c r="EA1183" s="350"/>
      <c r="EB1183" s="350"/>
      <c r="EC1183" s="350"/>
      <c r="ED1183" s="350"/>
      <c r="EE1183" s="350"/>
      <c r="EF1183" s="350"/>
      <c r="EG1183" s="350"/>
      <c r="EH1183" s="350"/>
      <c r="EI1183" s="350"/>
      <c r="EJ1183" s="350"/>
      <c r="EK1183" s="350"/>
      <c r="EL1183" s="350"/>
      <c r="EM1183" s="350"/>
      <c r="EN1183" s="350"/>
      <c r="EO1183" s="350"/>
      <c r="EP1183" s="350"/>
      <c r="EQ1183" s="350"/>
      <c r="ER1183" s="350"/>
      <c r="ES1183" s="350"/>
      <c r="ET1183" s="350"/>
      <c r="EU1183" s="350"/>
      <c r="EV1183" s="350"/>
      <c r="EW1183" s="350"/>
      <c r="EX1183" s="350"/>
      <c r="EY1183" s="350"/>
      <c r="EZ1183" s="350"/>
      <c r="FA1183" s="350"/>
      <c r="FB1183" s="350"/>
      <c r="FC1183" s="350"/>
      <c r="FD1183" s="350"/>
      <c r="FE1183" s="350"/>
      <c r="FF1183" s="350"/>
      <c r="FG1183" s="350"/>
      <c r="FH1183" s="350"/>
      <c r="FI1183" s="350"/>
      <c r="FJ1183" s="350"/>
      <c r="FK1183" s="350"/>
      <c r="FL1183" s="350"/>
      <c r="FM1183" s="350"/>
      <c r="FN1183" s="350"/>
      <c r="FO1183" s="350"/>
      <c r="FP1183" s="350"/>
      <c r="FQ1183" s="350"/>
      <c r="FR1183" s="350"/>
      <c r="FS1183" s="350"/>
      <c r="FT1183" s="350"/>
      <c r="FU1183" s="350"/>
      <c r="FV1183" s="350"/>
      <c r="FW1183" s="350"/>
      <c r="FX1183" s="350"/>
      <c r="FY1183" s="350"/>
      <c r="FZ1183" s="350"/>
      <c r="GA1183" s="350"/>
      <c r="GB1183" s="350"/>
      <c r="GC1183" s="350"/>
      <c r="GD1183" s="350"/>
      <c r="GE1183" s="350"/>
      <c r="GF1183" s="350"/>
      <c r="GG1183" s="350"/>
      <c r="GH1183" s="350"/>
      <c r="GI1183" s="350"/>
      <c r="GJ1183" s="350"/>
      <c r="GK1183" s="350"/>
      <c r="GL1183" s="350"/>
      <c r="GM1183" s="350"/>
      <c r="GN1183" s="350"/>
      <c r="GO1183" s="350"/>
      <c r="GP1183" s="350"/>
      <c r="GQ1183" s="350"/>
      <c r="GR1183" s="350"/>
      <c r="GS1183" s="350"/>
      <c r="GT1183" s="350"/>
      <c r="GU1183" s="350"/>
      <c r="GV1183" s="350"/>
      <c r="GW1183" s="350"/>
      <c r="GX1183" s="350"/>
      <c r="GY1183" s="350"/>
      <c r="GZ1183" s="350"/>
      <c r="HA1183" s="350"/>
      <c r="HB1183" s="350"/>
      <c r="HC1183" s="350"/>
      <c r="HD1183" s="350"/>
      <c r="HE1183" s="350"/>
      <c r="HF1183" s="350"/>
      <c r="HG1183" s="350"/>
      <c r="HH1183" s="350"/>
      <c r="HI1183" s="350"/>
      <c r="HJ1183" s="350"/>
      <c r="HK1183" s="350"/>
      <c r="HL1183" s="350"/>
      <c r="HM1183" s="350"/>
      <c r="HN1183" s="350"/>
      <c r="HO1183" s="350"/>
      <c r="HP1183" s="350"/>
      <c r="HQ1183" s="350"/>
      <c r="HR1183" s="350"/>
      <c r="HS1183" s="350"/>
      <c r="HT1183" s="350"/>
      <c r="HU1183" s="350"/>
      <c r="HV1183" s="350"/>
      <c r="HW1183" s="350"/>
      <c r="HX1183" s="350"/>
      <c r="HY1183" s="350"/>
      <c r="HZ1183" s="350"/>
      <c r="IA1183" s="350"/>
      <c r="IB1183" s="350"/>
      <c r="IC1183" s="350"/>
      <c r="ID1183" s="350"/>
      <c r="IE1183" s="350"/>
      <c r="IF1183" s="350"/>
      <c r="IG1183" s="350"/>
      <c r="IH1183" s="350"/>
      <c r="II1183" s="350"/>
      <c r="IJ1183" s="350"/>
      <c r="IK1183" s="350"/>
      <c r="IL1183" s="350"/>
      <c r="IM1183" s="350"/>
      <c r="IN1183" s="350"/>
      <c r="IO1183" s="350"/>
      <c r="IP1183" s="350"/>
      <c r="IQ1183" s="350"/>
      <c r="IR1183" s="350"/>
      <c r="IS1183" s="350"/>
      <c r="IT1183" s="350"/>
      <c r="IU1183" s="350"/>
      <c r="IV1183" s="350"/>
    </row>
    <row r="1184" spans="1:256" x14ac:dyDescent="0.2">
      <c r="A1184" s="350" t="s">
        <v>2075</v>
      </c>
      <c r="B1184" s="352">
        <v>41651.28125</v>
      </c>
      <c r="C1184" s="352">
        <v>41653.208333333336</v>
      </c>
      <c r="D1184" s="350" t="s">
        <v>3832</v>
      </c>
      <c r="E1184" s="350" t="s">
        <v>3833</v>
      </c>
      <c r="F1184" s="350"/>
      <c r="G1184" s="350">
        <v>50</v>
      </c>
      <c r="H1184" s="350"/>
      <c r="I1184" s="350"/>
      <c r="J1184" s="350"/>
      <c r="K1184" s="350"/>
      <c r="L1184" s="350"/>
      <c r="M1184" s="350">
        <v>620</v>
      </c>
      <c r="N1184" s="350"/>
      <c r="O1184" s="350"/>
      <c r="P1184" s="350"/>
      <c r="Q1184" s="350">
        <v>780</v>
      </c>
      <c r="R1184" s="350"/>
      <c r="S1184" s="350"/>
      <c r="T1184" s="350"/>
      <c r="U1184" s="350"/>
      <c r="V1184" s="350"/>
      <c r="W1184" s="350"/>
      <c r="X1184" s="350"/>
      <c r="Y1184" s="350"/>
      <c r="Z1184" s="350"/>
      <c r="AA1184" s="350"/>
      <c r="AB1184" s="350"/>
      <c r="AC1184" s="350"/>
      <c r="AD1184" s="350"/>
      <c r="AE1184" s="350"/>
      <c r="AF1184" s="350"/>
      <c r="AG1184" s="350"/>
      <c r="AH1184" s="350"/>
      <c r="AI1184" s="350"/>
      <c r="AJ1184" s="350"/>
      <c r="AK1184" s="350"/>
      <c r="AL1184" s="350"/>
      <c r="AM1184" s="350"/>
      <c r="AN1184" s="350"/>
      <c r="AO1184" s="350"/>
      <c r="AP1184" s="350"/>
      <c r="AQ1184" s="350"/>
      <c r="AR1184" s="350"/>
      <c r="AS1184" s="350"/>
      <c r="AT1184" s="350"/>
      <c r="AU1184" s="350"/>
      <c r="AV1184" s="350"/>
      <c r="AW1184" s="350"/>
      <c r="AX1184" s="350"/>
      <c r="AY1184" s="350"/>
      <c r="AZ1184" s="350"/>
      <c r="BA1184" s="350"/>
      <c r="BB1184" s="350"/>
      <c r="BC1184" s="350"/>
      <c r="BD1184" s="350"/>
      <c r="BE1184" s="350"/>
      <c r="BF1184" s="350"/>
      <c r="BG1184" s="350"/>
      <c r="BH1184" s="350"/>
      <c r="BI1184" s="350"/>
      <c r="BJ1184" s="350"/>
      <c r="BK1184" s="350"/>
      <c r="BL1184" s="350"/>
      <c r="BM1184" s="350"/>
      <c r="BN1184" s="350"/>
      <c r="BO1184" s="350"/>
      <c r="BP1184" s="350"/>
      <c r="BQ1184" s="350"/>
      <c r="BR1184" s="350"/>
      <c r="BS1184" s="350"/>
      <c r="BT1184" s="350"/>
      <c r="BU1184" s="350"/>
      <c r="BV1184" s="350"/>
      <c r="BW1184" s="350"/>
      <c r="BX1184" s="350"/>
      <c r="BY1184" s="350"/>
      <c r="BZ1184" s="350"/>
      <c r="CA1184" s="350"/>
      <c r="CB1184" s="350"/>
      <c r="CC1184" s="350"/>
      <c r="CD1184" s="350"/>
      <c r="CE1184" s="350"/>
      <c r="CF1184" s="350"/>
      <c r="CG1184" s="350"/>
      <c r="CH1184" s="350"/>
      <c r="CI1184" s="350"/>
      <c r="CJ1184" s="350"/>
      <c r="CK1184" s="350"/>
      <c r="CL1184" s="350"/>
      <c r="CM1184" s="350"/>
      <c r="CN1184" s="350"/>
      <c r="CO1184" s="350"/>
      <c r="CP1184" s="350"/>
      <c r="CQ1184" s="350"/>
      <c r="CR1184" s="350"/>
      <c r="CS1184" s="350"/>
      <c r="CT1184" s="350"/>
      <c r="CU1184" s="350"/>
      <c r="CV1184" s="350"/>
      <c r="CW1184" s="350"/>
      <c r="CX1184" s="350"/>
      <c r="CY1184" s="350"/>
      <c r="CZ1184" s="350"/>
      <c r="DA1184" s="350"/>
      <c r="DB1184" s="350"/>
      <c r="DC1184" s="350"/>
      <c r="DD1184" s="350"/>
      <c r="DE1184" s="350"/>
      <c r="DF1184" s="350"/>
      <c r="DG1184" s="350"/>
      <c r="DH1184" s="350"/>
      <c r="DI1184" s="350"/>
      <c r="DJ1184" s="350"/>
      <c r="DK1184" s="350"/>
      <c r="DL1184" s="350"/>
      <c r="DM1184" s="350"/>
      <c r="DN1184" s="350"/>
      <c r="DO1184" s="350"/>
      <c r="DP1184" s="350"/>
      <c r="DQ1184" s="350"/>
      <c r="DR1184" s="350"/>
      <c r="DS1184" s="350"/>
      <c r="DT1184" s="350"/>
      <c r="DU1184" s="350"/>
      <c r="DV1184" s="350"/>
      <c r="DW1184" s="350"/>
      <c r="DX1184" s="350"/>
      <c r="DY1184" s="350"/>
      <c r="DZ1184" s="350"/>
      <c r="EA1184" s="350"/>
      <c r="EB1184" s="350"/>
      <c r="EC1184" s="350"/>
      <c r="ED1184" s="350"/>
      <c r="EE1184" s="350"/>
      <c r="EF1184" s="350"/>
      <c r="EG1184" s="350"/>
      <c r="EH1184" s="350"/>
      <c r="EI1184" s="350"/>
      <c r="EJ1184" s="350"/>
      <c r="EK1184" s="350"/>
      <c r="EL1184" s="350"/>
      <c r="EM1184" s="350"/>
      <c r="EN1184" s="350"/>
      <c r="EO1184" s="350"/>
      <c r="EP1184" s="350"/>
      <c r="EQ1184" s="350"/>
      <c r="ER1184" s="350"/>
      <c r="ES1184" s="350"/>
      <c r="ET1184" s="350"/>
      <c r="EU1184" s="350"/>
      <c r="EV1184" s="350"/>
      <c r="EW1184" s="350"/>
      <c r="EX1184" s="350"/>
      <c r="EY1184" s="350"/>
      <c r="EZ1184" s="350"/>
      <c r="FA1184" s="350"/>
      <c r="FB1184" s="350"/>
      <c r="FC1184" s="350"/>
      <c r="FD1184" s="350"/>
      <c r="FE1184" s="350"/>
      <c r="FF1184" s="350"/>
      <c r="FG1184" s="350"/>
      <c r="FH1184" s="350"/>
      <c r="FI1184" s="350"/>
      <c r="FJ1184" s="350"/>
      <c r="FK1184" s="350"/>
      <c r="FL1184" s="350"/>
      <c r="FM1184" s="350"/>
      <c r="FN1184" s="350"/>
      <c r="FO1184" s="350"/>
      <c r="FP1184" s="350"/>
      <c r="FQ1184" s="350"/>
      <c r="FR1184" s="350"/>
      <c r="FS1184" s="350"/>
      <c r="FT1184" s="350"/>
      <c r="FU1184" s="350"/>
      <c r="FV1184" s="350"/>
      <c r="FW1184" s="350"/>
      <c r="FX1184" s="350"/>
      <c r="FY1184" s="350"/>
      <c r="FZ1184" s="350"/>
      <c r="GA1184" s="350"/>
      <c r="GB1184" s="350"/>
      <c r="GC1184" s="350"/>
      <c r="GD1184" s="350"/>
      <c r="GE1184" s="350"/>
      <c r="GF1184" s="350"/>
      <c r="GG1184" s="350"/>
      <c r="GH1184" s="350"/>
      <c r="GI1184" s="350"/>
      <c r="GJ1184" s="350"/>
      <c r="GK1184" s="350"/>
      <c r="GL1184" s="350"/>
      <c r="GM1184" s="350"/>
      <c r="GN1184" s="350"/>
      <c r="GO1184" s="350"/>
      <c r="GP1184" s="350"/>
      <c r="GQ1184" s="350"/>
      <c r="GR1184" s="350"/>
      <c r="GS1184" s="350"/>
      <c r="GT1184" s="350"/>
      <c r="GU1184" s="350"/>
      <c r="GV1184" s="350"/>
      <c r="GW1184" s="350"/>
      <c r="GX1184" s="350"/>
      <c r="GY1184" s="350"/>
      <c r="GZ1184" s="350"/>
      <c r="HA1184" s="350"/>
      <c r="HB1184" s="350"/>
      <c r="HC1184" s="350"/>
      <c r="HD1184" s="350"/>
      <c r="HE1184" s="350"/>
      <c r="HF1184" s="350"/>
      <c r="HG1184" s="350"/>
      <c r="HH1184" s="350"/>
      <c r="HI1184" s="350"/>
      <c r="HJ1184" s="350"/>
      <c r="HK1184" s="350"/>
      <c r="HL1184" s="350"/>
      <c r="HM1184" s="350"/>
      <c r="HN1184" s="350"/>
      <c r="HO1184" s="350"/>
      <c r="HP1184" s="350"/>
      <c r="HQ1184" s="350"/>
      <c r="HR1184" s="350"/>
      <c r="HS1184" s="350"/>
      <c r="HT1184" s="350"/>
      <c r="HU1184" s="350"/>
      <c r="HV1184" s="350"/>
      <c r="HW1184" s="350"/>
      <c r="HX1184" s="350"/>
      <c r="HY1184" s="350"/>
      <c r="HZ1184" s="350"/>
      <c r="IA1184" s="350"/>
      <c r="IB1184" s="350"/>
      <c r="IC1184" s="350"/>
      <c r="ID1184" s="350"/>
      <c r="IE1184" s="350"/>
      <c r="IF1184" s="350"/>
      <c r="IG1184" s="350"/>
      <c r="IH1184" s="350"/>
      <c r="II1184" s="350"/>
      <c r="IJ1184" s="350"/>
      <c r="IK1184" s="350"/>
      <c r="IL1184" s="350"/>
      <c r="IM1184" s="350"/>
      <c r="IN1184" s="350"/>
      <c r="IO1184" s="350"/>
      <c r="IP1184" s="350"/>
      <c r="IQ1184" s="350"/>
      <c r="IR1184" s="350"/>
      <c r="IS1184" s="350"/>
      <c r="IT1184" s="350"/>
      <c r="IU1184" s="350"/>
      <c r="IV1184" s="350"/>
    </row>
    <row r="1185" spans="1:256" x14ac:dyDescent="0.2">
      <c r="A1185" s="350" t="s">
        <v>2075</v>
      </c>
      <c r="B1185" s="352">
        <v>41651.545138888891</v>
      </c>
      <c r="C1185" s="350"/>
      <c r="D1185" s="350" t="s">
        <v>3762</v>
      </c>
      <c r="E1185" s="350" t="s">
        <v>3763</v>
      </c>
      <c r="F1185" s="350"/>
      <c r="G1185" s="350">
        <v>70</v>
      </c>
      <c r="H1185" s="350"/>
      <c r="I1185" s="350"/>
      <c r="J1185" s="350"/>
      <c r="K1185" s="350">
        <v>1.9</v>
      </c>
      <c r="L1185" s="350"/>
      <c r="M1185" s="350"/>
      <c r="N1185" s="350"/>
      <c r="O1185" s="350"/>
      <c r="P1185" s="350"/>
      <c r="Q1185" s="350">
        <v>1100</v>
      </c>
      <c r="R1185" s="350"/>
      <c r="S1185" s="350"/>
      <c r="T1185" s="350"/>
      <c r="U1185" s="350"/>
      <c r="V1185" s="350"/>
      <c r="W1185" s="350"/>
      <c r="X1185" s="350"/>
      <c r="Y1185" s="350"/>
      <c r="Z1185" s="350"/>
      <c r="AA1185" s="350"/>
      <c r="AB1185" s="350"/>
      <c r="AC1185" s="350"/>
      <c r="AD1185" s="350"/>
      <c r="AE1185" s="350"/>
      <c r="AF1185" s="350"/>
      <c r="AG1185" s="350"/>
      <c r="AH1185" s="350"/>
      <c r="AI1185" s="350"/>
      <c r="AJ1185" s="350"/>
      <c r="AK1185" s="350"/>
      <c r="AL1185" s="350"/>
      <c r="AM1185" s="350"/>
      <c r="AN1185" s="350"/>
      <c r="AO1185" s="350"/>
      <c r="AP1185" s="350"/>
      <c r="AQ1185" s="350"/>
      <c r="AR1185" s="350"/>
      <c r="AS1185" s="350"/>
      <c r="AT1185" s="350"/>
      <c r="AU1185" s="350"/>
      <c r="AV1185" s="350"/>
      <c r="AW1185" s="350"/>
      <c r="AX1185" s="350"/>
      <c r="AY1185" s="350"/>
      <c r="AZ1185" s="350"/>
      <c r="BA1185" s="350"/>
      <c r="BB1185" s="350"/>
      <c r="BC1185" s="350"/>
      <c r="BD1185" s="350"/>
      <c r="BE1185" s="350"/>
      <c r="BF1185" s="350"/>
      <c r="BG1185" s="350"/>
      <c r="BH1185" s="350"/>
      <c r="BI1185" s="350"/>
      <c r="BJ1185" s="350"/>
      <c r="BK1185" s="350"/>
      <c r="BL1185" s="350"/>
      <c r="BM1185" s="350"/>
      <c r="BN1185" s="350"/>
      <c r="BO1185" s="350"/>
      <c r="BP1185" s="350"/>
      <c r="BQ1185" s="350"/>
      <c r="BR1185" s="350"/>
      <c r="BS1185" s="350"/>
      <c r="BT1185" s="350"/>
      <c r="BU1185" s="350"/>
      <c r="BV1185" s="350"/>
      <c r="BW1185" s="350"/>
      <c r="BX1185" s="350"/>
      <c r="BY1185" s="350">
        <v>4.62</v>
      </c>
      <c r="BZ1185" s="350"/>
      <c r="CA1185" s="350"/>
      <c r="CB1185" s="350"/>
      <c r="CC1185" s="350"/>
      <c r="CD1185" s="350"/>
      <c r="CE1185" s="350"/>
      <c r="CF1185" s="350"/>
      <c r="CG1185" s="350"/>
      <c r="CH1185" s="350"/>
      <c r="CI1185" s="350"/>
      <c r="CJ1185" s="350"/>
      <c r="CK1185" s="350"/>
      <c r="CL1185" s="350"/>
      <c r="CM1185" s="350"/>
      <c r="CN1185" s="350"/>
      <c r="CO1185" s="350"/>
      <c r="CP1185" s="350"/>
      <c r="CQ1185" s="350"/>
      <c r="CR1185" s="350"/>
      <c r="CS1185" s="350"/>
      <c r="CT1185" s="350"/>
      <c r="CU1185" s="350"/>
      <c r="CV1185" s="350"/>
      <c r="CW1185" s="350"/>
      <c r="CX1185" s="350"/>
      <c r="CY1185" s="350"/>
      <c r="CZ1185" s="350"/>
      <c r="DA1185" s="350"/>
      <c r="DB1185" s="350"/>
      <c r="DC1185" s="350"/>
      <c r="DD1185" s="350"/>
      <c r="DE1185" s="350"/>
      <c r="DF1185" s="350"/>
      <c r="DG1185" s="350"/>
      <c r="DH1185" s="350"/>
      <c r="DI1185" s="350"/>
      <c r="DJ1185" s="350"/>
      <c r="DK1185" s="350"/>
      <c r="DL1185" s="350"/>
      <c r="DM1185" s="350"/>
      <c r="DN1185" s="350"/>
      <c r="DO1185" s="350"/>
      <c r="DP1185" s="350"/>
      <c r="DQ1185" s="350"/>
      <c r="DR1185" s="350"/>
      <c r="DS1185" s="350"/>
      <c r="DT1185" s="350"/>
      <c r="DU1185" s="350"/>
      <c r="DV1185" s="350"/>
      <c r="DW1185" s="350"/>
      <c r="DX1185" s="350"/>
      <c r="DY1185" s="350"/>
      <c r="DZ1185" s="350"/>
      <c r="EA1185" s="350"/>
      <c r="EB1185" s="350"/>
      <c r="EC1185" s="350"/>
      <c r="ED1185" s="350"/>
      <c r="EE1185" s="350"/>
      <c r="EF1185" s="350"/>
      <c r="EG1185" s="350"/>
      <c r="EH1185" s="350"/>
      <c r="EI1185" s="350"/>
      <c r="EJ1185" s="350"/>
      <c r="EK1185" s="350"/>
      <c r="EL1185" s="350"/>
      <c r="EM1185" s="350"/>
      <c r="EN1185" s="350"/>
      <c r="EO1185" s="350"/>
      <c r="EP1185" s="350"/>
      <c r="EQ1185" s="350"/>
      <c r="ER1185" s="350"/>
      <c r="ES1185" s="350"/>
      <c r="ET1185" s="350"/>
      <c r="EU1185" s="350"/>
      <c r="EV1185" s="350"/>
      <c r="EW1185" s="350"/>
      <c r="EX1185" s="350"/>
      <c r="EY1185" s="350"/>
      <c r="EZ1185" s="350"/>
      <c r="FA1185" s="350"/>
      <c r="FB1185" s="350"/>
      <c r="FC1185" s="350"/>
      <c r="FD1185" s="350"/>
      <c r="FE1185" s="350"/>
      <c r="FF1185" s="350"/>
      <c r="FG1185" s="350"/>
      <c r="FH1185" s="350"/>
      <c r="FI1185" s="350"/>
      <c r="FJ1185" s="350"/>
      <c r="FK1185" s="350"/>
      <c r="FL1185" s="350"/>
      <c r="FM1185" s="350"/>
      <c r="FN1185" s="350"/>
      <c r="FO1185" s="350"/>
      <c r="FP1185" s="350"/>
      <c r="FQ1185" s="350"/>
      <c r="FR1185" s="350"/>
      <c r="FS1185" s="350"/>
      <c r="FT1185" s="350"/>
      <c r="FU1185" s="350"/>
      <c r="FV1185" s="350"/>
      <c r="FW1185" s="350"/>
      <c r="FX1185" s="350"/>
      <c r="FY1185" s="350"/>
      <c r="FZ1185" s="350"/>
      <c r="GA1185" s="350"/>
      <c r="GB1185" s="350"/>
      <c r="GC1185" s="350"/>
      <c r="GD1185" s="350"/>
      <c r="GE1185" s="350"/>
      <c r="GF1185" s="350"/>
      <c r="GG1185" s="350"/>
      <c r="GH1185" s="350"/>
      <c r="GI1185" s="350"/>
      <c r="GJ1185" s="350"/>
      <c r="GK1185" s="350"/>
      <c r="GL1185" s="350"/>
      <c r="GM1185" s="350"/>
      <c r="GN1185" s="350"/>
      <c r="GO1185" s="350"/>
      <c r="GP1185" s="350"/>
      <c r="GQ1185" s="350"/>
      <c r="GR1185" s="350"/>
      <c r="GS1185" s="350"/>
      <c r="GT1185" s="350"/>
      <c r="GU1185" s="350"/>
      <c r="GV1185" s="350"/>
      <c r="GW1185" s="350"/>
      <c r="GX1185" s="350"/>
      <c r="GY1185" s="350"/>
      <c r="GZ1185" s="350"/>
      <c r="HA1185" s="350"/>
      <c r="HB1185" s="350"/>
      <c r="HC1185" s="350"/>
      <c r="HD1185" s="350"/>
      <c r="HE1185" s="350"/>
      <c r="HF1185" s="350"/>
      <c r="HG1185" s="350"/>
      <c r="HH1185" s="350"/>
      <c r="HI1185" s="350"/>
      <c r="HJ1185" s="350"/>
      <c r="HK1185" s="350"/>
      <c r="HL1185" s="350"/>
      <c r="HM1185" s="350"/>
      <c r="HN1185" s="350"/>
      <c r="HO1185" s="350"/>
      <c r="HP1185" s="350"/>
      <c r="HQ1185" s="350"/>
      <c r="HR1185" s="350"/>
      <c r="HS1185" s="350"/>
      <c r="HT1185" s="350"/>
      <c r="HU1185" s="350"/>
      <c r="HV1185" s="350"/>
      <c r="HW1185" s="350"/>
      <c r="HX1185" s="350"/>
      <c r="HY1185" s="350"/>
      <c r="HZ1185" s="350"/>
      <c r="IA1185" s="350"/>
      <c r="IB1185" s="350"/>
      <c r="IC1185" s="350"/>
      <c r="ID1185" s="350"/>
      <c r="IE1185" s="350"/>
      <c r="IF1185" s="350"/>
      <c r="IG1185" s="350"/>
      <c r="IH1185" s="350"/>
      <c r="II1185" s="350"/>
      <c r="IJ1185" s="350"/>
      <c r="IK1185" s="350"/>
      <c r="IL1185" s="350"/>
      <c r="IM1185" s="350"/>
      <c r="IN1185" s="350"/>
      <c r="IO1185" s="350"/>
      <c r="IP1185" s="350"/>
      <c r="IQ1185" s="350"/>
      <c r="IR1185" s="350"/>
      <c r="IS1185" s="350"/>
      <c r="IT1185" s="350"/>
      <c r="IU1185" s="350"/>
      <c r="IV1185" s="350"/>
    </row>
    <row r="1186" spans="1:256" s="287" customFormat="1" x14ac:dyDescent="0.2">
      <c r="A1186" s="350" t="s">
        <v>2075</v>
      </c>
      <c r="B1186" s="352">
        <v>41653.298611111109</v>
      </c>
      <c r="C1186" s="352">
        <v>41657.447916666664</v>
      </c>
      <c r="D1186" s="350" t="s">
        <v>3834</v>
      </c>
      <c r="E1186" s="350" t="s">
        <v>3835</v>
      </c>
      <c r="F1186" s="350"/>
      <c r="G1186" s="350">
        <v>50</v>
      </c>
      <c r="H1186" s="350"/>
      <c r="I1186" s="350"/>
      <c r="J1186" s="350"/>
      <c r="K1186" s="350"/>
      <c r="L1186" s="350"/>
      <c r="M1186" s="350">
        <v>450</v>
      </c>
      <c r="N1186" s="350"/>
      <c r="O1186" s="350"/>
      <c r="P1186" s="350"/>
      <c r="Q1186" s="350">
        <v>470</v>
      </c>
      <c r="R1186" s="350"/>
      <c r="S1186" s="350"/>
      <c r="T1186" s="350"/>
      <c r="U1186" s="350"/>
      <c r="V1186" s="350"/>
      <c r="W1186" s="350"/>
      <c r="X1186" s="350"/>
      <c r="Y1186" s="350"/>
      <c r="Z1186" s="350"/>
      <c r="AA1186" s="350"/>
      <c r="AB1186" s="350"/>
      <c r="AC1186" s="350"/>
      <c r="AD1186" s="350"/>
      <c r="AE1186" s="350"/>
      <c r="AF1186" s="350"/>
      <c r="AG1186" s="350"/>
      <c r="AH1186" s="350"/>
      <c r="AI1186" s="350"/>
      <c r="AJ1186" s="350"/>
      <c r="AK1186" s="350"/>
      <c r="AL1186" s="350"/>
      <c r="AM1186" s="350"/>
      <c r="AN1186" s="350"/>
      <c r="AO1186" s="350"/>
      <c r="AP1186" s="350"/>
      <c r="AQ1186" s="350"/>
      <c r="AR1186" s="350"/>
      <c r="AS1186" s="350"/>
      <c r="AT1186" s="350"/>
      <c r="AU1186" s="350"/>
      <c r="AV1186" s="350"/>
      <c r="AW1186" s="350"/>
      <c r="AX1186" s="350"/>
      <c r="AY1186" s="350"/>
      <c r="AZ1186" s="350"/>
      <c r="BA1186" s="350"/>
      <c r="BB1186" s="350"/>
      <c r="BC1186" s="350"/>
      <c r="BD1186" s="350"/>
      <c r="BE1186" s="350"/>
      <c r="BF1186" s="350"/>
      <c r="BG1186" s="350"/>
      <c r="BH1186" s="350"/>
      <c r="BI1186" s="350"/>
      <c r="BJ1186" s="350"/>
      <c r="BK1186" s="350"/>
      <c r="BL1186" s="350"/>
      <c r="BM1186" s="350"/>
      <c r="BN1186" s="350"/>
      <c r="BO1186" s="350"/>
      <c r="BP1186" s="350"/>
      <c r="BQ1186" s="350"/>
      <c r="BR1186" s="350"/>
      <c r="BS1186" s="350"/>
      <c r="BT1186" s="350"/>
      <c r="BU1186" s="350"/>
      <c r="BV1186" s="350"/>
      <c r="BW1186" s="350"/>
      <c r="BX1186" s="350"/>
      <c r="BY1186" s="350"/>
      <c r="BZ1186" s="350"/>
      <c r="CA1186" s="350"/>
      <c r="CB1186" s="350"/>
      <c r="CC1186" s="350"/>
      <c r="CD1186" s="350"/>
      <c r="CE1186" s="350"/>
      <c r="CF1186" s="350"/>
      <c r="CG1186" s="350"/>
      <c r="CH1186" s="350"/>
      <c r="CI1186" s="350"/>
      <c r="CJ1186" s="350"/>
      <c r="CK1186" s="350"/>
      <c r="CL1186" s="350"/>
      <c r="CM1186" s="350"/>
      <c r="CN1186" s="350"/>
      <c r="CO1186" s="350"/>
      <c r="CP1186" s="350"/>
      <c r="CQ1186" s="350"/>
      <c r="CR1186" s="350"/>
      <c r="CS1186" s="350"/>
      <c r="CT1186" s="350"/>
      <c r="CU1186" s="350"/>
      <c r="CV1186" s="350"/>
      <c r="CW1186" s="350"/>
      <c r="CX1186" s="350"/>
      <c r="CY1186" s="350"/>
      <c r="CZ1186" s="350"/>
      <c r="DA1186" s="350"/>
      <c r="DB1186" s="350"/>
      <c r="DC1186" s="350"/>
      <c r="DD1186" s="350"/>
      <c r="DE1186" s="350"/>
      <c r="DF1186" s="350"/>
      <c r="DG1186" s="350"/>
      <c r="DH1186" s="350"/>
      <c r="DI1186" s="350"/>
      <c r="DJ1186" s="350"/>
      <c r="DK1186" s="350"/>
      <c r="DL1186" s="350"/>
      <c r="DM1186" s="350"/>
      <c r="DN1186" s="350"/>
      <c r="DO1186" s="350"/>
      <c r="DP1186" s="350"/>
      <c r="DQ1186" s="350"/>
      <c r="DR1186" s="350"/>
      <c r="DS1186" s="350"/>
      <c r="DT1186" s="350"/>
      <c r="DU1186" s="350"/>
      <c r="DV1186" s="350"/>
      <c r="DW1186" s="350"/>
      <c r="DX1186" s="350"/>
      <c r="DY1186" s="350"/>
      <c r="DZ1186" s="350"/>
      <c r="EA1186" s="350"/>
      <c r="EB1186" s="350"/>
      <c r="EC1186" s="350"/>
      <c r="ED1186" s="350"/>
      <c r="EE1186" s="350"/>
      <c r="EF1186" s="350"/>
      <c r="EG1186" s="350"/>
      <c r="EH1186" s="350"/>
      <c r="EI1186" s="350"/>
      <c r="EJ1186" s="350"/>
      <c r="EK1186" s="350"/>
      <c r="EL1186" s="350"/>
      <c r="EM1186" s="350"/>
      <c r="EN1186" s="350"/>
      <c r="EO1186" s="350"/>
      <c r="EP1186" s="350"/>
      <c r="EQ1186" s="350"/>
      <c r="ER1186" s="350"/>
      <c r="ES1186" s="350"/>
      <c r="ET1186" s="350"/>
      <c r="EU1186" s="350"/>
      <c r="EV1186" s="350"/>
      <c r="EW1186" s="350"/>
      <c r="EX1186" s="350"/>
      <c r="EY1186" s="350"/>
      <c r="EZ1186" s="350"/>
      <c r="FA1186" s="350"/>
      <c r="FB1186" s="350"/>
      <c r="FC1186" s="350"/>
      <c r="FD1186" s="350"/>
      <c r="FE1186" s="350"/>
      <c r="FF1186" s="350"/>
      <c r="FG1186" s="350"/>
      <c r="FH1186" s="350"/>
      <c r="FI1186" s="350"/>
      <c r="FJ1186" s="350"/>
      <c r="FK1186" s="350"/>
      <c r="FL1186" s="350"/>
      <c r="FM1186" s="350"/>
      <c r="FN1186" s="350"/>
      <c r="FO1186" s="350"/>
      <c r="FP1186" s="350"/>
      <c r="FQ1186" s="350"/>
      <c r="FR1186" s="350"/>
      <c r="FS1186" s="350"/>
      <c r="FT1186" s="350"/>
      <c r="FU1186" s="350"/>
      <c r="FV1186" s="350"/>
      <c r="FW1186" s="350"/>
      <c r="FX1186" s="350"/>
      <c r="FY1186" s="350"/>
      <c r="FZ1186" s="350"/>
      <c r="GA1186" s="350"/>
      <c r="GB1186" s="350"/>
      <c r="GC1186" s="350"/>
      <c r="GD1186" s="350"/>
      <c r="GE1186" s="350"/>
      <c r="GF1186" s="350"/>
      <c r="GG1186" s="350"/>
      <c r="GH1186" s="350"/>
      <c r="GI1186" s="350"/>
      <c r="GJ1186" s="350"/>
      <c r="GK1186" s="350"/>
      <c r="GL1186" s="350"/>
      <c r="GM1186" s="350"/>
      <c r="GN1186" s="350"/>
      <c r="GO1186" s="350"/>
      <c r="GP1186" s="350"/>
      <c r="GQ1186" s="350"/>
      <c r="GR1186" s="350"/>
      <c r="GS1186" s="350"/>
      <c r="GT1186" s="350"/>
      <c r="GU1186" s="350"/>
      <c r="GV1186" s="350"/>
      <c r="GW1186" s="350"/>
      <c r="GX1186" s="350"/>
      <c r="GY1186" s="350"/>
      <c r="GZ1186" s="350"/>
      <c r="HA1186" s="350"/>
      <c r="HB1186" s="350"/>
      <c r="HC1186" s="350"/>
      <c r="HD1186" s="350"/>
      <c r="HE1186" s="350"/>
      <c r="HF1186" s="350"/>
      <c r="HG1186" s="350"/>
      <c r="HH1186" s="350"/>
      <c r="HI1186" s="350"/>
      <c r="HJ1186" s="350"/>
      <c r="HK1186" s="350"/>
      <c r="HL1186" s="350"/>
      <c r="HM1186" s="350"/>
      <c r="HN1186" s="350"/>
      <c r="HO1186" s="350"/>
      <c r="HP1186" s="350"/>
      <c r="HQ1186" s="350"/>
      <c r="HR1186" s="350"/>
      <c r="HS1186" s="350"/>
      <c r="HT1186" s="350"/>
      <c r="HU1186" s="350"/>
      <c r="HV1186" s="350"/>
      <c r="HW1186" s="350"/>
      <c r="HX1186" s="350"/>
      <c r="HY1186" s="350"/>
      <c r="HZ1186" s="350"/>
      <c r="IA1186" s="350"/>
      <c r="IB1186" s="350"/>
      <c r="IC1186" s="350"/>
      <c r="ID1186" s="350"/>
      <c r="IE1186" s="350"/>
      <c r="IF1186" s="350"/>
      <c r="IG1186" s="350"/>
      <c r="IH1186" s="350"/>
      <c r="II1186" s="350"/>
      <c r="IJ1186" s="350"/>
      <c r="IK1186" s="350"/>
      <c r="IL1186" s="350"/>
      <c r="IM1186" s="350"/>
      <c r="IN1186" s="350"/>
      <c r="IO1186" s="350"/>
      <c r="IP1186" s="350"/>
      <c r="IQ1186" s="350"/>
      <c r="IR1186" s="350"/>
      <c r="IS1186" s="350"/>
      <c r="IT1186" s="350"/>
      <c r="IU1186" s="350"/>
      <c r="IV1186" s="350"/>
    </row>
    <row r="1187" spans="1:256" s="287" customFormat="1" x14ac:dyDescent="0.2">
      <c r="A1187" s="350" t="s">
        <v>2075</v>
      </c>
      <c r="B1187" s="352">
        <v>41657.809027777781</v>
      </c>
      <c r="C1187" s="352">
        <v>41663.163194444445</v>
      </c>
      <c r="D1187" s="350" t="s">
        <v>3836</v>
      </c>
      <c r="E1187" s="350" t="s">
        <v>3837</v>
      </c>
      <c r="F1187" s="350"/>
      <c r="G1187" s="350">
        <v>50</v>
      </c>
      <c r="H1187" s="350"/>
      <c r="I1187" s="350"/>
      <c r="J1187" s="350"/>
      <c r="K1187" s="350"/>
      <c r="L1187" s="350"/>
      <c r="M1187" s="350">
        <v>290</v>
      </c>
      <c r="N1187" s="350"/>
      <c r="O1187" s="350"/>
      <c r="P1187" s="350"/>
      <c r="Q1187" s="350">
        <v>220</v>
      </c>
      <c r="R1187" s="350"/>
      <c r="S1187" s="350"/>
      <c r="T1187" s="350"/>
      <c r="U1187" s="350"/>
      <c r="V1187" s="350"/>
      <c r="W1187" s="350"/>
      <c r="X1187" s="350"/>
      <c r="Y1187" s="350"/>
      <c r="Z1187" s="350"/>
      <c r="AA1187" s="350"/>
      <c r="AB1187" s="350"/>
      <c r="AC1187" s="350"/>
      <c r="AD1187" s="350"/>
      <c r="AE1187" s="350"/>
      <c r="AF1187" s="350"/>
      <c r="AG1187" s="350"/>
      <c r="AH1187" s="350"/>
      <c r="AI1187" s="350"/>
      <c r="AJ1187" s="350"/>
      <c r="AK1187" s="350"/>
      <c r="AL1187" s="350"/>
      <c r="AM1187" s="350"/>
      <c r="AN1187" s="350"/>
      <c r="AO1187" s="350"/>
      <c r="AP1187" s="350"/>
      <c r="AQ1187" s="350"/>
      <c r="AR1187" s="350"/>
      <c r="AS1187" s="350"/>
      <c r="AT1187" s="350"/>
      <c r="AU1187" s="350"/>
      <c r="AV1187" s="350"/>
      <c r="AW1187" s="350"/>
      <c r="AX1187" s="350"/>
      <c r="AY1187" s="350"/>
      <c r="AZ1187" s="350"/>
      <c r="BA1187" s="350"/>
      <c r="BB1187" s="350"/>
      <c r="BC1187" s="350"/>
      <c r="BD1187" s="350"/>
      <c r="BE1187" s="350"/>
      <c r="BF1187" s="350"/>
      <c r="BG1187" s="350"/>
      <c r="BH1187" s="350"/>
      <c r="BI1187" s="350"/>
      <c r="BJ1187" s="350"/>
      <c r="BK1187" s="350"/>
      <c r="BL1187" s="350"/>
      <c r="BM1187" s="350"/>
      <c r="BN1187" s="350"/>
      <c r="BO1187" s="350"/>
      <c r="BP1187" s="350"/>
      <c r="BQ1187" s="350"/>
      <c r="BR1187" s="350"/>
      <c r="BS1187" s="350"/>
      <c r="BT1187" s="350"/>
      <c r="BU1187" s="350"/>
      <c r="BV1187" s="350"/>
      <c r="BW1187" s="350"/>
      <c r="BX1187" s="350"/>
      <c r="BY1187" s="350"/>
      <c r="BZ1187" s="350"/>
      <c r="CA1187" s="350"/>
      <c r="CB1187" s="350"/>
      <c r="CC1187" s="350"/>
      <c r="CD1187" s="350"/>
      <c r="CE1187" s="350"/>
      <c r="CF1187" s="350"/>
      <c r="CG1187" s="350"/>
      <c r="CH1187" s="350"/>
      <c r="CI1187" s="350"/>
      <c r="CJ1187" s="350"/>
      <c r="CK1187" s="350"/>
      <c r="CL1187" s="350"/>
      <c r="CM1187" s="350"/>
      <c r="CN1187" s="350"/>
      <c r="CO1187" s="350"/>
      <c r="CP1187" s="350"/>
      <c r="CQ1187" s="350"/>
      <c r="CR1187" s="350"/>
      <c r="CS1187" s="350"/>
      <c r="CT1187" s="350"/>
      <c r="CU1187" s="350"/>
      <c r="CV1187" s="350"/>
      <c r="CW1187" s="350"/>
      <c r="CX1187" s="350"/>
      <c r="CY1187" s="350"/>
      <c r="CZ1187" s="350"/>
      <c r="DA1187" s="350"/>
      <c r="DB1187" s="350"/>
      <c r="DC1187" s="350"/>
      <c r="DD1187" s="350"/>
      <c r="DE1187" s="350"/>
      <c r="DF1187" s="350"/>
      <c r="DG1187" s="350"/>
      <c r="DH1187" s="350"/>
      <c r="DI1187" s="350"/>
      <c r="DJ1187" s="350"/>
      <c r="DK1187" s="350"/>
      <c r="DL1187" s="350"/>
      <c r="DM1187" s="350"/>
      <c r="DN1187" s="350"/>
      <c r="DO1187" s="350"/>
      <c r="DP1187" s="350"/>
      <c r="DQ1187" s="350"/>
      <c r="DR1187" s="350"/>
      <c r="DS1187" s="350"/>
      <c r="DT1187" s="350"/>
      <c r="DU1187" s="350"/>
      <c r="DV1187" s="350"/>
      <c r="DW1187" s="350"/>
      <c r="DX1187" s="350"/>
      <c r="DY1187" s="350"/>
      <c r="DZ1187" s="350"/>
      <c r="EA1187" s="350"/>
      <c r="EB1187" s="350"/>
      <c r="EC1187" s="350"/>
      <c r="ED1187" s="350"/>
      <c r="EE1187" s="350"/>
      <c r="EF1187" s="350"/>
      <c r="EG1187" s="350"/>
      <c r="EH1187" s="350"/>
      <c r="EI1187" s="350"/>
      <c r="EJ1187" s="350"/>
      <c r="EK1187" s="350"/>
      <c r="EL1187" s="350"/>
      <c r="EM1187" s="350"/>
      <c r="EN1187" s="350"/>
      <c r="EO1187" s="350"/>
      <c r="EP1187" s="350"/>
      <c r="EQ1187" s="350"/>
      <c r="ER1187" s="350"/>
      <c r="ES1187" s="350"/>
      <c r="ET1187" s="350"/>
      <c r="EU1187" s="350"/>
      <c r="EV1187" s="350"/>
      <c r="EW1187" s="350"/>
      <c r="EX1187" s="350"/>
      <c r="EY1187" s="350"/>
      <c r="EZ1187" s="350"/>
      <c r="FA1187" s="350"/>
      <c r="FB1187" s="350"/>
      <c r="FC1187" s="350"/>
      <c r="FD1187" s="350"/>
      <c r="FE1187" s="350"/>
      <c r="FF1187" s="350"/>
      <c r="FG1187" s="350"/>
      <c r="FH1187" s="350"/>
      <c r="FI1187" s="350"/>
      <c r="FJ1187" s="350"/>
      <c r="FK1187" s="350"/>
      <c r="FL1187" s="350"/>
      <c r="FM1187" s="350"/>
      <c r="FN1187" s="350"/>
      <c r="FO1187" s="350"/>
      <c r="FP1187" s="350"/>
      <c r="FQ1187" s="350"/>
      <c r="FR1187" s="350"/>
      <c r="FS1187" s="350"/>
      <c r="FT1187" s="350"/>
      <c r="FU1187" s="350"/>
      <c r="FV1187" s="350"/>
      <c r="FW1187" s="350"/>
      <c r="FX1187" s="350"/>
      <c r="FY1187" s="350"/>
      <c r="FZ1187" s="350"/>
      <c r="GA1187" s="350"/>
      <c r="GB1187" s="350"/>
      <c r="GC1187" s="350"/>
      <c r="GD1187" s="350"/>
      <c r="GE1187" s="350"/>
      <c r="GF1187" s="350"/>
      <c r="GG1187" s="350"/>
      <c r="GH1187" s="350"/>
      <c r="GI1187" s="350"/>
      <c r="GJ1187" s="350"/>
      <c r="GK1187" s="350"/>
      <c r="GL1187" s="350"/>
      <c r="GM1187" s="350"/>
      <c r="GN1187" s="350"/>
      <c r="GO1187" s="350"/>
      <c r="GP1187" s="350"/>
      <c r="GQ1187" s="350"/>
      <c r="GR1187" s="350"/>
      <c r="GS1187" s="350"/>
      <c r="GT1187" s="350"/>
      <c r="GU1187" s="350"/>
      <c r="GV1187" s="350"/>
      <c r="GW1187" s="350"/>
      <c r="GX1187" s="350"/>
      <c r="GY1187" s="350"/>
      <c r="GZ1187" s="350"/>
      <c r="HA1187" s="350"/>
      <c r="HB1187" s="350"/>
      <c r="HC1187" s="350"/>
      <c r="HD1187" s="350"/>
      <c r="HE1187" s="350"/>
      <c r="HF1187" s="350"/>
      <c r="HG1187" s="350"/>
      <c r="HH1187" s="350"/>
      <c r="HI1187" s="350"/>
      <c r="HJ1187" s="350"/>
      <c r="HK1187" s="350"/>
      <c r="HL1187" s="350"/>
      <c r="HM1187" s="350"/>
      <c r="HN1187" s="350"/>
      <c r="HO1187" s="350"/>
      <c r="HP1187" s="350"/>
      <c r="HQ1187" s="350"/>
      <c r="HR1187" s="350"/>
      <c r="HS1187" s="350"/>
      <c r="HT1187" s="350"/>
      <c r="HU1187" s="350"/>
      <c r="HV1187" s="350"/>
      <c r="HW1187" s="350"/>
      <c r="HX1187" s="350"/>
      <c r="HY1187" s="350"/>
      <c r="HZ1187" s="350"/>
      <c r="IA1187" s="350"/>
      <c r="IB1187" s="350"/>
      <c r="IC1187" s="350"/>
      <c r="ID1187" s="350"/>
      <c r="IE1187" s="350"/>
      <c r="IF1187" s="350"/>
      <c r="IG1187" s="350"/>
      <c r="IH1187" s="350"/>
      <c r="II1187" s="350"/>
      <c r="IJ1187" s="350"/>
      <c r="IK1187" s="350"/>
      <c r="IL1187" s="350"/>
      <c r="IM1187" s="350"/>
      <c r="IN1187" s="350"/>
      <c r="IO1187" s="350"/>
      <c r="IP1187" s="350"/>
      <c r="IQ1187" s="350"/>
      <c r="IR1187" s="350"/>
      <c r="IS1187" s="350"/>
      <c r="IT1187" s="350"/>
      <c r="IU1187" s="350"/>
      <c r="IV1187" s="350"/>
    </row>
    <row r="1188" spans="1:256" s="287" customFormat="1" x14ac:dyDescent="0.2">
      <c r="A1188" s="350" t="s">
        <v>2075</v>
      </c>
      <c r="B1188" s="352">
        <v>41663.46875</v>
      </c>
      <c r="C1188" s="352">
        <v>41667.798611111109</v>
      </c>
      <c r="D1188" s="350" t="s">
        <v>3838</v>
      </c>
      <c r="E1188" s="350" t="s">
        <v>3839</v>
      </c>
      <c r="F1188" s="350"/>
      <c r="G1188" s="350">
        <v>50</v>
      </c>
      <c r="H1188" s="350"/>
      <c r="I1188" s="350"/>
      <c r="J1188" s="350"/>
      <c r="K1188" s="350"/>
      <c r="L1188" s="350"/>
      <c r="M1188" s="350">
        <v>180</v>
      </c>
      <c r="N1188" s="350"/>
      <c r="O1188" s="350"/>
      <c r="P1188" s="350"/>
      <c r="Q1188" s="350">
        <v>400</v>
      </c>
      <c r="R1188" s="350"/>
      <c r="S1188" s="350"/>
      <c r="T1188" s="350"/>
      <c r="U1188" s="350"/>
      <c r="V1188" s="350"/>
      <c r="W1188" s="350"/>
      <c r="X1188" s="350"/>
      <c r="Y1188" s="350"/>
      <c r="Z1188" s="350"/>
      <c r="AA1188" s="350"/>
      <c r="AB1188" s="350"/>
      <c r="AC1188" s="350"/>
      <c r="AD1188" s="350"/>
      <c r="AE1188" s="350"/>
      <c r="AF1188" s="350"/>
      <c r="AG1188" s="350"/>
      <c r="AH1188" s="350"/>
      <c r="AI1188" s="350"/>
      <c r="AJ1188" s="350"/>
      <c r="AK1188" s="350"/>
      <c r="AL1188" s="350"/>
      <c r="AM1188" s="350"/>
      <c r="AN1188" s="350"/>
      <c r="AO1188" s="350"/>
      <c r="AP1188" s="350"/>
      <c r="AQ1188" s="350"/>
      <c r="AR1188" s="350"/>
      <c r="AS1188" s="350"/>
      <c r="AT1188" s="350"/>
      <c r="AU1188" s="350"/>
      <c r="AV1188" s="350"/>
      <c r="AW1188" s="350"/>
      <c r="AX1188" s="350"/>
      <c r="AY1188" s="350"/>
      <c r="AZ1188" s="350"/>
      <c r="BA1188" s="350"/>
      <c r="BB1188" s="350"/>
      <c r="BC1188" s="350"/>
      <c r="BD1188" s="350"/>
      <c r="BE1188" s="350"/>
      <c r="BF1188" s="350"/>
      <c r="BG1188" s="350"/>
      <c r="BH1188" s="350"/>
      <c r="BI1188" s="350"/>
      <c r="BJ1188" s="350"/>
      <c r="BK1188" s="350"/>
      <c r="BL1188" s="350"/>
      <c r="BM1188" s="350"/>
      <c r="BN1188" s="350"/>
      <c r="BO1188" s="350"/>
      <c r="BP1188" s="350"/>
      <c r="BQ1188" s="350"/>
      <c r="BR1188" s="350"/>
      <c r="BS1188" s="350"/>
      <c r="BT1188" s="350"/>
      <c r="BU1188" s="350"/>
      <c r="BV1188" s="350"/>
      <c r="BW1188" s="350"/>
      <c r="BX1188" s="350"/>
      <c r="BY1188" s="350"/>
      <c r="BZ1188" s="350"/>
      <c r="CA1188" s="350"/>
      <c r="CB1188" s="350"/>
      <c r="CC1188" s="350"/>
      <c r="CD1188" s="350"/>
      <c r="CE1188" s="350"/>
      <c r="CF1188" s="350"/>
      <c r="CG1188" s="350"/>
      <c r="CH1188" s="350"/>
      <c r="CI1188" s="350"/>
      <c r="CJ1188" s="350"/>
      <c r="CK1188" s="350"/>
      <c r="CL1188" s="350"/>
      <c r="CM1188" s="350"/>
      <c r="CN1188" s="350"/>
      <c r="CO1188" s="350"/>
      <c r="CP1188" s="350"/>
      <c r="CQ1188" s="350"/>
      <c r="CR1188" s="350"/>
      <c r="CS1188" s="350"/>
      <c r="CT1188" s="350"/>
      <c r="CU1188" s="350"/>
      <c r="CV1188" s="350"/>
      <c r="CW1188" s="350"/>
      <c r="CX1188" s="350"/>
      <c r="CY1188" s="350"/>
      <c r="CZ1188" s="350"/>
      <c r="DA1188" s="350"/>
      <c r="DB1188" s="350"/>
      <c r="DC1188" s="350"/>
      <c r="DD1188" s="350"/>
      <c r="DE1188" s="350"/>
      <c r="DF1188" s="350"/>
      <c r="DG1188" s="350"/>
      <c r="DH1188" s="350"/>
      <c r="DI1188" s="350"/>
      <c r="DJ1188" s="350"/>
      <c r="DK1188" s="350"/>
      <c r="DL1188" s="350"/>
      <c r="DM1188" s="350"/>
      <c r="DN1188" s="350"/>
      <c r="DO1188" s="350"/>
      <c r="DP1188" s="350"/>
      <c r="DQ1188" s="350"/>
      <c r="DR1188" s="350"/>
      <c r="DS1188" s="350"/>
      <c r="DT1188" s="350"/>
      <c r="DU1188" s="350"/>
      <c r="DV1188" s="350"/>
      <c r="DW1188" s="350"/>
      <c r="DX1188" s="350"/>
      <c r="DY1188" s="350"/>
      <c r="DZ1188" s="350"/>
      <c r="EA1188" s="350"/>
      <c r="EB1188" s="350"/>
      <c r="EC1188" s="350"/>
      <c r="ED1188" s="350"/>
      <c r="EE1188" s="350"/>
      <c r="EF1188" s="350"/>
      <c r="EG1188" s="350"/>
      <c r="EH1188" s="350"/>
      <c r="EI1188" s="350"/>
      <c r="EJ1188" s="350"/>
      <c r="EK1188" s="350"/>
      <c r="EL1188" s="350"/>
      <c r="EM1188" s="350"/>
      <c r="EN1188" s="350"/>
      <c r="EO1188" s="350"/>
      <c r="EP1188" s="350"/>
      <c r="EQ1188" s="350"/>
      <c r="ER1188" s="350"/>
      <c r="ES1188" s="350"/>
      <c r="ET1188" s="350"/>
      <c r="EU1188" s="350"/>
      <c r="EV1188" s="350"/>
      <c r="EW1188" s="350"/>
      <c r="EX1188" s="350"/>
      <c r="EY1188" s="350"/>
      <c r="EZ1188" s="350"/>
      <c r="FA1188" s="350"/>
      <c r="FB1188" s="350"/>
      <c r="FC1188" s="350"/>
      <c r="FD1188" s="350"/>
      <c r="FE1188" s="350"/>
      <c r="FF1188" s="350"/>
      <c r="FG1188" s="350"/>
      <c r="FH1188" s="350"/>
      <c r="FI1188" s="350"/>
      <c r="FJ1188" s="350"/>
      <c r="FK1188" s="350"/>
      <c r="FL1188" s="350"/>
      <c r="FM1188" s="350"/>
      <c r="FN1188" s="350"/>
      <c r="FO1188" s="350"/>
      <c r="FP1188" s="350"/>
      <c r="FQ1188" s="350"/>
      <c r="FR1188" s="350"/>
      <c r="FS1188" s="350"/>
      <c r="FT1188" s="350"/>
      <c r="FU1188" s="350"/>
      <c r="FV1188" s="350"/>
      <c r="FW1188" s="350"/>
      <c r="FX1188" s="350"/>
      <c r="FY1188" s="350"/>
      <c r="FZ1188" s="350"/>
      <c r="GA1188" s="350"/>
      <c r="GB1188" s="350"/>
      <c r="GC1188" s="350"/>
      <c r="GD1188" s="350"/>
      <c r="GE1188" s="350"/>
      <c r="GF1188" s="350"/>
      <c r="GG1188" s="350"/>
      <c r="GH1188" s="350"/>
      <c r="GI1188" s="350"/>
      <c r="GJ1188" s="350"/>
      <c r="GK1188" s="350"/>
      <c r="GL1188" s="350"/>
      <c r="GM1188" s="350"/>
      <c r="GN1188" s="350"/>
      <c r="GO1188" s="350"/>
      <c r="GP1188" s="350"/>
      <c r="GQ1188" s="350"/>
      <c r="GR1188" s="350"/>
      <c r="GS1188" s="350"/>
      <c r="GT1188" s="350"/>
      <c r="GU1188" s="350"/>
      <c r="GV1188" s="350"/>
      <c r="GW1188" s="350"/>
      <c r="GX1188" s="350"/>
      <c r="GY1188" s="350"/>
      <c r="GZ1188" s="350"/>
      <c r="HA1188" s="350"/>
      <c r="HB1188" s="350"/>
      <c r="HC1188" s="350"/>
      <c r="HD1188" s="350"/>
      <c r="HE1188" s="350"/>
      <c r="HF1188" s="350"/>
      <c r="HG1188" s="350"/>
      <c r="HH1188" s="350"/>
      <c r="HI1188" s="350"/>
      <c r="HJ1188" s="350"/>
      <c r="HK1188" s="350"/>
      <c r="HL1188" s="350"/>
      <c r="HM1188" s="350"/>
      <c r="HN1188" s="350"/>
      <c r="HO1188" s="350"/>
      <c r="HP1188" s="350"/>
      <c r="HQ1188" s="350"/>
      <c r="HR1188" s="350"/>
      <c r="HS1188" s="350"/>
      <c r="HT1188" s="350"/>
      <c r="HU1188" s="350"/>
      <c r="HV1188" s="350"/>
      <c r="HW1188" s="350"/>
      <c r="HX1188" s="350"/>
      <c r="HY1188" s="350"/>
      <c r="HZ1188" s="350"/>
      <c r="IA1188" s="350"/>
      <c r="IB1188" s="350"/>
      <c r="IC1188" s="350"/>
      <c r="ID1188" s="350"/>
      <c r="IE1188" s="350"/>
      <c r="IF1188" s="350"/>
      <c r="IG1188" s="350"/>
      <c r="IH1188" s="350"/>
      <c r="II1188" s="350"/>
      <c r="IJ1188" s="350"/>
      <c r="IK1188" s="350"/>
      <c r="IL1188" s="350"/>
      <c r="IM1188" s="350"/>
      <c r="IN1188" s="350"/>
      <c r="IO1188" s="350"/>
      <c r="IP1188" s="350"/>
      <c r="IQ1188" s="350"/>
      <c r="IR1188" s="350"/>
      <c r="IS1188" s="350"/>
      <c r="IT1188" s="350"/>
      <c r="IU1188" s="350"/>
      <c r="IV1188" s="350"/>
    </row>
    <row r="1189" spans="1:256" s="287" customFormat="1" x14ac:dyDescent="0.2">
      <c r="A1189" s="350" t="s">
        <v>2075</v>
      </c>
      <c r="B1189" s="352">
        <v>41668.138888888891</v>
      </c>
      <c r="C1189" s="352">
        <v>41676.263888888891</v>
      </c>
      <c r="D1189" s="350" t="s">
        <v>3840</v>
      </c>
      <c r="E1189" s="350" t="s">
        <v>3841</v>
      </c>
      <c r="F1189" s="350"/>
      <c r="G1189" s="350">
        <v>50</v>
      </c>
      <c r="H1189" s="350"/>
      <c r="I1189" s="350"/>
      <c r="J1189" s="350"/>
      <c r="K1189" s="350"/>
      <c r="L1189" s="350"/>
      <c r="M1189" s="350">
        <v>290</v>
      </c>
      <c r="N1189" s="350"/>
      <c r="O1189" s="350"/>
      <c r="P1189" s="350"/>
      <c r="Q1189" s="350">
        <v>360</v>
      </c>
      <c r="R1189" s="350"/>
      <c r="S1189" s="350"/>
      <c r="T1189" s="350"/>
      <c r="U1189" s="350"/>
      <c r="V1189" s="350"/>
      <c r="W1189" s="350"/>
      <c r="X1189" s="350"/>
      <c r="Y1189" s="350"/>
      <c r="Z1189" s="350"/>
      <c r="AA1189" s="350"/>
      <c r="AB1189" s="350"/>
      <c r="AC1189" s="350"/>
      <c r="AD1189" s="350"/>
      <c r="AE1189" s="350"/>
      <c r="AF1189" s="350"/>
      <c r="AG1189" s="350"/>
      <c r="AH1189" s="350"/>
      <c r="AI1189" s="350"/>
      <c r="AJ1189" s="350"/>
      <c r="AK1189" s="350"/>
      <c r="AL1189" s="350"/>
      <c r="AM1189" s="350"/>
      <c r="AN1189" s="350"/>
      <c r="AO1189" s="350"/>
      <c r="AP1189" s="350"/>
      <c r="AQ1189" s="350"/>
      <c r="AR1189" s="350"/>
      <c r="AS1189" s="350"/>
      <c r="AT1189" s="350"/>
      <c r="AU1189" s="350"/>
      <c r="AV1189" s="350"/>
      <c r="AW1189" s="350"/>
      <c r="AX1189" s="350"/>
      <c r="AY1189" s="350"/>
      <c r="AZ1189" s="350"/>
      <c r="BA1189" s="350"/>
      <c r="BB1189" s="350"/>
      <c r="BC1189" s="350"/>
      <c r="BD1189" s="350"/>
      <c r="BE1189" s="350"/>
      <c r="BF1189" s="350"/>
      <c r="BG1189" s="350"/>
      <c r="BH1189" s="350"/>
      <c r="BI1189" s="350"/>
      <c r="BJ1189" s="350"/>
      <c r="BK1189" s="350"/>
      <c r="BL1189" s="350"/>
      <c r="BM1189" s="350"/>
      <c r="BN1189" s="350"/>
      <c r="BO1189" s="350"/>
      <c r="BP1189" s="350"/>
      <c r="BQ1189" s="350"/>
      <c r="BR1189" s="350"/>
      <c r="BS1189" s="350"/>
      <c r="BT1189" s="350"/>
      <c r="BU1189" s="350"/>
      <c r="BV1189" s="350"/>
      <c r="BW1189" s="350"/>
      <c r="BX1189" s="350"/>
      <c r="BY1189" s="350"/>
      <c r="BZ1189" s="350"/>
      <c r="CA1189" s="350"/>
      <c r="CB1189" s="350"/>
      <c r="CC1189" s="350"/>
      <c r="CD1189" s="350"/>
      <c r="CE1189" s="350"/>
      <c r="CF1189" s="350"/>
      <c r="CG1189" s="350"/>
      <c r="CH1189" s="350"/>
      <c r="CI1189" s="350"/>
      <c r="CJ1189" s="350"/>
      <c r="CK1189" s="350"/>
      <c r="CL1189" s="350"/>
      <c r="CM1189" s="350"/>
      <c r="CN1189" s="350"/>
      <c r="CO1189" s="350"/>
      <c r="CP1189" s="350"/>
      <c r="CQ1189" s="350"/>
      <c r="CR1189" s="350"/>
      <c r="CS1189" s="350"/>
      <c r="CT1189" s="350"/>
      <c r="CU1189" s="350"/>
      <c r="CV1189" s="350"/>
      <c r="CW1189" s="350"/>
      <c r="CX1189" s="350"/>
      <c r="CY1189" s="350"/>
      <c r="CZ1189" s="350"/>
      <c r="DA1189" s="350"/>
      <c r="DB1189" s="350"/>
      <c r="DC1189" s="350"/>
      <c r="DD1189" s="350"/>
      <c r="DE1189" s="350"/>
      <c r="DF1189" s="350"/>
      <c r="DG1189" s="350"/>
      <c r="DH1189" s="350"/>
      <c r="DI1189" s="350"/>
      <c r="DJ1189" s="350"/>
      <c r="DK1189" s="350"/>
      <c r="DL1189" s="350"/>
      <c r="DM1189" s="350"/>
      <c r="DN1189" s="350"/>
      <c r="DO1189" s="350"/>
      <c r="DP1189" s="350"/>
      <c r="DQ1189" s="350"/>
      <c r="DR1189" s="350"/>
      <c r="DS1189" s="350"/>
      <c r="DT1189" s="350"/>
      <c r="DU1189" s="350"/>
      <c r="DV1189" s="350"/>
      <c r="DW1189" s="350"/>
      <c r="DX1189" s="350"/>
      <c r="DY1189" s="350"/>
      <c r="DZ1189" s="350"/>
      <c r="EA1189" s="350"/>
      <c r="EB1189" s="350"/>
      <c r="EC1189" s="350"/>
      <c r="ED1189" s="350"/>
      <c r="EE1189" s="350"/>
      <c r="EF1189" s="350"/>
      <c r="EG1189" s="350"/>
      <c r="EH1189" s="350"/>
      <c r="EI1189" s="350"/>
      <c r="EJ1189" s="350"/>
      <c r="EK1189" s="350"/>
      <c r="EL1189" s="350"/>
      <c r="EM1189" s="350"/>
      <c r="EN1189" s="350"/>
      <c r="EO1189" s="350"/>
      <c r="EP1189" s="350"/>
      <c r="EQ1189" s="350"/>
      <c r="ER1189" s="350"/>
      <c r="ES1189" s="350"/>
      <c r="ET1189" s="350"/>
      <c r="EU1189" s="350"/>
      <c r="EV1189" s="350"/>
      <c r="EW1189" s="350"/>
      <c r="EX1189" s="350"/>
      <c r="EY1189" s="350"/>
      <c r="EZ1189" s="350"/>
      <c r="FA1189" s="350"/>
      <c r="FB1189" s="350"/>
      <c r="FC1189" s="350"/>
      <c r="FD1189" s="350"/>
      <c r="FE1189" s="350"/>
      <c r="FF1189" s="350"/>
      <c r="FG1189" s="350"/>
      <c r="FH1189" s="350"/>
      <c r="FI1189" s="350"/>
      <c r="FJ1189" s="350"/>
      <c r="FK1189" s="350"/>
      <c r="FL1189" s="350"/>
      <c r="FM1189" s="350"/>
      <c r="FN1189" s="350"/>
      <c r="FO1189" s="350"/>
      <c r="FP1189" s="350"/>
      <c r="FQ1189" s="350"/>
      <c r="FR1189" s="350"/>
      <c r="FS1189" s="350"/>
      <c r="FT1189" s="350"/>
      <c r="FU1189" s="350"/>
      <c r="FV1189" s="350"/>
      <c r="FW1189" s="350"/>
      <c r="FX1189" s="350"/>
      <c r="FY1189" s="350"/>
      <c r="FZ1189" s="350"/>
      <c r="GA1189" s="350"/>
      <c r="GB1189" s="350"/>
      <c r="GC1189" s="350"/>
      <c r="GD1189" s="350"/>
      <c r="GE1189" s="350"/>
      <c r="GF1189" s="350"/>
      <c r="GG1189" s="350"/>
      <c r="GH1189" s="350"/>
      <c r="GI1189" s="350"/>
      <c r="GJ1189" s="350"/>
      <c r="GK1189" s="350"/>
      <c r="GL1189" s="350"/>
      <c r="GM1189" s="350"/>
      <c r="GN1189" s="350"/>
      <c r="GO1189" s="350"/>
      <c r="GP1189" s="350"/>
      <c r="GQ1189" s="350"/>
      <c r="GR1189" s="350"/>
      <c r="GS1189" s="350"/>
      <c r="GT1189" s="350"/>
      <c r="GU1189" s="350"/>
      <c r="GV1189" s="350"/>
      <c r="GW1189" s="350"/>
      <c r="GX1189" s="350"/>
      <c r="GY1189" s="350"/>
      <c r="GZ1189" s="350"/>
      <c r="HA1189" s="350"/>
      <c r="HB1189" s="350"/>
      <c r="HC1189" s="350"/>
      <c r="HD1189" s="350"/>
      <c r="HE1189" s="350"/>
      <c r="HF1189" s="350"/>
      <c r="HG1189" s="350"/>
      <c r="HH1189" s="350"/>
      <c r="HI1189" s="350"/>
      <c r="HJ1189" s="350"/>
      <c r="HK1189" s="350"/>
      <c r="HL1189" s="350"/>
      <c r="HM1189" s="350"/>
      <c r="HN1189" s="350"/>
      <c r="HO1189" s="350"/>
      <c r="HP1189" s="350"/>
      <c r="HQ1189" s="350"/>
      <c r="HR1189" s="350"/>
      <c r="HS1189" s="350"/>
      <c r="HT1189" s="350"/>
      <c r="HU1189" s="350"/>
      <c r="HV1189" s="350"/>
      <c r="HW1189" s="350"/>
      <c r="HX1189" s="350"/>
      <c r="HY1189" s="350"/>
      <c r="HZ1189" s="350"/>
      <c r="IA1189" s="350"/>
      <c r="IB1189" s="350"/>
      <c r="IC1189" s="350"/>
      <c r="ID1189" s="350"/>
      <c r="IE1189" s="350"/>
      <c r="IF1189" s="350"/>
      <c r="IG1189" s="350"/>
      <c r="IH1189" s="350"/>
      <c r="II1189" s="350"/>
      <c r="IJ1189" s="350"/>
      <c r="IK1189" s="350"/>
      <c r="IL1189" s="350"/>
      <c r="IM1189" s="350"/>
      <c r="IN1189" s="350"/>
      <c r="IO1189" s="350"/>
      <c r="IP1189" s="350"/>
      <c r="IQ1189" s="350"/>
      <c r="IR1189" s="350"/>
      <c r="IS1189" s="350"/>
      <c r="IT1189" s="350"/>
      <c r="IU1189" s="350"/>
      <c r="IV1189" s="350"/>
    </row>
    <row r="1190" spans="1:256" s="287" customFormat="1" x14ac:dyDescent="0.2">
      <c r="A1190" s="350" t="s">
        <v>2075</v>
      </c>
      <c r="B1190" s="352">
        <v>41676.440972222219</v>
      </c>
      <c r="C1190" s="352">
        <v>41681.600694444445</v>
      </c>
      <c r="D1190" s="350" t="s">
        <v>3842</v>
      </c>
      <c r="E1190" s="350" t="s">
        <v>3843</v>
      </c>
      <c r="F1190" s="350"/>
      <c r="G1190" s="350">
        <v>50</v>
      </c>
      <c r="H1190" s="350"/>
      <c r="I1190" s="350"/>
      <c r="J1190" s="350"/>
      <c r="K1190" s="350"/>
      <c r="L1190" s="350"/>
      <c r="M1190" s="350">
        <v>160</v>
      </c>
      <c r="N1190" s="350"/>
      <c r="O1190" s="350"/>
      <c r="P1190" s="350"/>
      <c r="Q1190" s="350">
        <v>200</v>
      </c>
      <c r="R1190" s="350"/>
      <c r="S1190" s="350"/>
      <c r="T1190" s="350"/>
      <c r="U1190" s="350"/>
      <c r="V1190" s="350"/>
      <c r="W1190" s="350"/>
      <c r="X1190" s="350"/>
      <c r="Y1190" s="350"/>
      <c r="Z1190" s="350"/>
      <c r="AA1190" s="350"/>
      <c r="AB1190" s="350"/>
      <c r="AC1190" s="350"/>
      <c r="AD1190" s="350"/>
      <c r="AE1190" s="350"/>
      <c r="AF1190" s="350"/>
      <c r="AG1190" s="350"/>
      <c r="AH1190" s="350"/>
      <c r="AI1190" s="350"/>
      <c r="AJ1190" s="350"/>
      <c r="AK1190" s="350"/>
      <c r="AL1190" s="350"/>
      <c r="AM1190" s="350"/>
      <c r="AN1190" s="350"/>
      <c r="AO1190" s="350"/>
      <c r="AP1190" s="350"/>
      <c r="AQ1190" s="350"/>
      <c r="AR1190" s="350"/>
      <c r="AS1190" s="350"/>
      <c r="AT1190" s="350"/>
      <c r="AU1190" s="350"/>
      <c r="AV1190" s="350"/>
      <c r="AW1190" s="350"/>
      <c r="AX1190" s="350"/>
      <c r="AY1190" s="350"/>
      <c r="AZ1190" s="350"/>
      <c r="BA1190" s="350"/>
      <c r="BB1190" s="350"/>
      <c r="BC1190" s="350"/>
      <c r="BD1190" s="350"/>
      <c r="BE1190" s="350"/>
      <c r="BF1190" s="350"/>
      <c r="BG1190" s="350"/>
      <c r="BH1190" s="350"/>
      <c r="BI1190" s="350"/>
      <c r="BJ1190" s="350"/>
      <c r="BK1190" s="350"/>
      <c r="BL1190" s="350"/>
      <c r="BM1190" s="350"/>
      <c r="BN1190" s="350"/>
      <c r="BO1190" s="350"/>
      <c r="BP1190" s="350"/>
      <c r="BQ1190" s="350"/>
      <c r="BR1190" s="350"/>
      <c r="BS1190" s="350"/>
      <c r="BT1190" s="350"/>
      <c r="BU1190" s="350"/>
      <c r="BV1190" s="350"/>
      <c r="BW1190" s="350"/>
      <c r="BX1190" s="350"/>
      <c r="BY1190" s="350"/>
      <c r="BZ1190" s="350"/>
      <c r="CA1190" s="350"/>
      <c r="CB1190" s="350"/>
      <c r="CC1190" s="350"/>
      <c r="CD1190" s="350"/>
      <c r="CE1190" s="350"/>
      <c r="CF1190" s="350"/>
      <c r="CG1190" s="350"/>
      <c r="CH1190" s="350"/>
      <c r="CI1190" s="350"/>
      <c r="CJ1190" s="350"/>
      <c r="CK1190" s="350"/>
      <c r="CL1190" s="350"/>
      <c r="CM1190" s="350"/>
      <c r="CN1190" s="350"/>
      <c r="CO1190" s="350"/>
      <c r="CP1190" s="350"/>
      <c r="CQ1190" s="350"/>
      <c r="CR1190" s="350"/>
      <c r="CS1190" s="350"/>
      <c r="CT1190" s="350"/>
      <c r="CU1190" s="350"/>
      <c r="CV1190" s="350"/>
      <c r="CW1190" s="350"/>
      <c r="CX1190" s="350"/>
      <c r="CY1190" s="350"/>
      <c r="CZ1190" s="350"/>
      <c r="DA1190" s="350"/>
      <c r="DB1190" s="350"/>
      <c r="DC1190" s="350"/>
      <c r="DD1190" s="350"/>
      <c r="DE1190" s="350"/>
      <c r="DF1190" s="350"/>
      <c r="DG1190" s="350"/>
      <c r="DH1190" s="350"/>
      <c r="DI1190" s="350"/>
      <c r="DJ1190" s="350"/>
      <c r="DK1190" s="350"/>
      <c r="DL1190" s="350"/>
      <c r="DM1190" s="350"/>
      <c r="DN1190" s="350"/>
      <c r="DO1190" s="350"/>
      <c r="DP1190" s="350"/>
      <c r="DQ1190" s="350"/>
      <c r="DR1190" s="350"/>
      <c r="DS1190" s="350"/>
      <c r="DT1190" s="350"/>
      <c r="DU1190" s="350"/>
      <c r="DV1190" s="350"/>
      <c r="DW1190" s="350"/>
      <c r="DX1190" s="350"/>
      <c r="DY1190" s="350"/>
      <c r="DZ1190" s="350"/>
      <c r="EA1190" s="350"/>
      <c r="EB1190" s="350"/>
      <c r="EC1190" s="350"/>
      <c r="ED1190" s="350"/>
      <c r="EE1190" s="350"/>
      <c r="EF1190" s="350"/>
      <c r="EG1190" s="350"/>
      <c r="EH1190" s="350"/>
      <c r="EI1190" s="350"/>
      <c r="EJ1190" s="350"/>
      <c r="EK1190" s="350"/>
      <c r="EL1190" s="350"/>
      <c r="EM1190" s="350"/>
      <c r="EN1190" s="350"/>
      <c r="EO1190" s="350"/>
      <c r="EP1190" s="350"/>
      <c r="EQ1190" s="350"/>
      <c r="ER1190" s="350"/>
      <c r="ES1190" s="350"/>
      <c r="ET1190" s="350"/>
      <c r="EU1190" s="350"/>
      <c r="EV1190" s="350"/>
      <c r="EW1190" s="350"/>
      <c r="EX1190" s="350"/>
      <c r="EY1190" s="350"/>
      <c r="EZ1190" s="350"/>
      <c r="FA1190" s="350"/>
      <c r="FB1190" s="350"/>
      <c r="FC1190" s="350"/>
      <c r="FD1190" s="350"/>
      <c r="FE1190" s="350"/>
      <c r="FF1190" s="350"/>
      <c r="FG1190" s="350"/>
      <c r="FH1190" s="350"/>
      <c r="FI1190" s="350"/>
      <c r="FJ1190" s="350"/>
      <c r="FK1190" s="350"/>
      <c r="FL1190" s="350"/>
      <c r="FM1190" s="350"/>
      <c r="FN1190" s="350"/>
      <c r="FO1190" s="350"/>
      <c r="FP1190" s="350"/>
      <c r="FQ1190" s="350"/>
      <c r="FR1190" s="350"/>
      <c r="FS1190" s="350"/>
      <c r="FT1190" s="350"/>
      <c r="FU1190" s="350"/>
      <c r="FV1190" s="350"/>
      <c r="FW1190" s="350"/>
      <c r="FX1190" s="350"/>
      <c r="FY1190" s="350"/>
      <c r="FZ1190" s="350"/>
      <c r="GA1190" s="350"/>
      <c r="GB1190" s="350"/>
      <c r="GC1190" s="350"/>
      <c r="GD1190" s="350"/>
      <c r="GE1190" s="350"/>
      <c r="GF1190" s="350"/>
      <c r="GG1190" s="350"/>
      <c r="GH1190" s="350"/>
      <c r="GI1190" s="350"/>
      <c r="GJ1190" s="350"/>
      <c r="GK1190" s="350"/>
      <c r="GL1190" s="350"/>
      <c r="GM1190" s="350"/>
      <c r="GN1190" s="350"/>
      <c r="GO1190" s="350"/>
      <c r="GP1190" s="350"/>
      <c r="GQ1190" s="350"/>
      <c r="GR1190" s="350"/>
      <c r="GS1190" s="350"/>
      <c r="GT1190" s="350"/>
      <c r="GU1190" s="350"/>
      <c r="GV1190" s="350"/>
      <c r="GW1190" s="350"/>
      <c r="GX1190" s="350"/>
      <c r="GY1190" s="350"/>
      <c r="GZ1190" s="350"/>
      <c r="HA1190" s="350"/>
      <c r="HB1190" s="350"/>
      <c r="HC1190" s="350"/>
      <c r="HD1190" s="350"/>
      <c r="HE1190" s="350"/>
      <c r="HF1190" s="350"/>
      <c r="HG1190" s="350"/>
      <c r="HH1190" s="350"/>
      <c r="HI1190" s="350"/>
      <c r="HJ1190" s="350"/>
      <c r="HK1190" s="350"/>
      <c r="HL1190" s="350"/>
      <c r="HM1190" s="350"/>
      <c r="HN1190" s="350"/>
      <c r="HO1190" s="350"/>
      <c r="HP1190" s="350"/>
      <c r="HQ1190" s="350"/>
      <c r="HR1190" s="350"/>
      <c r="HS1190" s="350"/>
      <c r="HT1190" s="350"/>
      <c r="HU1190" s="350"/>
      <c r="HV1190" s="350"/>
      <c r="HW1190" s="350"/>
      <c r="HX1190" s="350"/>
      <c r="HY1190" s="350"/>
      <c r="HZ1190" s="350"/>
      <c r="IA1190" s="350"/>
      <c r="IB1190" s="350"/>
      <c r="IC1190" s="350"/>
      <c r="ID1190" s="350"/>
      <c r="IE1190" s="350"/>
      <c r="IF1190" s="350"/>
      <c r="IG1190" s="350"/>
      <c r="IH1190" s="350"/>
      <c r="II1190" s="350"/>
      <c r="IJ1190" s="350"/>
      <c r="IK1190" s="350"/>
      <c r="IL1190" s="350"/>
      <c r="IM1190" s="350"/>
      <c r="IN1190" s="350"/>
      <c r="IO1190" s="350"/>
      <c r="IP1190" s="350"/>
      <c r="IQ1190" s="350"/>
      <c r="IR1190" s="350"/>
      <c r="IS1190" s="350"/>
      <c r="IT1190" s="350"/>
      <c r="IU1190" s="350"/>
      <c r="IV1190" s="350"/>
    </row>
    <row r="1191" spans="1:256" s="287" customFormat="1" x14ac:dyDescent="0.2">
      <c r="A1191" s="350" t="s">
        <v>2075</v>
      </c>
      <c r="B1191" s="352">
        <v>41681.809027777781</v>
      </c>
      <c r="C1191" s="352">
        <v>41686.677083333336</v>
      </c>
      <c r="D1191" s="350" t="s">
        <v>3844</v>
      </c>
      <c r="E1191" s="350" t="s">
        <v>3845</v>
      </c>
      <c r="F1191" s="350"/>
      <c r="G1191" s="350">
        <v>50</v>
      </c>
      <c r="H1191" s="350"/>
      <c r="I1191" s="350"/>
      <c r="J1191" s="350"/>
      <c r="K1191" s="350"/>
      <c r="L1191" s="350"/>
      <c r="M1191" s="350">
        <v>170</v>
      </c>
      <c r="N1191" s="350"/>
      <c r="O1191" s="350"/>
      <c r="P1191" s="350"/>
      <c r="Q1191" s="350">
        <v>180</v>
      </c>
      <c r="R1191" s="350"/>
      <c r="S1191" s="350"/>
      <c r="T1191" s="350"/>
      <c r="U1191" s="350"/>
      <c r="V1191" s="350"/>
      <c r="W1191" s="350"/>
      <c r="X1191" s="350"/>
      <c r="Y1191" s="350"/>
      <c r="Z1191" s="350"/>
      <c r="AA1191" s="350"/>
      <c r="AB1191" s="350"/>
      <c r="AC1191" s="350"/>
      <c r="AD1191" s="350"/>
      <c r="AE1191" s="350"/>
      <c r="AF1191" s="350"/>
      <c r="AG1191" s="350"/>
      <c r="AH1191" s="350"/>
      <c r="AI1191" s="350"/>
      <c r="AJ1191" s="350"/>
      <c r="AK1191" s="350"/>
      <c r="AL1191" s="350"/>
      <c r="AM1191" s="350"/>
      <c r="AN1191" s="350"/>
      <c r="AO1191" s="350"/>
      <c r="AP1191" s="350"/>
      <c r="AQ1191" s="350"/>
      <c r="AR1191" s="350"/>
      <c r="AS1191" s="350"/>
      <c r="AT1191" s="350"/>
      <c r="AU1191" s="350"/>
      <c r="AV1191" s="350"/>
      <c r="AW1191" s="350"/>
      <c r="AX1191" s="350"/>
      <c r="AY1191" s="350"/>
      <c r="AZ1191" s="350"/>
      <c r="BA1191" s="350"/>
      <c r="BB1191" s="350"/>
      <c r="BC1191" s="350"/>
      <c r="BD1191" s="350"/>
      <c r="BE1191" s="350"/>
      <c r="BF1191" s="350"/>
      <c r="BG1191" s="350"/>
      <c r="BH1191" s="350"/>
      <c r="BI1191" s="350"/>
      <c r="BJ1191" s="350"/>
      <c r="BK1191" s="350"/>
      <c r="BL1191" s="350"/>
      <c r="BM1191" s="350"/>
      <c r="BN1191" s="350"/>
      <c r="BO1191" s="350"/>
      <c r="BP1191" s="350"/>
      <c r="BQ1191" s="350"/>
      <c r="BR1191" s="350"/>
      <c r="BS1191" s="350"/>
      <c r="BT1191" s="350"/>
      <c r="BU1191" s="350"/>
      <c r="BV1191" s="350"/>
      <c r="BW1191" s="350"/>
      <c r="BX1191" s="350"/>
      <c r="BY1191" s="350"/>
      <c r="BZ1191" s="350"/>
      <c r="CA1191" s="350"/>
      <c r="CB1191" s="350"/>
      <c r="CC1191" s="350"/>
      <c r="CD1191" s="350"/>
      <c r="CE1191" s="350"/>
      <c r="CF1191" s="350"/>
      <c r="CG1191" s="350"/>
      <c r="CH1191" s="350"/>
      <c r="CI1191" s="350"/>
      <c r="CJ1191" s="350"/>
      <c r="CK1191" s="350"/>
      <c r="CL1191" s="350"/>
      <c r="CM1191" s="350"/>
      <c r="CN1191" s="350"/>
      <c r="CO1191" s="350"/>
      <c r="CP1191" s="350"/>
      <c r="CQ1191" s="350"/>
      <c r="CR1191" s="350"/>
      <c r="CS1191" s="350"/>
      <c r="CT1191" s="350"/>
      <c r="CU1191" s="350"/>
      <c r="CV1191" s="350"/>
      <c r="CW1191" s="350"/>
      <c r="CX1191" s="350"/>
      <c r="CY1191" s="350"/>
      <c r="CZ1191" s="350"/>
      <c r="DA1191" s="350"/>
      <c r="DB1191" s="350"/>
      <c r="DC1191" s="350"/>
      <c r="DD1191" s="350"/>
      <c r="DE1191" s="350"/>
      <c r="DF1191" s="350"/>
      <c r="DG1191" s="350"/>
      <c r="DH1191" s="350"/>
      <c r="DI1191" s="350"/>
      <c r="DJ1191" s="350"/>
      <c r="DK1191" s="350"/>
      <c r="DL1191" s="350"/>
      <c r="DM1191" s="350"/>
      <c r="DN1191" s="350"/>
      <c r="DO1191" s="350"/>
      <c r="DP1191" s="350"/>
      <c r="DQ1191" s="350"/>
      <c r="DR1191" s="350"/>
      <c r="DS1191" s="350"/>
      <c r="DT1191" s="350"/>
      <c r="DU1191" s="350"/>
      <c r="DV1191" s="350"/>
      <c r="DW1191" s="350"/>
      <c r="DX1191" s="350"/>
      <c r="DY1191" s="350"/>
      <c r="DZ1191" s="350"/>
      <c r="EA1191" s="350"/>
      <c r="EB1191" s="350"/>
      <c r="EC1191" s="350"/>
      <c r="ED1191" s="350"/>
      <c r="EE1191" s="350"/>
      <c r="EF1191" s="350"/>
      <c r="EG1191" s="350"/>
      <c r="EH1191" s="350"/>
      <c r="EI1191" s="350"/>
      <c r="EJ1191" s="350"/>
      <c r="EK1191" s="350"/>
      <c r="EL1191" s="350"/>
      <c r="EM1191" s="350"/>
      <c r="EN1191" s="350"/>
      <c r="EO1191" s="350"/>
      <c r="EP1191" s="350"/>
      <c r="EQ1191" s="350"/>
      <c r="ER1191" s="350"/>
      <c r="ES1191" s="350"/>
      <c r="ET1191" s="350"/>
      <c r="EU1191" s="350"/>
      <c r="EV1191" s="350"/>
      <c r="EW1191" s="350"/>
      <c r="EX1191" s="350"/>
      <c r="EY1191" s="350"/>
      <c r="EZ1191" s="350"/>
      <c r="FA1191" s="350"/>
      <c r="FB1191" s="350"/>
      <c r="FC1191" s="350"/>
      <c r="FD1191" s="350"/>
      <c r="FE1191" s="350"/>
      <c r="FF1191" s="350"/>
      <c r="FG1191" s="350"/>
      <c r="FH1191" s="350"/>
      <c r="FI1191" s="350"/>
      <c r="FJ1191" s="350"/>
      <c r="FK1191" s="350"/>
      <c r="FL1191" s="350"/>
      <c r="FM1191" s="350"/>
      <c r="FN1191" s="350"/>
      <c r="FO1191" s="350"/>
      <c r="FP1191" s="350"/>
      <c r="FQ1191" s="350"/>
      <c r="FR1191" s="350"/>
      <c r="FS1191" s="350"/>
      <c r="FT1191" s="350"/>
      <c r="FU1191" s="350"/>
      <c r="FV1191" s="350"/>
      <c r="FW1191" s="350"/>
      <c r="FX1191" s="350"/>
      <c r="FY1191" s="350"/>
      <c r="FZ1191" s="350"/>
      <c r="GA1191" s="350"/>
      <c r="GB1191" s="350"/>
      <c r="GC1191" s="350"/>
      <c r="GD1191" s="350"/>
      <c r="GE1191" s="350"/>
      <c r="GF1191" s="350"/>
      <c r="GG1191" s="350"/>
      <c r="GH1191" s="350"/>
      <c r="GI1191" s="350"/>
      <c r="GJ1191" s="350"/>
      <c r="GK1191" s="350"/>
      <c r="GL1191" s="350"/>
      <c r="GM1191" s="350"/>
      <c r="GN1191" s="350"/>
      <c r="GO1191" s="350"/>
      <c r="GP1191" s="350"/>
      <c r="GQ1191" s="350"/>
      <c r="GR1191" s="350"/>
      <c r="GS1191" s="350"/>
      <c r="GT1191" s="350"/>
      <c r="GU1191" s="350"/>
      <c r="GV1191" s="350"/>
      <c r="GW1191" s="350"/>
      <c r="GX1191" s="350"/>
      <c r="GY1191" s="350"/>
      <c r="GZ1191" s="350"/>
      <c r="HA1191" s="350"/>
      <c r="HB1191" s="350"/>
      <c r="HC1191" s="350"/>
      <c r="HD1191" s="350"/>
      <c r="HE1191" s="350"/>
      <c r="HF1191" s="350"/>
      <c r="HG1191" s="350"/>
      <c r="HH1191" s="350"/>
      <c r="HI1191" s="350"/>
      <c r="HJ1191" s="350"/>
      <c r="HK1191" s="350"/>
      <c r="HL1191" s="350"/>
      <c r="HM1191" s="350"/>
      <c r="HN1191" s="350"/>
      <c r="HO1191" s="350"/>
      <c r="HP1191" s="350"/>
      <c r="HQ1191" s="350"/>
      <c r="HR1191" s="350"/>
      <c r="HS1191" s="350"/>
      <c r="HT1191" s="350"/>
      <c r="HU1191" s="350"/>
      <c r="HV1191" s="350"/>
      <c r="HW1191" s="350"/>
      <c r="HX1191" s="350"/>
      <c r="HY1191" s="350"/>
      <c r="HZ1191" s="350"/>
      <c r="IA1191" s="350"/>
      <c r="IB1191" s="350"/>
      <c r="IC1191" s="350"/>
      <c r="ID1191" s="350"/>
      <c r="IE1191" s="350"/>
      <c r="IF1191" s="350"/>
      <c r="IG1191" s="350"/>
      <c r="IH1191" s="350"/>
      <c r="II1191" s="350"/>
      <c r="IJ1191" s="350"/>
      <c r="IK1191" s="350"/>
      <c r="IL1191" s="350"/>
      <c r="IM1191" s="350"/>
      <c r="IN1191" s="350"/>
      <c r="IO1191" s="350"/>
      <c r="IP1191" s="350"/>
      <c r="IQ1191" s="350"/>
      <c r="IR1191" s="350"/>
      <c r="IS1191" s="350"/>
      <c r="IT1191" s="350"/>
      <c r="IU1191" s="350"/>
      <c r="IV1191" s="350"/>
    </row>
    <row r="1192" spans="1:256" x14ac:dyDescent="0.2">
      <c r="A1192" s="350" t="s">
        <v>2075</v>
      </c>
      <c r="B1192" s="352">
        <v>41686.916666666664</v>
      </c>
      <c r="C1192" s="352">
        <v>41688.534722222219</v>
      </c>
      <c r="D1192" s="350" t="s">
        <v>3846</v>
      </c>
      <c r="E1192" s="350" t="s">
        <v>3847</v>
      </c>
      <c r="F1192" s="350"/>
      <c r="G1192" s="350">
        <v>50</v>
      </c>
      <c r="H1192" s="350"/>
      <c r="I1192" s="350"/>
      <c r="J1192" s="350"/>
      <c r="K1192" s="350"/>
      <c r="L1192" s="350"/>
      <c r="M1192" s="350">
        <v>53</v>
      </c>
      <c r="N1192" s="350"/>
      <c r="O1192" s="350"/>
      <c r="P1192" s="350"/>
      <c r="Q1192" s="350">
        <v>160</v>
      </c>
      <c r="R1192" s="350"/>
      <c r="S1192" s="350"/>
      <c r="T1192" s="350"/>
      <c r="U1192" s="350"/>
      <c r="V1192" s="350"/>
      <c r="W1192" s="350"/>
      <c r="X1192" s="350"/>
      <c r="Y1192" s="350"/>
      <c r="Z1192" s="350"/>
      <c r="AA1192" s="350"/>
      <c r="AB1192" s="350"/>
      <c r="AC1192" s="350"/>
      <c r="AD1192" s="350"/>
      <c r="AE1192" s="350"/>
      <c r="AF1192" s="350"/>
      <c r="AG1192" s="350"/>
      <c r="AH1192" s="350"/>
      <c r="AI1192" s="350"/>
      <c r="AJ1192" s="350"/>
      <c r="AK1192" s="350"/>
      <c r="AL1192" s="350"/>
      <c r="AM1192" s="350"/>
      <c r="AN1192" s="350"/>
      <c r="AO1192" s="350"/>
      <c r="AP1192" s="350"/>
      <c r="AQ1192" s="350"/>
      <c r="AR1192" s="350"/>
      <c r="AS1192" s="350"/>
      <c r="AT1192" s="350"/>
      <c r="AU1192" s="350"/>
      <c r="AV1192" s="350"/>
      <c r="AW1192" s="350"/>
      <c r="AX1192" s="350"/>
      <c r="AY1192" s="350"/>
      <c r="AZ1192" s="350"/>
      <c r="BA1192" s="350"/>
      <c r="BB1192" s="350"/>
      <c r="BC1192" s="350"/>
      <c r="BD1192" s="350"/>
      <c r="BE1192" s="350"/>
      <c r="BF1192" s="350"/>
      <c r="BG1192" s="350"/>
      <c r="BH1192" s="350"/>
      <c r="BI1192" s="350"/>
      <c r="BJ1192" s="350"/>
      <c r="BK1192" s="350"/>
      <c r="BL1192" s="350"/>
      <c r="BM1192" s="350"/>
      <c r="BN1192" s="350"/>
      <c r="BO1192" s="350"/>
      <c r="BP1192" s="350"/>
      <c r="BQ1192" s="350"/>
      <c r="BR1192" s="350"/>
      <c r="BS1192" s="350"/>
      <c r="BT1192" s="350"/>
      <c r="BU1192" s="350"/>
      <c r="BV1192" s="350"/>
      <c r="BW1192" s="350"/>
      <c r="BX1192" s="350"/>
      <c r="BY1192" s="350"/>
      <c r="BZ1192" s="350"/>
      <c r="CA1192" s="350"/>
      <c r="CB1192" s="350"/>
      <c r="CC1192" s="350"/>
      <c r="CD1192" s="350"/>
      <c r="CE1192" s="350"/>
      <c r="CF1192" s="350"/>
      <c r="CG1192" s="350"/>
      <c r="CH1192" s="350"/>
      <c r="CI1192" s="350"/>
      <c r="CJ1192" s="350"/>
      <c r="CK1192" s="350"/>
      <c r="CL1192" s="350"/>
      <c r="CM1192" s="350"/>
      <c r="CN1192" s="350"/>
      <c r="CO1192" s="350"/>
      <c r="CP1192" s="350"/>
      <c r="CQ1192" s="350"/>
      <c r="CR1192" s="350"/>
      <c r="CS1192" s="350"/>
      <c r="CT1192" s="350"/>
      <c r="CU1192" s="350"/>
      <c r="CV1192" s="350"/>
      <c r="CW1192" s="350"/>
      <c r="CX1192" s="350"/>
      <c r="CY1192" s="350"/>
      <c r="CZ1192" s="350"/>
      <c r="DA1192" s="350"/>
      <c r="DB1192" s="350"/>
      <c r="DC1192" s="350"/>
      <c r="DD1192" s="350"/>
      <c r="DE1192" s="350"/>
      <c r="DF1192" s="350"/>
      <c r="DG1192" s="350"/>
      <c r="DH1192" s="350"/>
      <c r="DI1192" s="350"/>
      <c r="DJ1192" s="350"/>
      <c r="DK1192" s="350"/>
      <c r="DL1192" s="350"/>
      <c r="DM1192" s="350"/>
      <c r="DN1192" s="350"/>
      <c r="DO1192" s="350"/>
      <c r="DP1192" s="350"/>
      <c r="DQ1192" s="350"/>
      <c r="DR1192" s="350"/>
      <c r="DS1192" s="350"/>
      <c r="DT1192" s="350"/>
      <c r="DU1192" s="350"/>
      <c r="DV1192" s="350"/>
      <c r="DW1192" s="350"/>
      <c r="DX1192" s="350"/>
      <c r="DY1192" s="350"/>
      <c r="DZ1192" s="350"/>
      <c r="EA1192" s="350"/>
      <c r="EB1192" s="350"/>
      <c r="EC1192" s="350"/>
      <c r="ED1192" s="350"/>
      <c r="EE1192" s="350"/>
      <c r="EF1192" s="350"/>
      <c r="EG1192" s="350"/>
      <c r="EH1192" s="350"/>
      <c r="EI1192" s="350"/>
      <c r="EJ1192" s="350"/>
      <c r="EK1192" s="350"/>
      <c r="EL1192" s="350"/>
      <c r="EM1192" s="350"/>
      <c r="EN1192" s="350"/>
      <c r="EO1192" s="350"/>
      <c r="EP1192" s="350"/>
      <c r="EQ1192" s="350"/>
      <c r="ER1192" s="350"/>
      <c r="ES1192" s="350"/>
      <c r="ET1192" s="350"/>
      <c r="EU1192" s="350"/>
      <c r="EV1192" s="350"/>
      <c r="EW1192" s="350"/>
      <c r="EX1192" s="350"/>
      <c r="EY1192" s="350"/>
      <c r="EZ1192" s="350"/>
      <c r="FA1192" s="350"/>
      <c r="FB1192" s="350"/>
      <c r="FC1192" s="350"/>
      <c r="FD1192" s="350"/>
      <c r="FE1192" s="350"/>
      <c r="FF1192" s="350"/>
      <c r="FG1192" s="350"/>
      <c r="FH1192" s="350"/>
      <c r="FI1192" s="350"/>
      <c r="FJ1192" s="350"/>
      <c r="FK1192" s="350"/>
      <c r="FL1192" s="350"/>
      <c r="FM1192" s="350"/>
      <c r="FN1192" s="350"/>
      <c r="FO1192" s="350"/>
      <c r="FP1192" s="350"/>
      <c r="FQ1192" s="350"/>
      <c r="FR1192" s="350"/>
      <c r="FS1192" s="350"/>
      <c r="FT1192" s="350"/>
      <c r="FU1192" s="350"/>
      <c r="FV1192" s="350"/>
      <c r="FW1192" s="350"/>
      <c r="FX1192" s="350"/>
      <c r="FY1192" s="350"/>
      <c r="FZ1192" s="350"/>
      <c r="GA1192" s="350"/>
      <c r="GB1192" s="350"/>
      <c r="GC1192" s="350"/>
      <c r="GD1192" s="350"/>
      <c r="GE1192" s="350"/>
      <c r="GF1192" s="350"/>
      <c r="GG1192" s="350"/>
      <c r="GH1192" s="350"/>
      <c r="GI1192" s="350"/>
      <c r="GJ1192" s="350"/>
      <c r="GK1192" s="350"/>
      <c r="GL1192" s="350"/>
      <c r="GM1192" s="350"/>
      <c r="GN1192" s="350"/>
      <c r="GO1192" s="350"/>
      <c r="GP1192" s="350"/>
      <c r="GQ1192" s="350"/>
      <c r="GR1192" s="350"/>
      <c r="GS1192" s="350"/>
      <c r="GT1192" s="350"/>
      <c r="GU1192" s="350"/>
      <c r="GV1192" s="350"/>
      <c r="GW1192" s="350"/>
      <c r="GX1192" s="350"/>
      <c r="GY1192" s="350"/>
      <c r="GZ1192" s="350"/>
      <c r="HA1192" s="350"/>
      <c r="HB1192" s="350"/>
      <c r="HC1192" s="350"/>
      <c r="HD1192" s="350"/>
      <c r="HE1192" s="350"/>
      <c r="HF1192" s="350"/>
      <c r="HG1192" s="350"/>
      <c r="HH1192" s="350"/>
      <c r="HI1192" s="350"/>
      <c r="HJ1192" s="350"/>
      <c r="HK1192" s="350"/>
      <c r="HL1192" s="350"/>
      <c r="HM1192" s="350"/>
      <c r="HN1192" s="350"/>
      <c r="HO1192" s="350"/>
      <c r="HP1192" s="350"/>
      <c r="HQ1192" s="350"/>
      <c r="HR1192" s="350"/>
      <c r="HS1192" s="350"/>
      <c r="HT1192" s="350"/>
      <c r="HU1192" s="350"/>
      <c r="HV1192" s="350"/>
      <c r="HW1192" s="350"/>
      <c r="HX1192" s="350"/>
      <c r="HY1192" s="350"/>
      <c r="HZ1192" s="350"/>
      <c r="IA1192" s="350"/>
      <c r="IB1192" s="350"/>
      <c r="IC1192" s="350"/>
      <c r="ID1192" s="350"/>
      <c r="IE1192" s="350"/>
      <c r="IF1192" s="350"/>
      <c r="IG1192" s="350"/>
      <c r="IH1192" s="350"/>
      <c r="II1192" s="350"/>
      <c r="IJ1192" s="350"/>
      <c r="IK1192" s="350"/>
      <c r="IL1192" s="350"/>
      <c r="IM1192" s="350"/>
      <c r="IN1192" s="350"/>
      <c r="IO1192" s="350"/>
      <c r="IP1192" s="350"/>
      <c r="IQ1192" s="350"/>
      <c r="IR1192" s="350"/>
      <c r="IS1192" s="350"/>
      <c r="IT1192" s="350"/>
      <c r="IU1192" s="350"/>
      <c r="IV1192" s="350"/>
    </row>
    <row r="1193" spans="1:256" x14ac:dyDescent="0.2">
      <c r="A1193" s="350" t="s">
        <v>2075</v>
      </c>
      <c r="B1193" s="352">
        <v>41688.625</v>
      </c>
      <c r="C1193" s="352">
        <v>41690.069444444445</v>
      </c>
      <c r="D1193" s="350" t="s">
        <v>3848</v>
      </c>
      <c r="E1193" s="350" t="s">
        <v>3849</v>
      </c>
      <c r="F1193" s="350"/>
      <c r="G1193" s="350">
        <v>50</v>
      </c>
      <c r="H1193" s="350"/>
      <c r="I1193" s="350"/>
      <c r="J1193" s="350"/>
      <c r="K1193" s="350"/>
      <c r="L1193" s="350"/>
      <c r="M1193" s="350">
        <v>160</v>
      </c>
      <c r="N1193" s="350"/>
      <c r="O1193" s="350"/>
      <c r="P1193" s="350"/>
      <c r="Q1193" s="350">
        <v>3600</v>
      </c>
      <c r="R1193" s="350"/>
      <c r="S1193" s="350"/>
      <c r="T1193" s="350"/>
      <c r="U1193" s="350"/>
      <c r="V1193" s="350"/>
      <c r="W1193" s="350"/>
      <c r="X1193" s="350"/>
      <c r="Y1193" s="350"/>
      <c r="Z1193" s="350"/>
      <c r="AA1193" s="350"/>
      <c r="AB1193" s="350"/>
      <c r="AC1193" s="350"/>
      <c r="AD1193" s="350"/>
      <c r="AE1193" s="350"/>
      <c r="AF1193" s="350"/>
      <c r="AG1193" s="350"/>
      <c r="AH1193" s="350"/>
      <c r="AI1193" s="350"/>
      <c r="AJ1193" s="350"/>
      <c r="AK1193" s="350"/>
      <c r="AL1193" s="350"/>
      <c r="AM1193" s="350"/>
      <c r="AN1193" s="350"/>
      <c r="AO1193" s="350"/>
      <c r="AP1193" s="350"/>
      <c r="AQ1193" s="350"/>
      <c r="AR1193" s="350"/>
      <c r="AS1193" s="350"/>
      <c r="AT1193" s="350"/>
      <c r="AU1193" s="350"/>
      <c r="AV1193" s="350"/>
      <c r="AW1193" s="350"/>
      <c r="AX1193" s="350"/>
      <c r="AY1193" s="350"/>
      <c r="AZ1193" s="350"/>
      <c r="BA1193" s="350"/>
      <c r="BB1193" s="350"/>
      <c r="BC1193" s="350"/>
      <c r="BD1193" s="350"/>
      <c r="BE1193" s="350"/>
      <c r="BF1193" s="350"/>
      <c r="BG1193" s="350"/>
      <c r="BH1193" s="350"/>
      <c r="BI1193" s="350"/>
      <c r="BJ1193" s="350"/>
      <c r="BK1193" s="350"/>
      <c r="BL1193" s="350"/>
      <c r="BM1193" s="350"/>
      <c r="BN1193" s="350"/>
      <c r="BO1193" s="350"/>
      <c r="BP1193" s="350"/>
      <c r="BQ1193" s="350"/>
      <c r="BR1193" s="350"/>
      <c r="BS1193" s="350"/>
      <c r="BT1193" s="350"/>
      <c r="BU1193" s="350"/>
      <c r="BV1193" s="350"/>
      <c r="BW1193" s="350"/>
      <c r="BX1193" s="350"/>
      <c r="BY1193" s="350"/>
      <c r="BZ1193" s="350"/>
      <c r="CA1193" s="350"/>
      <c r="CB1193" s="350"/>
      <c r="CC1193" s="350"/>
      <c r="CD1193" s="350"/>
      <c r="CE1193" s="350"/>
      <c r="CF1193" s="350"/>
      <c r="CG1193" s="350"/>
      <c r="CH1193" s="350"/>
      <c r="CI1193" s="350"/>
      <c r="CJ1193" s="350"/>
      <c r="CK1193" s="350"/>
      <c r="CL1193" s="350"/>
      <c r="CM1193" s="350"/>
      <c r="CN1193" s="350"/>
      <c r="CO1193" s="350"/>
      <c r="CP1193" s="350"/>
      <c r="CQ1193" s="350"/>
      <c r="CR1193" s="350"/>
      <c r="CS1193" s="350"/>
      <c r="CT1193" s="350"/>
      <c r="CU1193" s="350"/>
      <c r="CV1193" s="350"/>
      <c r="CW1193" s="350"/>
      <c r="CX1193" s="350"/>
      <c r="CY1193" s="350"/>
      <c r="CZ1193" s="350"/>
      <c r="DA1193" s="350"/>
      <c r="DB1193" s="350"/>
      <c r="DC1193" s="350"/>
      <c r="DD1193" s="350"/>
      <c r="DE1193" s="350"/>
      <c r="DF1193" s="350"/>
      <c r="DG1193" s="350"/>
      <c r="DH1193" s="350"/>
      <c r="DI1193" s="350"/>
      <c r="DJ1193" s="350"/>
      <c r="DK1193" s="350"/>
      <c r="DL1193" s="350"/>
      <c r="DM1193" s="350"/>
      <c r="DN1193" s="350"/>
      <c r="DO1193" s="350"/>
      <c r="DP1193" s="350"/>
      <c r="DQ1193" s="350"/>
      <c r="DR1193" s="350"/>
      <c r="DS1193" s="350"/>
      <c r="DT1193" s="350"/>
      <c r="DU1193" s="350"/>
      <c r="DV1193" s="350"/>
      <c r="DW1193" s="350"/>
      <c r="DX1193" s="350"/>
      <c r="DY1193" s="350"/>
      <c r="DZ1193" s="350"/>
      <c r="EA1193" s="350"/>
      <c r="EB1193" s="350"/>
      <c r="EC1193" s="350"/>
      <c r="ED1193" s="350"/>
      <c r="EE1193" s="350"/>
      <c r="EF1193" s="350"/>
      <c r="EG1193" s="350"/>
      <c r="EH1193" s="350"/>
      <c r="EI1193" s="350"/>
      <c r="EJ1193" s="350"/>
      <c r="EK1193" s="350"/>
      <c r="EL1193" s="350"/>
      <c r="EM1193" s="350"/>
      <c r="EN1193" s="350"/>
      <c r="EO1193" s="350"/>
      <c r="EP1193" s="350"/>
      <c r="EQ1193" s="350"/>
      <c r="ER1193" s="350"/>
      <c r="ES1193" s="350"/>
      <c r="ET1193" s="350"/>
      <c r="EU1193" s="350"/>
      <c r="EV1193" s="350"/>
      <c r="EW1193" s="350"/>
      <c r="EX1193" s="350"/>
      <c r="EY1193" s="350"/>
      <c r="EZ1193" s="350"/>
      <c r="FA1193" s="350"/>
      <c r="FB1193" s="350"/>
      <c r="FC1193" s="350"/>
      <c r="FD1193" s="350"/>
      <c r="FE1193" s="350"/>
      <c r="FF1193" s="350"/>
      <c r="FG1193" s="350"/>
      <c r="FH1193" s="350"/>
      <c r="FI1193" s="350"/>
      <c r="FJ1193" s="350"/>
      <c r="FK1193" s="350"/>
      <c r="FL1193" s="350"/>
      <c r="FM1193" s="350"/>
      <c r="FN1193" s="350"/>
      <c r="FO1193" s="350"/>
      <c r="FP1193" s="350"/>
      <c r="FQ1193" s="350"/>
      <c r="FR1193" s="350"/>
      <c r="FS1193" s="350"/>
      <c r="FT1193" s="350"/>
      <c r="FU1193" s="350"/>
      <c r="FV1193" s="350"/>
      <c r="FW1193" s="350"/>
      <c r="FX1193" s="350"/>
      <c r="FY1193" s="350"/>
      <c r="FZ1193" s="350"/>
      <c r="GA1193" s="350"/>
      <c r="GB1193" s="350"/>
      <c r="GC1193" s="350"/>
      <c r="GD1193" s="350"/>
      <c r="GE1193" s="350"/>
      <c r="GF1193" s="350"/>
      <c r="GG1193" s="350"/>
      <c r="GH1193" s="350"/>
      <c r="GI1193" s="350"/>
      <c r="GJ1193" s="350"/>
      <c r="GK1193" s="350"/>
      <c r="GL1193" s="350"/>
      <c r="GM1193" s="350"/>
      <c r="GN1193" s="350"/>
      <c r="GO1193" s="350"/>
      <c r="GP1193" s="350"/>
      <c r="GQ1193" s="350"/>
      <c r="GR1193" s="350"/>
      <c r="GS1193" s="350"/>
      <c r="GT1193" s="350"/>
      <c r="GU1193" s="350"/>
      <c r="GV1193" s="350"/>
      <c r="GW1193" s="350"/>
      <c r="GX1193" s="350"/>
      <c r="GY1193" s="350"/>
      <c r="GZ1193" s="350"/>
      <c r="HA1193" s="350"/>
      <c r="HB1193" s="350"/>
      <c r="HC1193" s="350"/>
      <c r="HD1193" s="350"/>
      <c r="HE1193" s="350"/>
      <c r="HF1193" s="350"/>
      <c r="HG1193" s="350"/>
      <c r="HH1193" s="350"/>
      <c r="HI1193" s="350"/>
      <c r="HJ1193" s="350"/>
      <c r="HK1193" s="350"/>
      <c r="HL1193" s="350"/>
      <c r="HM1193" s="350"/>
      <c r="HN1193" s="350"/>
      <c r="HO1193" s="350"/>
      <c r="HP1193" s="350"/>
      <c r="HQ1193" s="350"/>
      <c r="HR1193" s="350"/>
      <c r="HS1193" s="350"/>
      <c r="HT1193" s="350"/>
      <c r="HU1193" s="350"/>
      <c r="HV1193" s="350"/>
      <c r="HW1193" s="350"/>
      <c r="HX1193" s="350"/>
      <c r="HY1193" s="350"/>
      <c r="HZ1193" s="350"/>
      <c r="IA1193" s="350"/>
      <c r="IB1193" s="350"/>
      <c r="IC1193" s="350"/>
      <c r="ID1193" s="350"/>
      <c r="IE1193" s="350"/>
      <c r="IF1193" s="350"/>
      <c r="IG1193" s="350"/>
      <c r="IH1193" s="350"/>
      <c r="II1193" s="350"/>
      <c r="IJ1193" s="350"/>
      <c r="IK1193" s="350"/>
      <c r="IL1193" s="350"/>
      <c r="IM1193" s="350"/>
      <c r="IN1193" s="350"/>
      <c r="IO1193" s="350"/>
      <c r="IP1193" s="350"/>
      <c r="IQ1193" s="350"/>
      <c r="IR1193" s="350"/>
      <c r="IS1193" s="350"/>
      <c r="IT1193" s="350"/>
      <c r="IU1193" s="350"/>
      <c r="IV1193" s="350"/>
    </row>
    <row r="1194" spans="1:256" x14ac:dyDescent="0.2">
      <c r="A1194" s="350" t="s">
        <v>2075</v>
      </c>
      <c r="B1194" s="352">
        <v>41690.211805555555</v>
      </c>
      <c r="C1194" s="352">
        <v>41690.350694444445</v>
      </c>
      <c r="D1194" s="350" t="s">
        <v>3850</v>
      </c>
      <c r="E1194" s="350" t="s">
        <v>3851</v>
      </c>
      <c r="F1194" s="350"/>
      <c r="G1194" s="350">
        <v>50</v>
      </c>
      <c r="H1194" s="350"/>
      <c r="I1194" s="350"/>
      <c r="J1194" s="350"/>
      <c r="K1194" s="350"/>
      <c r="L1194" s="350"/>
      <c r="M1194" s="350">
        <v>92</v>
      </c>
      <c r="N1194" s="350"/>
      <c r="O1194" s="350"/>
      <c r="P1194" s="350"/>
      <c r="Q1194" s="350">
        <v>1600</v>
      </c>
      <c r="R1194" s="350"/>
      <c r="S1194" s="350"/>
      <c r="T1194" s="350"/>
      <c r="U1194" s="350"/>
      <c r="V1194" s="350"/>
      <c r="W1194" s="350"/>
      <c r="X1194" s="350"/>
      <c r="Y1194" s="350"/>
      <c r="Z1194" s="350"/>
      <c r="AA1194" s="350"/>
      <c r="AB1194" s="350"/>
      <c r="AC1194" s="350"/>
      <c r="AD1194" s="350"/>
      <c r="AE1194" s="350"/>
      <c r="AF1194" s="350"/>
      <c r="AG1194" s="350"/>
      <c r="AH1194" s="350"/>
      <c r="AI1194" s="350"/>
      <c r="AJ1194" s="350"/>
      <c r="AK1194" s="350"/>
      <c r="AL1194" s="350"/>
      <c r="AM1194" s="350"/>
      <c r="AN1194" s="350"/>
      <c r="AO1194" s="350"/>
      <c r="AP1194" s="350"/>
      <c r="AQ1194" s="350"/>
      <c r="AR1194" s="350"/>
      <c r="AS1194" s="350"/>
      <c r="AT1194" s="350"/>
      <c r="AU1194" s="350"/>
      <c r="AV1194" s="350"/>
      <c r="AW1194" s="350"/>
      <c r="AX1194" s="350"/>
      <c r="AY1194" s="350"/>
      <c r="AZ1194" s="350"/>
      <c r="BA1194" s="350"/>
      <c r="BB1194" s="350"/>
      <c r="BC1194" s="350"/>
      <c r="BD1194" s="350"/>
      <c r="BE1194" s="350"/>
      <c r="BF1194" s="350"/>
      <c r="BG1194" s="350"/>
      <c r="BH1194" s="350"/>
      <c r="BI1194" s="350"/>
      <c r="BJ1194" s="350"/>
      <c r="BK1194" s="350"/>
      <c r="BL1194" s="350"/>
      <c r="BM1194" s="350"/>
      <c r="BN1194" s="350"/>
      <c r="BO1194" s="350"/>
      <c r="BP1194" s="350"/>
      <c r="BQ1194" s="350"/>
      <c r="BR1194" s="350"/>
      <c r="BS1194" s="350"/>
      <c r="BT1194" s="350"/>
      <c r="BU1194" s="350"/>
      <c r="BV1194" s="350"/>
      <c r="BW1194" s="350"/>
      <c r="BX1194" s="350"/>
      <c r="BY1194" s="350"/>
      <c r="BZ1194" s="350"/>
      <c r="CA1194" s="350"/>
      <c r="CB1194" s="350"/>
      <c r="CC1194" s="350"/>
      <c r="CD1194" s="350"/>
      <c r="CE1194" s="350"/>
      <c r="CF1194" s="350"/>
      <c r="CG1194" s="350"/>
      <c r="CH1194" s="350"/>
      <c r="CI1194" s="350"/>
      <c r="CJ1194" s="350"/>
      <c r="CK1194" s="350"/>
      <c r="CL1194" s="350"/>
      <c r="CM1194" s="350"/>
      <c r="CN1194" s="350"/>
      <c r="CO1194" s="350"/>
      <c r="CP1194" s="350"/>
      <c r="CQ1194" s="350"/>
      <c r="CR1194" s="350"/>
      <c r="CS1194" s="350"/>
      <c r="CT1194" s="350"/>
      <c r="CU1194" s="350"/>
      <c r="CV1194" s="350"/>
      <c r="CW1194" s="350"/>
      <c r="CX1194" s="350"/>
      <c r="CY1194" s="350"/>
      <c r="CZ1194" s="350"/>
      <c r="DA1194" s="350"/>
      <c r="DB1194" s="350"/>
      <c r="DC1194" s="350"/>
      <c r="DD1194" s="350"/>
      <c r="DE1194" s="350"/>
      <c r="DF1194" s="350"/>
      <c r="DG1194" s="350"/>
      <c r="DH1194" s="350"/>
      <c r="DI1194" s="350"/>
      <c r="DJ1194" s="350"/>
      <c r="DK1194" s="350"/>
      <c r="DL1194" s="350"/>
      <c r="DM1194" s="350"/>
      <c r="DN1194" s="350"/>
      <c r="DO1194" s="350"/>
      <c r="DP1194" s="350"/>
      <c r="DQ1194" s="350"/>
      <c r="DR1194" s="350"/>
      <c r="DS1194" s="350"/>
      <c r="DT1194" s="350"/>
      <c r="DU1194" s="350"/>
      <c r="DV1194" s="350"/>
      <c r="DW1194" s="350"/>
      <c r="DX1194" s="350"/>
      <c r="DY1194" s="350"/>
      <c r="DZ1194" s="350"/>
      <c r="EA1194" s="350"/>
      <c r="EB1194" s="350"/>
      <c r="EC1194" s="350"/>
      <c r="ED1194" s="350"/>
      <c r="EE1194" s="350"/>
      <c r="EF1194" s="350"/>
      <c r="EG1194" s="350"/>
      <c r="EH1194" s="350"/>
      <c r="EI1194" s="350"/>
      <c r="EJ1194" s="350"/>
      <c r="EK1194" s="350"/>
      <c r="EL1194" s="350"/>
      <c r="EM1194" s="350"/>
      <c r="EN1194" s="350"/>
      <c r="EO1194" s="350"/>
      <c r="EP1194" s="350"/>
      <c r="EQ1194" s="350"/>
      <c r="ER1194" s="350"/>
      <c r="ES1194" s="350"/>
      <c r="ET1194" s="350"/>
      <c r="EU1194" s="350"/>
      <c r="EV1194" s="350"/>
      <c r="EW1194" s="350"/>
      <c r="EX1194" s="350"/>
      <c r="EY1194" s="350"/>
      <c r="EZ1194" s="350"/>
      <c r="FA1194" s="350"/>
      <c r="FB1194" s="350"/>
      <c r="FC1194" s="350"/>
      <c r="FD1194" s="350"/>
      <c r="FE1194" s="350"/>
      <c r="FF1194" s="350"/>
      <c r="FG1194" s="350"/>
      <c r="FH1194" s="350"/>
      <c r="FI1194" s="350"/>
      <c r="FJ1194" s="350"/>
      <c r="FK1194" s="350"/>
      <c r="FL1194" s="350"/>
      <c r="FM1194" s="350"/>
      <c r="FN1194" s="350"/>
      <c r="FO1194" s="350"/>
      <c r="FP1194" s="350"/>
      <c r="FQ1194" s="350"/>
      <c r="FR1194" s="350"/>
      <c r="FS1194" s="350"/>
      <c r="FT1194" s="350"/>
      <c r="FU1194" s="350"/>
      <c r="FV1194" s="350"/>
      <c r="FW1194" s="350"/>
      <c r="FX1194" s="350"/>
      <c r="FY1194" s="350"/>
      <c r="FZ1194" s="350"/>
      <c r="GA1194" s="350"/>
      <c r="GB1194" s="350"/>
      <c r="GC1194" s="350"/>
      <c r="GD1194" s="350"/>
      <c r="GE1194" s="350"/>
      <c r="GF1194" s="350"/>
      <c r="GG1194" s="350"/>
      <c r="GH1194" s="350"/>
      <c r="GI1194" s="350"/>
      <c r="GJ1194" s="350"/>
      <c r="GK1194" s="350"/>
      <c r="GL1194" s="350"/>
      <c r="GM1194" s="350"/>
      <c r="GN1194" s="350"/>
      <c r="GO1194" s="350"/>
      <c r="GP1194" s="350"/>
      <c r="GQ1194" s="350"/>
      <c r="GR1194" s="350"/>
      <c r="GS1194" s="350"/>
      <c r="GT1194" s="350"/>
      <c r="GU1194" s="350"/>
      <c r="GV1194" s="350"/>
      <c r="GW1194" s="350"/>
      <c r="GX1194" s="350"/>
      <c r="GY1194" s="350"/>
      <c r="GZ1194" s="350"/>
      <c r="HA1194" s="350"/>
      <c r="HB1194" s="350"/>
      <c r="HC1194" s="350"/>
      <c r="HD1194" s="350"/>
      <c r="HE1194" s="350"/>
      <c r="HF1194" s="350"/>
      <c r="HG1194" s="350"/>
      <c r="HH1194" s="350"/>
      <c r="HI1194" s="350"/>
      <c r="HJ1194" s="350"/>
      <c r="HK1194" s="350"/>
      <c r="HL1194" s="350"/>
      <c r="HM1194" s="350"/>
      <c r="HN1194" s="350"/>
      <c r="HO1194" s="350"/>
      <c r="HP1194" s="350"/>
      <c r="HQ1194" s="350"/>
      <c r="HR1194" s="350"/>
      <c r="HS1194" s="350"/>
      <c r="HT1194" s="350"/>
      <c r="HU1194" s="350"/>
      <c r="HV1194" s="350"/>
      <c r="HW1194" s="350"/>
      <c r="HX1194" s="350"/>
      <c r="HY1194" s="350"/>
      <c r="HZ1194" s="350"/>
      <c r="IA1194" s="350"/>
      <c r="IB1194" s="350"/>
      <c r="IC1194" s="350"/>
      <c r="ID1194" s="350"/>
      <c r="IE1194" s="350"/>
      <c r="IF1194" s="350"/>
      <c r="IG1194" s="350"/>
      <c r="IH1194" s="350"/>
      <c r="II1194" s="350"/>
      <c r="IJ1194" s="350"/>
      <c r="IK1194" s="350"/>
      <c r="IL1194" s="350"/>
      <c r="IM1194" s="350"/>
      <c r="IN1194" s="350"/>
      <c r="IO1194" s="350"/>
      <c r="IP1194" s="350"/>
      <c r="IQ1194" s="350"/>
      <c r="IR1194" s="350"/>
      <c r="IS1194" s="350"/>
      <c r="IT1194" s="350"/>
      <c r="IU1194" s="350"/>
      <c r="IV1194" s="350"/>
    </row>
    <row r="1195" spans="1:256" x14ac:dyDescent="0.2">
      <c r="A1195" s="350" t="s">
        <v>2075</v>
      </c>
      <c r="B1195" s="352">
        <v>41690.236111111109</v>
      </c>
      <c r="C1195" s="352">
        <v>41691.413194444445</v>
      </c>
      <c r="D1195" s="350" t="s">
        <v>3764</v>
      </c>
      <c r="E1195" s="350" t="s">
        <v>3765</v>
      </c>
      <c r="F1195" s="350"/>
      <c r="G1195" s="350">
        <v>50</v>
      </c>
      <c r="H1195" s="350"/>
      <c r="I1195" s="350"/>
      <c r="J1195" s="350"/>
      <c r="K1195" s="350"/>
      <c r="L1195" s="350"/>
      <c r="M1195" s="350">
        <v>1800</v>
      </c>
      <c r="N1195" s="350"/>
      <c r="O1195" s="350"/>
      <c r="P1195" s="350"/>
      <c r="Q1195" s="350">
        <v>1000</v>
      </c>
      <c r="R1195" s="350"/>
      <c r="S1195" s="350">
        <v>0.185</v>
      </c>
      <c r="T1195" s="350"/>
      <c r="U1195" s="350">
        <v>3.3</v>
      </c>
      <c r="V1195" s="350"/>
      <c r="W1195" s="350">
        <v>213</v>
      </c>
      <c r="X1195" s="350"/>
      <c r="Y1195" s="350">
        <v>400</v>
      </c>
      <c r="Z1195" s="350"/>
      <c r="AA1195" s="350">
        <v>570</v>
      </c>
      <c r="AB1195" s="350"/>
      <c r="AC1195" s="350">
        <v>2590</v>
      </c>
      <c r="AD1195" s="350" t="s">
        <v>1784</v>
      </c>
      <c r="AE1195" s="350">
        <v>10</v>
      </c>
      <c r="AF1195" s="350"/>
      <c r="AG1195" s="350">
        <v>340</v>
      </c>
      <c r="AH1195" s="350"/>
      <c r="AI1195" s="350">
        <v>461</v>
      </c>
      <c r="AJ1195" s="350" t="s">
        <v>1784</v>
      </c>
      <c r="AK1195" s="350">
        <v>2.5</v>
      </c>
      <c r="AL1195" s="350"/>
      <c r="AM1195" s="350">
        <v>6.5</v>
      </c>
      <c r="AN1195" s="350"/>
      <c r="AO1195" s="350">
        <v>312</v>
      </c>
      <c r="AP1195" s="350"/>
      <c r="AQ1195" s="350">
        <v>46</v>
      </c>
      <c r="AR1195" s="350"/>
      <c r="AS1195" s="350"/>
      <c r="AT1195" s="350"/>
      <c r="AU1195" s="350"/>
      <c r="AV1195" s="350"/>
      <c r="AW1195" s="350"/>
      <c r="AX1195" s="350"/>
      <c r="AY1195" s="350"/>
      <c r="AZ1195" s="350"/>
      <c r="BA1195" s="350">
        <v>148</v>
      </c>
      <c r="BB1195" s="350"/>
      <c r="BC1195" s="350"/>
      <c r="BD1195" s="350"/>
      <c r="BE1195" s="350"/>
      <c r="BF1195" s="350"/>
      <c r="BG1195" s="350"/>
      <c r="BH1195" s="350"/>
      <c r="BI1195" s="350"/>
      <c r="BJ1195" s="350"/>
      <c r="BK1195" s="350"/>
      <c r="BL1195" s="350"/>
      <c r="BM1195" s="350"/>
      <c r="BN1195" s="350"/>
      <c r="BO1195" s="350"/>
      <c r="BP1195" s="350"/>
      <c r="BQ1195" s="350"/>
      <c r="BR1195" s="350"/>
      <c r="BS1195" s="350"/>
      <c r="BT1195" s="350"/>
      <c r="BU1195" s="350"/>
      <c r="BV1195" s="350"/>
      <c r="BW1195" s="350"/>
      <c r="BX1195" s="350"/>
      <c r="BY1195" s="350"/>
      <c r="BZ1195" s="350"/>
      <c r="CA1195" s="350">
        <v>40</v>
      </c>
      <c r="CB1195" s="350"/>
      <c r="CC1195" s="350">
        <v>0.41</v>
      </c>
      <c r="CD1195" s="350" t="s">
        <v>1784</v>
      </c>
      <c r="CE1195" s="350">
        <v>10</v>
      </c>
      <c r="CF1195" s="350"/>
      <c r="CG1195" s="350"/>
      <c r="CH1195" s="350"/>
      <c r="CI1195" s="350"/>
      <c r="CJ1195" s="350"/>
      <c r="CK1195" s="350"/>
      <c r="CL1195" s="350"/>
      <c r="CM1195" s="350"/>
      <c r="CN1195" s="350"/>
      <c r="CO1195" s="350"/>
      <c r="CP1195" s="350"/>
      <c r="CQ1195" s="350"/>
      <c r="CR1195" s="350"/>
      <c r="CS1195" s="350"/>
      <c r="CT1195" s="350"/>
      <c r="CU1195" s="350"/>
      <c r="CV1195" s="350"/>
      <c r="CW1195" s="350"/>
      <c r="CX1195" s="350"/>
      <c r="CY1195" s="350"/>
      <c r="CZ1195" s="350"/>
      <c r="DA1195" s="350"/>
      <c r="DB1195" s="350"/>
      <c r="DC1195" s="350"/>
      <c r="DD1195" s="350"/>
      <c r="DE1195" s="350"/>
      <c r="DF1195" s="350"/>
      <c r="DG1195" s="350"/>
      <c r="DH1195" s="350"/>
      <c r="DI1195" s="350"/>
      <c r="DJ1195" s="350"/>
      <c r="DK1195" s="350"/>
      <c r="DL1195" s="350"/>
      <c r="DM1195" s="350"/>
      <c r="DN1195" s="350"/>
      <c r="DO1195" s="350"/>
      <c r="DP1195" s="350"/>
      <c r="DQ1195" s="350"/>
      <c r="DR1195" s="350"/>
      <c r="DS1195" s="350"/>
      <c r="DT1195" s="350"/>
      <c r="DU1195" s="350"/>
      <c r="DV1195" s="350"/>
      <c r="DW1195" s="350"/>
      <c r="DX1195" s="350"/>
      <c r="DY1195" s="350"/>
      <c r="DZ1195" s="350"/>
      <c r="EA1195" s="350"/>
      <c r="EB1195" s="350"/>
      <c r="EC1195" s="350"/>
      <c r="ED1195" s="350"/>
      <c r="EE1195" s="350"/>
      <c r="EF1195" s="350"/>
      <c r="EG1195" s="350"/>
      <c r="EH1195" s="350"/>
      <c r="EI1195" s="350"/>
      <c r="EJ1195" s="350"/>
      <c r="EK1195" s="350"/>
      <c r="EL1195" s="350"/>
      <c r="EM1195" s="350"/>
      <c r="EN1195" s="350"/>
      <c r="EO1195" s="350"/>
      <c r="EP1195" s="350"/>
      <c r="EQ1195" s="350"/>
      <c r="ER1195" s="350"/>
      <c r="ES1195" s="350"/>
      <c r="ET1195" s="350"/>
      <c r="EU1195" s="350"/>
      <c r="EV1195" s="350"/>
      <c r="EW1195" s="350"/>
      <c r="EX1195" s="350"/>
      <c r="EY1195" s="350"/>
      <c r="EZ1195" s="350"/>
      <c r="FA1195" s="350"/>
      <c r="FB1195" s="350"/>
      <c r="FC1195" s="350"/>
      <c r="FD1195" s="350"/>
      <c r="FE1195" s="350"/>
      <c r="FF1195" s="350"/>
      <c r="FG1195" s="350"/>
      <c r="FH1195" s="350"/>
      <c r="FI1195" s="350"/>
      <c r="FJ1195" s="350"/>
      <c r="FK1195" s="350"/>
      <c r="FL1195" s="350"/>
      <c r="FM1195" s="350"/>
      <c r="FN1195" s="350"/>
      <c r="FO1195" s="350"/>
      <c r="FP1195" s="350"/>
      <c r="FQ1195" s="350"/>
      <c r="FR1195" s="350"/>
      <c r="FS1195" s="350"/>
      <c r="FT1195" s="350"/>
      <c r="FU1195" s="350"/>
      <c r="FV1195" s="350"/>
      <c r="FW1195" s="350"/>
      <c r="FX1195" s="350"/>
      <c r="FY1195" s="350"/>
      <c r="FZ1195" s="350"/>
      <c r="GA1195" s="350"/>
      <c r="GB1195" s="350"/>
      <c r="GC1195" s="350"/>
      <c r="GD1195" s="350"/>
      <c r="GE1195" s="350"/>
      <c r="GF1195" s="350"/>
      <c r="GG1195" s="350"/>
      <c r="GH1195" s="350"/>
      <c r="GI1195" s="350"/>
      <c r="GJ1195" s="350"/>
      <c r="GK1195" s="350"/>
      <c r="GL1195" s="350"/>
      <c r="GM1195" s="350"/>
      <c r="GN1195" s="350"/>
      <c r="GO1195" s="350"/>
      <c r="GP1195" s="350"/>
      <c r="GQ1195" s="350"/>
      <c r="GR1195" s="350"/>
      <c r="GS1195" s="350"/>
      <c r="GT1195" s="350"/>
      <c r="GU1195" s="350"/>
      <c r="GV1195" s="350"/>
      <c r="GW1195" s="350"/>
      <c r="GX1195" s="350"/>
      <c r="GY1195" s="350"/>
      <c r="GZ1195" s="350"/>
      <c r="HA1195" s="350"/>
      <c r="HB1195" s="350"/>
      <c r="HC1195" s="350"/>
      <c r="HD1195" s="350"/>
      <c r="HE1195" s="350"/>
      <c r="HF1195" s="350"/>
      <c r="HG1195" s="350"/>
      <c r="HH1195" s="350"/>
      <c r="HI1195" s="350"/>
      <c r="HJ1195" s="350"/>
      <c r="HK1195" s="350"/>
      <c r="HL1195" s="350"/>
      <c r="HM1195" s="350"/>
      <c r="HN1195" s="350"/>
      <c r="HO1195" s="350"/>
      <c r="HP1195" s="350"/>
      <c r="HQ1195" s="350"/>
      <c r="HR1195" s="350"/>
      <c r="HS1195" s="350"/>
      <c r="HT1195" s="350"/>
      <c r="HU1195" s="350"/>
      <c r="HV1195" s="350"/>
      <c r="HW1195" s="350"/>
      <c r="HX1195" s="350"/>
      <c r="HY1195" s="350"/>
      <c r="HZ1195" s="350"/>
      <c r="IA1195" s="350"/>
      <c r="IB1195" s="350"/>
      <c r="IC1195" s="350"/>
      <c r="ID1195" s="350"/>
      <c r="IE1195" s="350"/>
      <c r="IF1195" s="350"/>
      <c r="IG1195" s="350"/>
      <c r="IH1195" s="350"/>
      <c r="II1195" s="350"/>
      <c r="IJ1195" s="350"/>
      <c r="IK1195" s="350"/>
      <c r="IL1195" s="350"/>
      <c r="IM1195" s="350"/>
      <c r="IN1195" s="350"/>
      <c r="IO1195" s="350"/>
      <c r="IP1195" s="350"/>
      <c r="IQ1195" s="350"/>
      <c r="IR1195" s="350"/>
      <c r="IS1195" s="350"/>
      <c r="IT1195" s="350"/>
      <c r="IU1195" s="350"/>
      <c r="IV1195" s="350"/>
    </row>
    <row r="1196" spans="1:256" x14ac:dyDescent="0.2">
      <c r="A1196" s="350" t="s">
        <v>2075</v>
      </c>
      <c r="B1196" s="352">
        <v>41690.375</v>
      </c>
      <c r="C1196" s="352">
        <v>41690.8125</v>
      </c>
      <c r="D1196" s="350" t="s">
        <v>3852</v>
      </c>
      <c r="E1196" s="350" t="s">
        <v>3853</v>
      </c>
      <c r="F1196" s="350"/>
      <c r="G1196" s="350">
        <v>50</v>
      </c>
      <c r="H1196" s="350"/>
      <c r="I1196" s="350"/>
      <c r="J1196" s="350"/>
      <c r="K1196" s="350"/>
      <c r="L1196" s="350"/>
      <c r="M1196" s="350">
        <v>650</v>
      </c>
      <c r="N1196" s="350"/>
      <c r="O1196" s="350"/>
      <c r="P1196" s="350"/>
      <c r="Q1196" s="350">
        <v>1500</v>
      </c>
      <c r="R1196" s="350"/>
      <c r="S1196" s="350"/>
      <c r="T1196" s="350"/>
      <c r="U1196" s="350"/>
      <c r="V1196" s="350"/>
      <c r="W1196" s="350"/>
      <c r="X1196" s="350"/>
      <c r="Y1196" s="350"/>
      <c r="Z1196" s="350"/>
      <c r="AA1196" s="350"/>
      <c r="AB1196" s="350"/>
      <c r="AC1196" s="350"/>
      <c r="AD1196" s="350"/>
      <c r="AE1196" s="350"/>
      <c r="AF1196" s="350"/>
      <c r="AG1196" s="350"/>
      <c r="AH1196" s="350"/>
      <c r="AI1196" s="350"/>
      <c r="AJ1196" s="350"/>
      <c r="AK1196" s="350"/>
      <c r="AL1196" s="350"/>
      <c r="AM1196" s="350"/>
      <c r="AN1196" s="350"/>
      <c r="AO1196" s="350"/>
      <c r="AP1196" s="350"/>
      <c r="AQ1196" s="350"/>
      <c r="AR1196" s="350"/>
      <c r="AS1196" s="350"/>
      <c r="AT1196" s="350"/>
      <c r="AU1196" s="350"/>
      <c r="AV1196" s="350"/>
      <c r="AW1196" s="350"/>
      <c r="AX1196" s="350"/>
      <c r="AY1196" s="350"/>
      <c r="AZ1196" s="350"/>
      <c r="BA1196" s="350"/>
      <c r="BB1196" s="350"/>
      <c r="BC1196" s="350"/>
      <c r="BD1196" s="350"/>
      <c r="BE1196" s="350"/>
      <c r="BF1196" s="350"/>
      <c r="BG1196" s="350"/>
      <c r="BH1196" s="350"/>
      <c r="BI1196" s="350"/>
      <c r="BJ1196" s="350"/>
      <c r="BK1196" s="350"/>
      <c r="BL1196" s="350"/>
      <c r="BM1196" s="350"/>
      <c r="BN1196" s="350"/>
      <c r="BO1196" s="350"/>
      <c r="BP1196" s="350"/>
      <c r="BQ1196" s="350"/>
      <c r="BR1196" s="350"/>
      <c r="BS1196" s="350"/>
      <c r="BT1196" s="350"/>
      <c r="BU1196" s="350"/>
      <c r="BV1196" s="350"/>
      <c r="BW1196" s="350"/>
      <c r="BX1196" s="350"/>
      <c r="BY1196" s="350"/>
      <c r="BZ1196" s="350"/>
      <c r="CA1196" s="350"/>
      <c r="CB1196" s="350"/>
      <c r="CC1196" s="350"/>
      <c r="CD1196" s="350"/>
      <c r="CE1196" s="350"/>
      <c r="CF1196" s="350"/>
      <c r="CG1196" s="350"/>
      <c r="CH1196" s="350"/>
      <c r="CI1196" s="350"/>
      <c r="CJ1196" s="350"/>
      <c r="CK1196" s="350"/>
      <c r="CL1196" s="350"/>
      <c r="CM1196" s="350"/>
      <c r="CN1196" s="350"/>
      <c r="CO1196" s="350"/>
      <c r="CP1196" s="350"/>
      <c r="CQ1196" s="350"/>
      <c r="CR1196" s="350"/>
      <c r="CS1196" s="350"/>
      <c r="CT1196" s="350"/>
      <c r="CU1196" s="350"/>
      <c r="CV1196" s="350"/>
      <c r="CW1196" s="350"/>
      <c r="CX1196" s="350"/>
      <c r="CY1196" s="350"/>
      <c r="CZ1196" s="350"/>
      <c r="DA1196" s="350"/>
      <c r="DB1196" s="350"/>
      <c r="DC1196" s="350"/>
      <c r="DD1196" s="350"/>
      <c r="DE1196" s="350"/>
      <c r="DF1196" s="350"/>
      <c r="DG1196" s="350"/>
      <c r="DH1196" s="350"/>
      <c r="DI1196" s="350"/>
      <c r="DJ1196" s="350"/>
      <c r="DK1196" s="350"/>
      <c r="DL1196" s="350"/>
      <c r="DM1196" s="350"/>
      <c r="DN1196" s="350"/>
      <c r="DO1196" s="350"/>
      <c r="DP1196" s="350"/>
      <c r="DQ1196" s="350"/>
      <c r="DR1196" s="350"/>
      <c r="DS1196" s="350"/>
      <c r="DT1196" s="350"/>
      <c r="DU1196" s="350"/>
      <c r="DV1196" s="350"/>
      <c r="DW1196" s="350"/>
      <c r="DX1196" s="350"/>
      <c r="DY1196" s="350"/>
      <c r="DZ1196" s="350"/>
      <c r="EA1196" s="350"/>
      <c r="EB1196" s="350"/>
      <c r="EC1196" s="350"/>
      <c r="ED1196" s="350"/>
      <c r="EE1196" s="350"/>
      <c r="EF1196" s="350"/>
      <c r="EG1196" s="350"/>
      <c r="EH1196" s="350"/>
      <c r="EI1196" s="350"/>
      <c r="EJ1196" s="350"/>
      <c r="EK1196" s="350"/>
      <c r="EL1196" s="350"/>
      <c r="EM1196" s="350"/>
      <c r="EN1196" s="350"/>
      <c r="EO1196" s="350"/>
      <c r="EP1196" s="350"/>
      <c r="EQ1196" s="350"/>
      <c r="ER1196" s="350"/>
      <c r="ES1196" s="350"/>
      <c r="ET1196" s="350"/>
      <c r="EU1196" s="350"/>
      <c r="EV1196" s="350"/>
      <c r="EW1196" s="350"/>
      <c r="EX1196" s="350"/>
      <c r="EY1196" s="350"/>
      <c r="EZ1196" s="350"/>
      <c r="FA1196" s="350"/>
      <c r="FB1196" s="350"/>
      <c r="FC1196" s="350"/>
      <c r="FD1196" s="350"/>
      <c r="FE1196" s="350"/>
      <c r="FF1196" s="350"/>
      <c r="FG1196" s="350"/>
      <c r="FH1196" s="350"/>
      <c r="FI1196" s="350"/>
      <c r="FJ1196" s="350"/>
      <c r="FK1196" s="350"/>
      <c r="FL1196" s="350"/>
      <c r="FM1196" s="350"/>
      <c r="FN1196" s="350"/>
      <c r="FO1196" s="350"/>
      <c r="FP1196" s="350"/>
      <c r="FQ1196" s="350"/>
      <c r="FR1196" s="350"/>
      <c r="FS1196" s="350"/>
      <c r="FT1196" s="350"/>
      <c r="FU1196" s="350"/>
      <c r="FV1196" s="350"/>
      <c r="FW1196" s="350"/>
      <c r="FX1196" s="350"/>
      <c r="FY1196" s="350"/>
      <c r="FZ1196" s="350"/>
      <c r="GA1196" s="350"/>
      <c r="GB1196" s="350"/>
      <c r="GC1196" s="350"/>
      <c r="GD1196" s="350"/>
      <c r="GE1196" s="350"/>
      <c r="GF1196" s="350"/>
      <c r="GG1196" s="350"/>
      <c r="GH1196" s="350"/>
      <c r="GI1196" s="350"/>
      <c r="GJ1196" s="350"/>
      <c r="GK1196" s="350"/>
      <c r="GL1196" s="350"/>
      <c r="GM1196" s="350"/>
      <c r="GN1196" s="350"/>
      <c r="GO1196" s="350"/>
      <c r="GP1196" s="350"/>
      <c r="GQ1196" s="350"/>
      <c r="GR1196" s="350"/>
      <c r="GS1196" s="350"/>
      <c r="GT1196" s="350"/>
      <c r="GU1196" s="350"/>
      <c r="GV1196" s="350"/>
      <c r="GW1196" s="350"/>
      <c r="GX1196" s="350"/>
      <c r="GY1196" s="350"/>
      <c r="GZ1196" s="350"/>
      <c r="HA1196" s="350"/>
      <c r="HB1196" s="350"/>
      <c r="HC1196" s="350"/>
      <c r="HD1196" s="350"/>
      <c r="HE1196" s="350"/>
      <c r="HF1196" s="350"/>
      <c r="HG1196" s="350"/>
      <c r="HH1196" s="350"/>
      <c r="HI1196" s="350"/>
      <c r="HJ1196" s="350"/>
      <c r="HK1196" s="350"/>
      <c r="HL1196" s="350"/>
      <c r="HM1196" s="350"/>
      <c r="HN1196" s="350"/>
      <c r="HO1196" s="350"/>
      <c r="HP1196" s="350"/>
      <c r="HQ1196" s="350"/>
      <c r="HR1196" s="350"/>
      <c r="HS1196" s="350"/>
      <c r="HT1196" s="350"/>
      <c r="HU1196" s="350"/>
      <c r="HV1196" s="350"/>
      <c r="HW1196" s="350"/>
      <c r="HX1196" s="350"/>
      <c r="HY1196" s="350"/>
      <c r="HZ1196" s="350"/>
      <c r="IA1196" s="350"/>
      <c r="IB1196" s="350"/>
      <c r="IC1196" s="350"/>
      <c r="ID1196" s="350"/>
      <c r="IE1196" s="350"/>
      <c r="IF1196" s="350"/>
      <c r="IG1196" s="350"/>
      <c r="IH1196" s="350"/>
      <c r="II1196" s="350"/>
      <c r="IJ1196" s="350"/>
      <c r="IK1196" s="350"/>
      <c r="IL1196" s="350"/>
      <c r="IM1196" s="350"/>
      <c r="IN1196" s="350"/>
      <c r="IO1196" s="350"/>
      <c r="IP1196" s="350"/>
      <c r="IQ1196" s="350"/>
      <c r="IR1196" s="350"/>
      <c r="IS1196" s="350"/>
      <c r="IT1196" s="350"/>
      <c r="IU1196" s="350"/>
      <c r="IV1196" s="350"/>
    </row>
    <row r="1197" spans="1:256" x14ac:dyDescent="0.2">
      <c r="A1197" s="350" t="s">
        <v>2075</v>
      </c>
      <c r="B1197" s="352">
        <v>41690.836805555555</v>
      </c>
      <c r="C1197" s="352">
        <v>41691.184027777781</v>
      </c>
      <c r="D1197" s="350" t="s">
        <v>3854</v>
      </c>
      <c r="E1197" s="350" t="s">
        <v>3855</v>
      </c>
      <c r="F1197" s="350"/>
      <c r="G1197" s="350">
        <v>50</v>
      </c>
      <c r="H1197" s="350"/>
      <c r="I1197" s="350"/>
      <c r="J1197" s="350"/>
      <c r="K1197" s="350"/>
      <c r="L1197" s="350"/>
      <c r="M1197" s="350">
        <v>720</v>
      </c>
      <c r="N1197" s="350"/>
      <c r="O1197" s="350"/>
      <c r="P1197" s="350"/>
      <c r="Q1197" s="350">
        <v>590</v>
      </c>
      <c r="R1197" s="350"/>
      <c r="S1197" s="350"/>
      <c r="T1197" s="350"/>
      <c r="U1197" s="350"/>
      <c r="V1197" s="350"/>
      <c r="W1197" s="350"/>
      <c r="X1197" s="350"/>
      <c r="Y1197" s="350"/>
      <c r="Z1197" s="350"/>
      <c r="AA1197" s="350"/>
      <c r="AB1197" s="350"/>
      <c r="AC1197" s="350"/>
      <c r="AD1197" s="350"/>
      <c r="AE1197" s="350"/>
      <c r="AF1197" s="350"/>
      <c r="AG1197" s="350"/>
      <c r="AH1197" s="350"/>
      <c r="AI1197" s="350"/>
      <c r="AJ1197" s="350"/>
      <c r="AK1197" s="350"/>
      <c r="AL1197" s="350"/>
      <c r="AM1197" s="350"/>
      <c r="AN1197" s="350"/>
      <c r="AO1197" s="350"/>
      <c r="AP1197" s="350"/>
      <c r="AQ1197" s="350"/>
      <c r="AR1197" s="350"/>
      <c r="AS1197" s="350"/>
      <c r="AT1197" s="350"/>
      <c r="AU1197" s="350"/>
      <c r="AV1197" s="350"/>
      <c r="AW1197" s="350"/>
      <c r="AX1197" s="350"/>
      <c r="AY1197" s="350"/>
      <c r="AZ1197" s="350"/>
      <c r="BA1197" s="350"/>
      <c r="BB1197" s="350"/>
      <c r="BC1197" s="350"/>
      <c r="BD1197" s="350"/>
      <c r="BE1197" s="350"/>
      <c r="BF1197" s="350"/>
      <c r="BG1197" s="350"/>
      <c r="BH1197" s="350"/>
      <c r="BI1197" s="350"/>
      <c r="BJ1197" s="350"/>
      <c r="BK1197" s="350"/>
      <c r="BL1197" s="350"/>
      <c r="BM1197" s="350"/>
      <c r="BN1197" s="350"/>
      <c r="BO1197" s="350"/>
      <c r="BP1197" s="350"/>
      <c r="BQ1197" s="350"/>
      <c r="BR1197" s="350"/>
      <c r="BS1197" s="350"/>
      <c r="BT1197" s="350"/>
      <c r="BU1197" s="350"/>
      <c r="BV1197" s="350"/>
      <c r="BW1197" s="350"/>
      <c r="BX1197" s="350"/>
      <c r="BY1197" s="350"/>
      <c r="BZ1197" s="350"/>
      <c r="CA1197" s="350"/>
      <c r="CB1197" s="350"/>
      <c r="CC1197" s="350"/>
      <c r="CD1197" s="350"/>
      <c r="CE1197" s="350"/>
      <c r="CF1197" s="350"/>
      <c r="CG1197" s="350"/>
      <c r="CH1197" s="350"/>
      <c r="CI1197" s="350"/>
      <c r="CJ1197" s="350"/>
      <c r="CK1197" s="350"/>
      <c r="CL1197" s="350"/>
      <c r="CM1197" s="350"/>
      <c r="CN1197" s="350"/>
      <c r="CO1197" s="350"/>
      <c r="CP1197" s="350"/>
      <c r="CQ1197" s="350"/>
      <c r="CR1197" s="350"/>
      <c r="CS1197" s="350"/>
      <c r="CT1197" s="350"/>
      <c r="CU1197" s="350"/>
      <c r="CV1197" s="350"/>
      <c r="CW1197" s="350"/>
      <c r="CX1197" s="350"/>
      <c r="CY1197" s="350"/>
      <c r="CZ1197" s="350"/>
      <c r="DA1197" s="350"/>
      <c r="DB1197" s="350"/>
      <c r="DC1197" s="350"/>
      <c r="DD1197" s="350"/>
      <c r="DE1197" s="350"/>
      <c r="DF1197" s="350"/>
      <c r="DG1197" s="350"/>
      <c r="DH1197" s="350"/>
      <c r="DI1197" s="350"/>
      <c r="DJ1197" s="350"/>
      <c r="DK1197" s="350"/>
      <c r="DL1197" s="350"/>
      <c r="DM1197" s="350"/>
      <c r="DN1197" s="350"/>
      <c r="DO1197" s="350"/>
      <c r="DP1197" s="350"/>
      <c r="DQ1197" s="350"/>
      <c r="DR1197" s="350"/>
      <c r="DS1197" s="350"/>
      <c r="DT1197" s="350"/>
      <c r="DU1197" s="350"/>
      <c r="DV1197" s="350"/>
      <c r="DW1197" s="350"/>
      <c r="DX1197" s="350"/>
      <c r="DY1197" s="350"/>
      <c r="DZ1197" s="350"/>
      <c r="EA1197" s="350"/>
      <c r="EB1197" s="350"/>
      <c r="EC1197" s="350"/>
      <c r="ED1197" s="350"/>
      <c r="EE1197" s="350"/>
      <c r="EF1197" s="350"/>
      <c r="EG1197" s="350"/>
      <c r="EH1197" s="350"/>
      <c r="EI1197" s="350"/>
      <c r="EJ1197" s="350"/>
      <c r="EK1197" s="350"/>
      <c r="EL1197" s="350"/>
      <c r="EM1197" s="350"/>
      <c r="EN1197" s="350"/>
      <c r="EO1197" s="350"/>
      <c r="EP1197" s="350"/>
      <c r="EQ1197" s="350"/>
      <c r="ER1197" s="350"/>
      <c r="ES1197" s="350"/>
      <c r="ET1197" s="350"/>
      <c r="EU1197" s="350"/>
      <c r="EV1197" s="350"/>
      <c r="EW1197" s="350"/>
      <c r="EX1197" s="350"/>
      <c r="EY1197" s="350"/>
      <c r="EZ1197" s="350"/>
      <c r="FA1197" s="350"/>
      <c r="FB1197" s="350"/>
      <c r="FC1197" s="350"/>
      <c r="FD1197" s="350"/>
      <c r="FE1197" s="350"/>
      <c r="FF1197" s="350"/>
      <c r="FG1197" s="350"/>
      <c r="FH1197" s="350"/>
      <c r="FI1197" s="350"/>
      <c r="FJ1197" s="350"/>
      <c r="FK1197" s="350"/>
      <c r="FL1197" s="350"/>
      <c r="FM1197" s="350"/>
      <c r="FN1197" s="350"/>
      <c r="FO1197" s="350"/>
      <c r="FP1197" s="350"/>
      <c r="FQ1197" s="350"/>
      <c r="FR1197" s="350"/>
      <c r="FS1197" s="350"/>
      <c r="FT1197" s="350"/>
      <c r="FU1197" s="350"/>
      <c r="FV1197" s="350"/>
      <c r="FW1197" s="350"/>
      <c r="FX1197" s="350"/>
      <c r="FY1197" s="350"/>
      <c r="FZ1197" s="350"/>
      <c r="GA1197" s="350"/>
      <c r="GB1197" s="350"/>
      <c r="GC1197" s="350"/>
      <c r="GD1197" s="350"/>
      <c r="GE1197" s="350"/>
      <c r="GF1197" s="350"/>
      <c r="GG1197" s="350"/>
      <c r="GH1197" s="350"/>
      <c r="GI1197" s="350"/>
      <c r="GJ1197" s="350"/>
      <c r="GK1197" s="350"/>
      <c r="GL1197" s="350"/>
      <c r="GM1197" s="350"/>
      <c r="GN1197" s="350"/>
      <c r="GO1197" s="350"/>
      <c r="GP1197" s="350"/>
      <c r="GQ1197" s="350"/>
      <c r="GR1197" s="350"/>
      <c r="GS1197" s="350"/>
      <c r="GT1197" s="350"/>
      <c r="GU1197" s="350"/>
      <c r="GV1197" s="350"/>
      <c r="GW1197" s="350"/>
      <c r="GX1197" s="350"/>
      <c r="GY1197" s="350"/>
      <c r="GZ1197" s="350"/>
      <c r="HA1197" s="350"/>
      <c r="HB1197" s="350"/>
      <c r="HC1197" s="350"/>
      <c r="HD1197" s="350"/>
      <c r="HE1197" s="350"/>
      <c r="HF1197" s="350"/>
      <c r="HG1197" s="350"/>
      <c r="HH1197" s="350"/>
      <c r="HI1197" s="350"/>
      <c r="HJ1197" s="350"/>
      <c r="HK1197" s="350"/>
      <c r="HL1197" s="350"/>
      <c r="HM1197" s="350"/>
      <c r="HN1197" s="350"/>
      <c r="HO1197" s="350"/>
      <c r="HP1197" s="350"/>
      <c r="HQ1197" s="350"/>
      <c r="HR1197" s="350"/>
      <c r="HS1197" s="350"/>
      <c r="HT1197" s="350"/>
      <c r="HU1197" s="350"/>
      <c r="HV1197" s="350"/>
      <c r="HW1197" s="350"/>
      <c r="HX1197" s="350"/>
      <c r="HY1197" s="350"/>
      <c r="HZ1197" s="350"/>
      <c r="IA1197" s="350"/>
      <c r="IB1197" s="350"/>
      <c r="IC1197" s="350"/>
      <c r="ID1197" s="350"/>
      <c r="IE1197" s="350"/>
      <c r="IF1197" s="350"/>
      <c r="IG1197" s="350"/>
      <c r="IH1197" s="350"/>
      <c r="II1197" s="350"/>
      <c r="IJ1197" s="350"/>
      <c r="IK1197" s="350"/>
      <c r="IL1197" s="350"/>
      <c r="IM1197" s="350"/>
      <c r="IN1197" s="350"/>
      <c r="IO1197" s="350"/>
      <c r="IP1197" s="350"/>
      <c r="IQ1197" s="350"/>
      <c r="IR1197" s="350"/>
      <c r="IS1197" s="350"/>
      <c r="IT1197" s="350"/>
      <c r="IU1197" s="350"/>
      <c r="IV1197" s="350"/>
    </row>
    <row r="1198" spans="1:256" x14ac:dyDescent="0.2">
      <c r="A1198" s="350" t="s">
        <v>2075</v>
      </c>
      <c r="B1198" s="352">
        <v>41691.21875</v>
      </c>
      <c r="C1198" s="352">
        <v>41691.788194444445</v>
      </c>
      <c r="D1198" s="350" t="s">
        <v>3856</v>
      </c>
      <c r="E1198" s="350" t="s">
        <v>3857</v>
      </c>
      <c r="F1198" s="350"/>
      <c r="G1198" s="350">
        <v>50</v>
      </c>
      <c r="H1198" s="350"/>
      <c r="I1198" s="350"/>
      <c r="J1198" s="350"/>
      <c r="K1198" s="350"/>
      <c r="L1198" s="350"/>
      <c r="M1198" s="350">
        <v>430</v>
      </c>
      <c r="N1198" s="350"/>
      <c r="O1198" s="350"/>
      <c r="P1198" s="350"/>
      <c r="Q1198" s="350">
        <v>710</v>
      </c>
      <c r="R1198" s="350"/>
      <c r="S1198" s="350"/>
      <c r="T1198" s="350"/>
      <c r="U1198" s="350"/>
      <c r="V1198" s="350"/>
      <c r="W1198" s="350"/>
      <c r="X1198" s="350"/>
      <c r="Y1198" s="350"/>
      <c r="Z1198" s="350"/>
      <c r="AA1198" s="350"/>
      <c r="AB1198" s="350"/>
      <c r="AC1198" s="350"/>
      <c r="AD1198" s="350"/>
      <c r="AE1198" s="350"/>
      <c r="AF1198" s="350"/>
      <c r="AG1198" s="350"/>
      <c r="AH1198" s="350"/>
      <c r="AI1198" s="350"/>
      <c r="AJ1198" s="350"/>
      <c r="AK1198" s="350"/>
      <c r="AL1198" s="350"/>
      <c r="AM1198" s="350"/>
      <c r="AN1198" s="350"/>
      <c r="AO1198" s="350"/>
      <c r="AP1198" s="350"/>
      <c r="AQ1198" s="350"/>
      <c r="AR1198" s="350"/>
      <c r="AS1198" s="350"/>
      <c r="AT1198" s="350"/>
      <c r="AU1198" s="350"/>
      <c r="AV1198" s="350"/>
      <c r="AW1198" s="350"/>
      <c r="AX1198" s="350"/>
      <c r="AY1198" s="350"/>
      <c r="AZ1198" s="350"/>
      <c r="BA1198" s="350"/>
      <c r="BB1198" s="350"/>
      <c r="BC1198" s="350"/>
      <c r="BD1198" s="350"/>
      <c r="BE1198" s="350"/>
      <c r="BF1198" s="350"/>
      <c r="BG1198" s="350"/>
      <c r="BH1198" s="350"/>
      <c r="BI1198" s="350"/>
      <c r="BJ1198" s="350"/>
      <c r="BK1198" s="350"/>
      <c r="BL1198" s="350"/>
      <c r="BM1198" s="350"/>
      <c r="BN1198" s="350"/>
      <c r="BO1198" s="350"/>
      <c r="BP1198" s="350"/>
      <c r="BQ1198" s="350"/>
      <c r="BR1198" s="350"/>
      <c r="BS1198" s="350"/>
      <c r="BT1198" s="350"/>
      <c r="BU1198" s="350"/>
      <c r="BV1198" s="350"/>
      <c r="BW1198" s="350"/>
      <c r="BX1198" s="350"/>
      <c r="BY1198" s="350"/>
      <c r="BZ1198" s="350"/>
      <c r="CA1198" s="350"/>
      <c r="CB1198" s="350"/>
      <c r="CC1198" s="350"/>
      <c r="CD1198" s="350"/>
      <c r="CE1198" s="350"/>
      <c r="CF1198" s="350"/>
      <c r="CG1198" s="350"/>
      <c r="CH1198" s="350"/>
      <c r="CI1198" s="350"/>
      <c r="CJ1198" s="350"/>
      <c r="CK1198" s="350"/>
      <c r="CL1198" s="350"/>
      <c r="CM1198" s="350"/>
      <c r="CN1198" s="350"/>
      <c r="CO1198" s="350"/>
      <c r="CP1198" s="350"/>
      <c r="CQ1198" s="350"/>
      <c r="CR1198" s="350"/>
      <c r="CS1198" s="350"/>
      <c r="CT1198" s="350"/>
      <c r="CU1198" s="350"/>
      <c r="CV1198" s="350"/>
      <c r="CW1198" s="350"/>
      <c r="CX1198" s="350"/>
      <c r="CY1198" s="350"/>
      <c r="CZ1198" s="350"/>
      <c r="DA1198" s="350"/>
      <c r="DB1198" s="350"/>
      <c r="DC1198" s="350"/>
      <c r="DD1198" s="350"/>
      <c r="DE1198" s="350"/>
      <c r="DF1198" s="350"/>
      <c r="DG1198" s="350"/>
      <c r="DH1198" s="350"/>
      <c r="DI1198" s="350"/>
      <c r="DJ1198" s="350"/>
      <c r="DK1198" s="350"/>
      <c r="DL1198" s="350"/>
      <c r="DM1198" s="350"/>
      <c r="DN1198" s="350"/>
      <c r="DO1198" s="350"/>
      <c r="DP1198" s="350"/>
      <c r="DQ1198" s="350"/>
      <c r="DR1198" s="350"/>
      <c r="DS1198" s="350"/>
      <c r="DT1198" s="350"/>
      <c r="DU1198" s="350"/>
      <c r="DV1198" s="350"/>
      <c r="DW1198" s="350"/>
      <c r="DX1198" s="350"/>
      <c r="DY1198" s="350"/>
      <c r="DZ1198" s="350"/>
      <c r="EA1198" s="350"/>
      <c r="EB1198" s="350"/>
      <c r="EC1198" s="350"/>
      <c r="ED1198" s="350"/>
      <c r="EE1198" s="350"/>
      <c r="EF1198" s="350"/>
      <c r="EG1198" s="350"/>
      <c r="EH1198" s="350"/>
      <c r="EI1198" s="350"/>
      <c r="EJ1198" s="350"/>
      <c r="EK1198" s="350"/>
      <c r="EL1198" s="350"/>
      <c r="EM1198" s="350"/>
      <c r="EN1198" s="350"/>
      <c r="EO1198" s="350"/>
      <c r="EP1198" s="350"/>
      <c r="EQ1198" s="350"/>
      <c r="ER1198" s="350"/>
      <c r="ES1198" s="350"/>
      <c r="ET1198" s="350"/>
      <c r="EU1198" s="350"/>
      <c r="EV1198" s="350"/>
      <c r="EW1198" s="350"/>
      <c r="EX1198" s="350"/>
      <c r="EY1198" s="350"/>
      <c r="EZ1198" s="350"/>
      <c r="FA1198" s="350"/>
      <c r="FB1198" s="350"/>
      <c r="FC1198" s="350"/>
      <c r="FD1198" s="350"/>
      <c r="FE1198" s="350"/>
      <c r="FF1198" s="350"/>
      <c r="FG1198" s="350"/>
      <c r="FH1198" s="350"/>
      <c r="FI1198" s="350"/>
      <c r="FJ1198" s="350"/>
      <c r="FK1198" s="350"/>
      <c r="FL1198" s="350"/>
      <c r="FM1198" s="350"/>
      <c r="FN1198" s="350"/>
      <c r="FO1198" s="350"/>
      <c r="FP1198" s="350"/>
      <c r="FQ1198" s="350"/>
      <c r="FR1198" s="350"/>
      <c r="FS1198" s="350"/>
      <c r="FT1198" s="350"/>
      <c r="FU1198" s="350"/>
      <c r="FV1198" s="350"/>
      <c r="FW1198" s="350"/>
      <c r="FX1198" s="350"/>
      <c r="FY1198" s="350"/>
      <c r="FZ1198" s="350"/>
      <c r="GA1198" s="350"/>
      <c r="GB1198" s="350"/>
      <c r="GC1198" s="350"/>
      <c r="GD1198" s="350"/>
      <c r="GE1198" s="350"/>
      <c r="GF1198" s="350"/>
      <c r="GG1198" s="350"/>
      <c r="GH1198" s="350"/>
      <c r="GI1198" s="350"/>
      <c r="GJ1198" s="350"/>
      <c r="GK1198" s="350"/>
      <c r="GL1198" s="350"/>
      <c r="GM1198" s="350"/>
      <c r="GN1198" s="350"/>
      <c r="GO1198" s="350"/>
      <c r="GP1198" s="350"/>
      <c r="GQ1198" s="350"/>
      <c r="GR1198" s="350"/>
      <c r="GS1198" s="350"/>
      <c r="GT1198" s="350"/>
      <c r="GU1198" s="350"/>
      <c r="GV1198" s="350"/>
      <c r="GW1198" s="350"/>
      <c r="GX1198" s="350"/>
      <c r="GY1198" s="350"/>
      <c r="GZ1198" s="350"/>
      <c r="HA1198" s="350"/>
      <c r="HB1198" s="350"/>
      <c r="HC1198" s="350"/>
      <c r="HD1198" s="350"/>
      <c r="HE1198" s="350"/>
      <c r="HF1198" s="350"/>
      <c r="HG1198" s="350"/>
      <c r="HH1198" s="350"/>
      <c r="HI1198" s="350"/>
      <c r="HJ1198" s="350"/>
      <c r="HK1198" s="350"/>
      <c r="HL1198" s="350"/>
      <c r="HM1198" s="350"/>
      <c r="HN1198" s="350"/>
      <c r="HO1198" s="350"/>
      <c r="HP1198" s="350"/>
      <c r="HQ1198" s="350"/>
      <c r="HR1198" s="350"/>
      <c r="HS1198" s="350"/>
      <c r="HT1198" s="350"/>
      <c r="HU1198" s="350"/>
      <c r="HV1198" s="350"/>
      <c r="HW1198" s="350"/>
      <c r="HX1198" s="350"/>
      <c r="HY1198" s="350"/>
      <c r="HZ1198" s="350"/>
      <c r="IA1198" s="350"/>
      <c r="IB1198" s="350"/>
      <c r="IC1198" s="350"/>
      <c r="ID1198" s="350"/>
      <c r="IE1198" s="350"/>
      <c r="IF1198" s="350"/>
      <c r="IG1198" s="350"/>
      <c r="IH1198" s="350"/>
      <c r="II1198" s="350"/>
      <c r="IJ1198" s="350"/>
      <c r="IK1198" s="350"/>
      <c r="IL1198" s="350"/>
      <c r="IM1198" s="350"/>
      <c r="IN1198" s="350"/>
      <c r="IO1198" s="350"/>
      <c r="IP1198" s="350"/>
      <c r="IQ1198" s="350"/>
      <c r="IR1198" s="350"/>
      <c r="IS1198" s="350"/>
      <c r="IT1198" s="350"/>
      <c r="IU1198" s="350"/>
      <c r="IV1198" s="350"/>
    </row>
    <row r="1199" spans="1:256" x14ac:dyDescent="0.2">
      <c r="A1199" s="350" t="s">
        <v>2075</v>
      </c>
      <c r="B1199" s="352">
        <v>41691.493055555555</v>
      </c>
      <c r="C1199" s="350"/>
      <c r="D1199" s="350" t="s">
        <v>3766</v>
      </c>
      <c r="E1199" s="350" t="s">
        <v>3767</v>
      </c>
      <c r="F1199" s="350"/>
      <c r="G1199" s="350">
        <v>70</v>
      </c>
      <c r="H1199" s="350"/>
      <c r="I1199" s="350"/>
      <c r="J1199" s="350"/>
      <c r="K1199" s="350">
        <v>8.1</v>
      </c>
      <c r="L1199" s="350"/>
      <c r="M1199" s="350"/>
      <c r="N1199" s="350"/>
      <c r="O1199" s="350"/>
      <c r="P1199" s="350"/>
      <c r="Q1199" s="350">
        <v>1200</v>
      </c>
      <c r="R1199" s="350"/>
      <c r="S1199" s="350"/>
      <c r="T1199" s="350"/>
      <c r="U1199" s="350"/>
      <c r="V1199" s="350"/>
      <c r="W1199" s="350"/>
      <c r="X1199" s="350"/>
      <c r="Y1199" s="350"/>
      <c r="Z1199" s="350"/>
      <c r="AA1199" s="350"/>
      <c r="AB1199" s="350"/>
      <c r="AC1199" s="350"/>
      <c r="AD1199" s="350"/>
      <c r="AE1199" s="350"/>
      <c r="AF1199" s="350"/>
      <c r="AG1199" s="350"/>
      <c r="AH1199" s="350"/>
      <c r="AI1199" s="350"/>
      <c r="AJ1199" s="350"/>
      <c r="AK1199" s="350"/>
      <c r="AL1199" s="350"/>
      <c r="AM1199" s="350"/>
      <c r="AN1199" s="350"/>
      <c r="AO1199" s="350"/>
      <c r="AP1199" s="350"/>
      <c r="AQ1199" s="350"/>
      <c r="AR1199" s="350"/>
      <c r="AS1199" s="350"/>
      <c r="AT1199" s="350"/>
      <c r="AU1199" s="350"/>
      <c r="AV1199" s="350"/>
      <c r="AW1199" s="350"/>
      <c r="AX1199" s="350"/>
      <c r="AY1199" s="350"/>
      <c r="AZ1199" s="350"/>
      <c r="BA1199" s="350"/>
      <c r="BB1199" s="350"/>
      <c r="BC1199" s="350"/>
      <c r="BD1199" s="350"/>
      <c r="BE1199" s="350"/>
      <c r="BF1199" s="350"/>
      <c r="BG1199" s="350"/>
      <c r="BH1199" s="350"/>
      <c r="BI1199" s="350"/>
      <c r="BJ1199" s="350"/>
      <c r="BK1199" s="350"/>
      <c r="BL1199" s="350"/>
      <c r="BM1199" s="350"/>
      <c r="BN1199" s="350"/>
      <c r="BO1199" s="350"/>
      <c r="BP1199" s="350"/>
      <c r="BQ1199" s="350"/>
      <c r="BR1199" s="350"/>
      <c r="BS1199" s="350"/>
      <c r="BT1199" s="350"/>
      <c r="BU1199" s="350"/>
      <c r="BV1199" s="350"/>
      <c r="BW1199" s="350"/>
      <c r="BX1199" s="350"/>
      <c r="BY1199" s="350"/>
      <c r="BZ1199" s="350"/>
      <c r="CA1199" s="350"/>
      <c r="CB1199" s="350"/>
      <c r="CC1199" s="350"/>
      <c r="CD1199" s="350"/>
      <c r="CE1199" s="350"/>
      <c r="CF1199" s="350"/>
      <c r="CG1199" s="350"/>
      <c r="CH1199" s="350"/>
      <c r="CI1199" s="350"/>
      <c r="CJ1199" s="350"/>
      <c r="CK1199" s="350"/>
      <c r="CL1199" s="350"/>
      <c r="CM1199" s="350"/>
      <c r="CN1199" s="350"/>
      <c r="CO1199" s="350"/>
      <c r="CP1199" s="350"/>
      <c r="CQ1199" s="350"/>
      <c r="CR1199" s="350"/>
      <c r="CS1199" s="350"/>
      <c r="CT1199" s="350"/>
      <c r="CU1199" s="350"/>
      <c r="CV1199" s="350"/>
      <c r="CW1199" s="350"/>
      <c r="CX1199" s="350"/>
      <c r="CY1199" s="350"/>
      <c r="CZ1199" s="350"/>
      <c r="DA1199" s="350"/>
      <c r="DB1199" s="350"/>
      <c r="DC1199" s="350"/>
      <c r="DD1199" s="350"/>
      <c r="DE1199" s="350"/>
      <c r="DF1199" s="350"/>
      <c r="DG1199" s="350"/>
      <c r="DH1199" s="350"/>
      <c r="DI1199" s="350"/>
      <c r="DJ1199" s="350"/>
      <c r="DK1199" s="350"/>
      <c r="DL1199" s="350"/>
      <c r="DM1199" s="350"/>
      <c r="DN1199" s="350"/>
      <c r="DO1199" s="350"/>
      <c r="DP1199" s="350"/>
      <c r="DQ1199" s="350"/>
      <c r="DR1199" s="350"/>
      <c r="DS1199" s="350"/>
      <c r="DT1199" s="350"/>
      <c r="DU1199" s="350"/>
      <c r="DV1199" s="350"/>
      <c r="DW1199" s="350"/>
      <c r="DX1199" s="350"/>
      <c r="DY1199" s="350"/>
      <c r="DZ1199" s="350"/>
      <c r="EA1199" s="350"/>
      <c r="EB1199" s="350"/>
      <c r="EC1199" s="350"/>
      <c r="ED1199" s="350"/>
      <c r="EE1199" s="350"/>
      <c r="EF1199" s="350"/>
      <c r="EG1199" s="350"/>
      <c r="EH1199" s="350"/>
      <c r="EI1199" s="350"/>
      <c r="EJ1199" s="350"/>
      <c r="EK1199" s="350"/>
      <c r="EL1199" s="350"/>
      <c r="EM1199" s="350"/>
      <c r="EN1199" s="350"/>
      <c r="EO1199" s="350"/>
      <c r="EP1199" s="350"/>
      <c r="EQ1199" s="350"/>
      <c r="ER1199" s="350"/>
      <c r="ES1199" s="350"/>
      <c r="ET1199" s="350"/>
      <c r="EU1199" s="350"/>
      <c r="EV1199" s="350"/>
      <c r="EW1199" s="350"/>
      <c r="EX1199" s="350"/>
      <c r="EY1199" s="350"/>
      <c r="EZ1199" s="350"/>
      <c r="FA1199" s="350"/>
      <c r="FB1199" s="350"/>
      <c r="FC1199" s="350"/>
      <c r="FD1199" s="350"/>
      <c r="FE1199" s="350"/>
      <c r="FF1199" s="350"/>
      <c r="FG1199" s="350"/>
      <c r="FH1199" s="350"/>
      <c r="FI1199" s="350"/>
      <c r="FJ1199" s="350"/>
      <c r="FK1199" s="350"/>
      <c r="FL1199" s="350"/>
      <c r="FM1199" s="350"/>
      <c r="FN1199" s="350"/>
      <c r="FO1199" s="350"/>
      <c r="FP1199" s="350"/>
      <c r="FQ1199" s="350"/>
      <c r="FR1199" s="350"/>
      <c r="FS1199" s="350"/>
      <c r="FT1199" s="350"/>
      <c r="FU1199" s="350"/>
      <c r="FV1199" s="350"/>
      <c r="FW1199" s="350"/>
      <c r="FX1199" s="350"/>
      <c r="FY1199" s="350"/>
      <c r="FZ1199" s="350"/>
      <c r="GA1199" s="350"/>
      <c r="GB1199" s="350"/>
      <c r="GC1199" s="350"/>
      <c r="GD1199" s="350"/>
      <c r="GE1199" s="350"/>
      <c r="GF1199" s="350"/>
      <c r="GG1199" s="350"/>
      <c r="GH1199" s="350"/>
      <c r="GI1199" s="350"/>
      <c r="GJ1199" s="350"/>
      <c r="GK1199" s="350"/>
      <c r="GL1199" s="350"/>
      <c r="GM1199" s="350"/>
      <c r="GN1199" s="350"/>
      <c r="GO1199" s="350"/>
      <c r="GP1199" s="350"/>
      <c r="GQ1199" s="350"/>
      <c r="GR1199" s="350"/>
      <c r="GS1199" s="350"/>
      <c r="GT1199" s="350"/>
      <c r="GU1199" s="350"/>
      <c r="GV1199" s="350"/>
      <c r="GW1199" s="350"/>
      <c r="GX1199" s="350"/>
      <c r="GY1199" s="350"/>
      <c r="GZ1199" s="350"/>
      <c r="HA1199" s="350"/>
      <c r="HB1199" s="350"/>
      <c r="HC1199" s="350"/>
      <c r="HD1199" s="350"/>
      <c r="HE1199" s="350"/>
      <c r="HF1199" s="350"/>
      <c r="HG1199" s="350"/>
      <c r="HH1199" s="350"/>
      <c r="HI1199" s="350"/>
      <c r="HJ1199" s="350"/>
      <c r="HK1199" s="350"/>
      <c r="HL1199" s="350"/>
      <c r="HM1199" s="350"/>
      <c r="HN1199" s="350"/>
      <c r="HO1199" s="350"/>
      <c r="HP1199" s="350"/>
      <c r="HQ1199" s="350"/>
      <c r="HR1199" s="350"/>
      <c r="HS1199" s="350"/>
      <c r="HT1199" s="350"/>
      <c r="HU1199" s="350"/>
      <c r="HV1199" s="350"/>
      <c r="HW1199" s="350"/>
      <c r="HX1199" s="350"/>
      <c r="HY1199" s="350"/>
      <c r="HZ1199" s="350"/>
      <c r="IA1199" s="350"/>
      <c r="IB1199" s="350"/>
      <c r="IC1199" s="350"/>
      <c r="ID1199" s="350"/>
      <c r="IE1199" s="350"/>
      <c r="IF1199" s="350"/>
      <c r="IG1199" s="350"/>
      <c r="IH1199" s="350"/>
      <c r="II1199" s="350"/>
      <c r="IJ1199" s="350"/>
      <c r="IK1199" s="350"/>
      <c r="IL1199" s="350"/>
      <c r="IM1199" s="350"/>
      <c r="IN1199" s="350"/>
      <c r="IO1199" s="350"/>
      <c r="IP1199" s="350"/>
      <c r="IQ1199" s="350"/>
      <c r="IR1199" s="350"/>
      <c r="IS1199" s="350"/>
      <c r="IT1199" s="350"/>
      <c r="IU1199" s="350"/>
      <c r="IV1199" s="350"/>
    </row>
    <row r="1200" spans="1:256" x14ac:dyDescent="0.2">
      <c r="A1200" s="350" t="s">
        <v>2075</v>
      </c>
      <c r="B1200" s="352">
        <v>41691.881944444445</v>
      </c>
      <c r="C1200" s="352">
        <v>41697.621527777781</v>
      </c>
      <c r="D1200" s="350" t="s">
        <v>3858</v>
      </c>
      <c r="E1200" s="350" t="s">
        <v>3859</v>
      </c>
      <c r="F1200" s="350"/>
      <c r="G1200" s="350">
        <v>50</v>
      </c>
      <c r="H1200" s="350"/>
      <c r="I1200" s="350"/>
      <c r="J1200" s="350"/>
      <c r="K1200" s="350"/>
      <c r="L1200" s="350"/>
      <c r="M1200" s="350">
        <v>590</v>
      </c>
      <c r="N1200" s="350"/>
      <c r="O1200" s="350"/>
      <c r="P1200" s="350"/>
      <c r="Q1200" s="350">
        <v>770</v>
      </c>
      <c r="R1200" s="350"/>
      <c r="S1200" s="350"/>
      <c r="T1200" s="350"/>
      <c r="U1200" s="350"/>
      <c r="V1200" s="350"/>
      <c r="W1200" s="350"/>
      <c r="X1200" s="350"/>
      <c r="Y1200" s="350"/>
      <c r="Z1200" s="350"/>
      <c r="AA1200" s="350"/>
      <c r="AB1200" s="350"/>
      <c r="AC1200" s="350"/>
      <c r="AD1200" s="350"/>
      <c r="AE1200" s="350"/>
      <c r="AF1200" s="350"/>
      <c r="AG1200" s="350"/>
      <c r="AH1200" s="350"/>
      <c r="AI1200" s="350"/>
      <c r="AJ1200" s="350"/>
      <c r="AK1200" s="350"/>
      <c r="AL1200" s="350"/>
      <c r="AM1200" s="350"/>
      <c r="AN1200" s="350"/>
      <c r="AO1200" s="350"/>
      <c r="AP1200" s="350"/>
      <c r="AQ1200" s="350"/>
      <c r="AR1200" s="350"/>
      <c r="AS1200" s="350"/>
      <c r="AT1200" s="350"/>
      <c r="AU1200" s="350"/>
      <c r="AV1200" s="350"/>
      <c r="AW1200" s="350"/>
      <c r="AX1200" s="350"/>
      <c r="AY1200" s="350"/>
      <c r="AZ1200" s="350"/>
      <c r="BA1200" s="350"/>
      <c r="BB1200" s="350"/>
      <c r="BC1200" s="350"/>
      <c r="BD1200" s="350"/>
      <c r="BE1200" s="350"/>
      <c r="BF1200" s="350"/>
      <c r="BG1200" s="350"/>
      <c r="BH1200" s="350"/>
      <c r="BI1200" s="350"/>
      <c r="BJ1200" s="350"/>
      <c r="BK1200" s="350"/>
      <c r="BL1200" s="350"/>
      <c r="BM1200" s="350"/>
      <c r="BN1200" s="350"/>
      <c r="BO1200" s="350"/>
      <c r="BP1200" s="350"/>
      <c r="BQ1200" s="350"/>
      <c r="BR1200" s="350"/>
      <c r="BS1200" s="350"/>
      <c r="BT1200" s="350"/>
      <c r="BU1200" s="350"/>
      <c r="BV1200" s="350"/>
      <c r="BW1200" s="350"/>
      <c r="BX1200" s="350"/>
      <c r="BY1200" s="350"/>
      <c r="BZ1200" s="350"/>
      <c r="CA1200" s="350"/>
      <c r="CB1200" s="350"/>
      <c r="CC1200" s="350"/>
      <c r="CD1200" s="350"/>
      <c r="CE1200" s="350"/>
      <c r="CF1200" s="350"/>
      <c r="CG1200" s="350"/>
      <c r="CH1200" s="350"/>
      <c r="CI1200" s="350"/>
      <c r="CJ1200" s="350"/>
      <c r="CK1200" s="350"/>
      <c r="CL1200" s="350"/>
      <c r="CM1200" s="350"/>
      <c r="CN1200" s="350"/>
      <c r="CO1200" s="350"/>
      <c r="CP1200" s="350"/>
      <c r="CQ1200" s="350"/>
      <c r="CR1200" s="350"/>
      <c r="CS1200" s="350"/>
      <c r="CT1200" s="350"/>
      <c r="CU1200" s="350"/>
      <c r="CV1200" s="350"/>
      <c r="CW1200" s="350"/>
      <c r="CX1200" s="350"/>
      <c r="CY1200" s="350"/>
      <c r="CZ1200" s="350"/>
      <c r="DA1200" s="350"/>
      <c r="DB1200" s="350"/>
      <c r="DC1200" s="350"/>
      <c r="DD1200" s="350"/>
      <c r="DE1200" s="350"/>
      <c r="DF1200" s="350"/>
      <c r="DG1200" s="350"/>
      <c r="DH1200" s="350"/>
      <c r="DI1200" s="350"/>
      <c r="DJ1200" s="350"/>
      <c r="DK1200" s="350"/>
      <c r="DL1200" s="350"/>
      <c r="DM1200" s="350"/>
      <c r="DN1200" s="350"/>
      <c r="DO1200" s="350"/>
      <c r="DP1200" s="350"/>
      <c r="DQ1200" s="350"/>
      <c r="DR1200" s="350"/>
      <c r="DS1200" s="350"/>
      <c r="DT1200" s="350"/>
      <c r="DU1200" s="350"/>
      <c r="DV1200" s="350"/>
      <c r="DW1200" s="350"/>
      <c r="DX1200" s="350"/>
      <c r="DY1200" s="350"/>
      <c r="DZ1200" s="350"/>
      <c r="EA1200" s="350"/>
      <c r="EB1200" s="350"/>
      <c r="EC1200" s="350"/>
      <c r="ED1200" s="350"/>
      <c r="EE1200" s="350"/>
      <c r="EF1200" s="350"/>
      <c r="EG1200" s="350"/>
      <c r="EH1200" s="350"/>
      <c r="EI1200" s="350"/>
      <c r="EJ1200" s="350"/>
      <c r="EK1200" s="350"/>
      <c r="EL1200" s="350"/>
      <c r="EM1200" s="350"/>
      <c r="EN1200" s="350"/>
      <c r="EO1200" s="350"/>
      <c r="EP1200" s="350"/>
      <c r="EQ1200" s="350"/>
      <c r="ER1200" s="350"/>
      <c r="ES1200" s="350"/>
      <c r="ET1200" s="350"/>
      <c r="EU1200" s="350"/>
      <c r="EV1200" s="350"/>
      <c r="EW1200" s="350"/>
      <c r="EX1200" s="350"/>
      <c r="EY1200" s="350"/>
      <c r="EZ1200" s="350"/>
      <c r="FA1200" s="350"/>
      <c r="FB1200" s="350"/>
      <c r="FC1200" s="350"/>
      <c r="FD1200" s="350"/>
      <c r="FE1200" s="350"/>
      <c r="FF1200" s="350"/>
      <c r="FG1200" s="350"/>
      <c r="FH1200" s="350"/>
      <c r="FI1200" s="350"/>
      <c r="FJ1200" s="350"/>
      <c r="FK1200" s="350"/>
      <c r="FL1200" s="350"/>
      <c r="FM1200" s="350"/>
      <c r="FN1200" s="350"/>
      <c r="FO1200" s="350"/>
      <c r="FP1200" s="350"/>
      <c r="FQ1200" s="350"/>
      <c r="FR1200" s="350"/>
      <c r="FS1200" s="350"/>
      <c r="FT1200" s="350"/>
      <c r="FU1200" s="350"/>
      <c r="FV1200" s="350"/>
      <c r="FW1200" s="350"/>
      <c r="FX1200" s="350"/>
      <c r="FY1200" s="350"/>
      <c r="FZ1200" s="350"/>
      <c r="GA1200" s="350"/>
      <c r="GB1200" s="350"/>
      <c r="GC1200" s="350"/>
      <c r="GD1200" s="350"/>
      <c r="GE1200" s="350"/>
      <c r="GF1200" s="350"/>
      <c r="GG1200" s="350"/>
      <c r="GH1200" s="350"/>
      <c r="GI1200" s="350"/>
      <c r="GJ1200" s="350"/>
      <c r="GK1200" s="350"/>
      <c r="GL1200" s="350"/>
      <c r="GM1200" s="350"/>
      <c r="GN1200" s="350"/>
      <c r="GO1200" s="350"/>
      <c r="GP1200" s="350"/>
      <c r="GQ1200" s="350"/>
      <c r="GR1200" s="350"/>
      <c r="GS1200" s="350"/>
      <c r="GT1200" s="350"/>
      <c r="GU1200" s="350"/>
      <c r="GV1200" s="350"/>
      <c r="GW1200" s="350"/>
      <c r="GX1200" s="350"/>
      <c r="GY1200" s="350"/>
      <c r="GZ1200" s="350"/>
      <c r="HA1200" s="350"/>
      <c r="HB1200" s="350"/>
      <c r="HC1200" s="350"/>
      <c r="HD1200" s="350"/>
      <c r="HE1200" s="350"/>
      <c r="HF1200" s="350"/>
      <c r="HG1200" s="350"/>
      <c r="HH1200" s="350"/>
      <c r="HI1200" s="350"/>
      <c r="HJ1200" s="350"/>
      <c r="HK1200" s="350"/>
      <c r="HL1200" s="350"/>
      <c r="HM1200" s="350"/>
      <c r="HN1200" s="350"/>
      <c r="HO1200" s="350"/>
      <c r="HP1200" s="350"/>
      <c r="HQ1200" s="350"/>
      <c r="HR1200" s="350"/>
      <c r="HS1200" s="350"/>
      <c r="HT1200" s="350"/>
      <c r="HU1200" s="350"/>
      <c r="HV1200" s="350"/>
      <c r="HW1200" s="350"/>
      <c r="HX1200" s="350"/>
      <c r="HY1200" s="350"/>
      <c r="HZ1200" s="350"/>
      <c r="IA1200" s="350"/>
      <c r="IB1200" s="350"/>
      <c r="IC1200" s="350"/>
      <c r="ID1200" s="350"/>
      <c r="IE1200" s="350"/>
      <c r="IF1200" s="350"/>
      <c r="IG1200" s="350"/>
      <c r="IH1200" s="350"/>
      <c r="II1200" s="350"/>
      <c r="IJ1200" s="350"/>
      <c r="IK1200" s="350"/>
      <c r="IL1200" s="350"/>
      <c r="IM1200" s="350"/>
      <c r="IN1200" s="350"/>
      <c r="IO1200" s="350"/>
      <c r="IP1200" s="350"/>
      <c r="IQ1200" s="350"/>
      <c r="IR1200" s="350"/>
      <c r="IS1200" s="350"/>
      <c r="IT1200" s="350"/>
      <c r="IU1200" s="350"/>
      <c r="IV1200" s="350"/>
    </row>
    <row r="1201" spans="1:256" x14ac:dyDescent="0.2">
      <c r="A1201" s="350" t="s">
        <v>2075</v>
      </c>
      <c r="B1201" s="352">
        <v>41697.909722222219</v>
      </c>
      <c r="C1201" s="352">
        <v>41705.232638888891</v>
      </c>
      <c r="D1201" s="350" t="s">
        <v>3860</v>
      </c>
      <c r="E1201" s="350" t="s">
        <v>3861</v>
      </c>
      <c r="F1201" s="350"/>
      <c r="G1201" s="350">
        <v>50</v>
      </c>
      <c r="H1201" s="350"/>
      <c r="I1201" s="350"/>
      <c r="J1201" s="350"/>
      <c r="K1201" s="350"/>
      <c r="L1201" s="350"/>
      <c r="M1201" s="350">
        <v>270</v>
      </c>
      <c r="N1201" s="350"/>
      <c r="O1201" s="350"/>
      <c r="P1201" s="350"/>
      <c r="Q1201" s="350">
        <v>1000</v>
      </c>
      <c r="R1201" s="350"/>
      <c r="S1201" s="350"/>
      <c r="T1201" s="350"/>
      <c r="U1201" s="350"/>
      <c r="V1201" s="350"/>
      <c r="W1201" s="350"/>
      <c r="X1201" s="350"/>
      <c r="Y1201" s="350"/>
      <c r="Z1201" s="350"/>
      <c r="AA1201" s="350"/>
      <c r="AB1201" s="350"/>
      <c r="AC1201" s="350"/>
      <c r="AD1201" s="350"/>
      <c r="AE1201" s="350"/>
      <c r="AF1201" s="350"/>
      <c r="AG1201" s="350"/>
      <c r="AH1201" s="350"/>
      <c r="AI1201" s="350"/>
      <c r="AJ1201" s="350"/>
      <c r="AK1201" s="350"/>
      <c r="AL1201" s="350"/>
      <c r="AM1201" s="350"/>
      <c r="AN1201" s="350"/>
      <c r="AO1201" s="350"/>
      <c r="AP1201" s="350"/>
      <c r="AQ1201" s="350"/>
      <c r="AR1201" s="350"/>
      <c r="AS1201" s="350"/>
      <c r="AT1201" s="350"/>
      <c r="AU1201" s="350"/>
      <c r="AV1201" s="350"/>
      <c r="AW1201" s="350"/>
      <c r="AX1201" s="350"/>
      <c r="AY1201" s="350"/>
      <c r="AZ1201" s="350"/>
      <c r="BA1201" s="350"/>
      <c r="BB1201" s="350"/>
      <c r="BC1201" s="350"/>
      <c r="BD1201" s="350"/>
      <c r="BE1201" s="350"/>
      <c r="BF1201" s="350"/>
      <c r="BG1201" s="350"/>
      <c r="BH1201" s="350"/>
      <c r="BI1201" s="350"/>
      <c r="BJ1201" s="350"/>
      <c r="BK1201" s="350"/>
      <c r="BL1201" s="350"/>
      <c r="BM1201" s="350"/>
      <c r="BN1201" s="350"/>
      <c r="BO1201" s="350"/>
      <c r="BP1201" s="350"/>
      <c r="BQ1201" s="350"/>
      <c r="BR1201" s="350"/>
      <c r="BS1201" s="350"/>
      <c r="BT1201" s="350"/>
      <c r="BU1201" s="350"/>
      <c r="BV1201" s="350"/>
      <c r="BW1201" s="350"/>
      <c r="BX1201" s="350"/>
      <c r="BY1201" s="350"/>
      <c r="BZ1201" s="350"/>
      <c r="CA1201" s="350"/>
      <c r="CB1201" s="350"/>
      <c r="CC1201" s="350"/>
      <c r="CD1201" s="350"/>
      <c r="CE1201" s="350"/>
      <c r="CF1201" s="350"/>
      <c r="CG1201" s="350"/>
      <c r="CH1201" s="350"/>
      <c r="CI1201" s="350"/>
      <c r="CJ1201" s="350"/>
      <c r="CK1201" s="350"/>
      <c r="CL1201" s="350"/>
      <c r="CM1201" s="350"/>
      <c r="CN1201" s="350"/>
      <c r="CO1201" s="350"/>
      <c r="CP1201" s="350"/>
      <c r="CQ1201" s="350"/>
      <c r="CR1201" s="350"/>
      <c r="CS1201" s="350"/>
      <c r="CT1201" s="350"/>
      <c r="CU1201" s="350"/>
      <c r="CV1201" s="350"/>
      <c r="CW1201" s="350"/>
      <c r="CX1201" s="350"/>
      <c r="CY1201" s="350"/>
      <c r="CZ1201" s="350"/>
      <c r="DA1201" s="350"/>
      <c r="DB1201" s="350"/>
      <c r="DC1201" s="350"/>
      <c r="DD1201" s="350"/>
      <c r="DE1201" s="350"/>
      <c r="DF1201" s="350"/>
      <c r="DG1201" s="350"/>
      <c r="DH1201" s="350"/>
      <c r="DI1201" s="350"/>
      <c r="DJ1201" s="350"/>
      <c r="DK1201" s="350"/>
      <c r="DL1201" s="350"/>
      <c r="DM1201" s="350"/>
      <c r="DN1201" s="350"/>
      <c r="DO1201" s="350"/>
      <c r="DP1201" s="350"/>
      <c r="DQ1201" s="350"/>
      <c r="DR1201" s="350"/>
      <c r="DS1201" s="350"/>
      <c r="DT1201" s="350"/>
      <c r="DU1201" s="350"/>
      <c r="DV1201" s="350"/>
      <c r="DW1201" s="350"/>
      <c r="DX1201" s="350"/>
      <c r="DY1201" s="350"/>
      <c r="DZ1201" s="350"/>
      <c r="EA1201" s="350"/>
      <c r="EB1201" s="350"/>
      <c r="EC1201" s="350"/>
      <c r="ED1201" s="350"/>
      <c r="EE1201" s="350"/>
      <c r="EF1201" s="350"/>
      <c r="EG1201" s="350"/>
      <c r="EH1201" s="350"/>
      <c r="EI1201" s="350"/>
      <c r="EJ1201" s="350"/>
      <c r="EK1201" s="350"/>
      <c r="EL1201" s="350"/>
      <c r="EM1201" s="350"/>
      <c r="EN1201" s="350"/>
      <c r="EO1201" s="350"/>
      <c r="EP1201" s="350"/>
      <c r="EQ1201" s="350"/>
      <c r="ER1201" s="350"/>
      <c r="ES1201" s="350"/>
      <c r="ET1201" s="350"/>
      <c r="EU1201" s="350"/>
      <c r="EV1201" s="350"/>
      <c r="EW1201" s="350"/>
      <c r="EX1201" s="350"/>
      <c r="EY1201" s="350"/>
      <c r="EZ1201" s="350"/>
      <c r="FA1201" s="350"/>
      <c r="FB1201" s="350"/>
      <c r="FC1201" s="350"/>
      <c r="FD1201" s="350"/>
      <c r="FE1201" s="350"/>
      <c r="FF1201" s="350"/>
      <c r="FG1201" s="350"/>
      <c r="FH1201" s="350"/>
      <c r="FI1201" s="350"/>
      <c r="FJ1201" s="350"/>
      <c r="FK1201" s="350"/>
      <c r="FL1201" s="350"/>
      <c r="FM1201" s="350"/>
      <c r="FN1201" s="350"/>
      <c r="FO1201" s="350"/>
      <c r="FP1201" s="350"/>
      <c r="FQ1201" s="350"/>
      <c r="FR1201" s="350"/>
      <c r="FS1201" s="350"/>
      <c r="FT1201" s="350"/>
      <c r="FU1201" s="350"/>
      <c r="FV1201" s="350"/>
      <c r="FW1201" s="350"/>
      <c r="FX1201" s="350"/>
      <c r="FY1201" s="350"/>
      <c r="FZ1201" s="350"/>
      <c r="GA1201" s="350"/>
      <c r="GB1201" s="350"/>
      <c r="GC1201" s="350"/>
      <c r="GD1201" s="350"/>
      <c r="GE1201" s="350"/>
      <c r="GF1201" s="350"/>
      <c r="GG1201" s="350"/>
      <c r="GH1201" s="350"/>
      <c r="GI1201" s="350"/>
      <c r="GJ1201" s="350"/>
      <c r="GK1201" s="350"/>
      <c r="GL1201" s="350"/>
      <c r="GM1201" s="350"/>
      <c r="GN1201" s="350"/>
      <c r="GO1201" s="350"/>
      <c r="GP1201" s="350"/>
      <c r="GQ1201" s="350"/>
      <c r="GR1201" s="350"/>
      <c r="GS1201" s="350"/>
      <c r="GT1201" s="350"/>
      <c r="GU1201" s="350"/>
      <c r="GV1201" s="350"/>
      <c r="GW1201" s="350"/>
      <c r="GX1201" s="350"/>
      <c r="GY1201" s="350"/>
      <c r="GZ1201" s="350"/>
      <c r="HA1201" s="350"/>
      <c r="HB1201" s="350"/>
      <c r="HC1201" s="350"/>
      <c r="HD1201" s="350"/>
      <c r="HE1201" s="350"/>
      <c r="HF1201" s="350"/>
      <c r="HG1201" s="350"/>
      <c r="HH1201" s="350"/>
      <c r="HI1201" s="350"/>
      <c r="HJ1201" s="350"/>
      <c r="HK1201" s="350"/>
      <c r="HL1201" s="350"/>
      <c r="HM1201" s="350"/>
      <c r="HN1201" s="350"/>
      <c r="HO1201" s="350"/>
      <c r="HP1201" s="350"/>
      <c r="HQ1201" s="350"/>
      <c r="HR1201" s="350"/>
      <c r="HS1201" s="350"/>
      <c r="HT1201" s="350"/>
      <c r="HU1201" s="350"/>
      <c r="HV1201" s="350"/>
      <c r="HW1201" s="350"/>
      <c r="HX1201" s="350"/>
      <c r="HY1201" s="350"/>
      <c r="HZ1201" s="350"/>
      <c r="IA1201" s="350"/>
      <c r="IB1201" s="350"/>
      <c r="IC1201" s="350"/>
      <c r="ID1201" s="350"/>
      <c r="IE1201" s="350"/>
      <c r="IF1201" s="350"/>
      <c r="IG1201" s="350"/>
      <c r="IH1201" s="350"/>
      <c r="II1201" s="350"/>
      <c r="IJ1201" s="350"/>
      <c r="IK1201" s="350"/>
      <c r="IL1201" s="350"/>
      <c r="IM1201" s="350"/>
      <c r="IN1201" s="350"/>
      <c r="IO1201" s="350"/>
      <c r="IP1201" s="350"/>
      <c r="IQ1201" s="350"/>
      <c r="IR1201" s="350"/>
      <c r="IS1201" s="350"/>
      <c r="IT1201" s="350"/>
      <c r="IU1201" s="350"/>
      <c r="IV1201" s="350"/>
    </row>
    <row r="1202" spans="1:256" x14ac:dyDescent="0.2">
      <c r="A1202" s="350" t="s">
        <v>2075</v>
      </c>
      <c r="B1202" s="352">
        <v>41705.409722222219</v>
      </c>
      <c r="C1202" s="352">
        <v>41705.753472222219</v>
      </c>
      <c r="D1202" s="350" t="s">
        <v>3862</v>
      </c>
      <c r="E1202" s="350" t="s">
        <v>3863</v>
      </c>
      <c r="F1202" s="350"/>
      <c r="G1202" s="350">
        <v>50</v>
      </c>
      <c r="H1202" s="350"/>
      <c r="I1202" s="350"/>
      <c r="J1202" s="350"/>
      <c r="K1202" s="350"/>
      <c r="L1202" s="350"/>
      <c r="M1202" s="350">
        <v>67</v>
      </c>
      <c r="N1202" s="350"/>
      <c r="O1202" s="350"/>
      <c r="P1202" s="350"/>
      <c r="Q1202" s="350">
        <v>2300</v>
      </c>
      <c r="R1202" s="350"/>
      <c r="S1202" s="350"/>
      <c r="T1202" s="350"/>
      <c r="U1202" s="350"/>
      <c r="V1202" s="350"/>
      <c r="W1202" s="350"/>
      <c r="X1202" s="350"/>
      <c r="Y1202" s="350"/>
      <c r="Z1202" s="350"/>
      <c r="AA1202" s="350"/>
      <c r="AB1202" s="350"/>
      <c r="AC1202" s="350"/>
      <c r="AD1202" s="350"/>
      <c r="AE1202" s="350"/>
      <c r="AF1202" s="350"/>
      <c r="AG1202" s="350"/>
      <c r="AH1202" s="350"/>
      <c r="AI1202" s="350"/>
      <c r="AJ1202" s="350"/>
      <c r="AK1202" s="350"/>
      <c r="AL1202" s="350"/>
      <c r="AM1202" s="350"/>
      <c r="AN1202" s="350"/>
      <c r="AO1202" s="350"/>
      <c r="AP1202" s="350"/>
      <c r="AQ1202" s="350"/>
      <c r="AR1202" s="350"/>
      <c r="AS1202" s="350"/>
      <c r="AT1202" s="350"/>
      <c r="AU1202" s="350"/>
      <c r="AV1202" s="350"/>
      <c r="AW1202" s="350"/>
      <c r="AX1202" s="350"/>
      <c r="AY1202" s="350"/>
      <c r="AZ1202" s="350"/>
      <c r="BA1202" s="350"/>
      <c r="BB1202" s="350"/>
      <c r="BC1202" s="350"/>
      <c r="BD1202" s="350"/>
      <c r="BE1202" s="350"/>
      <c r="BF1202" s="350"/>
      <c r="BG1202" s="350"/>
      <c r="BH1202" s="350"/>
      <c r="BI1202" s="350"/>
      <c r="BJ1202" s="350"/>
      <c r="BK1202" s="350"/>
      <c r="BL1202" s="350"/>
      <c r="BM1202" s="350"/>
      <c r="BN1202" s="350"/>
      <c r="BO1202" s="350"/>
      <c r="BP1202" s="350"/>
      <c r="BQ1202" s="350"/>
      <c r="BR1202" s="350"/>
      <c r="BS1202" s="350"/>
      <c r="BT1202" s="350"/>
      <c r="BU1202" s="350"/>
      <c r="BV1202" s="350"/>
      <c r="BW1202" s="350"/>
      <c r="BX1202" s="350"/>
      <c r="BY1202" s="350"/>
      <c r="BZ1202" s="350"/>
      <c r="CA1202" s="350"/>
      <c r="CB1202" s="350"/>
      <c r="CC1202" s="350"/>
      <c r="CD1202" s="350"/>
      <c r="CE1202" s="350"/>
      <c r="CF1202" s="350"/>
      <c r="CG1202" s="350"/>
      <c r="CH1202" s="350"/>
      <c r="CI1202" s="350"/>
      <c r="CJ1202" s="350"/>
      <c r="CK1202" s="350"/>
      <c r="CL1202" s="350"/>
      <c r="CM1202" s="350"/>
      <c r="CN1202" s="350"/>
      <c r="CO1202" s="350"/>
      <c r="CP1202" s="350"/>
      <c r="CQ1202" s="350"/>
      <c r="CR1202" s="350"/>
      <c r="CS1202" s="350"/>
      <c r="CT1202" s="350"/>
      <c r="CU1202" s="350"/>
      <c r="CV1202" s="350"/>
      <c r="CW1202" s="350"/>
      <c r="CX1202" s="350"/>
      <c r="CY1202" s="350"/>
      <c r="CZ1202" s="350"/>
      <c r="DA1202" s="350"/>
      <c r="DB1202" s="350"/>
      <c r="DC1202" s="350"/>
      <c r="DD1202" s="350"/>
      <c r="DE1202" s="350"/>
      <c r="DF1202" s="350"/>
      <c r="DG1202" s="350"/>
      <c r="DH1202" s="350"/>
      <c r="DI1202" s="350"/>
      <c r="DJ1202" s="350"/>
      <c r="DK1202" s="350"/>
      <c r="DL1202" s="350"/>
      <c r="DM1202" s="350"/>
      <c r="DN1202" s="350"/>
      <c r="DO1202" s="350"/>
      <c r="DP1202" s="350"/>
      <c r="DQ1202" s="350"/>
      <c r="DR1202" s="350"/>
      <c r="DS1202" s="350"/>
      <c r="DT1202" s="350"/>
      <c r="DU1202" s="350"/>
      <c r="DV1202" s="350"/>
      <c r="DW1202" s="350"/>
      <c r="DX1202" s="350"/>
      <c r="DY1202" s="350"/>
      <c r="DZ1202" s="350"/>
      <c r="EA1202" s="350"/>
      <c r="EB1202" s="350"/>
      <c r="EC1202" s="350"/>
      <c r="ED1202" s="350"/>
      <c r="EE1202" s="350"/>
      <c r="EF1202" s="350"/>
      <c r="EG1202" s="350"/>
      <c r="EH1202" s="350"/>
      <c r="EI1202" s="350"/>
      <c r="EJ1202" s="350"/>
      <c r="EK1202" s="350"/>
      <c r="EL1202" s="350"/>
      <c r="EM1202" s="350"/>
      <c r="EN1202" s="350"/>
      <c r="EO1202" s="350"/>
      <c r="EP1202" s="350"/>
      <c r="EQ1202" s="350"/>
      <c r="ER1202" s="350"/>
      <c r="ES1202" s="350"/>
      <c r="ET1202" s="350"/>
      <c r="EU1202" s="350"/>
      <c r="EV1202" s="350"/>
      <c r="EW1202" s="350"/>
      <c r="EX1202" s="350"/>
      <c r="EY1202" s="350"/>
      <c r="EZ1202" s="350"/>
      <c r="FA1202" s="350"/>
      <c r="FB1202" s="350"/>
      <c r="FC1202" s="350"/>
      <c r="FD1202" s="350"/>
      <c r="FE1202" s="350"/>
      <c r="FF1202" s="350"/>
      <c r="FG1202" s="350"/>
      <c r="FH1202" s="350"/>
      <c r="FI1202" s="350"/>
      <c r="FJ1202" s="350"/>
      <c r="FK1202" s="350"/>
      <c r="FL1202" s="350"/>
      <c r="FM1202" s="350"/>
      <c r="FN1202" s="350"/>
      <c r="FO1202" s="350"/>
      <c r="FP1202" s="350"/>
      <c r="FQ1202" s="350"/>
      <c r="FR1202" s="350"/>
      <c r="FS1202" s="350"/>
      <c r="FT1202" s="350"/>
      <c r="FU1202" s="350"/>
      <c r="FV1202" s="350"/>
      <c r="FW1202" s="350"/>
      <c r="FX1202" s="350"/>
      <c r="FY1202" s="350"/>
      <c r="FZ1202" s="350"/>
      <c r="GA1202" s="350"/>
      <c r="GB1202" s="350"/>
      <c r="GC1202" s="350"/>
      <c r="GD1202" s="350"/>
      <c r="GE1202" s="350"/>
      <c r="GF1202" s="350"/>
      <c r="GG1202" s="350"/>
      <c r="GH1202" s="350"/>
      <c r="GI1202" s="350"/>
      <c r="GJ1202" s="350"/>
      <c r="GK1202" s="350"/>
      <c r="GL1202" s="350"/>
      <c r="GM1202" s="350"/>
      <c r="GN1202" s="350"/>
      <c r="GO1202" s="350"/>
      <c r="GP1202" s="350"/>
      <c r="GQ1202" s="350"/>
      <c r="GR1202" s="350"/>
      <c r="GS1202" s="350"/>
      <c r="GT1202" s="350"/>
      <c r="GU1202" s="350"/>
      <c r="GV1202" s="350"/>
      <c r="GW1202" s="350"/>
      <c r="GX1202" s="350"/>
      <c r="GY1202" s="350"/>
      <c r="GZ1202" s="350"/>
      <c r="HA1202" s="350"/>
      <c r="HB1202" s="350"/>
      <c r="HC1202" s="350"/>
      <c r="HD1202" s="350"/>
      <c r="HE1202" s="350"/>
      <c r="HF1202" s="350"/>
      <c r="HG1202" s="350"/>
      <c r="HH1202" s="350"/>
      <c r="HI1202" s="350"/>
      <c r="HJ1202" s="350"/>
      <c r="HK1202" s="350"/>
      <c r="HL1202" s="350"/>
      <c r="HM1202" s="350"/>
      <c r="HN1202" s="350"/>
      <c r="HO1202" s="350"/>
      <c r="HP1202" s="350"/>
      <c r="HQ1202" s="350"/>
      <c r="HR1202" s="350"/>
      <c r="HS1202" s="350"/>
      <c r="HT1202" s="350"/>
      <c r="HU1202" s="350"/>
      <c r="HV1202" s="350"/>
      <c r="HW1202" s="350"/>
      <c r="HX1202" s="350"/>
      <c r="HY1202" s="350"/>
      <c r="HZ1202" s="350"/>
      <c r="IA1202" s="350"/>
      <c r="IB1202" s="350"/>
      <c r="IC1202" s="350"/>
      <c r="ID1202" s="350"/>
      <c r="IE1202" s="350"/>
      <c r="IF1202" s="350"/>
      <c r="IG1202" s="350"/>
      <c r="IH1202" s="350"/>
      <c r="II1202" s="350"/>
      <c r="IJ1202" s="350"/>
      <c r="IK1202" s="350"/>
      <c r="IL1202" s="350"/>
      <c r="IM1202" s="350"/>
      <c r="IN1202" s="350"/>
      <c r="IO1202" s="350"/>
      <c r="IP1202" s="350"/>
      <c r="IQ1202" s="350"/>
      <c r="IR1202" s="350"/>
      <c r="IS1202" s="350"/>
      <c r="IT1202" s="350"/>
      <c r="IU1202" s="350"/>
      <c r="IV1202" s="350"/>
    </row>
    <row r="1203" spans="1:256" x14ac:dyDescent="0.2">
      <c r="A1203" s="350" t="s">
        <v>2075</v>
      </c>
      <c r="B1203" s="352">
        <v>41705.777777777781</v>
      </c>
      <c r="C1203" s="352">
        <v>41706.788194444445</v>
      </c>
      <c r="D1203" s="350" t="s">
        <v>3864</v>
      </c>
      <c r="E1203" s="350" t="s">
        <v>3865</v>
      </c>
      <c r="F1203" s="350"/>
      <c r="G1203" s="350">
        <v>50</v>
      </c>
      <c r="H1203" s="350"/>
      <c r="I1203" s="350"/>
      <c r="J1203" s="350"/>
      <c r="K1203" s="350"/>
      <c r="L1203" s="350"/>
      <c r="M1203" s="350">
        <v>190</v>
      </c>
      <c r="N1203" s="350"/>
      <c r="O1203" s="350"/>
      <c r="P1203" s="350"/>
      <c r="Q1203" s="350">
        <v>1600</v>
      </c>
      <c r="R1203" s="350"/>
      <c r="S1203" s="350"/>
      <c r="T1203" s="350"/>
      <c r="U1203" s="350"/>
      <c r="V1203" s="350"/>
      <c r="W1203" s="350"/>
      <c r="X1203" s="350"/>
      <c r="Y1203" s="350"/>
      <c r="Z1203" s="350"/>
      <c r="AA1203" s="350"/>
      <c r="AB1203" s="350"/>
      <c r="AC1203" s="350"/>
      <c r="AD1203" s="350"/>
      <c r="AE1203" s="350"/>
      <c r="AF1203" s="350"/>
      <c r="AG1203" s="350"/>
      <c r="AH1203" s="350"/>
      <c r="AI1203" s="350"/>
      <c r="AJ1203" s="350"/>
      <c r="AK1203" s="350"/>
      <c r="AL1203" s="350"/>
      <c r="AM1203" s="350"/>
      <c r="AN1203" s="350"/>
      <c r="AO1203" s="350"/>
      <c r="AP1203" s="350"/>
      <c r="AQ1203" s="350"/>
      <c r="AR1203" s="350"/>
      <c r="AS1203" s="350"/>
      <c r="AT1203" s="350"/>
      <c r="AU1203" s="350"/>
      <c r="AV1203" s="350"/>
      <c r="AW1203" s="350"/>
      <c r="AX1203" s="350"/>
      <c r="AY1203" s="350"/>
      <c r="AZ1203" s="350"/>
      <c r="BA1203" s="350"/>
      <c r="BB1203" s="350"/>
      <c r="BC1203" s="350"/>
      <c r="BD1203" s="350"/>
      <c r="BE1203" s="350"/>
      <c r="BF1203" s="350"/>
      <c r="BG1203" s="350"/>
      <c r="BH1203" s="350"/>
      <c r="BI1203" s="350"/>
      <c r="BJ1203" s="350"/>
      <c r="BK1203" s="350"/>
      <c r="BL1203" s="350"/>
      <c r="BM1203" s="350"/>
      <c r="BN1203" s="350"/>
      <c r="BO1203" s="350"/>
      <c r="BP1203" s="350"/>
      <c r="BQ1203" s="350"/>
      <c r="BR1203" s="350"/>
      <c r="BS1203" s="350"/>
      <c r="BT1203" s="350"/>
      <c r="BU1203" s="350"/>
      <c r="BV1203" s="350"/>
      <c r="BW1203" s="350"/>
      <c r="BX1203" s="350"/>
      <c r="BY1203" s="350"/>
      <c r="BZ1203" s="350"/>
      <c r="CA1203" s="350"/>
      <c r="CB1203" s="350"/>
      <c r="CC1203" s="350"/>
      <c r="CD1203" s="350"/>
      <c r="CE1203" s="350"/>
      <c r="CF1203" s="350"/>
      <c r="CG1203" s="350"/>
      <c r="CH1203" s="350"/>
      <c r="CI1203" s="350"/>
      <c r="CJ1203" s="350"/>
      <c r="CK1203" s="350"/>
      <c r="CL1203" s="350"/>
      <c r="CM1203" s="350"/>
      <c r="CN1203" s="350"/>
      <c r="CO1203" s="350"/>
      <c r="CP1203" s="350"/>
      <c r="CQ1203" s="350"/>
      <c r="CR1203" s="350"/>
      <c r="CS1203" s="350"/>
      <c r="CT1203" s="350"/>
      <c r="CU1203" s="350"/>
      <c r="CV1203" s="350"/>
      <c r="CW1203" s="350"/>
      <c r="CX1203" s="350"/>
      <c r="CY1203" s="350"/>
      <c r="CZ1203" s="350"/>
      <c r="DA1203" s="350"/>
      <c r="DB1203" s="350"/>
      <c r="DC1203" s="350"/>
      <c r="DD1203" s="350"/>
      <c r="DE1203" s="350"/>
      <c r="DF1203" s="350"/>
      <c r="DG1203" s="350"/>
      <c r="DH1203" s="350"/>
      <c r="DI1203" s="350"/>
      <c r="DJ1203" s="350"/>
      <c r="DK1203" s="350"/>
      <c r="DL1203" s="350"/>
      <c r="DM1203" s="350"/>
      <c r="DN1203" s="350"/>
      <c r="DO1203" s="350"/>
      <c r="DP1203" s="350"/>
      <c r="DQ1203" s="350"/>
      <c r="DR1203" s="350"/>
      <c r="DS1203" s="350"/>
      <c r="DT1203" s="350"/>
      <c r="DU1203" s="350"/>
      <c r="DV1203" s="350"/>
      <c r="DW1203" s="350"/>
      <c r="DX1203" s="350"/>
      <c r="DY1203" s="350"/>
      <c r="DZ1203" s="350"/>
      <c r="EA1203" s="350"/>
      <c r="EB1203" s="350"/>
      <c r="EC1203" s="350"/>
      <c r="ED1203" s="350"/>
      <c r="EE1203" s="350"/>
      <c r="EF1203" s="350"/>
      <c r="EG1203" s="350"/>
      <c r="EH1203" s="350"/>
      <c r="EI1203" s="350"/>
      <c r="EJ1203" s="350"/>
      <c r="EK1203" s="350"/>
      <c r="EL1203" s="350"/>
      <c r="EM1203" s="350"/>
      <c r="EN1203" s="350"/>
      <c r="EO1203" s="350"/>
      <c r="EP1203" s="350"/>
      <c r="EQ1203" s="350"/>
      <c r="ER1203" s="350"/>
      <c r="ES1203" s="350"/>
      <c r="ET1203" s="350"/>
      <c r="EU1203" s="350"/>
      <c r="EV1203" s="350"/>
      <c r="EW1203" s="350"/>
      <c r="EX1203" s="350"/>
      <c r="EY1203" s="350"/>
      <c r="EZ1203" s="350"/>
      <c r="FA1203" s="350"/>
      <c r="FB1203" s="350"/>
      <c r="FC1203" s="350"/>
      <c r="FD1203" s="350"/>
      <c r="FE1203" s="350"/>
      <c r="FF1203" s="350"/>
      <c r="FG1203" s="350"/>
      <c r="FH1203" s="350"/>
      <c r="FI1203" s="350"/>
      <c r="FJ1203" s="350"/>
      <c r="FK1203" s="350"/>
      <c r="FL1203" s="350"/>
      <c r="FM1203" s="350"/>
      <c r="FN1203" s="350"/>
      <c r="FO1203" s="350"/>
      <c r="FP1203" s="350"/>
      <c r="FQ1203" s="350"/>
      <c r="FR1203" s="350"/>
      <c r="FS1203" s="350"/>
      <c r="FT1203" s="350"/>
      <c r="FU1203" s="350"/>
      <c r="FV1203" s="350"/>
      <c r="FW1203" s="350"/>
      <c r="FX1203" s="350"/>
      <c r="FY1203" s="350"/>
      <c r="FZ1203" s="350"/>
      <c r="GA1203" s="350"/>
      <c r="GB1203" s="350"/>
      <c r="GC1203" s="350"/>
      <c r="GD1203" s="350"/>
      <c r="GE1203" s="350"/>
      <c r="GF1203" s="350"/>
      <c r="GG1203" s="350"/>
      <c r="GH1203" s="350"/>
      <c r="GI1203" s="350"/>
      <c r="GJ1203" s="350"/>
      <c r="GK1203" s="350"/>
      <c r="GL1203" s="350"/>
      <c r="GM1203" s="350"/>
      <c r="GN1203" s="350"/>
      <c r="GO1203" s="350"/>
      <c r="GP1203" s="350"/>
      <c r="GQ1203" s="350"/>
      <c r="GR1203" s="350"/>
      <c r="GS1203" s="350"/>
      <c r="GT1203" s="350"/>
      <c r="GU1203" s="350"/>
      <c r="GV1203" s="350"/>
      <c r="GW1203" s="350"/>
      <c r="GX1203" s="350"/>
      <c r="GY1203" s="350"/>
      <c r="GZ1203" s="350"/>
      <c r="HA1203" s="350"/>
      <c r="HB1203" s="350"/>
      <c r="HC1203" s="350"/>
      <c r="HD1203" s="350"/>
      <c r="HE1203" s="350"/>
      <c r="HF1203" s="350"/>
      <c r="HG1203" s="350"/>
      <c r="HH1203" s="350"/>
      <c r="HI1203" s="350"/>
      <c r="HJ1203" s="350"/>
      <c r="HK1203" s="350"/>
      <c r="HL1203" s="350"/>
      <c r="HM1203" s="350"/>
      <c r="HN1203" s="350"/>
      <c r="HO1203" s="350"/>
      <c r="HP1203" s="350"/>
      <c r="HQ1203" s="350"/>
      <c r="HR1203" s="350"/>
      <c r="HS1203" s="350"/>
      <c r="HT1203" s="350"/>
      <c r="HU1203" s="350"/>
      <c r="HV1203" s="350"/>
      <c r="HW1203" s="350"/>
      <c r="HX1203" s="350"/>
      <c r="HY1203" s="350"/>
      <c r="HZ1203" s="350"/>
      <c r="IA1203" s="350"/>
      <c r="IB1203" s="350"/>
      <c r="IC1203" s="350"/>
      <c r="ID1203" s="350"/>
      <c r="IE1203" s="350"/>
      <c r="IF1203" s="350"/>
      <c r="IG1203" s="350"/>
      <c r="IH1203" s="350"/>
      <c r="II1203" s="350"/>
      <c r="IJ1203" s="350"/>
      <c r="IK1203" s="350"/>
      <c r="IL1203" s="350"/>
      <c r="IM1203" s="350"/>
      <c r="IN1203" s="350"/>
      <c r="IO1203" s="350"/>
      <c r="IP1203" s="350"/>
      <c r="IQ1203" s="350"/>
      <c r="IR1203" s="350"/>
      <c r="IS1203" s="350"/>
      <c r="IT1203" s="350"/>
      <c r="IU1203" s="350"/>
      <c r="IV1203" s="350"/>
    </row>
    <row r="1204" spans="1:256" x14ac:dyDescent="0.2">
      <c r="A1204" s="350" t="s">
        <v>2075</v>
      </c>
      <c r="B1204" s="352">
        <v>41707.135416666664</v>
      </c>
      <c r="C1204" s="352">
        <v>41708.59375</v>
      </c>
      <c r="D1204" s="350" t="s">
        <v>3866</v>
      </c>
      <c r="E1204" s="350" t="s">
        <v>3867</v>
      </c>
      <c r="F1204" s="350"/>
      <c r="G1204" s="350">
        <v>50</v>
      </c>
      <c r="H1204" s="350"/>
      <c r="I1204" s="350"/>
      <c r="J1204" s="350"/>
      <c r="K1204" s="350"/>
      <c r="L1204" s="350"/>
      <c r="M1204" s="350">
        <v>710</v>
      </c>
      <c r="N1204" s="350"/>
      <c r="O1204" s="350"/>
      <c r="P1204" s="350"/>
      <c r="Q1204" s="350">
        <v>740</v>
      </c>
      <c r="R1204" s="350"/>
      <c r="S1204" s="350"/>
      <c r="T1204" s="350"/>
      <c r="U1204" s="350"/>
      <c r="V1204" s="350"/>
      <c r="W1204" s="350"/>
      <c r="X1204" s="350"/>
      <c r="Y1204" s="350"/>
      <c r="Z1204" s="350"/>
      <c r="AA1204" s="350"/>
      <c r="AB1204" s="350"/>
      <c r="AC1204" s="350"/>
      <c r="AD1204" s="350"/>
      <c r="AE1204" s="350"/>
      <c r="AF1204" s="350"/>
      <c r="AG1204" s="350"/>
      <c r="AH1204" s="350"/>
      <c r="AI1204" s="350"/>
      <c r="AJ1204" s="350"/>
      <c r="AK1204" s="350"/>
      <c r="AL1204" s="350"/>
      <c r="AM1204" s="350"/>
      <c r="AN1204" s="350"/>
      <c r="AO1204" s="350"/>
      <c r="AP1204" s="350"/>
      <c r="AQ1204" s="350"/>
      <c r="AR1204" s="350"/>
      <c r="AS1204" s="350"/>
      <c r="AT1204" s="350"/>
      <c r="AU1204" s="350"/>
      <c r="AV1204" s="350"/>
      <c r="AW1204" s="350"/>
      <c r="AX1204" s="350"/>
      <c r="AY1204" s="350"/>
      <c r="AZ1204" s="350"/>
      <c r="BA1204" s="350"/>
      <c r="BB1204" s="350"/>
      <c r="BC1204" s="350"/>
      <c r="BD1204" s="350"/>
      <c r="BE1204" s="350"/>
      <c r="BF1204" s="350"/>
      <c r="BG1204" s="350"/>
      <c r="BH1204" s="350"/>
      <c r="BI1204" s="350"/>
      <c r="BJ1204" s="350"/>
      <c r="BK1204" s="350"/>
      <c r="BL1204" s="350"/>
      <c r="BM1204" s="350"/>
      <c r="BN1204" s="350"/>
      <c r="BO1204" s="350"/>
      <c r="BP1204" s="350"/>
      <c r="BQ1204" s="350"/>
      <c r="BR1204" s="350"/>
      <c r="BS1204" s="350"/>
      <c r="BT1204" s="350"/>
      <c r="BU1204" s="350"/>
      <c r="BV1204" s="350"/>
      <c r="BW1204" s="350"/>
      <c r="BX1204" s="350"/>
      <c r="BY1204" s="350"/>
      <c r="BZ1204" s="350"/>
      <c r="CA1204" s="350"/>
      <c r="CB1204" s="350"/>
      <c r="CC1204" s="350"/>
      <c r="CD1204" s="350"/>
      <c r="CE1204" s="350"/>
      <c r="CF1204" s="350"/>
      <c r="CG1204" s="350"/>
      <c r="CH1204" s="350"/>
      <c r="CI1204" s="350"/>
      <c r="CJ1204" s="350"/>
      <c r="CK1204" s="350"/>
      <c r="CL1204" s="350"/>
      <c r="CM1204" s="350"/>
      <c r="CN1204" s="350"/>
      <c r="CO1204" s="350"/>
      <c r="CP1204" s="350"/>
      <c r="CQ1204" s="350"/>
      <c r="CR1204" s="350"/>
      <c r="CS1204" s="350"/>
      <c r="CT1204" s="350"/>
      <c r="CU1204" s="350"/>
      <c r="CV1204" s="350"/>
      <c r="CW1204" s="350"/>
      <c r="CX1204" s="350"/>
      <c r="CY1204" s="350"/>
      <c r="CZ1204" s="350"/>
      <c r="DA1204" s="350"/>
      <c r="DB1204" s="350"/>
      <c r="DC1204" s="350"/>
      <c r="DD1204" s="350"/>
      <c r="DE1204" s="350"/>
      <c r="DF1204" s="350"/>
      <c r="DG1204" s="350"/>
      <c r="DH1204" s="350"/>
      <c r="DI1204" s="350"/>
      <c r="DJ1204" s="350"/>
      <c r="DK1204" s="350"/>
      <c r="DL1204" s="350"/>
      <c r="DM1204" s="350"/>
      <c r="DN1204" s="350"/>
      <c r="DO1204" s="350"/>
      <c r="DP1204" s="350"/>
      <c r="DQ1204" s="350"/>
      <c r="DR1204" s="350"/>
      <c r="DS1204" s="350"/>
      <c r="DT1204" s="350"/>
      <c r="DU1204" s="350"/>
      <c r="DV1204" s="350"/>
      <c r="DW1204" s="350"/>
      <c r="DX1204" s="350"/>
      <c r="DY1204" s="350"/>
      <c r="DZ1204" s="350"/>
      <c r="EA1204" s="350"/>
      <c r="EB1204" s="350"/>
      <c r="EC1204" s="350"/>
      <c r="ED1204" s="350"/>
      <c r="EE1204" s="350"/>
      <c r="EF1204" s="350"/>
      <c r="EG1204" s="350"/>
      <c r="EH1204" s="350"/>
      <c r="EI1204" s="350"/>
      <c r="EJ1204" s="350"/>
      <c r="EK1204" s="350"/>
      <c r="EL1204" s="350"/>
      <c r="EM1204" s="350"/>
      <c r="EN1204" s="350"/>
      <c r="EO1204" s="350"/>
      <c r="EP1204" s="350"/>
      <c r="EQ1204" s="350"/>
      <c r="ER1204" s="350"/>
      <c r="ES1204" s="350"/>
      <c r="ET1204" s="350"/>
      <c r="EU1204" s="350"/>
      <c r="EV1204" s="350"/>
      <c r="EW1204" s="350"/>
      <c r="EX1204" s="350"/>
      <c r="EY1204" s="350"/>
      <c r="EZ1204" s="350"/>
      <c r="FA1204" s="350"/>
      <c r="FB1204" s="350"/>
      <c r="FC1204" s="350"/>
      <c r="FD1204" s="350"/>
      <c r="FE1204" s="350"/>
      <c r="FF1204" s="350"/>
      <c r="FG1204" s="350"/>
      <c r="FH1204" s="350"/>
      <c r="FI1204" s="350"/>
      <c r="FJ1204" s="350"/>
      <c r="FK1204" s="350"/>
      <c r="FL1204" s="350"/>
      <c r="FM1204" s="350"/>
      <c r="FN1204" s="350"/>
      <c r="FO1204" s="350"/>
      <c r="FP1204" s="350"/>
      <c r="FQ1204" s="350"/>
      <c r="FR1204" s="350"/>
      <c r="FS1204" s="350"/>
      <c r="FT1204" s="350"/>
      <c r="FU1204" s="350"/>
      <c r="FV1204" s="350"/>
      <c r="FW1204" s="350"/>
      <c r="FX1204" s="350"/>
      <c r="FY1204" s="350"/>
      <c r="FZ1204" s="350"/>
      <c r="GA1204" s="350"/>
      <c r="GB1204" s="350"/>
      <c r="GC1204" s="350"/>
      <c r="GD1204" s="350"/>
      <c r="GE1204" s="350"/>
      <c r="GF1204" s="350"/>
      <c r="GG1204" s="350"/>
      <c r="GH1204" s="350"/>
      <c r="GI1204" s="350"/>
      <c r="GJ1204" s="350"/>
      <c r="GK1204" s="350"/>
      <c r="GL1204" s="350"/>
      <c r="GM1204" s="350"/>
      <c r="GN1204" s="350"/>
      <c r="GO1204" s="350"/>
      <c r="GP1204" s="350"/>
      <c r="GQ1204" s="350"/>
      <c r="GR1204" s="350"/>
      <c r="GS1204" s="350"/>
      <c r="GT1204" s="350"/>
      <c r="GU1204" s="350"/>
      <c r="GV1204" s="350"/>
      <c r="GW1204" s="350"/>
      <c r="GX1204" s="350"/>
      <c r="GY1204" s="350"/>
      <c r="GZ1204" s="350"/>
      <c r="HA1204" s="350"/>
      <c r="HB1204" s="350"/>
      <c r="HC1204" s="350"/>
      <c r="HD1204" s="350"/>
      <c r="HE1204" s="350"/>
      <c r="HF1204" s="350"/>
      <c r="HG1204" s="350"/>
      <c r="HH1204" s="350"/>
      <c r="HI1204" s="350"/>
      <c r="HJ1204" s="350"/>
      <c r="HK1204" s="350"/>
      <c r="HL1204" s="350"/>
      <c r="HM1204" s="350"/>
      <c r="HN1204" s="350"/>
      <c r="HO1204" s="350"/>
      <c r="HP1204" s="350"/>
      <c r="HQ1204" s="350"/>
      <c r="HR1204" s="350"/>
      <c r="HS1204" s="350"/>
      <c r="HT1204" s="350"/>
      <c r="HU1204" s="350"/>
      <c r="HV1204" s="350"/>
      <c r="HW1204" s="350"/>
      <c r="HX1204" s="350"/>
      <c r="HY1204" s="350"/>
      <c r="HZ1204" s="350"/>
      <c r="IA1204" s="350"/>
      <c r="IB1204" s="350"/>
      <c r="IC1204" s="350"/>
      <c r="ID1204" s="350"/>
      <c r="IE1204" s="350"/>
      <c r="IF1204" s="350"/>
      <c r="IG1204" s="350"/>
      <c r="IH1204" s="350"/>
      <c r="II1204" s="350"/>
      <c r="IJ1204" s="350"/>
      <c r="IK1204" s="350"/>
      <c r="IL1204" s="350"/>
      <c r="IM1204" s="350"/>
      <c r="IN1204" s="350"/>
      <c r="IO1204" s="350"/>
      <c r="IP1204" s="350"/>
      <c r="IQ1204" s="350"/>
      <c r="IR1204" s="350"/>
      <c r="IS1204" s="350"/>
      <c r="IT1204" s="350"/>
      <c r="IU1204" s="350"/>
      <c r="IV1204" s="350"/>
    </row>
    <row r="1205" spans="1:256" x14ac:dyDescent="0.2">
      <c r="A1205" s="350" t="s">
        <v>2075</v>
      </c>
      <c r="B1205" s="352">
        <v>41708.628472222219</v>
      </c>
      <c r="C1205" s="352">
        <v>41712.458333333336</v>
      </c>
      <c r="D1205" s="350" t="s">
        <v>3868</v>
      </c>
      <c r="E1205" s="350" t="s">
        <v>3869</v>
      </c>
      <c r="F1205" s="350"/>
      <c r="G1205" s="350">
        <v>50</v>
      </c>
      <c r="H1205" s="350"/>
      <c r="I1205" s="350"/>
      <c r="J1205" s="350"/>
      <c r="K1205" s="350"/>
      <c r="L1205" s="350"/>
      <c r="M1205" s="350">
        <v>2900</v>
      </c>
      <c r="N1205" s="350"/>
      <c r="O1205" s="350"/>
      <c r="P1205" s="350"/>
      <c r="Q1205" s="350">
        <v>360</v>
      </c>
      <c r="R1205" s="350"/>
      <c r="S1205" s="350"/>
      <c r="T1205" s="350"/>
      <c r="U1205" s="350"/>
      <c r="V1205" s="350"/>
      <c r="W1205" s="350"/>
      <c r="X1205" s="350"/>
      <c r="Y1205" s="350"/>
      <c r="Z1205" s="350"/>
      <c r="AA1205" s="350"/>
      <c r="AB1205" s="350"/>
      <c r="AC1205" s="350"/>
      <c r="AD1205" s="350"/>
      <c r="AE1205" s="350"/>
      <c r="AF1205" s="350"/>
      <c r="AG1205" s="350"/>
      <c r="AH1205" s="350"/>
      <c r="AI1205" s="350"/>
      <c r="AJ1205" s="350"/>
      <c r="AK1205" s="350"/>
      <c r="AL1205" s="350"/>
      <c r="AM1205" s="350"/>
      <c r="AN1205" s="350"/>
      <c r="AO1205" s="350"/>
      <c r="AP1205" s="350"/>
      <c r="AQ1205" s="350"/>
      <c r="AR1205" s="350"/>
      <c r="AS1205" s="350"/>
      <c r="AT1205" s="350"/>
      <c r="AU1205" s="350"/>
      <c r="AV1205" s="350"/>
      <c r="AW1205" s="350"/>
      <c r="AX1205" s="350"/>
      <c r="AY1205" s="350"/>
      <c r="AZ1205" s="350"/>
      <c r="BA1205" s="350"/>
      <c r="BB1205" s="350"/>
      <c r="BC1205" s="350"/>
      <c r="BD1205" s="350"/>
      <c r="BE1205" s="350"/>
      <c r="BF1205" s="350"/>
      <c r="BG1205" s="350"/>
      <c r="BH1205" s="350"/>
      <c r="BI1205" s="350"/>
      <c r="BJ1205" s="350"/>
      <c r="BK1205" s="350"/>
      <c r="BL1205" s="350"/>
      <c r="BM1205" s="350"/>
      <c r="BN1205" s="350"/>
      <c r="BO1205" s="350"/>
      <c r="BP1205" s="350"/>
      <c r="BQ1205" s="350"/>
      <c r="BR1205" s="350"/>
      <c r="BS1205" s="350"/>
      <c r="BT1205" s="350"/>
      <c r="BU1205" s="350"/>
      <c r="BV1205" s="350"/>
      <c r="BW1205" s="350"/>
      <c r="BX1205" s="350"/>
      <c r="BY1205" s="350"/>
      <c r="BZ1205" s="350"/>
      <c r="CA1205" s="350"/>
      <c r="CB1205" s="350"/>
      <c r="CC1205" s="350"/>
      <c r="CD1205" s="350"/>
      <c r="CE1205" s="350"/>
      <c r="CF1205" s="350"/>
      <c r="CG1205" s="350"/>
      <c r="CH1205" s="350"/>
      <c r="CI1205" s="350"/>
      <c r="CJ1205" s="350"/>
      <c r="CK1205" s="350"/>
      <c r="CL1205" s="350"/>
      <c r="CM1205" s="350"/>
      <c r="CN1205" s="350"/>
      <c r="CO1205" s="350"/>
      <c r="CP1205" s="350"/>
      <c r="CQ1205" s="350"/>
      <c r="CR1205" s="350"/>
      <c r="CS1205" s="350"/>
      <c r="CT1205" s="350"/>
      <c r="CU1205" s="350"/>
      <c r="CV1205" s="350"/>
      <c r="CW1205" s="350"/>
      <c r="CX1205" s="350"/>
      <c r="CY1205" s="350"/>
      <c r="CZ1205" s="350"/>
      <c r="DA1205" s="350"/>
      <c r="DB1205" s="350"/>
      <c r="DC1205" s="350"/>
      <c r="DD1205" s="350"/>
      <c r="DE1205" s="350"/>
      <c r="DF1205" s="350"/>
      <c r="DG1205" s="350"/>
      <c r="DH1205" s="350"/>
      <c r="DI1205" s="350"/>
      <c r="DJ1205" s="350"/>
      <c r="DK1205" s="350"/>
      <c r="DL1205" s="350"/>
      <c r="DM1205" s="350"/>
      <c r="DN1205" s="350"/>
      <c r="DO1205" s="350"/>
      <c r="DP1205" s="350"/>
      <c r="DQ1205" s="350"/>
      <c r="DR1205" s="350"/>
      <c r="DS1205" s="350"/>
      <c r="DT1205" s="350"/>
      <c r="DU1205" s="350"/>
      <c r="DV1205" s="350"/>
      <c r="DW1205" s="350"/>
      <c r="DX1205" s="350"/>
      <c r="DY1205" s="350"/>
      <c r="DZ1205" s="350"/>
      <c r="EA1205" s="350"/>
      <c r="EB1205" s="350"/>
      <c r="EC1205" s="350"/>
      <c r="ED1205" s="350"/>
      <c r="EE1205" s="350"/>
      <c r="EF1205" s="350"/>
      <c r="EG1205" s="350"/>
      <c r="EH1205" s="350"/>
      <c r="EI1205" s="350"/>
      <c r="EJ1205" s="350"/>
      <c r="EK1205" s="350"/>
      <c r="EL1205" s="350"/>
      <c r="EM1205" s="350"/>
      <c r="EN1205" s="350"/>
      <c r="EO1205" s="350"/>
      <c r="EP1205" s="350"/>
      <c r="EQ1205" s="350"/>
      <c r="ER1205" s="350"/>
      <c r="ES1205" s="350"/>
      <c r="ET1205" s="350"/>
      <c r="EU1205" s="350"/>
      <c r="EV1205" s="350"/>
      <c r="EW1205" s="350"/>
      <c r="EX1205" s="350"/>
      <c r="EY1205" s="350"/>
      <c r="EZ1205" s="350"/>
      <c r="FA1205" s="350"/>
      <c r="FB1205" s="350"/>
      <c r="FC1205" s="350"/>
      <c r="FD1205" s="350"/>
      <c r="FE1205" s="350"/>
      <c r="FF1205" s="350"/>
      <c r="FG1205" s="350"/>
      <c r="FH1205" s="350"/>
      <c r="FI1205" s="350"/>
      <c r="FJ1205" s="350"/>
      <c r="FK1205" s="350"/>
      <c r="FL1205" s="350"/>
      <c r="FM1205" s="350"/>
      <c r="FN1205" s="350"/>
      <c r="FO1205" s="350"/>
      <c r="FP1205" s="350"/>
      <c r="FQ1205" s="350"/>
      <c r="FR1205" s="350"/>
      <c r="FS1205" s="350"/>
      <c r="FT1205" s="350"/>
      <c r="FU1205" s="350"/>
      <c r="FV1205" s="350"/>
      <c r="FW1205" s="350"/>
      <c r="FX1205" s="350"/>
      <c r="FY1205" s="350"/>
      <c r="FZ1205" s="350"/>
      <c r="GA1205" s="350"/>
      <c r="GB1205" s="350"/>
      <c r="GC1205" s="350"/>
      <c r="GD1205" s="350"/>
      <c r="GE1205" s="350"/>
      <c r="GF1205" s="350"/>
      <c r="GG1205" s="350"/>
      <c r="GH1205" s="350"/>
      <c r="GI1205" s="350"/>
      <c r="GJ1205" s="350"/>
      <c r="GK1205" s="350"/>
      <c r="GL1205" s="350"/>
      <c r="GM1205" s="350"/>
      <c r="GN1205" s="350"/>
      <c r="GO1205" s="350"/>
      <c r="GP1205" s="350"/>
      <c r="GQ1205" s="350"/>
      <c r="GR1205" s="350"/>
      <c r="GS1205" s="350"/>
      <c r="GT1205" s="350"/>
      <c r="GU1205" s="350"/>
      <c r="GV1205" s="350"/>
      <c r="GW1205" s="350"/>
      <c r="GX1205" s="350"/>
      <c r="GY1205" s="350"/>
      <c r="GZ1205" s="350"/>
      <c r="HA1205" s="350"/>
      <c r="HB1205" s="350"/>
      <c r="HC1205" s="350"/>
      <c r="HD1205" s="350"/>
      <c r="HE1205" s="350"/>
      <c r="HF1205" s="350"/>
      <c r="HG1205" s="350"/>
      <c r="HH1205" s="350"/>
      <c r="HI1205" s="350"/>
      <c r="HJ1205" s="350"/>
      <c r="HK1205" s="350"/>
      <c r="HL1205" s="350"/>
      <c r="HM1205" s="350"/>
      <c r="HN1205" s="350"/>
      <c r="HO1205" s="350"/>
      <c r="HP1205" s="350"/>
      <c r="HQ1205" s="350"/>
      <c r="HR1205" s="350"/>
      <c r="HS1205" s="350"/>
      <c r="HT1205" s="350"/>
      <c r="HU1205" s="350"/>
      <c r="HV1205" s="350"/>
      <c r="HW1205" s="350"/>
      <c r="HX1205" s="350"/>
      <c r="HY1205" s="350"/>
      <c r="HZ1205" s="350"/>
      <c r="IA1205" s="350"/>
      <c r="IB1205" s="350"/>
      <c r="IC1205" s="350"/>
      <c r="ID1205" s="350"/>
      <c r="IE1205" s="350"/>
      <c r="IF1205" s="350"/>
      <c r="IG1205" s="350"/>
      <c r="IH1205" s="350"/>
      <c r="II1205" s="350"/>
      <c r="IJ1205" s="350"/>
      <c r="IK1205" s="350"/>
      <c r="IL1205" s="350"/>
      <c r="IM1205" s="350"/>
      <c r="IN1205" s="350"/>
      <c r="IO1205" s="350"/>
      <c r="IP1205" s="350"/>
      <c r="IQ1205" s="350"/>
      <c r="IR1205" s="350"/>
      <c r="IS1205" s="350"/>
      <c r="IT1205" s="350"/>
      <c r="IU1205" s="350"/>
      <c r="IV1205" s="350"/>
    </row>
    <row r="1206" spans="1:256" x14ac:dyDescent="0.2">
      <c r="A1206" s="350" t="s">
        <v>2075</v>
      </c>
      <c r="B1206" s="352">
        <v>41712.517361111109</v>
      </c>
      <c r="C1206" s="352">
        <v>41712.638888888891</v>
      </c>
      <c r="D1206" s="350" t="s">
        <v>3870</v>
      </c>
      <c r="E1206" s="350" t="s">
        <v>3871</v>
      </c>
      <c r="F1206" s="350"/>
      <c r="G1206" s="350">
        <v>50</v>
      </c>
      <c r="H1206" s="350"/>
      <c r="I1206" s="350"/>
      <c r="J1206" s="350"/>
      <c r="K1206" s="350"/>
      <c r="L1206" s="350"/>
      <c r="M1206" s="350">
        <v>140</v>
      </c>
      <c r="N1206" s="350"/>
      <c r="O1206" s="350"/>
      <c r="P1206" s="350"/>
      <c r="Q1206" s="350">
        <v>390</v>
      </c>
      <c r="R1206" s="350"/>
      <c r="S1206" s="350"/>
      <c r="T1206" s="350"/>
      <c r="U1206" s="350"/>
      <c r="V1206" s="350"/>
      <c r="W1206" s="350"/>
      <c r="X1206" s="350"/>
      <c r="Y1206" s="350"/>
      <c r="Z1206" s="350"/>
      <c r="AA1206" s="350"/>
      <c r="AB1206" s="350"/>
      <c r="AC1206" s="350"/>
      <c r="AD1206" s="350"/>
      <c r="AE1206" s="350"/>
      <c r="AF1206" s="350"/>
      <c r="AG1206" s="350"/>
      <c r="AH1206" s="350"/>
      <c r="AI1206" s="350"/>
      <c r="AJ1206" s="350"/>
      <c r="AK1206" s="350"/>
      <c r="AL1206" s="350"/>
      <c r="AM1206" s="350"/>
      <c r="AN1206" s="350"/>
      <c r="AO1206" s="350"/>
      <c r="AP1206" s="350"/>
      <c r="AQ1206" s="350"/>
      <c r="AR1206" s="350"/>
      <c r="AS1206" s="350"/>
      <c r="AT1206" s="350"/>
      <c r="AU1206" s="350"/>
      <c r="AV1206" s="350"/>
      <c r="AW1206" s="350"/>
      <c r="AX1206" s="350"/>
      <c r="AY1206" s="350"/>
      <c r="AZ1206" s="350"/>
      <c r="BA1206" s="350"/>
      <c r="BB1206" s="350"/>
      <c r="BC1206" s="350"/>
      <c r="BD1206" s="350"/>
      <c r="BE1206" s="350"/>
      <c r="BF1206" s="350"/>
      <c r="BG1206" s="350"/>
      <c r="BH1206" s="350"/>
      <c r="BI1206" s="350"/>
      <c r="BJ1206" s="350"/>
      <c r="BK1206" s="350"/>
      <c r="BL1206" s="350"/>
      <c r="BM1206" s="350"/>
      <c r="BN1206" s="350"/>
      <c r="BO1206" s="350"/>
      <c r="BP1206" s="350"/>
      <c r="BQ1206" s="350"/>
      <c r="BR1206" s="350"/>
      <c r="BS1206" s="350"/>
      <c r="BT1206" s="350"/>
      <c r="BU1206" s="350"/>
      <c r="BV1206" s="350"/>
      <c r="BW1206" s="350"/>
      <c r="BX1206" s="350"/>
      <c r="BY1206" s="350"/>
      <c r="BZ1206" s="350"/>
      <c r="CA1206" s="350"/>
      <c r="CB1206" s="350"/>
      <c r="CC1206" s="350"/>
      <c r="CD1206" s="350"/>
      <c r="CE1206" s="350"/>
      <c r="CF1206" s="350"/>
      <c r="CG1206" s="350"/>
      <c r="CH1206" s="350"/>
      <c r="CI1206" s="350"/>
      <c r="CJ1206" s="350"/>
      <c r="CK1206" s="350"/>
      <c r="CL1206" s="350"/>
      <c r="CM1206" s="350"/>
      <c r="CN1206" s="350"/>
      <c r="CO1206" s="350"/>
      <c r="CP1206" s="350"/>
      <c r="CQ1206" s="350"/>
      <c r="CR1206" s="350"/>
      <c r="CS1206" s="350"/>
      <c r="CT1206" s="350"/>
      <c r="CU1206" s="350"/>
      <c r="CV1206" s="350"/>
      <c r="CW1206" s="350"/>
      <c r="CX1206" s="350"/>
      <c r="CY1206" s="350"/>
      <c r="CZ1206" s="350"/>
      <c r="DA1206" s="350"/>
      <c r="DB1206" s="350"/>
      <c r="DC1206" s="350"/>
      <c r="DD1206" s="350"/>
      <c r="DE1206" s="350"/>
      <c r="DF1206" s="350"/>
      <c r="DG1206" s="350"/>
      <c r="DH1206" s="350"/>
      <c r="DI1206" s="350"/>
      <c r="DJ1206" s="350"/>
      <c r="DK1206" s="350"/>
      <c r="DL1206" s="350"/>
      <c r="DM1206" s="350"/>
      <c r="DN1206" s="350"/>
      <c r="DO1206" s="350"/>
      <c r="DP1206" s="350"/>
      <c r="DQ1206" s="350"/>
      <c r="DR1206" s="350"/>
      <c r="DS1206" s="350"/>
      <c r="DT1206" s="350"/>
      <c r="DU1206" s="350"/>
      <c r="DV1206" s="350"/>
      <c r="DW1206" s="350"/>
      <c r="DX1206" s="350"/>
      <c r="DY1206" s="350"/>
      <c r="DZ1206" s="350"/>
      <c r="EA1206" s="350"/>
      <c r="EB1206" s="350"/>
      <c r="EC1206" s="350"/>
      <c r="ED1206" s="350"/>
      <c r="EE1206" s="350"/>
      <c r="EF1206" s="350"/>
      <c r="EG1206" s="350"/>
      <c r="EH1206" s="350"/>
      <c r="EI1206" s="350"/>
      <c r="EJ1206" s="350"/>
      <c r="EK1206" s="350"/>
      <c r="EL1206" s="350"/>
      <c r="EM1206" s="350"/>
      <c r="EN1206" s="350"/>
      <c r="EO1206" s="350"/>
      <c r="EP1206" s="350"/>
      <c r="EQ1206" s="350"/>
      <c r="ER1206" s="350"/>
      <c r="ES1206" s="350"/>
      <c r="ET1206" s="350"/>
      <c r="EU1206" s="350"/>
      <c r="EV1206" s="350"/>
      <c r="EW1206" s="350"/>
      <c r="EX1206" s="350"/>
      <c r="EY1206" s="350"/>
      <c r="EZ1206" s="350"/>
      <c r="FA1206" s="350"/>
      <c r="FB1206" s="350"/>
      <c r="FC1206" s="350"/>
      <c r="FD1206" s="350"/>
      <c r="FE1206" s="350"/>
      <c r="FF1206" s="350"/>
      <c r="FG1206" s="350"/>
      <c r="FH1206" s="350"/>
      <c r="FI1206" s="350"/>
      <c r="FJ1206" s="350"/>
      <c r="FK1206" s="350"/>
      <c r="FL1206" s="350"/>
      <c r="FM1206" s="350"/>
      <c r="FN1206" s="350"/>
      <c r="FO1206" s="350"/>
      <c r="FP1206" s="350"/>
      <c r="FQ1206" s="350"/>
      <c r="FR1206" s="350"/>
      <c r="FS1206" s="350"/>
      <c r="FT1206" s="350"/>
      <c r="FU1206" s="350"/>
      <c r="FV1206" s="350"/>
      <c r="FW1206" s="350"/>
      <c r="FX1206" s="350"/>
      <c r="FY1206" s="350"/>
      <c r="FZ1206" s="350"/>
      <c r="GA1206" s="350"/>
      <c r="GB1206" s="350"/>
      <c r="GC1206" s="350"/>
      <c r="GD1206" s="350"/>
      <c r="GE1206" s="350"/>
      <c r="GF1206" s="350"/>
      <c r="GG1206" s="350"/>
      <c r="GH1206" s="350"/>
      <c r="GI1206" s="350"/>
      <c r="GJ1206" s="350"/>
      <c r="GK1206" s="350"/>
      <c r="GL1206" s="350"/>
      <c r="GM1206" s="350"/>
      <c r="GN1206" s="350"/>
      <c r="GO1206" s="350"/>
      <c r="GP1206" s="350"/>
      <c r="GQ1206" s="350"/>
      <c r="GR1206" s="350"/>
      <c r="GS1206" s="350"/>
      <c r="GT1206" s="350"/>
      <c r="GU1206" s="350"/>
      <c r="GV1206" s="350"/>
      <c r="GW1206" s="350"/>
      <c r="GX1206" s="350"/>
      <c r="GY1206" s="350"/>
      <c r="GZ1206" s="350"/>
      <c r="HA1206" s="350"/>
      <c r="HB1206" s="350"/>
      <c r="HC1206" s="350"/>
      <c r="HD1206" s="350"/>
      <c r="HE1206" s="350"/>
      <c r="HF1206" s="350"/>
      <c r="HG1206" s="350"/>
      <c r="HH1206" s="350"/>
      <c r="HI1206" s="350"/>
      <c r="HJ1206" s="350"/>
      <c r="HK1206" s="350"/>
      <c r="HL1206" s="350"/>
      <c r="HM1206" s="350"/>
      <c r="HN1206" s="350"/>
      <c r="HO1206" s="350"/>
      <c r="HP1206" s="350"/>
      <c r="HQ1206" s="350"/>
      <c r="HR1206" s="350"/>
      <c r="HS1206" s="350"/>
      <c r="HT1206" s="350"/>
      <c r="HU1206" s="350"/>
      <c r="HV1206" s="350"/>
      <c r="HW1206" s="350"/>
      <c r="HX1206" s="350"/>
      <c r="HY1206" s="350"/>
      <c r="HZ1206" s="350"/>
      <c r="IA1206" s="350"/>
      <c r="IB1206" s="350"/>
      <c r="IC1206" s="350"/>
      <c r="ID1206" s="350"/>
      <c r="IE1206" s="350"/>
      <c r="IF1206" s="350"/>
      <c r="IG1206" s="350"/>
      <c r="IH1206" s="350"/>
      <c r="II1206" s="350"/>
      <c r="IJ1206" s="350"/>
      <c r="IK1206" s="350"/>
      <c r="IL1206" s="350"/>
      <c r="IM1206" s="350"/>
      <c r="IN1206" s="350"/>
      <c r="IO1206" s="350"/>
      <c r="IP1206" s="350"/>
      <c r="IQ1206" s="350"/>
      <c r="IR1206" s="350"/>
      <c r="IS1206" s="350"/>
      <c r="IT1206" s="350"/>
      <c r="IU1206" s="350"/>
      <c r="IV1206" s="350"/>
    </row>
    <row r="1207" spans="1:256" x14ac:dyDescent="0.2">
      <c r="A1207" s="350" t="s">
        <v>2075</v>
      </c>
      <c r="B1207" s="352">
        <v>41712.694444444445</v>
      </c>
      <c r="C1207" s="352">
        <v>41713.920138888891</v>
      </c>
      <c r="D1207" s="350" t="s">
        <v>3872</v>
      </c>
      <c r="E1207" s="350" t="s">
        <v>3873</v>
      </c>
      <c r="F1207" s="350"/>
      <c r="G1207" s="350">
        <v>50</v>
      </c>
      <c r="H1207" s="350"/>
      <c r="I1207" s="350"/>
      <c r="J1207" s="350"/>
      <c r="K1207" s="350"/>
      <c r="L1207" s="350"/>
      <c r="M1207" s="350">
        <v>660</v>
      </c>
      <c r="N1207" s="350"/>
      <c r="O1207" s="350"/>
      <c r="P1207" s="350"/>
      <c r="Q1207" s="350">
        <v>440</v>
      </c>
      <c r="R1207" s="350"/>
      <c r="S1207" s="350"/>
      <c r="T1207" s="350"/>
      <c r="U1207" s="350"/>
      <c r="V1207" s="350"/>
      <c r="W1207" s="350"/>
      <c r="X1207" s="350"/>
      <c r="Y1207" s="350"/>
      <c r="Z1207" s="350"/>
      <c r="AA1207" s="350"/>
      <c r="AB1207" s="350"/>
      <c r="AC1207" s="350"/>
      <c r="AD1207" s="350"/>
      <c r="AE1207" s="350"/>
      <c r="AF1207" s="350"/>
      <c r="AG1207" s="350"/>
      <c r="AH1207" s="350"/>
      <c r="AI1207" s="350"/>
      <c r="AJ1207" s="350"/>
      <c r="AK1207" s="350"/>
      <c r="AL1207" s="350"/>
      <c r="AM1207" s="350"/>
      <c r="AN1207" s="350"/>
      <c r="AO1207" s="350"/>
      <c r="AP1207" s="350"/>
      <c r="AQ1207" s="350"/>
      <c r="AR1207" s="350"/>
      <c r="AS1207" s="350"/>
      <c r="AT1207" s="350"/>
      <c r="AU1207" s="350"/>
      <c r="AV1207" s="350"/>
      <c r="AW1207" s="350"/>
      <c r="AX1207" s="350"/>
      <c r="AY1207" s="350"/>
      <c r="AZ1207" s="350"/>
      <c r="BA1207" s="350"/>
      <c r="BB1207" s="350"/>
      <c r="BC1207" s="350"/>
      <c r="BD1207" s="350"/>
      <c r="BE1207" s="350"/>
      <c r="BF1207" s="350"/>
      <c r="BG1207" s="350"/>
      <c r="BH1207" s="350"/>
      <c r="BI1207" s="350"/>
      <c r="BJ1207" s="350"/>
      <c r="BK1207" s="350"/>
      <c r="BL1207" s="350"/>
      <c r="BM1207" s="350"/>
      <c r="BN1207" s="350"/>
      <c r="BO1207" s="350"/>
      <c r="BP1207" s="350"/>
      <c r="BQ1207" s="350"/>
      <c r="BR1207" s="350"/>
      <c r="BS1207" s="350"/>
      <c r="BT1207" s="350"/>
      <c r="BU1207" s="350"/>
      <c r="BV1207" s="350"/>
      <c r="BW1207" s="350"/>
      <c r="BX1207" s="350"/>
      <c r="BY1207" s="350"/>
      <c r="BZ1207" s="350"/>
      <c r="CA1207" s="350"/>
      <c r="CB1207" s="350"/>
      <c r="CC1207" s="350"/>
      <c r="CD1207" s="350"/>
      <c r="CE1207" s="350"/>
      <c r="CF1207" s="350"/>
      <c r="CG1207" s="350"/>
      <c r="CH1207" s="350"/>
      <c r="CI1207" s="350"/>
      <c r="CJ1207" s="350"/>
      <c r="CK1207" s="350"/>
      <c r="CL1207" s="350"/>
      <c r="CM1207" s="350"/>
      <c r="CN1207" s="350"/>
      <c r="CO1207" s="350"/>
      <c r="CP1207" s="350"/>
      <c r="CQ1207" s="350"/>
      <c r="CR1207" s="350"/>
      <c r="CS1207" s="350"/>
      <c r="CT1207" s="350"/>
      <c r="CU1207" s="350"/>
      <c r="CV1207" s="350"/>
      <c r="CW1207" s="350"/>
      <c r="CX1207" s="350"/>
      <c r="CY1207" s="350"/>
      <c r="CZ1207" s="350"/>
      <c r="DA1207" s="350"/>
      <c r="DB1207" s="350"/>
      <c r="DC1207" s="350"/>
      <c r="DD1207" s="350"/>
      <c r="DE1207" s="350"/>
      <c r="DF1207" s="350"/>
      <c r="DG1207" s="350"/>
      <c r="DH1207" s="350"/>
      <c r="DI1207" s="350"/>
      <c r="DJ1207" s="350"/>
      <c r="DK1207" s="350"/>
      <c r="DL1207" s="350"/>
      <c r="DM1207" s="350"/>
      <c r="DN1207" s="350"/>
      <c r="DO1207" s="350"/>
      <c r="DP1207" s="350"/>
      <c r="DQ1207" s="350"/>
      <c r="DR1207" s="350"/>
      <c r="DS1207" s="350"/>
      <c r="DT1207" s="350"/>
      <c r="DU1207" s="350"/>
      <c r="DV1207" s="350"/>
      <c r="DW1207" s="350"/>
      <c r="DX1207" s="350"/>
      <c r="DY1207" s="350"/>
      <c r="DZ1207" s="350"/>
      <c r="EA1207" s="350"/>
      <c r="EB1207" s="350"/>
      <c r="EC1207" s="350"/>
      <c r="ED1207" s="350"/>
      <c r="EE1207" s="350"/>
      <c r="EF1207" s="350"/>
      <c r="EG1207" s="350"/>
      <c r="EH1207" s="350"/>
      <c r="EI1207" s="350"/>
      <c r="EJ1207" s="350"/>
      <c r="EK1207" s="350"/>
      <c r="EL1207" s="350"/>
      <c r="EM1207" s="350"/>
      <c r="EN1207" s="350"/>
      <c r="EO1207" s="350"/>
      <c r="EP1207" s="350"/>
      <c r="EQ1207" s="350"/>
      <c r="ER1207" s="350"/>
      <c r="ES1207" s="350"/>
      <c r="ET1207" s="350"/>
      <c r="EU1207" s="350"/>
      <c r="EV1207" s="350"/>
      <c r="EW1207" s="350"/>
      <c r="EX1207" s="350"/>
      <c r="EY1207" s="350"/>
      <c r="EZ1207" s="350"/>
      <c r="FA1207" s="350"/>
      <c r="FB1207" s="350"/>
      <c r="FC1207" s="350"/>
      <c r="FD1207" s="350"/>
      <c r="FE1207" s="350"/>
      <c r="FF1207" s="350"/>
      <c r="FG1207" s="350"/>
      <c r="FH1207" s="350"/>
      <c r="FI1207" s="350"/>
      <c r="FJ1207" s="350"/>
      <c r="FK1207" s="350"/>
      <c r="FL1207" s="350"/>
      <c r="FM1207" s="350"/>
      <c r="FN1207" s="350"/>
      <c r="FO1207" s="350"/>
      <c r="FP1207" s="350"/>
      <c r="FQ1207" s="350"/>
      <c r="FR1207" s="350"/>
      <c r="FS1207" s="350"/>
      <c r="FT1207" s="350"/>
      <c r="FU1207" s="350"/>
      <c r="FV1207" s="350"/>
      <c r="FW1207" s="350"/>
      <c r="FX1207" s="350"/>
      <c r="FY1207" s="350"/>
      <c r="FZ1207" s="350"/>
      <c r="GA1207" s="350"/>
      <c r="GB1207" s="350"/>
      <c r="GC1207" s="350"/>
      <c r="GD1207" s="350"/>
      <c r="GE1207" s="350"/>
      <c r="GF1207" s="350"/>
      <c r="GG1207" s="350"/>
      <c r="GH1207" s="350"/>
      <c r="GI1207" s="350"/>
      <c r="GJ1207" s="350"/>
      <c r="GK1207" s="350"/>
      <c r="GL1207" s="350"/>
      <c r="GM1207" s="350"/>
      <c r="GN1207" s="350"/>
      <c r="GO1207" s="350"/>
      <c r="GP1207" s="350"/>
      <c r="GQ1207" s="350"/>
      <c r="GR1207" s="350"/>
      <c r="GS1207" s="350"/>
      <c r="GT1207" s="350"/>
      <c r="GU1207" s="350"/>
      <c r="GV1207" s="350"/>
      <c r="GW1207" s="350"/>
      <c r="GX1207" s="350"/>
      <c r="GY1207" s="350"/>
      <c r="GZ1207" s="350"/>
      <c r="HA1207" s="350"/>
      <c r="HB1207" s="350"/>
      <c r="HC1207" s="350"/>
      <c r="HD1207" s="350"/>
      <c r="HE1207" s="350"/>
      <c r="HF1207" s="350"/>
      <c r="HG1207" s="350"/>
      <c r="HH1207" s="350"/>
      <c r="HI1207" s="350"/>
      <c r="HJ1207" s="350"/>
      <c r="HK1207" s="350"/>
      <c r="HL1207" s="350"/>
      <c r="HM1207" s="350"/>
      <c r="HN1207" s="350"/>
      <c r="HO1207" s="350"/>
      <c r="HP1207" s="350"/>
      <c r="HQ1207" s="350"/>
      <c r="HR1207" s="350"/>
      <c r="HS1207" s="350"/>
      <c r="HT1207" s="350"/>
      <c r="HU1207" s="350"/>
      <c r="HV1207" s="350"/>
      <c r="HW1207" s="350"/>
      <c r="HX1207" s="350"/>
      <c r="HY1207" s="350"/>
      <c r="HZ1207" s="350"/>
      <c r="IA1207" s="350"/>
      <c r="IB1207" s="350"/>
      <c r="IC1207" s="350"/>
      <c r="ID1207" s="350"/>
      <c r="IE1207" s="350"/>
      <c r="IF1207" s="350"/>
      <c r="IG1207" s="350"/>
      <c r="IH1207" s="350"/>
      <c r="II1207" s="350"/>
      <c r="IJ1207" s="350"/>
      <c r="IK1207" s="350"/>
      <c r="IL1207" s="350"/>
      <c r="IM1207" s="350"/>
      <c r="IN1207" s="350"/>
      <c r="IO1207" s="350"/>
      <c r="IP1207" s="350"/>
      <c r="IQ1207" s="350"/>
      <c r="IR1207" s="350"/>
      <c r="IS1207" s="350"/>
      <c r="IT1207" s="350"/>
      <c r="IU1207" s="350"/>
      <c r="IV1207" s="350"/>
    </row>
    <row r="1208" spans="1:256" x14ac:dyDescent="0.2">
      <c r="A1208" s="350" t="s">
        <v>2075</v>
      </c>
      <c r="B1208" s="352">
        <v>41714.125</v>
      </c>
      <c r="C1208" s="352">
        <v>41716.479166666664</v>
      </c>
      <c r="D1208" s="350" t="s">
        <v>3874</v>
      </c>
      <c r="E1208" s="350" t="s">
        <v>3875</v>
      </c>
      <c r="F1208" s="350"/>
      <c r="G1208" s="350">
        <v>50</v>
      </c>
      <c r="H1208" s="350"/>
      <c r="I1208" s="350"/>
      <c r="J1208" s="350"/>
      <c r="K1208" s="350"/>
      <c r="L1208" s="350"/>
      <c r="M1208" s="350">
        <v>290</v>
      </c>
      <c r="N1208" s="350"/>
      <c r="O1208" s="350"/>
      <c r="P1208" s="350"/>
      <c r="Q1208" s="350">
        <v>1000</v>
      </c>
      <c r="R1208" s="350"/>
      <c r="S1208" s="350"/>
      <c r="T1208" s="350"/>
      <c r="U1208" s="350"/>
      <c r="V1208" s="350"/>
      <c r="W1208" s="350"/>
      <c r="X1208" s="350"/>
      <c r="Y1208" s="350"/>
      <c r="Z1208" s="350"/>
      <c r="AA1208" s="350"/>
      <c r="AB1208" s="350"/>
      <c r="AC1208" s="350"/>
      <c r="AD1208" s="350"/>
      <c r="AE1208" s="350"/>
      <c r="AF1208" s="350"/>
      <c r="AG1208" s="350"/>
      <c r="AH1208" s="350"/>
      <c r="AI1208" s="350"/>
      <c r="AJ1208" s="350"/>
      <c r="AK1208" s="350"/>
      <c r="AL1208" s="350"/>
      <c r="AM1208" s="350"/>
      <c r="AN1208" s="350"/>
      <c r="AO1208" s="350"/>
      <c r="AP1208" s="350"/>
      <c r="AQ1208" s="350"/>
      <c r="AR1208" s="350"/>
      <c r="AS1208" s="350"/>
      <c r="AT1208" s="350"/>
      <c r="AU1208" s="350"/>
      <c r="AV1208" s="350"/>
      <c r="AW1208" s="350"/>
      <c r="AX1208" s="350"/>
      <c r="AY1208" s="350"/>
      <c r="AZ1208" s="350"/>
      <c r="BA1208" s="350"/>
      <c r="BB1208" s="350"/>
      <c r="BC1208" s="350"/>
      <c r="BD1208" s="350"/>
      <c r="BE1208" s="350"/>
      <c r="BF1208" s="350"/>
      <c r="BG1208" s="350"/>
      <c r="BH1208" s="350"/>
      <c r="BI1208" s="350"/>
      <c r="BJ1208" s="350"/>
      <c r="BK1208" s="350"/>
      <c r="BL1208" s="350"/>
      <c r="BM1208" s="350"/>
      <c r="BN1208" s="350"/>
      <c r="BO1208" s="350"/>
      <c r="BP1208" s="350"/>
      <c r="BQ1208" s="350"/>
      <c r="BR1208" s="350"/>
      <c r="BS1208" s="350"/>
      <c r="BT1208" s="350"/>
      <c r="BU1208" s="350"/>
      <c r="BV1208" s="350"/>
      <c r="BW1208" s="350"/>
      <c r="BX1208" s="350"/>
      <c r="BY1208" s="350"/>
      <c r="BZ1208" s="350"/>
      <c r="CA1208" s="350"/>
      <c r="CB1208" s="350"/>
      <c r="CC1208" s="350"/>
      <c r="CD1208" s="350"/>
      <c r="CE1208" s="350"/>
      <c r="CF1208" s="350"/>
      <c r="CG1208" s="350"/>
      <c r="CH1208" s="350"/>
      <c r="CI1208" s="350"/>
      <c r="CJ1208" s="350"/>
      <c r="CK1208" s="350"/>
      <c r="CL1208" s="350"/>
      <c r="CM1208" s="350"/>
      <c r="CN1208" s="350"/>
      <c r="CO1208" s="350"/>
      <c r="CP1208" s="350"/>
      <c r="CQ1208" s="350"/>
      <c r="CR1208" s="350"/>
      <c r="CS1208" s="350"/>
      <c r="CT1208" s="350"/>
      <c r="CU1208" s="350"/>
      <c r="CV1208" s="350"/>
      <c r="CW1208" s="350"/>
      <c r="CX1208" s="350"/>
      <c r="CY1208" s="350"/>
      <c r="CZ1208" s="350"/>
      <c r="DA1208" s="350"/>
      <c r="DB1208" s="350"/>
      <c r="DC1208" s="350"/>
      <c r="DD1208" s="350"/>
      <c r="DE1208" s="350"/>
      <c r="DF1208" s="350"/>
      <c r="DG1208" s="350"/>
      <c r="DH1208" s="350"/>
      <c r="DI1208" s="350"/>
      <c r="DJ1208" s="350"/>
      <c r="DK1208" s="350"/>
      <c r="DL1208" s="350"/>
      <c r="DM1208" s="350"/>
      <c r="DN1208" s="350"/>
      <c r="DO1208" s="350"/>
      <c r="DP1208" s="350"/>
      <c r="DQ1208" s="350"/>
      <c r="DR1208" s="350"/>
      <c r="DS1208" s="350"/>
      <c r="DT1208" s="350"/>
      <c r="DU1208" s="350"/>
      <c r="DV1208" s="350"/>
      <c r="DW1208" s="350"/>
      <c r="DX1208" s="350"/>
      <c r="DY1208" s="350"/>
      <c r="DZ1208" s="350"/>
      <c r="EA1208" s="350"/>
      <c r="EB1208" s="350"/>
      <c r="EC1208" s="350"/>
      <c r="ED1208" s="350"/>
      <c r="EE1208" s="350"/>
      <c r="EF1208" s="350"/>
      <c r="EG1208" s="350"/>
      <c r="EH1208" s="350"/>
      <c r="EI1208" s="350"/>
      <c r="EJ1208" s="350"/>
      <c r="EK1208" s="350"/>
      <c r="EL1208" s="350"/>
      <c r="EM1208" s="350"/>
      <c r="EN1208" s="350"/>
      <c r="EO1208" s="350"/>
      <c r="EP1208" s="350"/>
      <c r="EQ1208" s="350"/>
      <c r="ER1208" s="350"/>
      <c r="ES1208" s="350"/>
      <c r="ET1208" s="350"/>
      <c r="EU1208" s="350"/>
      <c r="EV1208" s="350"/>
      <c r="EW1208" s="350"/>
      <c r="EX1208" s="350"/>
      <c r="EY1208" s="350"/>
      <c r="EZ1208" s="350"/>
      <c r="FA1208" s="350"/>
      <c r="FB1208" s="350"/>
      <c r="FC1208" s="350"/>
      <c r="FD1208" s="350"/>
      <c r="FE1208" s="350"/>
      <c r="FF1208" s="350"/>
      <c r="FG1208" s="350"/>
      <c r="FH1208" s="350"/>
      <c r="FI1208" s="350"/>
      <c r="FJ1208" s="350"/>
      <c r="FK1208" s="350"/>
      <c r="FL1208" s="350"/>
      <c r="FM1208" s="350"/>
      <c r="FN1208" s="350"/>
      <c r="FO1208" s="350"/>
      <c r="FP1208" s="350"/>
      <c r="FQ1208" s="350"/>
      <c r="FR1208" s="350"/>
      <c r="FS1208" s="350"/>
      <c r="FT1208" s="350"/>
      <c r="FU1208" s="350"/>
      <c r="FV1208" s="350"/>
      <c r="FW1208" s="350"/>
      <c r="FX1208" s="350"/>
      <c r="FY1208" s="350"/>
      <c r="FZ1208" s="350"/>
      <c r="GA1208" s="350"/>
      <c r="GB1208" s="350"/>
      <c r="GC1208" s="350"/>
      <c r="GD1208" s="350"/>
      <c r="GE1208" s="350"/>
      <c r="GF1208" s="350"/>
      <c r="GG1208" s="350"/>
      <c r="GH1208" s="350"/>
      <c r="GI1208" s="350"/>
      <c r="GJ1208" s="350"/>
      <c r="GK1208" s="350"/>
      <c r="GL1208" s="350"/>
      <c r="GM1208" s="350"/>
      <c r="GN1208" s="350"/>
      <c r="GO1208" s="350"/>
      <c r="GP1208" s="350"/>
      <c r="GQ1208" s="350"/>
      <c r="GR1208" s="350"/>
      <c r="GS1208" s="350"/>
      <c r="GT1208" s="350"/>
      <c r="GU1208" s="350"/>
      <c r="GV1208" s="350"/>
      <c r="GW1208" s="350"/>
      <c r="GX1208" s="350"/>
      <c r="GY1208" s="350"/>
      <c r="GZ1208" s="350"/>
      <c r="HA1208" s="350"/>
      <c r="HB1208" s="350"/>
      <c r="HC1208" s="350"/>
      <c r="HD1208" s="350"/>
      <c r="HE1208" s="350"/>
      <c r="HF1208" s="350"/>
      <c r="HG1208" s="350"/>
      <c r="HH1208" s="350"/>
      <c r="HI1208" s="350"/>
      <c r="HJ1208" s="350"/>
      <c r="HK1208" s="350"/>
      <c r="HL1208" s="350"/>
      <c r="HM1208" s="350"/>
      <c r="HN1208" s="350"/>
      <c r="HO1208" s="350"/>
      <c r="HP1208" s="350"/>
      <c r="HQ1208" s="350"/>
      <c r="HR1208" s="350"/>
      <c r="HS1208" s="350"/>
      <c r="HT1208" s="350"/>
      <c r="HU1208" s="350"/>
      <c r="HV1208" s="350"/>
      <c r="HW1208" s="350"/>
      <c r="HX1208" s="350"/>
      <c r="HY1208" s="350"/>
      <c r="HZ1208" s="350"/>
      <c r="IA1208" s="350"/>
      <c r="IB1208" s="350"/>
      <c r="IC1208" s="350"/>
      <c r="ID1208" s="350"/>
      <c r="IE1208" s="350"/>
      <c r="IF1208" s="350"/>
      <c r="IG1208" s="350"/>
      <c r="IH1208" s="350"/>
      <c r="II1208" s="350"/>
      <c r="IJ1208" s="350"/>
      <c r="IK1208" s="350"/>
      <c r="IL1208" s="350"/>
      <c r="IM1208" s="350"/>
      <c r="IN1208" s="350"/>
      <c r="IO1208" s="350"/>
      <c r="IP1208" s="350"/>
      <c r="IQ1208" s="350"/>
      <c r="IR1208" s="350"/>
      <c r="IS1208" s="350"/>
      <c r="IT1208" s="350"/>
      <c r="IU1208" s="350"/>
      <c r="IV1208" s="350"/>
    </row>
    <row r="1209" spans="1:256" x14ac:dyDescent="0.2">
      <c r="A1209" s="350" t="s">
        <v>2075</v>
      </c>
      <c r="B1209" s="352">
        <v>41716.673611111109</v>
      </c>
      <c r="C1209" s="352">
        <v>41723.170138888891</v>
      </c>
      <c r="D1209" s="350" t="s">
        <v>3876</v>
      </c>
      <c r="E1209" s="350" t="s">
        <v>3877</v>
      </c>
      <c r="F1209" s="350"/>
      <c r="G1209" s="350">
        <v>50</v>
      </c>
      <c r="H1209" s="350"/>
      <c r="I1209" s="350"/>
      <c r="J1209" s="350"/>
      <c r="K1209" s="350"/>
      <c r="L1209" s="350"/>
      <c r="M1209" s="350">
        <v>1000</v>
      </c>
      <c r="N1209" s="350"/>
      <c r="O1209" s="350"/>
      <c r="P1209" s="350"/>
      <c r="Q1209" s="350">
        <v>1200</v>
      </c>
      <c r="R1209" s="350"/>
      <c r="S1209" s="350"/>
      <c r="T1209" s="350"/>
      <c r="U1209" s="350"/>
      <c r="V1209" s="350"/>
      <c r="W1209" s="350"/>
      <c r="X1209" s="350"/>
      <c r="Y1209" s="350"/>
      <c r="Z1209" s="350"/>
      <c r="AA1209" s="350"/>
      <c r="AB1209" s="350"/>
      <c r="AC1209" s="350"/>
      <c r="AD1209" s="350"/>
      <c r="AE1209" s="350"/>
      <c r="AF1209" s="350"/>
      <c r="AG1209" s="350"/>
      <c r="AH1209" s="350"/>
      <c r="AI1209" s="350"/>
      <c r="AJ1209" s="350"/>
      <c r="AK1209" s="350"/>
      <c r="AL1209" s="350"/>
      <c r="AM1209" s="350"/>
      <c r="AN1209" s="350"/>
      <c r="AO1209" s="350"/>
      <c r="AP1209" s="350"/>
      <c r="AQ1209" s="350"/>
      <c r="AR1209" s="350"/>
      <c r="AS1209" s="350"/>
      <c r="AT1209" s="350"/>
      <c r="AU1209" s="350"/>
      <c r="AV1209" s="350"/>
      <c r="AW1209" s="350"/>
      <c r="AX1209" s="350"/>
      <c r="AY1209" s="350"/>
      <c r="AZ1209" s="350"/>
      <c r="BA1209" s="350"/>
      <c r="BB1209" s="350"/>
      <c r="BC1209" s="350"/>
      <c r="BD1209" s="350"/>
      <c r="BE1209" s="350"/>
      <c r="BF1209" s="350"/>
      <c r="BG1209" s="350"/>
      <c r="BH1209" s="350"/>
      <c r="BI1209" s="350"/>
      <c r="BJ1209" s="350"/>
      <c r="BK1209" s="350"/>
      <c r="BL1209" s="350"/>
      <c r="BM1209" s="350"/>
      <c r="BN1209" s="350"/>
      <c r="BO1209" s="350"/>
      <c r="BP1209" s="350"/>
      <c r="BQ1209" s="350"/>
      <c r="BR1209" s="350"/>
      <c r="BS1209" s="350"/>
      <c r="BT1209" s="350"/>
      <c r="BU1209" s="350"/>
      <c r="BV1209" s="350"/>
      <c r="BW1209" s="350"/>
      <c r="BX1209" s="350"/>
      <c r="BY1209" s="350"/>
      <c r="BZ1209" s="350"/>
      <c r="CA1209" s="350"/>
      <c r="CB1209" s="350"/>
      <c r="CC1209" s="350"/>
      <c r="CD1209" s="350"/>
      <c r="CE1209" s="350"/>
      <c r="CF1209" s="350"/>
      <c r="CG1209" s="350"/>
      <c r="CH1209" s="350"/>
      <c r="CI1209" s="350"/>
      <c r="CJ1209" s="350"/>
      <c r="CK1209" s="350"/>
      <c r="CL1209" s="350"/>
      <c r="CM1209" s="350"/>
      <c r="CN1209" s="350"/>
      <c r="CO1209" s="350"/>
      <c r="CP1209" s="350"/>
      <c r="CQ1209" s="350"/>
      <c r="CR1209" s="350"/>
      <c r="CS1209" s="350"/>
      <c r="CT1209" s="350"/>
      <c r="CU1209" s="350"/>
      <c r="CV1209" s="350"/>
      <c r="CW1209" s="350"/>
      <c r="CX1209" s="350"/>
      <c r="CY1209" s="350"/>
      <c r="CZ1209" s="350"/>
      <c r="DA1209" s="350"/>
      <c r="DB1209" s="350"/>
      <c r="DC1209" s="350"/>
      <c r="DD1209" s="350"/>
      <c r="DE1209" s="350"/>
      <c r="DF1209" s="350"/>
      <c r="DG1209" s="350"/>
      <c r="DH1209" s="350"/>
      <c r="DI1209" s="350"/>
      <c r="DJ1209" s="350"/>
      <c r="DK1209" s="350"/>
      <c r="DL1209" s="350"/>
      <c r="DM1209" s="350"/>
      <c r="DN1209" s="350"/>
      <c r="DO1209" s="350"/>
      <c r="DP1209" s="350"/>
      <c r="DQ1209" s="350"/>
      <c r="DR1209" s="350"/>
      <c r="DS1209" s="350"/>
      <c r="DT1209" s="350"/>
      <c r="DU1209" s="350"/>
      <c r="DV1209" s="350"/>
      <c r="DW1209" s="350"/>
      <c r="DX1209" s="350"/>
      <c r="DY1209" s="350"/>
      <c r="DZ1209" s="350"/>
      <c r="EA1209" s="350"/>
      <c r="EB1209" s="350"/>
      <c r="EC1209" s="350"/>
      <c r="ED1209" s="350"/>
      <c r="EE1209" s="350"/>
      <c r="EF1209" s="350"/>
      <c r="EG1209" s="350"/>
      <c r="EH1209" s="350"/>
      <c r="EI1209" s="350"/>
      <c r="EJ1209" s="350"/>
      <c r="EK1209" s="350"/>
      <c r="EL1209" s="350"/>
      <c r="EM1209" s="350"/>
      <c r="EN1209" s="350"/>
      <c r="EO1209" s="350"/>
      <c r="EP1209" s="350"/>
      <c r="EQ1209" s="350"/>
      <c r="ER1209" s="350"/>
      <c r="ES1209" s="350"/>
      <c r="ET1209" s="350"/>
      <c r="EU1209" s="350"/>
      <c r="EV1209" s="350"/>
      <c r="EW1209" s="350"/>
      <c r="EX1209" s="350"/>
      <c r="EY1209" s="350"/>
      <c r="EZ1209" s="350"/>
      <c r="FA1209" s="350"/>
      <c r="FB1209" s="350"/>
      <c r="FC1209" s="350"/>
      <c r="FD1209" s="350"/>
      <c r="FE1209" s="350"/>
      <c r="FF1209" s="350"/>
      <c r="FG1209" s="350"/>
      <c r="FH1209" s="350"/>
      <c r="FI1209" s="350"/>
      <c r="FJ1209" s="350"/>
      <c r="FK1209" s="350"/>
      <c r="FL1209" s="350"/>
      <c r="FM1209" s="350"/>
      <c r="FN1209" s="350"/>
      <c r="FO1209" s="350"/>
      <c r="FP1209" s="350"/>
      <c r="FQ1209" s="350"/>
      <c r="FR1209" s="350"/>
      <c r="FS1209" s="350"/>
      <c r="FT1209" s="350"/>
      <c r="FU1209" s="350"/>
      <c r="FV1209" s="350"/>
      <c r="FW1209" s="350"/>
      <c r="FX1209" s="350"/>
      <c r="FY1209" s="350"/>
      <c r="FZ1209" s="350"/>
      <c r="GA1209" s="350"/>
      <c r="GB1209" s="350"/>
      <c r="GC1209" s="350"/>
      <c r="GD1209" s="350"/>
      <c r="GE1209" s="350"/>
      <c r="GF1209" s="350"/>
      <c r="GG1209" s="350"/>
      <c r="GH1209" s="350"/>
      <c r="GI1209" s="350"/>
      <c r="GJ1209" s="350"/>
      <c r="GK1209" s="350"/>
      <c r="GL1209" s="350"/>
      <c r="GM1209" s="350"/>
      <c r="GN1209" s="350"/>
      <c r="GO1209" s="350"/>
      <c r="GP1209" s="350"/>
      <c r="GQ1209" s="350"/>
      <c r="GR1209" s="350"/>
      <c r="GS1209" s="350"/>
      <c r="GT1209" s="350"/>
      <c r="GU1209" s="350"/>
      <c r="GV1209" s="350"/>
      <c r="GW1209" s="350"/>
      <c r="GX1209" s="350"/>
      <c r="GY1209" s="350"/>
      <c r="GZ1209" s="350"/>
      <c r="HA1209" s="350"/>
      <c r="HB1209" s="350"/>
      <c r="HC1209" s="350"/>
      <c r="HD1209" s="350"/>
      <c r="HE1209" s="350"/>
      <c r="HF1209" s="350"/>
      <c r="HG1209" s="350"/>
      <c r="HH1209" s="350"/>
      <c r="HI1209" s="350"/>
      <c r="HJ1209" s="350"/>
      <c r="HK1209" s="350"/>
      <c r="HL1209" s="350"/>
      <c r="HM1209" s="350"/>
      <c r="HN1209" s="350"/>
      <c r="HO1209" s="350"/>
      <c r="HP1209" s="350"/>
      <c r="HQ1209" s="350"/>
      <c r="HR1209" s="350"/>
      <c r="HS1209" s="350"/>
      <c r="HT1209" s="350"/>
      <c r="HU1209" s="350"/>
      <c r="HV1209" s="350"/>
      <c r="HW1209" s="350"/>
      <c r="HX1209" s="350"/>
      <c r="HY1209" s="350"/>
      <c r="HZ1209" s="350"/>
      <c r="IA1209" s="350"/>
      <c r="IB1209" s="350"/>
      <c r="IC1209" s="350"/>
      <c r="ID1209" s="350"/>
      <c r="IE1209" s="350"/>
      <c r="IF1209" s="350"/>
      <c r="IG1209" s="350"/>
      <c r="IH1209" s="350"/>
      <c r="II1209" s="350"/>
      <c r="IJ1209" s="350"/>
      <c r="IK1209" s="350"/>
      <c r="IL1209" s="350"/>
      <c r="IM1209" s="350"/>
      <c r="IN1209" s="350"/>
      <c r="IO1209" s="350"/>
      <c r="IP1209" s="350"/>
      <c r="IQ1209" s="350"/>
      <c r="IR1209" s="350"/>
      <c r="IS1209" s="350"/>
      <c r="IT1209" s="350"/>
      <c r="IU1209" s="350"/>
      <c r="IV1209" s="350"/>
    </row>
    <row r="1210" spans="1:256" x14ac:dyDescent="0.2">
      <c r="A1210" s="350" t="s">
        <v>2075</v>
      </c>
      <c r="B1210" s="352">
        <v>41723.309027777781</v>
      </c>
      <c r="C1210" s="352">
        <v>41725.263888888891</v>
      </c>
      <c r="D1210" s="350" t="s">
        <v>3878</v>
      </c>
      <c r="E1210" s="350" t="s">
        <v>3879</v>
      </c>
      <c r="F1210" s="350"/>
      <c r="G1210" s="350">
        <v>50</v>
      </c>
      <c r="H1210" s="350"/>
      <c r="I1210" s="350"/>
      <c r="J1210" s="350"/>
      <c r="K1210" s="350"/>
      <c r="L1210" s="350"/>
      <c r="M1210" s="350">
        <v>160</v>
      </c>
      <c r="N1210" s="350"/>
      <c r="O1210" s="350"/>
      <c r="P1210" s="350"/>
      <c r="Q1210" s="350">
        <v>1300</v>
      </c>
      <c r="R1210" s="350"/>
      <c r="S1210" s="350"/>
      <c r="T1210" s="350"/>
      <c r="U1210" s="350"/>
      <c r="V1210" s="350"/>
      <c r="W1210" s="350"/>
      <c r="X1210" s="350"/>
      <c r="Y1210" s="350"/>
      <c r="Z1210" s="350"/>
      <c r="AA1210" s="350"/>
      <c r="AB1210" s="350"/>
      <c r="AC1210" s="350"/>
      <c r="AD1210" s="350"/>
      <c r="AE1210" s="350"/>
      <c r="AF1210" s="350"/>
      <c r="AG1210" s="350"/>
      <c r="AH1210" s="350"/>
      <c r="AI1210" s="350"/>
      <c r="AJ1210" s="350"/>
      <c r="AK1210" s="350"/>
      <c r="AL1210" s="350"/>
      <c r="AM1210" s="350"/>
      <c r="AN1210" s="350"/>
      <c r="AO1210" s="350"/>
      <c r="AP1210" s="350"/>
      <c r="AQ1210" s="350"/>
      <c r="AR1210" s="350"/>
      <c r="AS1210" s="350"/>
      <c r="AT1210" s="350"/>
      <c r="AU1210" s="350"/>
      <c r="AV1210" s="350"/>
      <c r="AW1210" s="350"/>
      <c r="AX1210" s="350"/>
      <c r="AY1210" s="350"/>
      <c r="AZ1210" s="350"/>
      <c r="BA1210" s="350"/>
      <c r="BB1210" s="350"/>
      <c r="BC1210" s="350"/>
      <c r="BD1210" s="350"/>
      <c r="BE1210" s="350"/>
      <c r="BF1210" s="350"/>
      <c r="BG1210" s="350"/>
      <c r="BH1210" s="350"/>
      <c r="BI1210" s="350"/>
      <c r="BJ1210" s="350"/>
      <c r="BK1210" s="350"/>
      <c r="BL1210" s="350"/>
      <c r="BM1210" s="350"/>
      <c r="BN1210" s="350"/>
      <c r="BO1210" s="350"/>
      <c r="BP1210" s="350"/>
      <c r="BQ1210" s="350"/>
      <c r="BR1210" s="350"/>
      <c r="BS1210" s="350"/>
      <c r="BT1210" s="350"/>
      <c r="BU1210" s="350"/>
      <c r="BV1210" s="350"/>
      <c r="BW1210" s="350"/>
      <c r="BX1210" s="350"/>
      <c r="BY1210" s="350"/>
      <c r="BZ1210" s="350"/>
      <c r="CA1210" s="350"/>
      <c r="CB1210" s="350"/>
      <c r="CC1210" s="350"/>
      <c r="CD1210" s="350"/>
      <c r="CE1210" s="350"/>
      <c r="CF1210" s="350"/>
      <c r="CG1210" s="350"/>
      <c r="CH1210" s="350"/>
      <c r="CI1210" s="350"/>
      <c r="CJ1210" s="350"/>
      <c r="CK1210" s="350"/>
      <c r="CL1210" s="350"/>
      <c r="CM1210" s="350"/>
      <c r="CN1210" s="350"/>
      <c r="CO1210" s="350"/>
      <c r="CP1210" s="350"/>
      <c r="CQ1210" s="350"/>
      <c r="CR1210" s="350"/>
      <c r="CS1210" s="350"/>
      <c r="CT1210" s="350"/>
      <c r="CU1210" s="350"/>
      <c r="CV1210" s="350"/>
      <c r="CW1210" s="350"/>
      <c r="CX1210" s="350"/>
      <c r="CY1210" s="350"/>
      <c r="CZ1210" s="350"/>
      <c r="DA1210" s="350"/>
      <c r="DB1210" s="350"/>
      <c r="DC1210" s="350"/>
      <c r="DD1210" s="350"/>
      <c r="DE1210" s="350"/>
      <c r="DF1210" s="350"/>
      <c r="DG1210" s="350"/>
      <c r="DH1210" s="350"/>
      <c r="DI1210" s="350"/>
      <c r="DJ1210" s="350"/>
      <c r="DK1210" s="350"/>
      <c r="DL1210" s="350"/>
      <c r="DM1210" s="350"/>
      <c r="DN1210" s="350"/>
      <c r="DO1210" s="350"/>
      <c r="DP1210" s="350"/>
      <c r="DQ1210" s="350"/>
      <c r="DR1210" s="350"/>
      <c r="DS1210" s="350"/>
      <c r="DT1210" s="350"/>
      <c r="DU1210" s="350"/>
      <c r="DV1210" s="350"/>
      <c r="DW1210" s="350"/>
      <c r="DX1210" s="350"/>
      <c r="DY1210" s="350"/>
      <c r="DZ1210" s="350"/>
      <c r="EA1210" s="350"/>
      <c r="EB1210" s="350"/>
      <c r="EC1210" s="350"/>
      <c r="ED1210" s="350"/>
      <c r="EE1210" s="350"/>
      <c r="EF1210" s="350"/>
      <c r="EG1210" s="350"/>
      <c r="EH1210" s="350"/>
      <c r="EI1210" s="350"/>
      <c r="EJ1210" s="350"/>
      <c r="EK1210" s="350"/>
      <c r="EL1210" s="350"/>
      <c r="EM1210" s="350"/>
      <c r="EN1210" s="350"/>
      <c r="EO1210" s="350"/>
      <c r="EP1210" s="350"/>
      <c r="EQ1210" s="350"/>
      <c r="ER1210" s="350"/>
      <c r="ES1210" s="350"/>
      <c r="ET1210" s="350"/>
      <c r="EU1210" s="350"/>
      <c r="EV1210" s="350"/>
      <c r="EW1210" s="350"/>
      <c r="EX1210" s="350"/>
      <c r="EY1210" s="350"/>
      <c r="EZ1210" s="350"/>
      <c r="FA1210" s="350"/>
      <c r="FB1210" s="350"/>
      <c r="FC1210" s="350"/>
      <c r="FD1210" s="350"/>
      <c r="FE1210" s="350"/>
      <c r="FF1210" s="350"/>
      <c r="FG1210" s="350"/>
      <c r="FH1210" s="350"/>
      <c r="FI1210" s="350"/>
      <c r="FJ1210" s="350"/>
      <c r="FK1210" s="350"/>
      <c r="FL1210" s="350"/>
      <c r="FM1210" s="350"/>
      <c r="FN1210" s="350"/>
      <c r="FO1210" s="350"/>
      <c r="FP1210" s="350"/>
      <c r="FQ1210" s="350"/>
      <c r="FR1210" s="350"/>
      <c r="FS1210" s="350"/>
      <c r="FT1210" s="350"/>
      <c r="FU1210" s="350"/>
      <c r="FV1210" s="350"/>
      <c r="FW1210" s="350"/>
      <c r="FX1210" s="350"/>
      <c r="FY1210" s="350"/>
      <c r="FZ1210" s="350"/>
      <c r="GA1210" s="350"/>
      <c r="GB1210" s="350"/>
      <c r="GC1210" s="350"/>
      <c r="GD1210" s="350"/>
      <c r="GE1210" s="350"/>
      <c r="GF1210" s="350"/>
      <c r="GG1210" s="350"/>
      <c r="GH1210" s="350"/>
      <c r="GI1210" s="350"/>
      <c r="GJ1210" s="350"/>
      <c r="GK1210" s="350"/>
      <c r="GL1210" s="350"/>
      <c r="GM1210" s="350"/>
      <c r="GN1210" s="350"/>
      <c r="GO1210" s="350"/>
      <c r="GP1210" s="350"/>
      <c r="GQ1210" s="350"/>
      <c r="GR1210" s="350"/>
      <c r="GS1210" s="350"/>
      <c r="GT1210" s="350"/>
      <c r="GU1210" s="350"/>
      <c r="GV1210" s="350"/>
      <c r="GW1210" s="350"/>
      <c r="GX1210" s="350"/>
      <c r="GY1210" s="350"/>
      <c r="GZ1210" s="350"/>
      <c r="HA1210" s="350"/>
      <c r="HB1210" s="350"/>
      <c r="HC1210" s="350"/>
      <c r="HD1210" s="350"/>
      <c r="HE1210" s="350"/>
      <c r="HF1210" s="350"/>
      <c r="HG1210" s="350"/>
      <c r="HH1210" s="350"/>
      <c r="HI1210" s="350"/>
      <c r="HJ1210" s="350"/>
      <c r="HK1210" s="350"/>
      <c r="HL1210" s="350"/>
      <c r="HM1210" s="350"/>
      <c r="HN1210" s="350"/>
      <c r="HO1210" s="350"/>
      <c r="HP1210" s="350"/>
      <c r="HQ1210" s="350"/>
      <c r="HR1210" s="350"/>
      <c r="HS1210" s="350"/>
      <c r="HT1210" s="350"/>
      <c r="HU1210" s="350"/>
      <c r="HV1210" s="350"/>
      <c r="HW1210" s="350"/>
      <c r="HX1210" s="350"/>
      <c r="HY1210" s="350"/>
      <c r="HZ1210" s="350"/>
      <c r="IA1210" s="350"/>
      <c r="IB1210" s="350"/>
      <c r="IC1210" s="350"/>
      <c r="ID1210" s="350"/>
      <c r="IE1210" s="350"/>
      <c r="IF1210" s="350"/>
      <c r="IG1210" s="350"/>
      <c r="IH1210" s="350"/>
      <c r="II1210" s="350"/>
      <c r="IJ1210" s="350"/>
      <c r="IK1210" s="350"/>
      <c r="IL1210" s="350"/>
      <c r="IM1210" s="350"/>
      <c r="IN1210" s="350"/>
      <c r="IO1210" s="350"/>
      <c r="IP1210" s="350"/>
      <c r="IQ1210" s="350"/>
      <c r="IR1210" s="350"/>
      <c r="IS1210" s="350"/>
      <c r="IT1210" s="350"/>
      <c r="IU1210" s="350"/>
      <c r="IV1210" s="350"/>
    </row>
    <row r="1211" spans="1:256" x14ac:dyDescent="0.2">
      <c r="A1211" s="350" t="s">
        <v>2075</v>
      </c>
      <c r="B1211" s="352">
        <v>41725.569444444445</v>
      </c>
      <c r="C1211" s="352">
        <v>41726.041666666664</v>
      </c>
      <c r="D1211" s="350" t="s">
        <v>3880</v>
      </c>
      <c r="E1211" s="350" t="s">
        <v>3881</v>
      </c>
      <c r="F1211" s="350"/>
      <c r="G1211" s="350">
        <v>50</v>
      </c>
      <c r="H1211" s="350"/>
      <c r="I1211" s="350"/>
      <c r="J1211" s="350"/>
      <c r="K1211" s="350"/>
      <c r="L1211" s="350"/>
      <c r="M1211" s="350">
        <v>270</v>
      </c>
      <c r="N1211" s="350"/>
      <c r="O1211" s="350"/>
      <c r="P1211" s="350"/>
      <c r="Q1211" s="350">
        <v>650</v>
      </c>
      <c r="R1211" s="350"/>
      <c r="S1211" s="350"/>
      <c r="T1211" s="350"/>
      <c r="U1211" s="350"/>
      <c r="V1211" s="350"/>
      <c r="W1211" s="350"/>
      <c r="X1211" s="350"/>
      <c r="Y1211" s="350"/>
      <c r="Z1211" s="350"/>
      <c r="AA1211" s="350"/>
      <c r="AB1211" s="350"/>
      <c r="AC1211" s="350"/>
      <c r="AD1211" s="350"/>
      <c r="AE1211" s="350"/>
      <c r="AF1211" s="350"/>
      <c r="AG1211" s="350"/>
      <c r="AH1211" s="350"/>
      <c r="AI1211" s="350"/>
      <c r="AJ1211" s="350"/>
      <c r="AK1211" s="350"/>
      <c r="AL1211" s="350"/>
      <c r="AM1211" s="350"/>
      <c r="AN1211" s="350"/>
      <c r="AO1211" s="350"/>
      <c r="AP1211" s="350"/>
      <c r="AQ1211" s="350"/>
      <c r="AR1211" s="350"/>
      <c r="AS1211" s="350"/>
      <c r="AT1211" s="350"/>
      <c r="AU1211" s="350"/>
      <c r="AV1211" s="350"/>
      <c r="AW1211" s="350"/>
      <c r="AX1211" s="350"/>
      <c r="AY1211" s="350"/>
      <c r="AZ1211" s="350"/>
      <c r="BA1211" s="350"/>
      <c r="BB1211" s="350"/>
      <c r="BC1211" s="350"/>
      <c r="BD1211" s="350"/>
      <c r="BE1211" s="350"/>
      <c r="BF1211" s="350"/>
      <c r="BG1211" s="350"/>
      <c r="BH1211" s="350"/>
      <c r="BI1211" s="350"/>
      <c r="BJ1211" s="350"/>
      <c r="BK1211" s="350"/>
      <c r="BL1211" s="350"/>
      <c r="BM1211" s="350"/>
      <c r="BN1211" s="350"/>
      <c r="BO1211" s="350"/>
      <c r="BP1211" s="350"/>
      <c r="BQ1211" s="350"/>
      <c r="BR1211" s="350"/>
      <c r="BS1211" s="350"/>
      <c r="BT1211" s="350"/>
      <c r="BU1211" s="350"/>
      <c r="BV1211" s="350"/>
      <c r="BW1211" s="350"/>
      <c r="BX1211" s="350"/>
      <c r="BY1211" s="350"/>
      <c r="BZ1211" s="350"/>
      <c r="CA1211" s="350"/>
      <c r="CB1211" s="350"/>
      <c r="CC1211" s="350"/>
      <c r="CD1211" s="350"/>
      <c r="CE1211" s="350"/>
      <c r="CF1211" s="350"/>
      <c r="CG1211" s="350"/>
      <c r="CH1211" s="350"/>
      <c r="CI1211" s="350"/>
      <c r="CJ1211" s="350"/>
      <c r="CK1211" s="350"/>
      <c r="CL1211" s="350"/>
      <c r="CM1211" s="350"/>
      <c r="CN1211" s="350"/>
      <c r="CO1211" s="350"/>
      <c r="CP1211" s="350"/>
      <c r="CQ1211" s="350"/>
      <c r="CR1211" s="350"/>
      <c r="CS1211" s="350"/>
      <c r="CT1211" s="350"/>
      <c r="CU1211" s="350"/>
      <c r="CV1211" s="350"/>
      <c r="CW1211" s="350"/>
      <c r="CX1211" s="350"/>
      <c r="CY1211" s="350"/>
      <c r="CZ1211" s="350"/>
      <c r="DA1211" s="350"/>
      <c r="DB1211" s="350"/>
      <c r="DC1211" s="350"/>
      <c r="DD1211" s="350"/>
      <c r="DE1211" s="350"/>
      <c r="DF1211" s="350"/>
      <c r="DG1211" s="350"/>
      <c r="DH1211" s="350"/>
      <c r="DI1211" s="350"/>
      <c r="DJ1211" s="350"/>
      <c r="DK1211" s="350"/>
      <c r="DL1211" s="350"/>
      <c r="DM1211" s="350"/>
      <c r="DN1211" s="350"/>
      <c r="DO1211" s="350"/>
      <c r="DP1211" s="350"/>
      <c r="DQ1211" s="350"/>
      <c r="DR1211" s="350"/>
      <c r="DS1211" s="350"/>
      <c r="DT1211" s="350"/>
      <c r="DU1211" s="350"/>
      <c r="DV1211" s="350"/>
      <c r="DW1211" s="350"/>
      <c r="DX1211" s="350"/>
      <c r="DY1211" s="350"/>
      <c r="DZ1211" s="350"/>
      <c r="EA1211" s="350"/>
      <c r="EB1211" s="350"/>
      <c r="EC1211" s="350"/>
      <c r="ED1211" s="350"/>
      <c r="EE1211" s="350"/>
      <c r="EF1211" s="350"/>
      <c r="EG1211" s="350"/>
      <c r="EH1211" s="350"/>
      <c r="EI1211" s="350"/>
      <c r="EJ1211" s="350"/>
      <c r="EK1211" s="350"/>
      <c r="EL1211" s="350"/>
      <c r="EM1211" s="350"/>
      <c r="EN1211" s="350"/>
      <c r="EO1211" s="350"/>
      <c r="EP1211" s="350"/>
      <c r="EQ1211" s="350"/>
      <c r="ER1211" s="350"/>
      <c r="ES1211" s="350"/>
      <c r="ET1211" s="350"/>
      <c r="EU1211" s="350"/>
      <c r="EV1211" s="350"/>
      <c r="EW1211" s="350"/>
      <c r="EX1211" s="350"/>
      <c r="EY1211" s="350"/>
      <c r="EZ1211" s="350"/>
      <c r="FA1211" s="350"/>
      <c r="FB1211" s="350"/>
      <c r="FC1211" s="350"/>
      <c r="FD1211" s="350"/>
      <c r="FE1211" s="350"/>
      <c r="FF1211" s="350"/>
      <c r="FG1211" s="350"/>
      <c r="FH1211" s="350"/>
      <c r="FI1211" s="350"/>
      <c r="FJ1211" s="350"/>
      <c r="FK1211" s="350"/>
      <c r="FL1211" s="350"/>
      <c r="FM1211" s="350"/>
      <c r="FN1211" s="350"/>
      <c r="FO1211" s="350"/>
      <c r="FP1211" s="350"/>
      <c r="FQ1211" s="350"/>
      <c r="FR1211" s="350"/>
      <c r="FS1211" s="350"/>
      <c r="FT1211" s="350"/>
      <c r="FU1211" s="350"/>
      <c r="FV1211" s="350"/>
      <c r="FW1211" s="350"/>
      <c r="FX1211" s="350"/>
      <c r="FY1211" s="350"/>
      <c r="FZ1211" s="350"/>
      <c r="GA1211" s="350"/>
      <c r="GB1211" s="350"/>
      <c r="GC1211" s="350"/>
      <c r="GD1211" s="350"/>
      <c r="GE1211" s="350"/>
      <c r="GF1211" s="350"/>
      <c r="GG1211" s="350"/>
      <c r="GH1211" s="350"/>
      <c r="GI1211" s="350"/>
      <c r="GJ1211" s="350"/>
      <c r="GK1211" s="350"/>
      <c r="GL1211" s="350"/>
      <c r="GM1211" s="350"/>
      <c r="GN1211" s="350"/>
      <c r="GO1211" s="350"/>
      <c r="GP1211" s="350"/>
      <c r="GQ1211" s="350"/>
      <c r="GR1211" s="350"/>
      <c r="GS1211" s="350"/>
      <c r="GT1211" s="350"/>
      <c r="GU1211" s="350"/>
      <c r="GV1211" s="350"/>
      <c r="GW1211" s="350"/>
      <c r="GX1211" s="350"/>
      <c r="GY1211" s="350"/>
      <c r="GZ1211" s="350"/>
      <c r="HA1211" s="350"/>
      <c r="HB1211" s="350"/>
      <c r="HC1211" s="350"/>
      <c r="HD1211" s="350"/>
      <c r="HE1211" s="350"/>
      <c r="HF1211" s="350"/>
      <c r="HG1211" s="350"/>
      <c r="HH1211" s="350"/>
      <c r="HI1211" s="350"/>
      <c r="HJ1211" s="350"/>
      <c r="HK1211" s="350"/>
      <c r="HL1211" s="350"/>
      <c r="HM1211" s="350"/>
      <c r="HN1211" s="350"/>
      <c r="HO1211" s="350"/>
      <c r="HP1211" s="350"/>
      <c r="HQ1211" s="350"/>
      <c r="HR1211" s="350"/>
      <c r="HS1211" s="350"/>
      <c r="HT1211" s="350"/>
      <c r="HU1211" s="350"/>
      <c r="HV1211" s="350"/>
      <c r="HW1211" s="350"/>
      <c r="HX1211" s="350"/>
      <c r="HY1211" s="350"/>
      <c r="HZ1211" s="350"/>
      <c r="IA1211" s="350"/>
      <c r="IB1211" s="350"/>
      <c r="IC1211" s="350"/>
      <c r="ID1211" s="350"/>
      <c r="IE1211" s="350"/>
      <c r="IF1211" s="350"/>
      <c r="IG1211" s="350"/>
      <c r="IH1211" s="350"/>
      <c r="II1211" s="350"/>
      <c r="IJ1211" s="350"/>
      <c r="IK1211" s="350"/>
      <c r="IL1211" s="350"/>
      <c r="IM1211" s="350"/>
      <c r="IN1211" s="350"/>
      <c r="IO1211" s="350"/>
      <c r="IP1211" s="350"/>
      <c r="IQ1211" s="350"/>
      <c r="IR1211" s="350"/>
      <c r="IS1211" s="350"/>
      <c r="IT1211" s="350"/>
      <c r="IU1211" s="350"/>
      <c r="IV1211" s="350"/>
    </row>
    <row r="1212" spans="1:256" x14ac:dyDescent="0.2">
      <c r="A1212" s="350" t="s">
        <v>2075</v>
      </c>
      <c r="B1212" s="352">
        <v>41726.072916666664</v>
      </c>
      <c r="C1212" s="352">
        <v>41728.15625</v>
      </c>
      <c r="D1212" s="350" t="s">
        <v>3882</v>
      </c>
      <c r="E1212" s="350" t="s">
        <v>3883</v>
      </c>
      <c r="F1212" s="350"/>
      <c r="G1212" s="350">
        <v>50</v>
      </c>
      <c r="H1212" s="350"/>
      <c r="I1212" s="350"/>
      <c r="J1212" s="350"/>
      <c r="K1212" s="350"/>
      <c r="L1212" s="350"/>
      <c r="M1212" s="350">
        <v>1200</v>
      </c>
      <c r="N1212" s="350"/>
      <c r="O1212" s="350"/>
      <c r="P1212" s="350"/>
      <c r="Q1212" s="350">
        <v>390</v>
      </c>
      <c r="R1212" s="350"/>
      <c r="S1212" s="350"/>
      <c r="T1212" s="350"/>
      <c r="U1212" s="350"/>
      <c r="V1212" s="350"/>
      <c r="W1212" s="350"/>
      <c r="X1212" s="350"/>
      <c r="Y1212" s="350"/>
      <c r="Z1212" s="350"/>
      <c r="AA1212" s="350"/>
      <c r="AB1212" s="350"/>
      <c r="AC1212" s="350"/>
      <c r="AD1212" s="350"/>
      <c r="AE1212" s="350"/>
      <c r="AF1212" s="350"/>
      <c r="AG1212" s="350"/>
      <c r="AH1212" s="350"/>
      <c r="AI1212" s="350"/>
      <c r="AJ1212" s="350"/>
      <c r="AK1212" s="350"/>
      <c r="AL1212" s="350"/>
      <c r="AM1212" s="350"/>
      <c r="AN1212" s="350"/>
      <c r="AO1212" s="350"/>
      <c r="AP1212" s="350"/>
      <c r="AQ1212" s="350"/>
      <c r="AR1212" s="350"/>
      <c r="AS1212" s="350"/>
      <c r="AT1212" s="350"/>
      <c r="AU1212" s="350"/>
      <c r="AV1212" s="350"/>
      <c r="AW1212" s="350"/>
      <c r="AX1212" s="350"/>
      <c r="AY1212" s="350"/>
      <c r="AZ1212" s="350"/>
      <c r="BA1212" s="350"/>
      <c r="BB1212" s="350"/>
      <c r="BC1212" s="350"/>
      <c r="BD1212" s="350"/>
      <c r="BE1212" s="350"/>
      <c r="BF1212" s="350"/>
      <c r="BG1212" s="350"/>
      <c r="BH1212" s="350"/>
      <c r="BI1212" s="350"/>
      <c r="BJ1212" s="350"/>
      <c r="BK1212" s="350"/>
      <c r="BL1212" s="350"/>
      <c r="BM1212" s="350"/>
      <c r="BN1212" s="350"/>
      <c r="BO1212" s="350"/>
      <c r="BP1212" s="350"/>
      <c r="BQ1212" s="350"/>
      <c r="BR1212" s="350"/>
      <c r="BS1212" s="350"/>
      <c r="BT1212" s="350"/>
      <c r="BU1212" s="350"/>
      <c r="BV1212" s="350"/>
      <c r="BW1212" s="350"/>
      <c r="BX1212" s="350"/>
      <c r="BY1212" s="350"/>
      <c r="BZ1212" s="350"/>
      <c r="CA1212" s="350"/>
      <c r="CB1212" s="350"/>
      <c r="CC1212" s="350"/>
      <c r="CD1212" s="350"/>
      <c r="CE1212" s="350"/>
      <c r="CF1212" s="350"/>
      <c r="CG1212" s="350"/>
      <c r="CH1212" s="350"/>
      <c r="CI1212" s="350"/>
      <c r="CJ1212" s="350"/>
      <c r="CK1212" s="350"/>
      <c r="CL1212" s="350"/>
      <c r="CM1212" s="350"/>
      <c r="CN1212" s="350"/>
      <c r="CO1212" s="350"/>
      <c r="CP1212" s="350"/>
      <c r="CQ1212" s="350"/>
      <c r="CR1212" s="350"/>
      <c r="CS1212" s="350"/>
      <c r="CT1212" s="350"/>
      <c r="CU1212" s="350"/>
      <c r="CV1212" s="350"/>
      <c r="CW1212" s="350"/>
      <c r="CX1212" s="350"/>
      <c r="CY1212" s="350"/>
      <c r="CZ1212" s="350"/>
      <c r="DA1212" s="350"/>
      <c r="DB1212" s="350"/>
      <c r="DC1212" s="350"/>
      <c r="DD1212" s="350"/>
      <c r="DE1212" s="350"/>
      <c r="DF1212" s="350"/>
      <c r="DG1212" s="350"/>
      <c r="DH1212" s="350"/>
      <c r="DI1212" s="350"/>
      <c r="DJ1212" s="350"/>
      <c r="DK1212" s="350"/>
      <c r="DL1212" s="350"/>
      <c r="DM1212" s="350"/>
      <c r="DN1212" s="350"/>
      <c r="DO1212" s="350"/>
      <c r="DP1212" s="350"/>
      <c r="DQ1212" s="350"/>
      <c r="DR1212" s="350"/>
      <c r="DS1212" s="350"/>
      <c r="DT1212" s="350"/>
      <c r="DU1212" s="350"/>
      <c r="DV1212" s="350"/>
      <c r="DW1212" s="350"/>
      <c r="DX1212" s="350"/>
      <c r="DY1212" s="350"/>
      <c r="DZ1212" s="350"/>
      <c r="EA1212" s="350"/>
      <c r="EB1212" s="350"/>
      <c r="EC1212" s="350"/>
      <c r="ED1212" s="350"/>
      <c r="EE1212" s="350"/>
      <c r="EF1212" s="350"/>
      <c r="EG1212" s="350"/>
      <c r="EH1212" s="350"/>
      <c r="EI1212" s="350"/>
      <c r="EJ1212" s="350"/>
      <c r="EK1212" s="350"/>
      <c r="EL1212" s="350"/>
      <c r="EM1212" s="350"/>
      <c r="EN1212" s="350"/>
      <c r="EO1212" s="350"/>
      <c r="EP1212" s="350"/>
      <c r="EQ1212" s="350"/>
      <c r="ER1212" s="350"/>
      <c r="ES1212" s="350"/>
      <c r="ET1212" s="350"/>
      <c r="EU1212" s="350"/>
      <c r="EV1212" s="350"/>
      <c r="EW1212" s="350"/>
      <c r="EX1212" s="350"/>
      <c r="EY1212" s="350"/>
      <c r="EZ1212" s="350"/>
      <c r="FA1212" s="350"/>
      <c r="FB1212" s="350"/>
      <c r="FC1212" s="350"/>
      <c r="FD1212" s="350"/>
      <c r="FE1212" s="350"/>
      <c r="FF1212" s="350"/>
      <c r="FG1212" s="350"/>
      <c r="FH1212" s="350"/>
      <c r="FI1212" s="350"/>
      <c r="FJ1212" s="350"/>
      <c r="FK1212" s="350"/>
      <c r="FL1212" s="350"/>
      <c r="FM1212" s="350"/>
      <c r="FN1212" s="350"/>
      <c r="FO1212" s="350"/>
      <c r="FP1212" s="350"/>
      <c r="FQ1212" s="350"/>
      <c r="FR1212" s="350"/>
      <c r="FS1212" s="350"/>
      <c r="FT1212" s="350"/>
      <c r="FU1212" s="350"/>
      <c r="FV1212" s="350"/>
      <c r="FW1212" s="350"/>
      <c r="FX1212" s="350"/>
      <c r="FY1212" s="350"/>
      <c r="FZ1212" s="350"/>
      <c r="GA1212" s="350"/>
      <c r="GB1212" s="350"/>
      <c r="GC1212" s="350"/>
      <c r="GD1212" s="350"/>
      <c r="GE1212" s="350"/>
      <c r="GF1212" s="350"/>
      <c r="GG1212" s="350"/>
      <c r="GH1212" s="350"/>
      <c r="GI1212" s="350"/>
      <c r="GJ1212" s="350"/>
      <c r="GK1212" s="350"/>
      <c r="GL1212" s="350"/>
      <c r="GM1212" s="350"/>
      <c r="GN1212" s="350"/>
      <c r="GO1212" s="350"/>
      <c r="GP1212" s="350"/>
      <c r="GQ1212" s="350"/>
      <c r="GR1212" s="350"/>
      <c r="GS1212" s="350"/>
      <c r="GT1212" s="350"/>
      <c r="GU1212" s="350"/>
      <c r="GV1212" s="350"/>
      <c r="GW1212" s="350"/>
      <c r="GX1212" s="350"/>
      <c r="GY1212" s="350"/>
      <c r="GZ1212" s="350"/>
      <c r="HA1212" s="350"/>
      <c r="HB1212" s="350"/>
      <c r="HC1212" s="350"/>
      <c r="HD1212" s="350"/>
      <c r="HE1212" s="350"/>
      <c r="HF1212" s="350"/>
      <c r="HG1212" s="350"/>
      <c r="HH1212" s="350"/>
      <c r="HI1212" s="350"/>
      <c r="HJ1212" s="350"/>
      <c r="HK1212" s="350"/>
      <c r="HL1212" s="350"/>
      <c r="HM1212" s="350"/>
      <c r="HN1212" s="350"/>
      <c r="HO1212" s="350"/>
      <c r="HP1212" s="350"/>
      <c r="HQ1212" s="350"/>
      <c r="HR1212" s="350"/>
      <c r="HS1212" s="350"/>
      <c r="HT1212" s="350"/>
      <c r="HU1212" s="350"/>
      <c r="HV1212" s="350"/>
      <c r="HW1212" s="350"/>
      <c r="HX1212" s="350"/>
      <c r="HY1212" s="350"/>
      <c r="HZ1212" s="350"/>
      <c r="IA1212" s="350"/>
      <c r="IB1212" s="350"/>
      <c r="IC1212" s="350"/>
      <c r="ID1212" s="350"/>
      <c r="IE1212" s="350"/>
      <c r="IF1212" s="350"/>
      <c r="IG1212" s="350"/>
      <c r="IH1212" s="350"/>
      <c r="II1212" s="350"/>
      <c r="IJ1212" s="350"/>
      <c r="IK1212" s="350"/>
      <c r="IL1212" s="350"/>
      <c r="IM1212" s="350"/>
      <c r="IN1212" s="350"/>
      <c r="IO1212" s="350"/>
      <c r="IP1212" s="350"/>
      <c r="IQ1212" s="350"/>
      <c r="IR1212" s="350"/>
      <c r="IS1212" s="350"/>
      <c r="IT1212" s="350"/>
      <c r="IU1212" s="350"/>
      <c r="IV1212" s="350"/>
    </row>
    <row r="1213" spans="1:256" x14ac:dyDescent="0.2">
      <c r="A1213" s="350" t="s">
        <v>2075</v>
      </c>
      <c r="B1213" s="352">
        <v>41728.315972222219</v>
      </c>
      <c r="C1213" s="352">
        <v>41732.003472222219</v>
      </c>
      <c r="D1213" s="350" t="s">
        <v>3884</v>
      </c>
      <c r="E1213" s="350" t="s">
        <v>3885</v>
      </c>
      <c r="F1213" s="350"/>
      <c r="G1213" s="350">
        <v>50</v>
      </c>
      <c r="H1213" s="350"/>
      <c r="I1213" s="350"/>
      <c r="J1213" s="350"/>
      <c r="K1213" s="350"/>
      <c r="L1213" s="350"/>
      <c r="M1213" s="350">
        <v>550</v>
      </c>
      <c r="N1213" s="350"/>
      <c r="O1213" s="350"/>
      <c r="P1213" s="350"/>
      <c r="Q1213" s="350">
        <v>750</v>
      </c>
      <c r="R1213" s="350"/>
      <c r="S1213" s="350"/>
      <c r="T1213" s="350"/>
      <c r="U1213" s="350"/>
      <c r="V1213" s="350"/>
      <c r="W1213" s="350"/>
      <c r="X1213" s="350"/>
      <c r="Y1213" s="350"/>
      <c r="Z1213" s="350"/>
      <c r="AA1213" s="350"/>
      <c r="AB1213" s="350"/>
      <c r="AC1213" s="350"/>
      <c r="AD1213" s="350"/>
      <c r="AE1213" s="350"/>
      <c r="AF1213" s="350"/>
      <c r="AG1213" s="350"/>
      <c r="AH1213" s="350"/>
      <c r="AI1213" s="350"/>
      <c r="AJ1213" s="350"/>
      <c r="AK1213" s="350"/>
      <c r="AL1213" s="350"/>
      <c r="AM1213" s="350"/>
      <c r="AN1213" s="350"/>
      <c r="AO1213" s="350"/>
      <c r="AP1213" s="350"/>
      <c r="AQ1213" s="350"/>
      <c r="AR1213" s="350"/>
      <c r="AS1213" s="350"/>
      <c r="AT1213" s="350"/>
      <c r="AU1213" s="350"/>
      <c r="AV1213" s="350"/>
      <c r="AW1213" s="350"/>
      <c r="AX1213" s="350"/>
      <c r="AY1213" s="350"/>
      <c r="AZ1213" s="350"/>
      <c r="BA1213" s="350"/>
      <c r="BB1213" s="350"/>
      <c r="BC1213" s="350"/>
      <c r="BD1213" s="350"/>
      <c r="BE1213" s="350"/>
      <c r="BF1213" s="350"/>
      <c r="BG1213" s="350"/>
      <c r="BH1213" s="350"/>
      <c r="BI1213" s="350"/>
      <c r="BJ1213" s="350"/>
      <c r="BK1213" s="350"/>
      <c r="BL1213" s="350"/>
      <c r="BM1213" s="350"/>
      <c r="BN1213" s="350"/>
      <c r="BO1213" s="350"/>
      <c r="BP1213" s="350"/>
      <c r="BQ1213" s="350"/>
      <c r="BR1213" s="350"/>
      <c r="BS1213" s="350"/>
      <c r="BT1213" s="350"/>
      <c r="BU1213" s="350"/>
      <c r="BV1213" s="350"/>
      <c r="BW1213" s="350"/>
      <c r="BX1213" s="350"/>
      <c r="BY1213" s="350"/>
      <c r="BZ1213" s="350"/>
      <c r="CA1213" s="350"/>
      <c r="CB1213" s="350"/>
      <c r="CC1213" s="350"/>
      <c r="CD1213" s="350"/>
      <c r="CE1213" s="350"/>
      <c r="CF1213" s="350"/>
      <c r="CG1213" s="350"/>
      <c r="CH1213" s="350"/>
      <c r="CI1213" s="350"/>
      <c r="CJ1213" s="350"/>
      <c r="CK1213" s="350"/>
      <c r="CL1213" s="350"/>
      <c r="CM1213" s="350"/>
      <c r="CN1213" s="350"/>
      <c r="CO1213" s="350"/>
      <c r="CP1213" s="350"/>
      <c r="CQ1213" s="350"/>
      <c r="CR1213" s="350"/>
      <c r="CS1213" s="350"/>
      <c r="CT1213" s="350"/>
      <c r="CU1213" s="350"/>
      <c r="CV1213" s="350"/>
      <c r="CW1213" s="350"/>
      <c r="CX1213" s="350"/>
      <c r="CY1213" s="350"/>
      <c r="CZ1213" s="350"/>
      <c r="DA1213" s="350"/>
      <c r="DB1213" s="350"/>
      <c r="DC1213" s="350"/>
      <c r="DD1213" s="350"/>
      <c r="DE1213" s="350"/>
      <c r="DF1213" s="350"/>
      <c r="DG1213" s="350"/>
      <c r="DH1213" s="350"/>
      <c r="DI1213" s="350"/>
      <c r="DJ1213" s="350"/>
      <c r="DK1213" s="350"/>
      <c r="DL1213" s="350"/>
      <c r="DM1213" s="350"/>
      <c r="DN1213" s="350"/>
      <c r="DO1213" s="350"/>
      <c r="DP1213" s="350"/>
      <c r="DQ1213" s="350"/>
      <c r="DR1213" s="350"/>
      <c r="DS1213" s="350"/>
      <c r="DT1213" s="350"/>
      <c r="DU1213" s="350"/>
      <c r="DV1213" s="350"/>
      <c r="DW1213" s="350"/>
      <c r="DX1213" s="350"/>
      <c r="DY1213" s="350"/>
      <c r="DZ1213" s="350"/>
      <c r="EA1213" s="350"/>
      <c r="EB1213" s="350"/>
      <c r="EC1213" s="350"/>
      <c r="ED1213" s="350"/>
      <c r="EE1213" s="350"/>
      <c r="EF1213" s="350"/>
      <c r="EG1213" s="350"/>
      <c r="EH1213" s="350"/>
      <c r="EI1213" s="350"/>
      <c r="EJ1213" s="350"/>
      <c r="EK1213" s="350"/>
      <c r="EL1213" s="350"/>
      <c r="EM1213" s="350"/>
      <c r="EN1213" s="350"/>
      <c r="EO1213" s="350"/>
      <c r="EP1213" s="350"/>
      <c r="EQ1213" s="350"/>
      <c r="ER1213" s="350"/>
      <c r="ES1213" s="350"/>
      <c r="ET1213" s="350"/>
      <c r="EU1213" s="350"/>
      <c r="EV1213" s="350"/>
      <c r="EW1213" s="350"/>
      <c r="EX1213" s="350"/>
      <c r="EY1213" s="350"/>
      <c r="EZ1213" s="350"/>
      <c r="FA1213" s="350"/>
      <c r="FB1213" s="350"/>
      <c r="FC1213" s="350"/>
      <c r="FD1213" s="350"/>
      <c r="FE1213" s="350"/>
      <c r="FF1213" s="350"/>
      <c r="FG1213" s="350"/>
      <c r="FH1213" s="350"/>
      <c r="FI1213" s="350"/>
      <c r="FJ1213" s="350"/>
      <c r="FK1213" s="350"/>
      <c r="FL1213" s="350"/>
      <c r="FM1213" s="350"/>
      <c r="FN1213" s="350"/>
      <c r="FO1213" s="350"/>
      <c r="FP1213" s="350"/>
      <c r="FQ1213" s="350"/>
      <c r="FR1213" s="350"/>
      <c r="FS1213" s="350"/>
      <c r="FT1213" s="350"/>
      <c r="FU1213" s="350"/>
      <c r="FV1213" s="350"/>
      <c r="FW1213" s="350"/>
      <c r="FX1213" s="350"/>
      <c r="FY1213" s="350"/>
      <c r="FZ1213" s="350"/>
      <c r="GA1213" s="350"/>
      <c r="GB1213" s="350"/>
      <c r="GC1213" s="350"/>
      <c r="GD1213" s="350"/>
      <c r="GE1213" s="350"/>
      <c r="GF1213" s="350"/>
      <c r="GG1213" s="350"/>
      <c r="GH1213" s="350"/>
      <c r="GI1213" s="350"/>
      <c r="GJ1213" s="350"/>
      <c r="GK1213" s="350"/>
      <c r="GL1213" s="350"/>
      <c r="GM1213" s="350"/>
      <c r="GN1213" s="350"/>
      <c r="GO1213" s="350"/>
      <c r="GP1213" s="350"/>
      <c r="GQ1213" s="350"/>
      <c r="GR1213" s="350"/>
      <c r="GS1213" s="350"/>
      <c r="GT1213" s="350"/>
      <c r="GU1213" s="350"/>
      <c r="GV1213" s="350"/>
      <c r="GW1213" s="350"/>
      <c r="GX1213" s="350"/>
      <c r="GY1213" s="350"/>
      <c r="GZ1213" s="350"/>
      <c r="HA1213" s="350"/>
      <c r="HB1213" s="350"/>
      <c r="HC1213" s="350"/>
      <c r="HD1213" s="350"/>
      <c r="HE1213" s="350"/>
      <c r="HF1213" s="350"/>
      <c r="HG1213" s="350"/>
      <c r="HH1213" s="350"/>
      <c r="HI1213" s="350"/>
      <c r="HJ1213" s="350"/>
      <c r="HK1213" s="350"/>
      <c r="HL1213" s="350"/>
      <c r="HM1213" s="350"/>
      <c r="HN1213" s="350"/>
      <c r="HO1213" s="350"/>
      <c r="HP1213" s="350"/>
      <c r="HQ1213" s="350"/>
      <c r="HR1213" s="350"/>
      <c r="HS1213" s="350"/>
      <c r="HT1213" s="350"/>
      <c r="HU1213" s="350"/>
      <c r="HV1213" s="350"/>
      <c r="HW1213" s="350"/>
      <c r="HX1213" s="350"/>
      <c r="HY1213" s="350"/>
      <c r="HZ1213" s="350"/>
      <c r="IA1213" s="350"/>
      <c r="IB1213" s="350"/>
      <c r="IC1213" s="350"/>
      <c r="ID1213" s="350"/>
      <c r="IE1213" s="350"/>
      <c r="IF1213" s="350"/>
      <c r="IG1213" s="350"/>
      <c r="IH1213" s="350"/>
      <c r="II1213" s="350"/>
      <c r="IJ1213" s="350"/>
      <c r="IK1213" s="350"/>
      <c r="IL1213" s="350"/>
      <c r="IM1213" s="350"/>
      <c r="IN1213" s="350"/>
      <c r="IO1213" s="350"/>
      <c r="IP1213" s="350"/>
      <c r="IQ1213" s="350"/>
      <c r="IR1213" s="350"/>
      <c r="IS1213" s="350"/>
      <c r="IT1213" s="350"/>
      <c r="IU1213" s="350"/>
      <c r="IV1213" s="350"/>
    </row>
    <row r="1214" spans="1:256" s="62" customFormat="1" x14ac:dyDescent="0.2">
      <c r="A1214" s="350" t="s">
        <v>2075</v>
      </c>
      <c r="B1214" s="352">
        <v>41732.194444444445</v>
      </c>
      <c r="C1214" s="352">
        <v>41735.541666666664</v>
      </c>
      <c r="D1214" s="350" t="s">
        <v>3953</v>
      </c>
      <c r="E1214" s="350" t="s">
        <v>3886</v>
      </c>
      <c r="F1214" s="350"/>
      <c r="G1214" s="350">
        <v>50</v>
      </c>
      <c r="H1214" s="350"/>
      <c r="I1214" s="350"/>
      <c r="J1214" s="350"/>
      <c r="K1214" s="350"/>
      <c r="L1214" s="350"/>
      <c r="M1214" s="350">
        <v>450</v>
      </c>
      <c r="N1214" s="350"/>
      <c r="O1214" s="350"/>
      <c r="P1214" s="350"/>
      <c r="Q1214" s="350">
        <v>640</v>
      </c>
      <c r="R1214" s="350"/>
      <c r="S1214" s="350"/>
      <c r="T1214" s="350"/>
      <c r="U1214" s="350"/>
      <c r="V1214" s="350"/>
      <c r="W1214" s="350"/>
      <c r="X1214" s="350"/>
      <c r="Y1214" s="350"/>
      <c r="Z1214" s="350"/>
      <c r="AA1214" s="350"/>
      <c r="AB1214" s="350"/>
      <c r="AC1214" s="350"/>
      <c r="AD1214" s="350"/>
      <c r="AE1214" s="350"/>
      <c r="AF1214" s="350"/>
      <c r="AG1214" s="350"/>
      <c r="AH1214" s="350"/>
      <c r="AI1214" s="350"/>
      <c r="AJ1214" s="350"/>
      <c r="AK1214" s="350"/>
      <c r="AL1214" s="350"/>
      <c r="AM1214" s="350"/>
      <c r="AN1214" s="350"/>
      <c r="AO1214" s="350"/>
      <c r="AP1214" s="350"/>
      <c r="AQ1214" s="350"/>
      <c r="AR1214" s="350"/>
      <c r="AS1214" s="350"/>
      <c r="AT1214" s="350"/>
      <c r="AU1214" s="350"/>
      <c r="AV1214" s="350"/>
      <c r="AW1214" s="350"/>
      <c r="AX1214" s="350"/>
      <c r="AY1214" s="350"/>
      <c r="AZ1214" s="350"/>
      <c r="BA1214" s="350"/>
      <c r="BB1214" s="350"/>
      <c r="BC1214" s="350"/>
      <c r="BD1214" s="350"/>
      <c r="BE1214" s="350"/>
      <c r="BF1214" s="350"/>
      <c r="BG1214" s="350"/>
      <c r="BH1214" s="350"/>
      <c r="BI1214" s="350"/>
      <c r="BJ1214" s="350"/>
      <c r="BK1214" s="350"/>
      <c r="BL1214" s="350"/>
      <c r="BM1214" s="350"/>
      <c r="BN1214" s="350"/>
      <c r="BO1214" s="350"/>
      <c r="BP1214" s="350"/>
      <c r="BQ1214" s="350"/>
      <c r="BR1214" s="350"/>
      <c r="BS1214" s="350"/>
      <c r="BT1214" s="350"/>
      <c r="BU1214" s="350"/>
      <c r="BV1214" s="350"/>
      <c r="BW1214" s="350"/>
      <c r="BX1214" s="350"/>
      <c r="BY1214" s="350"/>
      <c r="BZ1214" s="350"/>
      <c r="CA1214" s="350"/>
      <c r="CB1214" s="350"/>
      <c r="CC1214" s="350"/>
      <c r="CD1214" s="350"/>
      <c r="CE1214" s="350"/>
      <c r="CF1214" s="350"/>
      <c r="CG1214" s="350"/>
      <c r="CH1214" s="350"/>
      <c r="CI1214" s="350"/>
      <c r="CJ1214" s="350"/>
      <c r="CK1214" s="350"/>
      <c r="CL1214" s="350"/>
      <c r="CM1214" s="350"/>
      <c r="CN1214" s="350"/>
      <c r="CO1214" s="350"/>
      <c r="CP1214" s="350"/>
      <c r="CQ1214" s="350"/>
      <c r="CR1214" s="350"/>
      <c r="CS1214" s="350"/>
      <c r="CT1214" s="350"/>
      <c r="CU1214" s="350"/>
      <c r="CV1214" s="350"/>
      <c r="CW1214" s="350"/>
      <c r="CX1214" s="350"/>
      <c r="CY1214" s="350"/>
      <c r="CZ1214" s="350"/>
      <c r="DA1214" s="350"/>
      <c r="DB1214" s="350"/>
      <c r="DC1214" s="350"/>
      <c r="DD1214" s="350"/>
      <c r="DE1214" s="350"/>
      <c r="DF1214" s="350"/>
      <c r="DG1214" s="350"/>
      <c r="DH1214" s="350"/>
      <c r="DI1214" s="350"/>
      <c r="DJ1214" s="350"/>
      <c r="DK1214" s="350"/>
      <c r="DL1214" s="350"/>
      <c r="DM1214" s="350"/>
      <c r="DN1214" s="350"/>
      <c r="DO1214" s="350"/>
      <c r="DP1214" s="350"/>
      <c r="DQ1214" s="350"/>
      <c r="DR1214" s="350"/>
      <c r="DS1214" s="350"/>
      <c r="DT1214" s="350"/>
      <c r="DU1214" s="350"/>
      <c r="DV1214" s="350"/>
      <c r="DW1214" s="350"/>
      <c r="DX1214" s="350"/>
      <c r="DY1214" s="350"/>
      <c r="DZ1214" s="350"/>
      <c r="EA1214" s="350"/>
      <c r="EB1214" s="350"/>
      <c r="EC1214" s="350"/>
      <c r="ED1214" s="350"/>
      <c r="EE1214" s="350"/>
      <c r="EF1214" s="350"/>
      <c r="EG1214" s="350"/>
      <c r="EH1214" s="350"/>
      <c r="EI1214" s="350"/>
      <c r="EJ1214" s="350"/>
      <c r="EK1214" s="350"/>
      <c r="EL1214" s="350"/>
      <c r="EM1214" s="350"/>
      <c r="EN1214" s="350"/>
      <c r="EO1214" s="350"/>
      <c r="EP1214" s="350"/>
      <c r="EQ1214" s="350"/>
      <c r="ER1214" s="350"/>
      <c r="ES1214" s="350"/>
      <c r="ET1214" s="350"/>
      <c r="EU1214" s="350"/>
      <c r="EV1214" s="350"/>
      <c r="EW1214" s="350"/>
      <c r="EX1214" s="350"/>
      <c r="EY1214" s="350"/>
      <c r="EZ1214" s="350"/>
      <c r="FA1214" s="350"/>
      <c r="FB1214" s="350"/>
      <c r="FC1214" s="350"/>
      <c r="FD1214" s="350"/>
      <c r="FE1214" s="350"/>
      <c r="FF1214" s="350"/>
      <c r="FG1214" s="350"/>
      <c r="FH1214" s="350"/>
      <c r="FI1214" s="350"/>
      <c r="FJ1214" s="350"/>
      <c r="FK1214" s="350"/>
      <c r="FL1214" s="350"/>
      <c r="FM1214" s="350"/>
      <c r="FN1214" s="350"/>
      <c r="FO1214" s="350"/>
      <c r="FP1214" s="350"/>
      <c r="FQ1214" s="350"/>
      <c r="FR1214" s="350"/>
      <c r="FS1214" s="350"/>
      <c r="FT1214" s="350"/>
      <c r="FU1214" s="350"/>
      <c r="FV1214" s="350"/>
      <c r="FW1214" s="350"/>
      <c r="FX1214" s="350"/>
      <c r="FY1214" s="350"/>
      <c r="FZ1214" s="350"/>
      <c r="GA1214" s="350"/>
      <c r="GB1214" s="350"/>
      <c r="GC1214" s="350"/>
      <c r="GD1214" s="350"/>
      <c r="GE1214" s="350"/>
      <c r="GF1214" s="350"/>
      <c r="GG1214" s="350"/>
      <c r="GH1214" s="350"/>
      <c r="GI1214" s="350"/>
      <c r="GJ1214" s="350"/>
      <c r="GK1214" s="350"/>
      <c r="GL1214" s="350"/>
      <c r="GM1214" s="350"/>
      <c r="GN1214" s="350"/>
      <c r="GO1214" s="350"/>
      <c r="GP1214" s="350"/>
      <c r="GQ1214" s="350"/>
      <c r="GR1214" s="350"/>
      <c r="GS1214" s="350"/>
      <c r="GT1214" s="350"/>
      <c r="GU1214" s="350"/>
      <c r="GV1214" s="350"/>
      <c r="GW1214" s="350"/>
      <c r="GX1214" s="350"/>
      <c r="GY1214" s="350"/>
      <c r="GZ1214" s="350"/>
      <c r="HA1214" s="350"/>
      <c r="HB1214" s="350"/>
      <c r="HC1214" s="350"/>
      <c r="HD1214" s="350"/>
      <c r="HE1214" s="350"/>
      <c r="HF1214" s="350"/>
      <c r="HG1214" s="350"/>
      <c r="HH1214" s="350"/>
      <c r="HI1214" s="350"/>
      <c r="HJ1214" s="350"/>
      <c r="HK1214" s="350"/>
      <c r="HL1214" s="350"/>
      <c r="HM1214" s="350"/>
      <c r="HN1214" s="350"/>
      <c r="HO1214" s="350"/>
      <c r="HP1214" s="350"/>
      <c r="HQ1214" s="350"/>
      <c r="HR1214" s="350"/>
      <c r="HS1214" s="350"/>
      <c r="HT1214" s="350"/>
      <c r="HU1214" s="350"/>
      <c r="HV1214" s="350"/>
      <c r="HW1214" s="350"/>
      <c r="HX1214" s="350"/>
      <c r="HY1214" s="350"/>
      <c r="HZ1214" s="350"/>
      <c r="IA1214" s="350"/>
      <c r="IB1214" s="350"/>
      <c r="IC1214" s="350"/>
      <c r="ID1214" s="350"/>
      <c r="IE1214" s="350"/>
      <c r="IF1214" s="350"/>
      <c r="IG1214" s="350"/>
      <c r="IH1214" s="350"/>
      <c r="II1214" s="350"/>
      <c r="IJ1214" s="350"/>
      <c r="IK1214" s="350"/>
      <c r="IL1214" s="350"/>
      <c r="IM1214" s="350"/>
      <c r="IN1214" s="350"/>
      <c r="IO1214" s="350"/>
      <c r="IP1214" s="350"/>
      <c r="IQ1214" s="350"/>
      <c r="IR1214" s="350"/>
      <c r="IS1214" s="350"/>
      <c r="IT1214" s="350"/>
      <c r="IU1214" s="350"/>
      <c r="IV1214" s="350"/>
    </row>
    <row r="1215" spans="1:256" s="62" customFormat="1" x14ac:dyDescent="0.2">
      <c r="A1215" s="350" t="s">
        <v>2075</v>
      </c>
      <c r="B1215" s="352">
        <v>41735.958333333336</v>
      </c>
      <c r="C1215" s="352">
        <v>41738.350694444445</v>
      </c>
      <c r="D1215" s="350" t="s">
        <v>3952</v>
      </c>
      <c r="E1215" s="350" t="s">
        <v>3887</v>
      </c>
      <c r="F1215" s="350"/>
      <c r="G1215" s="350">
        <v>50</v>
      </c>
      <c r="H1215" s="350"/>
      <c r="I1215" s="350"/>
      <c r="J1215" s="350"/>
      <c r="K1215" s="350"/>
      <c r="L1215" s="350"/>
      <c r="M1215" s="350">
        <v>480</v>
      </c>
      <c r="N1215" s="350"/>
      <c r="O1215" s="350"/>
      <c r="P1215" s="350"/>
      <c r="Q1215" s="350">
        <v>370</v>
      </c>
      <c r="R1215" s="350"/>
      <c r="S1215" s="350"/>
      <c r="T1215" s="350"/>
      <c r="U1215" s="350"/>
      <c r="V1215" s="350"/>
      <c r="W1215" s="350"/>
      <c r="X1215" s="350"/>
      <c r="Y1215" s="350"/>
      <c r="Z1215" s="350"/>
      <c r="AA1215" s="350"/>
      <c r="AB1215" s="350"/>
      <c r="AC1215" s="350"/>
      <c r="AD1215" s="350"/>
      <c r="AE1215" s="350"/>
      <c r="AF1215" s="350"/>
      <c r="AG1215" s="350"/>
      <c r="AH1215" s="350"/>
      <c r="AI1215" s="350"/>
      <c r="AJ1215" s="350"/>
      <c r="AK1215" s="350"/>
      <c r="AL1215" s="350"/>
      <c r="AM1215" s="350"/>
      <c r="AN1215" s="350"/>
      <c r="AO1215" s="350"/>
      <c r="AP1215" s="350"/>
      <c r="AQ1215" s="350"/>
      <c r="AR1215" s="350"/>
      <c r="AS1215" s="350"/>
      <c r="AT1215" s="350"/>
      <c r="AU1215" s="350"/>
      <c r="AV1215" s="350"/>
      <c r="AW1215" s="350"/>
      <c r="AX1215" s="350"/>
      <c r="AY1215" s="350"/>
      <c r="AZ1215" s="350"/>
      <c r="BA1215" s="350"/>
      <c r="BB1215" s="350"/>
      <c r="BC1215" s="350"/>
      <c r="BD1215" s="350"/>
      <c r="BE1215" s="350"/>
      <c r="BF1215" s="350"/>
      <c r="BG1215" s="350"/>
      <c r="BH1215" s="350"/>
      <c r="BI1215" s="350"/>
      <c r="BJ1215" s="350"/>
      <c r="BK1215" s="350"/>
      <c r="BL1215" s="350"/>
      <c r="BM1215" s="350"/>
      <c r="BN1215" s="350"/>
      <c r="BO1215" s="350"/>
      <c r="BP1215" s="350"/>
      <c r="BQ1215" s="350"/>
      <c r="BR1215" s="350"/>
      <c r="BS1215" s="350"/>
      <c r="BT1215" s="350"/>
      <c r="BU1215" s="350"/>
      <c r="BV1215" s="350"/>
      <c r="BW1215" s="350"/>
      <c r="BX1215" s="350"/>
      <c r="BY1215" s="350"/>
      <c r="BZ1215" s="350"/>
      <c r="CA1215" s="350"/>
      <c r="CB1215" s="350"/>
      <c r="CC1215" s="350"/>
      <c r="CD1215" s="350"/>
      <c r="CE1215" s="350"/>
      <c r="CF1215" s="350"/>
      <c r="CG1215" s="350"/>
      <c r="CH1215" s="350"/>
      <c r="CI1215" s="350"/>
      <c r="CJ1215" s="350"/>
      <c r="CK1215" s="350"/>
      <c r="CL1215" s="350"/>
      <c r="CM1215" s="350"/>
      <c r="CN1215" s="350"/>
      <c r="CO1215" s="350"/>
      <c r="CP1215" s="350"/>
      <c r="CQ1215" s="350"/>
      <c r="CR1215" s="350"/>
      <c r="CS1215" s="350"/>
      <c r="CT1215" s="350"/>
      <c r="CU1215" s="350"/>
      <c r="CV1215" s="350"/>
      <c r="CW1215" s="350"/>
      <c r="CX1215" s="350"/>
      <c r="CY1215" s="350"/>
      <c r="CZ1215" s="350"/>
      <c r="DA1215" s="350"/>
      <c r="DB1215" s="350"/>
      <c r="DC1215" s="350"/>
      <c r="DD1215" s="350"/>
      <c r="DE1215" s="350"/>
      <c r="DF1215" s="350"/>
      <c r="DG1215" s="350"/>
      <c r="DH1215" s="350"/>
      <c r="DI1215" s="350"/>
      <c r="DJ1215" s="350"/>
      <c r="DK1215" s="350"/>
      <c r="DL1215" s="350"/>
      <c r="DM1215" s="350"/>
      <c r="DN1215" s="350"/>
      <c r="DO1215" s="350"/>
      <c r="DP1215" s="350"/>
      <c r="DQ1215" s="350"/>
      <c r="DR1215" s="350"/>
      <c r="DS1215" s="350"/>
      <c r="DT1215" s="350"/>
      <c r="DU1215" s="350"/>
      <c r="DV1215" s="350"/>
      <c r="DW1215" s="350"/>
      <c r="DX1215" s="350"/>
      <c r="DY1215" s="350"/>
      <c r="DZ1215" s="350"/>
      <c r="EA1215" s="350"/>
      <c r="EB1215" s="350"/>
      <c r="EC1215" s="350"/>
      <c r="ED1215" s="350"/>
      <c r="EE1215" s="350"/>
      <c r="EF1215" s="350"/>
      <c r="EG1215" s="350"/>
      <c r="EH1215" s="350"/>
      <c r="EI1215" s="350"/>
      <c r="EJ1215" s="350"/>
      <c r="EK1215" s="350"/>
      <c r="EL1215" s="350"/>
      <c r="EM1215" s="350"/>
      <c r="EN1215" s="350"/>
      <c r="EO1215" s="350"/>
      <c r="EP1215" s="350"/>
      <c r="EQ1215" s="350"/>
      <c r="ER1215" s="350"/>
      <c r="ES1215" s="350"/>
      <c r="ET1215" s="350"/>
      <c r="EU1215" s="350"/>
      <c r="EV1215" s="350"/>
      <c r="EW1215" s="350"/>
      <c r="EX1215" s="350"/>
      <c r="EY1215" s="350"/>
      <c r="EZ1215" s="350"/>
      <c r="FA1215" s="350"/>
      <c r="FB1215" s="350"/>
      <c r="FC1215" s="350"/>
      <c r="FD1215" s="350"/>
      <c r="FE1215" s="350"/>
      <c r="FF1215" s="350"/>
      <c r="FG1215" s="350"/>
      <c r="FH1215" s="350"/>
      <c r="FI1215" s="350"/>
      <c r="FJ1215" s="350"/>
      <c r="FK1215" s="350"/>
      <c r="FL1215" s="350"/>
      <c r="FM1215" s="350"/>
      <c r="FN1215" s="350"/>
      <c r="FO1215" s="350"/>
      <c r="FP1215" s="350"/>
      <c r="FQ1215" s="350"/>
      <c r="FR1215" s="350"/>
      <c r="FS1215" s="350"/>
      <c r="FT1215" s="350"/>
      <c r="FU1215" s="350"/>
      <c r="FV1215" s="350"/>
      <c r="FW1215" s="350"/>
      <c r="FX1215" s="350"/>
      <c r="FY1215" s="350"/>
      <c r="FZ1215" s="350"/>
      <c r="GA1215" s="350"/>
      <c r="GB1215" s="350"/>
      <c r="GC1215" s="350"/>
      <c r="GD1215" s="350"/>
      <c r="GE1215" s="350"/>
      <c r="GF1215" s="350"/>
      <c r="GG1215" s="350"/>
      <c r="GH1215" s="350"/>
      <c r="GI1215" s="350"/>
      <c r="GJ1215" s="350"/>
      <c r="GK1215" s="350"/>
      <c r="GL1215" s="350"/>
      <c r="GM1215" s="350"/>
      <c r="GN1215" s="350"/>
      <c r="GO1215" s="350"/>
      <c r="GP1215" s="350"/>
      <c r="GQ1215" s="350"/>
      <c r="GR1215" s="350"/>
      <c r="GS1215" s="350"/>
      <c r="GT1215" s="350"/>
      <c r="GU1215" s="350"/>
      <c r="GV1215" s="350"/>
      <c r="GW1215" s="350"/>
      <c r="GX1215" s="350"/>
      <c r="GY1215" s="350"/>
      <c r="GZ1215" s="350"/>
      <c r="HA1215" s="350"/>
      <c r="HB1215" s="350"/>
      <c r="HC1215" s="350"/>
      <c r="HD1215" s="350"/>
      <c r="HE1215" s="350"/>
      <c r="HF1215" s="350"/>
      <c r="HG1215" s="350"/>
      <c r="HH1215" s="350"/>
      <c r="HI1215" s="350"/>
      <c r="HJ1215" s="350"/>
      <c r="HK1215" s="350"/>
      <c r="HL1215" s="350"/>
      <c r="HM1215" s="350"/>
      <c r="HN1215" s="350"/>
      <c r="HO1215" s="350"/>
      <c r="HP1215" s="350"/>
      <c r="HQ1215" s="350"/>
      <c r="HR1215" s="350"/>
      <c r="HS1215" s="350"/>
      <c r="HT1215" s="350"/>
      <c r="HU1215" s="350"/>
      <c r="HV1215" s="350"/>
      <c r="HW1215" s="350"/>
      <c r="HX1215" s="350"/>
      <c r="HY1215" s="350"/>
      <c r="HZ1215" s="350"/>
      <c r="IA1215" s="350"/>
      <c r="IB1215" s="350"/>
      <c r="IC1215" s="350"/>
      <c r="ID1215" s="350"/>
      <c r="IE1215" s="350"/>
      <c r="IF1215" s="350"/>
      <c r="IG1215" s="350"/>
      <c r="IH1215" s="350"/>
      <c r="II1215" s="350"/>
      <c r="IJ1215" s="350"/>
      <c r="IK1215" s="350"/>
      <c r="IL1215" s="350"/>
      <c r="IM1215" s="350"/>
      <c r="IN1215" s="350"/>
      <c r="IO1215" s="350"/>
      <c r="IP1215" s="350"/>
      <c r="IQ1215" s="350"/>
      <c r="IR1215" s="350"/>
      <c r="IS1215" s="350"/>
      <c r="IT1215" s="350"/>
      <c r="IU1215" s="350"/>
      <c r="IV1215" s="350"/>
    </row>
    <row r="1216" spans="1:256" s="62" customFormat="1" x14ac:dyDescent="0.2">
      <c r="A1216" s="350" t="s">
        <v>2075</v>
      </c>
      <c r="B1216" s="352">
        <v>41738.743055555555</v>
      </c>
      <c r="C1216" s="352">
        <v>41740.951388888891</v>
      </c>
      <c r="D1216" s="350" t="s">
        <v>3951</v>
      </c>
      <c r="E1216" s="350" t="s">
        <v>3888</v>
      </c>
      <c r="F1216" s="350"/>
      <c r="G1216" s="350">
        <v>50</v>
      </c>
      <c r="H1216" s="350"/>
      <c r="I1216" s="350"/>
      <c r="J1216" s="350"/>
      <c r="K1216" s="350"/>
      <c r="L1216" s="350"/>
      <c r="M1216" s="350">
        <v>260</v>
      </c>
      <c r="N1216" s="350"/>
      <c r="O1216" s="350"/>
      <c r="P1216" s="350"/>
      <c r="Q1216" s="350">
        <v>350</v>
      </c>
      <c r="R1216" s="350"/>
      <c r="S1216" s="350"/>
      <c r="T1216" s="350"/>
      <c r="U1216" s="350"/>
      <c r="V1216" s="350"/>
      <c r="W1216" s="350"/>
      <c r="X1216" s="350"/>
      <c r="Y1216" s="350"/>
      <c r="Z1216" s="350"/>
      <c r="AA1216" s="350"/>
      <c r="AB1216" s="350"/>
      <c r="AC1216" s="350"/>
      <c r="AD1216" s="350"/>
      <c r="AE1216" s="350"/>
      <c r="AF1216" s="350"/>
      <c r="AG1216" s="350"/>
      <c r="AH1216" s="350"/>
      <c r="AI1216" s="350"/>
      <c r="AJ1216" s="350"/>
      <c r="AK1216" s="350"/>
      <c r="AL1216" s="350"/>
      <c r="AM1216" s="350"/>
      <c r="AN1216" s="350"/>
      <c r="AO1216" s="350"/>
      <c r="AP1216" s="350"/>
      <c r="AQ1216" s="350"/>
      <c r="AR1216" s="350"/>
      <c r="AS1216" s="350"/>
      <c r="AT1216" s="350"/>
      <c r="AU1216" s="350"/>
      <c r="AV1216" s="350"/>
      <c r="AW1216" s="350"/>
      <c r="AX1216" s="350"/>
      <c r="AY1216" s="350"/>
      <c r="AZ1216" s="350"/>
      <c r="BA1216" s="350"/>
      <c r="BB1216" s="350"/>
      <c r="BC1216" s="350"/>
      <c r="BD1216" s="350"/>
      <c r="BE1216" s="350"/>
      <c r="BF1216" s="350"/>
      <c r="BG1216" s="350"/>
      <c r="BH1216" s="350"/>
      <c r="BI1216" s="350"/>
      <c r="BJ1216" s="350"/>
      <c r="BK1216" s="350"/>
      <c r="BL1216" s="350"/>
      <c r="BM1216" s="350"/>
      <c r="BN1216" s="350"/>
      <c r="BO1216" s="350"/>
      <c r="BP1216" s="350"/>
      <c r="BQ1216" s="350"/>
      <c r="BR1216" s="350"/>
      <c r="BS1216" s="350"/>
      <c r="BT1216" s="350"/>
      <c r="BU1216" s="350"/>
      <c r="BV1216" s="350"/>
      <c r="BW1216" s="350"/>
      <c r="BX1216" s="350"/>
      <c r="BY1216" s="350"/>
      <c r="BZ1216" s="350"/>
      <c r="CA1216" s="350"/>
      <c r="CB1216" s="350"/>
      <c r="CC1216" s="350"/>
      <c r="CD1216" s="350"/>
      <c r="CE1216" s="350"/>
      <c r="CF1216" s="350"/>
      <c r="CG1216" s="350"/>
      <c r="CH1216" s="350"/>
      <c r="CI1216" s="350"/>
      <c r="CJ1216" s="350"/>
      <c r="CK1216" s="350"/>
      <c r="CL1216" s="350"/>
      <c r="CM1216" s="350"/>
      <c r="CN1216" s="350"/>
      <c r="CO1216" s="350"/>
      <c r="CP1216" s="350"/>
      <c r="CQ1216" s="350"/>
      <c r="CR1216" s="350"/>
      <c r="CS1216" s="350"/>
      <c r="CT1216" s="350"/>
      <c r="CU1216" s="350"/>
      <c r="CV1216" s="350"/>
      <c r="CW1216" s="350"/>
      <c r="CX1216" s="350"/>
      <c r="CY1216" s="350"/>
      <c r="CZ1216" s="350"/>
      <c r="DA1216" s="350"/>
      <c r="DB1216" s="350"/>
      <c r="DC1216" s="350"/>
      <c r="DD1216" s="350"/>
      <c r="DE1216" s="350"/>
      <c r="DF1216" s="350"/>
      <c r="DG1216" s="350"/>
      <c r="DH1216" s="350"/>
      <c r="DI1216" s="350"/>
      <c r="DJ1216" s="350"/>
      <c r="DK1216" s="350"/>
      <c r="DL1216" s="350"/>
      <c r="DM1216" s="350"/>
      <c r="DN1216" s="350"/>
      <c r="DO1216" s="350"/>
      <c r="DP1216" s="350"/>
      <c r="DQ1216" s="350"/>
      <c r="DR1216" s="350"/>
      <c r="DS1216" s="350"/>
      <c r="DT1216" s="350"/>
      <c r="DU1216" s="350"/>
      <c r="DV1216" s="350"/>
      <c r="DW1216" s="350"/>
      <c r="DX1216" s="350"/>
      <c r="DY1216" s="350"/>
      <c r="DZ1216" s="350"/>
      <c r="EA1216" s="350"/>
      <c r="EB1216" s="350"/>
      <c r="EC1216" s="350"/>
      <c r="ED1216" s="350"/>
      <c r="EE1216" s="350"/>
      <c r="EF1216" s="350"/>
      <c r="EG1216" s="350"/>
      <c r="EH1216" s="350"/>
      <c r="EI1216" s="350"/>
      <c r="EJ1216" s="350"/>
      <c r="EK1216" s="350"/>
      <c r="EL1216" s="350"/>
      <c r="EM1216" s="350"/>
      <c r="EN1216" s="350"/>
      <c r="EO1216" s="350"/>
      <c r="EP1216" s="350"/>
      <c r="EQ1216" s="350"/>
      <c r="ER1216" s="350"/>
      <c r="ES1216" s="350"/>
      <c r="ET1216" s="350"/>
      <c r="EU1216" s="350"/>
      <c r="EV1216" s="350"/>
      <c r="EW1216" s="350"/>
      <c r="EX1216" s="350"/>
      <c r="EY1216" s="350"/>
      <c r="EZ1216" s="350"/>
      <c r="FA1216" s="350"/>
      <c r="FB1216" s="350"/>
      <c r="FC1216" s="350"/>
      <c r="FD1216" s="350"/>
      <c r="FE1216" s="350"/>
      <c r="FF1216" s="350"/>
      <c r="FG1216" s="350"/>
      <c r="FH1216" s="350"/>
      <c r="FI1216" s="350"/>
      <c r="FJ1216" s="350"/>
      <c r="FK1216" s="350"/>
      <c r="FL1216" s="350"/>
      <c r="FM1216" s="350"/>
      <c r="FN1216" s="350"/>
      <c r="FO1216" s="350"/>
      <c r="FP1216" s="350"/>
      <c r="FQ1216" s="350"/>
      <c r="FR1216" s="350"/>
      <c r="FS1216" s="350"/>
      <c r="FT1216" s="350"/>
      <c r="FU1216" s="350"/>
      <c r="FV1216" s="350"/>
      <c r="FW1216" s="350"/>
      <c r="FX1216" s="350"/>
      <c r="FY1216" s="350"/>
      <c r="FZ1216" s="350"/>
      <c r="GA1216" s="350"/>
      <c r="GB1216" s="350"/>
      <c r="GC1216" s="350"/>
      <c r="GD1216" s="350"/>
      <c r="GE1216" s="350"/>
      <c r="GF1216" s="350"/>
      <c r="GG1216" s="350"/>
      <c r="GH1216" s="350"/>
      <c r="GI1216" s="350"/>
      <c r="GJ1216" s="350"/>
      <c r="GK1216" s="350"/>
      <c r="GL1216" s="350"/>
      <c r="GM1216" s="350"/>
      <c r="GN1216" s="350"/>
      <c r="GO1216" s="350"/>
      <c r="GP1216" s="350"/>
      <c r="GQ1216" s="350"/>
      <c r="GR1216" s="350"/>
      <c r="GS1216" s="350"/>
      <c r="GT1216" s="350"/>
      <c r="GU1216" s="350"/>
      <c r="GV1216" s="350"/>
      <c r="GW1216" s="350"/>
      <c r="GX1216" s="350"/>
      <c r="GY1216" s="350"/>
      <c r="GZ1216" s="350"/>
      <c r="HA1216" s="350"/>
      <c r="HB1216" s="350"/>
      <c r="HC1216" s="350"/>
      <c r="HD1216" s="350"/>
      <c r="HE1216" s="350"/>
      <c r="HF1216" s="350"/>
      <c r="HG1216" s="350"/>
      <c r="HH1216" s="350"/>
      <c r="HI1216" s="350"/>
      <c r="HJ1216" s="350"/>
      <c r="HK1216" s="350"/>
      <c r="HL1216" s="350"/>
      <c r="HM1216" s="350"/>
      <c r="HN1216" s="350"/>
      <c r="HO1216" s="350"/>
      <c r="HP1216" s="350"/>
      <c r="HQ1216" s="350"/>
      <c r="HR1216" s="350"/>
      <c r="HS1216" s="350"/>
      <c r="HT1216" s="350"/>
      <c r="HU1216" s="350"/>
      <c r="HV1216" s="350"/>
      <c r="HW1216" s="350"/>
      <c r="HX1216" s="350"/>
      <c r="HY1216" s="350"/>
      <c r="HZ1216" s="350"/>
      <c r="IA1216" s="350"/>
      <c r="IB1216" s="350"/>
      <c r="IC1216" s="350"/>
      <c r="ID1216" s="350"/>
      <c r="IE1216" s="350"/>
      <c r="IF1216" s="350"/>
      <c r="IG1216" s="350"/>
      <c r="IH1216" s="350"/>
      <c r="II1216" s="350"/>
      <c r="IJ1216" s="350"/>
      <c r="IK1216" s="350"/>
      <c r="IL1216" s="350"/>
      <c r="IM1216" s="350"/>
      <c r="IN1216" s="350"/>
      <c r="IO1216" s="350"/>
      <c r="IP1216" s="350"/>
      <c r="IQ1216" s="350"/>
      <c r="IR1216" s="350"/>
      <c r="IS1216" s="350"/>
      <c r="IT1216" s="350"/>
      <c r="IU1216" s="350"/>
      <c r="IV1216" s="350"/>
    </row>
    <row r="1217" spans="1:256" s="62" customFormat="1" x14ac:dyDescent="0.2">
      <c r="A1217" s="350" t="s">
        <v>2075</v>
      </c>
      <c r="B1217" s="352">
        <v>41741.434027777781</v>
      </c>
      <c r="C1217" s="352">
        <v>41741.579861111109</v>
      </c>
      <c r="D1217" s="350" t="s">
        <v>3950</v>
      </c>
      <c r="E1217" s="350" t="s">
        <v>3889</v>
      </c>
      <c r="F1217" s="350"/>
      <c r="G1217" s="350">
        <v>50</v>
      </c>
      <c r="H1217" s="350"/>
      <c r="I1217" s="350"/>
      <c r="J1217" s="350"/>
      <c r="K1217" s="350"/>
      <c r="L1217" s="350"/>
      <c r="M1217" s="350">
        <v>140</v>
      </c>
      <c r="N1217" s="350"/>
      <c r="O1217" s="350"/>
      <c r="P1217" s="350"/>
      <c r="Q1217" s="350">
        <v>270</v>
      </c>
      <c r="R1217" s="350"/>
      <c r="S1217" s="350"/>
      <c r="T1217" s="350"/>
      <c r="U1217" s="350"/>
      <c r="V1217" s="350"/>
      <c r="W1217" s="350"/>
      <c r="X1217" s="350"/>
      <c r="Y1217" s="350"/>
      <c r="Z1217" s="350"/>
      <c r="AA1217" s="350"/>
      <c r="AB1217" s="350"/>
      <c r="AC1217" s="350"/>
      <c r="AD1217" s="350"/>
      <c r="AE1217" s="350"/>
      <c r="AF1217" s="350"/>
      <c r="AG1217" s="350"/>
      <c r="AH1217" s="350"/>
      <c r="AI1217" s="350"/>
      <c r="AJ1217" s="350"/>
      <c r="AK1217" s="350"/>
      <c r="AL1217" s="350"/>
      <c r="AM1217" s="350"/>
      <c r="AN1217" s="350"/>
      <c r="AO1217" s="350"/>
      <c r="AP1217" s="350"/>
      <c r="AQ1217" s="350"/>
      <c r="AR1217" s="350"/>
      <c r="AS1217" s="350"/>
      <c r="AT1217" s="350"/>
      <c r="AU1217" s="350"/>
      <c r="AV1217" s="350"/>
      <c r="AW1217" s="350"/>
      <c r="AX1217" s="350"/>
      <c r="AY1217" s="350"/>
      <c r="AZ1217" s="350"/>
      <c r="BA1217" s="350"/>
      <c r="BB1217" s="350"/>
      <c r="BC1217" s="350"/>
      <c r="BD1217" s="350"/>
      <c r="BE1217" s="350"/>
      <c r="BF1217" s="350"/>
      <c r="BG1217" s="350"/>
      <c r="BH1217" s="350"/>
      <c r="BI1217" s="350"/>
      <c r="BJ1217" s="350"/>
      <c r="BK1217" s="350"/>
      <c r="BL1217" s="350"/>
      <c r="BM1217" s="350"/>
      <c r="BN1217" s="350"/>
      <c r="BO1217" s="350"/>
      <c r="BP1217" s="350"/>
      <c r="BQ1217" s="350"/>
      <c r="BR1217" s="350"/>
      <c r="BS1217" s="350"/>
      <c r="BT1217" s="350"/>
      <c r="BU1217" s="350"/>
      <c r="BV1217" s="350"/>
      <c r="BW1217" s="350"/>
      <c r="BX1217" s="350"/>
      <c r="BY1217" s="350"/>
      <c r="BZ1217" s="350"/>
      <c r="CA1217" s="350"/>
      <c r="CB1217" s="350"/>
      <c r="CC1217" s="350"/>
      <c r="CD1217" s="350"/>
      <c r="CE1217" s="350"/>
      <c r="CF1217" s="350"/>
      <c r="CG1217" s="350"/>
      <c r="CH1217" s="350"/>
      <c r="CI1217" s="350"/>
      <c r="CJ1217" s="350"/>
      <c r="CK1217" s="350"/>
      <c r="CL1217" s="350"/>
      <c r="CM1217" s="350"/>
      <c r="CN1217" s="350"/>
      <c r="CO1217" s="350"/>
      <c r="CP1217" s="350"/>
      <c r="CQ1217" s="350"/>
      <c r="CR1217" s="350"/>
      <c r="CS1217" s="350"/>
      <c r="CT1217" s="350"/>
      <c r="CU1217" s="350"/>
      <c r="CV1217" s="350"/>
      <c r="CW1217" s="350"/>
      <c r="CX1217" s="350"/>
      <c r="CY1217" s="350"/>
      <c r="CZ1217" s="350"/>
      <c r="DA1217" s="350"/>
      <c r="DB1217" s="350"/>
      <c r="DC1217" s="350"/>
      <c r="DD1217" s="350"/>
      <c r="DE1217" s="350"/>
      <c r="DF1217" s="350"/>
      <c r="DG1217" s="350"/>
      <c r="DH1217" s="350"/>
      <c r="DI1217" s="350"/>
      <c r="DJ1217" s="350"/>
      <c r="DK1217" s="350"/>
      <c r="DL1217" s="350"/>
      <c r="DM1217" s="350"/>
      <c r="DN1217" s="350"/>
      <c r="DO1217" s="350"/>
      <c r="DP1217" s="350"/>
      <c r="DQ1217" s="350"/>
      <c r="DR1217" s="350"/>
      <c r="DS1217" s="350"/>
      <c r="DT1217" s="350"/>
      <c r="DU1217" s="350"/>
      <c r="DV1217" s="350"/>
      <c r="DW1217" s="350"/>
      <c r="DX1217" s="350"/>
      <c r="DY1217" s="350"/>
      <c r="DZ1217" s="350"/>
      <c r="EA1217" s="350"/>
      <c r="EB1217" s="350"/>
      <c r="EC1217" s="350"/>
      <c r="ED1217" s="350"/>
      <c r="EE1217" s="350"/>
      <c r="EF1217" s="350"/>
      <c r="EG1217" s="350"/>
      <c r="EH1217" s="350"/>
      <c r="EI1217" s="350"/>
      <c r="EJ1217" s="350"/>
      <c r="EK1217" s="350"/>
      <c r="EL1217" s="350"/>
      <c r="EM1217" s="350"/>
      <c r="EN1217" s="350"/>
      <c r="EO1217" s="350"/>
      <c r="EP1217" s="350"/>
      <c r="EQ1217" s="350"/>
      <c r="ER1217" s="350"/>
      <c r="ES1217" s="350"/>
      <c r="ET1217" s="350"/>
      <c r="EU1217" s="350"/>
      <c r="EV1217" s="350"/>
      <c r="EW1217" s="350"/>
      <c r="EX1217" s="350"/>
      <c r="EY1217" s="350"/>
      <c r="EZ1217" s="350"/>
      <c r="FA1217" s="350"/>
      <c r="FB1217" s="350"/>
      <c r="FC1217" s="350"/>
      <c r="FD1217" s="350"/>
      <c r="FE1217" s="350"/>
      <c r="FF1217" s="350"/>
      <c r="FG1217" s="350"/>
      <c r="FH1217" s="350"/>
      <c r="FI1217" s="350"/>
      <c r="FJ1217" s="350"/>
      <c r="FK1217" s="350"/>
      <c r="FL1217" s="350"/>
      <c r="FM1217" s="350"/>
      <c r="FN1217" s="350"/>
      <c r="FO1217" s="350"/>
      <c r="FP1217" s="350"/>
      <c r="FQ1217" s="350"/>
      <c r="FR1217" s="350"/>
      <c r="FS1217" s="350"/>
      <c r="FT1217" s="350"/>
      <c r="FU1217" s="350"/>
      <c r="FV1217" s="350"/>
      <c r="FW1217" s="350"/>
      <c r="FX1217" s="350"/>
      <c r="FY1217" s="350"/>
      <c r="FZ1217" s="350"/>
      <c r="GA1217" s="350"/>
      <c r="GB1217" s="350"/>
      <c r="GC1217" s="350"/>
      <c r="GD1217" s="350"/>
      <c r="GE1217" s="350"/>
      <c r="GF1217" s="350"/>
      <c r="GG1217" s="350"/>
      <c r="GH1217" s="350"/>
      <c r="GI1217" s="350"/>
      <c r="GJ1217" s="350"/>
      <c r="GK1217" s="350"/>
      <c r="GL1217" s="350"/>
      <c r="GM1217" s="350"/>
      <c r="GN1217" s="350"/>
      <c r="GO1217" s="350"/>
      <c r="GP1217" s="350"/>
      <c r="GQ1217" s="350"/>
      <c r="GR1217" s="350"/>
      <c r="GS1217" s="350"/>
      <c r="GT1217" s="350"/>
      <c r="GU1217" s="350"/>
      <c r="GV1217" s="350"/>
      <c r="GW1217" s="350"/>
      <c r="GX1217" s="350"/>
      <c r="GY1217" s="350"/>
      <c r="GZ1217" s="350"/>
      <c r="HA1217" s="350"/>
      <c r="HB1217" s="350"/>
      <c r="HC1217" s="350"/>
      <c r="HD1217" s="350"/>
      <c r="HE1217" s="350"/>
      <c r="HF1217" s="350"/>
      <c r="HG1217" s="350"/>
      <c r="HH1217" s="350"/>
      <c r="HI1217" s="350"/>
      <c r="HJ1217" s="350"/>
      <c r="HK1217" s="350"/>
      <c r="HL1217" s="350"/>
      <c r="HM1217" s="350"/>
      <c r="HN1217" s="350"/>
      <c r="HO1217" s="350"/>
      <c r="HP1217" s="350"/>
      <c r="HQ1217" s="350"/>
      <c r="HR1217" s="350"/>
      <c r="HS1217" s="350"/>
      <c r="HT1217" s="350"/>
      <c r="HU1217" s="350"/>
      <c r="HV1217" s="350"/>
      <c r="HW1217" s="350"/>
      <c r="HX1217" s="350"/>
      <c r="HY1217" s="350"/>
      <c r="HZ1217" s="350"/>
      <c r="IA1217" s="350"/>
      <c r="IB1217" s="350"/>
      <c r="IC1217" s="350"/>
      <c r="ID1217" s="350"/>
      <c r="IE1217" s="350"/>
      <c r="IF1217" s="350"/>
      <c r="IG1217" s="350"/>
      <c r="IH1217" s="350"/>
      <c r="II1217" s="350"/>
      <c r="IJ1217" s="350"/>
      <c r="IK1217" s="350"/>
      <c r="IL1217" s="350"/>
      <c r="IM1217" s="350"/>
      <c r="IN1217" s="350"/>
      <c r="IO1217" s="350"/>
      <c r="IP1217" s="350"/>
      <c r="IQ1217" s="350"/>
      <c r="IR1217" s="350"/>
      <c r="IS1217" s="350"/>
      <c r="IT1217" s="350"/>
      <c r="IU1217" s="350"/>
      <c r="IV1217" s="350"/>
    </row>
    <row r="1218" spans="1:256" s="62" customFormat="1" x14ac:dyDescent="0.2">
      <c r="A1218" s="350" t="s">
        <v>2075</v>
      </c>
      <c r="B1218" s="352">
        <v>41741.756944444445</v>
      </c>
      <c r="C1218" s="352">
        <v>41742.163194444445</v>
      </c>
      <c r="D1218" s="350" t="s">
        <v>3949</v>
      </c>
      <c r="E1218" s="350" t="s">
        <v>3890</v>
      </c>
      <c r="F1218" s="350"/>
      <c r="G1218" s="350">
        <v>50</v>
      </c>
      <c r="H1218" s="350"/>
      <c r="I1218" s="350"/>
      <c r="J1218" s="350"/>
      <c r="K1218" s="350"/>
      <c r="L1218" s="350"/>
      <c r="M1218" s="350">
        <v>300</v>
      </c>
      <c r="N1218" s="350"/>
      <c r="O1218" s="350"/>
      <c r="P1218" s="350"/>
      <c r="Q1218" s="350">
        <v>150</v>
      </c>
      <c r="R1218" s="350"/>
      <c r="S1218" s="350"/>
      <c r="T1218" s="350"/>
      <c r="U1218" s="350"/>
      <c r="V1218" s="350"/>
      <c r="W1218" s="350"/>
      <c r="X1218" s="350"/>
      <c r="Y1218" s="350"/>
      <c r="Z1218" s="350"/>
      <c r="AA1218" s="350"/>
      <c r="AB1218" s="350"/>
      <c r="AC1218" s="350"/>
      <c r="AD1218" s="350"/>
      <c r="AE1218" s="350"/>
      <c r="AF1218" s="350"/>
      <c r="AG1218" s="350"/>
      <c r="AH1218" s="350"/>
      <c r="AI1218" s="350"/>
      <c r="AJ1218" s="350"/>
      <c r="AK1218" s="350"/>
      <c r="AL1218" s="350"/>
      <c r="AM1218" s="350"/>
      <c r="AN1218" s="350"/>
      <c r="AO1218" s="350"/>
      <c r="AP1218" s="350"/>
      <c r="AQ1218" s="350"/>
      <c r="AR1218" s="350"/>
      <c r="AS1218" s="350"/>
      <c r="AT1218" s="350"/>
      <c r="AU1218" s="350"/>
      <c r="AV1218" s="350"/>
      <c r="AW1218" s="350"/>
      <c r="AX1218" s="350"/>
      <c r="AY1218" s="350"/>
      <c r="AZ1218" s="350"/>
      <c r="BA1218" s="350"/>
      <c r="BB1218" s="350"/>
      <c r="BC1218" s="350"/>
      <c r="BD1218" s="350"/>
      <c r="BE1218" s="350"/>
      <c r="BF1218" s="350"/>
      <c r="BG1218" s="350"/>
      <c r="BH1218" s="350"/>
      <c r="BI1218" s="350"/>
      <c r="BJ1218" s="350"/>
      <c r="BK1218" s="350"/>
      <c r="BL1218" s="350"/>
      <c r="BM1218" s="350"/>
      <c r="BN1218" s="350"/>
      <c r="BO1218" s="350"/>
      <c r="BP1218" s="350"/>
      <c r="BQ1218" s="350"/>
      <c r="BR1218" s="350"/>
      <c r="BS1218" s="350"/>
      <c r="BT1218" s="350"/>
      <c r="BU1218" s="350"/>
      <c r="BV1218" s="350"/>
      <c r="BW1218" s="350"/>
      <c r="BX1218" s="350"/>
      <c r="BY1218" s="350"/>
      <c r="BZ1218" s="350"/>
      <c r="CA1218" s="350"/>
      <c r="CB1218" s="350"/>
      <c r="CC1218" s="350"/>
      <c r="CD1218" s="350"/>
      <c r="CE1218" s="350"/>
      <c r="CF1218" s="350"/>
      <c r="CG1218" s="350"/>
      <c r="CH1218" s="350"/>
      <c r="CI1218" s="350"/>
      <c r="CJ1218" s="350"/>
      <c r="CK1218" s="350"/>
      <c r="CL1218" s="350"/>
      <c r="CM1218" s="350"/>
      <c r="CN1218" s="350"/>
      <c r="CO1218" s="350"/>
      <c r="CP1218" s="350"/>
      <c r="CQ1218" s="350"/>
      <c r="CR1218" s="350"/>
      <c r="CS1218" s="350"/>
      <c r="CT1218" s="350"/>
      <c r="CU1218" s="350"/>
      <c r="CV1218" s="350"/>
      <c r="CW1218" s="350"/>
      <c r="CX1218" s="350"/>
      <c r="CY1218" s="350"/>
      <c r="CZ1218" s="350"/>
      <c r="DA1218" s="350"/>
      <c r="DB1218" s="350"/>
      <c r="DC1218" s="350"/>
      <c r="DD1218" s="350"/>
      <c r="DE1218" s="350"/>
      <c r="DF1218" s="350"/>
      <c r="DG1218" s="350"/>
      <c r="DH1218" s="350"/>
      <c r="DI1218" s="350"/>
      <c r="DJ1218" s="350"/>
      <c r="DK1218" s="350"/>
      <c r="DL1218" s="350"/>
      <c r="DM1218" s="350"/>
      <c r="DN1218" s="350"/>
      <c r="DO1218" s="350"/>
      <c r="DP1218" s="350"/>
      <c r="DQ1218" s="350"/>
      <c r="DR1218" s="350"/>
      <c r="DS1218" s="350"/>
      <c r="DT1218" s="350"/>
      <c r="DU1218" s="350"/>
      <c r="DV1218" s="350"/>
      <c r="DW1218" s="350"/>
      <c r="DX1218" s="350"/>
      <c r="DY1218" s="350"/>
      <c r="DZ1218" s="350"/>
      <c r="EA1218" s="350"/>
      <c r="EB1218" s="350"/>
      <c r="EC1218" s="350"/>
      <c r="ED1218" s="350"/>
      <c r="EE1218" s="350"/>
      <c r="EF1218" s="350"/>
      <c r="EG1218" s="350"/>
      <c r="EH1218" s="350"/>
      <c r="EI1218" s="350"/>
      <c r="EJ1218" s="350"/>
      <c r="EK1218" s="350"/>
      <c r="EL1218" s="350"/>
      <c r="EM1218" s="350"/>
      <c r="EN1218" s="350"/>
      <c r="EO1218" s="350"/>
      <c r="EP1218" s="350"/>
      <c r="EQ1218" s="350"/>
      <c r="ER1218" s="350"/>
      <c r="ES1218" s="350"/>
      <c r="ET1218" s="350"/>
      <c r="EU1218" s="350"/>
      <c r="EV1218" s="350"/>
      <c r="EW1218" s="350"/>
      <c r="EX1218" s="350"/>
      <c r="EY1218" s="350"/>
      <c r="EZ1218" s="350"/>
      <c r="FA1218" s="350"/>
      <c r="FB1218" s="350"/>
      <c r="FC1218" s="350"/>
      <c r="FD1218" s="350"/>
      <c r="FE1218" s="350"/>
      <c r="FF1218" s="350"/>
      <c r="FG1218" s="350"/>
      <c r="FH1218" s="350"/>
      <c r="FI1218" s="350"/>
      <c r="FJ1218" s="350"/>
      <c r="FK1218" s="350"/>
      <c r="FL1218" s="350"/>
      <c r="FM1218" s="350"/>
      <c r="FN1218" s="350"/>
      <c r="FO1218" s="350"/>
      <c r="FP1218" s="350"/>
      <c r="FQ1218" s="350"/>
      <c r="FR1218" s="350"/>
      <c r="FS1218" s="350"/>
      <c r="FT1218" s="350"/>
      <c r="FU1218" s="350"/>
      <c r="FV1218" s="350"/>
      <c r="FW1218" s="350"/>
      <c r="FX1218" s="350"/>
      <c r="FY1218" s="350"/>
      <c r="FZ1218" s="350"/>
      <c r="GA1218" s="350"/>
      <c r="GB1218" s="350"/>
      <c r="GC1218" s="350"/>
      <c r="GD1218" s="350"/>
      <c r="GE1218" s="350"/>
      <c r="GF1218" s="350"/>
      <c r="GG1218" s="350"/>
      <c r="GH1218" s="350"/>
      <c r="GI1218" s="350"/>
      <c r="GJ1218" s="350"/>
      <c r="GK1218" s="350"/>
      <c r="GL1218" s="350"/>
      <c r="GM1218" s="350"/>
      <c r="GN1218" s="350"/>
      <c r="GO1218" s="350"/>
      <c r="GP1218" s="350"/>
      <c r="GQ1218" s="350"/>
      <c r="GR1218" s="350"/>
      <c r="GS1218" s="350"/>
      <c r="GT1218" s="350"/>
      <c r="GU1218" s="350"/>
      <c r="GV1218" s="350"/>
      <c r="GW1218" s="350"/>
      <c r="GX1218" s="350"/>
      <c r="GY1218" s="350"/>
      <c r="GZ1218" s="350"/>
      <c r="HA1218" s="350"/>
      <c r="HB1218" s="350"/>
      <c r="HC1218" s="350"/>
      <c r="HD1218" s="350"/>
      <c r="HE1218" s="350"/>
      <c r="HF1218" s="350"/>
      <c r="HG1218" s="350"/>
      <c r="HH1218" s="350"/>
      <c r="HI1218" s="350"/>
      <c r="HJ1218" s="350"/>
      <c r="HK1218" s="350"/>
      <c r="HL1218" s="350"/>
      <c r="HM1218" s="350"/>
      <c r="HN1218" s="350"/>
      <c r="HO1218" s="350"/>
      <c r="HP1218" s="350"/>
      <c r="HQ1218" s="350"/>
      <c r="HR1218" s="350"/>
      <c r="HS1218" s="350"/>
      <c r="HT1218" s="350"/>
      <c r="HU1218" s="350"/>
      <c r="HV1218" s="350"/>
      <c r="HW1218" s="350"/>
      <c r="HX1218" s="350"/>
      <c r="HY1218" s="350"/>
      <c r="HZ1218" s="350"/>
      <c r="IA1218" s="350"/>
      <c r="IB1218" s="350"/>
      <c r="IC1218" s="350"/>
      <c r="ID1218" s="350"/>
      <c r="IE1218" s="350"/>
      <c r="IF1218" s="350"/>
      <c r="IG1218" s="350"/>
      <c r="IH1218" s="350"/>
      <c r="II1218" s="350"/>
      <c r="IJ1218" s="350"/>
      <c r="IK1218" s="350"/>
      <c r="IL1218" s="350"/>
      <c r="IM1218" s="350"/>
      <c r="IN1218" s="350"/>
      <c r="IO1218" s="350"/>
      <c r="IP1218" s="350"/>
      <c r="IQ1218" s="350"/>
      <c r="IR1218" s="350"/>
      <c r="IS1218" s="350"/>
      <c r="IT1218" s="350"/>
      <c r="IU1218" s="350"/>
      <c r="IV1218" s="350"/>
    </row>
    <row r="1219" spans="1:256" s="62" customFormat="1" x14ac:dyDescent="0.2">
      <c r="A1219" s="350" t="s">
        <v>2075</v>
      </c>
      <c r="B1219" s="352">
        <v>41742.232638888891</v>
      </c>
      <c r="C1219" s="352">
        <v>41743.423611111109</v>
      </c>
      <c r="D1219" s="350" t="s">
        <v>3948</v>
      </c>
      <c r="E1219" s="350" t="s">
        <v>3891</v>
      </c>
      <c r="F1219" s="350"/>
      <c r="G1219" s="350">
        <v>50</v>
      </c>
      <c r="H1219" s="350"/>
      <c r="I1219" s="350"/>
      <c r="J1219" s="350"/>
      <c r="K1219" s="350"/>
      <c r="L1219" s="350"/>
      <c r="M1219" s="350">
        <v>4400</v>
      </c>
      <c r="N1219" s="350"/>
      <c r="O1219" s="350"/>
      <c r="P1219" s="350"/>
      <c r="Q1219" s="350">
        <v>59</v>
      </c>
      <c r="R1219" s="350"/>
      <c r="S1219" s="350"/>
      <c r="T1219" s="350"/>
      <c r="U1219" s="350"/>
      <c r="V1219" s="350"/>
      <c r="W1219" s="350"/>
      <c r="X1219" s="350"/>
      <c r="Y1219" s="350"/>
      <c r="Z1219" s="350"/>
      <c r="AA1219" s="350"/>
      <c r="AB1219" s="350"/>
      <c r="AC1219" s="350"/>
      <c r="AD1219" s="350"/>
      <c r="AE1219" s="350"/>
      <c r="AF1219" s="350"/>
      <c r="AG1219" s="350"/>
      <c r="AH1219" s="350"/>
      <c r="AI1219" s="350"/>
      <c r="AJ1219" s="350"/>
      <c r="AK1219" s="350"/>
      <c r="AL1219" s="350"/>
      <c r="AM1219" s="350"/>
      <c r="AN1219" s="350"/>
      <c r="AO1219" s="350"/>
      <c r="AP1219" s="350"/>
      <c r="AQ1219" s="350"/>
      <c r="AR1219" s="350"/>
      <c r="AS1219" s="350"/>
      <c r="AT1219" s="350"/>
      <c r="AU1219" s="350"/>
      <c r="AV1219" s="350"/>
      <c r="AW1219" s="350"/>
      <c r="AX1219" s="350"/>
      <c r="AY1219" s="350"/>
      <c r="AZ1219" s="350"/>
      <c r="BA1219" s="350"/>
      <c r="BB1219" s="350"/>
      <c r="BC1219" s="350"/>
      <c r="BD1219" s="350"/>
      <c r="BE1219" s="350"/>
      <c r="BF1219" s="350"/>
      <c r="BG1219" s="350"/>
      <c r="BH1219" s="350"/>
      <c r="BI1219" s="350"/>
      <c r="BJ1219" s="350"/>
      <c r="BK1219" s="350"/>
      <c r="BL1219" s="350"/>
      <c r="BM1219" s="350"/>
      <c r="BN1219" s="350"/>
      <c r="BO1219" s="350"/>
      <c r="BP1219" s="350"/>
      <c r="BQ1219" s="350"/>
      <c r="BR1219" s="350"/>
      <c r="BS1219" s="350"/>
      <c r="BT1219" s="350"/>
      <c r="BU1219" s="350"/>
      <c r="BV1219" s="350"/>
      <c r="BW1219" s="350"/>
      <c r="BX1219" s="350"/>
      <c r="BY1219" s="350"/>
      <c r="BZ1219" s="350"/>
      <c r="CA1219" s="350"/>
      <c r="CB1219" s="350"/>
      <c r="CC1219" s="350"/>
      <c r="CD1219" s="350"/>
      <c r="CE1219" s="350"/>
      <c r="CF1219" s="350"/>
      <c r="CG1219" s="350"/>
      <c r="CH1219" s="350"/>
      <c r="CI1219" s="350"/>
      <c r="CJ1219" s="350"/>
      <c r="CK1219" s="350"/>
      <c r="CL1219" s="350"/>
      <c r="CM1219" s="350"/>
      <c r="CN1219" s="350"/>
      <c r="CO1219" s="350"/>
      <c r="CP1219" s="350"/>
      <c r="CQ1219" s="350"/>
      <c r="CR1219" s="350"/>
      <c r="CS1219" s="350"/>
      <c r="CT1219" s="350"/>
      <c r="CU1219" s="350"/>
      <c r="CV1219" s="350"/>
      <c r="CW1219" s="350"/>
      <c r="CX1219" s="350"/>
      <c r="CY1219" s="350"/>
      <c r="CZ1219" s="350"/>
      <c r="DA1219" s="350"/>
      <c r="DB1219" s="350"/>
      <c r="DC1219" s="350"/>
      <c r="DD1219" s="350"/>
      <c r="DE1219" s="350"/>
      <c r="DF1219" s="350"/>
      <c r="DG1219" s="350"/>
      <c r="DH1219" s="350"/>
      <c r="DI1219" s="350"/>
      <c r="DJ1219" s="350"/>
      <c r="DK1219" s="350"/>
      <c r="DL1219" s="350"/>
      <c r="DM1219" s="350"/>
      <c r="DN1219" s="350"/>
      <c r="DO1219" s="350"/>
      <c r="DP1219" s="350"/>
      <c r="DQ1219" s="350"/>
      <c r="DR1219" s="350"/>
      <c r="DS1219" s="350"/>
      <c r="DT1219" s="350"/>
      <c r="DU1219" s="350"/>
      <c r="DV1219" s="350"/>
      <c r="DW1219" s="350"/>
      <c r="DX1219" s="350"/>
      <c r="DY1219" s="350"/>
      <c r="DZ1219" s="350"/>
      <c r="EA1219" s="350"/>
      <c r="EB1219" s="350"/>
      <c r="EC1219" s="350"/>
      <c r="ED1219" s="350"/>
      <c r="EE1219" s="350"/>
      <c r="EF1219" s="350"/>
      <c r="EG1219" s="350"/>
      <c r="EH1219" s="350"/>
      <c r="EI1219" s="350"/>
      <c r="EJ1219" s="350"/>
      <c r="EK1219" s="350"/>
      <c r="EL1219" s="350"/>
      <c r="EM1219" s="350"/>
      <c r="EN1219" s="350"/>
      <c r="EO1219" s="350"/>
      <c r="EP1219" s="350"/>
      <c r="EQ1219" s="350"/>
      <c r="ER1219" s="350"/>
      <c r="ES1219" s="350"/>
      <c r="ET1219" s="350"/>
      <c r="EU1219" s="350"/>
      <c r="EV1219" s="350"/>
      <c r="EW1219" s="350"/>
      <c r="EX1219" s="350"/>
      <c r="EY1219" s="350"/>
      <c r="EZ1219" s="350"/>
      <c r="FA1219" s="350"/>
      <c r="FB1219" s="350"/>
      <c r="FC1219" s="350"/>
      <c r="FD1219" s="350"/>
      <c r="FE1219" s="350"/>
      <c r="FF1219" s="350"/>
      <c r="FG1219" s="350"/>
      <c r="FH1219" s="350"/>
      <c r="FI1219" s="350"/>
      <c r="FJ1219" s="350"/>
      <c r="FK1219" s="350"/>
      <c r="FL1219" s="350"/>
      <c r="FM1219" s="350"/>
      <c r="FN1219" s="350"/>
      <c r="FO1219" s="350"/>
      <c r="FP1219" s="350"/>
      <c r="FQ1219" s="350"/>
      <c r="FR1219" s="350"/>
      <c r="FS1219" s="350"/>
      <c r="FT1219" s="350"/>
      <c r="FU1219" s="350"/>
      <c r="FV1219" s="350"/>
      <c r="FW1219" s="350"/>
      <c r="FX1219" s="350"/>
      <c r="FY1219" s="350"/>
      <c r="FZ1219" s="350"/>
      <c r="GA1219" s="350"/>
      <c r="GB1219" s="350"/>
      <c r="GC1219" s="350"/>
      <c r="GD1219" s="350"/>
      <c r="GE1219" s="350"/>
      <c r="GF1219" s="350"/>
      <c r="GG1219" s="350"/>
      <c r="GH1219" s="350"/>
      <c r="GI1219" s="350"/>
      <c r="GJ1219" s="350"/>
      <c r="GK1219" s="350"/>
      <c r="GL1219" s="350"/>
      <c r="GM1219" s="350"/>
      <c r="GN1219" s="350"/>
      <c r="GO1219" s="350"/>
      <c r="GP1219" s="350"/>
      <c r="GQ1219" s="350"/>
      <c r="GR1219" s="350"/>
      <c r="GS1219" s="350"/>
      <c r="GT1219" s="350"/>
      <c r="GU1219" s="350"/>
      <c r="GV1219" s="350"/>
      <c r="GW1219" s="350"/>
      <c r="GX1219" s="350"/>
      <c r="GY1219" s="350"/>
      <c r="GZ1219" s="350"/>
      <c r="HA1219" s="350"/>
      <c r="HB1219" s="350"/>
      <c r="HC1219" s="350"/>
      <c r="HD1219" s="350"/>
      <c r="HE1219" s="350"/>
      <c r="HF1219" s="350"/>
      <c r="HG1219" s="350"/>
      <c r="HH1219" s="350"/>
      <c r="HI1219" s="350"/>
      <c r="HJ1219" s="350"/>
      <c r="HK1219" s="350"/>
      <c r="HL1219" s="350"/>
      <c r="HM1219" s="350"/>
      <c r="HN1219" s="350"/>
      <c r="HO1219" s="350"/>
      <c r="HP1219" s="350"/>
      <c r="HQ1219" s="350"/>
      <c r="HR1219" s="350"/>
      <c r="HS1219" s="350"/>
      <c r="HT1219" s="350"/>
      <c r="HU1219" s="350"/>
      <c r="HV1219" s="350"/>
      <c r="HW1219" s="350"/>
      <c r="HX1219" s="350"/>
      <c r="HY1219" s="350"/>
      <c r="HZ1219" s="350"/>
      <c r="IA1219" s="350"/>
      <c r="IB1219" s="350"/>
      <c r="IC1219" s="350"/>
      <c r="ID1219" s="350"/>
      <c r="IE1219" s="350"/>
      <c r="IF1219" s="350"/>
      <c r="IG1219" s="350"/>
      <c r="IH1219" s="350"/>
      <c r="II1219" s="350"/>
      <c r="IJ1219" s="350"/>
      <c r="IK1219" s="350"/>
      <c r="IL1219" s="350"/>
      <c r="IM1219" s="350"/>
      <c r="IN1219" s="350"/>
      <c r="IO1219" s="350"/>
      <c r="IP1219" s="350"/>
      <c r="IQ1219" s="350"/>
      <c r="IR1219" s="350"/>
      <c r="IS1219" s="350"/>
      <c r="IT1219" s="350"/>
      <c r="IU1219" s="350"/>
      <c r="IV1219" s="350"/>
    </row>
    <row r="1220" spans="1:256" s="62" customFormat="1" x14ac:dyDescent="0.2">
      <c r="A1220" s="350" t="s">
        <v>2075</v>
      </c>
      <c r="B1220" s="352">
        <v>41743.506944444445</v>
      </c>
      <c r="C1220" s="352">
        <v>41744.166666666664</v>
      </c>
      <c r="D1220" s="350" t="s">
        <v>3947</v>
      </c>
      <c r="E1220" s="350" t="s">
        <v>3892</v>
      </c>
      <c r="F1220" s="350"/>
      <c r="G1220" s="350">
        <v>50</v>
      </c>
      <c r="H1220" s="350"/>
      <c r="I1220" s="350"/>
      <c r="J1220" s="350"/>
      <c r="K1220" s="350"/>
      <c r="L1220" s="350"/>
      <c r="M1220" s="350">
        <v>580</v>
      </c>
      <c r="N1220" s="350"/>
      <c r="O1220" s="350"/>
      <c r="P1220" s="350"/>
      <c r="Q1220" s="350">
        <v>150</v>
      </c>
      <c r="R1220" s="350"/>
      <c r="S1220" s="350"/>
      <c r="T1220" s="350"/>
      <c r="U1220" s="350"/>
      <c r="V1220" s="350"/>
      <c r="W1220" s="350"/>
      <c r="X1220" s="350"/>
      <c r="Y1220" s="350"/>
      <c r="Z1220" s="350"/>
      <c r="AA1220" s="350"/>
      <c r="AB1220" s="350"/>
      <c r="AC1220" s="350"/>
      <c r="AD1220" s="350"/>
      <c r="AE1220" s="350"/>
      <c r="AF1220" s="350"/>
      <c r="AG1220" s="350"/>
      <c r="AH1220" s="350"/>
      <c r="AI1220" s="350"/>
      <c r="AJ1220" s="350"/>
      <c r="AK1220" s="350"/>
      <c r="AL1220" s="350"/>
      <c r="AM1220" s="350"/>
      <c r="AN1220" s="350"/>
      <c r="AO1220" s="350"/>
      <c r="AP1220" s="350"/>
      <c r="AQ1220" s="350"/>
      <c r="AR1220" s="350"/>
      <c r="AS1220" s="350"/>
      <c r="AT1220" s="350"/>
      <c r="AU1220" s="350"/>
      <c r="AV1220" s="350"/>
      <c r="AW1220" s="350"/>
      <c r="AX1220" s="350"/>
      <c r="AY1220" s="350"/>
      <c r="AZ1220" s="350"/>
      <c r="BA1220" s="350"/>
      <c r="BB1220" s="350"/>
      <c r="BC1220" s="350"/>
      <c r="BD1220" s="350"/>
      <c r="BE1220" s="350"/>
      <c r="BF1220" s="350"/>
      <c r="BG1220" s="350"/>
      <c r="BH1220" s="350"/>
      <c r="BI1220" s="350"/>
      <c r="BJ1220" s="350"/>
      <c r="BK1220" s="350"/>
      <c r="BL1220" s="350"/>
      <c r="BM1220" s="350"/>
      <c r="BN1220" s="350"/>
      <c r="BO1220" s="350"/>
      <c r="BP1220" s="350"/>
      <c r="BQ1220" s="350"/>
      <c r="BR1220" s="350"/>
      <c r="BS1220" s="350"/>
      <c r="BT1220" s="350"/>
      <c r="BU1220" s="350"/>
      <c r="BV1220" s="350"/>
      <c r="BW1220" s="350"/>
      <c r="BX1220" s="350"/>
      <c r="BY1220" s="350"/>
      <c r="BZ1220" s="350"/>
      <c r="CA1220" s="350"/>
      <c r="CB1220" s="350"/>
      <c r="CC1220" s="350"/>
      <c r="CD1220" s="350"/>
      <c r="CE1220" s="350"/>
      <c r="CF1220" s="350"/>
      <c r="CG1220" s="350"/>
      <c r="CH1220" s="350"/>
      <c r="CI1220" s="350"/>
      <c r="CJ1220" s="350"/>
      <c r="CK1220" s="350"/>
      <c r="CL1220" s="350"/>
      <c r="CM1220" s="350"/>
      <c r="CN1220" s="350"/>
      <c r="CO1220" s="350"/>
      <c r="CP1220" s="350"/>
      <c r="CQ1220" s="350"/>
      <c r="CR1220" s="350"/>
      <c r="CS1220" s="350"/>
      <c r="CT1220" s="350"/>
      <c r="CU1220" s="350"/>
      <c r="CV1220" s="350"/>
      <c r="CW1220" s="350"/>
      <c r="CX1220" s="350"/>
      <c r="CY1220" s="350"/>
      <c r="CZ1220" s="350"/>
      <c r="DA1220" s="350"/>
      <c r="DB1220" s="350"/>
      <c r="DC1220" s="350"/>
      <c r="DD1220" s="350"/>
      <c r="DE1220" s="350"/>
      <c r="DF1220" s="350"/>
      <c r="DG1220" s="350"/>
      <c r="DH1220" s="350"/>
      <c r="DI1220" s="350"/>
      <c r="DJ1220" s="350"/>
      <c r="DK1220" s="350"/>
      <c r="DL1220" s="350"/>
      <c r="DM1220" s="350"/>
      <c r="DN1220" s="350"/>
      <c r="DO1220" s="350"/>
      <c r="DP1220" s="350"/>
      <c r="DQ1220" s="350"/>
      <c r="DR1220" s="350"/>
      <c r="DS1220" s="350"/>
      <c r="DT1220" s="350"/>
      <c r="DU1220" s="350"/>
      <c r="DV1220" s="350"/>
      <c r="DW1220" s="350"/>
      <c r="DX1220" s="350"/>
      <c r="DY1220" s="350"/>
      <c r="DZ1220" s="350"/>
      <c r="EA1220" s="350"/>
      <c r="EB1220" s="350"/>
      <c r="EC1220" s="350"/>
      <c r="ED1220" s="350"/>
      <c r="EE1220" s="350"/>
      <c r="EF1220" s="350"/>
      <c r="EG1220" s="350"/>
      <c r="EH1220" s="350"/>
      <c r="EI1220" s="350"/>
      <c r="EJ1220" s="350"/>
      <c r="EK1220" s="350"/>
      <c r="EL1220" s="350"/>
      <c r="EM1220" s="350"/>
      <c r="EN1220" s="350"/>
      <c r="EO1220" s="350"/>
      <c r="EP1220" s="350"/>
      <c r="EQ1220" s="350"/>
      <c r="ER1220" s="350"/>
      <c r="ES1220" s="350"/>
      <c r="ET1220" s="350"/>
      <c r="EU1220" s="350"/>
      <c r="EV1220" s="350"/>
      <c r="EW1220" s="350"/>
      <c r="EX1220" s="350"/>
      <c r="EY1220" s="350"/>
      <c r="EZ1220" s="350"/>
      <c r="FA1220" s="350"/>
      <c r="FB1220" s="350"/>
      <c r="FC1220" s="350"/>
      <c r="FD1220" s="350"/>
      <c r="FE1220" s="350"/>
      <c r="FF1220" s="350"/>
      <c r="FG1220" s="350"/>
      <c r="FH1220" s="350"/>
      <c r="FI1220" s="350"/>
      <c r="FJ1220" s="350"/>
      <c r="FK1220" s="350"/>
      <c r="FL1220" s="350"/>
      <c r="FM1220" s="350"/>
      <c r="FN1220" s="350"/>
      <c r="FO1220" s="350"/>
      <c r="FP1220" s="350"/>
      <c r="FQ1220" s="350"/>
      <c r="FR1220" s="350"/>
      <c r="FS1220" s="350"/>
      <c r="FT1220" s="350"/>
      <c r="FU1220" s="350"/>
      <c r="FV1220" s="350"/>
      <c r="FW1220" s="350"/>
      <c r="FX1220" s="350"/>
      <c r="FY1220" s="350"/>
      <c r="FZ1220" s="350"/>
      <c r="GA1220" s="350"/>
      <c r="GB1220" s="350"/>
      <c r="GC1220" s="350"/>
      <c r="GD1220" s="350"/>
      <c r="GE1220" s="350"/>
      <c r="GF1220" s="350"/>
      <c r="GG1220" s="350"/>
      <c r="GH1220" s="350"/>
      <c r="GI1220" s="350"/>
      <c r="GJ1220" s="350"/>
      <c r="GK1220" s="350"/>
      <c r="GL1220" s="350"/>
      <c r="GM1220" s="350"/>
      <c r="GN1220" s="350"/>
      <c r="GO1220" s="350"/>
      <c r="GP1220" s="350"/>
      <c r="GQ1220" s="350"/>
      <c r="GR1220" s="350"/>
      <c r="GS1220" s="350"/>
      <c r="GT1220" s="350"/>
      <c r="GU1220" s="350"/>
      <c r="GV1220" s="350"/>
      <c r="GW1220" s="350"/>
      <c r="GX1220" s="350"/>
      <c r="GY1220" s="350"/>
      <c r="GZ1220" s="350"/>
      <c r="HA1220" s="350"/>
      <c r="HB1220" s="350"/>
      <c r="HC1220" s="350"/>
      <c r="HD1220" s="350"/>
      <c r="HE1220" s="350"/>
      <c r="HF1220" s="350"/>
      <c r="HG1220" s="350"/>
      <c r="HH1220" s="350"/>
      <c r="HI1220" s="350"/>
      <c r="HJ1220" s="350"/>
      <c r="HK1220" s="350"/>
      <c r="HL1220" s="350"/>
      <c r="HM1220" s="350"/>
      <c r="HN1220" s="350"/>
      <c r="HO1220" s="350"/>
      <c r="HP1220" s="350"/>
      <c r="HQ1220" s="350"/>
      <c r="HR1220" s="350"/>
      <c r="HS1220" s="350"/>
      <c r="HT1220" s="350"/>
      <c r="HU1220" s="350"/>
      <c r="HV1220" s="350"/>
      <c r="HW1220" s="350"/>
      <c r="HX1220" s="350"/>
      <c r="HY1220" s="350"/>
      <c r="HZ1220" s="350"/>
      <c r="IA1220" s="350"/>
      <c r="IB1220" s="350"/>
      <c r="IC1220" s="350"/>
      <c r="ID1220" s="350"/>
      <c r="IE1220" s="350"/>
      <c r="IF1220" s="350"/>
      <c r="IG1220" s="350"/>
      <c r="IH1220" s="350"/>
      <c r="II1220" s="350"/>
      <c r="IJ1220" s="350"/>
      <c r="IK1220" s="350"/>
      <c r="IL1220" s="350"/>
      <c r="IM1220" s="350"/>
      <c r="IN1220" s="350"/>
      <c r="IO1220" s="350"/>
      <c r="IP1220" s="350"/>
      <c r="IQ1220" s="350"/>
      <c r="IR1220" s="350"/>
      <c r="IS1220" s="350"/>
      <c r="IT1220" s="350"/>
      <c r="IU1220" s="350"/>
      <c r="IV1220" s="350"/>
    </row>
    <row r="1221" spans="1:256" s="62" customFormat="1" x14ac:dyDescent="0.2">
      <c r="A1221" s="350" t="s">
        <v>2075</v>
      </c>
      <c r="B1221" s="352">
        <v>41743.625</v>
      </c>
      <c r="C1221" s="352">
        <v>41744.402777777781</v>
      </c>
      <c r="D1221" s="350" t="s">
        <v>3946</v>
      </c>
      <c r="E1221" s="350" t="s">
        <v>3945</v>
      </c>
      <c r="F1221" s="350"/>
      <c r="G1221" s="350">
        <v>50</v>
      </c>
      <c r="H1221" s="350"/>
      <c r="I1221" s="350"/>
      <c r="J1221" s="350"/>
      <c r="K1221" s="350"/>
      <c r="L1221" s="350"/>
      <c r="M1221" s="350">
        <v>540</v>
      </c>
      <c r="N1221" s="350"/>
      <c r="O1221" s="350">
        <v>111</v>
      </c>
      <c r="P1221" s="350"/>
      <c r="Q1221" s="350">
        <v>200</v>
      </c>
      <c r="R1221" s="350"/>
      <c r="S1221" s="350">
        <v>6.7000000000000004E-2</v>
      </c>
      <c r="T1221" s="350"/>
      <c r="U1221" s="350">
        <v>1.3</v>
      </c>
      <c r="V1221" s="350"/>
      <c r="W1221" s="350">
        <v>37.9</v>
      </c>
      <c r="X1221" s="350"/>
      <c r="Y1221" s="350">
        <v>130</v>
      </c>
      <c r="Z1221" s="350"/>
      <c r="AA1221" s="350">
        <v>220</v>
      </c>
      <c r="AB1221" s="350"/>
      <c r="AC1221" s="350">
        <v>1250</v>
      </c>
      <c r="AD1221" s="350" t="s">
        <v>1784</v>
      </c>
      <c r="AE1221" s="350">
        <v>10</v>
      </c>
      <c r="AF1221" s="350"/>
      <c r="AG1221" s="350">
        <v>71</v>
      </c>
      <c r="AH1221" s="350"/>
      <c r="AI1221" s="350">
        <v>33.1</v>
      </c>
      <c r="AJ1221" s="350" t="s">
        <v>1784</v>
      </c>
      <c r="AK1221" s="350">
        <v>2.5</v>
      </c>
      <c r="AL1221" s="350"/>
      <c r="AM1221" s="350">
        <v>7.8</v>
      </c>
      <c r="AN1221" s="350"/>
      <c r="AO1221" s="350">
        <v>290</v>
      </c>
      <c r="AP1221" s="350"/>
      <c r="AQ1221" s="350">
        <v>14</v>
      </c>
      <c r="AR1221" s="350"/>
      <c r="AS1221" s="350"/>
      <c r="AT1221" s="350"/>
      <c r="AU1221" s="350"/>
      <c r="AV1221" s="350"/>
      <c r="AW1221" s="350"/>
      <c r="AX1221" s="350"/>
      <c r="AY1221" s="350"/>
      <c r="AZ1221" s="350"/>
      <c r="BA1221" s="350">
        <v>40</v>
      </c>
      <c r="BB1221" s="350"/>
      <c r="BC1221" s="350"/>
      <c r="BD1221" s="350"/>
      <c r="BE1221" s="350"/>
      <c r="BF1221" s="350"/>
      <c r="BG1221" s="350"/>
      <c r="BH1221" s="350"/>
      <c r="BI1221" s="350"/>
      <c r="BJ1221" s="350"/>
      <c r="BK1221" s="350"/>
      <c r="BL1221" s="350"/>
      <c r="BM1221" s="350"/>
      <c r="BN1221" s="350"/>
      <c r="BO1221" s="350"/>
      <c r="BP1221" s="350"/>
      <c r="BQ1221" s="350"/>
      <c r="BR1221" s="350"/>
      <c r="BS1221" s="350"/>
      <c r="BT1221" s="350"/>
      <c r="BU1221" s="350"/>
      <c r="BV1221" s="350"/>
      <c r="BW1221" s="350"/>
      <c r="BX1221" s="350"/>
      <c r="BY1221" s="350"/>
      <c r="BZ1221" s="350"/>
      <c r="CA1221" s="350">
        <v>15</v>
      </c>
      <c r="CB1221" s="350" t="s">
        <v>1784</v>
      </c>
      <c r="CC1221" s="350">
        <v>0.25</v>
      </c>
      <c r="CD1221" s="350" t="s">
        <v>1784</v>
      </c>
      <c r="CE1221" s="350">
        <v>10</v>
      </c>
      <c r="CF1221" s="350"/>
      <c r="CG1221" s="350"/>
      <c r="CH1221" s="350"/>
      <c r="CI1221" s="350"/>
      <c r="CJ1221" s="350"/>
      <c r="CK1221" s="350"/>
      <c r="CL1221" s="350"/>
      <c r="CM1221" s="350"/>
      <c r="CN1221" s="350"/>
      <c r="CO1221" s="350"/>
      <c r="CP1221" s="350"/>
      <c r="CQ1221" s="350"/>
      <c r="CR1221" s="350"/>
      <c r="CS1221" s="350"/>
      <c r="CT1221" s="350"/>
      <c r="CU1221" s="350"/>
      <c r="CV1221" s="350"/>
      <c r="CW1221" s="350"/>
      <c r="CX1221" s="350"/>
      <c r="CY1221" s="350"/>
      <c r="CZ1221" s="350"/>
      <c r="DA1221" s="350"/>
      <c r="DB1221" s="350"/>
      <c r="DC1221" s="350"/>
      <c r="DD1221" s="350"/>
      <c r="DE1221" s="350"/>
      <c r="DF1221" s="350"/>
      <c r="DG1221" s="350"/>
      <c r="DH1221" s="350"/>
      <c r="DI1221" s="350"/>
      <c r="DJ1221" s="350"/>
      <c r="DK1221" s="350"/>
      <c r="DL1221" s="350"/>
      <c r="DM1221" s="350"/>
      <c r="DN1221" s="350"/>
      <c r="DO1221" s="350"/>
      <c r="DP1221" s="350"/>
      <c r="DQ1221" s="350"/>
      <c r="DR1221" s="350"/>
      <c r="DS1221" s="350"/>
      <c r="DT1221" s="350"/>
      <c r="DU1221" s="350"/>
      <c r="DV1221" s="350"/>
      <c r="DW1221" s="350"/>
      <c r="DX1221" s="350"/>
      <c r="DY1221" s="350"/>
      <c r="DZ1221" s="350"/>
      <c r="EA1221" s="350"/>
      <c r="EB1221" s="350"/>
      <c r="EC1221" s="350"/>
      <c r="ED1221" s="350"/>
      <c r="EE1221" s="350"/>
      <c r="EF1221" s="350"/>
      <c r="EG1221" s="350"/>
      <c r="EH1221" s="350"/>
      <c r="EI1221" s="350"/>
      <c r="EJ1221" s="350"/>
      <c r="EK1221" s="350"/>
      <c r="EL1221" s="350"/>
      <c r="EM1221" s="350"/>
      <c r="EN1221" s="350"/>
      <c r="EO1221" s="350"/>
      <c r="EP1221" s="350"/>
      <c r="EQ1221" s="350"/>
      <c r="ER1221" s="350"/>
      <c r="ES1221" s="350"/>
      <c r="ET1221" s="350"/>
      <c r="EU1221" s="350"/>
      <c r="EV1221" s="350"/>
      <c r="EW1221" s="350"/>
      <c r="EX1221" s="350"/>
      <c r="EY1221" s="350"/>
      <c r="EZ1221" s="350"/>
      <c r="FA1221" s="350"/>
      <c r="FB1221" s="350"/>
      <c r="FC1221" s="350"/>
      <c r="FD1221" s="350"/>
      <c r="FE1221" s="350"/>
      <c r="FF1221" s="350"/>
      <c r="FG1221" s="350"/>
      <c r="FH1221" s="350"/>
      <c r="FI1221" s="350"/>
      <c r="FJ1221" s="350"/>
      <c r="FK1221" s="350"/>
      <c r="FL1221" s="350"/>
      <c r="FM1221" s="350"/>
      <c r="FN1221" s="350"/>
      <c r="FO1221" s="350"/>
      <c r="FP1221" s="350"/>
      <c r="FQ1221" s="350"/>
      <c r="FR1221" s="350"/>
      <c r="FS1221" s="350"/>
      <c r="FT1221" s="350"/>
      <c r="FU1221" s="350"/>
      <c r="FV1221" s="350"/>
      <c r="FW1221" s="350"/>
      <c r="FX1221" s="350"/>
      <c r="FY1221" s="350"/>
      <c r="FZ1221" s="350"/>
      <c r="GA1221" s="350"/>
      <c r="GB1221" s="350"/>
      <c r="GC1221" s="350"/>
      <c r="GD1221" s="350"/>
      <c r="GE1221" s="350"/>
      <c r="GF1221" s="350"/>
      <c r="GG1221" s="350"/>
      <c r="GH1221" s="350"/>
      <c r="GI1221" s="350"/>
      <c r="GJ1221" s="350"/>
      <c r="GK1221" s="350"/>
      <c r="GL1221" s="350"/>
      <c r="GM1221" s="350"/>
      <c r="GN1221" s="350"/>
      <c r="GO1221" s="350"/>
      <c r="GP1221" s="350"/>
      <c r="GQ1221" s="350"/>
      <c r="GR1221" s="350"/>
      <c r="GS1221" s="350"/>
      <c r="GT1221" s="350"/>
      <c r="GU1221" s="350"/>
      <c r="GV1221" s="350"/>
      <c r="GW1221" s="350"/>
      <c r="GX1221" s="350"/>
      <c r="GY1221" s="350"/>
      <c r="GZ1221" s="350"/>
      <c r="HA1221" s="350"/>
      <c r="HB1221" s="350"/>
      <c r="HC1221" s="350"/>
      <c r="HD1221" s="350"/>
      <c r="HE1221" s="350"/>
      <c r="HF1221" s="350"/>
      <c r="HG1221" s="350"/>
      <c r="HH1221" s="350"/>
      <c r="HI1221" s="350"/>
      <c r="HJ1221" s="350"/>
      <c r="HK1221" s="350"/>
      <c r="HL1221" s="350"/>
      <c r="HM1221" s="350"/>
      <c r="HN1221" s="350"/>
      <c r="HO1221" s="350"/>
      <c r="HP1221" s="350"/>
      <c r="HQ1221" s="350"/>
      <c r="HR1221" s="350"/>
      <c r="HS1221" s="350"/>
      <c r="HT1221" s="350"/>
      <c r="HU1221" s="350"/>
      <c r="HV1221" s="350"/>
      <c r="HW1221" s="350"/>
      <c r="HX1221" s="350"/>
      <c r="HY1221" s="350"/>
      <c r="HZ1221" s="350"/>
      <c r="IA1221" s="350"/>
      <c r="IB1221" s="350"/>
      <c r="IC1221" s="350"/>
      <c r="ID1221" s="350"/>
      <c r="IE1221" s="350"/>
      <c r="IF1221" s="350"/>
      <c r="IG1221" s="350"/>
      <c r="IH1221" s="350"/>
      <c r="II1221" s="350"/>
      <c r="IJ1221" s="350"/>
      <c r="IK1221" s="350"/>
      <c r="IL1221" s="350"/>
      <c r="IM1221" s="350"/>
      <c r="IN1221" s="350"/>
      <c r="IO1221" s="350"/>
      <c r="IP1221" s="350"/>
      <c r="IQ1221" s="350"/>
      <c r="IR1221" s="350"/>
      <c r="IS1221" s="350"/>
      <c r="IT1221" s="350"/>
      <c r="IU1221" s="350"/>
      <c r="IV1221" s="350"/>
    </row>
    <row r="1222" spans="1:256" s="62" customFormat="1" x14ac:dyDescent="0.2">
      <c r="A1222" s="350" t="s">
        <v>2075</v>
      </c>
      <c r="B1222" s="352">
        <v>41744.21875</v>
      </c>
      <c r="C1222" s="352">
        <v>41744.524305555555</v>
      </c>
      <c r="D1222" s="350" t="s">
        <v>3944</v>
      </c>
      <c r="E1222" s="350" t="s">
        <v>3893</v>
      </c>
      <c r="F1222" s="350"/>
      <c r="G1222" s="350">
        <v>50</v>
      </c>
      <c r="H1222" s="350"/>
      <c r="I1222" s="350"/>
      <c r="J1222" s="350"/>
      <c r="K1222" s="350"/>
      <c r="L1222" s="350"/>
      <c r="M1222" s="350">
        <v>140</v>
      </c>
      <c r="N1222" s="350"/>
      <c r="O1222" s="350"/>
      <c r="P1222" s="350"/>
      <c r="Q1222" s="350">
        <v>180</v>
      </c>
      <c r="R1222" s="350"/>
      <c r="S1222" s="350"/>
      <c r="T1222" s="350"/>
      <c r="U1222" s="350"/>
      <c r="V1222" s="350"/>
      <c r="W1222" s="350"/>
      <c r="X1222" s="350"/>
      <c r="Y1222" s="350"/>
      <c r="Z1222" s="350"/>
      <c r="AA1222" s="350"/>
      <c r="AB1222" s="350"/>
      <c r="AC1222" s="350"/>
      <c r="AD1222" s="350"/>
      <c r="AE1222" s="350"/>
      <c r="AF1222" s="350"/>
      <c r="AG1222" s="350"/>
      <c r="AH1222" s="350"/>
      <c r="AI1222" s="350"/>
      <c r="AJ1222" s="350"/>
      <c r="AK1222" s="350"/>
      <c r="AL1222" s="350"/>
      <c r="AM1222" s="350"/>
      <c r="AN1222" s="350"/>
      <c r="AO1222" s="350"/>
      <c r="AP1222" s="350"/>
      <c r="AQ1222" s="350"/>
      <c r="AR1222" s="350"/>
      <c r="AS1222" s="350"/>
      <c r="AT1222" s="350"/>
      <c r="AU1222" s="350"/>
      <c r="AV1222" s="350"/>
      <c r="AW1222" s="350"/>
      <c r="AX1222" s="350"/>
      <c r="AY1222" s="350"/>
      <c r="AZ1222" s="350"/>
      <c r="BA1222" s="350"/>
      <c r="BB1222" s="350"/>
      <c r="BC1222" s="350"/>
      <c r="BD1222" s="350"/>
      <c r="BE1222" s="350"/>
      <c r="BF1222" s="350"/>
      <c r="BG1222" s="350"/>
      <c r="BH1222" s="350"/>
      <c r="BI1222" s="350"/>
      <c r="BJ1222" s="350"/>
      <c r="BK1222" s="350"/>
      <c r="BL1222" s="350"/>
      <c r="BM1222" s="350"/>
      <c r="BN1222" s="350"/>
      <c r="BO1222" s="350"/>
      <c r="BP1222" s="350"/>
      <c r="BQ1222" s="350"/>
      <c r="BR1222" s="350"/>
      <c r="BS1222" s="350"/>
      <c r="BT1222" s="350"/>
      <c r="BU1222" s="350"/>
      <c r="BV1222" s="350"/>
      <c r="BW1222" s="350"/>
      <c r="BX1222" s="350"/>
      <c r="BY1222" s="350"/>
      <c r="BZ1222" s="350"/>
      <c r="CA1222" s="350"/>
      <c r="CB1222" s="350"/>
      <c r="CC1222" s="350"/>
      <c r="CD1222" s="350"/>
      <c r="CE1222" s="350"/>
      <c r="CF1222" s="350"/>
      <c r="CG1222" s="350"/>
      <c r="CH1222" s="350"/>
      <c r="CI1222" s="350"/>
      <c r="CJ1222" s="350"/>
      <c r="CK1222" s="350"/>
      <c r="CL1222" s="350"/>
      <c r="CM1222" s="350"/>
      <c r="CN1222" s="350"/>
      <c r="CO1222" s="350"/>
      <c r="CP1222" s="350"/>
      <c r="CQ1222" s="350"/>
      <c r="CR1222" s="350"/>
      <c r="CS1222" s="350"/>
      <c r="CT1222" s="350"/>
      <c r="CU1222" s="350"/>
      <c r="CV1222" s="350"/>
      <c r="CW1222" s="350"/>
      <c r="CX1222" s="350"/>
      <c r="CY1222" s="350"/>
      <c r="CZ1222" s="350"/>
      <c r="DA1222" s="350"/>
      <c r="DB1222" s="350"/>
      <c r="DC1222" s="350"/>
      <c r="DD1222" s="350"/>
      <c r="DE1222" s="350"/>
      <c r="DF1222" s="350"/>
      <c r="DG1222" s="350"/>
      <c r="DH1222" s="350"/>
      <c r="DI1222" s="350"/>
      <c r="DJ1222" s="350"/>
      <c r="DK1222" s="350"/>
      <c r="DL1222" s="350"/>
      <c r="DM1222" s="350"/>
      <c r="DN1222" s="350"/>
      <c r="DO1222" s="350"/>
      <c r="DP1222" s="350"/>
      <c r="DQ1222" s="350"/>
      <c r="DR1222" s="350"/>
      <c r="DS1222" s="350"/>
      <c r="DT1222" s="350"/>
      <c r="DU1222" s="350"/>
      <c r="DV1222" s="350"/>
      <c r="DW1222" s="350"/>
      <c r="DX1222" s="350"/>
      <c r="DY1222" s="350"/>
      <c r="DZ1222" s="350"/>
      <c r="EA1222" s="350"/>
      <c r="EB1222" s="350"/>
      <c r="EC1222" s="350"/>
      <c r="ED1222" s="350"/>
      <c r="EE1222" s="350"/>
      <c r="EF1222" s="350"/>
      <c r="EG1222" s="350"/>
      <c r="EH1222" s="350"/>
      <c r="EI1222" s="350"/>
      <c r="EJ1222" s="350"/>
      <c r="EK1222" s="350"/>
      <c r="EL1222" s="350"/>
      <c r="EM1222" s="350"/>
      <c r="EN1222" s="350"/>
      <c r="EO1222" s="350"/>
      <c r="EP1222" s="350"/>
      <c r="EQ1222" s="350"/>
      <c r="ER1222" s="350"/>
      <c r="ES1222" s="350"/>
      <c r="ET1222" s="350"/>
      <c r="EU1222" s="350"/>
      <c r="EV1222" s="350"/>
      <c r="EW1222" s="350"/>
      <c r="EX1222" s="350"/>
      <c r="EY1222" s="350"/>
      <c r="EZ1222" s="350"/>
      <c r="FA1222" s="350"/>
      <c r="FB1222" s="350"/>
      <c r="FC1222" s="350"/>
      <c r="FD1222" s="350"/>
      <c r="FE1222" s="350"/>
      <c r="FF1222" s="350"/>
      <c r="FG1222" s="350"/>
      <c r="FH1222" s="350"/>
      <c r="FI1222" s="350"/>
      <c r="FJ1222" s="350"/>
      <c r="FK1222" s="350"/>
      <c r="FL1222" s="350"/>
      <c r="FM1222" s="350"/>
      <c r="FN1222" s="350"/>
      <c r="FO1222" s="350"/>
      <c r="FP1222" s="350"/>
      <c r="FQ1222" s="350"/>
      <c r="FR1222" s="350"/>
      <c r="FS1222" s="350"/>
      <c r="FT1222" s="350"/>
      <c r="FU1222" s="350"/>
      <c r="FV1222" s="350"/>
      <c r="FW1222" s="350"/>
      <c r="FX1222" s="350"/>
      <c r="FY1222" s="350"/>
      <c r="FZ1222" s="350"/>
      <c r="GA1222" s="350"/>
      <c r="GB1222" s="350"/>
      <c r="GC1222" s="350"/>
      <c r="GD1222" s="350"/>
      <c r="GE1222" s="350"/>
      <c r="GF1222" s="350"/>
      <c r="GG1222" s="350"/>
      <c r="GH1222" s="350"/>
      <c r="GI1222" s="350"/>
      <c r="GJ1222" s="350"/>
      <c r="GK1222" s="350"/>
      <c r="GL1222" s="350"/>
      <c r="GM1222" s="350"/>
      <c r="GN1222" s="350"/>
      <c r="GO1222" s="350"/>
      <c r="GP1222" s="350"/>
      <c r="GQ1222" s="350"/>
      <c r="GR1222" s="350"/>
      <c r="GS1222" s="350"/>
      <c r="GT1222" s="350"/>
      <c r="GU1222" s="350"/>
      <c r="GV1222" s="350"/>
      <c r="GW1222" s="350"/>
      <c r="GX1222" s="350"/>
      <c r="GY1222" s="350"/>
      <c r="GZ1222" s="350"/>
      <c r="HA1222" s="350"/>
      <c r="HB1222" s="350"/>
      <c r="HC1222" s="350"/>
      <c r="HD1222" s="350"/>
      <c r="HE1222" s="350"/>
      <c r="HF1222" s="350"/>
      <c r="HG1222" s="350"/>
      <c r="HH1222" s="350"/>
      <c r="HI1222" s="350"/>
      <c r="HJ1222" s="350"/>
      <c r="HK1222" s="350"/>
      <c r="HL1222" s="350"/>
      <c r="HM1222" s="350"/>
      <c r="HN1222" s="350"/>
      <c r="HO1222" s="350"/>
      <c r="HP1222" s="350"/>
      <c r="HQ1222" s="350"/>
      <c r="HR1222" s="350"/>
      <c r="HS1222" s="350"/>
      <c r="HT1222" s="350"/>
      <c r="HU1222" s="350"/>
      <c r="HV1222" s="350"/>
      <c r="HW1222" s="350"/>
      <c r="HX1222" s="350"/>
      <c r="HY1222" s="350"/>
      <c r="HZ1222" s="350"/>
      <c r="IA1222" s="350"/>
      <c r="IB1222" s="350"/>
      <c r="IC1222" s="350"/>
      <c r="ID1222" s="350"/>
      <c r="IE1222" s="350"/>
      <c r="IF1222" s="350"/>
      <c r="IG1222" s="350"/>
      <c r="IH1222" s="350"/>
      <c r="II1222" s="350"/>
      <c r="IJ1222" s="350"/>
      <c r="IK1222" s="350"/>
      <c r="IL1222" s="350"/>
      <c r="IM1222" s="350"/>
      <c r="IN1222" s="350"/>
      <c r="IO1222" s="350"/>
      <c r="IP1222" s="350"/>
      <c r="IQ1222" s="350"/>
      <c r="IR1222" s="350"/>
      <c r="IS1222" s="350"/>
      <c r="IT1222" s="350"/>
      <c r="IU1222" s="350"/>
      <c r="IV1222" s="350"/>
    </row>
    <row r="1223" spans="1:256" s="62" customFormat="1" x14ac:dyDescent="0.2">
      <c r="A1223" s="350" t="s">
        <v>2075</v>
      </c>
      <c r="B1223" s="352">
        <v>41744.430555555555</v>
      </c>
      <c r="C1223" s="350"/>
      <c r="D1223" s="350" t="s">
        <v>3943</v>
      </c>
      <c r="E1223" s="350" t="s">
        <v>3942</v>
      </c>
      <c r="F1223" s="350"/>
      <c r="G1223" s="350">
        <v>70</v>
      </c>
      <c r="H1223" s="350"/>
      <c r="I1223" s="350"/>
      <c r="J1223" s="350"/>
      <c r="K1223" s="350">
        <v>4.9000000000000004</v>
      </c>
      <c r="L1223" s="350"/>
      <c r="M1223" s="350"/>
      <c r="N1223" s="350"/>
      <c r="O1223" s="350"/>
      <c r="P1223" s="350"/>
      <c r="Q1223" s="350">
        <v>140</v>
      </c>
      <c r="R1223" s="350"/>
      <c r="S1223" s="350"/>
      <c r="T1223" s="350"/>
      <c r="U1223" s="350"/>
      <c r="V1223" s="350"/>
      <c r="W1223" s="350"/>
      <c r="X1223" s="350"/>
      <c r="Y1223" s="350"/>
      <c r="Z1223" s="350"/>
      <c r="AA1223" s="350"/>
      <c r="AB1223" s="350"/>
      <c r="AC1223" s="350"/>
      <c r="AD1223" s="350"/>
      <c r="AE1223" s="350"/>
      <c r="AF1223" s="350"/>
      <c r="AG1223" s="350"/>
      <c r="AH1223" s="350"/>
      <c r="AI1223" s="350"/>
      <c r="AJ1223" s="350"/>
      <c r="AK1223" s="350"/>
      <c r="AL1223" s="350"/>
      <c r="AM1223" s="350"/>
      <c r="AN1223" s="350"/>
      <c r="AO1223" s="350"/>
      <c r="AP1223" s="350"/>
      <c r="AQ1223" s="350"/>
      <c r="AR1223" s="350"/>
      <c r="AS1223" s="350"/>
      <c r="AT1223" s="350"/>
      <c r="AU1223" s="350"/>
      <c r="AV1223" s="350"/>
      <c r="AW1223" s="350"/>
      <c r="AX1223" s="350"/>
      <c r="AY1223" s="350"/>
      <c r="AZ1223" s="350"/>
      <c r="BA1223" s="350"/>
      <c r="BB1223" s="350"/>
      <c r="BC1223" s="350"/>
      <c r="BD1223" s="350"/>
      <c r="BE1223" s="350"/>
      <c r="BF1223" s="350"/>
      <c r="BG1223" s="350"/>
      <c r="BH1223" s="350"/>
      <c r="BI1223" s="350"/>
      <c r="BJ1223" s="350"/>
      <c r="BK1223" s="350"/>
      <c r="BL1223" s="350"/>
      <c r="BM1223" s="350"/>
      <c r="BN1223" s="350"/>
      <c r="BO1223" s="350"/>
      <c r="BP1223" s="350"/>
      <c r="BQ1223" s="350"/>
      <c r="BR1223" s="350"/>
      <c r="BS1223" s="350"/>
      <c r="BT1223" s="350"/>
      <c r="BU1223" s="350"/>
      <c r="BV1223" s="350"/>
      <c r="BW1223" s="350"/>
      <c r="BX1223" s="350"/>
      <c r="BY1223" s="350">
        <v>3.19</v>
      </c>
      <c r="BZ1223" s="350"/>
      <c r="CA1223" s="350"/>
      <c r="CB1223" s="350"/>
      <c r="CC1223" s="350"/>
      <c r="CD1223" s="350"/>
      <c r="CE1223" s="350"/>
      <c r="CF1223" s="350"/>
      <c r="CG1223" s="350"/>
      <c r="CH1223" s="350"/>
      <c r="CI1223" s="350"/>
      <c r="CJ1223" s="350"/>
      <c r="CK1223" s="350"/>
      <c r="CL1223" s="350"/>
      <c r="CM1223" s="350"/>
      <c r="CN1223" s="350"/>
      <c r="CO1223" s="350"/>
      <c r="CP1223" s="350"/>
      <c r="CQ1223" s="350"/>
      <c r="CR1223" s="350"/>
      <c r="CS1223" s="350"/>
      <c r="CT1223" s="350"/>
      <c r="CU1223" s="350"/>
      <c r="CV1223" s="350"/>
      <c r="CW1223" s="350"/>
      <c r="CX1223" s="350"/>
      <c r="CY1223" s="350"/>
      <c r="CZ1223" s="350"/>
      <c r="DA1223" s="350"/>
      <c r="DB1223" s="350"/>
      <c r="DC1223" s="350"/>
      <c r="DD1223" s="350"/>
      <c r="DE1223" s="350"/>
      <c r="DF1223" s="350"/>
      <c r="DG1223" s="350"/>
      <c r="DH1223" s="350"/>
      <c r="DI1223" s="350"/>
      <c r="DJ1223" s="350"/>
      <c r="DK1223" s="350"/>
      <c r="DL1223" s="350"/>
      <c r="DM1223" s="350"/>
      <c r="DN1223" s="350"/>
      <c r="DO1223" s="350"/>
      <c r="DP1223" s="350"/>
      <c r="DQ1223" s="350"/>
      <c r="DR1223" s="350"/>
      <c r="DS1223" s="350"/>
      <c r="DT1223" s="350"/>
      <c r="DU1223" s="350"/>
      <c r="DV1223" s="350"/>
      <c r="DW1223" s="350"/>
      <c r="DX1223" s="350"/>
      <c r="DY1223" s="350"/>
      <c r="DZ1223" s="350"/>
      <c r="EA1223" s="350"/>
      <c r="EB1223" s="350"/>
      <c r="EC1223" s="350"/>
      <c r="ED1223" s="350"/>
      <c r="EE1223" s="350"/>
      <c r="EF1223" s="350"/>
      <c r="EG1223" s="350"/>
      <c r="EH1223" s="350"/>
      <c r="EI1223" s="350"/>
      <c r="EJ1223" s="350"/>
      <c r="EK1223" s="350"/>
      <c r="EL1223" s="350"/>
      <c r="EM1223" s="350"/>
      <c r="EN1223" s="350"/>
      <c r="EO1223" s="350"/>
      <c r="EP1223" s="350"/>
      <c r="EQ1223" s="350"/>
      <c r="ER1223" s="350"/>
      <c r="ES1223" s="350"/>
      <c r="ET1223" s="350"/>
      <c r="EU1223" s="350"/>
      <c r="EV1223" s="350"/>
      <c r="EW1223" s="350"/>
      <c r="EX1223" s="350"/>
      <c r="EY1223" s="350"/>
      <c r="EZ1223" s="350"/>
      <c r="FA1223" s="350"/>
      <c r="FB1223" s="350"/>
      <c r="FC1223" s="350"/>
      <c r="FD1223" s="350"/>
      <c r="FE1223" s="350"/>
      <c r="FF1223" s="350"/>
      <c r="FG1223" s="350"/>
      <c r="FH1223" s="350"/>
      <c r="FI1223" s="350"/>
      <c r="FJ1223" s="350"/>
      <c r="FK1223" s="350"/>
      <c r="FL1223" s="350"/>
      <c r="FM1223" s="350"/>
      <c r="FN1223" s="350"/>
      <c r="FO1223" s="350"/>
      <c r="FP1223" s="350"/>
      <c r="FQ1223" s="350"/>
      <c r="FR1223" s="350"/>
      <c r="FS1223" s="350"/>
      <c r="FT1223" s="350"/>
      <c r="FU1223" s="350"/>
      <c r="FV1223" s="350"/>
      <c r="FW1223" s="350"/>
      <c r="FX1223" s="350"/>
      <c r="FY1223" s="350"/>
      <c r="FZ1223" s="350"/>
      <c r="GA1223" s="350"/>
      <c r="GB1223" s="350"/>
      <c r="GC1223" s="350"/>
      <c r="GD1223" s="350"/>
      <c r="GE1223" s="350"/>
      <c r="GF1223" s="350"/>
      <c r="GG1223" s="350"/>
      <c r="GH1223" s="350"/>
      <c r="GI1223" s="350"/>
      <c r="GJ1223" s="350"/>
      <c r="GK1223" s="350"/>
      <c r="GL1223" s="350"/>
      <c r="GM1223" s="350"/>
      <c r="GN1223" s="350"/>
      <c r="GO1223" s="350"/>
      <c r="GP1223" s="350"/>
      <c r="GQ1223" s="350"/>
      <c r="GR1223" s="350"/>
      <c r="GS1223" s="350"/>
      <c r="GT1223" s="350"/>
      <c r="GU1223" s="350"/>
      <c r="GV1223" s="350"/>
      <c r="GW1223" s="350"/>
      <c r="GX1223" s="350"/>
      <c r="GY1223" s="350"/>
      <c r="GZ1223" s="350"/>
      <c r="HA1223" s="350"/>
      <c r="HB1223" s="350"/>
      <c r="HC1223" s="350"/>
      <c r="HD1223" s="350"/>
      <c r="HE1223" s="350"/>
      <c r="HF1223" s="350"/>
      <c r="HG1223" s="350"/>
      <c r="HH1223" s="350"/>
      <c r="HI1223" s="350"/>
      <c r="HJ1223" s="350"/>
      <c r="HK1223" s="350"/>
      <c r="HL1223" s="350"/>
      <c r="HM1223" s="350"/>
      <c r="HN1223" s="350"/>
      <c r="HO1223" s="350"/>
      <c r="HP1223" s="350"/>
      <c r="HQ1223" s="350"/>
      <c r="HR1223" s="350"/>
      <c r="HS1223" s="350"/>
      <c r="HT1223" s="350"/>
      <c r="HU1223" s="350"/>
      <c r="HV1223" s="350"/>
      <c r="HW1223" s="350"/>
      <c r="HX1223" s="350"/>
      <c r="HY1223" s="350"/>
      <c r="HZ1223" s="350"/>
      <c r="IA1223" s="350"/>
      <c r="IB1223" s="350"/>
      <c r="IC1223" s="350"/>
      <c r="ID1223" s="350"/>
      <c r="IE1223" s="350"/>
      <c r="IF1223" s="350"/>
      <c r="IG1223" s="350"/>
      <c r="IH1223" s="350"/>
      <c r="II1223" s="350"/>
      <c r="IJ1223" s="350"/>
      <c r="IK1223" s="350"/>
      <c r="IL1223" s="350"/>
      <c r="IM1223" s="350"/>
      <c r="IN1223" s="350"/>
      <c r="IO1223" s="350"/>
      <c r="IP1223" s="350"/>
      <c r="IQ1223" s="350"/>
      <c r="IR1223" s="350"/>
      <c r="IS1223" s="350"/>
      <c r="IT1223" s="350"/>
      <c r="IU1223" s="350"/>
      <c r="IV1223" s="350"/>
    </row>
    <row r="1224" spans="1:256" s="62" customFormat="1" x14ac:dyDescent="0.2">
      <c r="A1224" s="350" t="s">
        <v>2075</v>
      </c>
      <c r="B1224" s="352">
        <v>41744.635416666664</v>
      </c>
      <c r="C1224" s="352">
        <v>41753.704861111109</v>
      </c>
      <c r="D1224" s="350" t="s">
        <v>3941</v>
      </c>
      <c r="E1224" s="350" t="s">
        <v>3894</v>
      </c>
      <c r="F1224" s="350"/>
      <c r="G1224" s="350">
        <v>50</v>
      </c>
      <c r="H1224" s="350"/>
      <c r="I1224" s="350"/>
      <c r="J1224" s="350"/>
      <c r="K1224" s="350"/>
      <c r="L1224" s="350"/>
      <c r="M1224" s="350">
        <v>1600</v>
      </c>
      <c r="N1224" s="350"/>
      <c r="O1224" s="350"/>
      <c r="P1224" s="350"/>
      <c r="Q1224" s="350">
        <v>150</v>
      </c>
      <c r="R1224" s="350"/>
      <c r="S1224" s="350"/>
      <c r="T1224" s="350"/>
      <c r="U1224" s="350"/>
      <c r="V1224" s="350"/>
      <c r="W1224" s="350"/>
      <c r="X1224" s="350"/>
      <c r="Y1224" s="350"/>
      <c r="Z1224" s="350"/>
      <c r="AA1224" s="350"/>
      <c r="AB1224" s="350"/>
      <c r="AC1224" s="350"/>
      <c r="AD1224" s="350"/>
      <c r="AE1224" s="350"/>
      <c r="AF1224" s="350"/>
      <c r="AG1224" s="350"/>
      <c r="AH1224" s="350"/>
      <c r="AI1224" s="350"/>
      <c r="AJ1224" s="350"/>
      <c r="AK1224" s="350"/>
      <c r="AL1224" s="350"/>
      <c r="AM1224" s="350"/>
      <c r="AN1224" s="350"/>
      <c r="AO1224" s="350"/>
      <c r="AP1224" s="350"/>
      <c r="AQ1224" s="350"/>
      <c r="AR1224" s="350"/>
      <c r="AS1224" s="350"/>
      <c r="AT1224" s="350"/>
      <c r="AU1224" s="350"/>
      <c r="AV1224" s="350"/>
      <c r="AW1224" s="350"/>
      <c r="AX1224" s="350"/>
      <c r="AY1224" s="350"/>
      <c r="AZ1224" s="350"/>
      <c r="BA1224" s="350"/>
      <c r="BB1224" s="350"/>
      <c r="BC1224" s="350"/>
      <c r="BD1224" s="350"/>
      <c r="BE1224" s="350"/>
      <c r="BF1224" s="350"/>
      <c r="BG1224" s="350"/>
      <c r="BH1224" s="350"/>
      <c r="BI1224" s="350"/>
      <c r="BJ1224" s="350"/>
      <c r="BK1224" s="350"/>
      <c r="BL1224" s="350"/>
      <c r="BM1224" s="350"/>
      <c r="BN1224" s="350"/>
      <c r="BO1224" s="350"/>
      <c r="BP1224" s="350"/>
      <c r="BQ1224" s="350"/>
      <c r="BR1224" s="350"/>
      <c r="BS1224" s="350"/>
      <c r="BT1224" s="350"/>
      <c r="BU1224" s="350"/>
      <c r="BV1224" s="350"/>
      <c r="BW1224" s="350"/>
      <c r="BX1224" s="350"/>
      <c r="BY1224" s="350"/>
      <c r="BZ1224" s="350"/>
      <c r="CA1224" s="350"/>
      <c r="CB1224" s="350"/>
      <c r="CC1224" s="350"/>
      <c r="CD1224" s="350"/>
      <c r="CE1224" s="350"/>
      <c r="CF1224" s="350"/>
      <c r="CG1224" s="350"/>
      <c r="CH1224" s="350"/>
      <c r="CI1224" s="350"/>
      <c r="CJ1224" s="350"/>
      <c r="CK1224" s="350"/>
      <c r="CL1224" s="350"/>
      <c r="CM1224" s="350"/>
      <c r="CN1224" s="350"/>
      <c r="CO1224" s="350"/>
      <c r="CP1224" s="350"/>
      <c r="CQ1224" s="350"/>
      <c r="CR1224" s="350"/>
      <c r="CS1224" s="350"/>
      <c r="CT1224" s="350"/>
      <c r="CU1224" s="350"/>
      <c r="CV1224" s="350"/>
      <c r="CW1224" s="350"/>
      <c r="CX1224" s="350"/>
      <c r="CY1224" s="350"/>
      <c r="CZ1224" s="350"/>
      <c r="DA1224" s="350"/>
      <c r="DB1224" s="350"/>
      <c r="DC1224" s="350"/>
      <c r="DD1224" s="350"/>
      <c r="DE1224" s="350"/>
      <c r="DF1224" s="350"/>
      <c r="DG1224" s="350"/>
      <c r="DH1224" s="350"/>
      <c r="DI1224" s="350"/>
      <c r="DJ1224" s="350"/>
      <c r="DK1224" s="350"/>
      <c r="DL1224" s="350"/>
      <c r="DM1224" s="350"/>
      <c r="DN1224" s="350"/>
      <c r="DO1224" s="350"/>
      <c r="DP1224" s="350"/>
      <c r="DQ1224" s="350"/>
      <c r="DR1224" s="350"/>
      <c r="DS1224" s="350"/>
      <c r="DT1224" s="350"/>
      <c r="DU1224" s="350"/>
      <c r="DV1224" s="350"/>
      <c r="DW1224" s="350"/>
      <c r="DX1224" s="350"/>
      <c r="DY1224" s="350"/>
      <c r="DZ1224" s="350"/>
      <c r="EA1224" s="350"/>
      <c r="EB1224" s="350"/>
      <c r="EC1224" s="350"/>
      <c r="ED1224" s="350"/>
      <c r="EE1224" s="350"/>
      <c r="EF1224" s="350"/>
      <c r="EG1224" s="350"/>
      <c r="EH1224" s="350"/>
      <c r="EI1224" s="350"/>
      <c r="EJ1224" s="350"/>
      <c r="EK1224" s="350"/>
      <c r="EL1224" s="350"/>
      <c r="EM1224" s="350"/>
      <c r="EN1224" s="350"/>
      <c r="EO1224" s="350"/>
      <c r="EP1224" s="350"/>
      <c r="EQ1224" s="350"/>
      <c r="ER1224" s="350"/>
      <c r="ES1224" s="350"/>
      <c r="ET1224" s="350"/>
      <c r="EU1224" s="350"/>
      <c r="EV1224" s="350"/>
      <c r="EW1224" s="350"/>
      <c r="EX1224" s="350"/>
      <c r="EY1224" s="350"/>
      <c r="EZ1224" s="350"/>
      <c r="FA1224" s="350"/>
      <c r="FB1224" s="350"/>
      <c r="FC1224" s="350"/>
      <c r="FD1224" s="350"/>
      <c r="FE1224" s="350"/>
      <c r="FF1224" s="350"/>
      <c r="FG1224" s="350"/>
      <c r="FH1224" s="350"/>
      <c r="FI1224" s="350"/>
      <c r="FJ1224" s="350"/>
      <c r="FK1224" s="350"/>
      <c r="FL1224" s="350"/>
      <c r="FM1224" s="350"/>
      <c r="FN1224" s="350"/>
      <c r="FO1224" s="350"/>
      <c r="FP1224" s="350"/>
      <c r="FQ1224" s="350"/>
      <c r="FR1224" s="350"/>
      <c r="FS1224" s="350"/>
      <c r="FT1224" s="350"/>
      <c r="FU1224" s="350"/>
      <c r="FV1224" s="350"/>
      <c r="FW1224" s="350"/>
      <c r="FX1224" s="350"/>
      <c r="FY1224" s="350"/>
      <c r="FZ1224" s="350"/>
      <c r="GA1224" s="350"/>
      <c r="GB1224" s="350"/>
      <c r="GC1224" s="350"/>
      <c r="GD1224" s="350"/>
      <c r="GE1224" s="350"/>
      <c r="GF1224" s="350"/>
      <c r="GG1224" s="350"/>
      <c r="GH1224" s="350"/>
      <c r="GI1224" s="350"/>
      <c r="GJ1224" s="350"/>
      <c r="GK1224" s="350"/>
      <c r="GL1224" s="350"/>
      <c r="GM1224" s="350"/>
      <c r="GN1224" s="350"/>
      <c r="GO1224" s="350"/>
      <c r="GP1224" s="350"/>
      <c r="GQ1224" s="350"/>
      <c r="GR1224" s="350"/>
      <c r="GS1224" s="350"/>
      <c r="GT1224" s="350"/>
      <c r="GU1224" s="350"/>
      <c r="GV1224" s="350"/>
      <c r="GW1224" s="350"/>
      <c r="GX1224" s="350"/>
      <c r="GY1224" s="350"/>
      <c r="GZ1224" s="350"/>
      <c r="HA1224" s="350"/>
      <c r="HB1224" s="350"/>
      <c r="HC1224" s="350"/>
      <c r="HD1224" s="350"/>
      <c r="HE1224" s="350"/>
      <c r="HF1224" s="350"/>
      <c r="HG1224" s="350"/>
      <c r="HH1224" s="350"/>
      <c r="HI1224" s="350"/>
      <c r="HJ1224" s="350"/>
      <c r="HK1224" s="350"/>
      <c r="HL1224" s="350"/>
      <c r="HM1224" s="350"/>
      <c r="HN1224" s="350"/>
      <c r="HO1224" s="350"/>
      <c r="HP1224" s="350"/>
      <c r="HQ1224" s="350"/>
      <c r="HR1224" s="350"/>
      <c r="HS1224" s="350"/>
      <c r="HT1224" s="350"/>
      <c r="HU1224" s="350"/>
      <c r="HV1224" s="350"/>
      <c r="HW1224" s="350"/>
      <c r="HX1224" s="350"/>
      <c r="HY1224" s="350"/>
      <c r="HZ1224" s="350"/>
      <c r="IA1224" s="350"/>
      <c r="IB1224" s="350"/>
      <c r="IC1224" s="350"/>
      <c r="ID1224" s="350"/>
      <c r="IE1224" s="350"/>
      <c r="IF1224" s="350"/>
      <c r="IG1224" s="350"/>
      <c r="IH1224" s="350"/>
      <c r="II1224" s="350"/>
      <c r="IJ1224" s="350"/>
      <c r="IK1224" s="350"/>
      <c r="IL1224" s="350"/>
      <c r="IM1224" s="350"/>
      <c r="IN1224" s="350"/>
      <c r="IO1224" s="350"/>
      <c r="IP1224" s="350"/>
      <c r="IQ1224" s="350"/>
      <c r="IR1224" s="350"/>
      <c r="IS1224" s="350"/>
      <c r="IT1224" s="350"/>
      <c r="IU1224" s="350"/>
      <c r="IV1224" s="350"/>
    </row>
    <row r="1225" spans="1:256" s="62" customFormat="1" x14ac:dyDescent="0.2">
      <c r="A1225" s="350" t="s">
        <v>2075</v>
      </c>
      <c r="B1225" s="352">
        <v>41753.885416666664</v>
      </c>
      <c r="C1225" s="352">
        <v>41757.322916666664</v>
      </c>
      <c r="D1225" s="350" t="s">
        <v>3940</v>
      </c>
      <c r="E1225" s="350" t="s">
        <v>3939</v>
      </c>
      <c r="F1225" s="350"/>
      <c r="G1225" s="350">
        <v>50</v>
      </c>
      <c r="H1225" s="350"/>
      <c r="I1225" s="350"/>
      <c r="J1225" s="350"/>
      <c r="K1225" s="350"/>
      <c r="L1225" s="350"/>
      <c r="M1225" s="350">
        <v>570</v>
      </c>
      <c r="N1225" s="350"/>
      <c r="O1225" s="350"/>
      <c r="P1225" s="350"/>
      <c r="Q1225" s="350">
        <v>150</v>
      </c>
      <c r="R1225" s="350"/>
      <c r="S1225" s="350"/>
      <c r="T1225" s="350"/>
      <c r="U1225" s="350"/>
      <c r="V1225" s="350"/>
      <c r="W1225" s="350"/>
      <c r="X1225" s="350"/>
      <c r="Y1225" s="350"/>
      <c r="Z1225" s="350"/>
      <c r="AA1225" s="350"/>
      <c r="AB1225" s="350"/>
      <c r="AC1225" s="350"/>
      <c r="AD1225" s="350"/>
      <c r="AE1225" s="350"/>
      <c r="AF1225" s="350"/>
      <c r="AG1225" s="350"/>
      <c r="AH1225" s="350"/>
      <c r="AI1225" s="350"/>
      <c r="AJ1225" s="350"/>
      <c r="AK1225" s="350"/>
      <c r="AL1225" s="350"/>
      <c r="AM1225" s="350"/>
      <c r="AN1225" s="350"/>
      <c r="AO1225" s="350"/>
      <c r="AP1225" s="350"/>
      <c r="AQ1225" s="350"/>
      <c r="AR1225" s="350"/>
      <c r="AS1225" s="350"/>
      <c r="AT1225" s="350"/>
      <c r="AU1225" s="350"/>
      <c r="AV1225" s="350"/>
      <c r="AW1225" s="350"/>
      <c r="AX1225" s="350"/>
      <c r="AY1225" s="350"/>
      <c r="AZ1225" s="350"/>
      <c r="BA1225" s="350"/>
      <c r="BB1225" s="350"/>
      <c r="BC1225" s="350"/>
      <c r="BD1225" s="350"/>
      <c r="BE1225" s="350"/>
      <c r="BF1225" s="350"/>
      <c r="BG1225" s="350"/>
      <c r="BH1225" s="350"/>
      <c r="BI1225" s="350"/>
      <c r="BJ1225" s="350"/>
      <c r="BK1225" s="350"/>
      <c r="BL1225" s="350"/>
      <c r="BM1225" s="350"/>
      <c r="BN1225" s="350"/>
      <c r="BO1225" s="350"/>
      <c r="BP1225" s="350"/>
      <c r="BQ1225" s="350"/>
      <c r="BR1225" s="350"/>
      <c r="BS1225" s="350"/>
      <c r="BT1225" s="350"/>
      <c r="BU1225" s="350"/>
      <c r="BV1225" s="350"/>
      <c r="BW1225" s="350"/>
      <c r="BX1225" s="350"/>
      <c r="BY1225" s="350"/>
      <c r="BZ1225" s="350"/>
      <c r="CA1225" s="350"/>
      <c r="CB1225" s="350"/>
      <c r="CC1225" s="350"/>
      <c r="CD1225" s="350"/>
      <c r="CE1225" s="350"/>
      <c r="CF1225" s="350"/>
      <c r="CG1225" s="350"/>
      <c r="CH1225" s="350"/>
      <c r="CI1225" s="350"/>
      <c r="CJ1225" s="350"/>
      <c r="CK1225" s="350"/>
      <c r="CL1225" s="350"/>
      <c r="CM1225" s="350"/>
      <c r="CN1225" s="350"/>
      <c r="CO1225" s="350"/>
      <c r="CP1225" s="350"/>
      <c r="CQ1225" s="350"/>
      <c r="CR1225" s="350"/>
      <c r="CS1225" s="350"/>
      <c r="CT1225" s="350"/>
      <c r="CU1225" s="350"/>
      <c r="CV1225" s="350"/>
      <c r="CW1225" s="350"/>
      <c r="CX1225" s="350"/>
      <c r="CY1225" s="350"/>
      <c r="CZ1225" s="350"/>
      <c r="DA1225" s="350"/>
      <c r="DB1225" s="350"/>
      <c r="DC1225" s="350"/>
      <c r="DD1225" s="350"/>
      <c r="DE1225" s="350"/>
      <c r="DF1225" s="350"/>
      <c r="DG1225" s="350"/>
      <c r="DH1225" s="350"/>
      <c r="DI1225" s="350"/>
      <c r="DJ1225" s="350"/>
      <c r="DK1225" s="350"/>
      <c r="DL1225" s="350"/>
      <c r="DM1225" s="350"/>
      <c r="DN1225" s="350"/>
      <c r="DO1225" s="350"/>
      <c r="DP1225" s="350"/>
      <c r="DQ1225" s="350"/>
      <c r="DR1225" s="350"/>
      <c r="DS1225" s="350"/>
      <c r="DT1225" s="350"/>
      <c r="DU1225" s="350"/>
      <c r="DV1225" s="350"/>
      <c r="DW1225" s="350"/>
      <c r="DX1225" s="350"/>
      <c r="DY1225" s="350"/>
      <c r="DZ1225" s="350"/>
      <c r="EA1225" s="350"/>
      <c r="EB1225" s="350"/>
      <c r="EC1225" s="350"/>
      <c r="ED1225" s="350"/>
      <c r="EE1225" s="350"/>
      <c r="EF1225" s="350"/>
      <c r="EG1225" s="350"/>
      <c r="EH1225" s="350"/>
      <c r="EI1225" s="350"/>
      <c r="EJ1225" s="350"/>
      <c r="EK1225" s="350"/>
      <c r="EL1225" s="350"/>
      <c r="EM1225" s="350"/>
      <c r="EN1225" s="350"/>
      <c r="EO1225" s="350"/>
      <c r="EP1225" s="350"/>
      <c r="EQ1225" s="350"/>
      <c r="ER1225" s="350"/>
      <c r="ES1225" s="350"/>
      <c r="ET1225" s="350"/>
      <c r="EU1225" s="350"/>
      <c r="EV1225" s="350"/>
      <c r="EW1225" s="350"/>
      <c r="EX1225" s="350"/>
      <c r="EY1225" s="350"/>
      <c r="EZ1225" s="350"/>
      <c r="FA1225" s="350"/>
      <c r="FB1225" s="350"/>
      <c r="FC1225" s="350"/>
      <c r="FD1225" s="350"/>
      <c r="FE1225" s="350"/>
      <c r="FF1225" s="350"/>
      <c r="FG1225" s="350"/>
      <c r="FH1225" s="350"/>
      <c r="FI1225" s="350"/>
      <c r="FJ1225" s="350"/>
      <c r="FK1225" s="350"/>
      <c r="FL1225" s="350"/>
      <c r="FM1225" s="350"/>
      <c r="FN1225" s="350"/>
      <c r="FO1225" s="350"/>
      <c r="FP1225" s="350"/>
      <c r="FQ1225" s="350"/>
      <c r="FR1225" s="350"/>
      <c r="FS1225" s="350"/>
      <c r="FT1225" s="350"/>
      <c r="FU1225" s="350"/>
      <c r="FV1225" s="350"/>
      <c r="FW1225" s="350"/>
      <c r="FX1225" s="350"/>
      <c r="FY1225" s="350"/>
      <c r="FZ1225" s="350"/>
      <c r="GA1225" s="350"/>
      <c r="GB1225" s="350"/>
      <c r="GC1225" s="350"/>
      <c r="GD1225" s="350"/>
      <c r="GE1225" s="350"/>
      <c r="GF1225" s="350"/>
      <c r="GG1225" s="350"/>
      <c r="GH1225" s="350"/>
      <c r="GI1225" s="350"/>
      <c r="GJ1225" s="350"/>
      <c r="GK1225" s="350"/>
      <c r="GL1225" s="350"/>
      <c r="GM1225" s="350"/>
      <c r="GN1225" s="350"/>
      <c r="GO1225" s="350"/>
      <c r="GP1225" s="350"/>
      <c r="GQ1225" s="350"/>
      <c r="GR1225" s="350"/>
      <c r="GS1225" s="350"/>
      <c r="GT1225" s="350"/>
      <c r="GU1225" s="350"/>
      <c r="GV1225" s="350"/>
      <c r="GW1225" s="350"/>
      <c r="GX1225" s="350"/>
      <c r="GY1225" s="350"/>
      <c r="GZ1225" s="350"/>
      <c r="HA1225" s="350"/>
      <c r="HB1225" s="350"/>
      <c r="HC1225" s="350"/>
      <c r="HD1225" s="350"/>
      <c r="HE1225" s="350"/>
      <c r="HF1225" s="350"/>
      <c r="HG1225" s="350"/>
      <c r="HH1225" s="350"/>
      <c r="HI1225" s="350"/>
      <c r="HJ1225" s="350"/>
      <c r="HK1225" s="350"/>
      <c r="HL1225" s="350"/>
      <c r="HM1225" s="350"/>
      <c r="HN1225" s="350"/>
      <c r="HO1225" s="350"/>
      <c r="HP1225" s="350"/>
      <c r="HQ1225" s="350"/>
      <c r="HR1225" s="350"/>
      <c r="HS1225" s="350"/>
      <c r="HT1225" s="350"/>
      <c r="HU1225" s="350"/>
      <c r="HV1225" s="350"/>
      <c r="HW1225" s="350"/>
      <c r="HX1225" s="350"/>
      <c r="HY1225" s="350"/>
      <c r="HZ1225" s="350"/>
      <c r="IA1225" s="350"/>
      <c r="IB1225" s="350"/>
      <c r="IC1225" s="350"/>
      <c r="ID1225" s="350"/>
      <c r="IE1225" s="350"/>
      <c r="IF1225" s="350"/>
      <c r="IG1225" s="350"/>
      <c r="IH1225" s="350"/>
      <c r="II1225" s="350"/>
      <c r="IJ1225" s="350"/>
      <c r="IK1225" s="350"/>
      <c r="IL1225" s="350"/>
      <c r="IM1225" s="350"/>
      <c r="IN1225" s="350"/>
      <c r="IO1225" s="350"/>
      <c r="IP1225" s="350"/>
      <c r="IQ1225" s="350"/>
      <c r="IR1225" s="350"/>
      <c r="IS1225" s="350"/>
      <c r="IT1225" s="350"/>
      <c r="IU1225" s="350"/>
      <c r="IV1225" s="350"/>
    </row>
    <row r="1226" spans="1:256" s="62" customFormat="1" x14ac:dyDescent="0.2">
      <c r="A1226" s="350" t="s">
        <v>2075</v>
      </c>
      <c r="B1226" s="352">
        <v>41757.381944444445</v>
      </c>
      <c r="C1226" s="352">
        <v>41757.986111111109</v>
      </c>
      <c r="D1226" s="350" t="s">
        <v>3938</v>
      </c>
      <c r="E1226" s="350" t="s">
        <v>3937</v>
      </c>
      <c r="F1226" s="350"/>
      <c r="G1226" s="350">
        <v>50</v>
      </c>
      <c r="H1226" s="350"/>
      <c r="I1226" s="350"/>
      <c r="J1226" s="350"/>
      <c r="K1226" s="350"/>
      <c r="L1226" s="350"/>
      <c r="M1226" s="350">
        <v>1400</v>
      </c>
      <c r="N1226" s="350"/>
      <c r="O1226" s="350"/>
      <c r="P1226" s="350"/>
      <c r="Q1226" s="350">
        <v>52</v>
      </c>
      <c r="R1226" s="350"/>
      <c r="S1226" s="350"/>
      <c r="T1226" s="350"/>
      <c r="U1226" s="350"/>
      <c r="V1226" s="350"/>
      <c r="W1226" s="350"/>
      <c r="X1226" s="350"/>
      <c r="Y1226" s="350"/>
      <c r="Z1226" s="350"/>
      <c r="AA1226" s="350"/>
      <c r="AB1226" s="350"/>
      <c r="AC1226" s="350"/>
      <c r="AD1226" s="350"/>
      <c r="AE1226" s="350"/>
      <c r="AF1226" s="350"/>
      <c r="AG1226" s="350"/>
      <c r="AH1226" s="350"/>
      <c r="AI1226" s="350"/>
      <c r="AJ1226" s="350"/>
      <c r="AK1226" s="350"/>
      <c r="AL1226" s="350"/>
      <c r="AM1226" s="350"/>
      <c r="AN1226" s="350"/>
      <c r="AO1226" s="350"/>
      <c r="AP1226" s="350"/>
      <c r="AQ1226" s="350"/>
      <c r="AR1226" s="350"/>
      <c r="AS1226" s="350"/>
      <c r="AT1226" s="350"/>
      <c r="AU1226" s="350"/>
      <c r="AV1226" s="350"/>
      <c r="AW1226" s="350"/>
      <c r="AX1226" s="350"/>
      <c r="AY1226" s="350"/>
      <c r="AZ1226" s="350"/>
      <c r="BA1226" s="350"/>
      <c r="BB1226" s="350"/>
      <c r="BC1226" s="350"/>
      <c r="BD1226" s="350"/>
      <c r="BE1226" s="350"/>
      <c r="BF1226" s="350"/>
      <c r="BG1226" s="350"/>
      <c r="BH1226" s="350"/>
      <c r="BI1226" s="350"/>
      <c r="BJ1226" s="350"/>
      <c r="BK1226" s="350"/>
      <c r="BL1226" s="350"/>
      <c r="BM1226" s="350"/>
      <c r="BN1226" s="350"/>
      <c r="BO1226" s="350"/>
      <c r="BP1226" s="350"/>
      <c r="BQ1226" s="350"/>
      <c r="BR1226" s="350"/>
      <c r="BS1226" s="350"/>
      <c r="BT1226" s="350"/>
      <c r="BU1226" s="350"/>
      <c r="BV1226" s="350"/>
      <c r="BW1226" s="350"/>
      <c r="BX1226" s="350"/>
      <c r="BY1226" s="350"/>
      <c r="BZ1226" s="350"/>
      <c r="CA1226" s="350"/>
      <c r="CB1226" s="350"/>
      <c r="CC1226" s="350"/>
      <c r="CD1226" s="350"/>
      <c r="CE1226" s="350"/>
      <c r="CF1226" s="350"/>
      <c r="CG1226" s="350"/>
      <c r="CH1226" s="350"/>
      <c r="CI1226" s="350"/>
      <c r="CJ1226" s="350"/>
      <c r="CK1226" s="350"/>
      <c r="CL1226" s="350"/>
      <c r="CM1226" s="350"/>
      <c r="CN1226" s="350"/>
      <c r="CO1226" s="350"/>
      <c r="CP1226" s="350"/>
      <c r="CQ1226" s="350"/>
      <c r="CR1226" s="350"/>
      <c r="CS1226" s="350"/>
      <c r="CT1226" s="350"/>
      <c r="CU1226" s="350"/>
      <c r="CV1226" s="350"/>
      <c r="CW1226" s="350"/>
      <c r="CX1226" s="350"/>
      <c r="CY1226" s="350"/>
      <c r="CZ1226" s="350"/>
      <c r="DA1226" s="350"/>
      <c r="DB1226" s="350"/>
      <c r="DC1226" s="350"/>
      <c r="DD1226" s="350"/>
      <c r="DE1226" s="350"/>
      <c r="DF1226" s="350"/>
      <c r="DG1226" s="350"/>
      <c r="DH1226" s="350"/>
      <c r="DI1226" s="350"/>
      <c r="DJ1226" s="350"/>
      <c r="DK1226" s="350"/>
      <c r="DL1226" s="350"/>
      <c r="DM1226" s="350"/>
      <c r="DN1226" s="350"/>
      <c r="DO1226" s="350"/>
      <c r="DP1226" s="350"/>
      <c r="DQ1226" s="350"/>
      <c r="DR1226" s="350"/>
      <c r="DS1226" s="350"/>
      <c r="DT1226" s="350"/>
      <c r="DU1226" s="350"/>
      <c r="DV1226" s="350"/>
      <c r="DW1226" s="350"/>
      <c r="DX1226" s="350"/>
      <c r="DY1226" s="350"/>
      <c r="DZ1226" s="350"/>
      <c r="EA1226" s="350"/>
      <c r="EB1226" s="350"/>
      <c r="EC1226" s="350"/>
      <c r="ED1226" s="350"/>
      <c r="EE1226" s="350"/>
      <c r="EF1226" s="350"/>
      <c r="EG1226" s="350"/>
      <c r="EH1226" s="350"/>
      <c r="EI1226" s="350"/>
      <c r="EJ1226" s="350"/>
      <c r="EK1226" s="350"/>
      <c r="EL1226" s="350"/>
      <c r="EM1226" s="350"/>
      <c r="EN1226" s="350"/>
      <c r="EO1226" s="350"/>
      <c r="EP1226" s="350"/>
      <c r="EQ1226" s="350"/>
      <c r="ER1226" s="350"/>
      <c r="ES1226" s="350"/>
      <c r="ET1226" s="350"/>
      <c r="EU1226" s="350"/>
      <c r="EV1226" s="350"/>
      <c r="EW1226" s="350"/>
      <c r="EX1226" s="350"/>
      <c r="EY1226" s="350"/>
      <c r="EZ1226" s="350"/>
      <c r="FA1226" s="350"/>
      <c r="FB1226" s="350"/>
      <c r="FC1226" s="350"/>
      <c r="FD1226" s="350"/>
      <c r="FE1226" s="350"/>
      <c r="FF1226" s="350"/>
      <c r="FG1226" s="350"/>
      <c r="FH1226" s="350"/>
      <c r="FI1226" s="350"/>
      <c r="FJ1226" s="350"/>
      <c r="FK1226" s="350"/>
      <c r="FL1226" s="350"/>
      <c r="FM1226" s="350"/>
      <c r="FN1226" s="350"/>
      <c r="FO1226" s="350"/>
      <c r="FP1226" s="350"/>
      <c r="FQ1226" s="350"/>
      <c r="FR1226" s="350"/>
      <c r="FS1226" s="350"/>
      <c r="FT1226" s="350"/>
      <c r="FU1226" s="350"/>
      <c r="FV1226" s="350"/>
      <c r="FW1226" s="350"/>
      <c r="FX1226" s="350"/>
      <c r="FY1226" s="350"/>
      <c r="FZ1226" s="350"/>
      <c r="GA1226" s="350"/>
      <c r="GB1226" s="350"/>
      <c r="GC1226" s="350"/>
      <c r="GD1226" s="350"/>
      <c r="GE1226" s="350"/>
      <c r="GF1226" s="350"/>
      <c r="GG1226" s="350"/>
      <c r="GH1226" s="350"/>
      <c r="GI1226" s="350"/>
      <c r="GJ1226" s="350"/>
      <c r="GK1226" s="350"/>
      <c r="GL1226" s="350"/>
      <c r="GM1226" s="350"/>
      <c r="GN1226" s="350"/>
      <c r="GO1226" s="350"/>
      <c r="GP1226" s="350"/>
      <c r="GQ1226" s="350"/>
      <c r="GR1226" s="350"/>
      <c r="GS1226" s="350"/>
      <c r="GT1226" s="350"/>
      <c r="GU1226" s="350"/>
      <c r="GV1226" s="350"/>
      <c r="GW1226" s="350"/>
      <c r="GX1226" s="350"/>
      <c r="GY1226" s="350"/>
      <c r="GZ1226" s="350"/>
      <c r="HA1226" s="350"/>
      <c r="HB1226" s="350"/>
      <c r="HC1226" s="350"/>
      <c r="HD1226" s="350"/>
      <c r="HE1226" s="350"/>
      <c r="HF1226" s="350"/>
      <c r="HG1226" s="350"/>
      <c r="HH1226" s="350"/>
      <c r="HI1226" s="350"/>
      <c r="HJ1226" s="350"/>
      <c r="HK1226" s="350"/>
      <c r="HL1226" s="350"/>
      <c r="HM1226" s="350"/>
      <c r="HN1226" s="350"/>
      <c r="HO1226" s="350"/>
      <c r="HP1226" s="350"/>
      <c r="HQ1226" s="350"/>
      <c r="HR1226" s="350"/>
      <c r="HS1226" s="350"/>
      <c r="HT1226" s="350"/>
      <c r="HU1226" s="350"/>
      <c r="HV1226" s="350"/>
      <c r="HW1226" s="350"/>
      <c r="HX1226" s="350"/>
      <c r="HY1226" s="350"/>
      <c r="HZ1226" s="350"/>
      <c r="IA1226" s="350"/>
      <c r="IB1226" s="350"/>
      <c r="IC1226" s="350"/>
      <c r="ID1226" s="350"/>
      <c r="IE1226" s="350"/>
      <c r="IF1226" s="350"/>
      <c r="IG1226" s="350"/>
      <c r="IH1226" s="350"/>
      <c r="II1226" s="350"/>
      <c r="IJ1226" s="350"/>
      <c r="IK1226" s="350"/>
      <c r="IL1226" s="350"/>
      <c r="IM1226" s="350"/>
      <c r="IN1226" s="350"/>
      <c r="IO1226" s="350"/>
      <c r="IP1226" s="350"/>
      <c r="IQ1226" s="350"/>
      <c r="IR1226" s="350"/>
      <c r="IS1226" s="350"/>
      <c r="IT1226" s="350"/>
      <c r="IU1226" s="350"/>
      <c r="IV1226" s="350"/>
    </row>
    <row r="1227" spans="1:256" s="62" customFormat="1" x14ac:dyDescent="0.2">
      <c r="A1227" s="350" t="s">
        <v>2075</v>
      </c>
      <c r="B1227" s="352">
        <v>41758.118055555555</v>
      </c>
      <c r="C1227" s="352">
        <v>41759.003472222219</v>
      </c>
      <c r="D1227" s="350" t="s">
        <v>3936</v>
      </c>
      <c r="E1227" s="350" t="s">
        <v>3935</v>
      </c>
      <c r="F1227" s="350"/>
      <c r="G1227" s="350">
        <v>50</v>
      </c>
      <c r="H1227" s="350"/>
      <c r="I1227" s="350"/>
      <c r="J1227" s="350"/>
      <c r="K1227" s="350"/>
      <c r="L1227" s="350"/>
      <c r="M1227" s="350">
        <v>2100</v>
      </c>
      <c r="N1227" s="350"/>
      <c r="O1227" s="350"/>
      <c r="P1227" s="350"/>
      <c r="Q1227" s="350">
        <v>37</v>
      </c>
      <c r="R1227" s="350"/>
      <c r="S1227" s="350"/>
      <c r="T1227" s="350"/>
      <c r="U1227" s="350"/>
      <c r="V1227" s="350"/>
      <c r="W1227" s="350"/>
      <c r="X1227" s="350"/>
      <c r="Y1227" s="350"/>
      <c r="Z1227" s="350"/>
      <c r="AA1227" s="350"/>
      <c r="AB1227" s="350"/>
      <c r="AC1227" s="350"/>
      <c r="AD1227" s="350"/>
      <c r="AE1227" s="350"/>
      <c r="AF1227" s="350"/>
      <c r="AG1227" s="350"/>
      <c r="AH1227" s="350"/>
      <c r="AI1227" s="350"/>
      <c r="AJ1227" s="350"/>
      <c r="AK1227" s="350"/>
      <c r="AL1227" s="350"/>
      <c r="AM1227" s="350"/>
      <c r="AN1227" s="350"/>
      <c r="AO1227" s="350"/>
      <c r="AP1227" s="350"/>
      <c r="AQ1227" s="350"/>
      <c r="AR1227" s="350"/>
      <c r="AS1227" s="350"/>
      <c r="AT1227" s="350"/>
      <c r="AU1227" s="350"/>
      <c r="AV1227" s="350"/>
      <c r="AW1227" s="350"/>
      <c r="AX1227" s="350"/>
      <c r="AY1227" s="350"/>
      <c r="AZ1227" s="350"/>
      <c r="BA1227" s="350"/>
      <c r="BB1227" s="350"/>
      <c r="BC1227" s="350"/>
      <c r="BD1227" s="350"/>
      <c r="BE1227" s="350"/>
      <c r="BF1227" s="350"/>
      <c r="BG1227" s="350"/>
      <c r="BH1227" s="350"/>
      <c r="BI1227" s="350"/>
      <c r="BJ1227" s="350"/>
      <c r="BK1227" s="350"/>
      <c r="BL1227" s="350"/>
      <c r="BM1227" s="350"/>
      <c r="BN1227" s="350"/>
      <c r="BO1227" s="350"/>
      <c r="BP1227" s="350"/>
      <c r="BQ1227" s="350"/>
      <c r="BR1227" s="350"/>
      <c r="BS1227" s="350"/>
      <c r="BT1227" s="350"/>
      <c r="BU1227" s="350"/>
      <c r="BV1227" s="350"/>
      <c r="BW1227" s="350"/>
      <c r="BX1227" s="350"/>
      <c r="BY1227" s="350"/>
      <c r="BZ1227" s="350"/>
      <c r="CA1227" s="350"/>
      <c r="CB1227" s="350"/>
      <c r="CC1227" s="350"/>
      <c r="CD1227" s="350"/>
      <c r="CE1227" s="350"/>
      <c r="CF1227" s="350"/>
      <c r="CG1227" s="350"/>
      <c r="CH1227" s="350"/>
      <c r="CI1227" s="350"/>
      <c r="CJ1227" s="350"/>
      <c r="CK1227" s="350"/>
      <c r="CL1227" s="350"/>
      <c r="CM1227" s="350"/>
      <c r="CN1227" s="350"/>
      <c r="CO1227" s="350"/>
      <c r="CP1227" s="350"/>
      <c r="CQ1227" s="350"/>
      <c r="CR1227" s="350"/>
      <c r="CS1227" s="350"/>
      <c r="CT1227" s="350"/>
      <c r="CU1227" s="350"/>
      <c r="CV1227" s="350"/>
      <c r="CW1227" s="350"/>
      <c r="CX1227" s="350"/>
      <c r="CY1227" s="350"/>
      <c r="CZ1227" s="350"/>
      <c r="DA1227" s="350"/>
      <c r="DB1227" s="350"/>
      <c r="DC1227" s="350"/>
      <c r="DD1227" s="350"/>
      <c r="DE1227" s="350"/>
      <c r="DF1227" s="350"/>
      <c r="DG1227" s="350"/>
      <c r="DH1227" s="350"/>
      <c r="DI1227" s="350"/>
      <c r="DJ1227" s="350"/>
      <c r="DK1227" s="350"/>
      <c r="DL1227" s="350"/>
      <c r="DM1227" s="350"/>
      <c r="DN1227" s="350"/>
      <c r="DO1227" s="350"/>
      <c r="DP1227" s="350"/>
      <c r="DQ1227" s="350"/>
      <c r="DR1227" s="350"/>
      <c r="DS1227" s="350"/>
      <c r="DT1227" s="350"/>
      <c r="DU1227" s="350"/>
      <c r="DV1227" s="350"/>
      <c r="DW1227" s="350"/>
      <c r="DX1227" s="350"/>
      <c r="DY1227" s="350"/>
      <c r="DZ1227" s="350"/>
      <c r="EA1227" s="350"/>
      <c r="EB1227" s="350"/>
      <c r="EC1227" s="350"/>
      <c r="ED1227" s="350"/>
      <c r="EE1227" s="350"/>
      <c r="EF1227" s="350"/>
      <c r="EG1227" s="350"/>
      <c r="EH1227" s="350"/>
      <c r="EI1227" s="350"/>
      <c r="EJ1227" s="350"/>
      <c r="EK1227" s="350"/>
      <c r="EL1227" s="350"/>
      <c r="EM1227" s="350"/>
      <c r="EN1227" s="350"/>
      <c r="EO1227" s="350"/>
      <c r="EP1227" s="350"/>
      <c r="EQ1227" s="350"/>
      <c r="ER1227" s="350"/>
      <c r="ES1227" s="350"/>
      <c r="ET1227" s="350"/>
      <c r="EU1227" s="350"/>
      <c r="EV1227" s="350"/>
      <c r="EW1227" s="350"/>
      <c r="EX1227" s="350"/>
      <c r="EY1227" s="350"/>
      <c r="EZ1227" s="350"/>
      <c r="FA1227" s="350"/>
      <c r="FB1227" s="350"/>
      <c r="FC1227" s="350"/>
      <c r="FD1227" s="350"/>
      <c r="FE1227" s="350"/>
      <c r="FF1227" s="350"/>
      <c r="FG1227" s="350"/>
      <c r="FH1227" s="350"/>
      <c r="FI1227" s="350"/>
      <c r="FJ1227" s="350"/>
      <c r="FK1227" s="350"/>
      <c r="FL1227" s="350"/>
      <c r="FM1227" s="350"/>
      <c r="FN1227" s="350"/>
      <c r="FO1227" s="350"/>
      <c r="FP1227" s="350"/>
      <c r="FQ1227" s="350"/>
      <c r="FR1227" s="350"/>
      <c r="FS1227" s="350"/>
      <c r="FT1227" s="350"/>
      <c r="FU1227" s="350"/>
      <c r="FV1227" s="350"/>
      <c r="FW1227" s="350"/>
      <c r="FX1227" s="350"/>
      <c r="FY1227" s="350"/>
      <c r="FZ1227" s="350"/>
      <c r="GA1227" s="350"/>
      <c r="GB1227" s="350"/>
      <c r="GC1227" s="350"/>
      <c r="GD1227" s="350"/>
      <c r="GE1227" s="350"/>
      <c r="GF1227" s="350"/>
      <c r="GG1227" s="350"/>
      <c r="GH1227" s="350"/>
      <c r="GI1227" s="350"/>
      <c r="GJ1227" s="350"/>
      <c r="GK1227" s="350"/>
      <c r="GL1227" s="350"/>
      <c r="GM1227" s="350"/>
      <c r="GN1227" s="350"/>
      <c r="GO1227" s="350"/>
      <c r="GP1227" s="350"/>
      <c r="GQ1227" s="350"/>
      <c r="GR1227" s="350"/>
      <c r="GS1227" s="350"/>
      <c r="GT1227" s="350"/>
      <c r="GU1227" s="350"/>
      <c r="GV1227" s="350"/>
      <c r="GW1227" s="350"/>
      <c r="GX1227" s="350"/>
      <c r="GY1227" s="350"/>
      <c r="GZ1227" s="350"/>
      <c r="HA1227" s="350"/>
      <c r="HB1227" s="350"/>
      <c r="HC1227" s="350"/>
      <c r="HD1227" s="350"/>
      <c r="HE1227" s="350"/>
      <c r="HF1227" s="350"/>
      <c r="HG1227" s="350"/>
      <c r="HH1227" s="350"/>
      <c r="HI1227" s="350"/>
      <c r="HJ1227" s="350"/>
      <c r="HK1227" s="350"/>
      <c r="HL1227" s="350"/>
      <c r="HM1227" s="350"/>
      <c r="HN1227" s="350"/>
      <c r="HO1227" s="350"/>
      <c r="HP1227" s="350"/>
      <c r="HQ1227" s="350"/>
      <c r="HR1227" s="350"/>
      <c r="HS1227" s="350"/>
      <c r="HT1227" s="350"/>
      <c r="HU1227" s="350"/>
      <c r="HV1227" s="350"/>
      <c r="HW1227" s="350"/>
      <c r="HX1227" s="350"/>
      <c r="HY1227" s="350"/>
      <c r="HZ1227" s="350"/>
      <c r="IA1227" s="350"/>
      <c r="IB1227" s="350"/>
      <c r="IC1227" s="350"/>
      <c r="ID1227" s="350"/>
      <c r="IE1227" s="350"/>
      <c r="IF1227" s="350"/>
      <c r="IG1227" s="350"/>
      <c r="IH1227" s="350"/>
      <c r="II1227" s="350"/>
      <c r="IJ1227" s="350"/>
      <c r="IK1227" s="350"/>
      <c r="IL1227" s="350"/>
      <c r="IM1227" s="350"/>
      <c r="IN1227" s="350"/>
      <c r="IO1227" s="350"/>
      <c r="IP1227" s="350"/>
      <c r="IQ1227" s="350"/>
      <c r="IR1227" s="350"/>
      <c r="IS1227" s="350"/>
      <c r="IT1227" s="350"/>
      <c r="IU1227" s="350"/>
      <c r="IV1227" s="350"/>
    </row>
    <row r="1228" spans="1:256" s="62" customFormat="1" x14ac:dyDescent="0.2">
      <c r="A1228" s="350" t="s">
        <v>2075</v>
      </c>
      <c r="B1228" s="352">
        <v>41759.246527777781</v>
      </c>
      <c r="C1228" s="352">
        <v>41762.746527777781</v>
      </c>
      <c r="D1228" s="350" t="s">
        <v>3934</v>
      </c>
      <c r="E1228" s="350" t="s">
        <v>3933</v>
      </c>
      <c r="F1228" s="350"/>
      <c r="G1228" s="350">
        <v>50</v>
      </c>
      <c r="H1228" s="350"/>
      <c r="I1228" s="350"/>
      <c r="J1228" s="350"/>
      <c r="K1228" s="350"/>
      <c r="L1228" s="350"/>
      <c r="M1228" s="350">
        <v>1000</v>
      </c>
      <c r="N1228" s="350"/>
      <c r="O1228" s="350"/>
      <c r="P1228" s="350"/>
      <c r="Q1228" s="350">
        <v>63</v>
      </c>
      <c r="R1228" s="350"/>
      <c r="S1228" s="350"/>
      <c r="T1228" s="350"/>
      <c r="U1228" s="350"/>
      <c r="V1228" s="350"/>
      <c r="W1228" s="350"/>
      <c r="X1228" s="350"/>
      <c r="Y1228" s="350"/>
      <c r="Z1228" s="350"/>
      <c r="AA1228" s="350"/>
      <c r="AB1228" s="350"/>
      <c r="AC1228" s="350"/>
      <c r="AD1228" s="350"/>
      <c r="AE1228" s="350"/>
      <c r="AF1228" s="350"/>
      <c r="AG1228" s="350"/>
      <c r="AH1228" s="350"/>
      <c r="AI1228" s="350"/>
      <c r="AJ1228" s="350"/>
      <c r="AK1228" s="350"/>
      <c r="AL1228" s="350"/>
      <c r="AM1228" s="350"/>
      <c r="AN1228" s="350"/>
      <c r="AO1228" s="350"/>
      <c r="AP1228" s="350"/>
      <c r="AQ1228" s="350"/>
      <c r="AR1228" s="350"/>
      <c r="AS1228" s="350"/>
      <c r="AT1228" s="350"/>
      <c r="AU1228" s="350"/>
      <c r="AV1228" s="350"/>
      <c r="AW1228" s="350"/>
      <c r="AX1228" s="350"/>
      <c r="AY1228" s="350"/>
      <c r="AZ1228" s="350"/>
      <c r="BA1228" s="350"/>
      <c r="BB1228" s="350"/>
      <c r="BC1228" s="350"/>
      <c r="BD1228" s="350"/>
      <c r="BE1228" s="350"/>
      <c r="BF1228" s="350"/>
      <c r="BG1228" s="350"/>
      <c r="BH1228" s="350"/>
      <c r="BI1228" s="350"/>
      <c r="BJ1228" s="350"/>
      <c r="BK1228" s="350"/>
      <c r="BL1228" s="350"/>
      <c r="BM1228" s="350"/>
      <c r="BN1228" s="350"/>
      <c r="BO1228" s="350"/>
      <c r="BP1228" s="350"/>
      <c r="BQ1228" s="350"/>
      <c r="BR1228" s="350"/>
      <c r="BS1228" s="350"/>
      <c r="BT1228" s="350"/>
      <c r="BU1228" s="350"/>
      <c r="BV1228" s="350"/>
      <c r="BW1228" s="350"/>
      <c r="BX1228" s="350"/>
      <c r="BY1228" s="350"/>
      <c r="BZ1228" s="350"/>
      <c r="CA1228" s="350"/>
      <c r="CB1228" s="350"/>
      <c r="CC1228" s="350"/>
      <c r="CD1228" s="350"/>
      <c r="CE1228" s="350"/>
      <c r="CF1228" s="350"/>
      <c r="CG1228" s="350"/>
      <c r="CH1228" s="350"/>
      <c r="CI1228" s="350"/>
      <c r="CJ1228" s="350"/>
      <c r="CK1228" s="350"/>
      <c r="CL1228" s="350"/>
      <c r="CM1228" s="350"/>
      <c r="CN1228" s="350"/>
      <c r="CO1228" s="350"/>
      <c r="CP1228" s="350"/>
      <c r="CQ1228" s="350"/>
      <c r="CR1228" s="350"/>
      <c r="CS1228" s="350"/>
      <c r="CT1228" s="350"/>
      <c r="CU1228" s="350"/>
      <c r="CV1228" s="350"/>
      <c r="CW1228" s="350"/>
      <c r="CX1228" s="350"/>
      <c r="CY1228" s="350"/>
      <c r="CZ1228" s="350"/>
      <c r="DA1228" s="350"/>
      <c r="DB1228" s="350"/>
      <c r="DC1228" s="350"/>
      <c r="DD1228" s="350"/>
      <c r="DE1228" s="350"/>
      <c r="DF1228" s="350"/>
      <c r="DG1228" s="350"/>
      <c r="DH1228" s="350"/>
      <c r="DI1228" s="350"/>
      <c r="DJ1228" s="350"/>
      <c r="DK1228" s="350"/>
      <c r="DL1228" s="350"/>
      <c r="DM1228" s="350"/>
      <c r="DN1228" s="350"/>
      <c r="DO1228" s="350"/>
      <c r="DP1228" s="350"/>
      <c r="DQ1228" s="350"/>
      <c r="DR1228" s="350"/>
      <c r="DS1228" s="350"/>
      <c r="DT1228" s="350"/>
      <c r="DU1228" s="350"/>
      <c r="DV1228" s="350"/>
      <c r="DW1228" s="350"/>
      <c r="DX1228" s="350"/>
      <c r="DY1228" s="350"/>
      <c r="DZ1228" s="350"/>
      <c r="EA1228" s="350"/>
      <c r="EB1228" s="350"/>
      <c r="EC1228" s="350"/>
      <c r="ED1228" s="350"/>
      <c r="EE1228" s="350"/>
      <c r="EF1228" s="350"/>
      <c r="EG1228" s="350"/>
      <c r="EH1228" s="350"/>
      <c r="EI1228" s="350"/>
      <c r="EJ1228" s="350"/>
      <c r="EK1228" s="350"/>
      <c r="EL1228" s="350"/>
      <c r="EM1228" s="350"/>
      <c r="EN1228" s="350"/>
      <c r="EO1228" s="350"/>
      <c r="EP1228" s="350"/>
      <c r="EQ1228" s="350"/>
      <c r="ER1228" s="350"/>
      <c r="ES1228" s="350"/>
      <c r="ET1228" s="350"/>
      <c r="EU1228" s="350"/>
      <c r="EV1228" s="350"/>
      <c r="EW1228" s="350"/>
      <c r="EX1228" s="350"/>
      <c r="EY1228" s="350"/>
      <c r="EZ1228" s="350"/>
      <c r="FA1228" s="350"/>
      <c r="FB1228" s="350"/>
      <c r="FC1228" s="350"/>
      <c r="FD1228" s="350"/>
      <c r="FE1228" s="350"/>
      <c r="FF1228" s="350"/>
      <c r="FG1228" s="350"/>
      <c r="FH1228" s="350"/>
      <c r="FI1228" s="350"/>
      <c r="FJ1228" s="350"/>
      <c r="FK1228" s="350"/>
      <c r="FL1228" s="350"/>
      <c r="FM1228" s="350"/>
      <c r="FN1228" s="350"/>
      <c r="FO1228" s="350"/>
      <c r="FP1228" s="350"/>
      <c r="FQ1228" s="350"/>
      <c r="FR1228" s="350"/>
      <c r="FS1228" s="350"/>
      <c r="FT1228" s="350"/>
      <c r="FU1228" s="350"/>
      <c r="FV1228" s="350"/>
      <c r="FW1228" s="350"/>
      <c r="FX1228" s="350"/>
      <c r="FY1228" s="350"/>
      <c r="FZ1228" s="350"/>
      <c r="GA1228" s="350"/>
      <c r="GB1228" s="350"/>
      <c r="GC1228" s="350"/>
      <c r="GD1228" s="350"/>
      <c r="GE1228" s="350"/>
      <c r="GF1228" s="350"/>
      <c r="GG1228" s="350"/>
      <c r="GH1228" s="350"/>
      <c r="GI1228" s="350"/>
      <c r="GJ1228" s="350"/>
      <c r="GK1228" s="350"/>
      <c r="GL1228" s="350"/>
      <c r="GM1228" s="350"/>
      <c r="GN1228" s="350"/>
      <c r="GO1228" s="350"/>
      <c r="GP1228" s="350"/>
      <c r="GQ1228" s="350"/>
      <c r="GR1228" s="350"/>
      <c r="GS1228" s="350"/>
      <c r="GT1228" s="350"/>
      <c r="GU1228" s="350"/>
      <c r="GV1228" s="350"/>
      <c r="GW1228" s="350"/>
      <c r="GX1228" s="350"/>
      <c r="GY1228" s="350"/>
      <c r="GZ1228" s="350"/>
      <c r="HA1228" s="350"/>
      <c r="HB1228" s="350"/>
      <c r="HC1228" s="350"/>
      <c r="HD1228" s="350"/>
      <c r="HE1228" s="350"/>
      <c r="HF1228" s="350"/>
      <c r="HG1228" s="350"/>
      <c r="HH1228" s="350"/>
      <c r="HI1228" s="350"/>
      <c r="HJ1228" s="350"/>
      <c r="HK1228" s="350"/>
      <c r="HL1228" s="350"/>
      <c r="HM1228" s="350"/>
      <c r="HN1228" s="350"/>
      <c r="HO1228" s="350"/>
      <c r="HP1228" s="350"/>
      <c r="HQ1228" s="350"/>
      <c r="HR1228" s="350"/>
      <c r="HS1228" s="350"/>
      <c r="HT1228" s="350"/>
      <c r="HU1228" s="350"/>
      <c r="HV1228" s="350"/>
      <c r="HW1228" s="350"/>
      <c r="HX1228" s="350"/>
      <c r="HY1228" s="350"/>
      <c r="HZ1228" s="350"/>
      <c r="IA1228" s="350"/>
      <c r="IB1228" s="350"/>
      <c r="IC1228" s="350"/>
      <c r="ID1228" s="350"/>
      <c r="IE1228" s="350"/>
      <c r="IF1228" s="350"/>
      <c r="IG1228" s="350"/>
      <c r="IH1228" s="350"/>
      <c r="II1228" s="350"/>
      <c r="IJ1228" s="350"/>
      <c r="IK1228" s="350"/>
      <c r="IL1228" s="350"/>
      <c r="IM1228" s="350"/>
      <c r="IN1228" s="350"/>
      <c r="IO1228" s="350"/>
      <c r="IP1228" s="350"/>
      <c r="IQ1228" s="350"/>
      <c r="IR1228" s="350"/>
      <c r="IS1228" s="350"/>
      <c r="IT1228" s="350"/>
      <c r="IU1228" s="350"/>
      <c r="IV1228" s="350"/>
    </row>
    <row r="1229" spans="1:256" s="62" customFormat="1" x14ac:dyDescent="0.2">
      <c r="A1229" s="350" t="s">
        <v>2075</v>
      </c>
      <c r="B1229" s="352">
        <v>41762.979166666664</v>
      </c>
      <c r="C1229" s="352">
        <v>41767.291666666664</v>
      </c>
      <c r="D1229" s="350" t="s">
        <v>3932</v>
      </c>
      <c r="E1229" s="350" t="s">
        <v>3931</v>
      </c>
      <c r="F1229" s="350"/>
      <c r="G1229" s="350">
        <v>50</v>
      </c>
      <c r="H1229" s="350"/>
      <c r="I1229" s="350"/>
      <c r="J1229" s="350"/>
      <c r="K1229" s="350"/>
      <c r="L1229" s="350"/>
      <c r="M1229" s="350">
        <v>560</v>
      </c>
      <c r="N1229" s="350"/>
      <c r="O1229" s="350"/>
      <c r="P1229" s="350"/>
      <c r="Q1229" s="350">
        <v>76</v>
      </c>
      <c r="R1229" s="350"/>
      <c r="S1229" s="350"/>
      <c r="T1229" s="350"/>
      <c r="U1229" s="350"/>
      <c r="V1229" s="350"/>
      <c r="W1229" s="350"/>
      <c r="X1229" s="350"/>
      <c r="Y1229" s="350"/>
      <c r="Z1229" s="350"/>
      <c r="AA1229" s="350"/>
      <c r="AB1229" s="350"/>
      <c r="AC1229" s="350"/>
      <c r="AD1229" s="350"/>
      <c r="AE1229" s="350"/>
      <c r="AF1229" s="350"/>
      <c r="AG1229" s="350"/>
      <c r="AH1229" s="350"/>
      <c r="AI1229" s="350"/>
      <c r="AJ1229" s="350"/>
      <c r="AK1229" s="350"/>
      <c r="AL1229" s="350"/>
      <c r="AM1229" s="350"/>
      <c r="AN1229" s="350"/>
      <c r="AO1229" s="350"/>
      <c r="AP1229" s="350"/>
      <c r="AQ1229" s="350"/>
      <c r="AR1229" s="350"/>
      <c r="AS1229" s="350"/>
      <c r="AT1229" s="350"/>
      <c r="AU1229" s="350"/>
      <c r="AV1229" s="350"/>
      <c r="AW1229" s="350"/>
      <c r="AX1229" s="350"/>
      <c r="AY1229" s="350"/>
      <c r="AZ1229" s="350"/>
      <c r="BA1229" s="350"/>
      <c r="BB1229" s="350"/>
      <c r="BC1229" s="350"/>
      <c r="BD1229" s="350"/>
      <c r="BE1229" s="350"/>
      <c r="BF1229" s="350"/>
      <c r="BG1229" s="350"/>
      <c r="BH1229" s="350"/>
      <c r="BI1229" s="350"/>
      <c r="BJ1229" s="350"/>
      <c r="BK1229" s="350"/>
      <c r="BL1229" s="350"/>
      <c r="BM1229" s="350"/>
      <c r="BN1229" s="350"/>
      <c r="BO1229" s="350"/>
      <c r="BP1229" s="350"/>
      <c r="BQ1229" s="350"/>
      <c r="BR1229" s="350"/>
      <c r="BS1229" s="350"/>
      <c r="BT1229" s="350"/>
      <c r="BU1229" s="350"/>
      <c r="BV1229" s="350"/>
      <c r="BW1229" s="350"/>
      <c r="BX1229" s="350"/>
      <c r="BY1229" s="350"/>
      <c r="BZ1229" s="350"/>
      <c r="CA1229" s="350"/>
      <c r="CB1229" s="350"/>
      <c r="CC1229" s="350"/>
      <c r="CD1229" s="350"/>
      <c r="CE1229" s="350"/>
      <c r="CF1229" s="350"/>
      <c r="CG1229" s="350"/>
      <c r="CH1229" s="350"/>
      <c r="CI1229" s="350"/>
      <c r="CJ1229" s="350"/>
      <c r="CK1229" s="350"/>
      <c r="CL1229" s="350"/>
      <c r="CM1229" s="350"/>
      <c r="CN1229" s="350"/>
      <c r="CO1229" s="350"/>
      <c r="CP1229" s="350"/>
      <c r="CQ1229" s="350"/>
      <c r="CR1229" s="350"/>
      <c r="CS1229" s="350"/>
      <c r="CT1229" s="350"/>
      <c r="CU1229" s="350"/>
      <c r="CV1229" s="350"/>
      <c r="CW1229" s="350"/>
      <c r="CX1229" s="350"/>
      <c r="CY1229" s="350"/>
      <c r="CZ1229" s="350"/>
      <c r="DA1229" s="350"/>
      <c r="DB1229" s="350"/>
      <c r="DC1229" s="350"/>
      <c r="DD1229" s="350"/>
      <c r="DE1229" s="350"/>
      <c r="DF1229" s="350"/>
      <c r="DG1229" s="350"/>
      <c r="DH1229" s="350"/>
      <c r="DI1229" s="350"/>
      <c r="DJ1229" s="350"/>
      <c r="DK1229" s="350"/>
      <c r="DL1229" s="350"/>
      <c r="DM1229" s="350"/>
      <c r="DN1229" s="350"/>
      <c r="DO1229" s="350"/>
      <c r="DP1229" s="350"/>
      <c r="DQ1229" s="350"/>
      <c r="DR1229" s="350"/>
      <c r="DS1229" s="350"/>
      <c r="DT1229" s="350"/>
      <c r="DU1229" s="350"/>
      <c r="DV1229" s="350"/>
      <c r="DW1229" s="350"/>
      <c r="DX1229" s="350"/>
      <c r="DY1229" s="350"/>
      <c r="DZ1229" s="350"/>
      <c r="EA1229" s="350"/>
      <c r="EB1229" s="350"/>
      <c r="EC1229" s="350"/>
      <c r="ED1229" s="350"/>
      <c r="EE1229" s="350"/>
      <c r="EF1229" s="350"/>
      <c r="EG1229" s="350"/>
      <c r="EH1229" s="350"/>
      <c r="EI1229" s="350"/>
      <c r="EJ1229" s="350"/>
      <c r="EK1229" s="350"/>
      <c r="EL1229" s="350"/>
      <c r="EM1229" s="350"/>
      <c r="EN1229" s="350"/>
      <c r="EO1229" s="350"/>
      <c r="EP1229" s="350"/>
      <c r="EQ1229" s="350"/>
      <c r="ER1229" s="350"/>
      <c r="ES1229" s="350"/>
      <c r="ET1229" s="350"/>
      <c r="EU1229" s="350"/>
      <c r="EV1229" s="350"/>
      <c r="EW1229" s="350"/>
      <c r="EX1229" s="350"/>
      <c r="EY1229" s="350"/>
      <c r="EZ1229" s="350"/>
      <c r="FA1229" s="350"/>
      <c r="FB1229" s="350"/>
      <c r="FC1229" s="350"/>
      <c r="FD1229" s="350"/>
      <c r="FE1229" s="350"/>
      <c r="FF1229" s="350"/>
      <c r="FG1229" s="350"/>
      <c r="FH1229" s="350"/>
      <c r="FI1229" s="350"/>
      <c r="FJ1229" s="350"/>
      <c r="FK1229" s="350"/>
      <c r="FL1229" s="350"/>
      <c r="FM1229" s="350"/>
      <c r="FN1229" s="350"/>
      <c r="FO1229" s="350"/>
      <c r="FP1229" s="350"/>
      <c r="FQ1229" s="350"/>
      <c r="FR1229" s="350"/>
      <c r="FS1229" s="350"/>
      <c r="FT1229" s="350"/>
      <c r="FU1229" s="350"/>
      <c r="FV1229" s="350"/>
      <c r="FW1229" s="350"/>
      <c r="FX1229" s="350"/>
      <c r="FY1229" s="350"/>
      <c r="FZ1229" s="350"/>
      <c r="GA1229" s="350"/>
      <c r="GB1229" s="350"/>
      <c r="GC1229" s="350"/>
      <c r="GD1229" s="350"/>
      <c r="GE1229" s="350"/>
      <c r="GF1229" s="350"/>
      <c r="GG1229" s="350"/>
      <c r="GH1229" s="350"/>
      <c r="GI1229" s="350"/>
      <c r="GJ1229" s="350"/>
      <c r="GK1229" s="350"/>
      <c r="GL1229" s="350"/>
      <c r="GM1229" s="350"/>
      <c r="GN1229" s="350"/>
      <c r="GO1229" s="350"/>
      <c r="GP1229" s="350"/>
      <c r="GQ1229" s="350"/>
      <c r="GR1229" s="350"/>
      <c r="GS1229" s="350"/>
      <c r="GT1229" s="350"/>
      <c r="GU1229" s="350"/>
      <c r="GV1229" s="350"/>
      <c r="GW1229" s="350"/>
      <c r="GX1229" s="350"/>
      <c r="GY1229" s="350"/>
      <c r="GZ1229" s="350"/>
      <c r="HA1229" s="350"/>
      <c r="HB1229" s="350"/>
      <c r="HC1229" s="350"/>
      <c r="HD1229" s="350"/>
      <c r="HE1229" s="350"/>
      <c r="HF1229" s="350"/>
      <c r="HG1229" s="350"/>
      <c r="HH1229" s="350"/>
      <c r="HI1229" s="350"/>
      <c r="HJ1229" s="350"/>
      <c r="HK1229" s="350"/>
      <c r="HL1229" s="350"/>
      <c r="HM1229" s="350"/>
      <c r="HN1229" s="350"/>
      <c r="HO1229" s="350"/>
      <c r="HP1229" s="350"/>
      <c r="HQ1229" s="350"/>
      <c r="HR1229" s="350"/>
      <c r="HS1229" s="350"/>
      <c r="HT1229" s="350"/>
      <c r="HU1229" s="350"/>
      <c r="HV1229" s="350"/>
      <c r="HW1229" s="350"/>
      <c r="HX1229" s="350"/>
      <c r="HY1229" s="350"/>
      <c r="HZ1229" s="350"/>
      <c r="IA1229" s="350"/>
      <c r="IB1229" s="350"/>
      <c r="IC1229" s="350"/>
      <c r="ID1229" s="350"/>
      <c r="IE1229" s="350"/>
      <c r="IF1229" s="350"/>
      <c r="IG1229" s="350"/>
      <c r="IH1229" s="350"/>
      <c r="II1229" s="350"/>
      <c r="IJ1229" s="350"/>
      <c r="IK1229" s="350"/>
      <c r="IL1229" s="350"/>
      <c r="IM1229" s="350"/>
      <c r="IN1229" s="350"/>
      <c r="IO1229" s="350"/>
      <c r="IP1229" s="350"/>
      <c r="IQ1229" s="350"/>
      <c r="IR1229" s="350"/>
      <c r="IS1229" s="350"/>
      <c r="IT1229" s="350"/>
      <c r="IU1229" s="350"/>
      <c r="IV1229" s="350"/>
    </row>
    <row r="1230" spans="1:256" s="62" customFormat="1" x14ac:dyDescent="0.2">
      <c r="A1230" s="350" t="s">
        <v>2075</v>
      </c>
      <c r="B1230" s="352">
        <v>41767.600694444445</v>
      </c>
      <c r="C1230" s="352">
        <v>41768.899305555555</v>
      </c>
      <c r="D1230" s="350" t="s">
        <v>3930</v>
      </c>
      <c r="E1230" s="350" t="s">
        <v>3929</v>
      </c>
      <c r="F1230" s="350"/>
      <c r="G1230" s="350">
        <v>50</v>
      </c>
      <c r="H1230" s="350"/>
      <c r="I1230" s="350"/>
      <c r="J1230" s="350"/>
      <c r="K1230" s="350"/>
      <c r="L1230" s="350"/>
      <c r="M1230" s="350">
        <v>540</v>
      </c>
      <c r="N1230" s="350"/>
      <c r="O1230" s="350"/>
      <c r="P1230" s="350"/>
      <c r="Q1230" s="350">
        <v>86</v>
      </c>
      <c r="R1230" s="350"/>
      <c r="S1230" s="350"/>
      <c r="T1230" s="350"/>
      <c r="U1230" s="350"/>
      <c r="V1230" s="350"/>
      <c r="W1230" s="350"/>
      <c r="X1230" s="350"/>
      <c r="Y1230" s="350"/>
      <c r="Z1230" s="350"/>
      <c r="AA1230" s="350"/>
      <c r="AB1230" s="350"/>
      <c r="AC1230" s="350"/>
      <c r="AD1230" s="350"/>
      <c r="AE1230" s="350"/>
      <c r="AF1230" s="350"/>
      <c r="AG1230" s="350"/>
      <c r="AH1230" s="350"/>
      <c r="AI1230" s="350"/>
      <c r="AJ1230" s="350"/>
      <c r="AK1230" s="350"/>
      <c r="AL1230" s="350"/>
      <c r="AM1230" s="350"/>
      <c r="AN1230" s="350"/>
      <c r="AO1230" s="350"/>
      <c r="AP1230" s="350"/>
      <c r="AQ1230" s="350"/>
      <c r="AR1230" s="350"/>
      <c r="AS1230" s="350"/>
      <c r="AT1230" s="350"/>
      <c r="AU1230" s="350"/>
      <c r="AV1230" s="350"/>
      <c r="AW1230" s="350"/>
      <c r="AX1230" s="350"/>
      <c r="AY1230" s="350"/>
      <c r="AZ1230" s="350"/>
      <c r="BA1230" s="350"/>
      <c r="BB1230" s="350"/>
      <c r="BC1230" s="350"/>
      <c r="BD1230" s="350"/>
      <c r="BE1230" s="350"/>
      <c r="BF1230" s="350"/>
      <c r="BG1230" s="350"/>
      <c r="BH1230" s="350"/>
      <c r="BI1230" s="350"/>
      <c r="BJ1230" s="350"/>
      <c r="BK1230" s="350"/>
      <c r="BL1230" s="350"/>
      <c r="BM1230" s="350"/>
      <c r="BN1230" s="350"/>
      <c r="BO1230" s="350"/>
      <c r="BP1230" s="350"/>
      <c r="BQ1230" s="350"/>
      <c r="BR1230" s="350"/>
      <c r="BS1230" s="350"/>
      <c r="BT1230" s="350"/>
      <c r="BU1230" s="350"/>
      <c r="BV1230" s="350"/>
      <c r="BW1230" s="350"/>
      <c r="BX1230" s="350"/>
      <c r="BY1230" s="350"/>
      <c r="BZ1230" s="350"/>
      <c r="CA1230" s="350"/>
      <c r="CB1230" s="350"/>
      <c r="CC1230" s="350"/>
      <c r="CD1230" s="350"/>
      <c r="CE1230" s="350"/>
      <c r="CF1230" s="350"/>
      <c r="CG1230" s="350"/>
      <c r="CH1230" s="350"/>
      <c r="CI1230" s="350"/>
      <c r="CJ1230" s="350"/>
      <c r="CK1230" s="350"/>
      <c r="CL1230" s="350"/>
      <c r="CM1230" s="350"/>
      <c r="CN1230" s="350"/>
      <c r="CO1230" s="350"/>
      <c r="CP1230" s="350"/>
      <c r="CQ1230" s="350"/>
      <c r="CR1230" s="350"/>
      <c r="CS1230" s="350"/>
      <c r="CT1230" s="350"/>
      <c r="CU1230" s="350"/>
      <c r="CV1230" s="350"/>
      <c r="CW1230" s="350"/>
      <c r="CX1230" s="350"/>
      <c r="CY1230" s="350"/>
      <c r="CZ1230" s="350"/>
      <c r="DA1230" s="350"/>
      <c r="DB1230" s="350"/>
      <c r="DC1230" s="350"/>
      <c r="DD1230" s="350"/>
      <c r="DE1230" s="350"/>
      <c r="DF1230" s="350"/>
      <c r="DG1230" s="350"/>
      <c r="DH1230" s="350"/>
      <c r="DI1230" s="350"/>
      <c r="DJ1230" s="350"/>
      <c r="DK1230" s="350"/>
      <c r="DL1230" s="350"/>
      <c r="DM1230" s="350"/>
      <c r="DN1230" s="350"/>
      <c r="DO1230" s="350"/>
      <c r="DP1230" s="350"/>
      <c r="DQ1230" s="350"/>
      <c r="DR1230" s="350"/>
      <c r="DS1230" s="350"/>
      <c r="DT1230" s="350"/>
      <c r="DU1230" s="350"/>
      <c r="DV1230" s="350"/>
      <c r="DW1230" s="350"/>
      <c r="DX1230" s="350"/>
      <c r="DY1230" s="350"/>
      <c r="DZ1230" s="350"/>
      <c r="EA1230" s="350"/>
      <c r="EB1230" s="350"/>
      <c r="EC1230" s="350"/>
      <c r="ED1230" s="350"/>
      <c r="EE1230" s="350"/>
      <c r="EF1230" s="350"/>
      <c r="EG1230" s="350"/>
      <c r="EH1230" s="350"/>
      <c r="EI1230" s="350"/>
      <c r="EJ1230" s="350"/>
      <c r="EK1230" s="350"/>
      <c r="EL1230" s="350"/>
      <c r="EM1230" s="350"/>
      <c r="EN1230" s="350"/>
      <c r="EO1230" s="350"/>
      <c r="EP1230" s="350"/>
      <c r="EQ1230" s="350"/>
      <c r="ER1230" s="350"/>
      <c r="ES1230" s="350"/>
      <c r="ET1230" s="350"/>
      <c r="EU1230" s="350"/>
      <c r="EV1230" s="350"/>
      <c r="EW1230" s="350"/>
      <c r="EX1230" s="350"/>
      <c r="EY1230" s="350"/>
      <c r="EZ1230" s="350"/>
      <c r="FA1230" s="350"/>
      <c r="FB1230" s="350"/>
      <c r="FC1230" s="350"/>
      <c r="FD1230" s="350"/>
      <c r="FE1230" s="350"/>
      <c r="FF1230" s="350"/>
      <c r="FG1230" s="350"/>
      <c r="FH1230" s="350"/>
      <c r="FI1230" s="350"/>
      <c r="FJ1230" s="350"/>
      <c r="FK1230" s="350"/>
      <c r="FL1230" s="350"/>
      <c r="FM1230" s="350"/>
      <c r="FN1230" s="350"/>
      <c r="FO1230" s="350"/>
      <c r="FP1230" s="350"/>
      <c r="FQ1230" s="350"/>
      <c r="FR1230" s="350"/>
      <c r="FS1230" s="350"/>
      <c r="FT1230" s="350"/>
      <c r="FU1230" s="350"/>
      <c r="FV1230" s="350"/>
      <c r="FW1230" s="350"/>
      <c r="FX1230" s="350"/>
      <c r="FY1230" s="350"/>
      <c r="FZ1230" s="350"/>
      <c r="GA1230" s="350"/>
      <c r="GB1230" s="350"/>
      <c r="GC1230" s="350"/>
      <c r="GD1230" s="350"/>
      <c r="GE1230" s="350"/>
      <c r="GF1230" s="350"/>
      <c r="GG1230" s="350"/>
      <c r="GH1230" s="350"/>
      <c r="GI1230" s="350"/>
      <c r="GJ1230" s="350"/>
      <c r="GK1230" s="350"/>
      <c r="GL1230" s="350"/>
      <c r="GM1230" s="350"/>
      <c r="GN1230" s="350"/>
      <c r="GO1230" s="350"/>
      <c r="GP1230" s="350"/>
      <c r="GQ1230" s="350"/>
      <c r="GR1230" s="350"/>
      <c r="GS1230" s="350"/>
      <c r="GT1230" s="350"/>
      <c r="GU1230" s="350"/>
      <c r="GV1230" s="350"/>
      <c r="GW1230" s="350"/>
      <c r="GX1230" s="350"/>
      <c r="GY1230" s="350"/>
      <c r="GZ1230" s="350"/>
      <c r="HA1230" s="350"/>
      <c r="HB1230" s="350"/>
      <c r="HC1230" s="350"/>
      <c r="HD1230" s="350"/>
      <c r="HE1230" s="350"/>
      <c r="HF1230" s="350"/>
      <c r="HG1230" s="350"/>
      <c r="HH1230" s="350"/>
      <c r="HI1230" s="350"/>
      <c r="HJ1230" s="350"/>
      <c r="HK1230" s="350"/>
      <c r="HL1230" s="350"/>
      <c r="HM1230" s="350"/>
      <c r="HN1230" s="350"/>
      <c r="HO1230" s="350"/>
      <c r="HP1230" s="350"/>
      <c r="HQ1230" s="350"/>
      <c r="HR1230" s="350"/>
      <c r="HS1230" s="350"/>
      <c r="HT1230" s="350"/>
      <c r="HU1230" s="350"/>
      <c r="HV1230" s="350"/>
      <c r="HW1230" s="350"/>
      <c r="HX1230" s="350"/>
      <c r="HY1230" s="350"/>
      <c r="HZ1230" s="350"/>
      <c r="IA1230" s="350"/>
      <c r="IB1230" s="350"/>
      <c r="IC1230" s="350"/>
      <c r="ID1230" s="350"/>
      <c r="IE1230" s="350"/>
      <c r="IF1230" s="350"/>
      <c r="IG1230" s="350"/>
      <c r="IH1230" s="350"/>
      <c r="II1230" s="350"/>
      <c r="IJ1230" s="350"/>
      <c r="IK1230" s="350"/>
      <c r="IL1230" s="350"/>
      <c r="IM1230" s="350"/>
      <c r="IN1230" s="350"/>
      <c r="IO1230" s="350"/>
      <c r="IP1230" s="350"/>
      <c r="IQ1230" s="350"/>
      <c r="IR1230" s="350"/>
      <c r="IS1230" s="350"/>
      <c r="IT1230" s="350"/>
      <c r="IU1230" s="350"/>
      <c r="IV1230" s="350"/>
    </row>
    <row r="1231" spans="1:256" s="62" customFormat="1" x14ac:dyDescent="0.2">
      <c r="A1231" s="350" t="s">
        <v>2075</v>
      </c>
      <c r="B1231" s="352">
        <v>41769.229166666664</v>
      </c>
      <c r="C1231" s="352">
        <v>41772.173611111109</v>
      </c>
      <c r="D1231" s="350" t="s">
        <v>3928</v>
      </c>
      <c r="E1231" s="350" t="s">
        <v>3927</v>
      </c>
      <c r="F1231" s="350"/>
      <c r="G1231" s="350">
        <v>50</v>
      </c>
      <c r="H1231" s="350"/>
      <c r="I1231" s="350"/>
      <c r="J1231" s="350"/>
      <c r="K1231" s="350"/>
      <c r="L1231" s="350"/>
      <c r="M1231" s="350">
        <v>2400</v>
      </c>
      <c r="N1231" s="350"/>
      <c r="O1231" s="350"/>
      <c r="P1231" s="350"/>
      <c r="Q1231" s="350">
        <v>58</v>
      </c>
      <c r="R1231" s="350"/>
      <c r="S1231" s="350"/>
      <c r="T1231" s="350"/>
      <c r="U1231" s="350"/>
      <c r="V1231" s="350"/>
      <c r="W1231" s="350"/>
      <c r="X1231" s="350"/>
      <c r="Y1231" s="350"/>
      <c r="Z1231" s="350"/>
      <c r="AA1231" s="350"/>
      <c r="AB1231" s="350"/>
      <c r="AC1231" s="350"/>
      <c r="AD1231" s="350"/>
      <c r="AE1231" s="350"/>
      <c r="AF1231" s="350"/>
      <c r="AG1231" s="350"/>
      <c r="AH1231" s="350"/>
      <c r="AI1231" s="350"/>
      <c r="AJ1231" s="350"/>
      <c r="AK1231" s="350"/>
      <c r="AL1231" s="350"/>
      <c r="AM1231" s="350"/>
      <c r="AN1231" s="350"/>
      <c r="AO1231" s="350"/>
      <c r="AP1231" s="350"/>
      <c r="AQ1231" s="350"/>
      <c r="AR1231" s="350"/>
      <c r="AS1231" s="350"/>
      <c r="AT1231" s="350"/>
      <c r="AU1231" s="350"/>
      <c r="AV1231" s="350"/>
      <c r="AW1231" s="350"/>
      <c r="AX1231" s="350"/>
      <c r="AY1231" s="350"/>
      <c r="AZ1231" s="350"/>
      <c r="BA1231" s="350"/>
      <c r="BB1231" s="350"/>
      <c r="BC1231" s="350"/>
      <c r="BD1231" s="350"/>
      <c r="BE1231" s="350"/>
      <c r="BF1231" s="350"/>
      <c r="BG1231" s="350"/>
      <c r="BH1231" s="350"/>
      <c r="BI1231" s="350"/>
      <c r="BJ1231" s="350"/>
      <c r="BK1231" s="350"/>
      <c r="BL1231" s="350"/>
      <c r="BM1231" s="350"/>
      <c r="BN1231" s="350"/>
      <c r="BO1231" s="350"/>
      <c r="BP1231" s="350"/>
      <c r="BQ1231" s="350"/>
      <c r="BR1231" s="350"/>
      <c r="BS1231" s="350"/>
      <c r="BT1231" s="350"/>
      <c r="BU1231" s="350"/>
      <c r="BV1231" s="350"/>
      <c r="BW1231" s="350"/>
      <c r="BX1231" s="350"/>
      <c r="BY1231" s="350"/>
      <c r="BZ1231" s="350"/>
      <c r="CA1231" s="350"/>
      <c r="CB1231" s="350"/>
      <c r="CC1231" s="350"/>
      <c r="CD1231" s="350"/>
      <c r="CE1231" s="350"/>
      <c r="CF1231" s="350"/>
      <c r="CG1231" s="350"/>
      <c r="CH1231" s="350"/>
      <c r="CI1231" s="350"/>
      <c r="CJ1231" s="350"/>
      <c r="CK1231" s="350"/>
      <c r="CL1231" s="350"/>
      <c r="CM1231" s="350"/>
      <c r="CN1231" s="350"/>
      <c r="CO1231" s="350"/>
      <c r="CP1231" s="350"/>
      <c r="CQ1231" s="350"/>
      <c r="CR1231" s="350"/>
      <c r="CS1231" s="350"/>
      <c r="CT1231" s="350"/>
      <c r="CU1231" s="350"/>
      <c r="CV1231" s="350"/>
      <c r="CW1231" s="350"/>
      <c r="CX1231" s="350"/>
      <c r="CY1231" s="350"/>
      <c r="CZ1231" s="350"/>
      <c r="DA1231" s="350"/>
      <c r="DB1231" s="350"/>
      <c r="DC1231" s="350"/>
      <c r="DD1231" s="350"/>
      <c r="DE1231" s="350"/>
      <c r="DF1231" s="350"/>
      <c r="DG1231" s="350"/>
      <c r="DH1231" s="350"/>
      <c r="DI1231" s="350"/>
      <c r="DJ1231" s="350"/>
      <c r="DK1231" s="350"/>
      <c r="DL1231" s="350"/>
      <c r="DM1231" s="350"/>
      <c r="DN1231" s="350"/>
      <c r="DO1231" s="350"/>
      <c r="DP1231" s="350"/>
      <c r="DQ1231" s="350"/>
      <c r="DR1231" s="350"/>
      <c r="DS1231" s="350"/>
      <c r="DT1231" s="350"/>
      <c r="DU1231" s="350"/>
      <c r="DV1231" s="350"/>
      <c r="DW1231" s="350"/>
      <c r="DX1231" s="350"/>
      <c r="DY1231" s="350"/>
      <c r="DZ1231" s="350"/>
      <c r="EA1231" s="350"/>
      <c r="EB1231" s="350"/>
      <c r="EC1231" s="350"/>
      <c r="ED1231" s="350"/>
      <c r="EE1231" s="350"/>
      <c r="EF1231" s="350"/>
      <c r="EG1231" s="350"/>
      <c r="EH1231" s="350"/>
      <c r="EI1231" s="350"/>
      <c r="EJ1231" s="350"/>
      <c r="EK1231" s="350"/>
      <c r="EL1231" s="350"/>
      <c r="EM1231" s="350"/>
      <c r="EN1231" s="350"/>
      <c r="EO1231" s="350"/>
      <c r="EP1231" s="350"/>
      <c r="EQ1231" s="350"/>
      <c r="ER1231" s="350"/>
      <c r="ES1231" s="350"/>
      <c r="ET1231" s="350"/>
      <c r="EU1231" s="350"/>
      <c r="EV1231" s="350"/>
      <c r="EW1231" s="350"/>
      <c r="EX1231" s="350"/>
      <c r="EY1231" s="350"/>
      <c r="EZ1231" s="350"/>
      <c r="FA1231" s="350"/>
      <c r="FB1231" s="350"/>
      <c r="FC1231" s="350"/>
      <c r="FD1231" s="350"/>
      <c r="FE1231" s="350"/>
      <c r="FF1231" s="350"/>
      <c r="FG1231" s="350"/>
      <c r="FH1231" s="350"/>
      <c r="FI1231" s="350"/>
      <c r="FJ1231" s="350"/>
      <c r="FK1231" s="350"/>
      <c r="FL1231" s="350"/>
      <c r="FM1231" s="350"/>
      <c r="FN1231" s="350"/>
      <c r="FO1231" s="350"/>
      <c r="FP1231" s="350"/>
      <c r="FQ1231" s="350"/>
      <c r="FR1231" s="350"/>
      <c r="FS1231" s="350"/>
      <c r="FT1231" s="350"/>
      <c r="FU1231" s="350"/>
      <c r="FV1231" s="350"/>
      <c r="FW1231" s="350"/>
      <c r="FX1231" s="350"/>
      <c r="FY1231" s="350"/>
      <c r="FZ1231" s="350"/>
      <c r="GA1231" s="350"/>
      <c r="GB1231" s="350"/>
      <c r="GC1231" s="350"/>
      <c r="GD1231" s="350"/>
      <c r="GE1231" s="350"/>
      <c r="GF1231" s="350"/>
      <c r="GG1231" s="350"/>
      <c r="GH1231" s="350"/>
      <c r="GI1231" s="350"/>
      <c r="GJ1231" s="350"/>
      <c r="GK1231" s="350"/>
      <c r="GL1231" s="350"/>
      <c r="GM1231" s="350"/>
      <c r="GN1231" s="350"/>
      <c r="GO1231" s="350"/>
      <c r="GP1231" s="350"/>
      <c r="GQ1231" s="350"/>
      <c r="GR1231" s="350"/>
      <c r="GS1231" s="350"/>
      <c r="GT1231" s="350"/>
      <c r="GU1231" s="350"/>
      <c r="GV1231" s="350"/>
      <c r="GW1231" s="350"/>
      <c r="GX1231" s="350"/>
      <c r="GY1231" s="350"/>
      <c r="GZ1231" s="350"/>
      <c r="HA1231" s="350"/>
      <c r="HB1231" s="350"/>
      <c r="HC1231" s="350"/>
      <c r="HD1231" s="350"/>
      <c r="HE1231" s="350"/>
      <c r="HF1231" s="350"/>
      <c r="HG1231" s="350"/>
      <c r="HH1231" s="350"/>
      <c r="HI1231" s="350"/>
      <c r="HJ1231" s="350"/>
      <c r="HK1231" s="350"/>
      <c r="HL1231" s="350"/>
      <c r="HM1231" s="350"/>
      <c r="HN1231" s="350"/>
      <c r="HO1231" s="350"/>
      <c r="HP1231" s="350"/>
      <c r="HQ1231" s="350"/>
      <c r="HR1231" s="350"/>
      <c r="HS1231" s="350"/>
      <c r="HT1231" s="350"/>
      <c r="HU1231" s="350"/>
      <c r="HV1231" s="350"/>
      <c r="HW1231" s="350"/>
      <c r="HX1231" s="350"/>
      <c r="HY1231" s="350"/>
      <c r="HZ1231" s="350"/>
      <c r="IA1231" s="350"/>
      <c r="IB1231" s="350"/>
      <c r="IC1231" s="350"/>
      <c r="ID1231" s="350"/>
      <c r="IE1231" s="350"/>
      <c r="IF1231" s="350"/>
      <c r="IG1231" s="350"/>
      <c r="IH1231" s="350"/>
      <c r="II1231" s="350"/>
      <c r="IJ1231" s="350"/>
      <c r="IK1231" s="350"/>
      <c r="IL1231" s="350"/>
      <c r="IM1231" s="350"/>
      <c r="IN1231" s="350"/>
      <c r="IO1231" s="350"/>
      <c r="IP1231" s="350"/>
      <c r="IQ1231" s="350"/>
      <c r="IR1231" s="350"/>
      <c r="IS1231" s="350"/>
      <c r="IT1231" s="350"/>
      <c r="IU1231" s="350"/>
      <c r="IV1231" s="350"/>
    </row>
    <row r="1232" spans="1:256" s="62" customFormat="1" x14ac:dyDescent="0.2">
      <c r="A1232" s="350" t="s">
        <v>2075</v>
      </c>
      <c r="B1232" s="352">
        <v>41772.361111111109</v>
      </c>
      <c r="C1232" s="352">
        <v>41774.152777777781</v>
      </c>
      <c r="D1232" s="350" t="s">
        <v>3926</v>
      </c>
      <c r="E1232" s="350" t="s">
        <v>3925</v>
      </c>
      <c r="F1232" s="350"/>
      <c r="G1232" s="350">
        <v>50</v>
      </c>
      <c r="H1232" s="350"/>
      <c r="I1232" s="350"/>
      <c r="J1232" s="350"/>
      <c r="K1232" s="350"/>
      <c r="L1232" s="350"/>
      <c r="M1232" s="350">
        <v>650</v>
      </c>
      <c r="N1232" s="350"/>
      <c r="O1232" s="350"/>
      <c r="P1232" s="350"/>
      <c r="Q1232" s="350">
        <v>24</v>
      </c>
      <c r="R1232" s="350"/>
      <c r="S1232" s="350"/>
      <c r="T1232" s="350"/>
      <c r="U1232" s="350"/>
      <c r="V1232" s="350"/>
      <c r="W1232" s="350"/>
      <c r="X1232" s="350"/>
      <c r="Y1232" s="350"/>
      <c r="Z1232" s="350"/>
      <c r="AA1232" s="350"/>
      <c r="AB1232" s="350"/>
      <c r="AC1232" s="350"/>
      <c r="AD1232" s="350"/>
      <c r="AE1232" s="350"/>
      <c r="AF1232" s="350"/>
      <c r="AG1232" s="350"/>
      <c r="AH1232" s="350"/>
      <c r="AI1232" s="350"/>
      <c r="AJ1232" s="350"/>
      <c r="AK1232" s="350"/>
      <c r="AL1232" s="350"/>
      <c r="AM1232" s="350"/>
      <c r="AN1232" s="350"/>
      <c r="AO1232" s="350"/>
      <c r="AP1232" s="350"/>
      <c r="AQ1232" s="350"/>
      <c r="AR1232" s="350"/>
      <c r="AS1232" s="350"/>
      <c r="AT1232" s="350"/>
      <c r="AU1232" s="350"/>
      <c r="AV1232" s="350"/>
      <c r="AW1232" s="350"/>
      <c r="AX1232" s="350"/>
      <c r="AY1232" s="350"/>
      <c r="AZ1232" s="350"/>
      <c r="BA1232" s="350"/>
      <c r="BB1232" s="350"/>
      <c r="BC1232" s="350"/>
      <c r="BD1232" s="350"/>
      <c r="BE1232" s="350"/>
      <c r="BF1232" s="350"/>
      <c r="BG1232" s="350"/>
      <c r="BH1232" s="350"/>
      <c r="BI1232" s="350"/>
      <c r="BJ1232" s="350"/>
      <c r="BK1232" s="350"/>
      <c r="BL1232" s="350"/>
      <c r="BM1232" s="350"/>
      <c r="BN1232" s="350"/>
      <c r="BO1232" s="350"/>
      <c r="BP1232" s="350"/>
      <c r="BQ1232" s="350"/>
      <c r="BR1232" s="350"/>
      <c r="BS1232" s="350"/>
      <c r="BT1232" s="350"/>
      <c r="BU1232" s="350"/>
      <c r="BV1232" s="350"/>
      <c r="BW1232" s="350"/>
      <c r="BX1232" s="350"/>
      <c r="BY1232" s="350"/>
      <c r="BZ1232" s="350"/>
      <c r="CA1232" s="350"/>
      <c r="CB1232" s="350"/>
      <c r="CC1232" s="350"/>
      <c r="CD1232" s="350"/>
      <c r="CE1232" s="350"/>
      <c r="CF1232" s="350"/>
      <c r="CG1232" s="350"/>
      <c r="CH1232" s="350"/>
      <c r="CI1232" s="350"/>
      <c r="CJ1232" s="350"/>
      <c r="CK1232" s="350"/>
      <c r="CL1232" s="350"/>
      <c r="CM1232" s="350"/>
      <c r="CN1232" s="350"/>
      <c r="CO1232" s="350"/>
      <c r="CP1232" s="350"/>
      <c r="CQ1232" s="350"/>
      <c r="CR1232" s="350"/>
      <c r="CS1232" s="350"/>
      <c r="CT1232" s="350"/>
      <c r="CU1232" s="350"/>
      <c r="CV1232" s="350"/>
      <c r="CW1232" s="350"/>
      <c r="CX1232" s="350"/>
      <c r="CY1232" s="350"/>
      <c r="CZ1232" s="350"/>
      <c r="DA1232" s="350"/>
      <c r="DB1232" s="350"/>
      <c r="DC1232" s="350"/>
      <c r="DD1232" s="350"/>
      <c r="DE1232" s="350"/>
      <c r="DF1232" s="350"/>
      <c r="DG1232" s="350"/>
      <c r="DH1232" s="350"/>
      <c r="DI1232" s="350"/>
      <c r="DJ1232" s="350"/>
      <c r="DK1232" s="350"/>
      <c r="DL1232" s="350"/>
      <c r="DM1232" s="350"/>
      <c r="DN1232" s="350"/>
      <c r="DO1232" s="350"/>
      <c r="DP1232" s="350"/>
      <c r="DQ1232" s="350"/>
      <c r="DR1232" s="350"/>
      <c r="DS1232" s="350"/>
      <c r="DT1232" s="350"/>
      <c r="DU1232" s="350"/>
      <c r="DV1232" s="350"/>
      <c r="DW1232" s="350"/>
      <c r="DX1232" s="350"/>
      <c r="DY1232" s="350"/>
      <c r="DZ1232" s="350"/>
      <c r="EA1232" s="350"/>
      <c r="EB1232" s="350"/>
      <c r="EC1232" s="350"/>
      <c r="ED1232" s="350"/>
      <c r="EE1232" s="350"/>
      <c r="EF1232" s="350"/>
      <c r="EG1232" s="350"/>
      <c r="EH1232" s="350"/>
      <c r="EI1232" s="350"/>
      <c r="EJ1232" s="350"/>
      <c r="EK1232" s="350"/>
      <c r="EL1232" s="350"/>
      <c r="EM1232" s="350"/>
      <c r="EN1232" s="350"/>
      <c r="EO1232" s="350"/>
      <c r="EP1232" s="350"/>
      <c r="EQ1232" s="350"/>
      <c r="ER1232" s="350"/>
      <c r="ES1232" s="350"/>
      <c r="ET1232" s="350"/>
      <c r="EU1232" s="350"/>
      <c r="EV1232" s="350"/>
      <c r="EW1232" s="350"/>
      <c r="EX1232" s="350"/>
      <c r="EY1232" s="350"/>
      <c r="EZ1232" s="350"/>
      <c r="FA1232" s="350"/>
      <c r="FB1232" s="350"/>
      <c r="FC1232" s="350"/>
      <c r="FD1232" s="350"/>
      <c r="FE1232" s="350"/>
      <c r="FF1232" s="350"/>
      <c r="FG1232" s="350"/>
      <c r="FH1232" s="350"/>
      <c r="FI1232" s="350"/>
      <c r="FJ1232" s="350"/>
      <c r="FK1232" s="350"/>
      <c r="FL1232" s="350"/>
      <c r="FM1232" s="350"/>
      <c r="FN1232" s="350"/>
      <c r="FO1232" s="350"/>
      <c r="FP1232" s="350"/>
      <c r="FQ1232" s="350"/>
      <c r="FR1232" s="350"/>
      <c r="FS1232" s="350"/>
      <c r="FT1232" s="350"/>
      <c r="FU1232" s="350"/>
      <c r="FV1232" s="350"/>
      <c r="FW1232" s="350"/>
      <c r="FX1232" s="350"/>
      <c r="FY1232" s="350"/>
      <c r="FZ1232" s="350"/>
      <c r="GA1232" s="350"/>
      <c r="GB1232" s="350"/>
      <c r="GC1232" s="350"/>
      <c r="GD1232" s="350"/>
      <c r="GE1232" s="350"/>
      <c r="GF1232" s="350"/>
      <c r="GG1232" s="350"/>
      <c r="GH1232" s="350"/>
      <c r="GI1232" s="350"/>
      <c r="GJ1232" s="350"/>
      <c r="GK1232" s="350"/>
      <c r="GL1232" s="350"/>
      <c r="GM1232" s="350"/>
      <c r="GN1232" s="350"/>
      <c r="GO1232" s="350"/>
      <c r="GP1232" s="350"/>
      <c r="GQ1232" s="350"/>
      <c r="GR1232" s="350"/>
      <c r="GS1232" s="350"/>
      <c r="GT1232" s="350"/>
      <c r="GU1232" s="350"/>
      <c r="GV1232" s="350"/>
      <c r="GW1232" s="350"/>
      <c r="GX1232" s="350"/>
      <c r="GY1232" s="350"/>
      <c r="GZ1232" s="350"/>
      <c r="HA1232" s="350"/>
      <c r="HB1232" s="350"/>
      <c r="HC1232" s="350"/>
      <c r="HD1232" s="350"/>
      <c r="HE1232" s="350"/>
      <c r="HF1232" s="350"/>
      <c r="HG1232" s="350"/>
      <c r="HH1232" s="350"/>
      <c r="HI1232" s="350"/>
      <c r="HJ1232" s="350"/>
      <c r="HK1232" s="350"/>
      <c r="HL1232" s="350"/>
      <c r="HM1232" s="350"/>
      <c r="HN1232" s="350"/>
      <c r="HO1232" s="350"/>
      <c r="HP1232" s="350"/>
      <c r="HQ1232" s="350"/>
      <c r="HR1232" s="350"/>
      <c r="HS1232" s="350"/>
      <c r="HT1232" s="350"/>
      <c r="HU1232" s="350"/>
      <c r="HV1232" s="350"/>
      <c r="HW1232" s="350"/>
      <c r="HX1232" s="350"/>
      <c r="HY1232" s="350"/>
      <c r="HZ1232" s="350"/>
      <c r="IA1232" s="350"/>
      <c r="IB1232" s="350"/>
      <c r="IC1232" s="350"/>
      <c r="ID1232" s="350"/>
      <c r="IE1232" s="350"/>
      <c r="IF1232" s="350"/>
      <c r="IG1232" s="350"/>
      <c r="IH1232" s="350"/>
      <c r="II1232" s="350"/>
      <c r="IJ1232" s="350"/>
      <c r="IK1232" s="350"/>
      <c r="IL1232" s="350"/>
      <c r="IM1232" s="350"/>
      <c r="IN1232" s="350"/>
      <c r="IO1232" s="350"/>
      <c r="IP1232" s="350"/>
      <c r="IQ1232" s="350"/>
      <c r="IR1232" s="350"/>
      <c r="IS1232" s="350"/>
      <c r="IT1232" s="350"/>
      <c r="IU1232" s="350"/>
      <c r="IV1232" s="350"/>
    </row>
    <row r="1233" spans="1:256" s="62" customFormat="1" x14ac:dyDescent="0.2">
      <c r="A1233" s="350" t="s">
        <v>2075</v>
      </c>
      <c r="B1233" s="352">
        <v>41774.190972222219</v>
      </c>
      <c r="C1233" s="352">
        <v>41775.770833333336</v>
      </c>
      <c r="D1233" s="350" t="s">
        <v>3924</v>
      </c>
      <c r="E1233" s="350" t="s">
        <v>3923</v>
      </c>
      <c r="F1233" s="350"/>
      <c r="G1233" s="350">
        <v>50</v>
      </c>
      <c r="H1233" s="350"/>
      <c r="I1233" s="350"/>
      <c r="J1233" s="350"/>
      <c r="K1233" s="350"/>
      <c r="L1233" s="350"/>
      <c r="M1233" s="350">
        <v>820</v>
      </c>
      <c r="N1233" s="350"/>
      <c r="O1233" s="350"/>
      <c r="P1233" s="350"/>
      <c r="Q1233" s="350">
        <v>26</v>
      </c>
      <c r="R1233" s="350"/>
      <c r="S1233" s="350"/>
      <c r="T1233" s="350"/>
      <c r="U1233" s="350"/>
      <c r="V1233" s="350"/>
      <c r="W1233" s="350"/>
      <c r="X1233" s="350"/>
      <c r="Y1233" s="350"/>
      <c r="Z1233" s="350"/>
      <c r="AA1233" s="350"/>
      <c r="AB1233" s="350"/>
      <c r="AC1233" s="350"/>
      <c r="AD1233" s="350"/>
      <c r="AE1233" s="350"/>
      <c r="AF1233" s="350"/>
      <c r="AG1233" s="350"/>
      <c r="AH1233" s="350"/>
      <c r="AI1233" s="350"/>
      <c r="AJ1233" s="350"/>
      <c r="AK1233" s="350"/>
      <c r="AL1233" s="350"/>
      <c r="AM1233" s="350"/>
      <c r="AN1233" s="350"/>
      <c r="AO1233" s="350"/>
      <c r="AP1233" s="350"/>
      <c r="AQ1233" s="350"/>
      <c r="AR1233" s="350"/>
      <c r="AS1233" s="350"/>
      <c r="AT1233" s="350"/>
      <c r="AU1233" s="350"/>
      <c r="AV1233" s="350"/>
      <c r="AW1233" s="350"/>
      <c r="AX1233" s="350"/>
      <c r="AY1233" s="350"/>
      <c r="AZ1233" s="350"/>
      <c r="BA1233" s="350"/>
      <c r="BB1233" s="350"/>
      <c r="BC1233" s="350"/>
      <c r="BD1233" s="350"/>
      <c r="BE1233" s="350"/>
      <c r="BF1233" s="350"/>
      <c r="BG1233" s="350"/>
      <c r="BH1233" s="350"/>
      <c r="BI1233" s="350"/>
      <c r="BJ1233" s="350"/>
      <c r="BK1233" s="350"/>
      <c r="BL1233" s="350"/>
      <c r="BM1233" s="350"/>
      <c r="BN1233" s="350"/>
      <c r="BO1233" s="350"/>
      <c r="BP1233" s="350"/>
      <c r="BQ1233" s="350"/>
      <c r="BR1233" s="350"/>
      <c r="BS1233" s="350"/>
      <c r="BT1233" s="350"/>
      <c r="BU1233" s="350"/>
      <c r="BV1233" s="350"/>
      <c r="BW1233" s="350"/>
      <c r="BX1233" s="350"/>
      <c r="BY1233" s="350"/>
      <c r="BZ1233" s="350"/>
      <c r="CA1233" s="350"/>
      <c r="CB1233" s="350"/>
      <c r="CC1233" s="350"/>
      <c r="CD1233" s="350"/>
      <c r="CE1233" s="350"/>
      <c r="CF1233" s="350"/>
      <c r="CG1233" s="350"/>
      <c r="CH1233" s="350"/>
      <c r="CI1233" s="350"/>
      <c r="CJ1233" s="350"/>
      <c r="CK1233" s="350"/>
      <c r="CL1233" s="350"/>
      <c r="CM1233" s="350"/>
      <c r="CN1233" s="350"/>
      <c r="CO1233" s="350"/>
      <c r="CP1233" s="350"/>
      <c r="CQ1233" s="350"/>
      <c r="CR1233" s="350"/>
      <c r="CS1233" s="350"/>
      <c r="CT1233" s="350"/>
      <c r="CU1233" s="350"/>
      <c r="CV1233" s="350"/>
      <c r="CW1233" s="350"/>
      <c r="CX1233" s="350"/>
      <c r="CY1233" s="350"/>
      <c r="CZ1233" s="350"/>
      <c r="DA1233" s="350"/>
      <c r="DB1233" s="350"/>
      <c r="DC1233" s="350"/>
      <c r="DD1233" s="350"/>
      <c r="DE1233" s="350"/>
      <c r="DF1233" s="350"/>
      <c r="DG1233" s="350"/>
      <c r="DH1233" s="350"/>
      <c r="DI1233" s="350"/>
      <c r="DJ1233" s="350"/>
      <c r="DK1233" s="350"/>
      <c r="DL1233" s="350"/>
      <c r="DM1233" s="350"/>
      <c r="DN1233" s="350"/>
      <c r="DO1233" s="350"/>
      <c r="DP1233" s="350"/>
      <c r="DQ1233" s="350"/>
      <c r="DR1233" s="350"/>
      <c r="DS1233" s="350"/>
      <c r="DT1233" s="350"/>
      <c r="DU1233" s="350"/>
      <c r="DV1233" s="350"/>
      <c r="DW1233" s="350"/>
      <c r="DX1233" s="350"/>
      <c r="DY1233" s="350"/>
      <c r="DZ1233" s="350"/>
      <c r="EA1233" s="350"/>
      <c r="EB1233" s="350"/>
      <c r="EC1233" s="350"/>
      <c r="ED1233" s="350"/>
      <c r="EE1233" s="350"/>
      <c r="EF1233" s="350"/>
      <c r="EG1233" s="350"/>
      <c r="EH1233" s="350"/>
      <c r="EI1233" s="350"/>
      <c r="EJ1233" s="350"/>
      <c r="EK1233" s="350"/>
      <c r="EL1233" s="350"/>
      <c r="EM1233" s="350"/>
      <c r="EN1233" s="350"/>
      <c r="EO1233" s="350"/>
      <c r="EP1233" s="350"/>
      <c r="EQ1233" s="350"/>
      <c r="ER1233" s="350"/>
      <c r="ES1233" s="350"/>
      <c r="ET1233" s="350"/>
      <c r="EU1233" s="350"/>
      <c r="EV1233" s="350"/>
      <c r="EW1233" s="350"/>
      <c r="EX1233" s="350"/>
      <c r="EY1233" s="350"/>
      <c r="EZ1233" s="350"/>
      <c r="FA1233" s="350"/>
      <c r="FB1233" s="350"/>
      <c r="FC1233" s="350"/>
      <c r="FD1233" s="350"/>
      <c r="FE1233" s="350"/>
      <c r="FF1233" s="350"/>
      <c r="FG1233" s="350"/>
      <c r="FH1233" s="350"/>
      <c r="FI1233" s="350"/>
      <c r="FJ1233" s="350"/>
      <c r="FK1233" s="350"/>
      <c r="FL1233" s="350"/>
      <c r="FM1233" s="350"/>
      <c r="FN1233" s="350"/>
      <c r="FO1233" s="350"/>
      <c r="FP1233" s="350"/>
      <c r="FQ1233" s="350"/>
      <c r="FR1233" s="350"/>
      <c r="FS1233" s="350"/>
      <c r="FT1233" s="350"/>
      <c r="FU1233" s="350"/>
      <c r="FV1233" s="350"/>
      <c r="FW1233" s="350"/>
      <c r="FX1233" s="350"/>
      <c r="FY1233" s="350"/>
      <c r="FZ1233" s="350"/>
      <c r="GA1233" s="350"/>
      <c r="GB1233" s="350"/>
      <c r="GC1233" s="350"/>
      <c r="GD1233" s="350"/>
      <c r="GE1233" s="350"/>
      <c r="GF1233" s="350"/>
      <c r="GG1233" s="350"/>
      <c r="GH1233" s="350"/>
      <c r="GI1233" s="350"/>
      <c r="GJ1233" s="350"/>
      <c r="GK1233" s="350"/>
      <c r="GL1233" s="350"/>
      <c r="GM1233" s="350"/>
      <c r="GN1233" s="350"/>
      <c r="GO1233" s="350"/>
      <c r="GP1233" s="350"/>
      <c r="GQ1233" s="350"/>
      <c r="GR1233" s="350"/>
      <c r="GS1233" s="350"/>
      <c r="GT1233" s="350"/>
      <c r="GU1233" s="350"/>
      <c r="GV1233" s="350"/>
      <c r="GW1233" s="350"/>
      <c r="GX1233" s="350"/>
      <c r="GY1233" s="350"/>
      <c r="GZ1233" s="350"/>
      <c r="HA1233" s="350"/>
      <c r="HB1233" s="350"/>
      <c r="HC1233" s="350"/>
      <c r="HD1233" s="350"/>
      <c r="HE1233" s="350"/>
      <c r="HF1233" s="350"/>
      <c r="HG1233" s="350"/>
      <c r="HH1233" s="350"/>
      <c r="HI1233" s="350"/>
      <c r="HJ1233" s="350"/>
      <c r="HK1233" s="350"/>
      <c r="HL1233" s="350"/>
      <c r="HM1233" s="350"/>
      <c r="HN1233" s="350"/>
      <c r="HO1233" s="350"/>
      <c r="HP1233" s="350"/>
      <c r="HQ1233" s="350"/>
      <c r="HR1233" s="350"/>
      <c r="HS1233" s="350"/>
      <c r="HT1233" s="350"/>
      <c r="HU1233" s="350"/>
      <c r="HV1233" s="350"/>
      <c r="HW1233" s="350"/>
      <c r="HX1233" s="350"/>
      <c r="HY1233" s="350"/>
      <c r="HZ1233" s="350"/>
      <c r="IA1233" s="350"/>
      <c r="IB1233" s="350"/>
      <c r="IC1233" s="350"/>
      <c r="ID1233" s="350"/>
      <c r="IE1233" s="350"/>
      <c r="IF1233" s="350"/>
      <c r="IG1233" s="350"/>
      <c r="IH1233" s="350"/>
      <c r="II1233" s="350"/>
      <c r="IJ1233" s="350"/>
      <c r="IK1233" s="350"/>
      <c r="IL1233" s="350"/>
      <c r="IM1233" s="350"/>
      <c r="IN1233" s="350"/>
      <c r="IO1233" s="350"/>
      <c r="IP1233" s="350"/>
      <c r="IQ1233" s="350"/>
      <c r="IR1233" s="350"/>
      <c r="IS1233" s="350"/>
      <c r="IT1233" s="350"/>
      <c r="IU1233" s="350"/>
      <c r="IV1233" s="350"/>
    </row>
    <row r="1234" spans="1:256" s="62" customFormat="1" x14ac:dyDescent="0.2">
      <c r="A1234" s="350" t="s">
        <v>2075</v>
      </c>
      <c r="B1234" s="352">
        <v>41775.96875</v>
      </c>
      <c r="C1234" s="352">
        <v>41782.329861111109</v>
      </c>
      <c r="D1234" s="350" t="s">
        <v>3922</v>
      </c>
      <c r="E1234" s="350" t="s">
        <v>3921</v>
      </c>
      <c r="F1234" s="350"/>
      <c r="G1234" s="350">
        <v>50</v>
      </c>
      <c r="H1234" s="350"/>
      <c r="I1234" s="350"/>
      <c r="J1234" s="350"/>
      <c r="K1234" s="350"/>
      <c r="L1234" s="350"/>
      <c r="M1234" s="350">
        <v>860</v>
      </c>
      <c r="N1234" s="350"/>
      <c r="O1234" s="350"/>
      <c r="P1234" s="350"/>
      <c r="Q1234" s="350">
        <v>39</v>
      </c>
      <c r="R1234" s="350"/>
      <c r="S1234" s="350"/>
      <c r="T1234" s="350"/>
      <c r="U1234" s="350"/>
      <c r="V1234" s="350"/>
      <c r="W1234" s="350"/>
      <c r="X1234" s="350"/>
      <c r="Y1234" s="350"/>
      <c r="Z1234" s="350"/>
      <c r="AA1234" s="350"/>
      <c r="AB1234" s="350"/>
      <c r="AC1234" s="350"/>
      <c r="AD1234" s="350"/>
      <c r="AE1234" s="350"/>
      <c r="AF1234" s="350"/>
      <c r="AG1234" s="350"/>
      <c r="AH1234" s="350"/>
      <c r="AI1234" s="350"/>
      <c r="AJ1234" s="350"/>
      <c r="AK1234" s="350"/>
      <c r="AL1234" s="350"/>
      <c r="AM1234" s="350"/>
      <c r="AN1234" s="350"/>
      <c r="AO1234" s="350"/>
      <c r="AP1234" s="350"/>
      <c r="AQ1234" s="350"/>
      <c r="AR1234" s="350"/>
      <c r="AS1234" s="350"/>
      <c r="AT1234" s="350"/>
      <c r="AU1234" s="350"/>
      <c r="AV1234" s="350"/>
      <c r="AW1234" s="350"/>
      <c r="AX1234" s="350"/>
      <c r="AY1234" s="350"/>
      <c r="AZ1234" s="350"/>
      <c r="BA1234" s="350"/>
      <c r="BB1234" s="350"/>
      <c r="BC1234" s="350"/>
      <c r="BD1234" s="350"/>
      <c r="BE1234" s="350"/>
      <c r="BF1234" s="350"/>
      <c r="BG1234" s="350"/>
      <c r="BH1234" s="350"/>
      <c r="BI1234" s="350"/>
      <c r="BJ1234" s="350"/>
      <c r="BK1234" s="350"/>
      <c r="BL1234" s="350"/>
      <c r="BM1234" s="350"/>
      <c r="BN1234" s="350"/>
      <c r="BO1234" s="350"/>
      <c r="BP1234" s="350"/>
      <c r="BQ1234" s="350"/>
      <c r="BR1234" s="350"/>
      <c r="BS1234" s="350"/>
      <c r="BT1234" s="350"/>
      <c r="BU1234" s="350"/>
      <c r="BV1234" s="350"/>
      <c r="BW1234" s="350"/>
      <c r="BX1234" s="350"/>
      <c r="BY1234" s="350"/>
      <c r="BZ1234" s="350"/>
      <c r="CA1234" s="350"/>
      <c r="CB1234" s="350"/>
      <c r="CC1234" s="350"/>
      <c r="CD1234" s="350"/>
      <c r="CE1234" s="350"/>
      <c r="CF1234" s="350"/>
      <c r="CG1234" s="350"/>
      <c r="CH1234" s="350"/>
      <c r="CI1234" s="350"/>
      <c r="CJ1234" s="350"/>
      <c r="CK1234" s="350"/>
      <c r="CL1234" s="350"/>
      <c r="CM1234" s="350"/>
      <c r="CN1234" s="350"/>
      <c r="CO1234" s="350"/>
      <c r="CP1234" s="350"/>
      <c r="CQ1234" s="350"/>
      <c r="CR1234" s="350"/>
      <c r="CS1234" s="350"/>
      <c r="CT1234" s="350"/>
      <c r="CU1234" s="350"/>
      <c r="CV1234" s="350"/>
      <c r="CW1234" s="350"/>
      <c r="CX1234" s="350"/>
      <c r="CY1234" s="350"/>
      <c r="CZ1234" s="350"/>
      <c r="DA1234" s="350"/>
      <c r="DB1234" s="350"/>
      <c r="DC1234" s="350"/>
      <c r="DD1234" s="350"/>
      <c r="DE1234" s="350"/>
      <c r="DF1234" s="350"/>
      <c r="DG1234" s="350"/>
      <c r="DH1234" s="350"/>
      <c r="DI1234" s="350"/>
      <c r="DJ1234" s="350"/>
      <c r="DK1234" s="350"/>
      <c r="DL1234" s="350"/>
      <c r="DM1234" s="350"/>
      <c r="DN1234" s="350"/>
      <c r="DO1234" s="350"/>
      <c r="DP1234" s="350"/>
      <c r="DQ1234" s="350"/>
      <c r="DR1234" s="350"/>
      <c r="DS1234" s="350"/>
      <c r="DT1234" s="350"/>
      <c r="DU1234" s="350"/>
      <c r="DV1234" s="350"/>
      <c r="DW1234" s="350"/>
      <c r="DX1234" s="350"/>
      <c r="DY1234" s="350"/>
      <c r="DZ1234" s="350"/>
      <c r="EA1234" s="350"/>
      <c r="EB1234" s="350"/>
      <c r="EC1234" s="350"/>
      <c r="ED1234" s="350"/>
      <c r="EE1234" s="350"/>
      <c r="EF1234" s="350"/>
      <c r="EG1234" s="350"/>
      <c r="EH1234" s="350"/>
      <c r="EI1234" s="350"/>
      <c r="EJ1234" s="350"/>
      <c r="EK1234" s="350"/>
      <c r="EL1234" s="350"/>
      <c r="EM1234" s="350"/>
      <c r="EN1234" s="350"/>
      <c r="EO1234" s="350"/>
      <c r="EP1234" s="350"/>
      <c r="EQ1234" s="350"/>
      <c r="ER1234" s="350"/>
      <c r="ES1234" s="350"/>
      <c r="ET1234" s="350"/>
      <c r="EU1234" s="350"/>
      <c r="EV1234" s="350"/>
      <c r="EW1234" s="350"/>
      <c r="EX1234" s="350"/>
      <c r="EY1234" s="350"/>
      <c r="EZ1234" s="350"/>
      <c r="FA1234" s="350"/>
      <c r="FB1234" s="350"/>
      <c r="FC1234" s="350"/>
      <c r="FD1234" s="350"/>
      <c r="FE1234" s="350"/>
      <c r="FF1234" s="350"/>
      <c r="FG1234" s="350"/>
      <c r="FH1234" s="350"/>
      <c r="FI1234" s="350"/>
      <c r="FJ1234" s="350"/>
      <c r="FK1234" s="350"/>
      <c r="FL1234" s="350"/>
      <c r="FM1234" s="350"/>
      <c r="FN1234" s="350"/>
      <c r="FO1234" s="350"/>
      <c r="FP1234" s="350"/>
      <c r="FQ1234" s="350"/>
      <c r="FR1234" s="350"/>
      <c r="FS1234" s="350"/>
      <c r="FT1234" s="350"/>
      <c r="FU1234" s="350"/>
      <c r="FV1234" s="350"/>
      <c r="FW1234" s="350"/>
      <c r="FX1234" s="350"/>
      <c r="FY1234" s="350"/>
      <c r="FZ1234" s="350"/>
      <c r="GA1234" s="350"/>
      <c r="GB1234" s="350"/>
      <c r="GC1234" s="350"/>
      <c r="GD1234" s="350"/>
      <c r="GE1234" s="350"/>
      <c r="GF1234" s="350"/>
      <c r="GG1234" s="350"/>
      <c r="GH1234" s="350"/>
      <c r="GI1234" s="350"/>
      <c r="GJ1234" s="350"/>
      <c r="GK1234" s="350"/>
      <c r="GL1234" s="350"/>
      <c r="GM1234" s="350"/>
      <c r="GN1234" s="350"/>
      <c r="GO1234" s="350"/>
      <c r="GP1234" s="350"/>
      <c r="GQ1234" s="350"/>
      <c r="GR1234" s="350"/>
      <c r="GS1234" s="350"/>
      <c r="GT1234" s="350"/>
      <c r="GU1234" s="350"/>
      <c r="GV1234" s="350"/>
      <c r="GW1234" s="350"/>
      <c r="GX1234" s="350"/>
      <c r="GY1234" s="350"/>
      <c r="GZ1234" s="350"/>
      <c r="HA1234" s="350"/>
      <c r="HB1234" s="350"/>
      <c r="HC1234" s="350"/>
      <c r="HD1234" s="350"/>
      <c r="HE1234" s="350"/>
      <c r="HF1234" s="350"/>
      <c r="HG1234" s="350"/>
      <c r="HH1234" s="350"/>
      <c r="HI1234" s="350"/>
      <c r="HJ1234" s="350"/>
      <c r="HK1234" s="350"/>
      <c r="HL1234" s="350"/>
      <c r="HM1234" s="350"/>
      <c r="HN1234" s="350"/>
      <c r="HO1234" s="350"/>
      <c r="HP1234" s="350"/>
      <c r="HQ1234" s="350"/>
      <c r="HR1234" s="350"/>
      <c r="HS1234" s="350"/>
      <c r="HT1234" s="350"/>
      <c r="HU1234" s="350"/>
      <c r="HV1234" s="350"/>
      <c r="HW1234" s="350"/>
      <c r="HX1234" s="350"/>
      <c r="HY1234" s="350"/>
      <c r="HZ1234" s="350"/>
      <c r="IA1234" s="350"/>
      <c r="IB1234" s="350"/>
      <c r="IC1234" s="350"/>
      <c r="ID1234" s="350"/>
      <c r="IE1234" s="350"/>
      <c r="IF1234" s="350"/>
      <c r="IG1234" s="350"/>
      <c r="IH1234" s="350"/>
      <c r="II1234" s="350"/>
      <c r="IJ1234" s="350"/>
      <c r="IK1234" s="350"/>
      <c r="IL1234" s="350"/>
      <c r="IM1234" s="350"/>
      <c r="IN1234" s="350"/>
      <c r="IO1234" s="350"/>
      <c r="IP1234" s="350"/>
      <c r="IQ1234" s="350"/>
      <c r="IR1234" s="350"/>
      <c r="IS1234" s="350"/>
      <c r="IT1234" s="350"/>
      <c r="IU1234" s="350"/>
      <c r="IV1234" s="350"/>
    </row>
    <row r="1235" spans="1:256" s="62" customFormat="1" x14ac:dyDescent="0.2">
      <c r="A1235" s="350" t="s">
        <v>2075</v>
      </c>
      <c r="B1235" s="352">
        <v>41782.579861111109</v>
      </c>
      <c r="C1235" s="352">
        <v>41785.652777777781</v>
      </c>
      <c r="D1235" s="350" t="s">
        <v>3920</v>
      </c>
      <c r="E1235" s="350" t="s">
        <v>3919</v>
      </c>
      <c r="F1235" s="350"/>
      <c r="G1235" s="350">
        <v>50</v>
      </c>
      <c r="H1235" s="350"/>
      <c r="I1235" s="350"/>
      <c r="J1235" s="350"/>
      <c r="K1235" s="350"/>
      <c r="L1235" s="350"/>
      <c r="M1235" s="350">
        <v>270</v>
      </c>
      <c r="N1235" s="350"/>
      <c r="O1235" s="350"/>
      <c r="P1235" s="350"/>
      <c r="Q1235" s="350">
        <v>44</v>
      </c>
      <c r="R1235" s="350"/>
      <c r="S1235" s="350"/>
      <c r="T1235" s="350"/>
      <c r="U1235" s="350"/>
      <c r="V1235" s="350"/>
      <c r="W1235" s="350"/>
      <c r="X1235" s="350"/>
      <c r="Y1235" s="350"/>
      <c r="Z1235" s="350"/>
      <c r="AA1235" s="350"/>
      <c r="AB1235" s="350"/>
      <c r="AC1235" s="350"/>
      <c r="AD1235" s="350"/>
      <c r="AE1235" s="350"/>
      <c r="AF1235" s="350"/>
      <c r="AG1235" s="350"/>
      <c r="AH1235" s="350"/>
      <c r="AI1235" s="350"/>
      <c r="AJ1235" s="350"/>
      <c r="AK1235" s="350"/>
      <c r="AL1235" s="350"/>
      <c r="AM1235" s="350"/>
      <c r="AN1235" s="350"/>
      <c r="AO1235" s="350"/>
      <c r="AP1235" s="350"/>
      <c r="AQ1235" s="350"/>
      <c r="AR1235" s="350"/>
      <c r="AS1235" s="350"/>
      <c r="AT1235" s="350"/>
      <c r="AU1235" s="350"/>
      <c r="AV1235" s="350"/>
      <c r="AW1235" s="350"/>
      <c r="AX1235" s="350"/>
      <c r="AY1235" s="350"/>
      <c r="AZ1235" s="350"/>
      <c r="BA1235" s="350"/>
      <c r="BB1235" s="350"/>
      <c r="BC1235" s="350"/>
      <c r="BD1235" s="350"/>
      <c r="BE1235" s="350"/>
      <c r="BF1235" s="350"/>
      <c r="BG1235" s="350"/>
      <c r="BH1235" s="350"/>
      <c r="BI1235" s="350"/>
      <c r="BJ1235" s="350"/>
      <c r="BK1235" s="350"/>
      <c r="BL1235" s="350"/>
      <c r="BM1235" s="350"/>
      <c r="BN1235" s="350"/>
      <c r="BO1235" s="350"/>
      <c r="BP1235" s="350"/>
      <c r="BQ1235" s="350"/>
      <c r="BR1235" s="350"/>
      <c r="BS1235" s="350"/>
      <c r="BT1235" s="350"/>
      <c r="BU1235" s="350"/>
      <c r="BV1235" s="350"/>
      <c r="BW1235" s="350"/>
      <c r="BX1235" s="350"/>
      <c r="BY1235" s="350"/>
      <c r="BZ1235" s="350"/>
      <c r="CA1235" s="350"/>
      <c r="CB1235" s="350"/>
      <c r="CC1235" s="350"/>
      <c r="CD1235" s="350"/>
      <c r="CE1235" s="350"/>
      <c r="CF1235" s="350"/>
      <c r="CG1235" s="350"/>
      <c r="CH1235" s="350"/>
      <c r="CI1235" s="350"/>
      <c r="CJ1235" s="350"/>
      <c r="CK1235" s="350"/>
      <c r="CL1235" s="350"/>
      <c r="CM1235" s="350"/>
      <c r="CN1235" s="350"/>
      <c r="CO1235" s="350"/>
      <c r="CP1235" s="350"/>
      <c r="CQ1235" s="350"/>
      <c r="CR1235" s="350"/>
      <c r="CS1235" s="350"/>
      <c r="CT1235" s="350"/>
      <c r="CU1235" s="350"/>
      <c r="CV1235" s="350"/>
      <c r="CW1235" s="350"/>
      <c r="CX1235" s="350"/>
      <c r="CY1235" s="350"/>
      <c r="CZ1235" s="350"/>
      <c r="DA1235" s="350"/>
      <c r="DB1235" s="350"/>
      <c r="DC1235" s="350"/>
      <c r="DD1235" s="350"/>
      <c r="DE1235" s="350"/>
      <c r="DF1235" s="350"/>
      <c r="DG1235" s="350"/>
      <c r="DH1235" s="350"/>
      <c r="DI1235" s="350"/>
      <c r="DJ1235" s="350"/>
      <c r="DK1235" s="350"/>
      <c r="DL1235" s="350"/>
      <c r="DM1235" s="350"/>
      <c r="DN1235" s="350"/>
      <c r="DO1235" s="350"/>
      <c r="DP1235" s="350"/>
      <c r="DQ1235" s="350"/>
      <c r="DR1235" s="350"/>
      <c r="DS1235" s="350"/>
      <c r="DT1235" s="350"/>
      <c r="DU1235" s="350"/>
      <c r="DV1235" s="350"/>
      <c r="DW1235" s="350"/>
      <c r="DX1235" s="350"/>
      <c r="DY1235" s="350"/>
      <c r="DZ1235" s="350"/>
      <c r="EA1235" s="350"/>
      <c r="EB1235" s="350"/>
      <c r="EC1235" s="350"/>
      <c r="ED1235" s="350"/>
      <c r="EE1235" s="350"/>
      <c r="EF1235" s="350"/>
      <c r="EG1235" s="350"/>
      <c r="EH1235" s="350"/>
      <c r="EI1235" s="350"/>
      <c r="EJ1235" s="350"/>
      <c r="EK1235" s="350"/>
      <c r="EL1235" s="350"/>
      <c r="EM1235" s="350"/>
      <c r="EN1235" s="350"/>
      <c r="EO1235" s="350"/>
      <c r="EP1235" s="350"/>
      <c r="EQ1235" s="350"/>
      <c r="ER1235" s="350"/>
      <c r="ES1235" s="350"/>
      <c r="ET1235" s="350"/>
      <c r="EU1235" s="350"/>
      <c r="EV1235" s="350"/>
      <c r="EW1235" s="350"/>
      <c r="EX1235" s="350"/>
      <c r="EY1235" s="350"/>
      <c r="EZ1235" s="350"/>
      <c r="FA1235" s="350"/>
      <c r="FB1235" s="350"/>
      <c r="FC1235" s="350"/>
      <c r="FD1235" s="350"/>
      <c r="FE1235" s="350"/>
      <c r="FF1235" s="350"/>
      <c r="FG1235" s="350"/>
      <c r="FH1235" s="350"/>
      <c r="FI1235" s="350"/>
      <c r="FJ1235" s="350"/>
      <c r="FK1235" s="350"/>
      <c r="FL1235" s="350"/>
      <c r="FM1235" s="350"/>
      <c r="FN1235" s="350"/>
      <c r="FO1235" s="350"/>
      <c r="FP1235" s="350"/>
      <c r="FQ1235" s="350"/>
      <c r="FR1235" s="350"/>
      <c r="FS1235" s="350"/>
      <c r="FT1235" s="350"/>
      <c r="FU1235" s="350"/>
      <c r="FV1235" s="350"/>
      <c r="FW1235" s="350"/>
      <c r="FX1235" s="350"/>
      <c r="FY1235" s="350"/>
      <c r="FZ1235" s="350"/>
      <c r="GA1235" s="350"/>
      <c r="GB1235" s="350"/>
      <c r="GC1235" s="350"/>
      <c r="GD1235" s="350"/>
      <c r="GE1235" s="350"/>
      <c r="GF1235" s="350"/>
      <c r="GG1235" s="350"/>
      <c r="GH1235" s="350"/>
      <c r="GI1235" s="350"/>
      <c r="GJ1235" s="350"/>
      <c r="GK1235" s="350"/>
      <c r="GL1235" s="350"/>
      <c r="GM1235" s="350"/>
      <c r="GN1235" s="350"/>
      <c r="GO1235" s="350"/>
      <c r="GP1235" s="350"/>
      <c r="GQ1235" s="350"/>
      <c r="GR1235" s="350"/>
      <c r="GS1235" s="350"/>
      <c r="GT1235" s="350"/>
      <c r="GU1235" s="350"/>
      <c r="GV1235" s="350"/>
      <c r="GW1235" s="350"/>
      <c r="GX1235" s="350"/>
      <c r="GY1235" s="350"/>
      <c r="GZ1235" s="350"/>
      <c r="HA1235" s="350"/>
      <c r="HB1235" s="350"/>
      <c r="HC1235" s="350"/>
      <c r="HD1235" s="350"/>
      <c r="HE1235" s="350"/>
      <c r="HF1235" s="350"/>
      <c r="HG1235" s="350"/>
      <c r="HH1235" s="350"/>
      <c r="HI1235" s="350"/>
      <c r="HJ1235" s="350"/>
      <c r="HK1235" s="350"/>
      <c r="HL1235" s="350"/>
      <c r="HM1235" s="350"/>
      <c r="HN1235" s="350"/>
      <c r="HO1235" s="350"/>
      <c r="HP1235" s="350"/>
      <c r="HQ1235" s="350"/>
      <c r="HR1235" s="350"/>
      <c r="HS1235" s="350"/>
      <c r="HT1235" s="350"/>
      <c r="HU1235" s="350"/>
      <c r="HV1235" s="350"/>
      <c r="HW1235" s="350"/>
      <c r="HX1235" s="350"/>
      <c r="HY1235" s="350"/>
      <c r="HZ1235" s="350"/>
      <c r="IA1235" s="350"/>
      <c r="IB1235" s="350"/>
      <c r="IC1235" s="350"/>
      <c r="ID1235" s="350"/>
      <c r="IE1235" s="350"/>
      <c r="IF1235" s="350"/>
      <c r="IG1235" s="350"/>
      <c r="IH1235" s="350"/>
      <c r="II1235" s="350"/>
      <c r="IJ1235" s="350"/>
      <c r="IK1235" s="350"/>
      <c r="IL1235" s="350"/>
      <c r="IM1235" s="350"/>
      <c r="IN1235" s="350"/>
      <c r="IO1235" s="350"/>
      <c r="IP1235" s="350"/>
      <c r="IQ1235" s="350"/>
      <c r="IR1235" s="350"/>
      <c r="IS1235" s="350"/>
      <c r="IT1235" s="350"/>
      <c r="IU1235" s="350"/>
      <c r="IV1235" s="350"/>
    </row>
    <row r="1236" spans="1:256" s="62" customFormat="1" x14ac:dyDescent="0.2">
      <c r="A1236" s="350" t="s">
        <v>2075</v>
      </c>
      <c r="B1236" s="352">
        <v>41886.21875</v>
      </c>
      <c r="C1236" s="352">
        <v>41886.65625</v>
      </c>
      <c r="D1236" s="350" t="s">
        <v>3916</v>
      </c>
      <c r="E1236" s="350" t="s">
        <v>3917</v>
      </c>
      <c r="F1236" s="350"/>
      <c r="G1236" s="350">
        <v>50</v>
      </c>
      <c r="H1236" s="350"/>
      <c r="I1236" s="350"/>
      <c r="J1236" s="350"/>
      <c r="K1236" s="350"/>
      <c r="L1236" s="350"/>
      <c r="M1236" s="350">
        <v>320</v>
      </c>
      <c r="N1236" s="350"/>
      <c r="O1236" s="350">
        <v>6.1</v>
      </c>
      <c r="P1236" s="350"/>
      <c r="Q1236" s="350">
        <v>26</v>
      </c>
      <c r="R1236" s="350"/>
      <c r="S1236" s="350">
        <v>0.111</v>
      </c>
      <c r="T1236" s="350"/>
      <c r="U1236" s="350">
        <v>0.99</v>
      </c>
      <c r="V1236" s="350"/>
      <c r="W1236" s="350">
        <v>16.600000000000001</v>
      </c>
      <c r="X1236" s="350"/>
      <c r="Y1236" s="350">
        <v>28</v>
      </c>
      <c r="Z1236" s="350"/>
      <c r="AA1236" s="350">
        <v>39</v>
      </c>
      <c r="AB1236" s="350"/>
      <c r="AC1236" s="350">
        <v>404</v>
      </c>
      <c r="AD1236" s="350" t="s">
        <v>1784</v>
      </c>
      <c r="AE1236" s="350">
        <v>10</v>
      </c>
      <c r="AF1236" s="350" t="s">
        <v>1784</v>
      </c>
      <c r="AG1236" s="350">
        <v>10</v>
      </c>
      <c r="AH1236" s="350" t="s">
        <v>1784</v>
      </c>
      <c r="AI1236" s="350">
        <v>5</v>
      </c>
      <c r="AJ1236" s="350" t="s">
        <v>1784</v>
      </c>
      <c r="AK1236" s="350">
        <v>2.5</v>
      </c>
      <c r="AL1236" s="350"/>
      <c r="AM1236" s="350">
        <v>7.9</v>
      </c>
      <c r="AN1236" s="350"/>
      <c r="AO1236" s="350">
        <v>129</v>
      </c>
      <c r="AP1236" s="350" t="s">
        <v>1784</v>
      </c>
      <c r="AQ1236" s="350">
        <v>0.25</v>
      </c>
      <c r="AR1236" s="350"/>
      <c r="AS1236" s="350"/>
      <c r="AT1236" s="350"/>
      <c r="AU1236" s="350"/>
      <c r="AV1236" s="350"/>
      <c r="AW1236" s="350"/>
      <c r="AX1236" s="350"/>
      <c r="AY1236" s="350"/>
      <c r="AZ1236" s="350"/>
      <c r="BA1236" s="350">
        <v>11</v>
      </c>
      <c r="BB1236" s="350"/>
      <c r="BC1236" s="350"/>
      <c r="BD1236" s="350"/>
      <c r="BE1236" s="350"/>
      <c r="BF1236" s="350"/>
      <c r="BG1236" s="350"/>
      <c r="BH1236" s="350"/>
      <c r="BI1236" s="350"/>
      <c r="BJ1236" s="350"/>
      <c r="BK1236" s="350"/>
      <c r="BL1236" s="350"/>
      <c r="BM1236" s="350"/>
      <c r="BN1236" s="350"/>
      <c r="BO1236" s="350"/>
      <c r="BP1236" s="350"/>
      <c r="BQ1236" s="350"/>
      <c r="BR1236" s="350"/>
      <c r="BS1236" s="350"/>
      <c r="BT1236" s="350"/>
      <c r="BU1236" s="350"/>
      <c r="BV1236" s="350"/>
      <c r="BW1236" s="350"/>
      <c r="BX1236" s="350"/>
      <c r="BY1236" s="350"/>
      <c r="BZ1236" s="350"/>
      <c r="CA1236" s="350">
        <v>8</v>
      </c>
      <c r="CB1236" s="350"/>
      <c r="CC1236" s="350">
        <v>0.34</v>
      </c>
      <c r="CD1236" s="350" t="s">
        <v>1784</v>
      </c>
      <c r="CE1236" s="350">
        <v>10</v>
      </c>
      <c r="CF1236" s="350"/>
      <c r="CG1236" s="350"/>
      <c r="CH1236" s="350"/>
      <c r="CI1236" s="350"/>
      <c r="CJ1236" s="350"/>
      <c r="CK1236" s="350"/>
      <c r="CL1236" s="350"/>
      <c r="CM1236" s="350"/>
      <c r="CN1236" s="350"/>
      <c r="CO1236" s="350"/>
      <c r="CP1236" s="350"/>
      <c r="CQ1236" s="350"/>
      <c r="CR1236" s="350"/>
      <c r="CS1236" s="350"/>
      <c r="CT1236" s="350"/>
      <c r="CU1236" s="350"/>
      <c r="CV1236" s="350"/>
      <c r="CW1236" s="350"/>
      <c r="CX1236" s="350"/>
      <c r="CY1236" s="350"/>
      <c r="CZ1236" s="350"/>
      <c r="DA1236" s="350"/>
      <c r="DB1236" s="350"/>
      <c r="DC1236" s="350"/>
      <c r="DD1236" s="350"/>
      <c r="DE1236" s="350"/>
      <c r="DF1236" s="350"/>
      <c r="DG1236" s="350"/>
      <c r="DH1236" s="350"/>
      <c r="DI1236" s="350"/>
      <c r="DJ1236" s="350"/>
      <c r="DK1236" s="350"/>
      <c r="DL1236" s="350"/>
      <c r="DM1236" s="350"/>
      <c r="DN1236" s="350"/>
      <c r="DO1236" s="350"/>
      <c r="DP1236" s="350"/>
      <c r="DQ1236" s="350"/>
      <c r="DR1236" s="350"/>
      <c r="DS1236" s="350"/>
      <c r="DT1236" s="350"/>
      <c r="DU1236" s="350"/>
      <c r="DV1236" s="350"/>
      <c r="DW1236" s="350"/>
      <c r="DX1236" s="350"/>
      <c r="DY1236" s="350"/>
      <c r="DZ1236" s="350"/>
      <c r="EA1236" s="350"/>
      <c r="EB1236" s="350"/>
      <c r="EC1236" s="350"/>
      <c r="ED1236" s="350"/>
      <c r="EE1236" s="350"/>
      <c r="EF1236" s="350"/>
      <c r="EG1236" s="350"/>
      <c r="EH1236" s="350"/>
      <c r="EI1236" s="350"/>
      <c r="EJ1236" s="350"/>
      <c r="EK1236" s="350"/>
      <c r="EL1236" s="350"/>
      <c r="EM1236" s="350"/>
      <c r="EN1236" s="350"/>
      <c r="EO1236" s="350"/>
      <c r="EP1236" s="350"/>
      <c r="EQ1236" s="350"/>
      <c r="ER1236" s="350"/>
      <c r="ES1236" s="350"/>
      <c r="ET1236" s="350"/>
      <c r="EU1236" s="350"/>
      <c r="EV1236" s="350"/>
      <c r="EW1236" s="350"/>
      <c r="EX1236" s="350"/>
      <c r="EY1236" s="350"/>
      <c r="EZ1236" s="350"/>
      <c r="FA1236" s="350"/>
      <c r="FB1236" s="350"/>
      <c r="FC1236" s="350"/>
      <c r="FD1236" s="350"/>
      <c r="FE1236" s="350"/>
      <c r="FF1236" s="350"/>
      <c r="FG1236" s="350"/>
      <c r="FH1236" s="350"/>
      <c r="FI1236" s="350"/>
      <c r="FJ1236" s="350"/>
      <c r="FK1236" s="350"/>
      <c r="FL1236" s="350"/>
      <c r="FM1236" s="350"/>
      <c r="FN1236" s="350"/>
      <c r="FO1236" s="350"/>
      <c r="FP1236" s="350"/>
      <c r="FQ1236" s="350"/>
      <c r="FR1236" s="350"/>
      <c r="FS1236" s="350"/>
      <c r="FT1236" s="350"/>
      <c r="FU1236" s="350"/>
      <c r="FV1236" s="350"/>
      <c r="FW1236" s="350"/>
      <c r="FX1236" s="350"/>
      <c r="FY1236" s="350"/>
      <c r="FZ1236" s="350"/>
      <c r="GA1236" s="350"/>
      <c r="GB1236" s="350"/>
      <c r="GC1236" s="350"/>
      <c r="GD1236" s="350"/>
      <c r="GE1236" s="350"/>
      <c r="GF1236" s="350"/>
      <c r="GG1236" s="350"/>
      <c r="GH1236" s="350"/>
      <c r="GI1236" s="350"/>
      <c r="GJ1236" s="350"/>
      <c r="GK1236" s="350"/>
      <c r="GL1236" s="350"/>
      <c r="GM1236" s="350"/>
      <c r="GN1236" s="350"/>
      <c r="GO1236" s="350"/>
      <c r="GP1236" s="350"/>
      <c r="GQ1236" s="350"/>
      <c r="GR1236" s="350"/>
      <c r="GS1236" s="350"/>
      <c r="GT1236" s="350"/>
      <c r="GU1236" s="350"/>
      <c r="GV1236" s="350"/>
      <c r="GW1236" s="350"/>
      <c r="GX1236" s="350"/>
      <c r="GY1236" s="350"/>
      <c r="GZ1236" s="350"/>
      <c r="HA1236" s="350"/>
      <c r="HB1236" s="350"/>
      <c r="HC1236" s="350"/>
      <c r="HD1236" s="350"/>
      <c r="HE1236" s="350"/>
      <c r="HF1236" s="350"/>
      <c r="HG1236" s="350"/>
      <c r="HH1236" s="350"/>
      <c r="HI1236" s="350"/>
      <c r="HJ1236" s="350"/>
      <c r="HK1236" s="350"/>
      <c r="HL1236" s="350"/>
      <c r="HM1236" s="350"/>
      <c r="HN1236" s="350"/>
      <c r="HO1236" s="350"/>
      <c r="HP1236" s="350"/>
      <c r="HQ1236" s="350"/>
      <c r="HR1236" s="350"/>
      <c r="HS1236" s="350"/>
      <c r="HT1236" s="350"/>
      <c r="HU1236" s="350"/>
      <c r="HV1236" s="350"/>
      <c r="HW1236" s="350"/>
      <c r="HX1236" s="350"/>
      <c r="HY1236" s="350"/>
      <c r="HZ1236" s="350"/>
      <c r="IA1236" s="350"/>
      <c r="IB1236" s="350"/>
      <c r="IC1236" s="350"/>
      <c r="ID1236" s="350"/>
      <c r="IE1236" s="350"/>
      <c r="IF1236" s="350"/>
      <c r="IG1236" s="350"/>
      <c r="IH1236" s="350"/>
      <c r="II1236" s="350"/>
      <c r="IJ1236" s="350"/>
      <c r="IK1236" s="350"/>
      <c r="IL1236" s="350"/>
      <c r="IM1236" s="350"/>
      <c r="IN1236" s="350"/>
      <c r="IO1236" s="350"/>
      <c r="IP1236" s="350"/>
      <c r="IQ1236" s="350"/>
      <c r="IR1236" s="350"/>
      <c r="IS1236" s="350"/>
      <c r="IT1236" s="350"/>
      <c r="IU1236" s="350"/>
      <c r="IV1236" s="350"/>
    </row>
    <row r="1237" spans="1:256" s="62" customFormat="1" x14ac:dyDescent="0.2">
      <c r="A1237" s="350" t="s">
        <v>2075</v>
      </c>
      <c r="B1237" s="352">
        <v>41886.8125</v>
      </c>
      <c r="C1237" s="350"/>
      <c r="D1237" s="350" t="s">
        <v>3918</v>
      </c>
      <c r="E1237" s="350" t="s">
        <v>3915</v>
      </c>
      <c r="F1237" s="350"/>
      <c r="G1237" s="350">
        <v>70</v>
      </c>
      <c r="H1237" s="350"/>
      <c r="I1237" s="350"/>
      <c r="J1237" s="350"/>
      <c r="K1237" s="350">
        <v>1.7</v>
      </c>
      <c r="L1237" s="350"/>
      <c r="M1237" s="350"/>
      <c r="N1237" s="350"/>
      <c r="O1237" s="350"/>
      <c r="P1237" s="350"/>
      <c r="Q1237" s="350">
        <v>13</v>
      </c>
      <c r="R1237" s="350"/>
      <c r="S1237" s="350"/>
      <c r="T1237" s="350"/>
      <c r="U1237" s="350"/>
      <c r="V1237" s="350"/>
      <c r="W1237" s="350"/>
      <c r="X1237" s="350"/>
      <c r="Y1237" s="350"/>
      <c r="Z1237" s="350"/>
      <c r="AA1237" s="350"/>
      <c r="AB1237" s="350"/>
      <c r="AC1237" s="350"/>
      <c r="AD1237" s="350"/>
      <c r="AE1237" s="350"/>
      <c r="AF1237" s="350"/>
      <c r="AG1237" s="350"/>
      <c r="AH1237" s="350"/>
      <c r="AI1237" s="350"/>
      <c r="AJ1237" s="350"/>
      <c r="AK1237" s="350"/>
      <c r="AL1237" s="350"/>
      <c r="AM1237" s="350"/>
      <c r="AN1237" s="350"/>
      <c r="AO1237" s="350"/>
      <c r="AP1237" s="350"/>
      <c r="AQ1237" s="350"/>
      <c r="AR1237" s="350"/>
      <c r="AS1237" s="350"/>
      <c r="AT1237" s="350"/>
      <c r="AU1237" s="350"/>
      <c r="AV1237" s="350"/>
      <c r="AW1237" s="350"/>
      <c r="AX1237" s="350"/>
      <c r="AY1237" s="350"/>
      <c r="AZ1237" s="350"/>
      <c r="BA1237" s="350"/>
      <c r="BB1237" s="350"/>
      <c r="BC1237" s="350"/>
      <c r="BD1237" s="350"/>
      <c r="BE1237" s="350"/>
      <c r="BF1237" s="350"/>
      <c r="BG1237" s="350"/>
      <c r="BH1237" s="350"/>
      <c r="BI1237" s="350"/>
      <c r="BJ1237" s="350"/>
      <c r="BK1237" s="350"/>
      <c r="BL1237" s="350"/>
      <c r="BM1237" s="350"/>
      <c r="BN1237" s="350"/>
      <c r="BO1237" s="350"/>
      <c r="BP1237" s="350"/>
      <c r="BQ1237" s="350"/>
      <c r="BR1237" s="350"/>
      <c r="BS1237" s="350"/>
      <c r="BT1237" s="350"/>
      <c r="BU1237" s="350"/>
      <c r="BV1237" s="350"/>
      <c r="BW1237" s="350"/>
      <c r="BX1237" s="350" t="s">
        <v>1784</v>
      </c>
      <c r="BY1237" s="350">
        <v>1.9</v>
      </c>
      <c r="BZ1237" s="350"/>
      <c r="CA1237" s="350"/>
      <c r="CB1237" s="350"/>
      <c r="CC1237" s="350"/>
      <c r="CD1237" s="350"/>
      <c r="CE1237" s="350"/>
      <c r="CF1237" s="350"/>
      <c r="CG1237" s="350"/>
      <c r="CH1237" s="350"/>
      <c r="CI1237" s="350"/>
      <c r="CJ1237" s="350"/>
      <c r="CK1237" s="350"/>
      <c r="CL1237" s="350"/>
      <c r="CM1237" s="350"/>
      <c r="CN1237" s="350"/>
      <c r="CO1237" s="350"/>
      <c r="CP1237" s="350"/>
      <c r="CQ1237" s="350"/>
      <c r="CR1237" s="350"/>
      <c r="CS1237" s="350"/>
      <c r="CT1237" s="350"/>
      <c r="CU1237" s="350"/>
      <c r="CV1237" s="350"/>
      <c r="CW1237" s="350"/>
      <c r="CX1237" s="350"/>
      <c r="CY1237" s="350"/>
      <c r="CZ1237" s="350"/>
      <c r="DA1237" s="350"/>
      <c r="DB1237" s="350"/>
      <c r="DC1237" s="350"/>
      <c r="DD1237" s="350"/>
      <c r="DE1237" s="350"/>
      <c r="DF1237" s="350"/>
      <c r="DG1237" s="350"/>
      <c r="DH1237" s="350"/>
      <c r="DI1237" s="350"/>
      <c r="DJ1237" s="350"/>
      <c r="DK1237" s="350"/>
      <c r="DL1237" s="350"/>
      <c r="DM1237" s="350"/>
      <c r="DN1237" s="350"/>
      <c r="DO1237" s="350"/>
      <c r="DP1237" s="350"/>
      <c r="DQ1237" s="350"/>
      <c r="DR1237" s="350"/>
      <c r="DS1237" s="350"/>
      <c r="DT1237" s="350"/>
      <c r="DU1237" s="350"/>
      <c r="DV1237" s="350"/>
      <c r="DW1237" s="350"/>
      <c r="DX1237" s="350"/>
      <c r="DY1237" s="350"/>
      <c r="DZ1237" s="350"/>
      <c r="EA1237" s="350"/>
      <c r="EB1237" s="350"/>
      <c r="EC1237" s="350"/>
      <c r="ED1237" s="350"/>
      <c r="EE1237" s="350"/>
      <c r="EF1237" s="350"/>
      <c r="EG1237" s="350"/>
      <c r="EH1237" s="350"/>
      <c r="EI1237" s="350"/>
      <c r="EJ1237" s="350"/>
      <c r="EK1237" s="350"/>
      <c r="EL1237" s="350"/>
      <c r="EM1237" s="350"/>
      <c r="EN1237" s="350"/>
      <c r="EO1237" s="350"/>
      <c r="EP1237" s="350"/>
      <c r="EQ1237" s="350"/>
      <c r="ER1237" s="350"/>
      <c r="ES1237" s="350"/>
      <c r="ET1237" s="350"/>
      <c r="EU1237" s="350"/>
      <c r="EV1237" s="350"/>
      <c r="EW1237" s="350"/>
      <c r="EX1237" s="350"/>
      <c r="EY1237" s="350"/>
      <c r="EZ1237" s="350"/>
      <c r="FA1237" s="350"/>
      <c r="FB1237" s="350"/>
      <c r="FC1237" s="350"/>
      <c r="FD1237" s="350"/>
      <c r="FE1237" s="350"/>
      <c r="FF1237" s="350"/>
      <c r="FG1237" s="350"/>
      <c r="FH1237" s="350"/>
      <c r="FI1237" s="350"/>
      <c r="FJ1237" s="350"/>
      <c r="FK1237" s="350"/>
      <c r="FL1237" s="350"/>
      <c r="FM1237" s="350"/>
      <c r="FN1237" s="350"/>
      <c r="FO1237" s="350"/>
      <c r="FP1237" s="350"/>
      <c r="FQ1237" s="350"/>
      <c r="FR1237" s="350"/>
      <c r="FS1237" s="350"/>
      <c r="FT1237" s="350"/>
      <c r="FU1237" s="350"/>
      <c r="FV1237" s="350"/>
      <c r="FW1237" s="350"/>
      <c r="FX1237" s="350"/>
      <c r="FY1237" s="350"/>
      <c r="FZ1237" s="350"/>
      <c r="GA1237" s="350"/>
      <c r="GB1237" s="350"/>
      <c r="GC1237" s="350"/>
      <c r="GD1237" s="350"/>
      <c r="GE1237" s="350"/>
      <c r="GF1237" s="350"/>
      <c r="GG1237" s="350"/>
      <c r="GH1237" s="350"/>
      <c r="GI1237" s="350"/>
      <c r="GJ1237" s="350"/>
      <c r="GK1237" s="350"/>
      <c r="GL1237" s="350"/>
      <c r="GM1237" s="350"/>
      <c r="GN1237" s="350"/>
      <c r="GO1237" s="350"/>
      <c r="GP1237" s="350"/>
      <c r="GQ1237" s="350"/>
      <c r="GR1237" s="350"/>
      <c r="GS1237" s="350"/>
      <c r="GT1237" s="350"/>
      <c r="GU1237" s="350"/>
      <c r="GV1237" s="350"/>
      <c r="GW1237" s="350"/>
      <c r="GX1237" s="350"/>
      <c r="GY1237" s="350"/>
      <c r="GZ1237" s="350"/>
      <c r="HA1237" s="350"/>
      <c r="HB1237" s="350"/>
      <c r="HC1237" s="350"/>
      <c r="HD1237" s="350"/>
      <c r="HE1237" s="350"/>
      <c r="HF1237" s="350"/>
      <c r="HG1237" s="350"/>
      <c r="HH1237" s="350"/>
      <c r="HI1237" s="350"/>
      <c r="HJ1237" s="350"/>
      <c r="HK1237" s="350"/>
      <c r="HL1237" s="350"/>
      <c r="HM1237" s="350"/>
      <c r="HN1237" s="350"/>
      <c r="HO1237" s="350"/>
      <c r="HP1237" s="350"/>
      <c r="HQ1237" s="350"/>
      <c r="HR1237" s="350"/>
      <c r="HS1237" s="350"/>
      <c r="HT1237" s="350"/>
      <c r="HU1237" s="350"/>
      <c r="HV1237" s="350"/>
      <c r="HW1237" s="350"/>
      <c r="HX1237" s="350"/>
      <c r="HY1237" s="350"/>
      <c r="HZ1237" s="350"/>
      <c r="IA1237" s="350"/>
      <c r="IB1237" s="350"/>
      <c r="IC1237" s="350"/>
      <c r="ID1237" s="350"/>
      <c r="IE1237" s="350"/>
      <c r="IF1237" s="350"/>
      <c r="IG1237" s="350"/>
      <c r="IH1237" s="350"/>
      <c r="II1237" s="350"/>
      <c r="IJ1237" s="350"/>
      <c r="IK1237" s="350"/>
      <c r="IL1237" s="350"/>
      <c r="IM1237" s="350"/>
      <c r="IN1237" s="350"/>
      <c r="IO1237" s="350"/>
      <c r="IP1237" s="350"/>
      <c r="IQ1237" s="350"/>
      <c r="IR1237" s="350"/>
      <c r="IS1237" s="350"/>
      <c r="IT1237" s="350"/>
      <c r="IU1237" s="350"/>
      <c r="IV1237" s="350"/>
    </row>
    <row r="1238" spans="1:256" s="62" customFormat="1" x14ac:dyDescent="0.2">
      <c r="A1238" s="6" t="s">
        <v>894</v>
      </c>
      <c r="B1238" s="66">
        <v>35375.680555555555</v>
      </c>
      <c r="C1238" s="66"/>
      <c r="D1238" s="6" t="s">
        <v>895</v>
      </c>
      <c r="E1238" s="6"/>
      <c r="F1238" s="6"/>
      <c r="G1238" s="6"/>
      <c r="H1238" s="6"/>
      <c r="I1238" s="6"/>
      <c r="J1238" s="6" t="s">
        <v>1792</v>
      </c>
      <c r="K1238" s="6">
        <v>0.02</v>
      </c>
      <c r="L1238" s="6"/>
      <c r="M1238" s="6"/>
      <c r="N1238" s="6"/>
      <c r="O1238" s="6">
        <v>39.5</v>
      </c>
      <c r="P1238" s="6"/>
      <c r="Q1238" s="6"/>
      <c r="R1238" s="6"/>
      <c r="S1238" s="6">
        <v>2.57</v>
      </c>
      <c r="T1238" s="6"/>
      <c r="U1238" s="6">
        <v>3.7</v>
      </c>
      <c r="V1238" s="6"/>
      <c r="W1238" s="6"/>
      <c r="X1238" s="6"/>
      <c r="Y1238" s="6"/>
      <c r="Z1238" s="6"/>
      <c r="AA1238" s="6">
        <v>4.9000000000000004</v>
      </c>
      <c r="AB1238" s="6"/>
      <c r="AC1238" s="6">
        <v>285</v>
      </c>
      <c r="AD1238" s="6"/>
      <c r="AE1238" s="6">
        <v>7.1</v>
      </c>
      <c r="AF1238" s="6"/>
      <c r="AG1238" s="6">
        <v>14</v>
      </c>
      <c r="AH1238" s="6"/>
      <c r="AI1238" s="6"/>
      <c r="AJ1238" s="6"/>
      <c r="AK1238" s="6"/>
      <c r="AL1238" s="6"/>
      <c r="AM1238" s="6">
        <v>7.64</v>
      </c>
      <c r="AN1238" s="6"/>
      <c r="AO1238" s="6">
        <v>89</v>
      </c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  <c r="BD1238" s="6"/>
      <c r="BE1238" s="6"/>
      <c r="BF1238" s="6"/>
      <c r="BG1238" s="6"/>
      <c r="BH1238" s="6"/>
      <c r="BI1238" s="6"/>
      <c r="BJ1238" s="6"/>
      <c r="BK1238" s="6"/>
      <c r="BL1238" s="6"/>
      <c r="BM1238" s="6"/>
      <c r="BN1238" s="6"/>
      <c r="BO1238" s="6">
        <v>7.6999999999999999E-2</v>
      </c>
      <c r="BP1238" s="6"/>
      <c r="BQ1238" s="6">
        <v>4.0000000000000001E-3</v>
      </c>
      <c r="BR1238" s="6"/>
      <c r="BS1238" s="6"/>
      <c r="BT1238" s="6"/>
      <c r="BU1238" s="6"/>
      <c r="BV1238" s="6"/>
      <c r="BW1238" s="6"/>
      <c r="BX1238" s="6"/>
      <c r="BY1238" s="6"/>
      <c r="BZ1238" s="6"/>
      <c r="CA1238" s="6"/>
      <c r="CB1238" s="6"/>
      <c r="CC1238" s="6"/>
      <c r="CD1238" s="6"/>
      <c r="CE1238" s="6"/>
      <c r="CF1238" s="6"/>
      <c r="CG1238" s="6"/>
      <c r="CH1238" s="6"/>
      <c r="CI1238" s="6"/>
      <c r="CJ1238" s="6"/>
      <c r="CK1238" s="6"/>
      <c r="CL1238" s="6"/>
      <c r="CM1238" s="6"/>
      <c r="CN1238" s="6"/>
      <c r="CO1238" s="6"/>
      <c r="CP1238" s="6"/>
      <c r="CQ1238" s="6"/>
      <c r="CR1238" s="6"/>
      <c r="CS1238" s="6"/>
      <c r="CT1238" s="6"/>
      <c r="CU1238" s="6"/>
      <c r="CV1238" s="6"/>
      <c r="CW1238" s="6"/>
      <c r="CX1238" s="6"/>
      <c r="CY1238" s="6"/>
      <c r="CZ1238" s="6"/>
      <c r="DA1238" s="6"/>
      <c r="DB1238" s="6"/>
      <c r="DC1238" s="6"/>
      <c r="DD1238" s="6"/>
      <c r="DE1238" s="6"/>
      <c r="DF1238" s="6"/>
      <c r="DG1238" s="6"/>
      <c r="DH1238" s="6"/>
      <c r="DI1238" s="6"/>
      <c r="DJ1238" s="6"/>
      <c r="DK1238" s="6"/>
      <c r="DL1238" s="6"/>
      <c r="DM1238" s="6"/>
      <c r="DN1238" s="6"/>
      <c r="DO1238" s="6"/>
      <c r="DP1238" s="6"/>
      <c r="DQ1238" s="6"/>
      <c r="DR1238" s="6"/>
      <c r="DS1238" s="6"/>
      <c r="DT1238" s="6"/>
      <c r="DU1238" s="6"/>
      <c r="DV1238" s="6"/>
      <c r="DW1238" s="6"/>
      <c r="DX1238" s="6"/>
      <c r="DY1238" s="6"/>
      <c r="DZ1238" s="6"/>
      <c r="EA1238" s="6"/>
      <c r="EB1238" s="6"/>
      <c r="EC1238" s="6"/>
      <c r="ED1238" s="6"/>
      <c r="EE1238" s="6"/>
      <c r="EF1238" s="6"/>
      <c r="EG1238" s="6"/>
      <c r="EH1238" s="6"/>
      <c r="EI1238" s="6"/>
      <c r="EJ1238" s="6"/>
      <c r="EK1238" s="6"/>
      <c r="EL1238" s="6"/>
      <c r="EM1238" s="6"/>
      <c r="EN1238" s="6"/>
      <c r="EO1238" s="6"/>
      <c r="EP1238" s="6"/>
      <c r="EQ1238" s="6"/>
      <c r="ER1238" s="6"/>
      <c r="ES1238" s="6"/>
      <c r="ET1238" s="6"/>
      <c r="EU1238" s="6"/>
      <c r="EV1238" s="6"/>
      <c r="EW1238" s="6"/>
      <c r="EX1238" s="6"/>
      <c r="EY1238" s="6"/>
      <c r="EZ1238" s="6"/>
      <c r="FA1238" s="6"/>
      <c r="FB1238" s="6"/>
      <c r="FC1238" s="6"/>
      <c r="FD1238" s="6"/>
      <c r="FE1238" s="6"/>
      <c r="FF1238" s="6"/>
      <c r="FG1238" s="6"/>
      <c r="FH1238" s="6"/>
      <c r="FI1238" s="6"/>
      <c r="FJ1238" s="6"/>
      <c r="FK1238" s="6"/>
      <c r="FL1238" s="6"/>
      <c r="FM1238" s="6"/>
      <c r="FN1238" s="6"/>
      <c r="FO1238" s="6"/>
      <c r="FP1238" s="6"/>
      <c r="FQ1238" s="6"/>
      <c r="FR1238" s="6"/>
      <c r="FS1238" s="6"/>
      <c r="FT1238" s="6"/>
      <c r="FU1238" s="6"/>
      <c r="FV1238" s="6"/>
      <c r="FW1238" s="6"/>
      <c r="FX1238" s="6"/>
      <c r="FY1238" s="6"/>
      <c r="FZ1238" s="6"/>
      <c r="GA1238" s="6"/>
      <c r="GB1238" s="6"/>
      <c r="GC1238" s="6"/>
      <c r="GD1238" s="6"/>
      <c r="GE1238" s="6"/>
      <c r="GF1238" s="6"/>
      <c r="GG1238" s="6"/>
      <c r="GH1238" s="6"/>
      <c r="GI1238" s="6"/>
      <c r="GJ1238" s="6"/>
      <c r="GK1238" s="6"/>
      <c r="GL1238" s="6"/>
      <c r="GM1238" s="6"/>
      <c r="GN1238" s="6"/>
      <c r="GO1238" s="6"/>
      <c r="GP1238" s="6"/>
      <c r="GQ1238" s="6"/>
      <c r="GR1238" s="6"/>
      <c r="GS1238" s="6"/>
      <c r="GT1238" s="6"/>
      <c r="GU1238" s="6"/>
      <c r="GV1238" s="6"/>
      <c r="GW1238" s="6"/>
      <c r="GX1238" s="6"/>
      <c r="GY1238" s="6"/>
      <c r="GZ1238" s="6"/>
      <c r="HA1238" s="6"/>
      <c r="HB1238" s="6"/>
      <c r="HC1238" s="6"/>
      <c r="HD1238" s="6"/>
      <c r="HE1238" s="6"/>
      <c r="HF1238" s="6"/>
      <c r="HG1238" s="6"/>
      <c r="HH1238" s="6"/>
      <c r="HI1238" s="6"/>
      <c r="HJ1238" s="6"/>
      <c r="HK1238" s="6"/>
      <c r="HL1238" s="6"/>
      <c r="HM1238" s="6"/>
      <c r="HN1238" s="6"/>
      <c r="HO1238" s="6"/>
      <c r="HP1238" s="6"/>
      <c r="HQ1238" s="6"/>
      <c r="HR1238" s="6"/>
      <c r="HS1238" s="6"/>
      <c r="HT1238" s="6"/>
      <c r="HU1238" s="6"/>
      <c r="HV1238" s="6"/>
      <c r="HW1238" s="6"/>
      <c r="HX1238" s="6"/>
      <c r="HY1238" s="6"/>
      <c r="HZ1238" s="6"/>
      <c r="IA1238" s="6"/>
      <c r="IB1238" s="6"/>
      <c r="IC1238" s="6"/>
      <c r="ID1238" s="6"/>
      <c r="IE1238" s="6"/>
      <c r="IF1238" s="6"/>
      <c r="IG1238" s="6"/>
      <c r="IH1238" s="6"/>
      <c r="II1238" s="6"/>
      <c r="IJ1238" s="6"/>
      <c r="IK1238" s="6"/>
      <c r="IL1238" s="6"/>
      <c r="IM1238" s="6"/>
      <c r="IN1238" s="6"/>
      <c r="IO1238" s="6"/>
      <c r="IP1238" s="6"/>
      <c r="IQ1238" s="6"/>
      <c r="IR1238" s="6"/>
      <c r="IS1238" s="6"/>
      <c r="IT1238" s="6"/>
      <c r="IU1238" s="6"/>
      <c r="IV1238" s="6"/>
    </row>
    <row r="1239" spans="1:256" s="62" customFormat="1" x14ac:dyDescent="0.2">
      <c r="A1239" s="6" t="s">
        <v>894</v>
      </c>
      <c r="B1239" s="66">
        <v>35393.048611111109</v>
      </c>
      <c r="C1239" s="66"/>
      <c r="D1239" s="6" t="s">
        <v>896</v>
      </c>
      <c r="E1239" s="6"/>
      <c r="F1239" s="6"/>
      <c r="G1239" s="6">
        <v>50</v>
      </c>
      <c r="H1239" s="6"/>
      <c r="I1239" s="6"/>
      <c r="J1239" s="6"/>
      <c r="K1239" s="6">
        <v>0.08</v>
      </c>
      <c r="L1239" s="6"/>
      <c r="M1239" s="6"/>
      <c r="N1239" s="6" t="s">
        <v>1934</v>
      </c>
      <c r="O1239" s="6">
        <v>1060</v>
      </c>
      <c r="P1239" s="6"/>
      <c r="Q1239" s="6">
        <v>4200</v>
      </c>
      <c r="R1239" s="6"/>
      <c r="S1239" s="6">
        <v>5.17</v>
      </c>
      <c r="T1239" s="6"/>
      <c r="U1239" s="6">
        <v>12</v>
      </c>
      <c r="V1239" s="6"/>
      <c r="W1239" s="6"/>
      <c r="X1239" s="6"/>
      <c r="Y1239" s="6"/>
      <c r="Z1239" s="6"/>
      <c r="AA1239" s="6"/>
      <c r="AB1239" s="6"/>
      <c r="AC1239" s="6"/>
      <c r="AD1239" s="6"/>
      <c r="AE1239" s="6">
        <v>49</v>
      </c>
      <c r="AF1239" s="6"/>
      <c r="AG1239" s="6">
        <v>2900</v>
      </c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  <c r="BD1239" s="6"/>
      <c r="BE1239" s="6"/>
      <c r="BF1239" s="6"/>
      <c r="BG1239" s="6"/>
      <c r="BH1239" s="6"/>
      <c r="BI1239" s="6"/>
      <c r="BJ1239" s="6"/>
      <c r="BK1239" s="6"/>
      <c r="BL1239" s="6"/>
      <c r="BM1239" s="6"/>
      <c r="BN1239" s="6"/>
      <c r="BO1239" s="6"/>
      <c r="BP1239" s="6"/>
      <c r="BQ1239" s="6"/>
      <c r="BR1239" s="6"/>
      <c r="BS1239" s="6"/>
      <c r="BT1239" s="6"/>
      <c r="BU1239" s="6"/>
      <c r="BV1239" s="6"/>
      <c r="BW1239" s="6"/>
      <c r="BX1239" s="6"/>
      <c r="BY1239" s="6"/>
      <c r="BZ1239" s="6"/>
      <c r="CA1239" s="6"/>
      <c r="CB1239" s="6"/>
      <c r="CC1239" s="6"/>
      <c r="CD1239" s="6"/>
      <c r="CE1239" s="6"/>
      <c r="CF1239" s="6"/>
      <c r="CG1239" s="6"/>
      <c r="CH1239" s="6"/>
      <c r="CI1239" s="6"/>
      <c r="CJ1239" s="6"/>
      <c r="CK1239" s="6"/>
      <c r="CL1239" s="6"/>
      <c r="CM1239" s="6"/>
      <c r="CN1239" s="6"/>
      <c r="CO1239" s="6"/>
      <c r="CP1239" s="6"/>
      <c r="CQ1239" s="6"/>
      <c r="CR1239" s="6"/>
      <c r="CS1239" s="6"/>
      <c r="CT1239" s="6"/>
      <c r="CU1239" s="6"/>
      <c r="CV1239" s="6"/>
      <c r="CW1239" s="6"/>
      <c r="CX1239" s="6"/>
      <c r="CY1239" s="6"/>
      <c r="CZ1239" s="6"/>
      <c r="DA1239" s="6"/>
      <c r="DB1239" s="6"/>
      <c r="DC1239" s="6"/>
      <c r="DD1239" s="6"/>
      <c r="DE1239" s="6"/>
      <c r="DF1239" s="6"/>
      <c r="DG1239" s="6"/>
      <c r="DH1239" s="6"/>
      <c r="DI1239" s="6"/>
      <c r="DJ1239" s="6"/>
      <c r="DK1239" s="6"/>
      <c r="DL1239" s="6"/>
      <c r="DM1239" s="6"/>
      <c r="DN1239" s="6"/>
      <c r="DO1239" s="6"/>
      <c r="DP1239" s="6"/>
      <c r="DQ1239" s="6"/>
      <c r="DR1239" s="6"/>
      <c r="DS1239" s="6"/>
      <c r="DT1239" s="6"/>
      <c r="DU1239" s="6"/>
      <c r="DV1239" s="6"/>
      <c r="DW1239" s="6"/>
      <c r="DX1239" s="6"/>
      <c r="DY1239" s="6"/>
      <c r="DZ1239" s="6"/>
      <c r="EA1239" s="6"/>
      <c r="EB1239" s="6"/>
      <c r="EC1239" s="6"/>
      <c r="ED1239" s="6"/>
      <c r="EE1239" s="6"/>
      <c r="EF1239" s="6"/>
      <c r="EG1239" s="6"/>
      <c r="EH1239" s="6"/>
      <c r="EI1239" s="6"/>
      <c r="EJ1239" s="6"/>
      <c r="EK1239" s="6"/>
      <c r="EL1239" s="6"/>
      <c r="EM1239" s="6"/>
      <c r="EN1239" s="6"/>
      <c r="EO1239" s="6"/>
      <c r="EP1239" s="6"/>
      <c r="EQ1239" s="6"/>
      <c r="ER1239" s="6"/>
      <c r="ES1239" s="6"/>
      <c r="ET1239" s="6"/>
      <c r="EU1239" s="6"/>
      <c r="EV1239" s="6"/>
      <c r="EW1239" s="6"/>
      <c r="EX1239" s="6"/>
      <c r="EY1239" s="6"/>
      <c r="EZ1239" s="6"/>
      <c r="FA1239" s="6"/>
      <c r="FB1239" s="6"/>
      <c r="FC1239" s="6"/>
      <c r="FD1239" s="6"/>
      <c r="FE1239" s="6"/>
      <c r="FF1239" s="6"/>
      <c r="FG1239" s="6"/>
      <c r="FH1239" s="6"/>
      <c r="FI1239" s="6"/>
      <c r="FJ1239" s="6"/>
      <c r="FK1239" s="6"/>
      <c r="FL1239" s="6"/>
      <c r="FM1239" s="6"/>
      <c r="FN1239" s="6"/>
      <c r="FO1239" s="6"/>
      <c r="FP1239" s="6"/>
      <c r="FQ1239" s="6"/>
      <c r="FR1239" s="6"/>
      <c r="FS1239" s="6"/>
      <c r="FT1239" s="6"/>
      <c r="FU1239" s="6"/>
      <c r="FV1239" s="6"/>
      <c r="FW1239" s="6"/>
      <c r="FX1239" s="6"/>
      <c r="FY1239" s="6"/>
      <c r="FZ1239" s="6"/>
      <c r="GA1239" s="6"/>
      <c r="GB1239" s="6"/>
      <c r="GC1239" s="6"/>
      <c r="GD1239" s="6"/>
      <c r="GE1239" s="6"/>
      <c r="GF1239" s="6"/>
      <c r="GG1239" s="6"/>
      <c r="GH1239" s="6"/>
      <c r="GI1239" s="6"/>
      <c r="GJ1239" s="6"/>
      <c r="GK1239" s="6"/>
      <c r="GL1239" s="6"/>
      <c r="GM1239" s="6"/>
      <c r="GN1239" s="6"/>
      <c r="GO1239" s="6"/>
      <c r="GP1239" s="6"/>
      <c r="GQ1239" s="6"/>
      <c r="GR1239" s="6"/>
      <c r="GS1239" s="6"/>
      <c r="GT1239" s="6"/>
      <c r="GU1239" s="6"/>
      <c r="GV1239" s="6"/>
      <c r="GW1239" s="6"/>
      <c r="GX1239" s="6"/>
      <c r="GY1239" s="6"/>
      <c r="GZ1239" s="6"/>
      <c r="HA1239" s="6"/>
      <c r="HB1239" s="6"/>
      <c r="HC1239" s="6"/>
      <c r="HD1239" s="6"/>
      <c r="HE1239" s="6"/>
      <c r="HF1239" s="6"/>
      <c r="HG1239" s="6"/>
      <c r="HH1239" s="6"/>
      <c r="HI1239" s="6"/>
      <c r="HJ1239" s="6"/>
      <c r="HK1239" s="6"/>
      <c r="HL1239" s="6"/>
      <c r="HM1239" s="6"/>
      <c r="HN1239" s="6"/>
      <c r="HO1239" s="6"/>
      <c r="HP1239" s="6"/>
      <c r="HQ1239" s="6"/>
      <c r="HR1239" s="6"/>
      <c r="HS1239" s="6"/>
      <c r="HT1239" s="6"/>
      <c r="HU1239" s="6"/>
      <c r="HV1239" s="6"/>
      <c r="HW1239" s="6"/>
      <c r="HX1239" s="6"/>
      <c r="HY1239" s="6"/>
      <c r="HZ1239" s="6"/>
      <c r="IA1239" s="6"/>
      <c r="IB1239" s="6"/>
      <c r="IC1239" s="6"/>
      <c r="ID1239" s="6"/>
      <c r="IE1239" s="6"/>
      <c r="IF1239" s="6"/>
      <c r="IG1239" s="6"/>
      <c r="IH1239" s="6"/>
      <c r="II1239" s="6"/>
      <c r="IJ1239" s="6"/>
      <c r="IK1239" s="6"/>
      <c r="IL1239" s="6"/>
      <c r="IM1239" s="6"/>
      <c r="IN1239" s="6"/>
      <c r="IO1239" s="6"/>
      <c r="IP1239" s="6"/>
      <c r="IQ1239" s="6"/>
      <c r="IR1239" s="6"/>
      <c r="IS1239" s="6"/>
      <c r="IT1239" s="6"/>
      <c r="IU1239" s="6"/>
      <c r="IV1239" s="6"/>
    </row>
    <row r="1240" spans="1:256" s="62" customFormat="1" x14ac:dyDescent="0.2">
      <c r="A1240" s="6" t="s">
        <v>894</v>
      </c>
      <c r="B1240" s="66">
        <v>35393.145833333336</v>
      </c>
      <c r="C1240" s="66"/>
      <c r="D1240" s="6" t="s">
        <v>897</v>
      </c>
      <c r="E1240" s="6"/>
      <c r="F1240" s="6"/>
      <c r="G1240" s="6">
        <v>50</v>
      </c>
      <c r="H1240" s="6"/>
      <c r="I1240" s="6"/>
      <c r="J1240" s="6"/>
      <c r="K1240" s="6">
        <v>0.13</v>
      </c>
      <c r="L1240" s="6"/>
      <c r="M1240" s="6"/>
      <c r="N1240" s="6" t="s">
        <v>1934</v>
      </c>
      <c r="O1240" s="6">
        <v>1060</v>
      </c>
      <c r="P1240" s="6"/>
      <c r="Q1240" s="6">
        <v>2600</v>
      </c>
      <c r="R1240" s="6"/>
      <c r="S1240" s="6">
        <v>2.63</v>
      </c>
      <c r="T1240" s="6"/>
      <c r="U1240" s="6">
        <v>6.6</v>
      </c>
      <c r="V1240" s="6"/>
      <c r="W1240" s="6"/>
      <c r="X1240" s="6"/>
      <c r="Y1240" s="6"/>
      <c r="Z1240" s="6"/>
      <c r="AA1240" s="6"/>
      <c r="AB1240" s="6"/>
      <c r="AC1240" s="6"/>
      <c r="AD1240" s="6"/>
      <c r="AE1240" s="6">
        <v>31</v>
      </c>
      <c r="AF1240" s="6"/>
      <c r="AG1240" s="6">
        <v>1500</v>
      </c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  <c r="BD1240" s="6"/>
      <c r="BE1240" s="6"/>
      <c r="BF1240" s="6"/>
      <c r="BG1240" s="6"/>
      <c r="BH1240" s="6"/>
      <c r="BI1240" s="6"/>
      <c r="BJ1240" s="6"/>
      <c r="BK1240" s="6"/>
      <c r="BL1240" s="6"/>
      <c r="BM1240" s="6"/>
      <c r="BN1240" s="6"/>
      <c r="BO1240" s="6"/>
      <c r="BP1240" s="6"/>
      <c r="BQ1240" s="6"/>
      <c r="BR1240" s="6"/>
      <c r="BS1240" s="6"/>
      <c r="BT1240" s="6"/>
      <c r="BU1240" s="6"/>
      <c r="BV1240" s="6"/>
      <c r="BW1240" s="6"/>
      <c r="BX1240" s="6"/>
      <c r="BY1240" s="6"/>
      <c r="BZ1240" s="6"/>
      <c r="CA1240" s="6"/>
      <c r="CB1240" s="6"/>
      <c r="CC1240" s="6"/>
      <c r="CD1240" s="6"/>
      <c r="CE1240" s="6"/>
      <c r="CF1240" s="6"/>
      <c r="CG1240" s="6"/>
      <c r="CH1240" s="6"/>
      <c r="CI1240" s="6"/>
      <c r="CJ1240" s="6"/>
      <c r="CK1240" s="6"/>
      <c r="CL1240" s="6"/>
      <c r="CM1240" s="6"/>
      <c r="CN1240" s="6"/>
      <c r="CO1240" s="6"/>
      <c r="CP1240" s="6"/>
      <c r="CQ1240" s="6"/>
      <c r="CR1240" s="6"/>
      <c r="CS1240" s="6"/>
      <c r="CT1240" s="6"/>
      <c r="CU1240" s="6"/>
      <c r="CV1240" s="6"/>
      <c r="CW1240" s="6"/>
      <c r="CX1240" s="6"/>
      <c r="CY1240" s="6"/>
      <c r="CZ1240" s="6"/>
      <c r="DA1240" s="6"/>
      <c r="DB1240" s="6"/>
      <c r="DC1240" s="6"/>
      <c r="DD1240" s="6"/>
      <c r="DE1240" s="6"/>
      <c r="DF1240" s="6"/>
      <c r="DG1240" s="6"/>
      <c r="DH1240" s="6"/>
      <c r="DI1240" s="6"/>
      <c r="DJ1240" s="6"/>
      <c r="DK1240" s="6"/>
      <c r="DL1240" s="6"/>
      <c r="DM1240" s="6"/>
      <c r="DN1240" s="6"/>
      <c r="DO1240" s="6"/>
      <c r="DP1240" s="6"/>
      <c r="DQ1240" s="6"/>
      <c r="DR1240" s="6"/>
      <c r="DS1240" s="6"/>
      <c r="DT1240" s="6"/>
      <c r="DU1240" s="6"/>
      <c r="DV1240" s="6"/>
      <c r="DW1240" s="6"/>
      <c r="DX1240" s="6"/>
      <c r="DY1240" s="6"/>
      <c r="DZ1240" s="6"/>
      <c r="EA1240" s="6"/>
      <c r="EB1240" s="6"/>
      <c r="EC1240" s="6"/>
      <c r="ED1240" s="6"/>
      <c r="EE1240" s="6"/>
      <c r="EF1240" s="6"/>
      <c r="EG1240" s="6"/>
      <c r="EH1240" s="6"/>
      <c r="EI1240" s="6"/>
      <c r="EJ1240" s="6"/>
      <c r="EK1240" s="6"/>
      <c r="EL1240" s="6"/>
      <c r="EM1240" s="6"/>
      <c r="EN1240" s="6"/>
      <c r="EO1240" s="6"/>
      <c r="EP1240" s="6"/>
      <c r="EQ1240" s="6"/>
      <c r="ER1240" s="6"/>
      <c r="ES1240" s="6"/>
      <c r="ET1240" s="6"/>
      <c r="EU1240" s="6"/>
      <c r="EV1240" s="6"/>
      <c r="EW1240" s="6"/>
      <c r="EX1240" s="6"/>
      <c r="EY1240" s="6"/>
      <c r="EZ1240" s="6"/>
      <c r="FA1240" s="6"/>
      <c r="FB1240" s="6"/>
      <c r="FC1240" s="6"/>
      <c r="FD1240" s="6"/>
      <c r="FE1240" s="6"/>
      <c r="FF1240" s="6"/>
      <c r="FG1240" s="6"/>
      <c r="FH1240" s="6"/>
      <c r="FI1240" s="6"/>
      <c r="FJ1240" s="6"/>
      <c r="FK1240" s="6"/>
      <c r="FL1240" s="6"/>
      <c r="FM1240" s="6"/>
      <c r="FN1240" s="6"/>
      <c r="FO1240" s="6"/>
      <c r="FP1240" s="6"/>
      <c r="FQ1240" s="6"/>
      <c r="FR1240" s="6"/>
      <c r="FS1240" s="6"/>
      <c r="FT1240" s="6"/>
      <c r="FU1240" s="6"/>
      <c r="FV1240" s="6"/>
      <c r="FW1240" s="6"/>
      <c r="FX1240" s="6"/>
      <c r="FY1240" s="6"/>
      <c r="FZ1240" s="6"/>
      <c r="GA1240" s="6"/>
      <c r="GB1240" s="6"/>
      <c r="GC1240" s="6"/>
      <c r="GD1240" s="6"/>
      <c r="GE1240" s="6"/>
      <c r="GF1240" s="6"/>
      <c r="GG1240" s="6"/>
      <c r="GH1240" s="6"/>
      <c r="GI1240" s="6"/>
      <c r="GJ1240" s="6"/>
      <c r="GK1240" s="6"/>
      <c r="GL1240" s="6"/>
      <c r="GM1240" s="6"/>
      <c r="GN1240" s="6"/>
      <c r="GO1240" s="6"/>
      <c r="GP1240" s="6"/>
      <c r="GQ1240" s="6"/>
      <c r="GR1240" s="6"/>
      <c r="GS1240" s="6"/>
      <c r="GT1240" s="6"/>
      <c r="GU1240" s="6"/>
      <c r="GV1240" s="6"/>
      <c r="GW1240" s="6"/>
      <c r="GX1240" s="6"/>
      <c r="GY1240" s="6"/>
      <c r="GZ1240" s="6"/>
      <c r="HA1240" s="6"/>
      <c r="HB1240" s="6"/>
      <c r="HC1240" s="6"/>
      <c r="HD1240" s="6"/>
      <c r="HE1240" s="6"/>
      <c r="HF1240" s="6"/>
      <c r="HG1240" s="6"/>
      <c r="HH1240" s="6"/>
      <c r="HI1240" s="6"/>
      <c r="HJ1240" s="6"/>
      <c r="HK1240" s="6"/>
      <c r="HL1240" s="6"/>
      <c r="HM1240" s="6"/>
      <c r="HN1240" s="6"/>
      <c r="HO1240" s="6"/>
      <c r="HP1240" s="6"/>
      <c r="HQ1240" s="6"/>
      <c r="HR1240" s="6"/>
      <c r="HS1240" s="6"/>
      <c r="HT1240" s="6"/>
      <c r="HU1240" s="6"/>
      <c r="HV1240" s="6"/>
      <c r="HW1240" s="6"/>
      <c r="HX1240" s="6"/>
      <c r="HY1240" s="6"/>
      <c r="HZ1240" s="6"/>
      <c r="IA1240" s="6"/>
      <c r="IB1240" s="6"/>
      <c r="IC1240" s="6"/>
      <c r="ID1240" s="6"/>
      <c r="IE1240" s="6"/>
      <c r="IF1240" s="6"/>
      <c r="IG1240" s="6"/>
      <c r="IH1240" s="6"/>
      <c r="II1240" s="6"/>
      <c r="IJ1240" s="6"/>
      <c r="IK1240" s="6"/>
      <c r="IL1240" s="6"/>
      <c r="IM1240" s="6"/>
      <c r="IN1240" s="6"/>
      <c r="IO1240" s="6"/>
      <c r="IP1240" s="6"/>
      <c r="IQ1240" s="6"/>
      <c r="IR1240" s="6"/>
      <c r="IS1240" s="6"/>
      <c r="IT1240" s="6"/>
      <c r="IU1240" s="6"/>
      <c r="IV1240" s="6"/>
    </row>
    <row r="1241" spans="1:256" s="62" customFormat="1" x14ac:dyDescent="0.2">
      <c r="A1241" s="6" t="s">
        <v>894</v>
      </c>
      <c r="B1241" s="66">
        <v>35393.173611111109</v>
      </c>
      <c r="C1241" s="66"/>
      <c r="D1241" s="6" t="s">
        <v>898</v>
      </c>
      <c r="E1241" s="6"/>
      <c r="F1241" s="6"/>
      <c r="G1241" s="6">
        <v>50</v>
      </c>
      <c r="H1241" s="6"/>
      <c r="I1241" s="6"/>
      <c r="J1241" s="6"/>
      <c r="K1241" s="6">
        <v>0.1</v>
      </c>
      <c r="L1241" s="6"/>
      <c r="M1241" s="6"/>
      <c r="N1241" s="6" t="s">
        <v>1934</v>
      </c>
      <c r="O1241" s="6">
        <v>1050</v>
      </c>
      <c r="P1241" s="6"/>
      <c r="Q1241" s="6"/>
      <c r="R1241" s="6"/>
      <c r="S1241" s="6">
        <v>2.74</v>
      </c>
      <c r="T1241" s="6"/>
      <c r="U1241" s="6">
        <v>6.5</v>
      </c>
      <c r="V1241" s="6"/>
      <c r="W1241" s="6"/>
      <c r="X1241" s="6"/>
      <c r="Y1241" s="6"/>
      <c r="Z1241" s="6"/>
      <c r="AA1241" s="6">
        <v>32.700000000000003</v>
      </c>
      <c r="AB1241" s="6"/>
      <c r="AC1241" s="6"/>
      <c r="AD1241" s="6"/>
      <c r="AE1241" s="6">
        <v>31</v>
      </c>
      <c r="AF1241" s="6"/>
      <c r="AG1241" s="6">
        <v>1300</v>
      </c>
      <c r="AH1241" s="6"/>
      <c r="AI1241" s="6"/>
      <c r="AJ1241" s="6"/>
      <c r="AK1241" s="6"/>
      <c r="AL1241" s="6"/>
      <c r="AM1241" s="6">
        <v>7.8</v>
      </c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  <c r="BD1241" s="6"/>
      <c r="BE1241" s="6"/>
      <c r="BF1241" s="6"/>
      <c r="BG1241" s="6"/>
      <c r="BH1241" s="6"/>
      <c r="BI1241" s="6"/>
      <c r="BJ1241" s="6"/>
      <c r="BK1241" s="6"/>
      <c r="BL1241" s="6"/>
      <c r="BM1241" s="6"/>
      <c r="BN1241" s="6"/>
      <c r="BO1241" s="6"/>
      <c r="BP1241" s="6" t="s">
        <v>1784</v>
      </c>
      <c r="BQ1241" s="6">
        <v>2E-3</v>
      </c>
      <c r="BR1241" s="6"/>
      <c r="BS1241" s="6"/>
      <c r="BT1241" s="6"/>
      <c r="BU1241" s="6"/>
      <c r="BV1241" s="6"/>
      <c r="BW1241" s="6"/>
      <c r="BX1241" s="6"/>
      <c r="BY1241" s="6"/>
      <c r="BZ1241" s="6"/>
      <c r="CA1241" s="6"/>
      <c r="CB1241" s="6"/>
      <c r="CC1241" s="6"/>
      <c r="CD1241" s="6"/>
      <c r="CE1241" s="6"/>
      <c r="CF1241" s="6"/>
      <c r="CG1241" s="6"/>
      <c r="CH1241" s="6"/>
      <c r="CI1241" s="6"/>
      <c r="CJ1241" s="6"/>
      <c r="CK1241" s="6"/>
      <c r="CL1241" s="6"/>
      <c r="CM1241" s="6"/>
      <c r="CN1241" s="6"/>
      <c r="CO1241" s="6"/>
      <c r="CP1241" s="6"/>
      <c r="CQ1241" s="6"/>
      <c r="CR1241" s="6"/>
      <c r="CS1241" s="6"/>
      <c r="CT1241" s="6"/>
      <c r="CU1241" s="6"/>
      <c r="CV1241" s="6"/>
      <c r="CW1241" s="6"/>
      <c r="CX1241" s="6"/>
      <c r="CY1241" s="6"/>
      <c r="CZ1241" s="6"/>
      <c r="DA1241" s="6"/>
      <c r="DB1241" s="6"/>
      <c r="DC1241" s="6"/>
      <c r="DD1241" s="6"/>
      <c r="DE1241" s="6"/>
      <c r="DF1241" s="6"/>
      <c r="DG1241" s="6"/>
      <c r="DH1241" s="6"/>
      <c r="DI1241" s="6"/>
      <c r="DJ1241" s="6"/>
      <c r="DK1241" s="6"/>
      <c r="DL1241" s="6"/>
      <c r="DM1241" s="6"/>
      <c r="DN1241" s="6"/>
      <c r="DO1241" s="6"/>
      <c r="DP1241" s="6"/>
      <c r="DQ1241" s="6"/>
      <c r="DR1241" s="6"/>
      <c r="DS1241" s="6"/>
      <c r="DT1241" s="6"/>
      <c r="DU1241" s="6"/>
      <c r="DV1241" s="6"/>
      <c r="DW1241" s="6"/>
      <c r="DX1241" s="6"/>
      <c r="DY1241" s="6"/>
      <c r="DZ1241" s="6"/>
      <c r="EA1241" s="6"/>
      <c r="EB1241" s="6"/>
      <c r="EC1241" s="6"/>
      <c r="ED1241" s="6"/>
      <c r="EE1241" s="6"/>
      <c r="EF1241" s="6"/>
      <c r="EG1241" s="6"/>
      <c r="EH1241" s="6"/>
      <c r="EI1241" s="6"/>
      <c r="EJ1241" s="6"/>
      <c r="EK1241" s="6"/>
      <c r="EL1241" s="6"/>
      <c r="EM1241" s="6"/>
      <c r="EN1241" s="6"/>
      <c r="EO1241" s="6"/>
      <c r="EP1241" s="6"/>
      <c r="EQ1241" s="6"/>
      <c r="ER1241" s="6"/>
      <c r="ES1241" s="6"/>
      <c r="ET1241" s="6"/>
      <c r="EU1241" s="6"/>
      <c r="EV1241" s="6"/>
      <c r="EW1241" s="6"/>
      <c r="EX1241" s="6"/>
      <c r="EY1241" s="6"/>
      <c r="EZ1241" s="6"/>
      <c r="FA1241" s="6"/>
      <c r="FB1241" s="6"/>
      <c r="FC1241" s="6"/>
      <c r="FD1241" s="6"/>
      <c r="FE1241" s="6"/>
      <c r="FF1241" s="6"/>
      <c r="FG1241" s="6"/>
      <c r="FH1241" s="6"/>
      <c r="FI1241" s="6"/>
      <c r="FJ1241" s="6"/>
      <c r="FK1241" s="6"/>
      <c r="FL1241" s="6"/>
      <c r="FM1241" s="6"/>
      <c r="FN1241" s="6"/>
      <c r="FO1241" s="6"/>
      <c r="FP1241" s="6"/>
      <c r="FQ1241" s="6"/>
      <c r="FR1241" s="6"/>
      <c r="FS1241" s="6"/>
      <c r="FT1241" s="6"/>
      <c r="FU1241" s="6"/>
      <c r="FV1241" s="6"/>
      <c r="FW1241" s="6"/>
      <c r="FX1241" s="6"/>
      <c r="FY1241" s="6"/>
      <c r="FZ1241" s="6"/>
      <c r="GA1241" s="6"/>
      <c r="GB1241" s="6"/>
      <c r="GC1241" s="6"/>
      <c r="GD1241" s="6"/>
      <c r="GE1241" s="6"/>
      <c r="GF1241" s="6"/>
      <c r="GG1241" s="6"/>
      <c r="GH1241" s="6"/>
      <c r="GI1241" s="6"/>
      <c r="GJ1241" s="6"/>
      <c r="GK1241" s="6"/>
      <c r="GL1241" s="6"/>
      <c r="GM1241" s="6"/>
      <c r="GN1241" s="6"/>
      <c r="GO1241" s="6"/>
      <c r="GP1241" s="6"/>
      <c r="GQ1241" s="6"/>
      <c r="GR1241" s="6"/>
      <c r="GS1241" s="6"/>
      <c r="GT1241" s="6"/>
      <c r="GU1241" s="6"/>
      <c r="GV1241" s="6"/>
      <c r="GW1241" s="6"/>
      <c r="GX1241" s="6"/>
      <c r="GY1241" s="6"/>
      <c r="GZ1241" s="6"/>
      <c r="HA1241" s="6"/>
      <c r="HB1241" s="6"/>
      <c r="HC1241" s="6"/>
      <c r="HD1241" s="6"/>
      <c r="HE1241" s="6"/>
      <c r="HF1241" s="6"/>
      <c r="HG1241" s="6"/>
      <c r="HH1241" s="6"/>
      <c r="HI1241" s="6"/>
      <c r="HJ1241" s="6"/>
      <c r="HK1241" s="6"/>
      <c r="HL1241" s="6"/>
      <c r="HM1241" s="6"/>
      <c r="HN1241" s="6"/>
      <c r="HO1241" s="6"/>
      <c r="HP1241" s="6"/>
      <c r="HQ1241" s="6"/>
      <c r="HR1241" s="6"/>
      <c r="HS1241" s="6"/>
      <c r="HT1241" s="6"/>
      <c r="HU1241" s="6"/>
      <c r="HV1241" s="6"/>
      <c r="HW1241" s="6"/>
      <c r="HX1241" s="6"/>
      <c r="HY1241" s="6"/>
      <c r="HZ1241" s="6"/>
      <c r="IA1241" s="6"/>
      <c r="IB1241" s="6"/>
      <c r="IC1241" s="6"/>
      <c r="ID1241" s="6"/>
      <c r="IE1241" s="6"/>
      <c r="IF1241" s="6"/>
      <c r="IG1241" s="6"/>
      <c r="IH1241" s="6"/>
      <c r="II1241" s="6"/>
      <c r="IJ1241" s="6"/>
      <c r="IK1241" s="6"/>
      <c r="IL1241" s="6"/>
      <c r="IM1241" s="6"/>
      <c r="IN1241" s="6"/>
      <c r="IO1241" s="6"/>
      <c r="IP1241" s="6"/>
      <c r="IQ1241" s="6"/>
      <c r="IR1241" s="6"/>
      <c r="IS1241" s="6"/>
      <c r="IT1241" s="6"/>
      <c r="IU1241" s="6"/>
      <c r="IV1241" s="6"/>
    </row>
    <row r="1242" spans="1:256" s="62" customFormat="1" x14ac:dyDescent="0.2">
      <c r="A1242" s="6" t="s">
        <v>894</v>
      </c>
      <c r="B1242" s="66">
        <v>35393.482638888891</v>
      </c>
      <c r="C1242" s="66"/>
      <c r="D1242" s="6" t="s">
        <v>899</v>
      </c>
      <c r="E1242" s="6"/>
      <c r="F1242" s="6"/>
      <c r="G1242" s="6">
        <v>50</v>
      </c>
      <c r="H1242" s="6"/>
      <c r="I1242" s="6"/>
      <c r="J1242" s="6"/>
      <c r="K1242" s="6">
        <v>7.0000000000000007E-2</v>
      </c>
      <c r="L1242" s="6"/>
      <c r="M1242" s="6"/>
      <c r="N1242" s="6" t="s">
        <v>1934</v>
      </c>
      <c r="O1242" s="6">
        <v>1070</v>
      </c>
      <c r="P1242" s="6"/>
      <c r="Q1242" s="6">
        <v>1300</v>
      </c>
      <c r="R1242" s="6"/>
      <c r="S1242" s="6">
        <v>3.74</v>
      </c>
      <c r="T1242" s="6"/>
      <c r="U1242" s="6">
        <v>6.8</v>
      </c>
      <c r="V1242" s="6"/>
      <c r="W1242" s="6"/>
      <c r="X1242" s="6"/>
      <c r="Y1242" s="6"/>
      <c r="Z1242" s="6"/>
      <c r="AA1242" s="6"/>
      <c r="AB1242" s="6"/>
      <c r="AC1242" s="6"/>
      <c r="AD1242" s="6"/>
      <c r="AE1242" s="6">
        <v>32</v>
      </c>
      <c r="AF1242" s="6"/>
      <c r="AG1242" s="6">
        <v>970</v>
      </c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  <c r="BD1242" s="6"/>
      <c r="BE1242" s="6"/>
      <c r="BF1242" s="6"/>
      <c r="BG1242" s="6"/>
      <c r="BH1242" s="6"/>
      <c r="BI1242" s="6"/>
      <c r="BJ1242" s="6"/>
      <c r="BK1242" s="6"/>
      <c r="BL1242" s="6"/>
      <c r="BM1242" s="6"/>
      <c r="BN1242" s="6"/>
      <c r="BO1242" s="6"/>
      <c r="BP1242" s="6"/>
      <c r="BQ1242" s="6"/>
      <c r="BR1242" s="6"/>
      <c r="BS1242" s="6"/>
      <c r="BT1242" s="6"/>
      <c r="BU1242" s="6"/>
      <c r="BV1242" s="6"/>
      <c r="BW1242" s="6"/>
      <c r="BX1242" s="6"/>
      <c r="BY1242" s="6"/>
      <c r="BZ1242" s="6"/>
      <c r="CA1242" s="6"/>
      <c r="CB1242" s="6"/>
      <c r="CC1242" s="6"/>
      <c r="CD1242" s="6"/>
      <c r="CE1242" s="6"/>
      <c r="CF1242" s="6"/>
      <c r="CG1242" s="6"/>
      <c r="CH1242" s="6"/>
      <c r="CI1242" s="6"/>
      <c r="CJ1242" s="6"/>
      <c r="CK1242" s="6"/>
      <c r="CL1242" s="6"/>
      <c r="CM1242" s="6"/>
      <c r="CN1242" s="6"/>
      <c r="CO1242" s="6"/>
      <c r="CP1242" s="6"/>
      <c r="CQ1242" s="6"/>
      <c r="CR1242" s="6"/>
      <c r="CS1242" s="6"/>
      <c r="CT1242" s="6"/>
      <c r="CU1242" s="6"/>
      <c r="CV1242" s="6"/>
      <c r="CW1242" s="6"/>
      <c r="CX1242" s="6"/>
      <c r="CY1242" s="6"/>
      <c r="CZ1242" s="6"/>
      <c r="DA1242" s="6"/>
      <c r="DB1242" s="6"/>
      <c r="DC1242" s="6"/>
      <c r="DD1242" s="6"/>
      <c r="DE1242" s="6"/>
      <c r="DF1242" s="6"/>
      <c r="DG1242" s="6"/>
      <c r="DH1242" s="6"/>
      <c r="DI1242" s="6"/>
      <c r="DJ1242" s="6"/>
      <c r="DK1242" s="6"/>
      <c r="DL1242" s="6"/>
      <c r="DM1242" s="6"/>
      <c r="DN1242" s="6"/>
      <c r="DO1242" s="6"/>
      <c r="DP1242" s="6"/>
      <c r="DQ1242" s="6"/>
      <c r="DR1242" s="6"/>
      <c r="DS1242" s="6"/>
      <c r="DT1242" s="6"/>
      <c r="DU1242" s="6"/>
      <c r="DV1242" s="6"/>
      <c r="DW1242" s="6"/>
      <c r="DX1242" s="6"/>
      <c r="DY1242" s="6"/>
      <c r="DZ1242" s="6"/>
      <c r="EA1242" s="6"/>
      <c r="EB1242" s="6"/>
      <c r="EC1242" s="6"/>
      <c r="ED1242" s="6"/>
      <c r="EE1242" s="6"/>
      <c r="EF1242" s="6"/>
      <c r="EG1242" s="6"/>
      <c r="EH1242" s="6"/>
      <c r="EI1242" s="6"/>
      <c r="EJ1242" s="6"/>
      <c r="EK1242" s="6"/>
      <c r="EL1242" s="6"/>
      <c r="EM1242" s="6"/>
      <c r="EN1242" s="6"/>
      <c r="EO1242" s="6"/>
      <c r="EP1242" s="6"/>
      <c r="EQ1242" s="6"/>
      <c r="ER1242" s="6"/>
      <c r="ES1242" s="6"/>
      <c r="ET1242" s="6"/>
      <c r="EU1242" s="6"/>
      <c r="EV1242" s="6"/>
      <c r="EW1242" s="6"/>
      <c r="EX1242" s="6"/>
      <c r="EY1242" s="6"/>
      <c r="EZ1242" s="6"/>
      <c r="FA1242" s="6"/>
      <c r="FB1242" s="6"/>
      <c r="FC1242" s="6"/>
      <c r="FD1242" s="6"/>
      <c r="FE1242" s="6"/>
      <c r="FF1242" s="6"/>
      <c r="FG1242" s="6"/>
      <c r="FH1242" s="6"/>
      <c r="FI1242" s="6"/>
      <c r="FJ1242" s="6"/>
      <c r="FK1242" s="6"/>
      <c r="FL1242" s="6"/>
      <c r="FM1242" s="6"/>
      <c r="FN1242" s="6"/>
      <c r="FO1242" s="6"/>
      <c r="FP1242" s="6"/>
      <c r="FQ1242" s="6"/>
      <c r="FR1242" s="6"/>
      <c r="FS1242" s="6"/>
      <c r="FT1242" s="6"/>
      <c r="FU1242" s="6"/>
      <c r="FV1242" s="6"/>
      <c r="FW1242" s="6"/>
      <c r="FX1242" s="6"/>
      <c r="FY1242" s="6"/>
      <c r="FZ1242" s="6"/>
      <c r="GA1242" s="6"/>
      <c r="GB1242" s="6"/>
      <c r="GC1242" s="6"/>
      <c r="GD1242" s="6"/>
      <c r="GE1242" s="6"/>
      <c r="GF1242" s="6"/>
      <c r="GG1242" s="6"/>
      <c r="GH1242" s="6"/>
      <c r="GI1242" s="6"/>
      <c r="GJ1242" s="6"/>
      <c r="GK1242" s="6"/>
      <c r="GL1242" s="6"/>
      <c r="GM1242" s="6"/>
      <c r="GN1242" s="6"/>
      <c r="GO1242" s="6"/>
      <c r="GP1242" s="6"/>
      <c r="GQ1242" s="6"/>
      <c r="GR1242" s="6"/>
      <c r="GS1242" s="6"/>
      <c r="GT1242" s="6"/>
      <c r="GU1242" s="6"/>
      <c r="GV1242" s="6"/>
      <c r="GW1242" s="6"/>
      <c r="GX1242" s="6"/>
      <c r="GY1242" s="6"/>
      <c r="GZ1242" s="6"/>
      <c r="HA1242" s="6"/>
      <c r="HB1242" s="6"/>
      <c r="HC1242" s="6"/>
      <c r="HD1242" s="6"/>
      <c r="HE1242" s="6"/>
      <c r="HF1242" s="6"/>
      <c r="HG1242" s="6"/>
      <c r="HH1242" s="6"/>
      <c r="HI1242" s="6"/>
      <c r="HJ1242" s="6"/>
      <c r="HK1242" s="6"/>
      <c r="HL1242" s="6"/>
      <c r="HM1242" s="6"/>
      <c r="HN1242" s="6"/>
      <c r="HO1242" s="6"/>
      <c r="HP1242" s="6"/>
      <c r="HQ1242" s="6"/>
      <c r="HR1242" s="6"/>
      <c r="HS1242" s="6"/>
      <c r="HT1242" s="6"/>
      <c r="HU1242" s="6"/>
      <c r="HV1242" s="6"/>
      <c r="HW1242" s="6"/>
      <c r="HX1242" s="6"/>
      <c r="HY1242" s="6"/>
      <c r="HZ1242" s="6"/>
      <c r="IA1242" s="6"/>
      <c r="IB1242" s="6"/>
      <c r="IC1242" s="6"/>
      <c r="ID1242" s="6"/>
      <c r="IE1242" s="6"/>
      <c r="IF1242" s="6"/>
      <c r="IG1242" s="6"/>
      <c r="IH1242" s="6"/>
      <c r="II1242" s="6"/>
      <c r="IJ1242" s="6"/>
      <c r="IK1242" s="6"/>
      <c r="IL1242" s="6"/>
      <c r="IM1242" s="6"/>
      <c r="IN1242" s="6"/>
      <c r="IO1242" s="6"/>
      <c r="IP1242" s="6"/>
      <c r="IQ1242" s="6"/>
      <c r="IR1242" s="6"/>
      <c r="IS1242" s="6"/>
      <c r="IT1242" s="6"/>
      <c r="IU1242" s="6"/>
      <c r="IV1242" s="6"/>
    </row>
    <row r="1243" spans="1:256" s="62" customFormat="1" x14ac:dyDescent="0.2">
      <c r="A1243" s="6" t="s">
        <v>894</v>
      </c>
      <c r="B1243" s="66">
        <v>35404.370833333334</v>
      </c>
      <c r="C1243" s="66"/>
      <c r="D1243" s="6" t="s">
        <v>900</v>
      </c>
      <c r="E1243" s="6"/>
      <c r="F1243" s="6"/>
      <c r="G1243" s="6">
        <v>50</v>
      </c>
      <c r="H1243" s="6"/>
      <c r="I1243" s="6"/>
      <c r="J1243" s="6"/>
      <c r="K1243" s="6">
        <v>0.01</v>
      </c>
      <c r="L1243" s="6"/>
      <c r="M1243" s="6"/>
      <c r="N1243" s="6"/>
      <c r="O1243" s="6">
        <v>5740</v>
      </c>
      <c r="P1243" s="6"/>
      <c r="Q1243" s="6"/>
      <c r="R1243" s="6"/>
      <c r="S1243" s="6">
        <v>23.45</v>
      </c>
      <c r="T1243" s="6"/>
      <c r="U1243" s="6">
        <v>76</v>
      </c>
      <c r="V1243" s="6"/>
      <c r="W1243" s="6"/>
      <c r="X1243" s="6"/>
      <c r="Y1243" s="6"/>
      <c r="Z1243" s="6"/>
      <c r="AA1243" s="6"/>
      <c r="AB1243" s="6"/>
      <c r="AC1243" s="6"/>
      <c r="AD1243" s="6"/>
      <c r="AE1243" s="6">
        <v>410</v>
      </c>
      <c r="AF1243" s="6"/>
      <c r="AG1243" s="6">
        <v>8300</v>
      </c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  <c r="BD1243" s="6"/>
      <c r="BE1243" s="6"/>
      <c r="BF1243" s="6"/>
      <c r="BG1243" s="6"/>
      <c r="BH1243" s="6"/>
      <c r="BI1243" s="6"/>
      <c r="BJ1243" s="6"/>
      <c r="BK1243" s="6"/>
      <c r="BL1243" s="6"/>
      <c r="BM1243" s="6"/>
      <c r="BN1243" s="6"/>
      <c r="BO1243" s="6"/>
      <c r="BP1243" s="6"/>
      <c r="BQ1243" s="6"/>
      <c r="BR1243" s="6"/>
      <c r="BS1243" s="6"/>
      <c r="BT1243" s="6"/>
      <c r="BU1243" s="6"/>
      <c r="BV1243" s="6"/>
      <c r="BW1243" s="6"/>
      <c r="BX1243" s="6"/>
      <c r="BY1243" s="6"/>
      <c r="BZ1243" s="6"/>
      <c r="CA1243" s="6"/>
      <c r="CB1243" s="6"/>
      <c r="CC1243" s="6"/>
      <c r="CD1243" s="6"/>
      <c r="CE1243" s="6"/>
      <c r="CF1243" s="6"/>
      <c r="CG1243" s="6"/>
      <c r="CH1243" s="6"/>
      <c r="CI1243" s="6"/>
      <c r="CJ1243" s="6"/>
      <c r="CK1243" s="6"/>
      <c r="CL1243" s="6"/>
      <c r="CM1243" s="6"/>
      <c r="CN1243" s="6"/>
      <c r="CO1243" s="6"/>
      <c r="CP1243" s="6"/>
      <c r="CQ1243" s="6"/>
      <c r="CR1243" s="6"/>
      <c r="CS1243" s="6"/>
      <c r="CT1243" s="6"/>
      <c r="CU1243" s="6"/>
      <c r="CV1243" s="6"/>
      <c r="CW1243" s="6"/>
      <c r="CX1243" s="6"/>
      <c r="CY1243" s="6"/>
      <c r="CZ1243" s="6"/>
      <c r="DA1243" s="6"/>
      <c r="DB1243" s="6"/>
      <c r="DC1243" s="6"/>
      <c r="DD1243" s="6"/>
      <c r="DE1243" s="6"/>
      <c r="DF1243" s="6"/>
      <c r="DG1243" s="6"/>
      <c r="DH1243" s="6"/>
      <c r="DI1243" s="6"/>
      <c r="DJ1243" s="6"/>
      <c r="DK1243" s="6"/>
      <c r="DL1243" s="6"/>
      <c r="DM1243" s="6"/>
      <c r="DN1243" s="6"/>
      <c r="DO1243" s="6"/>
      <c r="DP1243" s="6"/>
      <c r="DQ1243" s="6"/>
      <c r="DR1243" s="6"/>
      <c r="DS1243" s="6"/>
      <c r="DT1243" s="6"/>
      <c r="DU1243" s="6"/>
      <c r="DV1243" s="6"/>
      <c r="DW1243" s="6"/>
      <c r="DX1243" s="6"/>
      <c r="DY1243" s="6"/>
      <c r="DZ1243" s="6"/>
      <c r="EA1243" s="6"/>
      <c r="EB1243" s="6"/>
      <c r="EC1243" s="6"/>
      <c r="ED1243" s="6"/>
      <c r="EE1243" s="6"/>
      <c r="EF1243" s="6"/>
      <c r="EG1243" s="6"/>
      <c r="EH1243" s="6"/>
      <c r="EI1243" s="6"/>
      <c r="EJ1243" s="6"/>
      <c r="EK1243" s="6"/>
      <c r="EL1243" s="6"/>
      <c r="EM1243" s="6"/>
      <c r="EN1243" s="6"/>
      <c r="EO1243" s="6"/>
      <c r="EP1243" s="6"/>
      <c r="EQ1243" s="6"/>
      <c r="ER1243" s="6"/>
      <c r="ES1243" s="6"/>
      <c r="ET1243" s="6"/>
      <c r="EU1243" s="6"/>
      <c r="EV1243" s="6"/>
      <c r="EW1243" s="6"/>
      <c r="EX1243" s="6"/>
      <c r="EY1243" s="6"/>
      <c r="EZ1243" s="6"/>
      <c r="FA1243" s="6"/>
      <c r="FB1243" s="6"/>
      <c r="FC1243" s="6"/>
      <c r="FD1243" s="6"/>
      <c r="FE1243" s="6"/>
      <c r="FF1243" s="6"/>
      <c r="FG1243" s="6"/>
      <c r="FH1243" s="6"/>
      <c r="FI1243" s="6"/>
      <c r="FJ1243" s="6"/>
      <c r="FK1243" s="6"/>
      <c r="FL1243" s="6"/>
      <c r="FM1243" s="6"/>
      <c r="FN1243" s="6"/>
      <c r="FO1243" s="6"/>
      <c r="FP1243" s="6"/>
      <c r="FQ1243" s="6"/>
      <c r="FR1243" s="6"/>
      <c r="FS1243" s="6"/>
      <c r="FT1243" s="6"/>
      <c r="FU1243" s="6"/>
      <c r="FV1243" s="6"/>
      <c r="FW1243" s="6"/>
      <c r="FX1243" s="6"/>
      <c r="FY1243" s="6"/>
      <c r="FZ1243" s="6"/>
      <c r="GA1243" s="6"/>
      <c r="GB1243" s="6"/>
      <c r="GC1243" s="6"/>
      <c r="GD1243" s="6"/>
      <c r="GE1243" s="6"/>
      <c r="GF1243" s="6"/>
      <c r="GG1243" s="6"/>
      <c r="GH1243" s="6"/>
      <c r="GI1243" s="6"/>
      <c r="GJ1243" s="6"/>
      <c r="GK1243" s="6"/>
      <c r="GL1243" s="6"/>
      <c r="GM1243" s="6"/>
      <c r="GN1243" s="6"/>
      <c r="GO1243" s="6"/>
      <c r="GP1243" s="6"/>
      <c r="GQ1243" s="6"/>
      <c r="GR1243" s="6"/>
      <c r="GS1243" s="6"/>
      <c r="GT1243" s="6"/>
      <c r="GU1243" s="6"/>
      <c r="GV1243" s="6"/>
      <c r="GW1243" s="6"/>
      <c r="GX1243" s="6"/>
      <c r="GY1243" s="6"/>
      <c r="GZ1243" s="6"/>
      <c r="HA1243" s="6"/>
      <c r="HB1243" s="6"/>
      <c r="HC1243" s="6"/>
      <c r="HD1243" s="6"/>
      <c r="HE1243" s="6"/>
      <c r="HF1243" s="6"/>
      <c r="HG1243" s="6"/>
      <c r="HH1243" s="6"/>
      <c r="HI1243" s="6"/>
      <c r="HJ1243" s="6"/>
      <c r="HK1243" s="6"/>
      <c r="HL1243" s="6"/>
      <c r="HM1243" s="6"/>
      <c r="HN1243" s="6"/>
      <c r="HO1243" s="6"/>
      <c r="HP1243" s="6"/>
      <c r="HQ1243" s="6"/>
      <c r="HR1243" s="6"/>
      <c r="HS1243" s="6"/>
      <c r="HT1243" s="6"/>
      <c r="HU1243" s="6"/>
      <c r="HV1243" s="6"/>
      <c r="HW1243" s="6"/>
      <c r="HX1243" s="6"/>
      <c r="HY1243" s="6"/>
      <c r="HZ1243" s="6"/>
      <c r="IA1243" s="6"/>
      <c r="IB1243" s="6"/>
      <c r="IC1243" s="6"/>
      <c r="ID1243" s="6"/>
      <c r="IE1243" s="6"/>
      <c r="IF1243" s="6"/>
      <c r="IG1243" s="6"/>
      <c r="IH1243" s="6"/>
      <c r="II1243" s="6"/>
      <c r="IJ1243" s="6"/>
      <c r="IK1243" s="6"/>
      <c r="IL1243" s="6"/>
      <c r="IM1243" s="6"/>
      <c r="IN1243" s="6"/>
      <c r="IO1243" s="6"/>
      <c r="IP1243" s="6"/>
      <c r="IQ1243" s="6"/>
      <c r="IR1243" s="6"/>
      <c r="IS1243" s="6"/>
      <c r="IT1243" s="6"/>
      <c r="IU1243" s="6"/>
      <c r="IV1243" s="6"/>
    </row>
    <row r="1244" spans="1:256" s="62" customFormat="1" x14ac:dyDescent="0.2">
      <c r="A1244" s="6" t="s">
        <v>894</v>
      </c>
      <c r="B1244" s="66">
        <v>35404.465277777781</v>
      </c>
      <c r="C1244" s="66"/>
      <c r="D1244" s="6" t="s">
        <v>901</v>
      </c>
      <c r="E1244" s="6"/>
      <c r="F1244" s="6"/>
      <c r="G1244" s="6">
        <v>50</v>
      </c>
      <c r="H1244" s="6"/>
      <c r="I1244" s="6"/>
      <c r="J1244" s="6"/>
      <c r="K1244" s="6">
        <v>0.01</v>
      </c>
      <c r="L1244" s="6"/>
      <c r="M1244" s="6"/>
      <c r="N1244" s="6"/>
      <c r="O1244" s="6">
        <v>4110</v>
      </c>
      <c r="P1244" s="6"/>
      <c r="Q1244" s="6"/>
      <c r="R1244" s="6"/>
      <c r="S1244" s="6">
        <v>24.295000000000002</v>
      </c>
      <c r="T1244" s="6"/>
      <c r="U1244" s="6">
        <v>74</v>
      </c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  <c r="BD1244" s="6"/>
      <c r="BE1244" s="6"/>
      <c r="BF1244" s="6"/>
      <c r="BG1244" s="6"/>
      <c r="BH1244" s="6"/>
      <c r="BI1244" s="6"/>
      <c r="BJ1244" s="6"/>
      <c r="BK1244" s="6"/>
      <c r="BL1244" s="6"/>
      <c r="BM1244" s="6"/>
      <c r="BN1244" s="6"/>
      <c r="BO1244" s="6"/>
      <c r="BP1244" s="6"/>
      <c r="BQ1244" s="6"/>
      <c r="BR1244" s="6"/>
      <c r="BS1244" s="6"/>
      <c r="BT1244" s="6"/>
      <c r="BU1244" s="6"/>
      <c r="BV1244" s="6"/>
      <c r="BW1244" s="6"/>
      <c r="BX1244" s="6"/>
      <c r="BY1244" s="6"/>
      <c r="BZ1244" s="6"/>
      <c r="CA1244" s="6"/>
      <c r="CB1244" s="6"/>
      <c r="CC1244" s="6"/>
      <c r="CD1244" s="6"/>
      <c r="CE1244" s="6"/>
      <c r="CF1244" s="6"/>
      <c r="CG1244" s="6"/>
      <c r="CH1244" s="6"/>
      <c r="CI1244" s="6"/>
      <c r="CJ1244" s="6"/>
      <c r="CK1244" s="6"/>
      <c r="CL1244" s="6"/>
      <c r="CM1244" s="6"/>
      <c r="CN1244" s="6"/>
      <c r="CO1244" s="6"/>
      <c r="CP1244" s="6"/>
      <c r="CQ1244" s="6"/>
      <c r="CR1244" s="6"/>
      <c r="CS1244" s="6"/>
      <c r="CT1244" s="6"/>
      <c r="CU1244" s="6"/>
      <c r="CV1244" s="6"/>
      <c r="CW1244" s="6"/>
      <c r="CX1244" s="6"/>
      <c r="CY1244" s="6"/>
      <c r="CZ1244" s="6"/>
      <c r="DA1244" s="6"/>
      <c r="DB1244" s="6"/>
      <c r="DC1244" s="6"/>
      <c r="DD1244" s="6"/>
      <c r="DE1244" s="6"/>
      <c r="DF1244" s="6"/>
      <c r="DG1244" s="6"/>
      <c r="DH1244" s="6"/>
      <c r="DI1244" s="6"/>
      <c r="DJ1244" s="6"/>
      <c r="DK1244" s="6"/>
      <c r="DL1244" s="6"/>
      <c r="DM1244" s="6"/>
      <c r="DN1244" s="6"/>
      <c r="DO1244" s="6"/>
      <c r="DP1244" s="6"/>
      <c r="DQ1244" s="6"/>
      <c r="DR1244" s="6"/>
      <c r="DS1244" s="6"/>
      <c r="DT1244" s="6"/>
      <c r="DU1244" s="6"/>
      <c r="DV1244" s="6"/>
      <c r="DW1244" s="6"/>
      <c r="DX1244" s="6"/>
      <c r="DY1244" s="6"/>
      <c r="DZ1244" s="6"/>
      <c r="EA1244" s="6"/>
      <c r="EB1244" s="6"/>
      <c r="EC1244" s="6"/>
      <c r="ED1244" s="6"/>
      <c r="EE1244" s="6"/>
      <c r="EF1244" s="6"/>
      <c r="EG1244" s="6"/>
      <c r="EH1244" s="6"/>
      <c r="EI1244" s="6"/>
      <c r="EJ1244" s="6"/>
      <c r="EK1244" s="6"/>
      <c r="EL1244" s="6"/>
      <c r="EM1244" s="6"/>
      <c r="EN1244" s="6"/>
      <c r="EO1244" s="6"/>
      <c r="EP1244" s="6"/>
      <c r="EQ1244" s="6"/>
      <c r="ER1244" s="6"/>
      <c r="ES1244" s="6"/>
      <c r="ET1244" s="6"/>
      <c r="EU1244" s="6"/>
      <c r="EV1244" s="6"/>
      <c r="EW1244" s="6"/>
      <c r="EX1244" s="6"/>
      <c r="EY1244" s="6"/>
      <c r="EZ1244" s="6"/>
      <c r="FA1244" s="6"/>
      <c r="FB1244" s="6"/>
      <c r="FC1244" s="6"/>
      <c r="FD1244" s="6"/>
      <c r="FE1244" s="6"/>
      <c r="FF1244" s="6"/>
      <c r="FG1244" s="6"/>
      <c r="FH1244" s="6"/>
      <c r="FI1244" s="6"/>
      <c r="FJ1244" s="6"/>
      <c r="FK1244" s="6"/>
      <c r="FL1244" s="6"/>
      <c r="FM1244" s="6"/>
      <c r="FN1244" s="6"/>
      <c r="FO1244" s="6"/>
      <c r="FP1244" s="6"/>
      <c r="FQ1244" s="6"/>
      <c r="FR1244" s="6"/>
      <c r="FS1244" s="6"/>
      <c r="FT1244" s="6"/>
      <c r="FU1244" s="6"/>
      <c r="FV1244" s="6"/>
      <c r="FW1244" s="6"/>
      <c r="FX1244" s="6"/>
      <c r="FY1244" s="6"/>
      <c r="FZ1244" s="6"/>
      <c r="GA1244" s="6"/>
      <c r="GB1244" s="6"/>
      <c r="GC1244" s="6"/>
      <c r="GD1244" s="6"/>
      <c r="GE1244" s="6"/>
      <c r="GF1244" s="6"/>
      <c r="GG1244" s="6"/>
      <c r="GH1244" s="6"/>
      <c r="GI1244" s="6"/>
      <c r="GJ1244" s="6"/>
      <c r="GK1244" s="6"/>
      <c r="GL1244" s="6"/>
      <c r="GM1244" s="6"/>
      <c r="GN1244" s="6"/>
      <c r="GO1244" s="6"/>
      <c r="GP1244" s="6"/>
      <c r="GQ1244" s="6"/>
      <c r="GR1244" s="6"/>
      <c r="GS1244" s="6"/>
      <c r="GT1244" s="6"/>
      <c r="GU1244" s="6"/>
      <c r="GV1244" s="6"/>
      <c r="GW1244" s="6"/>
      <c r="GX1244" s="6"/>
      <c r="GY1244" s="6"/>
      <c r="GZ1244" s="6"/>
      <c r="HA1244" s="6"/>
      <c r="HB1244" s="6"/>
      <c r="HC1244" s="6"/>
      <c r="HD1244" s="6"/>
      <c r="HE1244" s="6"/>
      <c r="HF1244" s="6"/>
      <c r="HG1244" s="6"/>
      <c r="HH1244" s="6"/>
      <c r="HI1244" s="6"/>
      <c r="HJ1244" s="6"/>
      <c r="HK1244" s="6"/>
      <c r="HL1244" s="6"/>
      <c r="HM1244" s="6"/>
      <c r="HN1244" s="6"/>
      <c r="HO1244" s="6"/>
      <c r="HP1244" s="6"/>
      <c r="HQ1244" s="6"/>
      <c r="HR1244" s="6"/>
      <c r="HS1244" s="6"/>
      <c r="HT1244" s="6"/>
      <c r="HU1244" s="6"/>
      <c r="HV1244" s="6"/>
      <c r="HW1244" s="6"/>
      <c r="HX1244" s="6"/>
      <c r="HY1244" s="6"/>
      <c r="HZ1244" s="6"/>
      <c r="IA1244" s="6"/>
      <c r="IB1244" s="6"/>
      <c r="IC1244" s="6"/>
      <c r="ID1244" s="6"/>
      <c r="IE1244" s="6"/>
      <c r="IF1244" s="6"/>
      <c r="IG1244" s="6"/>
      <c r="IH1244" s="6"/>
      <c r="II1244" s="6"/>
      <c r="IJ1244" s="6"/>
      <c r="IK1244" s="6"/>
      <c r="IL1244" s="6"/>
      <c r="IM1244" s="6"/>
      <c r="IN1244" s="6"/>
      <c r="IO1244" s="6"/>
      <c r="IP1244" s="6"/>
      <c r="IQ1244" s="6"/>
      <c r="IR1244" s="6"/>
      <c r="IS1244" s="6"/>
      <c r="IT1244" s="6"/>
      <c r="IU1244" s="6"/>
      <c r="IV1244" s="6"/>
    </row>
    <row r="1245" spans="1:256" s="62" customFormat="1" x14ac:dyDescent="0.2">
      <c r="A1245" s="6" t="s">
        <v>894</v>
      </c>
      <c r="B1245" s="66">
        <v>35404.493055555555</v>
      </c>
      <c r="C1245" s="66"/>
      <c r="D1245" s="6" t="s">
        <v>902</v>
      </c>
      <c r="E1245" s="6"/>
      <c r="F1245" s="6"/>
      <c r="G1245" s="6"/>
      <c r="H1245" s="6"/>
      <c r="I1245" s="6"/>
      <c r="J1245" s="6"/>
      <c r="K1245" s="6">
        <v>0.01</v>
      </c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>
        <v>360</v>
      </c>
      <c r="AF1245" s="6"/>
      <c r="AG1245" s="6">
        <v>7400</v>
      </c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  <c r="BD1245" s="6"/>
      <c r="BE1245" s="6"/>
      <c r="BF1245" s="6"/>
      <c r="BG1245" s="6"/>
      <c r="BH1245" s="6"/>
      <c r="BI1245" s="6"/>
      <c r="BJ1245" s="6"/>
      <c r="BK1245" s="6"/>
      <c r="BL1245" s="6"/>
      <c r="BM1245" s="6"/>
      <c r="BN1245" s="6"/>
      <c r="BO1245" s="6"/>
      <c r="BP1245" s="6"/>
      <c r="BQ1245" s="6"/>
      <c r="BR1245" s="6"/>
      <c r="BS1245" s="6"/>
      <c r="BT1245" s="6"/>
      <c r="BU1245" s="6"/>
      <c r="BV1245" s="6"/>
      <c r="BW1245" s="6"/>
      <c r="BX1245" s="6"/>
      <c r="BY1245" s="6"/>
      <c r="BZ1245" s="6"/>
      <c r="CA1245" s="6"/>
      <c r="CB1245" s="6"/>
      <c r="CC1245" s="6"/>
      <c r="CD1245" s="6"/>
      <c r="CE1245" s="6"/>
      <c r="CF1245" s="6"/>
      <c r="CG1245" s="6"/>
      <c r="CH1245" s="6"/>
      <c r="CI1245" s="6"/>
      <c r="CJ1245" s="6"/>
      <c r="CK1245" s="6"/>
      <c r="CL1245" s="6"/>
      <c r="CM1245" s="6"/>
      <c r="CN1245" s="6"/>
      <c r="CO1245" s="6"/>
      <c r="CP1245" s="6"/>
      <c r="CQ1245" s="6"/>
      <c r="CR1245" s="6"/>
      <c r="CS1245" s="6"/>
      <c r="CT1245" s="6"/>
      <c r="CU1245" s="6"/>
      <c r="CV1245" s="6"/>
      <c r="CW1245" s="6"/>
      <c r="CX1245" s="6"/>
      <c r="CY1245" s="6"/>
      <c r="CZ1245" s="6"/>
      <c r="DA1245" s="6"/>
      <c r="DB1245" s="6"/>
      <c r="DC1245" s="6"/>
      <c r="DD1245" s="6"/>
      <c r="DE1245" s="6"/>
      <c r="DF1245" s="6"/>
      <c r="DG1245" s="6"/>
      <c r="DH1245" s="6"/>
      <c r="DI1245" s="6"/>
      <c r="DJ1245" s="6"/>
      <c r="DK1245" s="6"/>
      <c r="DL1245" s="6"/>
      <c r="DM1245" s="6"/>
      <c r="DN1245" s="6"/>
      <c r="DO1245" s="6"/>
      <c r="DP1245" s="6"/>
      <c r="DQ1245" s="6"/>
      <c r="DR1245" s="6"/>
      <c r="DS1245" s="6"/>
      <c r="DT1245" s="6"/>
      <c r="DU1245" s="6"/>
      <c r="DV1245" s="6"/>
      <c r="DW1245" s="6"/>
      <c r="DX1245" s="6"/>
      <c r="DY1245" s="6"/>
      <c r="DZ1245" s="6"/>
      <c r="EA1245" s="6"/>
      <c r="EB1245" s="6"/>
      <c r="EC1245" s="6"/>
      <c r="ED1245" s="6"/>
      <c r="EE1245" s="6"/>
      <c r="EF1245" s="6"/>
      <c r="EG1245" s="6"/>
      <c r="EH1245" s="6"/>
      <c r="EI1245" s="6"/>
      <c r="EJ1245" s="6"/>
      <c r="EK1245" s="6"/>
      <c r="EL1245" s="6"/>
      <c r="EM1245" s="6"/>
      <c r="EN1245" s="6"/>
      <c r="EO1245" s="6"/>
      <c r="EP1245" s="6"/>
      <c r="EQ1245" s="6"/>
      <c r="ER1245" s="6"/>
      <c r="ES1245" s="6"/>
      <c r="ET1245" s="6"/>
      <c r="EU1245" s="6"/>
      <c r="EV1245" s="6"/>
      <c r="EW1245" s="6"/>
      <c r="EX1245" s="6"/>
      <c r="EY1245" s="6"/>
      <c r="EZ1245" s="6"/>
      <c r="FA1245" s="6"/>
      <c r="FB1245" s="6"/>
      <c r="FC1245" s="6"/>
      <c r="FD1245" s="6"/>
      <c r="FE1245" s="6"/>
      <c r="FF1245" s="6"/>
      <c r="FG1245" s="6"/>
      <c r="FH1245" s="6"/>
      <c r="FI1245" s="6"/>
      <c r="FJ1245" s="6"/>
      <c r="FK1245" s="6"/>
      <c r="FL1245" s="6"/>
      <c r="FM1245" s="6"/>
      <c r="FN1245" s="6"/>
      <c r="FO1245" s="6"/>
      <c r="FP1245" s="6"/>
      <c r="FQ1245" s="6"/>
      <c r="FR1245" s="6"/>
      <c r="FS1245" s="6"/>
      <c r="FT1245" s="6"/>
      <c r="FU1245" s="6"/>
      <c r="FV1245" s="6"/>
      <c r="FW1245" s="6"/>
      <c r="FX1245" s="6"/>
      <c r="FY1245" s="6"/>
      <c r="FZ1245" s="6"/>
      <c r="GA1245" s="6"/>
      <c r="GB1245" s="6"/>
      <c r="GC1245" s="6"/>
      <c r="GD1245" s="6"/>
      <c r="GE1245" s="6"/>
      <c r="GF1245" s="6"/>
      <c r="GG1245" s="6"/>
      <c r="GH1245" s="6"/>
      <c r="GI1245" s="6"/>
      <c r="GJ1245" s="6"/>
      <c r="GK1245" s="6"/>
      <c r="GL1245" s="6"/>
      <c r="GM1245" s="6"/>
      <c r="GN1245" s="6"/>
      <c r="GO1245" s="6"/>
      <c r="GP1245" s="6"/>
      <c r="GQ1245" s="6"/>
      <c r="GR1245" s="6"/>
      <c r="GS1245" s="6"/>
      <c r="GT1245" s="6"/>
      <c r="GU1245" s="6"/>
      <c r="GV1245" s="6"/>
      <c r="GW1245" s="6"/>
      <c r="GX1245" s="6"/>
      <c r="GY1245" s="6"/>
      <c r="GZ1245" s="6"/>
      <c r="HA1245" s="6"/>
      <c r="HB1245" s="6"/>
      <c r="HC1245" s="6"/>
      <c r="HD1245" s="6"/>
      <c r="HE1245" s="6"/>
      <c r="HF1245" s="6"/>
      <c r="HG1245" s="6"/>
      <c r="HH1245" s="6"/>
      <c r="HI1245" s="6"/>
      <c r="HJ1245" s="6"/>
      <c r="HK1245" s="6"/>
      <c r="HL1245" s="6"/>
      <c r="HM1245" s="6"/>
      <c r="HN1245" s="6"/>
      <c r="HO1245" s="6"/>
      <c r="HP1245" s="6"/>
      <c r="HQ1245" s="6"/>
      <c r="HR1245" s="6"/>
      <c r="HS1245" s="6"/>
      <c r="HT1245" s="6"/>
      <c r="HU1245" s="6"/>
      <c r="HV1245" s="6"/>
      <c r="HW1245" s="6"/>
      <c r="HX1245" s="6"/>
      <c r="HY1245" s="6"/>
      <c r="HZ1245" s="6"/>
      <c r="IA1245" s="6"/>
      <c r="IB1245" s="6"/>
      <c r="IC1245" s="6"/>
      <c r="ID1245" s="6"/>
      <c r="IE1245" s="6"/>
      <c r="IF1245" s="6"/>
      <c r="IG1245" s="6"/>
      <c r="IH1245" s="6"/>
      <c r="II1245" s="6"/>
      <c r="IJ1245" s="6"/>
      <c r="IK1245" s="6"/>
      <c r="IL1245" s="6"/>
      <c r="IM1245" s="6"/>
      <c r="IN1245" s="6"/>
      <c r="IO1245" s="6"/>
      <c r="IP1245" s="6"/>
      <c r="IQ1245" s="6"/>
      <c r="IR1245" s="6"/>
      <c r="IS1245" s="6"/>
      <c r="IT1245" s="6"/>
      <c r="IU1245" s="6"/>
      <c r="IV1245" s="6"/>
    </row>
    <row r="1246" spans="1:256" s="62" customFormat="1" x14ac:dyDescent="0.2">
      <c r="A1246" s="6" t="s">
        <v>894</v>
      </c>
      <c r="B1246" s="66">
        <v>35404.506944444445</v>
      </c>
      <c r="C1246" s="66"/>
      <c r="D1246" s="6" t="s">
        <v>903</v>
      </c>
      <c r="E1246" s="6"/>
      <c r="F1246" s="6"/>
      <c r="G1246" s="6">
        <v>50</v>
      </c>
      <c r="H1246" s="6"/>
      <c r="I1246" s="6"/>
      <c r="J1246" s="6"/>
      <c r="K1246" s="6">
        <v>0.16</v>
      </c>
      <c r="L1246" s="6"/>
      <c r="M1246" s="6"/>
      <c r="N1246" s="6"/>
      <c r="O1246" s="6">
        <v>7340</v>
      </c>
      <c r="P1246" s="6"/>
      <c r="Q1246" s="6"/>
      <c r="R1246" s="6"/>
      <c r="S1246" s="6">
        <v>29.323</v>
      </c>
      <c r="T1246" s="6"/>
      <c r="U1246" s="6">
        <v>95</v>
      </c>
      <c r="V1246" s="6"/>
      <c r="W1246" s="6"/>
      <c r="X1246" s="6"/>
      <c r="Y1246" s="6"/>
      <c r="Z1246" s="6"/>
      <c r="AA1246" s="6"/>
      <c r="AB1246" s="6"/>
      <c r="AC1246" s="6"/>
      <c r="AD1246" s="6"/>
      <c r="AE1246" s="6">
        <v>560</v>
      </c>
      <c r="AF1246" s="6"/>
      <c r="AG1246" s="6">
        <v>15000</v>
      </c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  <c r="BD1246" s="6"/>
      <c r="BE1246" s="6"/>
      <c r="BF1246" s="6"/>
      <c r="BG1246" s="6"/>
      <c r="BH1246" s="6"/>
      <c r="BI1246" s="6"/>
      <c r="BJ1246" s="6"/>
      <c r="BK1246" s="6"/>
      <c r="BL1246" s="6"/>
      <c r="BM1246" s="6"/>
      <c r="BN1246" s="6"/>
      <c r="BO1246" s="6"/>
      <c r="BP1246" s="6"/>
      <c r="BQ1246" s="6"/>
      <c r="BR1246" s="6"/>
      <c r="BS1246" s="6"/>
      <c r="BT1246" s="6"/>
      <c r="BU1246" s="6"/>
      <c r="BV1246" s="6"/>
      <c r="BW1246" s="6"/>
      <c r="BX1246" s="6"/>
      <c r="BY1246" s="6"/>
      <c r="BZ1246" s="6"/>
      <c r="CA1246" s="6"/>
      <c r="CB1246" s="6"/>
      <c r="CC1246" s="6"/>
      <c r="CD1246" s="6"/>
      <c r="CE1246" s="6"/>
      <c r="CF1246" s="6"/>
      <c r="CG1246" s="6"/>
      <c r="CH1246" s="6"/>
      <c r="CI1246" s="6"/>
      <c r="CJ1246" s="6"/>
      <c r="CK1246" s="6"/>
      <c r="CL1246" s="6"/>
      <c r="CM1246" s="6"/>
      <c r="CN1246" s="6"/>
      <c r="CO1246" s="6"/>
      <c r="CP1246" s="6"/>
      <c r="CQ1246" s="6"/>
      <c r="CR1246" s="6"/>
      <c r="CS1246" s="6"/>
      <c r="CT1246" s="6"/>
      <c r="CU1246" s="6"/>
      <c r="CV1246" s="6"/>
      <c r="CW1246" s="6"/>
      <c r="CX1246" s="6"/>
      <c r="CY1246" s="6"/>
      <c r="CZ1246" s="6"/>
      <c r="DA1246" s="6"/>
      <c r="DB1246" s="6"/>
      <c r="DC1246" s="6"/>
      <c r="DD1246" s="6"/>
      <c r="DE1246" s="6"/>
      <c r="DF1246" s="6"/>
      <c r="DG1246" s="6"/>
      <c r="DH1246" s="6"/>
      <c r="DI1246" s="6"/>
      <c r="DJ1246" s="6"/>
      <c r="DK1246" s="6"/>
      <c r="DL1246" s="6"/>
      <c r="DM1246" s="6"/>
      <c r="DN1246" s="6"/>
      <c r="DO1246" s="6"/>
      <c r="DP1246" s="6"/>
      <c r="DQ1246" s="6"/>
      <c r="DR1246" s="6"/>
      <c r="DS1246" s="6"/>
      <c r="DT1246" s="6"/>
      <c r="DU1246" s="6"/>
      <c r="DV1246" s="6"/>
      <c r="DW1246" s="6"/>
      <c r="DX1246" s="6"/>
      <c r="DY1246" s="6"/>
      <c r="DZ1246" s="6"/>
      <c r="EA1246" s="6"/>
      <c r="EB1246" s="6"/>
      <c r="EC1246" s="6"/>
      <c r="ED1246" s="6"/>
      <c r="EE1246" s="6"/>
      <c r="EF1246" s="6"/>
      <c r="EG1246" s="6"/>
      <c r="EH1246" s="6"/>
      <c r="EI1246" s="6"/>
      <c r="EJ1246" s="6"/>
      <c r="EK1246" s="6"/>
      <c r="EL1246" s="6"/>
      <c r="EM1246" s="6"/>
      <c r="EN1246" s="6"/>
      <c r="EO1246" s="6"/>
      <c r="EP1246" s="6"/>
      <c r="EQ1246" s="6"/>
      <c r="ER1246" s="6"/>
      <c r="ES1246" s="6"/>
      <c r="ET1246" s="6"/>
      <c r="EU1246" s="6"/>
      <c r="EV1246" s="6"/>
      <c r="EW1246" s="6"/>
      <c r="EX1246" s="6"/>
      <c r="EY1246" s="6"/>
      <c r="EZ1246" s="6"/>
      <c r="FA1246" s="6"/>
      <c r="FB1246" s="6"/>
      <c r="FC1246" s="6"/>
      <c r="FD1246" s="6"/>
      <c r="FE1246" s="6"/>
      <c r="FF1246" s="6"/>
      <c r="FG1246" s="6"/>
      <c r="FH1246" s="6"/>
      <c r="FI1246" s="6"/>
      <c r="FJ1246" s="6"/>
      <c r="FK1246" s="6"/>
      <c r="FL1246" s="6"/>
      <c r="FM1246" s="6"/>
      <c r="FN1246" s="6"/>
      <c r="FO1246" s="6"/>
      <c r="FP1246" s="6"/>
      <c r="FQ1246" s="6"/>
      <c r="FR1246" s="6"/>
      <c r="FS1246" s="6"/>
      <c r="FT1246" s="6"/>
      <c r="FU1246" s="6"/>
      <c r="FV1246" s="6"/>
      <c r="FW1246" s="6"/>
      <c r="FX1246" s="6"/>
      <c r="FY1246" s="6"/>
      <c r="FZ1246" s="6"/>
      <c r="GA1246" s="6"/>
      <c r="GB1246" s="6"/>
      <c r="GC1246" s="6"/>
      <c r="GD1246" s="6"/>
      <c r="GE1246" s="6"/>
      <c r="GF1246" s="6"/>
      <c r="GG1246" s="6"/>
      <c r="GH1246" s="6"/>
      <c r="GI1246" s="6"/>
      <c r="GJ1246" s="6"/>
      <c r="GK1246" s="6"/>
      <c r="GL1246" s="6"/>
      <c r="GM1246" s="6"/>
      <c r="GN1246" s="6"/>
      <c r="GO1246" s="6"/>
      <c r="GP1246" s="6"/>
      <c r="GQ1246" s="6"/>
      <c r="GR1246" s="6"/>
      <c r="GS1246" s="6"/>
      <c r="GT1246" s="6"/>
      <c r="GU1246" s="6"/>
      <c r="GV1246" s="6"/>
      <c r="GW1246" s="6"/>
      <c r="GX1246" s="6"/>
      <c r="GY1246" s="6"/>
      <c r="GZ1246" s="6"/>
      <c r="HA1246" s="6"/>
      <c r="HB1246" s="6"/>
      <c r="HC1246" s="6"/>
      <c r="HD1246" s="6"/>
      <c r="HE1246" s="6"/>
      <c r="HF1246" s="6"/>
      <c r="HG1246" s="6"/>
      <c r="HH1246" s="6"/>
      <c r="HI1246" s="6"/>
      <c r="HJ1246" s="6"/>
      <c r="HK1246" s="6"/>
      <c r="HL1246" s="6"/>
      <c r="HM1246" s="6"/>
      <c r="HN1246" s="6"/>
      <c r="HO1246" s="6"/>
      <c r="HP1246" s="6"/>
      <c r="HQ1246" s="6"/>
      <c r="HR1246" s="6"/>
      <c r="HS1246" s="6"/>
      <c r="HT1246" s="6"/>
      <c r="HU1246" s="6"/>
      <c r="HV1246" s="6"/>
      <c r="HW1246" s="6"/>
      <c r="HX1246" s="6"/>
      <c r="HY1246" s="6"/>
      <c r="HZ1246" s="6"/>
      <c r="IA1246" s="6"/>
      <c r="IB1246" s="6"/>
      <c r="IC1246" s="6"/>
      <c r="ID1246" s="6"/>
      <c r="IE1246" s="6"/>
      <c r="IF1246" s="6"/>
      <c r="IG1246" s="6"/>
      <c r="IH1246" s="6"/>
      <c r="II1246" s="6"/>
      <c r="IJ1246" s="6"/>
      <c r="IK1246" s="6"/>
      <c r="IL1246" s="6"/>
      <c r="IM1246" s="6"/>
      <c r="IN1246" s="6"/>
      <c r="IO1246" s="6"/>
      <c r="IP1246" s="6"/>
      <c r="IQ1246" s="6"/>
      <c r="IR1246" s="6"/>
      <c r="IS1246" s="6"/>
      <c r="IT1246" s="6"/>
      <c r="IU1246" s="6"/>
      <c r="IV1246" s="6"/>
    </row>
    <row r="1247" spans="1:256" s="62" customFormat="1" x14ac:dyDescent="0.2">
      <c r="A1247" s="6" t="s">
        <v>894</v>
      </c>
      <c r="B1247" s="66">
        <v>35404.548611111109</v>
      </c>
      <c r="C1247" s="66"/>
      <c r="D1247" s="6" t="s">
        <v>904</v>
      </c>
      <c r="E1247" s="6"/>
      <c r="F1247" s="6"/>
      <c r="G1247" s="6">
        <v>50</v>
      </c>
      <c r="H1247" s="6"/>
      <c r="I1247" s="6"/>
      <c r="J1247" s="6"/>
      <c r="K1247" s="6">
        <v>0.25</v>
      </c>
      <c r="L1247" s="6"/>
      <c r="M1247" s="6"/>
      <c r="N1247" s="6"/>
      <c r="O1247" s="6">
        <v>5480</v>
      </c>
      <c r="P1247" s="6"/>
      <c r="Q1247" s="6"/>
      <c r="R1247" s="6"/>
      <c r="S1247" s="6">
        <v>7.03</v>
      </c>
      <c r="T1247" s="6"/>
      <c r="U1247" s="6">
        <v>33</v>
      </c>
      <c r="V1247" s="6"/>
      <c r="W1247" s="6"/>
      <c r="X1247" s="6"/>
      <c r="Y1247" s="6"/>
      <c r="Z1247" s="6"/>
      <c r="AA1247" s="6"/>
      <c r="AB1247" s="6"/>
      <c r="AC1247" s="6"/>
      <c r="AD1247" s="6"/>
      <c r="AE1247" s="6">
        <v>210</v>
      </c>
      <c r="AF1247" s="6"/>
      <c r="AG1247" s="6">
        <v>7900</v>
      </c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  <c r="BD1247" s="6"/>
      <c r="BE1247" s="6"/>
      <c r="BF1247" s="6"/>
      <c r="BG1247" s="6"/>
      <c r="BH1247" s="6"/>
      <c r="BI1247" s="6"/>
      <c r="BJ1247" s="6"/>
      <c r="BK1247" s="6"/>
      <c r="BL1247" s="6"/>
      <c r="BM1247" s="6"/>
      <c r="BN1247" s="6"/>
      <c r="BO1247" s="6"/>
      <c r="BP1247" s="6"/>
      <c r="BQ1247" s="6"/>
      <c r="BR1247" s="6"/>
      <c r="BS1247" s="6"/>
      <c r="BT1247" s="6"/>
      <c r="BU1247" s="6"/>
      <c r="BV1247" s="6"/>
      <c r="BW1247" s="6"/>
      <c r="BX1247" s="6"/>
      <c r="BY1247" s="6"/>
      <c r="BZ1247" s="6"/>
      <c r="CA1247" s="6"/>
      <c r="CB1247" s="6"/>
      <c r="CC1247" s="6"/>
      <c r="CD1247" s="6"/>
      <c r="CE1247" s="6"/>
      <c r="CF1247" s="6"/>
      <c r="CG1247" s="6"/>
      <c r="CH1247" s="6"/>
      <c r="CI1247" s="6"/>
      <c r="CJ1247" s="6"/>
      <c r="CK1247" s="6"/>
      <c r="CL1247" s="6"/>
      <c r="CM1247" s="6"/>
      <c r="CN1247" s="6"/>
      <c r="CO1247" s="6"/>
      <c r="CP1247" s="6"/>
      <c r="CQ1247" s="6"/>
      <c r="CR1247" s="6"/>
      <c r="CS1247" s="6"/>
      <c r="CT1247" s="6"/>
      <c r="CU1247" s="6"/>
      <c r="CV1247" s="6"/>
      <c r="CW1247" s="6"/>
      <c r="CX1247" s="6"/>
      <c r="CY1247" s="6"/>
      <c r="CZ1247" s="6"/>
      <c r="DA1247" s="6"/>
      <c r="DB1247" s="6"/>
      <c r="DC1247" s="6"/>
      <c r="DD1247" s="6"/>
      <c r="DE1247" s="6"/>
      <c r="DF1247" s="6"/>
      <c r="DG1247" s="6"/>
      <c r="DH1247" s="6"/>
      <c r="DI1247" s="6"/>
      <c r="DJ1247" s="6"/>
      <c r="DK1247" s="6"/>
      <c r="DL1247" s="6"/>
      <c r="DM1247" s="6"/>
      <c r="DN1247" s="6"/>
      <c r="DO1247" s="6"/>
      <c r="DP1247" s="6"/>
      <c r="DQ1247" s="6"/>
      <c r="DR1247" s="6"/>
      <c r="DS1247" s="6"/>
      <c r="DT1247" s="6"/>
      <c r="DU1247" s="6"/>
      <c r="DV1247" s="6"/>
      <c r="DW1247" s="6"/>
      <c r="DX1247" s="6"/>
      <c r="DY1247" s="6"/>
      <c r="DZ1247" s="6"/>
      <c r="EA1247" s="6"/>
      <c r="EB1247" s="6"/>
      <c r="EC1247" s="6"/>
      <c r="ED1247" s="6"/>
      <c r="EE1247" s="6"/>
      <c r="EF1247" s="6"/>
      <c r="EG1247" s="6"/>
      <c r="EH1247" s="6"/>
      <c r="EI1247" s="6"/>
      <c r="EJ1247" s="6"/>
      <c r="EK1247" s="6"/>
      <c r="EL1247" s="6"/>
      <c r="EM1247" s="6"/>
      <c r="EN1247" s="6"/>
      <c r="EO1247" s="6"/>
      <c r="EP1247" s="6"/>
      <c r="EQ1247" s="6"/>
      <c r="ER1247" s="6"/>
      <c r="ES1247" s="6"/>
      <c r="ET1247" s="6"/>
      <c r="EU1247" s="6"/>
      <c r="EV1247" s="6"/>
      <c r="EW1247" s="6"/>
      <c r="EX1247" s="6"/>
      <c r="EY1247" s="6"/>
      <c r="EZ1247" s="6"/>
      <c r="FA1247" s="6"/>
      <c r="FB1247" s="6"/>
      <c r="FC1247" s="6"/>
      <c r="FD1247" s="6"/>
      <c r="FE1247" s="6"/>
      <c r="FF1247" s="6"/>
      <c r="FG1247" s="6"/>
      <c r="FH1247" s="6"/>
      <c r="FI1247" s="6"/>
      <c r="FJ1247" s="6"/>
      <c r="FK1247" s="6"/>
      <c r="FL1247" s="6"/>
      <c r="FM1247" s="6"/>
      <c r="FN1247" s="6"/>
      <c r="FO1247" s="6"/>
      <c r="FP1247" s="6"/>
      <c r="FQ1247" s="6"/>
      <c r="FR1247" s="6"/>
      <c r="FS1247" s="6"/>
      <c r="FT1247" s="6"/>
      <c r="FU1247" s="6"/>
      <c r="FV1247" s="6"/>
      <c r="FW1247" s="6"/>
      <c r="FX1247" s="6"/>
      <c r="FY1247" s="6"/>
      <c r="FZ1247" s="6"/>
      <c r="GA1247" s="6"/>
      <c r="GB1247" s="6"/>
      <c r="GC1247" s="6"/>
      <c r="GD1247" s="6"/>
      <c r="GE1247" s="6"/>
      <c r="GF1247" s="6"/>
      <c r="GG1247" s="6"/>
      <c r="GH1247" s="6"/>
      <c r="GI1247" s="6"/>
      <c r="GJ1247" s="6"/>
      <c r="GK1247" s="6"/>
      <c r="GL1247" s="6"/>
      <c r="GM1247" s="6"/>
      <c r="GN1247" s="6"/>
      <c r="GO1247" s="6"/>
      <c r="GP1247" s="6"/>
      <c r="GQ1247" s="6"/>
      <c r="GR1247" s="6"/>
      <c r="GS1247" s="6"/>
      <c r="GT1247" s="6"/>
      <c r="GU1247" s="6"/>
      <c r="GV1247" s="6"/>
      <c r="GW1247" s="6"/>
      <c r="GX1247" s="6"/>
      <c r="GY1247" s="6"/>
      <c r="GZ1247" s="6"/>
      <c r="HA1247" s="6"/>
      <c r="HB1247" s="6"/>
      <c r="HC1247" s="6"/>
      <c r="HD1247" s="6"/>
      <c r="HE1247" s="6"/>
      <c r="HF1247" s="6"/>
      <c r="HG1247" s="6"/>
      <c r="HH1247" s="6"/>
      <c r="HI1247" s="6"/>
      <c r="HJ1247" s="6"/>
      <c r="HK1247" s="6"/>
      <c r="HL1247" s="6"/>
      <c r="HM1247" s="6"/>
      <c r="HN1247" s="6"/>
      <c r="HO1247" s="6"/>
      <c r="HP1247" s="6"/>
      <c r="HQ1247" s="6"/>
      <c r="HR1247" s="6"/>
      <c r="HS1247" s="6"/>
      <c r="HT1247" s="6"/>
      <c r="HU1247" s="6"/>
      <c r="HV1247" s="6"/>
      <c r="HW1247" s="6"/>
      <c r="HX1247" s="6"/>
      <c r="HY1247" s="6"/>
      <c r="HZ1247" s="6"/>
      <c r="IA1247" s="6"/>
      <c r="IB1247" s="6"/>
      <c r="IC1247" s="6"/>
      <c r="ID1247" s="6"/>
      <c r="IE1247" s="6"/>
      <c r="IF1247" s="6"/>
      <c r="IG1247" s="6"/>
      <c r="IH1247" s="6"/>
      <c r="II1247" s="6"/>
      <c r="IJ1247" s="6"/>
      <c r="IK1247" s="6"/>
      <c r="IL1247" s="6"/>
      <c r="IM1247" s="6"/>
      <c r="IN1247" s="6"/>
      <c r="IO1247" s="6"/>
      <c r="IP1247" s="6"/>
      <c r="IQ1247" s="6"/>
      <c r="IR1247" s="6"/>
      <c r="IS1247" s="6"/>
      <c r="IT1247" s="6"/>
      <c r="IU1247" s="6"/>
      <c r="IV1247" s="6"/>
    </row>
    <row r="1248" spans="1:256" s="62" customFormat="1" x14ac:dyDescent="0.2">
      <c r="A1248" s="6" t="s">
        <v>894</v>
      </c>
      <c r="B1248" s="66">
        <v>35404.628472222219</v>
      </c>
      <c r="C1248" s="66"/>
      <c r="D1248" s="6" t="s">
        <v>905</v>
      </c>
      <c r="E1248" s="6"/>
      <c r="F1248" s="6"/>
      <c r="G1248" s="6">
        <v>50</v>
      </c>
      <c r="H1248" s="6"/>
      <c r="I1248" s="6"/>
      <c r="J1248" s="6"/>
      <c r="K1248" s="6">
        <v>0.21</v>
      </c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>
        <v>360</v>
      </c>
      <c r="AF1248" s="6"/>
      <c r="AG1248" s="6">
        <v>6900</v>
      </c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  <c r="BD1248" s="6"/>
      <c r="BE1248" s="6"/>
      <c r="BF1248" s="6"/>
      <c r="BG1248" s="6"/>
      <c r="BH1248" s="6"/>
      <c r="BI1248" s="6"/>
      <c r="BJ1248" s="6"/>
      <c r="BK1248" s="6"/>
      <c r="BL1248" s="6"/>
      <c r="BM1248" s="6"/>
      <c r="BN1248" s="6"/>
      <c r="BO1248" s="6"/>
      <c r="BP1248" s="6"/>
      <c r="BQ1248" s="6"/>
      <c r="BR1248" s="6"/>
      <c r="BS1248" s="6"/>
      <c r="BT1248" s="6"/>
      <c r="BU1248" s="6"/>
      <c r="BV1248" s="6"/>
      <c r="BW1248" s="6"/>
      <c r="BX1248" s="6"/>
      <c r="BY1248" s="6"/>
      <c r="BZ1248" s="6"/>
      <c r="CA1248" s="6"/>
      <c r="CB1248" s="6"/>
      <c r="CC1248" s="6"/>
      <c r="CD1248" s="6"/>
      <c r="CE1248" s="6"/>
      <c r="CF1248" s="6"/>
      <c r="CG1248" s="6"/>
      <c r="CH1248" s="6"/>
      <c r="CI1248" s="6"/>
      <c r="CJ1248" s="6"/>
      <c r="CK1248" s="6"/>
      <c r="CL1248" s="6"/>
      <c r="CM1248" s="6"/>
      <c r="CN1248" s="6"/>
      <c r="CO1248" s="6"/>
      <c r="CP1248" s="6"/>
      <c r="CQ1248" s="6"/>
      <c r="CR1248" s="6"/>
      <c r="CS1248" s="6"/>
      <c r="CT1248" s="6"/>
      <c r="CU1248" s="6"/>
      <c r="CV1248" s="6"/>
      <c r="CW1248" s="6"/>
      <c r="CX1248" s="6"/>
      <c r="CY1248" s="6"/>
      <c r="CZ1248" s="6"/>
      <c r="DA1248" s="6"/>
      <c r="DB1248" s="6"/>
      <c r="DC1248" s="6"/>
      <c r="DD1248" s="6"/>
      <c r="DE1248" s="6"/>
      <c r="DF1248" s="6"/>
      <c r="DG1248" s="6"/>
      <c r="DH1248" s="6"/>
      <c r="DI1248" s="6"/>
      <c r="DJ1248" s="6"/>
      <c r="DK1248" s="6"/>
      <c r="DL1248" s="6"/>
      <c r="DM1248" s="6"/>
      <c r="DN1248" s="6"/>
      <c r="DO1248" s="6"/>
      <c r="DP1248" s="6"/>
      <c r="DQ1248" s="6"/>
      <c r="DR1248" s="6"/>
      <c r="DS1248" s="6"/>
      <c r="DT1248" s="6"/>
      <c r="DU1248" s="6"/>
      <c r="DV1248" s="6"/>
      <c r="DW1248" s="6"/>
      <c r="DX1248" s="6"/>
      <c r="DY1248" s="6"/>
      <c r="DZ1248" s="6"/>
      <c r="EA1248" s="6"/>
      <c r="EB1248" s="6"/>
      <c r="EC1248" s="6"/>
      <c r="ED1248" s="6"/>
      <c r="EE1248" s="6"/>
      <c r="EF1248" s="6"/>
      <c r="EG1248" s="6"/>
      <c r="EH1248" s="6"/>
      <c r="EI1248" s="6"/>
      <c r="EJ1248" s="6"/>
      <c r="EK1248" s="6"/>
      <c r="EL1248" s="6"/>
      <c r="EM1248" s="6"/>
      <c r="EN1248" s="6"/>
      <c r="EO1248" s="6"/>
      <c r="EP1248" s="6"/>
      <c r="EQ1248" s="6"/>
      <c r="ER1248" s="6"/>
      <c r="ES1248" s="6"/>
      <c r="ET1248" s="6"/>
      <c r="EU1248" s="6"/>
      <c r="EV1248" s="6"/>
      <c r="EW1248" s="6"/>
      <c r="EX1248" s="6"/>
      <c r="EY1248" s="6"/>
      <c r="EZ1248" s="6"/>
      <c r="FA1248" s="6"/>
      <c r="FB1248" s="6"/>
      <c r="FC1248" s="6"/>
      <c r="FD1248" s="6"/>
      <c r="FE1248" s="6"/>
      <c r="FF1248" s="6"/>
      <c r="FG1248" s="6"/>
      <c r="FH1248" s="6"/>
      <c r="FI1248" s="6"/>
      <c r="FJ1248" s="6"/>
      <c r="FK1248" s="6"/>
      <c r="FL1248" s="6"/>
      <c r="FM1248" s="6"/>
      <c r="FN1248" s="6"/>
      <c r="FO1248" s="6"/>
      <c r="FP1248" s="6"/>
      <c r="FQ1248" s="6"/>
      <c r="FR1248" s="6"/>
      <c r="FS1248" s="6"/>
      <c r="FT1248" s="6"/>
      <c r="FU1248" s="6"/>
      <c r="FV1248" s="6"/>
      <c r="FW1248" s="6"/>
      <c r="FX1248" s="6"/>
      <c r="FY1248" s="6"/>
      <c r="FZ1248" s="6"/>
      <c r="GA1248" s="6"/>
      <c r="GB1248" s="6"/>
      <c r="GC1248" s="6"/>
      <c r="GD1248" s="6"/>
      <c r="GE1248" s="6"/>
      <c r="GF1248" s="6"/>
      <c r="GG1248" s="6"/>
      <c r="GH1248" s="6"/>
      <c r="GI1248" s="6"/>
      <c r="GJ1248" s="6"/>
      <c r="GK1248" s="6"/>
      <c r="GL1248" s="6"/>
      <c r="GM1248" s="6"/>
      <c r="GN1248" s="6"/>
      <c r="GO1248" s="6"/>
      <c r="GP1248" s="6"/>
      <c r="GQ1248" s="6"/>
      <c r="GR1248" s="6"/>
      <c r="GS1248" s="6"/>
      <c r="GT1248" s="6"/>
      <c r="GU1248" s="6"/>
      <c r="GV1248" s="6"/>
      <c r="GW1248" s="6"/>
      <c r="GX1248" s="6"/>
      <c r="GY1248" s="6"/>
      <c r="GZ1248" s="6"/>
      <c r="HA1248" s="6"/>
      <c r="HB1248" s="6"/>
      <c r="HC1248" s="6"/>
      <c r="HD1248" s="6"/>
      <c r="HE1248" s="6"/>
      <c r="HF1248" s="6"/>
      <c r="HG1248" s="6"/>
      <c r="HH1248" s="6"/>
      <c r="HI1248" s="6"/>
      <c r="HJ1248" s="6"/>
      <c r="HK1248" s="6"/>
      <c r="HL1248" s="6"/>
      <c r="HM1248" s="6"/>
      <c r="HN1248" s="6"/>
      <c r="HO1248" s="6"/>
      <c r="HP1248" s="6"/>
      <c r="HQ1248" s="6"/>
      <c r="HR1248" s="6"/>
      <c r="HS1248" s="6"/>
      <c r="HT1248" s="6"/>
      <c r="HU1248" s="6"/>
      <c r="HV1248" s="6"/>
      <c r="HW1248" s="6"/>
      <c r="HX1248" s="6"/>
      <c r="HY1248" s="6"/>
      <c r="HZ1248" s="6"/>
      <c r="IA1248" s="6"/>
      <c r="IB1248" s="6"/>
      <c r="IC1248" s="6"/>
      <c r="ID1248" s="6"/>
      <c r="IE1248" s="6"/>
      <c r="IF1248" s="6"/>
      <c r="IG1248" s="6"/>
      <c r="IH1248" s="6"/>
      <c r="II1248" s="6"/>
      <c r="IJ1248" s="6"/>
      <c r="IK1248" s="6"/>
      <c r="IL1248" s="6"/>
      <c r="IM1248" s="6"/>
      <c r="IN1248" s="6"/>
      <c r="IO1248" s="6"/>
      <c r="IP1248" s="6"/>
      <c r="IQ1248" s="6"/>
      <c r="IR1248" s="6"/>
      <c r="IS1248" s="6"/>
      <c r="IT1248" s="6"/>
      <c r="IU1248" s="6"/>
      <c r="IV1248" s="6"/>
    </row>
    <row r="1249" spans="1:256" s="62" customFormat="1" x14ac:dyDescent="0.2">
      <c r="A1249" s="6" t="s">
        <v>894</v>
      </c>
      <c r="B1249" s="66">
        <v>35404.631944444445</v>
      </c>
      <c r="C1249" s="66"/>
      <c r="D1249" s="6" t="s">
        <v>906</v>
      </c>
      <c r="E1249" s="6"/>
      <c r="F1249" s="6"/>
      <c r="G1249" s="6">
        <v>50</v>
      </c>
      <c r="H1249" s="6"/>
      <c r="I1249" s="6"/>
      <c r="J1249" s="6"/>
      <c r="K1249" s="6">
        <v>0.25</v>
      </c>
      <c r="L1249" s="6"/>
      <c r="M1249" s="6"/>
      <c r="N1249" s="6"/>
      <c r="O1249" s="6">
        <v>3510</v>
      </c>
      <c r="P1249" s="6"/>
      <c r="Q1249" s="6"/>
      <c r="R1249" s="6"/>
      <c r="S1249" s="6">
        <v>11.092000000000001</v>
      </c>
      <c r="T1249" s="6"/>
      <c r="U1249" s="6">
        <v>47</v>
      </c>
      <c r="V1249" s="6"/>
      <c r="W1249" s="6"/>
      <c r="X1249" s="6"/>
      <c r="Y1249" s="6"/>
      <c r="Z1249" s="6"/>
      <c r="AA1249" s="6"/>
      <c r="AB1249" s="6"/>
      <c r="AC1249" s="6"/>
      <c r="AD1249" s="6"/>
      <c r="AE1249" s="6">
        <v>380</v>
      </c>
      <c r="AF1249" s="6"/>
      <c r="AG1249" s="6">
        <v>7100</v>
      </c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  <c r="BD1249" s="6"/>
      <c r="BE1249" s="6"/>
      <c r="BF1249" s="6"/>
      <c r="BG1249" s="6"/>
      <c r="BH1249" s="6"/>
      <c r="BI1249" s="6"/>
      <c r="BJ1249" s="6"/>
      <c r="BK1249" s="6"/>
      <c r="BL1249" s="6"/>
      <c r="BM1249" s="6"/>
      <c r="BN1249" s="6"/>
      <c r="BO1249" s="6"/>
      <c r="BP1249" s="6"/>
      <c r="BQ1249" s="6"/>
      <c r="BR1249" s="6"/>
      <c r="BS1249" s="6"/>
      <c r="BT1249" s="6"/>
      <c r="BU1249" s="6"/>
      <c r="BV1249" s="6"/>
      <c r="BW1249" s="6"/>
      <c r="BX1249" s="6"/>
      <c r="BY1249" s="6"/>
      <c r="BZ1249" s="6"/>
      <c r="CA1249" s="6"/>
      <c r="CB1249" s="6"/>
      <c r="CC1249" s="6"/>
      <c r="CD1249" s="6"/>
      <c r="CE1249" s="6"/>
      <c r="CF1249" s="6"/>
      <c r="CG1249" s="6"/>
      <c r="CH1249" s="6"/>
      <c r="CI1249" s="6"/>
      <c r="CJ1249" s="6"/>
      <c r="CK1249" s="6"/>
      <c r="CL1249" s="6"/>
      <c r="CM1249" s="6"/>
      <c r="CN1249" s="6"/>
      <c r="CO1249" s="6"/>
      <c r="CP1249" s="6"/>
      <c r="CQ1249" s="6"/>
      <c r="CR1249" s="6"/>
      <c r="CS1249" s="6"/>
      <c r="CT1249" s="6"/>
      <c r="CU1249" s="6"/>
      <c r="CV1249" s="6"/>
      <c r="CW1249" s="6"/>
      <c r="CX1249" s="6"/>
      <c r="CY1249" s="6"/>
      <c r="CZ1249" s="6"/>
      <c r="DA1249" s="6"/>
      <c r="DB1249" s="6"/>
      <c r="DC1249" s="6"/>
      <c r="DD1249" s="6"/>
      <c r="DE1249" s="6"/>
      <c r="DF1249" s="6"/>
      <c r="DG1249" s="6"/>
      <c r="DH1249" s="6"/>
      <c r="DI1249" s="6"/>
      <c r="DJ1249" s="6"/>
      <c r="DK1249" s="6"/>
      <c r="DL1249" s="6"/>
      <c r="DM1249" s="6"/>
      <c r="DN1249" s="6"/>
      <c r="DO1249" s="6"/>
      <c r="DP1249" s="6"/>
      <c r="DQ1249" s="6"/>
      <c r="DR1249" s="6"/>
      <c r="DS1249" s="6"/>
      <c r="DT1249" s="6"/>
      <c r="DU1249" s="6"/>
      <c r="DV1249" s="6"/>
      <c r="DW1249" s="6"/>
      <c r="DX1249" s="6"/>
      <c r="DY1249" s="6"/>
      <c r="DZ1249" s="6"/>
      <c r="EA1249" s="6"/>
      <c r="EB1249" s="6"/>
      <c r="EC1249" s="6"/>
      <c r="ED1249" s="6"/>
      <c r="EE1249" s="6"/>
      <c r="EF1249" s="6"/>
      <c r="EG1249" s="6"/>
      <c r="EH1249" s="6"/>
      <c r="EI1249" s="6"/>
      <c r="EJ1249" s="6"/>
      <c r="EK1249" s="6"/>
      <c r="EL1249" s="6"/>
      <c r="EM1249" s="6"/>
      <c r="EN1249" s="6"/>
      <c r="EO1249" s="6"/>
      <c r="EP1249" s="6"/>
      <c r="EQ1249" s="6"/>
      <c r="ER1249" s="6"/>
      <c r="ES1249" s="6"/>
      <c r="ET1249" s="6"/>
      <c r="EU1249" s="6"/>
      <c r="EV1249" s="6"/>
      <c r="EW1249" s="6"/>
      <c r="EX1249" s="6"/>
      <c r="EY1249" s="6"/>
      <c r="EZ1249" s="6"/>
      <c r="FA1249" s="6"/>
      <c r="FB1249" s="6"/>
      <c r="FC1249" s="6"/>
      <c r="FD1249" s="6"/>
      <c r="FE1249" s="6"/>
      <c r="FF1249" s="6"/>
      <c r="FG1249" s="6"/>
      <c r="FH1249" s="6"/>
      <c r="FI1249" s="6"/>
      <c r="FJ1249" s="6"/>
      <c r="FK1249" s="6"/>
      <c r="FL1249" s="6"/>
      <c r="FM1249" s="6"/>
      <c r="FN1249" s="6"/>
      <c r="FO1249" s="6"/>
      <c r="FP1249" s="6"/>
      <c r="FQ1249" s="6"/>
      <c r="FR1249" s="6"/>
      <c r="FS1249" s="6"/>
      <c r="FT1249" s="6"/>
      <c r="FU1249" s="6"/>
      <c r="FV1249" s="6"/>
      <c r="FW1249" s="6"/>
      <c r="FX1249" s="6"/>
      <c r="FY1249" s="6"/>
      <c r="FZ1249" s="6"/>
      <c r="GA1249" s="6"/>
      <c r="GB1249" s="6"/>
      <c r="GC1249" s="6"/>
      <c r="GD1249" s="6"/>
      <c r="GE1249" s="6"/>
      <c r="GF1249" s="6"/>
      <c r="GG1249" s="6"/>
      <c r="GH1249" s="6"/>
      <c r="GI1249" s="6"/>
      <c r="GJ1249" s="6"/>
      <c r="GK1249" s="6"/>
      <c r="GL1249" s="6"/>
      <c r="GM1249" s="6"/>
      <c r="GN1249" s="6"/>
      <c r="GO1249" s="6"/>
      <c r="GP1249" s="6"/>
      <c r="GQ1249" s="6"/>
      <c r="GR1249" s="6"/>
      <c r="GS1249" s="6"/>
      <c r="GT1249" s="6"/>
      <c r="GU1249" s="6"/>
      <c r="GV1249" s="6"/>
      <c r="GW1249" s="6"/>
      <c r="GX1249" s="6"/>
      <c r="GY1249" s="6"/>
      <c r="GZ1249" s="6"/>
      <c r="HA1249" s="6"/>
      <c r="HB1249" s="6"/>
      <c r="HC1249" s="6"/>
      <c r="HD1249" s="6"/>
      <c r="HE1249" s="6"/>
      <c r="HF1249" s="6"/>
      <c r="HG1249" s="6"/>
      <c r="HH1249" s="6"/>
      <c r="HI1249" s="6"/>
      <c r="HJ1249" s="6"/>
      <c r="HK1249" s="6"/>
      <c r="HL1249" s="6"/>
      <c r="HM1249" s="6"/>
      <c r="HN1249" s="6"/>
      <c r="HO1249" s="6"/>
      <c r="HP1249" s="6"/>
      <c r="HQ1249" s="6"/>
      <c r="HR1249" s="6"/>
      <c r="HS1249" s="6"/>
      <c r="HT1249" s="6"/>
      <c r="HU1249" s="6"/>
      <c r="HV1249" s="6"/>
      <c r="HW1249" s="6"/>
      <c r="HX1249" s="6"/>
      <c r="HY1249" s="6"/>
      <c r="HZ1249" s="6"/>
      <c r="IA1249" s="6"/>
      <c r="IB1249" s="6"/>
      <c r="IC1249" s="6"/>
      <c r="ID1249" s="6"/>
      <c r="IE1249" s="6"/>
      <c r="IF1249" s="6"/>
      <c r="IG1249" s="6"/>
      <c r="IH1249" s="6"/>
      <c r="II1249" s="6"/>
      <c r="IJ1249" s="6"/>
      <c r="IK1249" s="6"/>
      <c r="IL1249" s="6"/>
      <c r="IM1249" s="6"/>
      <c r="IN1249" s="6"/>
      <c r="IO1249" s="6"/>
      <c r="IP1249" s="6"/>
      <c r="IQ1249" s="6"/>
      <c r="IR1249" s="6"/>
      <c r="IS1249" s="6"/>
      <c r="IT1249" s="6"/>
      <c r="IU1249" s="6"/>
      <c r="IV1249" s="6"/>
    </row>
    <row r="1250" spans="1:256" s="62" customFormat="1" x14ac:dyDescent="0.2">
      <c r="A1250" s="6" t="s">
        <v>894</v>
      </c>
      <c r="B1250" s="66">
        <v>35404.760416666664</v>
      </c>
      <c r="C1250" s="66"/>
      <c r="D1250" s="6" t="s">
        <v>907</v>
      </c>
      <c r="E1250" s="6"/>
      <c r="F1250" s="6"/>
      <c r="G1250" s="6">
        <v>50</v>
      </c>
      <c r="H1250" s="6"/>
      <c r="I1250" s="6"/>
      <c r="J1250" s="6"/>
      <c r="K1250" s="6">
        <v>0.13</v>
      </c>
      <c r="L1250" s="6"/>
      <c r="M1250" s="6"/>
      <c r="N1250" s="6"/>
      <c r="O1250" s="6">
        <v>6960</v>
      </c>
      <c r="P1250" s="6"/>
      <c r="Q1250" s="6">
        <v>16000</v>
      </c>
      <c r="R1250" s="6"/>
      <c r="S1250" s="6">
        <v>24.1</v>
      </c>
      <c r="T1250" s="6"/>
      <c r="U1250" s="6">
        <v>65.03</v>
      </c>
      <c r="V1250" s="6"/>
      <c r="W1250" s="6"/>
      <c r="X1250" s="6"/>
      <c r="Y1250" s="6"/>
      <c r="Z1250" s="6"/>
      <c r="AA1250" s="6"/>
      <c r="AB1250" s="6"/>
      <c r="AC1250" s="6"/>
      <c r="AD1250" s="6"/>
      <c r="AE1250" s="6">
        <v>560</v>
      </c>
      <c r="AF1250" s="6"/>
      <c r="AG1250" s="6">
        <v>10000</v>
      </c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  <c r="BD1250" s="6"/>
      <c r="BE1250" s="6"/>
      <c r="BF1250" s="6"/>
      <c r="BG1250" s="6"/>
      <c r="BH1250" s="6"/>
      <c r="BI1250" s="6"/>
      <c r="BJ1250" s="6"/>
      <c r="BK1250" s="6"/>
      <c r="BL1250" s="6"/>
      <c r="BM1250" s="6"/>
      <c r="BN1250" s="6"/>
      <c r="BO1250" s="6"/>
      <c r="BP1250" s="6"/>
      <c r="BQ1250" s="6"/>
      <c r="BR1250" s="6"/>
      <c r="BS1250" s="6"/>
      <c r="BT1250" s="6"/>
      <c r="BU1250" s="6"/>
      <c r="BV1250" s="6"/>
      <c r="BW1250" s="6"/>
      <c r="BX1250" s="6"/>
      <c r="BY1250" s="6"/>
      <c r="BZ1250" s="6"/>
      <c r="CA1250" s="6"/>
      <c r="CB1250" s="6"/>
      <c r="CC1250" s="6"/>
      <c r="CD1250" s="6"/>
      <c r="CE1250" s="6"/>
      <c r="CF1250" s="6"/>
      <c r="CG1250" s="6"/>
      <c r="CH1250" s="6"/>
      <c r="CI1250" s="6"/>
      <c r="CJ1250" s="6"/>
      <c r="CK1250" s="6"/>
      <c r="CL1250" s="6"/>
      <c r="CM1250" s="6"/>
      <c r="CN1250" s="6"/>
      <c r="CO1250" s="6"/>
      <c r="CP1250" s="6"/>
      <c r="CQ1250" s="6"/>
      <c r="CR1250" s="6"/>
      <c r="CS1250" s="6"/>
      <c r="CT1250" s="6"/>
      <c r="CU1250" s="6"/>
      <c r="CV1250" s="6"/>
      <c r="CW1250" s="6"/>
      <c r="CX1250" s="6"/>
      <c r="CY1250" s="6"/>
      <c r="CZ1250" s="6"/>
      <c r="DA1250" s="6"/>
      <c r="DB1250" s="6"/>
      <c r="DC1250" s="6"/>
      <c r="DD1250" s="6"/>
      <c r="DE1250" s="6"/>
      <c r="DF1250" s="6"/>
      <c r="DG1250" s="6"/>
      <c r="DH1250" s="6"/>
      <c r="DI1250" s="6"/>
      <c r="DJ1250" s="6"/>
      <c r="DK1250" s="6"/>
      <c r="DL1250" s="6"/>
      <c r="DM1250" s="6"/>
      <c r="DN1250" s="6"/>
      <c r="DO1250" s="6"/>
      <c r="DP1250" s="6"/>
      <c r="DQ1250" s="6"/>
      <c r="DR1250" s="6"/>
      <c r="DS1250" s="6"/>
      <c r="DT1250" s="6"/>
      <c r="DU1250" s="6"/>
      <c r="DV1250" s="6"/>
      <c r="DW1250" s="6"/>
      <c r="DX1250" s="6"/>
      <c r="DY1250" s="6"/>
      <c r="DZ1250" s="6"/>
      <c r="EA1250" s="6"/>
      <c r="EB1250" s="6"/>
      <c r="EC1250" s="6"/>
      <c r="ED1250" s="6"/>
      <c r="EE1250" s="6"/>
      <c r="EF1250" s="6"/>
      <c r="EG1250" s="6"/>
      <c r="EH1250" s="6"/>
      <c r="EI1250" s="6"/>
      <c r="EJ1250" s="6"/>
      <c r="EK1250" s="6"/>
      <c r="EL1250" s="6"/>
      <c r="EM1250" s="6"/>
      <c r="EN1250" s="6"/>
      <c r="EO1250" s="6"/>
      <c r="EP1250" s="6"/>
      <c r="EQ1250" s="6"/>
      <c r="ER1250" s="6"/>
      <c r="ES1250" s="6"/>
      <c r="ET1250" s="6"/>
      <c r="EU1250" s="6"/>
      <c r="EV1250" s="6"/>
      <c r="EW1250" s="6"/>
      <c r="EX1250" s="6"/>
      <c r="EY1250" s="6"/>
      <c r="EZ1250" s="6"/>
      <c r="FA1250" s="6"/>
      <c r="FB1250" s="6"/>
      <c r="FC1250" s="6"/>
      <c r="FD1250" s="6"/>
      <c r="FE1250" s="6"/>
      <c r="FF1250" s="6"/>
      <c r="FG1250" s="6"/>
      <c r="FH1250" s="6"/>
      <c r="FI1250" s="6"/>
      <c r="FJ1250" s="6"/>
      <c r="FK1250" s="6"/>
      <c r="FL1250" s="6"/>
      <c r="FM1250" s="6"/>
      <c r="FN1250" s="6"/>
      <c r="FO1250" s="6"/>
      <c r="FP1250" s="6"/>
      <c r="FQ1250" s="6"/>
      <c r="FR1250" s="6"/>
      <c r="FS1250" s="6"/>
      <c r="FT1250" s="6"/>
      <c r="FU1250" s="6"/>
      <c r="FV1250" s="6"/>
      <c r="FW1250" s="6"/>
      <c r="FX1250" s="6"/>
      <c r="FY1250" s="6"/>
      <c r="FZ1250" s="6"/>
      <c r="GA1250" s="6"/>
      <c r="GB1250" s="6"/>
      <c r="GC1250" s="6"/>
      <c r="GD1250" s="6"/>
      <c r="GE1250" s="6"/>
      <c r="GF1250" s="6"/>
      <c r="GG1250" s="6"/>
      <c r="GH1250" s="6"/>
      <c r="GI1250" s="6"/>
      <c r="GJ1250" s="6"/>
      <c r="GK1250" s="6"/>
      <c r="GL1250" s="6"/>
      <c r="GM1250" s="6"/>
      <c r="GN1250" s="6"/>
      <c r="GO1250" s="6"/>
      <c r="GP1250" s="6"/>
      <c r="GQ1250" s="6"/>
      <c r="GR1250" s="6"/>
      <c r="GS1250" s="6"/>
      <c r="GT1250" s="6"/>
      <c r="GU1250" s="6"/>
      <c r="GV1250" s="6"/>
      <c r="GW1250" s="6"/>
      <c r="GX1250" s="6"/>
      <c r="GY1250" s="6"/>
      <c r="GZ1250" s="6"/>
      <c r="HA1250" s="6"/>
      <c r="HB1250" s="6"/>
      <c r="HC1250" s="6"/>
      <c r="HD1250" s="6"/>
      <c r="HE1250" s="6"/>
      <c r="HF1250" s="6"/>
      <c r="HG1250" s="6"/>
      <c r="HH1250" s="6"/>
      <c r="HI1250" s="6"/>
      <c r="HJ1250" s="6"/>
      <c r="HK1250" s="6"/>
      <c r="HL1250" s="6"/>
      <c r="HM1250" s="6"/>
      <c r="HN1250" s="6"/>
      <c r="HO1250" s="6"/>
      <c r="HP1250" s="6"/>
      <c r="HQ1250" s="6"/>
      <c r="HR1250" s="6"/>
      <c r="HS1250" s="6"/>
      <c r="HT1250" s="6"/>
      <c r="HU1250" s="6"/>
      <c r="HV1250" s="6"/>
      <c r="HW1250" s="6"/>
      <c r="HX1250" s="6"/>
      <c r="HY1250" s="6"/>
      <c r="HZ1250" s="6"/>
      <c r="IA1250" s="6"/>
      <c r="IB1250" s="6"/>
      <c r="IC1250" s="6"/>
      <c r="ID1250" s="6"/>
      <c r="IE1250" s="6"/>
      <c r="IF1250" s="6"/>
      <c r="IG1250" s="6"/>
      <c r="IH1250" s="6"/>
      <c r="II1250" s="6"/>
      <c r="IJ1250" s="6"/>
      <c r="IK1250" s="6"/>
      <c r="IL1250" s="6"/>
      <c r="IM1250" s="6"/>
      <c r="IN1250" s="6"/>
      <c r="IO1250" s="6"/>
      <c r="IP1250" s="6"/>
      <c r="IQ1250" s="6"/>
      <c r="IR1250" s="6"/>
      <c r="IS1250" s="6"/>
      <c r="IT1250" s="6"/>
      <c r="IU1250" s="6"/>
      <c r="IV1250" s="6"/>
    </row>
    <row r="1251" spans="1:256" s="62" customFormat="1" x14ac:dyDescent="0.2">
      <c r="A1251" s="6" t="s">
        <v>894</v>
      </c>
      <c r="B1251" s="66">
        <v>35405.427083333336</v>
      </c>
      <c r="C1251" s="66"/>
      <c r="D1251" s="6" t="s">
        <v>908</v>
      </c>
      <c r="E1251" s="6"/>
      <c r="F1251" s="6"/>
      <c r="G1251" s="6">
        <v>50</v>
      </c>
      <c r="H1251" s="6"/>
      <c r="I1251" s="6"/>
      <c r="J1251" s="6"/>
      <c r="K1251" s="6">
        <v>0.03</v>
      </c>
      <c r="L1251" s="6"/>
      <c r="M1251" s="6"/>
      <c r="N1251" s="6" t="s">
        <v>1934</v>
      </c>
      <c r="O1251" s="6">
        <v>7330</v>
      </c>
      <c r="P1251" s="6"/>
      <c r="Q1251" s="6">
        <v>23000</v>
      </c>
      <c r="R1251" s="6"/>
      <c r="S1251" s="6">
        <v>48.8</v>
      </c>
      <c r="T1251" s="6"/>
      <c r="U1251" s="6">
        <v>94</v>
      </c>
      <c r="V1251" s="6"/>
      <c r="W1251" s="6"/>
      <c r="X1251" s="6"/>
      <c r="Y1251" s="6"/>
      <c r="Z1251" s="6"/>
      <c r="AA1251" s="6"/>
      <c r="AB1251" s="6"/>
      <c r="AC1251" s="6"/>
      <c r="AD1251" s="6"/>
      <c r="AE1251" s="6">
        <v>800</v>
      </c>
      <c r="AF1251" s="6"/>
      <c r="AG1251" s="6">
        <v>12000</v>
      </c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  <c r="BD1251" s="6"/>
      <c r="BE1251" s="6"/>
      <c r="BF1251" s="6"/>
      <c r="BG1251" s="6"/>
      <c r="BH1251" s="6"/>
      <c r="BI1251" s="6"/>
      <c r="BJ1251" s="6"/>
      <c r="BK1251" s="6"/>
      <c r="BL1251" s="6"/>
      <c r="BM1251" s="6"/>
      <c r="BN1251" s="6"/>
      <c r="BO1251" s="6"/>
      <c r="BP1251" s="6"/>
      <c r="BQ1251" s="6"/>
      <c r="BR1251" s="6"/>
      <c r="BS1251" s="6"/>
      <c r="BT1251" s="6"/>
      <c r="BU1251" s="6"/>
      <c r="BV1251" s="6"/>
      <c r="BW1251" s="6"/>
      <c r="BX1251" s="6"/>
      <c r="BY1251" s="6"/>
      <c r="BZ1251" s="6"/>
      <c r="CA1251" s="6"/>
      <c r="CB1251" s="6"/>
      <c r="CC1251" s="6"/>
      <c r="CD1251" s="6"/>
      <c r="CE1251" s="6"/>
      <c r="CF1251" s="6"/>
      <c r="CG1251" s="6"/>
      <c r="CH1251" s="6"/>
      <c r="CI1251" s="6"/>
      <c r="CJ1251" s="6"/>
      <c r="CK1251" s="6"/>
      <c r="CL1251" s="6"/>
      <c r="CM1251" s="6"/>
      <c r="CN1251" s="6"/>
      <c r="CO1251" s="6"/>
      <c r="CP1251" s="6"/>
      <c r="CQ1251" s="6"/>
      <c r="CR1251" s="6"/>
      <c r="CS1251" s="6"/>
      <c r="CT1251" s="6"/>
      <c r="CU1251" s="6"/>
      <c r="CV1251" s="6"/>
      <c r="CW1251" s="6"/>
      <c r="CX1251" s="6"/>
      <c r="CY1251" s="6"/>
      <c r="CZ1251" s="6"/>
      <c r="DA1251" s="6"/>
      <c r="DB1251" s="6"/>
      <c r="DC1251" s="6"/>
      <c r="DD1251" s="6"/>
      <c r="DE1251" s="6"/>
      <c r="DF1251" s="6"/>
      <c r="DG1251" s="6"/>
      <c r="DH1251" s="6"/>
      <c r="DI1251" s="6"/>
      <c r="DJ1251" s="6"/>
      <c r="DK1251" s="6"/>
      <c r="DL1251" s="6"/>
      <c r="DM1251" s="6"/>
      <c r="DN1251" s="6"/>
      <c r="DO1251" s="6"/>
      <c r="DP1251" s="6"/>
      <c r="DQ1251" s="6"/>
      <c r="DR1251" s="6"/>
      <c r="DS1251" s="6"/>
      <c r="DT1251" s="6"/>
      <c r="DU1251" s="6"/>
      <c r="DV1251" s="6"/>
      <c r="DW1251" s="6"/>
      <c r="DX1251" s="6"/>
      <c r="DY1251" s="6"/>
      <c r="DZ1251" s="6"/>
      <c r="EA1251" s="6"/>
      <c r="EB1251" s="6"/>
      <c r="EC1251" s="6"/>
      <c r="ED1251" s="6"/>
      <c r="EE1251" s="6"/>
      <c r="EF1251" s="6"/>
      <c r="EG1251" s="6"/>
      <c r="EH1251" s="6"/>
      <c r="EI1251" s="6"/>
      <c r="EJ1251" s="6"/>
      <c r="EK1251" s="6"/>
      <c r="EL1251" s="6"/>
      <c r="EM1251" s="6"/>
      <c r="EN1251" s="6"/>
      <c r="EO1251" s="6"/>
      <c r="EP1251" s="6"/>
      <c r="EQ1251" s="6"/>
      <c r="ER1251" s="6"/>
      <c r="ES1251" s="6"/>
      <c r="ET1251" s="6"/>
      <c r="EU1251" s="6"/>
      <c r="EV1251" s="6"/>
      <c r="EW1251" s="6"/>
      <c r="EX1251" s="6"/>
      <c r="EY1251" s="6"/>
      <c r="EZ1251" s="6"/>
      <c r="FA1251" s="6"/>
      <c r="FB1251" s="6"/>
      <c r="FC1251" s="6"/>
      <c r="FD1251" s="6"/>
      <c r="FE1251" s="6"/>
      <c r="FF1251" s="6"/>
      <c r="FG1251" s="6"/>
      <c r="FH1251" s="6"/>
      <c r="FI1251" s="6"/>
      <c r="FJ1251" s="6"/>
      <c r="FK1251" s="6"/>
      <c r="FL1251" s="6"/>
      <c r="FM1251" s="6"/>
      <c r="FN1251" s="6"/>
      <c r="FO1251" s="6"/>
      <c r="FP1251" s="6"/>
      <c r="FQ1251" s="6"/>
      <c r="FR1251" s="6"/>
      <c r="FS1251" s="6"/>
      <c r="FT1251" s="6"/>
      <c r="FU1251" s="6"/>
      <c r="FV1251" s="6"/>
      <c r="FW1251" s="6"/>
      <c r="FX1251" s="6"/>
      <c r="FY1251" s="6"/>
      <c r="FZ1251" s="6"/>
      <c r="GA1251" s="6"/>
      <c r="GB1251" s="6"/>
      <c r="GC1251" s="6"/>
      <c r="GD1251" s="6"/>
      <c r="GE1251" s="6"/>
      <c r="GF1251" s="6"/>
      <c r="GG1251" s="6"/>
      <c r="GH1251" s="6"/>
      <c r="GI1251" s="6"/>
      <c r="GJ1251" s="6"/>
      <c r="GK1251" s="6"/>
      <c r="GL1251" s="6"/>
      <c r="GM1251" s="6"/>
      <c r="GN1251" s="6"/>
      <c r="GO1251" s="6"/>
      <c r="GP1251" s="6"/>
      <c r="GQ1251" s="6"/>
      <c r="GR1251" s="6"/>
      <c r="GS1251" s="6"/>
      <c r="GT1251" s="6"/>
      <c r="GU1251" s="6"/>
      <c r="GV1251" s="6"/>
      <c r="GW1251" s="6"/>
      <c r="GX1251" s="6"/>
      <c r="GY1251" s="6"/>
      <c r="GZ1251" s="6"/>
      <c r="HA1251" s="6"/>
      <c r="HB1251" s="6"/>
      <c r="HC1251" s="6"/>
      <c r="HD1251" s="6"/>
      <c r="HE1251" s="6"/>
      <c r="HF1251" s="6"/>
      <c r="HG1251" s="6"/>
      <c r="HH1251" s="6"/>
      <c r="HI1251" s="6"/>
      <c r="HJ1251" s="6"/>
      <c r="HK1251" s="6"/>
      <c r="HL1251" s="6"/>
      <c r="HM1251" s="6"/>
      <c r="HN1251" s="6"/>
      <c r="HO1251" s="6"/>
      <c r="HP1251" s="6"/>
      <c r="HQ1251" s="6"/>
      <c r="HR1251" s="6"/>
      <c r="HS1251" s="6"/>
      <c r="HT1251" s="6"/>
      <c r="HU1251" s="6"/>
      <c r="HV1251" s="6"/>
      <c r="HW1251" s="6"/>
      <c r="HX1251" s="6"/>
      <c r="HY1251" s="6"/>
      <c r="HZ1251" s="6"/>
      <c r="IA1251" s="6"/>
      <c r="IB1251" s="6"/>
      <c r="IC1251" s="6"/>
      <c r="ID1251" s="6"/>
      <c r="IE1251" s="6"/>
      <c r="IF1251" s="6"/>
      <c r="IG1251" s="6"/>
      <c r="IH1251" s="6"/>
      <c r="II1251" s="6"/>
      <c r="IJ1251" s="6"/>
      <c r="IK1251" s="6"/>
      <c r="IL1251" s="6"/>
      <c r="IM1251" s="6"/>
      <c r="IN1251" s="6"/>
      <c r="IO1251" s="6"/>
      <c r="IP1251" s="6"/>
      <c r="IQ1251" s="6"/>
      <c r="IR1251" s="6"/>
      <c r="IS1251" s="6"/>
      <c r="IT1251" s="6"/>
      <c r="IU1251" s="6"/>
      <c r="IV1251" s="6"/>
    </row>
    <row r="1252" spans="1:256" s="62" customFormat="1" x14ac:dyDescent="0.2">
      <c r="A1252" s="6" t="s">
        <v>894</v>
      </c>
      <c r="B1252" s="66">
        <v>35454.670138888891</v>
      </c>
      <c r="C1252" s="66"/>
      <c r="D1252" s="6" t="s">
        <v>909</v>
      </c>
      <c r="E1252" s="6"/>
      <c r="F1252" s="6"/>
      <c r="G1252" s="6">
        <v>50</v>
      </c>
      <c r="H1252" s="6"/>
      <c r="I1252" s="6"/>
      <c r="J1252" s="6"/>
      <c r="K1252" s="6">
        <v>0.02</v>
      </c>
      <c r="L1252" s="6"/>
      <c r="M1252" s="6"/>
      <c r="N1252" s="6"/>
      <c r="O1252" s="6">
        <v>3680</v>
      </c>
      <c r="P1252" s="6"/>
      <c r="Q1252" s="6"/>
      <c r="R1252" s="6"/>
      <c r="S1252" s="6">
        <v>28.3</v>
      </c>
      <c r="T1252" s="6"/>
      <c r="U1252" s="6">
        <v>68</v>
      </c>
      <c r="V1252" s="6"/>
      <c r="W1252" s="6"/>
      <c r="X1252" s="6"/>
      <c r="Y1252" s="6"/>
      <c r="Z1252" s="6"/>
      <c r="AA1252" s="6">
        <v>4210</v>
      </c>
      <c r="AB1252" s="6"/>
      <c r="AC1252" s="6"/>
      <c r="AD1252" s="6"/>
      <c r="AE1252" s="6">
        <v>250</v>
      </c>
      <c r="AF1252" s="6"/>
      <c r="AG1252" s="6">
        <v>2800</v>
      </c>
      <c r="AH1252" s="6"/>
      <c r="AI1252" s="6"/>
      <c r="AJ1252" s="6"/>
      <c r="AK1252" s="6"/>
      <c r="AL1252" s="6"/>
      <c r="AM1252" s="6">
        <v>7.4</v>
      </c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  <c r="BD1252" s="6"/>
      <c r="BE1252" s="6"/>
      <c r="BF1252" s="6"/>
      <c r="BG1252" s="6"/>
      <c r="BH1252" s="6"/>
      <c r="BI1252" s="6"/>
      <c r="BJ1252" s="6"/>
      <c r="BK1252" s="6"/>
      <c r="BL1252" s="6"/>
      <c r="BM1252" s="6"/>
      <c r="BN1252" s="6"/>
      <c r="BO1252" s="6"/>
      <c r="BP1252" s="6"/>
      <c r="BQ1252" s="6">
        <v>3.0000000000000001E-3</v>
      </c>
      <c r="BR1252" s="6"/>
      <c r="BS1252" s="6"/>
      <c r="BT1252" s="6"/>
      <c r="BU1252" s="6"/>
      <c r="BV1252" s="6"/>
      <c r="BW1252" s="6"/>
      <c r="BX1252" s="6"/>
      <c r="BY1252" s="6"/>
      <c r="BZ1252" s="6"/>
      <c r="CA1252" s="6"/>
      <c r="CB1252" s="6"/>
      <c r="CC1252" s="6"/>
      <c r="CD1252" s="6"/>
      <c r="CE1252" s="6"/>
      <c r="CF1252" s="6"/>
      <c r="CG1252" s="6"/>
      <c r="CH1252" s="6"/>
      <c r="CI1252" s="6"/>
      <c r="CJ1252" s="6"/>
      <c r="CK1252" s="6"/>
      <c r="CL1252" s="6"/>
      <c r="CM1252" s="6"/>
      <c r="CN1252" s="6"/>
      <c r="CO1252" s="6"/>
      <c r="CP1252" s="6"/>
      <c r="CQ1252" s="6"/>
      <c r="CR1252" s="6"/>
      <c r="CS1252" s="6"/>
      <c r="CT1252" s="6"/>
      <c r="CU1252" s="6"/>
      <c r="CV1252" s="6"/>
      <c r="CW1252" s="6"/>
      <c r="CX1252" s="6"/>
      <c r="CY1252" s="6"/>
      <c r="CZ1252" s="6"/>
      <c r="DA1252" s="6"/>
      <c r="DB1252" s="6"/>
      <c r="DC1252" s="6"/>
      <c r="DD1252" s="6"/>
      <c r="DE1252" s="6"/>
      <c r="DF1252" s="6"/>
      <c r="DG1252" s="6"/>
      <c r="DH1252" s="6"/>
      <c r="DI1252" s="6"/>
      <c r="DJ1252" s="6"/>
      <c r="DK1252" s="6"/>
      <c r="DL1252" s="6"/>
      <c r="DM1252" s="6"/>
      <c r="DN1252" s="6"/>
      <c r="DO1252" s="6"/>
      <c r="DP1252" s="6"/>
      <c r="DQ1252" s="6"/>
      <c r="DR1252" s="6"/>
      <c r="DS1252" s="6"/>
      <c r="DT1252" s="6"/>
      <c r="DU1252" s="6"/>
      <c r="DV1252" s="6"/>
      <c r="DW1252" s="6"/>
      <c r="DX1252" s="6"/>
      <c r="DY1252" s="6"/>
      <c r="DZ1252" s="6"/>
      <c r="EA1252" s="6"/>
      <c r="EB1252" s="6"/>
      <c r="EC1252" s="6"/>
      <c r="ED1252" s="6"/>
      <c r="EE1252" s="6"/>
      <c r="EF1252" s="6"/>
      <c r="EG1252" s="6"/>
      <c r="EH1252" s="6"/>
      <c r="EI1252" s="6"/>
      <c r="EJ1252" s="6"/>
      <c r="EK1252" s="6"/>
      <c r="EL1252" s="6"/>
      <c r="EM1252" s="6"/>
      <c r="EN1252" s="6"/>
      <c r="EO1252" s="6"/>
      <c r="EP1252" s="6"/>
      <c r="EQ1252" s="6"/>
      <c r="ER1252" s="6"/>
      <c r="ES1252" s="6"/>
      <c r="ET1252" s="6"/>
      <c r="EU1252" s="6"/>
      <c r="EV1252" s="6"/>
      <c r="EW1252" s="6"/>
      <c r="EX1252" s="6"/>
      <c r="EY1252" s="6"/>
      <c r="EZ1252" s="6"/>
      <c r="FA1252" s="6"/>
      <c r="FB1252" s="6"/>
      <c r="FC1252" s="6"/>
      <c r="FD1252" s="6"/>
      <c r="FE1252" s="6"/>
      <c r="FF1252" s="6"/>
      <c r="FG1252" s="6"/>
      <c r="FH1252" s="6"/>
      <c r="FI1252" s="6"/>
      <c r="FJ1252" s="6"/>
      <c r="FK1252" s="6"/>
      <c r="FL1252" s="6"/>
      <c r="FM1252" s="6"/>
      <c r="FN1252" s="6"/>
      <c r="FO1252" s="6"/>
      <c r="FP1252" s="6"/>
      <c r="FQ1252" s="6"/>
      <c r="FR1252" s="6"/>
      <c r="FS1252" s="6"/>
      <c r="FT1252" s="6"/>
      <c r="FU1252" s="6"/>
      <c r="FV1252" s="6"/>
      <c r="FW1252" s="6"/>
      <c r="FX1252" s="6"/>
      <c r="FY1252" s="6"/>
      <c r="FZ1252" s="6"/>
      <c r="GA1252" s="6"/>
      <c r="GB1252" s="6"/>
      <c r="GC1252" s="6"/>
      <c r="GD1252" s="6"/>
      <c r="GE1252" s="6"/>
      <c r="GF1252" s="6"/>
      <c r="GG1252" s="6"/>
      <c r="GH1252" s="6"/>
      <c r="GI1252" s="6"/>
      <c r="GJ1252" s="6"/>
      <c r="GK1252" s="6"/>
      <c r="GL1252" s="6"/>
      <c r="GM1252" s="6"/>
      <c r="GN1252" s="6"/>
      <c r="GO1252" s="6"/>
      <c r="GP1252" s="6"/>
      <c r="GQ1252" s="6"/>
      <c r="GR1252" s="6"/>
      <c r="GS1252" s="6"/>
      <c r="GT1252" s="6"/>
      <c r="GU1252" s="6"/>
      <c r="GV1252" s="6"/>
      <c r="GW1252" s="6"/>
      <c r="GX1252" s="6"/>
      <c r="GY1252" s="6"/>
      <c r="GZ1252" s="6"/>
      <c r="HA1252" s="6"/>
      <c r="HB1252" s="6"/>
      <c r="HC1252" s="6"/>
      <c r="HD1252" s="6"/>
      <c r="HE1252" s="6"/>
      <c r="HF1252" s="6"/>
      <c r="HG1252" s="6"/>
      <c r="HH1252" s="6"/>
      <c r="HI1252" s="6"/>
      <c r="HJ1252" s="6"/>
      <c r="HK1252" s="6"/>
      <c r="HL1252" s="6"/>
      <c r="HM1252" s="6"/>
      <c r="HN1252" s="6"/>
      <c r="HO1252" s="6"/>
      <c r="HP1252" s="6"/>
      <c r="HQ1252" s="6"/>
      <c r="HR1252" s="6"/>
      <c r="HS1252" s="6"/>
      <c r="HT1252" s="6"/>
      <c r="HU1252" s="6"/>
      <c r="HV1252" s="6"/>
      <c r="HW1252" s="6"/>
      <c r="HX1252" s="6"/>
      <c r="HY1252" s="6"/>
      <c r="HZ1252" s="6"/>
      <c r="IA1252" s="6"/>
      <c r="IB1252" s="6"/>
      <c r="IC1252" s="6"/>
      <c r="ID1252" s="6"/>
      <c r="IE1252" s="6"/>
      <c r="IF1252" s="6"/>
      <c r="IG1252" s="6"/>
      <c r="IH1252" s="6"/>
      <c r="II1252" s="6"/>
      <c r="IJ1252" s="6"/>
      <c r="IK1252" s="6"/>
      <c r="IL1252" s="6"/>
      <c r="IM1252" s="6"/>
      <c r="IN1252" s="6"/>
      <c r="IO1252" s="6"/>
      <c r="IP1252" s="6"/>
      <c r="IQ1252" s="6"/>
      <c r="IR1252" s="6"/>
      <c r="IS1252" s="6"/>
      <c r="IT1252" s="6"/>
      <c r="IU1252" s="6"/>
      <c r="IV1252" s="6"/>
    </row>
    <row r="1253" spans="1:256" s="62" customFormat="1" x14ac:dyDescent="0.2">
      <c r="A1253" s="6" t="s">
        <v>894</v>
      </c>
      <c r="B1253" s="66">
        <v>35454.732638888891</v>
      </c>
      <c r="C1253" s="66"/>
      <c r="D1253" s="6" t="s">
        <v>910</v>
      </c>
      <c r="E1253" s="6"/>
      <c r="F1253" s="6"/>
      <c r="G1253" s="6">
        <v>50</v>
      </c>
      <c r="H1253" s="6"/>
      <c r="I1253" s="6"/>
      <c r="J1253" s="6"/>
      <c r="K1253" s="6">
        <v>0.02</v>
      </c>
      <c r="L1253" s="6"/>
      <c r="M1253" s="6"/>
      <c r="N1253" s="6"/>
      <c r="O1253" s="6">
        <v>3870</v>
      </c>
      <c r="P1253" s="6"/>
      <c r="Q1253" s="6"/>
      <c r="R1253" s="6"/>
      <c r="S1253" s="6">
        <v>28.7</v>
      </c>
      <c r="T1253" s="6"/>
      <c r="U1253" s="6">
        <v>66</v>
      </c>
      <c r="V1253" s="6"/>
      <c r="W1253" s="6"/>
      <c r="X1253" s="6"/>
      <c r="Y1253" s="6"/>
      <c r="Z1253" s="6"/>
      <c r="AA1253" s="6"/>
      <c r="AB1253" s="6"/>
      <c r="AC1253" s="6"/>
      <c r="AD1253" s="6"/>
      <c r="AE1253" s="6">
        <v>240</v>
      </c>
      <c r="AF1253" s="6"/>
      <c r="AG1253" s="6">
        <v>2600</v>
      </c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  <c r="BD1253" s="6"/>
      <c r="BE1253" s="6"/>
      <c r="BF1253" s="6"/>
      <c r="BG1253" s="6"/>
      <c r="BH1253" s="6"/>
      <c r="BI1253" s="6"/>
      <c r="BJ1253" s="6"/>
      <c r="BK1253" s="6"/>
      <c r="BL1253" s="6"/>
      <c r="BM1253" s="6"/>
      <c r="BN1253" s="6"/>
      <c r="BO1253" s="6"/>
      <c r="BP1253" s="6"/>
      <c r="BQ1253" s="6"/>
      <c r="BR1253" s="6"/>
      <c r="BS1253" s="6"/>
      <c r="BT1253" s="6"/>
      <c r="BU1253" s="6"/>
      <c r="BV1253" s="6"/>
      <c r="BW1253" s="6"/>
      <c r="BX1253" s="6"/>
      <c r="BY1253" s="6"/>
      <c r="BZ1253" s="6"/>
      <c r="CA1253" s="6"/>
      <c r="CB1253" s="6"/>
      <c r="CC1253" s="6"/>
      <c r="CD1253" s="6"/>
      <c r="CE1253" s="6"/>
      <c r="CF1253" s="6"/>
      <c r="CG1253" s="6"/>
      <c r="CH1253" s="6"/>
      <c r="CI1253" s="6"/>
      <c r="CJ1253" s="6"/>
      <c r="CK1253" s="6"/>
      <c r="CL1253" s="6"/>
      <c r="CM1253" s="6"/>
      <c r="CN1253" s="6"/>
      <c r="CO1253" s="6"/>
      <c r="CP1253" s="6"/>
      <c r="CQ1253" s="6"/>
      <c r="CR1253" s="6"/>
      <c r="CS1253" s="6"/>
      <c r="CT1253" s="6"/>
      <c r="CU1253" s="6"/>
      <c r="CV1253" s="6"/>
      <c r="CW1253" s="6"/>
      <c r="CX1253" s="6"/>
      <c r="CY1253" s="6"/>
      <c r="CZ1253" s="6"/>
      <c r="DA1253" s="6"/>
      <c r="DB1253" s="6"/>
      <c r="DC1253" s="6"/>
      <c r="DD1253" s="6"/>
      <c r="DE1253" s="6"/>
      <c r="DF1253" s="6"/>
      <c r="DG1253" s="6"/>
      <c r="DH1253" s="6"/>
      <c r="DI1253" s="6"/>
      <c r="DJ1253" s="6"/>
      <c r="DK1253" s="6"/>
      <c r="DL1253" s="6"/>
      <c r="DM1253" s="6"/>
      <c r="DN1253" s="6"/>
      <c r="DO1253" s="6"/>
      <c r="DP1253" s="6"/>
      <c r="DQ1253" s="6"/>
      <c r="DR1253" s="6"/>
      <c r="DS1253" s="6"/>
      <c r="DT1253" s="6"/>
      <c r="DU1253" s="6"/>
      <c r="DV1253" s="6"/>
      <c r="DW1253" s="6"/>
      <c r="DX1253" s="6"/>
      <c r="DY1253" s="6"/>
      <c r="DZ1253" s="6"/>
      <c r="EA1253" s="6"/>
      <c r="EB1253" s="6"/>
      <c r="EC1253" s="6"/>
      <c r="ED1253" s="6"/>
      <c r="EE1253" s="6"/>
      <c r="EF1253" s="6"/>
      <c r="EG1253" s="6"/>
      <c r="EH1253" s="6"/>
      <c r="EI1253" s="6"/>
      <c r="EJ1253" s="6"/>
      <c r="EK1253" s="6"/>
      <c r="EL1253" s="6"/>
      <c r="EM1253" s="6"/>
      <c r="EN1253" s="6"/>
      <c r="EO1253" s="6"/>
      <c r="EP1253" s="6"/>
      <c r="EQ1253" s="6"/>
      <c r="ER1253" s="6"/>
      <c r="ES1253" s="6"/>
      <c r="ET1253" s="6"/>
      <c r="EU1253" s="6"/>
      <c r="EV1253" s="6"/>
      <c r="EW1253" s="6"/>
      <c r="EX1253" s="6"/>
      <c r="EY1253" s="6"/>
      <c r="EZ1253" s="6"/>
      <c r="FA1253" s="6"/>
      <c r="FB1253" s="6"/>
      <c r="FC1253" s="6"/>
      <c r="FD1253" s="6"/>
      <c r="FE1253" s="6"/>
      <c r="FF1253" s="6"/>
      <c r="FG1253" s="6"/>
      <c r="FH1253" s="6"/>
      <c r="FI1253" s="6"/>
      <c r="FJ1253" s="6"/>
      <c r="FK1253" s="6"/>
      <c r="FL1253" s="6"/>
      <c r="FM1253" s="6"/>
      <c r="FN1253" s="6"/>
      <c r="FO1253" s="6"/>
      <c r="FP1253" s="6"/>
      <c r="FQ1253" s="6"/>
      <c r="FR1253" s="6"/>
      <c r="FS1253" s="6"/>
      <c r="FT1253" s="6"/>
      <c r="FU1253" s="6"/>
      <c r="FV1253" s="6"/>
      <c r="FW1253" s="6"/>
      <c r="FX1253" s="6"/>
      <c r="FY1253" s="6"/>
      <c r="FZ1253" s="6"/>
      <c r="GA1253" s="6"/>
      <c r="GB1253" s="6"/>
      <c r="GC1253" s="6"/>
      <c r="GD1253" s="6"/>
      <c r="GE1253" s="6"/>
      <c r="GF1253" s="6"/>
      <c r="GG1253" s="6"/>
      <c r="GH1253" s="6"/>
      <c r="GI1253" s="6"/>
      <c r="GJ1253" s="6"/>
      <c r="GK1253" s="6"/>
      <c r="GL1253" s="6"/>
      <c r="GM1253" s="6"/>
      <c r="GN1253" s="6"/>
      <c r="GO1253" s="6"/>
      <c r="GP1253" s="6"/>
      <c r="GQ1253" s="6"/>
      <c r="GR1253" s="6"/>
      <c r="GS1253" s="6"/>
      <c r="GT1253" s="6"/>
      <c r="GU1253" s="6"/>
      <c r="GV1253" s="6"/>
      <c r="GW1253" s="6"/>
      <c r="GX1253" s="6"/>
      <c r="GY1253" s="6"/>
      <c r="GZ1253" s="6"/>
      <c r="HA1253" s="6"/>
      <c r="HB1253" s="6"/>
      <c r="HC1253" s="6"/>
      <c r="HD1253" s="6"/>
      <c r="HE1253" s="6"/>
      <c r="HF1253" s="6"/>
      <c r="HG1253" s="6"/>
      <c r="HH1253" s="6"/>
      <c r="HI1253" s="6"/>
      <c r="HJ1253" s="6"/>
      <c r="HK1253" s="6"/>
      <c r="HL1253" s="6"/>
      <c r="HM1253" s="6"/>
      <c r="HN1253" s="6"/>
      <c r="HO1253" s="6"/>
      <c r="HP1253" s="6"/>
      <c r="HQ1253" s="6"/>
      <c r="HR1253" s="6"/>
      <c r="HS1253" s="6"/>
      <c r="HT1253" s="6"/>
      <c r="HU1253" s="6"/>
      <c r="HV1253" s="6"/>
      <c r="HW1253" s="6"/>
      <c r="HX1253" s="6"/>
      <c r="HY1253" s="6"/>
      <c r="HZ1253" s="6"/>
      <c r="IA1253" s="6"/>
      <c r="IB1253" s="6"/>
      <c r="IC1253" s="6"/>
      <c r="ID1253" s="6"/>
      <c r="IE1253" s="6"/>
      <c r="IF1253" s="6"/>
      <c r="IG1253" s="6"/>
      <c r="IH1253" s="6"/>
      <c r="II1253" s="6"/>
      <c r="IJ1253" s="6"/>
      <c r="IK1253" s="6"/>
      <c r="IL1253" s="6"/>
      <c r="IM1253" s="6"/>
      <c r="IN1253" s="6"/>
      <c r="IO1253" s="6"/>
      <c r="IP1253" s="6"/>
      <c r="IQ1253" s="6"/>
      <c r="IR1253" s="6"/>
      <c r="IS1253" s="6"/>
      <c r="IT1253" s="6"/>
      <c r="IU1253" s="6"/>
      <c r="IV1253" s="6"/>
    </row>
    <row r="1254" spans="1:256" s="62" customFormat="1" x14ac:dyDescent="0.2">
      <c r="A1254" s="6" t="s">
        <v>894</v>
      </c>
      <c r="B1254" s="66">
        <v>35454.791666666664</v>
      </c>
      <c r="C1254" s="66"/>
      <c r="D1254" s="6" t="s">
        <v>911</v>
      </c>
      <c r="E1254" s="6"/>
      <c r="F1254" s="6"/>
      <c r="G1254" s="6">
        <v>50</v>
      </c>
      <c r="H1254" s="6"/>
      <c r="I1254" s="6"/>
      <c r="J1254" s="6"/>
      <c r="K1254" s="6">
        <v>0.02</v>
      </c>
      <c r="L1254" s="6"/>
      <c r="M1254" s="6"/>
      <c r="N1254" s="6"/>
      <c r="O1254" s="6">
        <v>4060</v>
      </c>
      <c r="P1254" s="6"/>
      <c r="Q1254" s="6"/>
      <c r="R1254" s="6"/>
      <c r="S1254" s="6">
        <v>29.8</v>
      </c>
      <c r="T1254" s="6"/>
      <c r="U1254" s="6">
        <v>69</v>
      </c>
      <c r="V1254" s="6"/>
      <c r="W1254" s="6"/>
      <c r="X1254" s="6"/>
      <c r="Y1254" s="6"/>
      <c r="Z1254" s="6"/>
      <c r="AA1254" s="6"/>
      <c r="AB1254" s="6"/>
      <c r="AC1254" s="6"/>
      <c r="AD1254" s="6"/>
      <c r="AE1254" s="6">
        <v>230</v>
      </c>
      <c r="AF1254" s="6"/>
      <c r="AG1254" s="6">
        <v>2900</v>
      </c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  <c r="BD1254" s="6"/>
      <c r="BE1254" s="6"/>
      <c r="BF1254" s="6"/>
      <c r="BG1254" s="6"/>
      <c r="BH1254" s="6"/>
      <c r="BI1254" s="6"/>
      <c r="BJ1254" s="6"/>
      <c r="BK1254" s="6"/>
      <c r="BL1254" s="6"/>
      <c r="BM1254" s="6"/>
      <c r="BN1254" s="6"/>
      <c r="BO1254" s="6"/>
      <c r="BP1254" s="6"/>
      <c r="BQ1254" s="6"/>
      <c r="BR1254" s="6"/>
      <c r="BS1254" s="6"/>
      <c r="BT1254" s="6"/>
      <c r="BU1254" s="6"/>
      <c r="BV1254" s="6"/>
      <c r="BW1254" s="6"/>
      <c r="BX1254" s="6"/>
      <c r="BY1254" s="6"/>
      <c r="BZ1254" s="6"/>
      <c r="CA1254" s="6"/>
      <c r="CB1254" s="6"/>
      <c r="CC1254" s="6"/>
      <c r="CD1254" s="6"/>
      <c r="CE1254" s="6"/>
      <c r="CF1254" s="6"/>
      <c r="CG1254" s="6"/>
      <c r="CH1254" s="6"/>
      <c r="CI1254" s="6"/>
      <c r="CJ1254" s="6"/>
      <c r="CK1254" s="6"/>
      <c r="CL1254" s="6"/>
      <c r="CM1254" s="6"/>
      <c r="CN1254" s="6"/>
      <c r="CO1254" s="6"/>
      <c r="CP1254" s="6"/>
      <c r="CQ1254" s="6"/>
      <c r="CR1254" s="6"/>
      <c r="CS1254" s="6"/>
      <c r="CT1254" s="6"/>
      <c r="CU1254" s="6"/>
      <c r="CV1254" s="6"/>
      <c r="CW1254" s="6"/>
      <c r="CX1254" s="6"/>
      <c r="CY1254" s="6"/>
      <c r="CZ1254" s="6"/>
      <c r="DA1254" s="6"/>
      <c r="DB1254" s="6"/>
      <c r="DC1254" s="6"/>
      <c r="DD1254" s="6"/>
      <c r="DE1254" s="6"/>
      <c r="DF1254" s="6"/>
      <c r="DG1254" s="6"/>
      <c r="DH1254" s="6"/>
      <c r="DI1254" s="6"/>
      <c r="DJ1254" s="6"/>
      <c r="DK1254" s="6"/>
      <c r="DL1254" s="6"/>
      <c r="DM1254" s="6"/>
      <c r="DN1254" s="6"/>
      <c r="DO1254" s="6"/>
      <c r="DP1254" s="6"/>
      <c r="DQ1254" s="6"/>
      <c r="DR1254" s="6"/>
      <c r="DS1254" s="6"/>
      <c r="DT1254" s="6"/>
      <c r="DU1254" s="6"/>
      <c r="DV1254" s="6"/>
      <c r="DW1254" s="6"/>
      <c r="DX1254" s="6"/>
      <c r="DY1254" s="6"/>
      <c r="DZ1254" s="6"/>
      <c r="EA1254" s="6"/>
      <c r="EB1254" s="6"/>
      <c r="EC1254" s="6"/>
      <c r="ED1254" s="6"/>
      <c r="EE1254" s="6"/>
      <c r="EF1254" s="6"/>
      <c r="EG1254" s="6"/>
      <c r="EH1254" s="6"/>
      <c r="EI1254" s="6"/>
      <c r="EJ1254" s="6"/>
      <c r="EK1254" s="6"/>
      <c r="EL1254" s="6"/>
      <c r="EM1254" s="6"/>
      <c r="EN1254" s="6"/>
      <c r="EO1254" s="6"/>
      <c r="EP1254" s="6"/>
      <c r="EQ1254" s="6"/>
      <c r="ER1254" s="6"/>
      <c r="ES1254" s="6"/>
      <c r="ET1254" s="6"/>
      <c r="EU1254" s="6"/>
      <c r="EV1254" s="6"/>
      <c r="EW1254" s="6"/>
      <c r="EX1254" s="6"/>
      <c r="EY1254" s="6"/>
      <c r="EZ1254" s="6"/>
      <c r="FA1254" s="6"/>
      <c r="FB1254" s="6"/>
      <c r="FC1254" s="6"/>
      <c r="FD1254" s="6"/>
      <c r="FE1254" s="6"/>
      <c r="FF1254" s="6"/>
      <c r="FG1254" s="6"/>
      <c r="FH1254" s="6"/>
      <c r="FI1254" s="6"/>
      <c r="FJ1254" s="6"/>
      <c r="FK1254" s="6"/>
      <c r="FL1254" s="6"/>
      <c r="FM1254" s="6"/>
      <c r="FN1254" s="6"/>
      <c r="FO1254" s="6"/>
      <c r="FP1254" s="6"/>
      <c r="FQ1254" s="6"/>
      <c r="FR1254" s="6"/>
      <c r="FS1254" s="6"/>
      <c r="FT1254" s="6"/>
      <c r="FU1254" s="6"/>
      <c r="FV1254" s="6"/>
      <c r="FW1254" s="6"/>
      <c r="FX1254" s="6"/>
      <c r="FY1254" s="6"/>
      <c r="FZ1254" s="6"/>
      <c r="GA1254" s="6"/>
      <c r="GB1254" s="6"/>
      <c r="GC1254" s="6"/>
      <c r="GD1254" s="6"/>
      <c r="GE1254" s="6"/>
      <c r="GF1254" s="6"/>
      <c r="GG1254" s="6"/>
      <c r="GH1254" s="6"/>
      <c r="GI1254" s="6"/>
      <c r="GJ1254" s="6"/>
      <c r="GK1254" s="6"/>
      <c r="GL1254" s="6"/>
      <c r="GM1254" s="6"/>
      <c r="GN1254" s="6"/>
      <c r="GO1254" s="6"/>
      <c r="GP1254" s="6"/>
      <c r="GQ1254" s="6"/>
      <c r="GR1254" s="6"/>
      <c r="GS1254" s="6"/>
      <c r="GT1254" s="6"/>
      <c r="GU1254" s="6"/>
      <c r="GV1254" s="6"/>
      <c r="GW1254" s="6"/>
      <c r="GX1254" s="6"/>
      <c r="GY1254" s="6"/>
      <c r="GZ1254" s="6"/>
      <c r="HA1254" s="6"/>
      <c r="HB1254" s="6"/>
      <c r="HC1254" s="6"/>
      <c r="HD1254" s="6"/>
      <c r="HE1254" s="6"/>
      <c r="HF1254" s="6"/>
      <c r="HG1254" s="6"/>
      <c r="HH1254" s="6"/>
      <c r="HI1254" s="6"/>
      <c r="HJ1254" s="6"/>
      <c r="HK1254" s="6"/>
      <c r="HL1254" s="6"/>
      <c r="HM1254" s="6"/>
      <c r="HN1254" s="6"/>
      <c r="HO1254" s="6"/>
      <c r="HP1254" s="6"/>
      <c r="HQ1254" s="6"/>
      <c r="HR1254" s="6"/>
      <c r="HS1254" s="6"/>
      <c r="HT1254" s="6"/>
      <c r="HU1254" s="6"/>
      <c r="HV1254" s="6"/>
      <c r="HW1254" s="6"/>
      <c r="HX1254" s="6"/>
      <c r="HY1254" s="6"/>
      <c r="HZ1254" s="6"/>
      <c r="IA1254" s="6"/>
      <c r="IB1254" s="6"/>
      <c r="IC1254" s="6"/>
      <c r="ID1254" s="6"/>
      <c r="IE1254" s="6"/>
      <c r="IF1254" s="6"/>
      <c r="IG1254" s="6"/>
      <c r="IH1254" s="6"/>
      <c r="II1254" s="6"/>
      <c r="IJ1254" s="6"/>
      <c r="IK1254" s="6"/>
      <c r="IL1254" s="6"/>
      <c r="IM1254" s="6"/>
      <c r="IN1254" s="6"/>
      <c r="IO1254" s="6"/>
      <c r="IP1254" s="6"/>
      <c r="IQ1254" s="6"/>
      <c r="IR1254" s="6"/>
      <c r="IS1254" s="6"/>
      <c r="IT1254" s="6"/>
      <c r="IU1254" s="6"/>
      <c r="IV1254" s="6"/>
    </row>
    <row r="1255" spans="1:256" s="62" customFormat="1" x14ac:dyDescent="0.2">
      <c r="A1255" s="6" t="s">
        <v>894</v>
      </c>
      <c r="B1255" s="66">
        <v>35454.875</v>
      </c>
      <c r="C1255" s="66"/>
      <c r="D1255" s="6" t="s">
        <v>912</v>
      </c>
      <c r="E1255" s="6"/>
      <c r="F1255" s="6"/>
      <c r="G1255" s="6">
        <v>50</v>
      </c>
      <c r="H1255" s="6"/>
      <c r="I1255" s="6"/>
      <c r="J1255" s="6"/>
      <c r="K1255" s="6">
        <v>0.02</v>
      </c>
      <c r="L1255" s="6"/>
      <c r="M1255" s="6"/>
      <c r="N1255" s="6"/>
      <c r="O1255" s="6">
        <v>3260</v>
      </c>
      <c r="P1255" s="6"/>
      <c r="Q1255" s="6"/>
      <c r="R1255" s="6"/>
      <c r="S1255" s="6">
        <v>29.8</v>
      </c>
      <c r="T1255" s="6"/>
      <c r="U1255" s="6">
        <v>68</v>
      </c>
      <c r="V1255" s="6"/>
      <c r="W1255" s="6"/>
      <c r="X1255" s="6"/>
      <c r="Y1255" s="6"/>
      <c r="Z1255" s="6"/>
      <c r="AA1255" s="6"/>
      <c r="AB1255" s="6"/>
      <c r="AC1255" s="6"/>
      <c r="AD1255" s="6"/>
      <c r="AE1255" s="6">
        <v>230</v>
      </c>
      <c r="AF1255" s="6"/>
      <c r="AG1255" s="6">
        <v>2600</v>
      </c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  <c r="BD1255" s="6"/>
      <c r="BE1255" s="6"/>
      <c r="BF1255" s="6"/>
      <c r="BG1255" s="6"/>
      <c r="BH1255" s="6"/>
      <c r="BI1255" s="6"/>
      <c r="BJ1255" s="6"/>
      <c r="BK1255" s="6"/>
      <c r="BL1255" s="6"/>
      <c r="BM1255" s="6"/>
      <c r="BN1255" s="6"/>
      <c r="BO1255" s="6"/>
      <c r="BP1255" s="6"/>
      <c r="BQ1255" s="6"/>
      <c r="BR1255" s="6"/>
      <c r="BS1255" s="6"/>
      <c r="BT1255" s="6"/>
      <c r="BU1255" s="6"/>
      <c r="BV1255" s="6"/>
      <c r="BW1255" s="6"/>
      <c r="BX1255" s="6"/>
      <c r="BY1255" s="6"/>
      <c r="BZ1255" s="6"/>
      <c r="CA1255" s="6"/>
      <c r="CB1255" s="6"/>
      <c r="CC1255" s="6"/>
      <c r="CD1255" s="6"/>
      <c r="CE1255" s="6"/>
      <c r="CF1255" s="6"/>
      <c r="CG1255" s="6"/>
      <c r="CH1255" s="6"/>
      <c r="CI1255" s="6"/>
      <c r="CJ1255" s="6"/>
      <c r="CK1255" s="6"/>
      <c r="CL1255" s="6"/>
      <c r="CM1255" s="6"/>
      <c r="CN1255" s="6"/>
      <c r="CO1255" s="6"/>
      <c r="CP1255" s="6"/>
      <c r="CQ1255" s="6"/>
      <c r="CR1255" s="6"/>
      <c r="CS1255" s="6"/>
      <c r="CT1255" s="6"/>
      <c r="CU1255" s="6"/>
      <c r="CV1255" s="6"/>
      <c r="CW1255" s="6"/>
      <c r="CX1255" s="6"/>
      <c r="CY1255" s="6"/>
      <c r="CZ1255" s="6"/>
      <c r="DA1255" s="6"/>
      <c r="DB1255" s="6"/>
      <c r="DC1255" s="6"/>
      <c r="DD1255" s="6"/>
      <c r="DE1255" s="6"/>
      <c r="DF1255" s="6"/>
      <c r="DG1255" s="6"/>
      <c r="DH1255" s="6"/>
      <c r="DI1255" s="6"/>
      <c r="DJ1255" s="6"/>
      <c r="DK1255" s="6"/>
      <c r="DL1255" s="6"/>
      <c r="DM1255" s="6"/>
      <c r="DN1255" s="6"/>
      <c r="DO1255" s="6"/>
      <c r="DP1255" s="6"/>
      <c r="DQ1255" s="6"/>
      <c r="DR1255" s="6"/>
      <c r="DS1255" s="6"/>
      <c r="DT1255" s="6"/>
      <c r="DU1255" s="6"/>
      <c r="DV1255" s="6"/>
      <c r="DW1255" s="6"/>
      <c r="DX1255" s="6"/>
      <c r="DY1255" s="6"/>
      <c r="DZ1255" s="6"/>
      <c r="EA1255" s="6"/>
      <c r="EB1255" s="6"/>
      <c r="EC1255" s="6"/>
      <c r="ED1255" s="6"/>
      <c r="EE1255" s="6"/>
      <c r="EF1255" s="6"/>
      <c r="EG1255" s="6"/>
      <c r="EH1255" s="6"/>
      <c r="EI1255" s="6"/>
      <c r="EJ1255" s="6"/>
      <c r="EK1255" s="6"/>
      <c r="EL1255" s="6"/>
      <c r="EM1255" s="6"/>
      <c r="EN1255" s="6"/>
      <c r="EO1255" s="6"/>
      <c r="EP1255" s="6"/>
      <c r="EQ1255" s="6"/>
      <c r="ER1255" s="6"/>
      <c r="ES1255" s="6"/>
      <c r="ET1255" s="6"/>
      <c r="EU1255" s="6"/>
      <c r="EV1255" s="6"/>
      <c r="EW1255" s="6"/>
      <c r="EX1255" s="6"/>
      <c r="EY1255" s="6"/>
      <c r="EZ1255" s="6"/>
      <c r="FA1255" s="6"/>
      <c r="FB1255" s="6"/>
      <c r="FC1255" s="6"/>
      <c r="FD1255" s="6"/>
      <c r="FE1255" s="6"/>
      <c r="FF1255" s="6"/>
      <c r="FG1255" s="6"/>
      <c r="FH1255" s="6"/>
      <c r="FI1255" s="6"/>
      <c r="FJ1255" s="6"/>
      <c r="FK1255" s="6"/>
      <c r="FL1255" s="6"/>
      <c r="FM1255" s="6"/>
      <c r="FN1255" s="6"/>
      <c r="FO1255" s="6"/>
      <c r="FP1255" s="6"/>
      <c r="FQ1255" s="6"/>
      <c r="FR1255" s="6"/>
      <c r="FS1255" s="6"/>
      <c r="FT1255" s="6"/>
      <c r="FU1255" s="6"/>
      <c r="FV1255" s="6"/>
      <c r="FW1255" s="6"/>
      <c r="FX1255" s="6"/>
      <c r="FY1255" s="6"/>
      <c r="FZ1255" s="6"/>
      <c r="GA1255" s="6"/>
      <c r="GB1255" s="6"/>
      <c r="GC1255" s="6"/>
      <c r="GD1255" s="6"/>
      <c r="GE1255" s="6"/>
      <c r="GF1255" s="6"/>
      <c r="GG1255" s="6"/>
      <c r="GH1255" s="6"/>
      <c r="GI1255" s="6"/>
      <c r="GJ1255" s="6"/>
      <c r="GK1255" s="6"/>
      <c r="GL1255" s="6"/>
      <c r="GM1255" s="6"/>
      <c r="GN1255" s="6"/>
      <c r="GO1255" s="6"/>
      <c r="GP1255" s="6"/>
      <c r="GQ1255" s="6"/>
      <c r="GR1255" s="6"/>
      <c r="GS1255" s="6"/>
      <c r="GT1255" s="6"/>
      <c r="GU1255" s="6"/>
      <c r="GV1255" s="6"/>
      <c r="GW1255" s="6"/>
      <c r="GX1255" s="6"/>
      <c r="GY1255" s="6"/>
      <c r="GZ1255" s="6"/>
      <c r="HA1255" s="6"/>
      <c r="HB1255" s="6"/>
      <c r="HC1255" s="6"/>
      <c r="HD1255" s="6"/>
      <c r="HE1255" s="6"/>
      <c r="HF1255" s="6"/>
      <c r="HG1255" s="6"/>
      <c r="HH1255" s="6"/>
      <c r="HI1255" s="6"/>
      <c r="HJ1255" s="6"/>
      <c r="HK1255" s="6"/>
      <c r="HL1255" s="6"/>
      <c r="HM1255" s="6"/>
      <c r="HN1255" s="6"/>
      <c r="HO1255" s="6"/>
      <c r="HP1255" s="6"/>
      <c r="HQ1255" s="6"/>
      <c r="HR1255" s="6"/>
      <c r="HS1255" s="6"/>
      <c r="HT1255" s="6"/>
      <c r="HU1255" s="6"/>
      <c r="HV1255" s="6"/>
      <c r="HW1255" s="6"/>
      <c r="HX1255" s="6"/>
      <c r="HY1255" s="6"/>
      <c r="HZ1255" s="6"/>
      <c r="IA1255" s="6"/>
      <c r="IB1255" s="6"/>
      <c r="IC1255" s="6"/>
      <c r="ID1255" s="6"/>
      <c r="IE1255" s="6"/>
      <c r="IF1255" s="6"/>
      <c r="IG1255" s="6"/>
      <c r="IH1255" s="6"/>
      <c r="II1255" s="6"/>
      <c r="IJ1255" s="6"/>
      <c r="IK1255" s="6"/>
      <c r="IL1255" s="6"/>
      <c r="IM1255" s="6"/>
      <c r="IN1255" s="6"/>
      <c r="IO1255" s="6"/>
      <c r="IP1255" s="6"/>
      <c r="IQ1255" s="6"/>
      <c r="IR1255" s="6"/>
      <c r="IS1255" s="6"/>
      <c r="IT1255" s="6"/>
      <c r="IU1255" s="6"/>
      <c r="IV1255" s="6"/>
    </row>
    <row r="1256" spans="1:256" s="62" customFormat="1" x14ac:dyDescent="0.2">
      <c r="A1256" s="6" t="s">
        <v>894</v>
      </c>
      <c r="B1256" s="66">
        <v>35454.958333333336</v>
      </c>
      <c r="C1256" s="66"/>
      <c r="D1256" s="6" t="s">
        <v>913</v>
      </c>
      <c r="E1256" s="6"/>
      <c r="F1256" s="6"/>
      <c r="G1256" s="6">
        <v>50</v>
      </c>
      <c r="H1256" s="6"/>
      <c r="I1256" s="6"/>
      <c r="J1256" s="6"/>
      <c r="K1256" s="6">
        <v>0.02</v>
      </c>
      <c r="L1256" s="6"/>
      <c r="M1256" s="6"/>
      <c r="N1256" s="6"/>
      <c r="O1256" s="6">
        <v>3370</v>
      </c>
      <c r="P1256" s="6"/>
      <c r="Q1256" s="6"/>
      <c r="R1256" s="6"/>
      <c r="S1256" s="6">
        <v>31.1</v>
      </c>
      <c r="T1256" s="6"/>
      <c r="U1256" s="6">
        <v>69</v>
      </c>
      <c r="V1256" s="6"/>
      <c r="W1256" s="6"/>
      <c r="X1256" s="6"/>
      <c r="Y1256" s="6"/>
      <c r="Z1256" s="6"/>
      <c r="AA1256" s="6"/>
      <c r="AB1256" s="6"/>
      <c r="AC1256" s="6"/>
      <c r="AD1256" s="6"/>
      <c r="AE1256" s="6">
        <v>220</v>
      </c>
      <c r="AF1256" s="6"/>
      <c r="AG1256" s="6">
        <v>2800</v>
      </c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  <c r="BD1256" s="6"/>
      <c r="BE1256" s="6"/>
      <c r="BF1256" s="6"/>
      <c r="BG1256" s="6"/>
      <c r="BH1256" s="6"/>
      <c r="BI1256" s="6"/>
      <c r="BJ1256" s="6"/>
      <c r="BK1256" s="6"/>
      <c r="BL1256" s="6"/>
      <c r="BM1256" s="6"/>
      <c r="BN1256" s="6"/>
      <c r="BO1256" s="6"/>
      <c r="BP1256" s="6"/>
      <c r="BQ1256" s="6"/>
      <c r="BR1256" s="6"/>
      <c r="BS1256" s="6"/>
      <c r="BT1256" s="6"/>
      <c r="BU1256" s="6"/>
      <c r="BV1256" s="6"/>
      <c r="BW1256" s="6"/>
      <c r="BX1256" s="6"/>
      <c r="BY1256" s="6"/>
      <c r="BZ1256" s="6"/>
      <c r="CA1256" s="6"/>
      <c r="CB1256" s="6"/>
      <c r="CC1256" s="6"/>
      <c r="CD1256" s="6"/>
      <c r="CE1256" s="6"/>
      <c r="CF1256" s="6"/>
      <c r="CG1256" s="6"/>
      <c r="CH1256" s="6"/>
      <c r="CI1256" s="6"/>
      <c r="CJ1256" s="6"/>
      <c r="CK1256" s="6"/>
      <c r="CL1256" s="6"/>
      <c r="CM1256" s="6"/>
      <c r="CN1256" s="6"/>
      <c r="CO1256" s="6"/>
      <c r="CP1256" s="6"/>
      <c r="CQ1256" s="6"/>
      <c r="CR1256" s="6"/>
      <c r="CS1256" s="6"/>
      <c r="CT1256" s="6"/>
      <c r="CU1256" s="6"/>
      <c r="CV1256" s="6"/>
      <c r="CW1256" s="6"/>
      <c r="CX1256" s="6"/>
      <c r="CY1256" s="6"/>
      <c r="CZ1256" s="6"/>
      <c r="DA1256" s="6"/>
      <c r="DB1256" s="6"/>
      <c r="DC1256" s="6"/>
      <c r="DD1256" s="6"/>
      <c r="DE1256" s="6"/>
      <c r="DF1256" s="6"/>
      <c r="DG1256" s="6"/>
      <c r="DH1256" s="6"/>
      <c r="DI1256" s="6"/>
      <c r="DJ1256" s="6"/>
      <c r="DK1256" s="6"/>
      <c r="DL1256" s="6"/>
      <c r="DM1256" s="6"/>
      <c r="DN1256" s="6"/>
      <c r="DO1256" s="6"/>
      <c r="DP1256" s="6"/>
      <c r="DQ1256" s="6"/>
      <c r="DR1256" s="6"/>
      <c r="DS1256" s="6"/>
      <c r="DT1256" s="6"/>
      <c r="DU1256" s="6"/>
      <c r="DV1256" s="6"/>
      <c r="DW1256" s="6"/>
      <c r="DX1256" s="6"/>
      <c r="DY1256" s="6"/>
      <c r="DZ1256" s="6"/>
      <c r="EA1256" s="6"/>
      <c r="EB1256" s="6"/>
      <c r="EC1256" s="6"/>
      <c r="ED1256" s="6"/>
      <c r="EE1256" s="6"/>
      <c r="EF1256" s="6"/>
      <c r="EG1256" s="6"/>
      <c r="EH1256" s="6"/>
      <c r="EI1256" s="6"/>
      <c r="EJ1256" s="6"/>
      <c r="EK1256" s="6"/>
      <c r="EL1256" s="6"/>
      <c r="EM1256" s="6"/>
      <c r="EN1256" s="6"/>
      <c r="EO1256" s="6"/>
      <c r="EP1256" s="6"/>
      <c r="EQ1256" s="6"/>
      <c r="ER1256" s="6"/>
      <c r="ES1256" s="6"/>
      <c r="ET1256" s="6"/>
      <c r="EU1256" s="6"/>
      <c r="EV1256" s="6"/>
      <c r="EW1256" s="6"/>
      <c r="EX1256" s="6"/>
      <c r="EY1256" s="6"/>
      <c r="EZ1256" s="6"/>
      <c r="FA1256" s="6"/>
      <c r="FB1256" s="6"/>
      <c r="FC1256" s="6"/>
      <c r="FD1256" s="6"/>
      <c r="FE1256" s="6"/>
      <c r="FF1256" s="6"/>
      <c r="FG1256" s="6"/>
      <c r="FH1256" s="6"/>
      <c r="FI1256" s="6"/>
      <c r="FJ1256" s="6"/>
      <c r="FK1256" s="6"/>
      <c r="FL1256" s="6"/>
      <c r="FM1256" s="6"/>
      <c r="FN1256" s="6"/>
      <c r="FO1256" s="6"/>
      <c r="FP1256" s="6"/>
      <c r="FQ1256" s="6"/>
      <c r="FR1256" s="6"/>
      <c r="FS1256" s="6"/>
      <c r="FT1256" s="6"/>
      <c r="FU1256" s="6"/>
      <c r="FV1256" s="6"/>
      <c r="FW1256" s="6"/>
      <c r="FX1256" s="6"/>
      <c r="FY1256" s="6"/>
      <c r="FZ1256" s="6"/>
      <c r="GA1256" s="6"/>
      <c r="GB1256" s="6"/>
      <c r="GC1256" s="6"/>
      <c r="GD1256" s="6"/>
      <c r="GE1256" s="6"/>
      <c r="GF1256" s="6"/>
      <c r="GG1256" s="6"/>
      <c r="GH1256" s="6"/>
      <c r="GI1256" s="6"/>
      <c r="GJ1256" s="6"/>
      <c r="GK1256" s="6"/>
      <c r="GL1256" s="6"/>
      <c r="GM1256" s="6"/>
      <c r="GN1256" s="6"/>
      <c r="GO1256" s="6"/>
      <c r="GP1256" s="6"/>
      <c r="GQ1256" s="6"/>
      <c r="GR1256" s="6"/>
      <c r="GS1256" s="6"/>
      <c r="GT1256" s="6"/>
      <c r="GU1256" s="6"/>
      <c r="GV1256" s="6"/>
      <c r="GW1256" s="6"/>
      <c r="GX1256" s="6"/>
      <c r="GY1256" s="6"/>
      <c r="GZ1256" s="6"/>
      <c r="HA1256" s="6"/>
      <c r="HB1256" s="6"/>
      <c r="HC1256" s="6"/>
      <c r="HD1256" s="6"/>
      <c r="HE1256" s="6"/>
      <c r="HF1256" s="6"/>
      <c r="HG1256" s="6"/>
      <c r="HH1256" s="6"/>
      <c r="HI1256" s="6"/>
      <c r="HJ1256" s="6"/>
      <c r="HK1256" s="6"/>
      <c r="HL1256" s="6"/>
      <c r="HM1256" s="6"/>
      <c r="HN1256" s="6"/>
      <c r="HO1256" s="6"/>
      <c r="HP1256" s="6"/>
      <c r="HQ1256" s="6"/>
      <c r="HR1256" s="6"/>
      <c r="HS1256" s="6"/>
      <c r="HT1256" s="6"/>
      <c r="HU1256" s="6"/>
      <c r="HV1256" s="6"/>
      <c r="HW1256" s="6"/>
      <c r="HX1256" s="6"/>
      <c r="HY1256" s="6"/>
      <c r="HZ1256" s="6"/>
      <c r="IA1256" s="6"/>
      <c r="IB1256" s="6"/>
      <c r="IC1256" s="6"/>
      <c r="ID1256" s="6"/>
      <c r="IE1256" s="6"/>
      <c r="IF1256" s="6"/>
      <c r="IG1256" s="6"/>
      <c r="IH1256" s="6"/>
      <c r="II1256" s="6"/>
      <c r="IJ1256" s="6"/>
      <c r="IK1256" s="6"/>
      <c r="IL1256" s="6"/>
      <c r="IM1256" s="6"/>
      <c r="IN1256" s="6"/>
      <c r="IO1256" s="6"/>
      <c r="IP1256" s="6"/>
      <c r="IQ1256" s="6"/>
      <c r="IR1256" s="6"/>
      <c r="IS1256" s="6"/>
      <c r="IT1256" s="6"/>
      <c r="IU1256" s="6"/>
      <c r="IV1256" s="6"/>
    </row>
    <row r="1257" spans="1:256" s="62" customFormat="1" x14ac:dyDescent="0.2">
      <c r="A1257" s="6" t="s">
        <v>894</v>
      </c>
      <c r="B1257" s="66">
        <v>35455.041666666664</v>
      </c>
      <c r="C1257" s="66"/>
      <c r="D1257" s="6" t="s">
        <v>914</v>
      </c>
      <c r="E1257" s="6"/>
      <c r="F1257" s="6"/>
      <c r="G1257" s="6">
        <v>50</v>
      </c>
      <c r="H1257" s="6"/>
      <c r="I1257" s="6"/>
      <c r="J1257" s="6"/>
      <c r="K1257" s="6">
        <v>0.02</v>
      </c>
      <c r="L1257" s="6"/>
      <c r="M1257" s="6"/>
      <c r="N1257" s="6"/>
      <c r="O1257" s="6">
        <v>3500</v>
      </c>
      <c r="P1257" s="6"/>
      <c r="Q1257" s="6"/>
      <c r="R1257" s="6"/>
      <c r="S1257" s="6">
        <v>30.7</v>
      </c>
      <c r="T1257" s="6"/>
      <c r="U1257" s="6">
        <v>68</v>
      </c>
      <c r="V1257" s="6"/>
      <c r="W1257" s="6"/>
      <c r="X1257" s="6"/>
      <c r="Y1257" s="6"/>
      <c r="Z1257" s="6"/>
      <c r="AA1257" s="6"/>
      <c r="AB1257" s="6"/>
      <c r="AC1257" s="6"/>
      <c r="AD1257" s="6"/>
      <c r="AE1257" s="6">
        <v>220</v>
      </c>
      <c r="AF1257" s="6"/>
      <c r="AG1257" s="6">
        <v>3500</v>
      </c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  <c r="BD1257" s="6"/>
      <c r="BE1257" s="6"/>
      <c r="BF1257" s="6"/>
      <c r="BG1257" s="6"/>
      <c r="BH1257" s="6"/>
      <c r="BI1257" s="6"/>
      <c r="BJ1257" s="6"/>
      <c r="BK1257" s="6"/>
      <c r="BL1257" s="6"/>
      <c r="BM1257" s="6"/>
      <c r="BN1257" s="6"/>
      <c r="BO1257" s="6"/>
      <c r="BP1257" s="6"/>
      <c r="BQ1257" s="6"/>
      <c r="BR1257" s="6"/>
      <c r="BS1257" s="6"/>
      <c r="BT1257" s="6"/>
      <c r="BU1257" s="6"/>
      <c r="BV1257" s="6"/>
      <c r="BW1257" s="6"/>
      <c r="BX1257" s="6"/>
      <c r="BY1257" s="6"/>
      <c r="BZ1257" s="6"/>
      <c r="CA1257" s="6"/>
      <c r="CB1257" s="6"/>
      <c r="CC1257" s="6"/>
      <c r="CD1257" s="6"/>
      <c r="CE1257" s="6"/>
      <c r="CF1257" s="6"/>
      <c r="CG1257" s="6"/>
      <c r="CH1257" s="6"/>
      <c r="CI1257" s="6"/>
      <c r="CJ1257" s="6"/>
      <c r="CK1257" s="6"/>
      <c r="CL1257" s="6"/>
      <c r="CM1257" s="6"/>
      <c r="CN1257" s="6"/>
      <c r="CO1257" s="6"/>
      <c r="CP1257" s="6"/>
      <c r="CQ1257" s="6"/>
      <c r="CR1257" s="6"/>
      <c r="CS1257" s="6"/>
      <c r="CT1257" s="6"/>
      <c r="CU1257" s="6"/>
      <c r="CV1257" s="6"/>
      <c r="CW1257" s="6"/>
      <c r="CX1257" s="6"/>
      <c r="CY1257" s="6"/>
      <c r="CZ1257" s="6"/>
      <c r="DA1257" s="6"/>
      <c r="DB1257" s="6"/>
      <c r="DC1257" s="6"/>
      <c r="DD1257" s="6"/>
      <c r="DE1257" s="6"/>
      <c r="DF1257" s="6"/>
      <c r="DG1257" s="6"/>
      <c r="DH1257" s="6"/>
      <c r="DI1257" s="6"/>
      <c r="DJ1257" s="6"/>
      <c r="DK1257" s="6"/>
      <c r="DL1257" s="6"/>
      <c r="DM1257" s="6"/>
      <c r="DN1257" s="6"/>
      <c r="DO1257" s="6"/>
      <c r="DP1257" s="6"/>
      <c r="DQ1257" s="6"/>
      <c r="DR1257" s="6"/>
      <c r="DS1257" s="6"/>
      <c r="DT1257" s="6"/>
      <c r="DU1257" s="6"/>
      <c r="DV1257" s="6"/>
      <c r="DW1257" s="6"/>
      <c r="DX1257" s="6"/>
      <c r="DY1257" s="6"/>
      <c r="DZ1257" s="6"/>
      <c r="EA1257" s="6"/>
      <c r="EB1257" s="6"/>
      <c r="EC1257" s="6"/>
      <c r="ED1257" s="6"/>
      <c r="EE1257" s="6"/>
      <c r="EF1257" s="6"/>
      <c r="EG1257" s="6"/>
      <c r="EH1257" s="6"/>
      <c r="EI1257" s="6"/>
      <c r="EJ1257" s="6"/>
      <c r="EK1257" s="6"/>
      <c r="EL1257" s="6"/>
      <c r="EM1257" s="6"/>
      <c r="EN1257" s="6"/>
      <c r="EO1257" s="6"/>
      <c r="EP1257" s="6"/>
      <c r="EQ1257" s="6"/>
      <c r="ER1257" s="6"/>
      <c r="ES1257" s="6"/>
      <c r="ET1257" s="6"/>
      <c r="EU1257" s="6"/>
      <c r="EV1257" s="6"/>
      <c r="EW1257" s="6"/>
      <c r="EX1257" s="6"/>
      <c r="EY1257" s="6"/>
      <c r="EZ1257" s="6"/>
      <c r="FA1257" s="6"/>
      <c r="FB1257" s="6"/>
      <c r="FC1257" s="6"/>
      <c r="FD1257" s="6"/>
      <c r="FE1257" s="6"/>
      <c r="FF1257" s="6"/>
      <c r="FG1257" s="6"/>
      <c r="FH1257" s="6"/>
      <c r="FI1257" s="6"/>
      <c r="FJ1257" s="6"/>
      <c r="FK1257" s="6"/>
      <c r="FL1257" s="6"/>
      <c r="FM1257" s="6"/>
      <c r="FN1257" s="6"/>
      <c r="FO1257" s="6"/>
      <c r="FP1257" s="6"/>
      <c r="FQ1257" s="6"/>
      <c r="FR1257" s="6"/>
      <c r="FS1257" s="6"/>
      <c r="FT1257" s="6"/>
      <c r="FU1257" s="6"/>
      <c r="FV1257" s="6"/>
      <c r="FW1257" s="6"/>
      <c r="FX1257" s="6"/>
      <c r="FY1257" s="6"/>
      <c r="FZ1257" s="6"/>
      <c r="GA1257" s="6"/>
      <c r="GB1257" s="6"/>
      <c r="GC1257" s="6"/>
      <c r="GD1257" s="6"/>
      <c r="GE1257" s="6"/>
      <c r="GF1257" s="6"/>
      <c r="GG1257" s="6"/>
      <c r="GH1257" s="6"/>
      <c r="GI1257" s="6"/>
      <c r="GJ1257" s="6"/>
      <c r="GK1257" s="6"/>
      <c r="GL1257" s="6"/>
      <c r="GM1257" s="6"/>
      <c r="GN1257" s="6"/>
      <c r="GO1257" s="6"/>
      <c r="GP1257" s="6"/>
      <c r="GQ1257" s="6"/>
      <c r="GR1257" s="6"/>
      <c r="GS1257" s="6"/>
      <c r="GT1257" s="6"/>
      <c r="GU1257" s="6"/>
      <c r="GV1257" s="6"/>
      <c r="GW1257" s="6"/>
      <c r="GX1257" s="6"/>
      <c r="GY1257" s="6"/>
      <c r="GZ1257" s="6"/>
      <c r="HA1257" s="6"/>
      <c r="HB1257" s="6"/>
      <c r="HC1257" s="6"/>
      <c r="HD1257" s="6"/>
      <c r="HE1257" s="6"/>
      <c r="HF1257" s="6"/>
      <c r="HG1257" s="6"/>
      <c r="HH1257" s="6"/>
      <c r="HI1257" s="6"/>
      <c r="HJ1257" s="6"/>
      <c r="HK1257" s="6"/>
      <c r="HL1257" s="6"/>
      <c r="HM1257" s="6"/>
      <c r="HN1257" s="6"/>
      <c r="HO1257" s="6"/>
      <c r="HP1257" s="6"/>
      <c r="HQ1257" s="6"/>
      <c r="HR1257" s="6"/>
      <c r="HS1257" s="6"/>
      <c r="HT1257" s="6"/>
      <c r="HU1257" s="6"/>
      <c r="HV1257" s="6"/>
      <c r="HW1257" s="6"/>
      <c r="HX1257" s="6"/>
      <c r="HY1257" s="6"/>
      <c r="HZ1257" s="6"/>
      <c r="IA1257" s="6"/>
      <c r="IB1257" s="6"/>
      <c r="IC1257" s="6"/>
      <c r="ID1257" s="6"/>
      <c r="IE1257" s="6"/>
      <c r="IF1257" s="6"/>
      <c r="IG1257" s="6"/>
      <c r="IH1257" s="6"/>
      <c r="II1257" s="6"/>
      <c r="IJ1257" s="6"/>
      <c r="IK1257" s="6"/>
      <c r="IL1257" s="6"/>
      <c r="IM1257" s="6"/>
      <c r="IN1257" s="6"/>
      <c r="IO1257" s="6"/>
      <c r="IP1257" s="6"/>
      <c r="IQ1257" s="6"/>
      <c r="IR1257" s="6"/>
      <c r="IS1257" s="6"/>
      <c r="IT1257" s="6"/>
      <c r="IU1257" s="6"/>
      <c r="IV1257" s="6"/>
    </row>
    <row r="1258" spans="1:256" s="62" customFormat="1" x14ac:dyDescent="0.2">
      <c r="A1258" s="6" t="s">
        <v>894</v>
      </c>
      <c r="B1258" s="66">
        <v>35455.166666666664</v>
      </c>
      <c r="C1258" s="66"/>
      <c r="D1258" s="6" t="s">
        <v>915</v>
      </c>
      <c r="E1258" s="6"/>
      <c r="F1258" s="6"/>
      <c r="G1258" s="6">
        <v>50</v>
      </c>
      <c r="H1258" s="6"/>
      <c r="I1258" s="6"/>
      <c r="J1258" s="6"/>
      <c r="K1258" s="6">
        <v>0.02</v>
      </c>
      <c r="L1258" s="6"/>
      <c r="M1258" s="6"/>
      <c r="N1258" s="6"/>
      <c r="O1258" s="6">
        <v>3300</v>
      </c>
      <c r="P1258" s="6"/>
      <c r="Q1258" s="6"/>
      <c r="R1258" s="6"/>
      <c r="S1258" s="6">
        <v>30.2</v>
      </c>
      <c r="T1258" s="6"/>
      <c r="U1258" s="6">
        <v>69</v>
      </c>
      <c r="V1258" s="6"/>
      <c r="W1258" s="6"/>
      <c r="X1258" s="6"/>
      <c r="Y1258" s="6"/>
      <c r="Z1258" s="6"/>
      <c r="AA1258" s="6"/>
      <c r="AB1258" s="6"/>
      <c r="AC1258" s="6"/>
      <c r="AD1258" s="6"/>
      <c r="AE1258" s="6">
        <v>220</v>
      </c>
      <c r="AF1258" s="6"/>
      <c r="AG1258" s="6">
        <v>3200</v>
      </c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  <c r="BD1258" s="6"/>
      <c r="BE1258" s="6"/>
      <c r="BF1258" s="6"/>
      <c r="BG1258" s="6"/>
      <c r="BH1258" s="6"/>
      <c r="BI1258" s="6"/>
      <c r="BJ1258" s="6"/>
      <c r="BK1258" s="6"/>
      <c r="BL1258" s="6"/>
      <c r="BM1258" s="6"/>
      <c r="BN1258" s="6"/>
      <c r="BO1258" s="6"/>
      <c r="BP1258" s="6"/>
      <c r="BQ1258" s="6"/>
      <c r="BR1258" s="6"/>
      <c r="BS1258" s="6"/>
      <c r="BT1258" s="6"/>
      <c r="BU1258" s="6"/>
      <c r="BV1258" s="6"/>
      <c r="BW1258" s="6"/>
      <c r="BX1258" s="6"/>
      <c r="BY1258" s="6"/>
      <c r="BZ1258" s="6"/>
      <c r="CA1258" s="6"/>
      <c r="CB1258" s="6"/>
      <c r="CC1258" s="6"/>
      <c r="CD1258" s="6"/>
      <c r="CE1258" s="6"/>
      <c r="CF1258" s="6"/>
      <c r="CG1258" s="6"/>
      <c r="CH1258" s="6"/>
      <c r="CI1258" s="6"/>
      <c r="CJ1258" s="6"/>
      <c r="CK1258" s="6"/>
      <c r="CL1258" s="6"/>
      <c r="CM1258" s="6"/>
      <c r="CN1258" s="6"/>
      <c r="CO1258" s="6"/>
      <c r="CP1258" s="6"/>
      <c r="CQ1258" s="6"/>
      <c r="CR1258" s="6"/>
      <c r="CS1258" s="6"/>
      <c r="CT1258" s="6"/>
      <c r="CU1258" s="6"/>
      <c r="CV1258" s="6"/>
      <c r="CW1258" s="6"/>
      <c r="CX1258" s="6"/>
      <c r="CY1258" s="6"/>
      <c r="CZ1258" s="6"/>
      <c r="DA1258" s="6"/>
      <c r="DB1258" s="6"/>
      <c r="DC1258" s="6"/>
      <c r="DD1258" s="6"/>
      <c r="DE1258" s="6"/>
      <c r="DF1258" s="6"/>
      <c r="DG1258" s="6"/>
      <c r="DH1258" s="6"/>
      <c r="DI1258" s="6"/>
      <c r="DJ1258" s="6"/>
      <c r="DK1258" s="6"/>
      <c r="DL1258" s="6"/>
      <c r="DM1258" s="6"/>
      <c r="DN1258" s="6"/>
      <c r="DO1258" s="6"/>
      <c r="DP1258" s="6"/>
      <c r="DQ1258" s="6"/>
      <c r="DR1258" s="6"/>
      <c r="DS1258" s="6"/>
      <c r="DT1258" s="6"/>
      <c r="DU1258" s="6"/>
      <c r="DV1258" s="6"/>
      <c r="DW1258" s="6"/>
      <c r="DX1258" s="6"/>
      <c r="DY1258" s="6"/>
      <c r="DZ1258" s="6"/>
      <c r="EA1258" s="6"/>
      <c r="EB1258" s="6"/>
      <c r="EC1258" s="6"/>
      <c r="ED1258" s="6"/>
      <c r="EE1258" s="6"/>
      <c r="EF1258" s="6"/>
      <c r="EG1258" s="6"/>
      <c r="EH1258" s="6"/>
      <c r="EI1258" s="6"/>
      <c r="EJ1258" s="6"/>
      <c r="EK1258" s="6"/>
      <c r="EL1258" s="6"/>
      <c r="EM1258" s="6"/>
      <c r="EN1258" s="6"/>
      <c r="EO1258" s="6"/>
      <c r="EP1258" s="6"/>
      <c r="EQ1258" s="6"/>
      <c r="ER1258" s="6"/>
      <c r="ES1258" s="6"/>
      <c r="ET1258" s="6"/>
      <c r="EU1258" s="6"/>
      <c r="EV1258" s="6"/>
      <c r="EW1258" s="6"/>
      <c r="EX1258" s="6"/>
      <c r="EY1258" s="6"/>
      <c r="EZ1258" s="6"/>
      <c r="FA1258" s="6"/>
      <c r="FB1258" s="6"/>
      <c r="FC1258" s="6"/>
      <c r="FD1258" s="6"/>
      <c r="FE1258" s="6"/>
      <c r="FF1258" s="6"/>
      <c r="FG1258" s="6"/>
      <c r="FH1258" s="6"/>
      <c r="FI1258" s="6"/>
      <c r="FJ1258" s="6"/>
      <c r="FK1258" s="6"/>
      <c r="FL1258" s="6"/>
      <c r="FM1258" s="6"/>
      <c r="FN1258" s="6"/>
      <c r="FO1258" s="6"/>
      <c r="FP1258" s="6"/>
      <c r="FQ1258" s="6"/>
      <c r="FR1258" s="6"/>
      <c r="FS1258" s="6"/>
      <c r="FT1258" s="6"/>
      <c r="FU1258" s="6"/>
      <c r="FV1258" s="6"/>
      <c r="FW1258" s="6"/>
      <c r="FX1258" s="6"/>
      <c r="FY1258" s="6"/>
      <c r="FZ1258" s="6"/>
      <c r="GA1258" s="6"/>
      <c r="GB1258" s="6"/>
      <c r="GC1258" s="6"/>
      <c r="GD1258" s="6"/>
      <c r="GE1258" s="6"/>
      <c r="GF1258" s="6"/>
      <c r="GG1258" s="6"/>
      <c r="GH1258" s="6"/>
      <c r="GI1258" s="6"/>
      <c r="GJ1258" s="6"/>
      <c r="GK1258" s="6"/>
      <c r="GL1258" s="6"/>
      <c r="GM1258" s="6"/>
      <c r="GN1258" s="6"/>
      <c r="GO1258" s="6"/>
      <c r="GP1258" s="6"/>
      <c r="GQ1258" s="6"/>
      <c r="GR1258" s="6"/>
      <c r="GS1258" s="6"/>
      <c r="GT1258" s="6"/>
      <c r="GU1258" s="6"/>
      <c r="GV1258" s="6"/>
      <c r="GW1258" s="6"/>
      <c r="GX1258" s="6"/>
      <c r="GY1258" s="6"/>
      <c r="GZ1258" s="6"/>
      <c r="HA1258" s="6"/>
      <c r="HB1258" s="6"/>
      <c r="HC1258" s="6"/>
      <c r="HD1258" s="6"/>
      <c r="HE1258" s="6"/>
      <c r="HF1258" s="6"/>
      <c r="HG1258" s="6"/>
      <c r="HH1258" s="6"/>
      <c r="HI1258" s="6"/>
      <c r="HJ1258" s="6"/>
      <c r="HK1258" s="6"/>
      <c r="HL1258" s="6"/>
      <c r="HM1258" s="6"/>
      <c r="HN1258" s="6"/>
      <c r="HO1258" s="6"/>
      <c r="HP1258" s="6"/>
      <c r="HQ1258" s="6"/>
      <c r="HR1258" s="6"/>
      <c r="HS1258" s="6"/>
      <c r="HT1258" s="6"/>
      <c r="HU1258" s="6"/>
      <c r="HV1258" s="6"/>
      <c r="HW1258" s="6"/>
      <c r="HX1258" s="6"/>
      <c r="HY1258" s="6"/>
      <c r="HZ1258" s="6"/>
      <c r="IA1258" s="6"/>
      <c r="IB1258" s="6"/>
      <c r="IC1258" s="6"/>
      <c r="ID1258" s="6"/>
      <c r="IE1258" s="6"/>
      <c r="IF1258" s="6"/>
      <c r="IG1258" s="6"/>
      <c r="IH1258" s="6"/>
      <c r="II1258" s="6"/>
      <c r="IJ1258" s="6"/>
      <c r="IK1258" s="6"/>
      <c r="IL1258" s="6"/>
      <c r="IM1258" s="6"/>
      <c r="IN1258" s="6"/>
      <c r="IO1258" s="6"/>
      <c r="IP1258" s="6"/>
      <c r="IQ1258" s="6"/>
      <c r="IR1258" s="6"/>
      <c r="IS1258" s="6"/>
      <c r="IT1258" s="6"/>
      <c r="IU1258" s="6"/>
      <c r="IV1258" s="6"/>
    </row>
    <row r="1259" spans="1:256" s="62" customFormat="1" x14ac:dyDescent="0.2">
      <c r="A1259" s="6" t="s">
        <v>894</v>
      </c>
      <c r="B1259" s="66">
        <v>35455.291666666664</v>
      </c>
      <c r="C1259" s="66"/>
      <c r="D1259" s="6" t="s">
        <v>916</v>
      </c>
      <c r="E1259" s="6"/>
      <c r="F1259" s="6"/>
      <c r="G1259" s="6">
        <v>50</v>
      </c>
      <c r="H1259" s="6"/>
      <c r="I1259" s="6"/>
      <c r="J1259" s="6"/>
      <c r="K1259" s="6">
        <v>0.02</v>
      </c>
      <c r="L1259" s="6"/>
      <c r="M1259" s="6"/>
      <c r="N1259" s="6"/>
      <c r="O1259" s="6">
        <v>3620</v>
      </c>
      <c r="P1259" s="6"/>
      <c r="Q1259" s="6"/>
      <c r="R1259" s="6"/>
      <c r="S1259" s="6">
        <v>33.5</v>
      </c>
      <c r="T1259" s="6"/>
      <c r="U1259" s="6">
        <v>69</v>
      </c>
      <c r="V1259" s="6"/>
      <c r="W1259" s="6"/>
      <c r="X1259" s="6"/>
      <c r="Y1259" s="6"/>
      <c r="Z1259" s="6"/>
      <c r="AA1259" s="6">
        <v>4950</v>
      </c>
      <c r="AB1259" s="6"/>
      <c r="AC1259" s="6"/>
      <c r="AD1259" s="6"/>
      <c r="AE1259" s="6">
        <v>180</v>
      </c>
      <c r="AF1259" s="6"/>
      <c r="AG1259" s="6">
        <v>3400</v>
      </c>
      <c r="AH1259" s="6"/>
      <c r="AI1259" s="6"/>
      <c r="AJ1259" s="6"/>
      <c r="AK1259" s="6"/>
      <c r="AL1259" s="6"/>
      <c r="AM1259" s="6">
        <v>7.6</v>
      </c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  <c r="BD1259" s="6"/>
      <c r="BE1259" s="6"/>
      <c r="BF1259" s="6"/>
      <c r="BG1259" s="6"/>
      <c r="BH1259" s="6"/>
      <c r="BI1259" s="6"/>
      <c r="BJ1259" s="6"/>
      <c r="BK1259" s="6"/>
      <c r="BL1259" s="6"/>
      <c r="BM1259" s="6"/>
      <c r="BN1259" s="6"/>
      <c r="BO1259" s="6"/>
      <c r="BP1259" s="6"/>
      <c r="BQ1259" s="6">
        <v>5.0000000000000001E-3</v>
      </c>
      <c r="BR1259" s="6"/>
      <c r="BS1259" s="6"/>
      <c r="BT1259" s="6"/>
      <c r="BU1259" s="6"/>
      <c r="BV1259" s="6"/>
      <c r="BW1259" s="6"/>
      <c r="BX1259" s="6"/>
      <c r="BY1259" s="6"/>
      <c r="BZ1259" s="6"/>
      <c r="CA1259" s="6"/>
      <c r="CB1259" s="6"/>
      <c r="CC1259" s="6"/>
      <c r="CD1259" s="6"/>
      <c r="CE1259" s="6"/>
      <c r="CF1259" s="6"/>
      <c r="CG1259" s="6"/>
      <c r="CH1259" s="6"/>
      <c r="CI1259" s="6"/>
      <c r="CJ1259" s="6"/>
      <c r="CK1259" s="6"/>
      <c r="CL1259" s="6"/>
      <c r="CM1259" s="6"/>
      <c r="CN1259" s="6"/>
      <c r="CO1259" s="6"/>
      <c r="CP1259" s="6"/>
      <c r="CQ1259" s="6"/>
      <c r="CR1259" s="6"/>
      <c r="CS1259" s="6"/>
      <c r="CT1259" s="6"/>
      <c r="CU1259" s="6"/>
      <c r="CV1259" s="6"/>
      <c r="CW1259" s="6"/>
      <c r="CX1259" s="6"/>
      <c r="CY1259" s="6"/>
      <c r="CZ1259" s="6"/>
      <c r="DA1259" s="6"/>
      <c r="DB1259" s="6"/>
      <c r="DC1259" s="6"/>
      <c r="DD1259" s="6"/>
      <c r="DE1259" s="6"/>
      <c r="DF1259" s="6"/>
      <c r="DG1259" s="6"/>
      <c r="DH1259" s="6"/>
      <c r="DI1259" s="6"/>
      <c r="DJ1259" s="6"/>
      <c r="DK1259" s="6"/>
      <c r="DL1259" s="6"/>
      <c r="DM1259" s="6"/>
      <c r="DN1259" s="6"/>
      <c r="DO1259" s="6"/>
      <c r="DP1259" s="6"/>
      <c r="DQ1259" s="6"/>
      <c r="DR1259" s="6"/>
      <c r="DS1259" s="6"/>
      <c r="DT1259" s="6"/>
      <c r="DU1259" s="6"/>
      <c r="DV1259" s="6"/>
      <c r="DW1259" s="6"/>
      <c r="DX1259" s="6"/>
      <c r="DY1259" s="6"/>
      <c r="DZ1259" s="6"/>
      <c r="EA1259" s="6"/>
      <c r="EB1259" s="6"/>
      <c r="EC1259" s="6"/>
      <c r="ED1259" s="6"/>
      <c r="EE1259" s="6"/>
      <c r="EF1259" s="6"/>
      <c r="EG1259" s="6"/>
      <c r="EH1259" s="6"/>
      <c r="EI1259" s="6"/>
      <c r="EJ1259" s="6"/>
      <c r="EK1259" s="6"/>
      <c r="EL1259" s="6"/>
      <c r="EM1259" s="6"/>
      <c r="EN1259" s="6"/>
      <c r="EO1259" s="6"/>
      <c r="EP1259" s="6"/>
      <c r="EQ1259" s="6"/>
      <c r="ER1259" s="6"/>
      <c r="ES1259" s="6"/>
      <c r="ET1259" s="6"/>
      <c r="EU1259" s="6"/>
      <c r="EV1259" s="6"/>
      <c r="EW1259" s="6"/>
      <c r="EX1259" s="6"/>
      <c r="EY1259" s="6"/>
      <c r="EZ1259" s="6"/>
      <c r="FA1259" s="6"/>
      <c r="FB1259" s="6"/>
      <c r="FC1259" s="6"/>
      <c r="FD1259" s="6"/>
      <c r="FE1259" s="6"/>
      <c r="FF1259" s="6"/>
      <c r="FG1259" s="6"/>
      <c r="FH1259" s="6"/>
      <c r="FI1259" s="6"/>
      <c r="FJ1259" s="6"/>
      <c r="FK1259" s="6"/>
      <c r="FL1259" s="6"/>
      <c r="FM1259" s="6"/>
      <c r="FN1259" s="6"/>
      <c r="FO1259" s="6"/>
      <c r="FP1259" s="6"/>
      <c r="FQ1259" s="6"/>
      <c r="FR1259" s="6"/>
      <c r="FS1259" s="6"/>
      <c r="FT1259" s="6"/>
      <c r="FU1259" s="6"/>
      <c r="FV1259" s="6"/>
      <c r="FW1259" s="6"/>
      <c r="FX1259" s="6"/>
      <c r="FY1259" s="6"/>
      <c r="FZ1259" s="6"/>
      <c r="GA1259" s="6"/>
      <c r="GB1259" s="6"/>
      <c r="GC1259" s="6"/>
      <c r="GD1259" s="6"/>
      <c r="GE1259" s="6"/>
      <c r="GF1259" s="6"/>
      <c r="GG1259" s="6"/>
      <c r="GH1259" s="6"/>
      <c r="GI1259" s="6"/>
      <c r="GJ1259" s="6"/>
      <c r="GK1259" s="6"/>
      <c r="GL1259" s="6"/>
      <c r="GM1259" s="6"/>
      <c r="GN1259" s="6"/>
      <c r="GO1259" s="6"/>
      <c r="GP1259" s="6"/>
      <c r="GQ1259" s="6"/>
      <c r="GR1259" s="6"/>
      <c r="GS1259" s="6"/>
      <c r="GT1259" s="6"/>
      <c r="GU1259" s="6"/>
      <c r="GV1259" s="6"/>
      <c r="GW1259" s="6"/>
      <c r="GX1259" s="6"/>
      <c r="GY1259" s="6"/>
      <c r="GZ1259" s="6"/>
      <c r="HA1259" s="6"/>
      <c r="HB1259" s="6"/>
      <c r="HC1259" s="6"/>
      <c r="HD1259" s="6"/>
      <c r="HE1259" s="6"/>
      <c r="HF1259" s="6"/>
      <c r="HG1259" s="6"/>
      <c r="HH1259" s="6"/>
      <c r="HI1259" s="6"/>
      <c r="HJ1259" s="6"/>
      <c r="HK1259" s="6"/>
      <c r="HL1259" s="6"/>
      <c r="HM1259" s="6"/>
      <c r="HN1259" s="6"/>
      <c r="HO1259" s="6"/>
      <c r="HP1259" s="6"/>
      <c r="HQ1259" s="6"/>
      <c r="HR1259" s="6"/>
      <c r="HS1259" s="6"/>
      <c r="HT1259" s="6"/>
      <c r="HU1259" s="6"/>
      <c r="HV1259" s="6"/>
      <c r="HW1259" s="6"/>
      <c r="HX1259" s="6"/>
      <c r="HY1259" s="6"/>
      <c r="HZ1259" s="6"/>
      <c r="IA1259" s="6"/>
      <c r="IB1259" s="6"/>
      <c r="IC1259" s="6"/>
      <c r="ID1259" s="6"/>
      <c r="IE1259" s="6"/>
      <c r="IF1259" s="6"/>
      <c r="IG1259" s="6"/>
      <c r="IH1259" s="6"/>
      <c r="II1259" s="6"/>
      <c r="IJ1259" s="6"/>
      <c r="IK1259" s="6"/>
      <c r="IL1259" s="6"/>
      <c r="IM1259" s="6"/>
      <c r="IN1259" s="6"/>
      <c r="IO1259" s="6"/>
      <c r="IP1259" s="6"/>
      <c r="IQ1259" s="6"/>
      <c r="IR1259" s="6"/>
      <c r="IS1259" s="6"/>
      <c r="IT1259" s="6"/>
      <c r="IU1259" s="6"/>
      <c r="IV1259" s="6"/>
    </row>
    <row r="1260" spans="1:256" s="62" customFormat="1" x14ac:dyDescent="0.2">
      <c r="A1260" s="6" t="s">
        <v>894</v>
      </c>
      <c r="B1260" s="66">
        <v>35455.354166666664</v>
      </c>
      <c r="C1260" s="66"/>
      <c r="D1260" s="6" t="s">
        <v>917</v>
      </c>
      <c r="E1260" s="6"/>
      <c r="F1260" s="6"/>
      <c r="G1260" s="6">
        <v>50</v>
      </c>
      <c r="H1260" s="6"/>
      <c r="I1260" s="6"/>
      <c r="J1260" s="6"/>
      <c r="K1260" s="6">
        <v>0.02</v>
      </c>
      <c r="L1260" s="6"/>
      <c r="M1260" s="6"/>
      <c r="N1260" s="6"/>
      <c r="O1260" s="6">
        <v>3940</v>
      </c>
      <c r="P1260" s="6"/>
      <c r="Q1260" s="6"/>
      <c r="R1260" s="6"/>
      <c r="S1260" s="6">
        <v>34.5</v>
      </c>
      <c r="T1260" s="6"/>
      <c r="U1260" s="6">
        <v>73</v>
      </c>
      <c r="V1260" s="6"/>
      <c r="W1260" s="6"/>
      <c r="X1260" s="6"/>
      <c r="Y1260" s="6"/>
      <c r="Z1260" s="6"/>
      <c r="AA1260" s="6"/>
      <c r="AB1260" s="6"/>
      <c r="AC1260" s="6"/>
      <c r="AD1260" s="6"/>
      <c r="AE1260" s="6">
        <v>220</v>
      </c>
      <c r="AF1260" s="6"/>
      <c r="AG1260" s="6">
        <v>3700</v>
      </c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  <c r="BD1260" s="6"/>
      <c r="BE1260" s="6"/>
      <c r="BF1260" s="6"/>
      <c r="BG1260" s="6"/>
      <c r="BH1260" s="6"/>
      <c r="BI1260" s="6"/>
      <c r="BJ1260" s="6"/>
      <c r="BK1260" s="6"/>
      <c r="BL1260" s="6"/>
      <c r="BM1260" s="6"/>
      <c r="BN1260" s="6"/>
      <c r="BO1260" s="6"/>
      <c r="BP1260" s="6"/>
      <c r="BQ1260" s="6"/>
      <c r="BR1260" s="6"/>
      <c r="BS1260" s="6"/>
      <c r="BT1260" s="6"/>
      <c r="BU1260" s="6"/>
      <c r="BV1260" s="6"/>
      <c r="BW1260" s="6"/>
      <c r="BX1260" s="6"/>
      <c r="BY1260" s="6"/>
      <c r="BZ1260" s="6"/>
      <c r="CA1260" s="6"/>
      <c r="CB1260" s="6"/>
      <c r="CC1260" s="6"/>
      <c r="CD1260" s="6"/>
      <c r="CE1260" s="6"/>
      <c r="CF1260" s="6"/>
      <c r="CG1260" s="6"/>
      <c r="CH1260" s="6"/>
      <c r="CI1260" s="6"/>
      <c r="CJ1260" s="6"/>
      <c r="CK1260" s="6"/>
      <c r="CL1260" s="6"/>
      <c r="CM1260" s="6"/>
      <c r="CN1260" s="6"/>
      <c r="CO1260" s="6"/>
      <c r="CP1260" s="6"/>
      <c r="CQ1260" s="6"/>
      <c r="CR1260" s="6"/>
      <c r="CS1260" s="6"/>
      <c r="CT1260" s="6"/>
      <c r="CU1260" s="6"/>
      <c r="CV1260" s="6"/>
      <c r="CW1260" s="6"/>
      <c r="CX1260" s="6"/>
      <c r="CY1260" s="6"/>
      <c r="CZ1260" s="6"/>
      <c r="DA1260" s="6"/>
      <c r="DB1260" s="6"/>
      <c r="DC1260" s="6"/>
      <c r="DD1260" s="6"/>
      <c r="DE1260" s="6"/>
      <c r="DF1260" s="6"/>
      <c r="DG1260" s="6"/>
      <c r="DH1260" s="6"/>
      <c r="DI1260" s="6"/>
      <c r="DJ1260" s="6"/>
      <c r="DK1260" s="6"/>
      <c r="DL1260" s="6"/>
      <c r="DM1260" s="6"/>
      <c r="DN1260" s="6"/>
      <c r="DO1260" s="6"/>
      <c r="DP1260" s="6"/>
      <c r="DQ1260" s="6"/>
      <c r="DR1260" s="6"/>
      <c r="DS1260" s="6"/>
      <c r="DT1260" s="6"/>
      <c r="DU1260" s="6"/>
      <c r="DV1260" s="6"/>
      <c r="DW1260" s="6"/>
      <c r="DX1260" s="6"/>
      <c r="DY1260" s="6"/>
      <c r="DZ1260" s="6"/>
      <c r="EA1260" s="6"/>
      <c r="EB1260" s="6"/>
      <c r="EC1260" s="6"/>
      <c r="ED1260" s="6"/>
      <c r="EE1260" s="6"/>
      <c r="EF1260" s="6"/>
      <c r="EG1260" s="6"/>
      <c r="EH1260" s="6"/>
      <c r="EI1260" s="6"/>
      <c r="EJ1260" s="6"/>
      <c r="EK1260" s="6"/>
      <c r="EL1260" s="6"/>
      <c r="EM1260" s="6"/>
      <c r="EN1260" s="6"/>
      <c r="EO1260" s="6"/>
      <c r="EP1260" s="6"/>
      <c r="EQ1260" s="6"/>
      <c r="ER1260" s="6"/>
      <c r="ES1260" s="6"/>
      <c r="ET1260" s="6"/>
      <c r="EU1260" s="6"/>
      <c r="EV1260" s="6"/>
      <c r="EW1260" s="6"/>
      <c r="EX1260" s="6"/>
      <c r="EY1260" s="6"/>
      <c r="EZ1260" s="6"/>
      <c r="FA1260" s="6"/>
      <c r="FB1260" s="6"/>
      <c r="FC1260" s="6"/>
      <c r="FD1260" s="6"/>
      <c r="FE1260" s="6"/>
      <c r="FF1260" s="6"/>
      <c r="FG1260" s="6"/>
      <c r="FH1260" s="6"/>
      <c r="FI1260" s="6"/>
      <c r="FJ1260" s="6"/>
      <c r="FK1260" s="6"/>
      <c r="FL1260" s="6"/>
      <c r="FM1260" s="6"/>
      <c r="FN1260" s="6"/>
      <c r="FO1260" s="6"/>
      <c r="FP1260" s="6"/>
      <c r="FQ1260" s="6"/>
      <c r="FR1260" s="6"/>
      <c r="FS1260" s="6"/>
      <c r="FT1260" s="6"/>
      <c r="FU1260" s="6"/>
      <c r="FV1260" s="6"/>
      <c r="FW1260" s="6"/>
      <c r="FX1260" s="6"/>
      <c r="FY1260" s="6"/>
      <c r="FZ1260" s="6"/>
      <c r="GA1260" s="6"/>
      <c r="GB1260" s="6"/>
      <c r="GC1260" s="6"/>
      <c r="GD1260" s="6"/>
      <c r="GE1260" s="6"/>
      <c r="GF1260" s="6"/>
      <c r="GG1260" s="6"/>
      <c r="GH1260" s="6"/>
      <c r="GI1260" s="6"/>
      <c r="GJ1260" s="6"/>
      <c r="GK1260" s="6"/>
      <c r="GL1260" s="6"/>
      <c r="GM1260" s="6"/>
      <c r="GN1260" s="6"/>
      <c r="GO1260" s="6"/>
      <c r="GP1260" s="6"/>
      <c r="GQ1260" s="6"/>
      <c r="GR1260" s="6"/>
      <c r="GS1260" s="6"/>
      <c r="GT1260" s="6"/>
      <c r="GU1260" s="6"/>
      <c r="GV1260" s="6"/>
      <c r="GW1260" s="6"/>
      <c r="GX1260" s="6"/>
      <c r="GY1260" s="6"/>
      <c r="GZ1260" s="6"/>
      <c r="HA1260" s="6"/>
      <c r="HB1260" s="6"/>
      <c r="HC1260" s="6"/>
      <c r="HD1260" s="6"/>
      <c r="HE1260" s="6"/>
      <c r="HF1260" s="6"/>
      <c r="HG1260" s="6"/>
      <c r="HH1260" s="6"/>
      <c r="HI1260" s="6"/>
      <c r="HJ1260" s="6"/>
      <c r="HK1260" s="6"/>
      <c r="HL1260" s="6"/>
      <c r="HM1260" s="6"/>
      <c r="HN1260" s="6"/>
      <c r="HO1260" s="6"/>
      <c r="HP1260" s="6"/>
      <c r="HQ1260" s="6"/>
      <c r="HR1260" s="6"/>
      <c r="HS1260" s="6"/>
      <c r="HT1260" s="6"/>
      <c r="HU1260" s="6"/>
      <c r="HV1260" s="6"/>
      <c r="HW1260" s="6"/>
      <c r="HX1260" s="6"/>
      <c r="HY1260" s="6"/>
      <c r="HZ1260" s="6"/>
      <c r="IA1260" s="6"/>
      <c r="IB1260" s="6"/>
      <c r="IC1260" s="6"/>
      <c r="ID1260" s="6"/>
      <c r="IE1260" s="6"/>
      <c r="IF1260" s="6"/>
      <c r="IG1260" s="6"/>
      <c r="IH1260" s="6"/>
      <c r="II1260" s="6"/>
      <c r="IJ1260" s="6"/>
      <c r="IK1260" s="6"/>
      <c r="IL1260" s="6"/>
      <c r="IM1260" s="6"/>
      <c r="IN1260" s="6"/>
      <c r="IO1260" s="6"/>
      <c r="IP1260" s="6"/>
      <c r="IQ1260" s="6"/>
      <c r="IR1260" s="6"/>
      <c r="IS1260" s="6"/>
      <c r="IT1260" s="6"/>
      <c r="IU1260" s="6"/>
      <c r="IV1260" s="6"/>
    </row>
    <row r="1261" spans="1:256" s="62" customFormat="1" x14ac:dyDescent="0.2">
      <c r="A1261" s="6" t="s">
        <v>894</v>
      </c>
      <c r="B1261" s="66">
        <v>35455.510416666664</v>
      </c>
      <c r="C1261" s="66"/>
      <c r="D1261" s="6" t="s">
        <v>918</v>
      </c>
      <c r="E1261" s="6"/>
      <c r="F1261" s="6"/>
      <c r="G1261" s="6">
        <v>50</v>
      </c>
      <c r="H1261" s="6"/>
      <c r="I1261" s="6"/>
      <c r="J1261" s="6"/>
      <c r="K1261" s="6">
        <v>0.02</v>
      </c>
      <c r="L1261" s="6"/>
      <c r="M1261" s="6"/>
      <c r="N1261" s="6"/>
      <c r="O1261" s="6">
        <v>4640</v>
      </c>
      <c r="P1261" s="6"/>
      <c r="Q1261" s="6"/>
      <c r="R1261" s="6"/>
      <c r="S1261" s="6">
        <v>34.4</v>
      </c>
      <c r="T1261" s="6"/>
      <c r="U1261" s="6">
        <v>74</v>
      </c>
      <c r="V1261" s="6"/>
      <c r="W1261" s="6"/>
      <c r="X1261" s="6"/>
      <c r="Y1261" s="6"/>
      <c r="Z1261" s="6"/>
      <c r="AA1261" s="6"/>
      <c r="AB1261" s="6"/>
      <c r="AC1261" s="6"/>
      <c r="AD1261" s="6"/>
      <c r="AE1261" s="6">
        <v>160</v>
      </c>
      <c r="AF1261" s="6"/>
      <c r="AG1261" s="6">
        <v>3900</v>
      </c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  <c r="BD1261" s="6"/>
      <c r="BE1261" s="6"/>
      <c r="BF1261" s="6"/>
      <c r="BG1261" s="6"/>
      <c r="BH1261" s="6"/>
      <c r="BI1261" s="6"/>
      <c r="BJ1261" s="6"/>
      <c r="BK1261" s="6"/>
      <c r="BL1261" s="6"/>
      <c r="BM1261" s="6"/>
      <c r="BN1261" s="6"/>
      <c r="BO1261" s="6"/>
      <c r="BP1261" s="6"/>
      <c r="BQ1261" s="6"/>
      <c r="BR1261" s="6"/>
      <c r="BS1261" s="6"/>
      <c r="BT1261" s="6"/>
      <c r="BU1261" s="6"/>
      <c r="BV1261" s="6"/>
      <c r="BW1261" s="6"/>
      <c r="BX1261" s="6"/>
      <c r="BY1261" s="6"/>
      <c r="BZ1261" s="6"/>
      <c r="CA1261" s="6"/>
      <c r="CB1261" s="6"/>
      <c r="CC1261" s="6"/>
      <c r="CD1261" s="6"/>
      <c r="CE1261" s="6"/>
      <c r="CF1261" s="6"/>
      <c r="CG1261" s="6"/>
      <c r="CH1261" s="6"/>
      <c r="CI1261" s="6"/>
      <c r="CJ1261" s="6"/>
      <c r="CK1261" s="6"/>
      <c r="CL1261" s="6"/>
      <c r="CM1261" s="6"/>
      <c r="CN1261" s="6"/>
      <c r="CO1261" s="6"/>
      <c r="CP1261" s="6"/>
      <c r="CQ1261" s="6"/>
      <c r="CR1261" s="6"/>
      <c r="CS1261" s="6"/>
      <c r="CT1261" s="6"/>
      <c r="CU1261" s="6"/>
      <c r="CV1261" s="6"/>
      <c r="CW1261" s="6"/>
      <c r="CX1261" s="6"/>
      <c r="CY1261" s="6"/>
      <c r="CZ1261" s="6"/>
      <c r="DA1261" s="6"/>
      <c r="DB1261" s="6"/>
      <c r="DC1261" s="6"/>
      <c r="DD1261" s="6"/>
      <c r="DE1261" s="6"/>
      <c r="DF1261" s="6"/>
      <c r="DG1261" s="6"/>
      <c r="DH1261" s="6"/>
      <c r="DI1261" s="6"/>
      <c r="DJ1261" s="6"/>
      <c r="DK1261" s="6"/>
      <c r="DL1261" s="6"/>
      <c r="DM1261" s="6"/>
      <c r="DN1261" s="6"/>
      <c r="DO1261" s="6"/>
      <c r="DP1261" s="6"/>
      <c r="DQ1261" s="6"/>
      <c r="DR1261" s="6"/>
      <c r="DS1261" s="6"/>
      <c r="DT1261" s="6"/>
      <c r="DU1261" s="6"/>
      <c r="DV1261" s="6"/>
      <c r="DW1261" s="6"/>
      <c r="DX1261" s="6"/>
      <c r="DY1261" s="6"/>
      <c r="DZ1261" s="6"/>
      <c r="EA1261" s="6"/>
      <c r="EB1261" s="6"/>
      <c r="EC1261" s="6"/>
      <c r="ED1261" s="6"/>
      <c r="EE1261" s="6"/>
      <c r="EF1261" s="6"/>
      <c r="EG1261" s="6"/>
      <c r="EH1261" s="6"/>
      <c r="EI1261" s="6"/>
      <c r="EJ1261" s="6"/>
      <c r="EK1261" s="6"/>
      <c r="EL1261" s="6"/>
      <c r="EM1261" s="6"/>
      <c r="EN1261" s="6"/>
      <c r="EO1261" s="6"/>
      <c r="EP1261" s="6"/>
      <c r="EQ1261" s="6"/>
      <c r="ER1261" s="6"/>
      <c r="ES1261" s="6"/>
      <c r="ET1261" s="6"/>
      <c r="EU1261" s="6"/>
      <c r="EV1261" s="6"/>
      <c r="EW1261" s="6"/>
      <c r="EX1261" s="6"/>
      <c r="EY1261" s="6"/>
      <c r="EZ1261" s="6"/>
      <c r="FA1261" s="6"/>
      <c r="FB1261" s="6"/>
      <c r="FC1261" s="6"/>
      <c r="FD1261" s="6"/>
      <c r="FE1261" s="6"/>
      <c r="FF1261" s="6"/>
      <c r="FG1261" s="6"/>
      <c r="FH1261" s="6"/>
      <c r="FI1261" s="6"/>
      <c r="FJ1261" s="6"/>
      <c r="FK1261" s="6"/>
      <c r="FL1261" s="6"/>
      <c r="FM1261" s="6"/>
      <c r="FN1261" s="6"/>
      <c r="FO1261" s="6"/>
      <c r="FP1261" s="6"/>
      <c r="FQ1261" s="6"/>
      <c r="FR1261" s="6"/>
      <c r="FS1261" s="6"/>
      <c r="FT1261" s="6"/>
      <c r="FU1261" s="6"/>
      <c r="FV1261" s="6"/>
      <c r="FW1261" s="6"/>
      <c r="FX1261" s="6"/>
      <c r="FY1261" s="6"/>
      <c r="FZ1261" s="6"/>
      <c r="GA1261" s="6"/>
      <c r="GB1261" s="6"/>
      <c r="GC1261" s="6"/>
      <c r="GD1261" s="6"/>
      <c r="GE1261" s="6"/>
      <c r="GF1261" s="6"/>
      <c r="GG1261" s="6"/>
      <c r="GH1261" s="6"/>
      <c r="GI1261" s="6"/>
      <c r="GJ1261" s="6"/>
      <c r="GK1261" s="6"/>
      <c r="GL1261" s="6"/>
      <c r="GM1261" s="6"/>
      <c r="GN1261" s="6"/>
      <c r="GO1261" s="6"/>
      <c r="GP1261" s="6"/>
      <c r="GQ1261" s="6"/>
      <c r="GR1261" s="6"/>
      <c r="GS1261" s="6"/>
      <c r="GT1261" s="6"/>
      <c r="GU1261" s="6"/>
      <c r="GV1261" s="6"/>
      <c r="GW1261" s="6"/>
      <c r="GX1261" s="6"/>
      <c r="GY1261" s="6"/>
      <c r="GZ1261" s="6"/>
      <c r="HA1261" s="6"/>
      <c r="HB1261" s="6"/>
      <c r="HC1261" s="6"/>
      <c r="HD1261" s="6"/>
      <c r="HE1261" s="6"/>
      <c r="HF1261" s="6"/>
      <c r="HG1261" s="6"/>
      <c r="HH1261" s="6"/>
      <c r="HI1261" s="6"/>
      <c r="HJ1261" s="6"/>
      <c r="HK1261" s="6"/>
      <c r="HL1261" s="6"/>
      <c r="HM1261" s="6"/>
      <c r="HN1261" s="6"/>
      <c r="HO1261" s="6"/>
      <c r="HP1261" s="6"/>
      <c r="HQ1261" s="6"/>
      <c r="HR1261" s="6"/>
      <c r="HS1261" s="6"/>
      <c r="HT1261" s="6"/>
      <c r="HU1261" s="6"/>
      <c r="HV1261" s="6"/>
      <c r="HW1261" s="6"/>
      <c r="HX1261" s="6"/>
      <c r="HY1261" s="6"/>
      <c r="HZ1261" s="6"/>
      <c r="IA1261" s="6"/>
      <c r="IB1261" s="6"/>
      <c r="IC1261" s="6"/>
      <c r="ID1261" s="6"/>
      <c r="IE1261" s="6"/>
      <c r="IF1261" s="6"/>
      <c r="IG1261" s="6"/>
      <c r="IH1261" s="6"/>
      <c r="II1261" s="6"/>
      <c r="IJ1261" s="6"/>
      <c r="IK1261" s="6"/>
      <c r="IL1261" s="6"/>
      <c r="IM1261" s="6"/>
      <c r="IN1261" s="6"/>
      <c r="IO1261" s="6"/>
      <c r="IP1261" s="6"/>
      <c r="IQ1261" s="6"/>
      <c r="IR1261" s="6"/>
      <c r="IS1261" s="6"/>
      <c r="IT1261" s="6"/>
      <c r="IU1261" s="6"/>
      <c r="IV1261" s="6"/>
    </row>
    <row r="1262" spans="1:256" s="62" customFormat="1" x14ac:dyDescent="0.2">
      <c r="A1262" s="6" t="s">
        <v>894</v>
      </c>
      <c r="B1262" s="66">
        <v>35455.854166666664</v>
      </c>
      <c r="C1262" s="66"/>
      <c r="D1262" s="6" t="s">
        <v>919</v>
      </c>
      <c r="E1262" s="6"/>
      <c r="F1262" s="6"/>
      <c r="G1262" s="6">
        <v>50</v>
      </c>
      <c r="H1262" s="6"/>
      <c r="I1262" s="6"/>
      <c r="J1262" s="6"/>
      <c r="K1262" s="6">
        <v>0.01</v>
      </c>
      <c r="L1262" s="6"/>
      <c r="M1262" s="6"/>
      <c r="N1262" s="6" t="s">
        <v>1934</v>
      </c>
      <c r="O1262" s="6">
        <v>7090</v>
      </c>
      <c r="P1262" s="6"/>
      <c r="Q1262" s="6"/>
      <c r="R1262" s="6"/>
      <c r="S1262" s="6">
        <v>31.5</v>
      </c>
      <c r="T1262" s="6"/>
      <c r="U1262" s="6">
        <v>72</v>
      </c>
      <c r="V1262" s="6"/>
      <c r="W1262" s="6"/>
      <c r="X1262" s="6"/>
      <c r="Y1262" s="6"/>
      <c r="Z1262" s="6"/>
      <c r="AA1262" s="6"/>
      <c r="AB1262" s="6"/>
      <c r="AC1262" s="6"/>
      <c r="AD1262" s="6"/>
      <c r="AE1262" s="6">
        <v>330</v>
      </c>
      <c r="AF1262" s="6"/>
      <c r="AG1262" s="6">
        <v>11000</v>
      </c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  <c r="BD1262" s="6"/>
      <c r="BE1262" s="6"/>
      <c r="BF1262" s="6"/>
      <c r="BG1262" s="6"/>
      <c r="BH1262" s="6"/>
      <c r="BI1262" s="6"/>
      <c r="BJ1262" s="6"/>
      <c r="BK1262" s="6"/>
      <c r="BL1262" s="6"/>
      <c r="BM1262" s="6"/>
      <c r="BN1262" s="6"/>
      <c r="BO1262" s="6"/>
      <c r="BP1262" s="6"/>
      <c r="BQ1262" s="6"/>
      <c r="BR1262" s="6"/>
      <c r="BS1262" s="6"/>
      <c r="BT1262" s="6"/>
      <c r="BU1262" s="6"/>
      <c r="BV1262" s="6"/>
      <c r="BW1262" s="6"/>
      <c r="BX1262" s="6"/>
      <c r="BY1262" s="6"/>
      <c r="BZ1262" s="6"/>
      <c r="CA1262" s="6"/>
      <c r="CB1262" s="6"/>
      <c r="CC1262" s="6"/>
      <c r="CD1262" s="6"/>
      <c r="CE1262" s="6"/>
      <c r="CF1262" s="6"/>
      <c r="CG1262" s="6"/>
      <c r="CH1262" s="6"/>
      <c r="CI1262" s="6"/>
      <c r="CJ1262" s="6"/>
      <c r="CK1262" s="6"/>
      <c r="CL1262" s="6"/>
      <c r="CM1262" s="6"/>
      <c r="CN1262" s="6"/>
      <c r="CO1262" s="6"/>
      <c r="CP1262" s="6"/>
      <c r="CQ1262" s="6"/>
      <c r="CR1262" s="6"/>
      <c r="CS1262" s="6"/>
      <c r="CT1262" s="6"/>
      <c r="CU1262" s="6"/>
      <c r="CV1262" s="6"/>
      <c r="CW1262" s="6"/>
      <c r="CX1262" s="6"/>
      <c r="CY1262" s="6"/>
      <c r="CZ1262" s="6"/>
      <c r="DA1262" s="6"/>
      <c r="DB1262" s="6"/>
      <c r="DC1262" s="6"/>
      <c r="DD1262" s="6"/>
      <c r="DE1262" s="6"/>
      <c r="DF1262" s="6"/>
      <c r="DG1262" s="6"/>
      <c r="DH1262" s="6"/>
      <c r="DI1262" s="6"/>
      <c r="DJ1262" s="6"/>
      <c r="DK1262" s="6"/>
      <c r="DL1262" s="6"/>
      <c r="DM1262" s="6"/>
      <c r="DN1262" s="6"/>
      <c r="DO1262" s="6"/>
      <c r="DP1262" s="6"/>
      <c r="DQ1262" s="6"/>
      <c r="DR1262" s="6"/>
      <c r="DS1262" s="6"/>
      <c r="DT1262" s="6"/>
      <c r="DU1262" s="6"/>
      <c r="DV1262" s="6"/>
      <c r="DW1262" s="6"/>
      <c r="DX1262" s="6"/>
      <c r="DY1262" s="6"/>
      <c r="DZ1262" s="6"/>
      <c r="EA1262" s="6"/>
      <c r="EB1262" s="6"/>
      <c r="EC1262" s="6"/>
      <c r="ED1262" s="6"/>
      <c r="EE1262" s="6"/>
      <c r="EF1262" s="6"/>
      <c r="EG1262" s="6"/>
      <c r="EH1262" s="6"/>
      <c r="EI1262" s="6"/>
      <c r="EJ1262" s="6"/>
      <c r="EK1262" s="6"/>
      <c r="EL1262" s="6"/>
      <c r="EM1262" s="6"/>
      <c r="EN1262" s="6"/>
      <c r="EO1262" s="6"/>
      <c r="EP1262" s="6"/>
      <c r="EQ1262" s="6"/>
      <c r="ER1262" s="6"/>
      <c r="ES1262" s="6"/>
      <c r="ET1262" s="6"/>
      <c r="EU1262" s="6"/>
      <c r="EV1262" s="6"/>
      <c r="EW1262" s="6"/>
      <c r="EX1262" s="6"/>
      <c r="EY1262" s="6"/>
      <c r="EZ1262" s="6"/>
      <c r="FA1262" s="6"/>
      <c r="FB1262" s="6"/>
      <c r="FC1262" s="6"/>
      <c r="FD1262" s="6"/>
      <c r="FE1262" s="6"/>
      <c r="FF1262" s="6"/>
      <c r="FG1262" s="6"/>
      <c r="FH1262" s="6"/>
      <c r="FI1262" s="6"/>
      <c r="FJ1262" s="6"/>
      <c r="FK1262" s="6"/>
      <c r="FL1262" s="6"/>
      <c r="FM1262" s="6"/>
      <c r="FN1262" s="6"/>
      <c r="FO1262" s="6"/>
      <c r="FP1262" s="6"/>
      <c r="FQ1262" s="6"/>
      <c r="FR1262" s="6"/>
      <c r="FS1262" s="6"/>
      <c r="FT1262" s="6"/>
      <c r="FU1262" s="6"/>
      <c r="FV1262" s="6"/>
      <c r="FW1262" s="6"/>
      <c r="FX1262" s="6"/>
      <c r="FY1262" s="6"/>
      <c r="FZ1262" s="6"/>
      <c r="GA1262" s="6"/>
      <c r="GB1262" s="6"/>
      <c r="GC1262" s="6"/>
      <c r="GD1262" s="6"/>
      <c r="GE1262" s="6"/>
      <c r="GF1262" s="6"/>
      <c r="GG1262" s="6"/>
      <c r="GH1262" s="6"/>
      <c r="GI1262" s="6"/>
      <c r="GJ1262" s="6"/>
      <c r="GK1262" s="6"/>
      <c r="GL1262" s="6"/>
      <c r="GM1262" s="6"/>
      <c r="GN1262" s="6"/>
      <c r="GO1262" s="6"/>
      <c r="GP1262" s="6"/>
      <c r="GQ1262" s="6"/>
      <c r="GR1262" s="6"/>
      <c r="GS1262" s="6"/>
      <c r="GT1262" s="6"/>
      <c r="GU1262" s="6"/>
      <c r="GV1262" s="6"/>
      <c r="GW1262" s="6"/>
      <c r="GX1262" s="6"/>
      <c r="GY1262" s="6"/>
      <c r="GZ1262" s="6"/>
      <c r="HA1262" s="6"/>
      <c r="HB1262" s="6"/>
      <c r="HC1262" s="6"/>
      <c r="HD1262" s="6"/>
      <c r="HE1262" s="6"/>
      <c r="HF1262" s="6"/>
      <c r="HG1262" s="6"/>
      <c r="HH1262" s="6"/>
      <c r="HI1262" s="6"/>
      <c r="HJ1262" s="6"/>
      <c r="HK1262" s="6"/>
      <c r="HL1262" s="6"/>
      <c r="HM1262" s="6"/>
      <c r="HN1262" s="6"/>
      <c r="HO1262" s="6"/>
      <c r="HP1262" s="6"/>
      <c r="HQ1262" s="6"/>
      <c r="HR1262" s="6"/>
      <c r="HS1262" s="6"/>
      <c r="HT1262" s="6"/>
      <c r="HU1262" s="6"/>
      <c r="HV1262" s="6"/>
      <c r="HW1262" s="6"/>
      <c r="HX1262" s="6"/>
      <c r="HY1262" s="6"/>
      <c r="HZ1262" s="6"/>
      <c r="IA1262" s="6"/>
      <c r="IB1262" s="6"/>
      <c r="IC1262" s="6"/>
      <c r="ID1262" s="6"/>
      <c r="IE1262" s="6"/>
      <c r="IF1262" s="6"/>
      <c r="IG1262" s="6"/>
      <c r="IH1262" s="6"/>
      <c r="II1262" s="6"/>
      <c r="IJ1262" s="6"/>
      <c r="IK1262" s="6"/>
      <c r="IL1262" s="6"/>
      <c r="IM1262" s="6"/>
      <c r="IN1262" s="6"/>
      <c r="IO1262" s="6"/>
      <c r="IP1262" s="6"/>
      <c r="IQ1262" s="6"/>
      <c r="IR1262" s="6"/>
      <c r="IS1262" s="6"/>
      <c r="IT1262" s="6"/>
      <c r="IU1262" s="6"/>
      <c r="IV1262" s="6"/>
    </row>
    <row r="1263" spans="1:256" s="62" customFormat="1" x14ac:dyDescent="0.2">
      <c r="A1263" s="6" t="s">
        <v>894</v>
      </c>
      <c r="B1263" s="66">
        <v>35475.336805555555</v>
      </c>
      <c r="C1263" s="66"/>
      <c r="D1263" s="6" t="s">
        <v>920</v>
      </c>
      <c r="E1263" s="6"/>
      <c r="F1263" s="6"/>
      <c r="G1263" s="6">
        <v>50</v>
      </c>
      <c r="H1263" s="6"/>
      <c r="I1263" s="6"/>
      <c r="J1263" s="6" t="s">
        <v>1784</v>
      </c>
      <c r="K1263" s="6">
        <v>0.01</v>
      </c>
      <c r="L1263" s="6"/>
      <c r="M1263" s="6"/>
      <c r="N1263" s="6"/>
      <c r="O1263" s="6">
        <v>2388</v>
      </c>
      <c r="P1263" s="6"/>
      <c r="Q1263" s="6"/>
      <c r="R1263" s="6"/>
      <c r="S1263" s="6">
        <v>68.599999999999994</v>
      </c>
      <c r="T1263" s="6"/>
      <c r="U1263" s="6">
        <v>53</v>
      </c>
      <c r="V1263" s="6"/>
      <c r="W1263" s="6"/>
      <c r="X1263" s="6"/>
      <c r="Y1263" s="6"/>
      <c r="Z1263" s="6"/>
      <c r="AA1263" s="6"/>
      <c r="AB1263" s="6"/>
      <c r="AC1263" s="6"/>
      <c r="AD1263" s="6"/>
      <c r="AE1263" s="6">
        <v>740</v>
      </c>
      <c r="AF1263" s="6"/>
      <c r="AG1263" s="6">
        <v>6200</v>
      </c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  <c r="BD1263" s="6"/>
      <c r="BE1263" s="6"/>
      <c r="BF1263" s="6"/>
      <c r="BG1263" s="6"/>
      <c r="BH1263" s="6"/>
      <c r="BI1263" s="6"/>
      <c r="BJ1263" s="6"/>
      <c r="BK1263" s="6"/>
      <c r="BL1263" s="6"/>
      <c r="BM1263" s="6"/>
      <c r="BN1263" s="6"/>
      <c r="BO1263" s="6"/>
      <c r="BP1263" s="6"/>
      <c r="BQ1263" s="6"/>
      <c r="BR1263" s="6"/>
      <c r="BS1263" s="6"/>
      <c r="BT1263" s="6"/>
      <c r="BU1263" s="6"/>
      <c r="BV1263" s="6"/>
      <c r="BW1263" s="6"/>
      <c r="BX1263" s="6"/>
      <c r="BY1263" s="6"/>
      <c r="BZ1263" s="6"/>
      <c r="CA1263" s="6"/>
      <c r="CB1263" s="6"/>
      <c r="CC1263" s="6"/>
      <c r="CD1263" s="6"/>
      <c r="CE1263" s="6"/>
      <c r="CF1263" s="6"/>
      <c r="CG1263" s="6"/>
      <c r="CH1263" s="6"/>
      <c r="CI1263" s="6"/>
      <c r="CJ1263" s="6"/>
      <c r="CK1263" s="6"/>
      <c r="CL1263" s="6"/>
      <c r="CM1263" s="6"/>
      <c r="CN1263" s="6"/>
      <c r="CO1263" s="6"/>
      <c r="CP1263" s="6"/>
      <c r="CQ1263" s="6"/>
      <c r="CR1263" s="6"/>
      <c r="CS1263" s="6"/>
      <c r="CT1263" s="6"/>
      <c r="CU1263" s="6"/>
      <c r="CV1263" s="6"/>
      <c r="CW1263" s="6"/>
      <c r="CX1263" s="6"/>
      <c r="CY1263" s="6"/>
      <c r="CZ1263" s="6"/>
      <c r="DA1263" s="6"/>
      <c r="DB1263" s="6"/>
      <c r="DC1263" s="6"/>
      <c r="DD1263" s="6"/>
      <c r="DE1263" s="6"/>
      <c r="DF1263" s="6"/>
      <c r="DG1263" s="6"/>
      <c r="DH1263" s="6"/>
      <c r="DI1263" s="6"/>
      <c r="DJ1263" s="6"/>
      <c r="DK1263" s="6"/>
      <c r="DL1263" s="6"/>
      <c r="DM1263" s="6"/>
      <c r="DN1263" s="6"/>
      <c r="DO1263" s="6"/>
      <c r="DP1263" s="6"/>
      <c r="DQ1263" s="6"/>
      <c r="DR1263" s="6"/>
      <c r="DS1263" s="6"/>
      <c r="DT1263" s="6"/>
      <c r="DU1263" s="6"/>
      <c r="DV1263" s="6"/>
      <c r="DW1263" s="6"/>
      <c r="DX1263" s="6"/>
      <c r="DY1263" s="6"/>
      <c r="DZ1263" s="6"/>
      <c r="EA1263" s="6"/>
      <c r="EB1263" s="6"/>
      <c r="EC1263" s="6"/>
      <c r="ED1263" s="6"/>
      <c r="EE1263" s="6"/>
      <c r="EF1263" s="6"/>
      <c r="EG1263" s="6"/>
      <c r="EH1263" s="6"/>
      <c r="EI1263" s="6"/>
      <c r="EJ1263" s="6"/>
      <c r="EK1263" s="6"/>
      <c r="EL1263" s="6"/>
      <c r="EM1263" s="6"/>
      <c r="EN1263" s="6"/>
      <c r="EO1263" s="6"/>
      <c r="EP1263" s="6"/>
      <c r="EQ1263" s="6"/>
      <c r="ER1263" s="6"/>
      <c r="ES1263" s="6"/>
      <c r="ET1263" s="6"/>
      <c r="EU1263" s="6"/>
      <c r="EV1263" s="6"/>
      <c r="EW1263" s="6"/>
      <c r="EX1263" s="6"/>
      <c r="EY1263" s="6"/>
      <c r="EZ1263" s="6"/>
      <c r="FA1263" s="6"/>
      <c r="FB1263" s="6"/>
      <c r="FC1263" s="6"/>
      <c r="FD1263" s="6"/>
      <c r="FE1263" s="6"/>
      <c r="FF1263" s="6"/>
      <c r="FG1263" s="6"/>
      <c r="FH1263" s="6"/>
      <c r="FI1263" s="6"/>
      <c r="FJ1263" s="6"/>
      <c r="FK1263" s="6"/>
      <c r="FL1263" s="6"/>
      <c r="FM1263" s="6"/>
      <c r="FN1263" s="6"/>
      <c r="FO1263" s="6"/>
      <c r="FP1263" s="6"/>
      <c r="FQ1263" s="6"/>
      <c r="FR1263" s="6"/>
      <c r="FS1263" s="6"/>
      <c r="FT1263" s="6"/>
      <c r="FU1263" s="6"/>
      <c r="FV1263" s="6"/>
      <c r="FW1263" s="6"/>
      <c r="FX1263" s="6"/>
      <c r="FY1263" s="6"/>
      <c r="FZ1263" s="6"/>
      <c r="GA1263" s="6"/>
      <c r="GB1263" s="6"/>
      <c r="GC1263" s="6"/>
      <c r="GD1263" s="6"/>
      <c r="GE1263" s="6"/>
      <c r="GF1263" s="6"/>
      <c r="GG1263" s="6"/>
      <c r="GH1263" s="6"/>
      <c r="GI1263" s="6"/>
      <c r="GJ1263" s="6"/>
      <c r="GK1263" s="6"/>
      <c r="GL1263" s="6"/>
      <c r="GM1263" s="6"/>
      <c r="GN1263" s="6"/>
      <c r="GO1263" s="6"/>
      <c r="GP1263" s="6"/>
      <c r="GQ1263" s="6"/>
      <c r="GR1263" s="6"/>
      <c r="GS1263" s="6"/>
      <c r="GT1263" s="6"/>
      <c r="GU1263" s="6"/>
      <c r="GV1263" s="6"/>
      <c r="GW1263" s="6"/>
      <c r="GX1263" s="6"/>
      <c r="GY1263" s="6"/>
      <c r="GZ1263" s="6"/>
      <c r="HA1263" s="6"/>
      <c r="HB1263" s="6"/>
      <c r="HC1263" s="6"/>
      <c r="HD1263" s="6"/>
      <c r="HE1263" s="6"/>
      <c r="HF1263" s="6"/>
      <c r="HG1263" s="6"/>
      <c r="HH1263" s="6"/>
      <c r="HI1263" s="6"/>
      <c r="HJ1263" s="6"/>
      <c r="HK1263" s="6"/>
      <c r="HL1263" s="6"/>
      <c r="HM1263" s="6"/>
      <c r="HN1263" s="6"/>
      <c r="HO1263" s="6"/>
      <c r="HP1263" s="6"/>
      <c r="HQ1263" s="6"/>
      <c r="HR1263" s="6"/>
      <c r="HS1263" s="6"/>
      <c r="HT1263" s="6"/>
      <c r="HU1263" s="6"/>
      <c r="HV1263" s="6"/>
      <c r="HW1263" s="6"/>
      <c r="HX1263" s="6"/>
      <c r="HY1263" s="6"/>
      <c r="HZ1263" s="6"/>
      <c r="IA1263" s="6"/>
      <c r="IB1263" s="6"/>
      <c r="IC1263" s="6"/>
      <c r="ID1263" s="6"/>
      <c r="IE1263" s="6"/>
      <c r="IF1263" s="6"/>
      <c r="IG1263" s="6"/>
      <c r="IH1263" s="6"/>
      <c r="II1263" s="6"/>
      <c r="IJ1263" s="6"/>
      <c r="IK1263" s="6"/>
      <c r="IL1263" s="6"/>
      <c r="IM1263" s="6"/>
      <c r="IN1263" s="6"/>
      <c r="IO1263" s="6"/>
      <c r="IP1263" s="6"/>
      <c r="IQ1263" s="6"/>
      <c r="IR1263" s="6"/>
      <c r="IS1263" s="6"/>
      <c r="IT1263" s="6"/>
      <c r="IU1263" s="6"/>
      <c r="IV1263" s="6"/>
    </row>
    <row r="1264" spans="1:256" s="62" customFormat="1" x14ac:dyDescent="0.2">
      <c r="A1264" s="6" t="s">
        <v>894</v>
      </c>
      <c r="B1264" s="66">
        <v>35513.899305555555</v>
      </c>
      <c r="C1264" s="66"/>
      <c r="D1264" s="6" t="s">
        <v>921</v>
      </c>
      <c r="E1264" s="6" t="s">
        <v>2107</v>
      </c>
      <c r="F1264" s="6"/>
      <c r="G1264" s="6">
        <v>50</v>
      </c>
      <c r="H1264" s="6"/>
      <c r="I1264" s="6"/>
      <c r="J1264" s="6"/>
      <c r="K1264" s="6">
        <v>0.33</v>
      </c>
      <c r="L1264" s="6"/>
      <c r="M1264" s="6"/>
      <c r="N1264" s="6" t="s">
        <v>1784</v>
      </c>
      <c r="O1264" s="6">
        <v>1200</v>
      </c>
      <c r="P1264" s="6"/>
      <c r="Q1264" s="6">
        <v>900</v>
      </c>
      <c r="R1264" s="6"/>
      <c r="S1264" s="6">
        <v>6.14</v>
      </c>
      <c r="T1264" s="6"/>
      <c r="U1264" s="6">
        <v>24</v>
      </c>
      <c r="V1264" s="6"/>
      <c r="W1264" s="6"/>
      <c r="X1264" s="6"/>
      <c r="Y1264" s="6"/>
      <c r="Z1264" s="6"/>
      <c r="AA1264" s="6"/>
      <c r="AB1264" s="6"/>
      <c r="AC1264" s="6"/>
      <c r="AD1264" s="6"/>
      <c r="AE1264" s="6">
        <v>30</v>
      </c>
      <c r="AF1264" s="6"/>
      <c r="AG1264" s="6">
        <v>260</v>
      </c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  <c r="BD1264" s="6"/>
      <c r="BE1264" s="6"/>
      <c r="BF1264" s="6"/>
      <c r="BG1264" s="6"/>
      <c r="BH1264" s="6"/>
      <c r="BI1264" s="6"/>
      <c r="BJ1264" s="6"/>
      <c r="BK1264" s="6"/>
      <c r="BL1264" s="6"/>
      <c r="BM1264" s="6"/>
      <c r="BN1264" s="6"/>
      <c r="BO1264" s="6"/>
      <c r="BP1264" s="6"/>
      <c r="BQ1264" s="6"/>
      <c r="BR1264" s="6"/>
      <c r="BS1264" s="6"/>
      <c r="BT1264" s="6"/>
      <c r="BU1264" s="6"/>
      <c r="BV1264" s="6"/>
      <c r="BW1264" s="6"/>
      <c r="BX1264" s="6"/>
      <c r="BY1264" s="6"/>
      <c r="BZ1264" s="6"/>
      <c r="CA1264" s="6"/>
      <c r="CB1264" s="6"/>
      <c r="CC1264" s="6"/>
      <c r="CD1264" s="6"/>
      <c r="CE1264" s="6"/>
      <c r="CF1264" s="6"/>
      <c r="CG1264" s="6"/>
      <c r="CH1264" s="6"/>
      <c r="CI1264" s="6"/>
      <c r="CJ1264" s="6"/>
      <c r="CK1264" s="6"/>
      <c r="CL1264" s="6"/>
      <c r="CM1264" s="6"/>
      <c r="CN1264" s="6"/>
      <c r="CO1264" s="6"/>
      <c r="CP1264" s="6"/>
      <c r="CQ1264" s="6"/>
      <c r="CR1264" s="6"/>
      <c r="CS1264" s="6"/>
      <c r="CT1264" s="6"/>
      <c r="CU1264" s="6"/>
      <c r="CV1264" s="6"/>
      <c r="CW1264" s="6"/>
      <c r="CX1264" s="6"/>
      <c r="CY1264" s="6"/>
      <c r="CZ1264" s="6"/>
      <c r="DA1264" s="6"/>
      <c r="DB1264" s="6"/>
      <c r="DC1264" s="6"/>
      <c r="DD1264" s="6"/>
      <c r="DE1264" s="6"/>
      <c r="DF1264" s="6"/>
      <c r="DG1264" s="6"/>
      <c r="DH1264" s="6"/>
      <c r="DI1264" s="6"/>
      <c r="DJ1264" s="6"/>
      <c r="DK1264" s="6"/>
      <c r="DL1264" s="6"/>
      <c r="DM1264" s="6"/>
      <c r="DN1264" s="6"/>
      <c r="DO1264" s="6"/>
      <c r="DP1264" s="6"/>
      <c r="DQ1264" s="6"/>
      <c r="DR1264" s="6"/>
      <c r="DS1264" s="6"/>
      <c r="DT1264" s="6"/>
      <c r="DU1264" s="6"/>
      <c r="DV1264" s="6"/>
      <c r="DW1264" s="6"/>
      <c r="DX1264" s="6"/>
      <c r="DY1264" s="6"/>
      <c r="DZ1264" s="6"/>
      <c r="EA1264" s="6"/>
      <c r="EB1264" s="6"/>
      <c r="EC1264" s="6"/>
      <c r="ED1264" s="6"/>
      <c r="EE1264" s="6"/>
      <c r="EF1264" s="6"/>
      <c r="EG1264" s="6"/>
      <c r="EH1264" s="6"/>
      <c r="EI1264" s="6"/>
      <c r="EJ1264" s="6"/>
      <c r="EK1264" s="6"/>
      <c r="EL1264" s="6"/>
      <c r="EM1264" s="6"/>
      <c r="EN1264" s="6"/>
      <c r="EO1264" s="6"/>
      <c r="EP1264" s="6"/>
      <c r="EQ1264" s="6"/>
      <c r="ER1264" s="6"/>
      <c r="ES1264" s="6"/>
      <c r="ET1264" s="6"/>
      <c r="EU1264" s="6"/>
      <c r="EV1264" s="6"/>
      <c r="EW1264" s="6"/>
      <c r="EX1264" s="6"/>
      <c r="EY1264" s="6"/>
      <c r="EZ1264" s="6"/>
      <c r="FA1264" s="6"/>
      <c r="FB1264" s="6"/>
      <c r="FC1264" s="6"/>
      <c r="FD1264" s="6"/>
      <c r="FE1264" s="6"/>
      <c r="FF1264" s="6"/>
      <c r="FG1264" s="6"/>
      <c r="FH1264" s="6"/>
      <c r="FI1264" s="6"/>
      <c r="FJ1264" s="6"/>
      <c r="FK1264" s="6"/>
      <c r="FL1264" s="6"/>
      <c r="FM1264" s="6"/>
      <c r="FN1264" s="6"/>
      <c r="FO1264" s="6"/>
      <c r="FP1264" s="6"/>
      <c r="FQ1264" s="6"/>
      <c r="FR1264" s="6"/>
      <c r="FS1264" s="6"/>
      <c r="FT1264" s="6"/>
      <c r="FU1264" s="6"/>
      <c r="FV1264" s="6"/>
      <c r="FW1264" s="6"/>
      <c r="FX1264" s="6"/>
      <c r="FY1264" s="6"/>
      <c r="FZ1264" s="6"/>
      <c r="GA1264" s="6"/>
      <c r="GB1264" s="6"/>
      <c r="GC1264" s="6"/>
      <c r="GD1264" s="6"/>
      <c r="GE1264" s="6"/>
      <c r="GF1264" s="6"/>
      <c r="GG1264" s="6"/>
      <c r="GH1264" s="6"/>
      <c r="GI1264" s="6"/>
      <c r="GJ1264" s="6"/>
      <c r="GK1264" s="6"/>
      <c r="GL1264" s="6"/>
      <c r="GM1264" s="6"/>
      <c r="GN1264" s="6"/>
      <c r="GO1264" s="6"/>
      <c r="GP1264" s="6"/>
      <c r="GQ1264" s="6"/>
      <c r="GR1264" s="6"/>
      <c r="GS1264" s="6"/>
      <c r="GT1264" s="6"/>
      <c r="GU1264" s="6"/>
      <c r="GV1264" s="6"/>
      <c r="GW1264" s="6"/>
      <c r="GX1264" s="6"/>
      <c r="GY1264" s="6"/>
      <c r="GZ1264" s="6"/>
      <c r="HA1264" s="6"/>
      <c r="HB1264" s="6"/>
      <c r="HC1264" s="6"/>
      <c r="HD1264" s="6"/>
      <c r="HE1264" s="6"/>
      <c r="HF1264" s="6"/>
      <c r="HG1264" s="6"/>
      <c r="HH1264" s="6"/>
      <c r="HI1264" s="6"/>
      <c r="HJ1264" s="6"/>
      <c r="HK1264" s="6"/>
      <c r="HL1264" s="6"/>
      <c r="HM1264" s="6"/>
      <c r="HN1264" s="6"/>
      <c r="HO1264" s="6"/>
      <c r="HP1264" s="6"/>
      <c r="HQ1264" s="6"/>
      <c r="HR1264" s="6"/>
      <c r="HS1264" s="6"/>
      <c r="HT1264" s="6"/>
      <c r="HU1264" s="6"/>
      <c r="HV1264" s="6"/>
      <c r="HW1264" s="6"/>
      <c r="HX1264" s="6"/>
      <c r="HY1264" s="6"/>
      <c r="HZ1264" s="6"/>
      <c r="IA1264" s="6"/>
      <c r="IB1264" s="6"/>
      <c r="IC1264" s="6"/>
      <c r="ID1264" s="6"/>
      <c r="IE1264" s="6"/>
      <c r="IF1264" s="6"/>
      <c r="IG1264" s="6"/>
      <c r="IH1264" s="6"/>
      <c r="II1264" s="6"/>
      <c r="IJ1264" s="6"/>
      <c r="IK1264" s="6"/>
      <c r="IL1264" s="6"/>
      <c r="IM1264" s="6"/>
      <c r="IN1264" s="6"/>
      <c r="IO1264" s="6"/>
      <c r="IP1264" s="6"/>
      <c r="IQ1264" s="6"/>
      <c r="IR1264" s="6"/>
      <c r="IS1264" s="6"/>
      <c r="IT1264" s="6"/>
      <c r="IU1264" s="6"/>
      <c r="IV1264" s="6"/>
    </row>
    <row r="1265" spans="1:256" s="62" customFormat="1" x14ac:dyDescent="0.2">
      <c r="A1265" s="6" t="s">
        <v>894</v>
      </c>
      <c r="B1265" s="66">
        <v>35531.597222222219</v>
      </c>
      <c r="C1265" s="66"/>
      <c r="D1265" s="6" t="s">
        <v>922</v>
      </c>
      <c r="E1265" s="6"/>
      <c r="F1265" s="6"/>
      <c r="G1265" s="6">
        <v>50</v>
      </c>
      <c r="H1265" s="6"/>
      <c r="I1265" s="6"/>
      <c r="J1265" s="6" t="s">
        <v>1784</v>
      </c>
      <c r="K1265" s="6">
        <v>0.01</v>
      </c>
      <c r="L1265" s="6"/>
      <c r="M1265" s="6"/>
      <c r="N1265" s="6"/>
      <c r="O1265" s="6">
        <v>4290</v>
      </c>
      <c r="P1265" s="6"/>
      <c r="Q1265" s="6"/>
      <c r="R1265" s="6"/>
      <c r="S1265" s="6">
        <v>133</v>
      </c>
      <c r="T1265" s="6"/>
      <c r="U1265" s="6">
        <v>170</v>
      </c>
      <c r="V1265" s="6"/>
      <c r="W1265" s="6"/>
      <c r="X1265" s="6"/>
      <c r="Y1265" s="6"/>
      <c r="Z1265" s="6"/>
      <c r="AA1265" s="6"/>
      <c r="AB1265" s="6"/>
      <c r="AC1265" s="6"/>
      <c r="AD1265" s="6"/>
      <c r="AE1265" s="6">
        <v>37</v>
      </c>
      <c r="AF1265" s="6"/>
      <c r="AG1265" s="6">
        <v>540</v>
      </c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  <c r="BD1265" s="6"/>
      <c r="BE1265" s="6"/>
      <c r="BF1265" s="6"/>
      <c r="BG1265" s="6"/>
      <c r="BH1265" s="6"/>
      <c r="BI1265" s="6"/>
      <c r="BJ1265" s="6"/>
      <c r="BK1265" s="6"/>
      <c r="BL1265" s="6"/>
      <c r="BM1265" s="6"/>
      <c r="BN1265" s="6"/>
      <c r="BO1265" s="6"/>
      <c r="BP1265" s="6"/>
      <c r="BQ1265" s="6"/>
      <c r="BR1265" s="6"/>
      <c r="BS1265" s="6"/>
      <c r="BT1265" s="6"/>
      <c r="BU1265" s="6"/>
      <c r="BV1265" s="6"/>
      <c r="BW1265" s="6"/>
      <c r="BX1265" s="6"/>
      <c r="BY1265" s="6"/>
      <c r="BZ1265" s="6"/>
      <c r="CA1265" s="6"/>
      <c r="CB1265" s="6"/>
      <c r="CC1265" s="6"/>
      <c r="CD1265" s="6"/>
      <c r="CE1265" s="6"/>
      <c r="CF1265" s="6"/>
      <c r="CG1265" s="6"/>
      <c r="CH1265" s="6"/>
      <c r="CI1265" s="6"/>
      <c r="CJ1265" s="6"/>
      <c r="CK1265" s="6"/>
      <c r="CL1265" s="6"/>
      <c r="CM1265" s="6"/>
      <c r="CN1265" s="6"/>
      <c r="CO1265" s="6"/>
      <c r="CP1265" s="6"/>
      <c r="CQ1265" s="6"/>
      <c r="CR1265" s="6"/>
      <c r="CS1265" s="6"/>
      <c r="CT1265" s="6"/>
      <c r="CU1265" s="6"/>
      <c r="CV1265" s="6"/>
      <c r="CW1265" s="6"/>
      <c r="CX1265" s="6"/>
      <c r="CY1265" s="6"/>
      <c r="CZ1265" s="6"/>
      <c r="DA1265" s="6"/>
      <c r="DB1265" s="6"/>
      <c r="DC1265" s="6"/>
      <c r="DD1265" s="6"/>
      <c r="DE1265" s="6"/>
      <c r="DF1265" s="6"/>
      <c r="DG1265" s="6"/>
      <c r="DH1265" s="6"/>
      <c r="DI1265" s="6"/>
      <c r="DJ1265" s="6"/>
      <c r="DK1265" s="6"/>
      <c r="DL1265" s="6"/>
      <c r="DM1265" s="6"/>
      <c r="DN1265" s="6"/>
      <c r="DO1265" s="6"/>
      <c r="DP1265" s="6"/>
      <c r="DQ1265" s="6"/>
      <c r="DR1265" s="6"/>
      <c r="DS1265" s="6"/>
      <c r="DT1265" s="6"/>
      <c r="DU1265" s="6"/>
      <c r="DV1265" s="6"/>
      <c r="DW1265" s="6"/>
      <c r="DX1265" s="6"/>
      <c r="DY1265" s="6"/>
      <c r="DZ1265" s="6"/>
      <c r="EA1265" s="6"/>
      <c r="EB1265" s="6"/>
      <c r="EC1265" s="6"/>
      <c r="ED1265" s="6"/>
      <c r="EE1265" s="6"/>
      <c r="EF1265" s="6"/>
      <c r="EG1265" s="6"/>
      <c r="EH1265" s="6"/>
      <c r="EI1265" s="6"/>
      <c r="EJ1265" s="6"/>
      <c r="EK1265" s="6"/>
      <c r="EL1265" s="6"/>
      <c r="EM1265" s="6"/>
      <c r="EN1265" s="6"/>
      <c r="EO1265" s="6"/>
      <c r="EP1265" s="6"/>
      <c r="EQ1265" s="6"/>
      <c r="ER1265" s="6"/>
      <c r="ES1265" s="6"/>
      <c r="ET1265" s="6"/>
      <c r="EU1265" s="6"/>
      <c r="EV1265" s="6"/>
      <c r="EW1265" s="6"/>
      <c r="EX1265" s="6"/>
      <c r="EY1265" s="6"/>
      <c r="EZ1265" s="6"/>
      <c r="FA1265" s="6"/>
      <c r="FB1265" s="6"/>
      <c r="FC1265" s="6"/>
      <c r="FD1265" s="6"/>
      <c r="FE1265" s="6"/>
      <c r="FF1265" s="6"/>
      <c r="FG1265" s="6"/>
      <c r="FH1265" s="6"/>
      <c r="FI1265" s="6"/>
      <c r="FJ1265" s="6"/>
      <c r="FK1265" s="6"/>
      <c r="FL1265" s="6"/>
      <c r="FM1265" s="6"/>
      <c r="FN1265" s="6"/>
      <c r="FO1265" s="6"/>
      <c r="FP1265" s="6"/>
      <c r="FQ1265" s="6"/>
      <c r="FR1265" s="6"/>
      <c r="FS1265" s="6"/>
      <c r="FT1265" s="6"/>
      <c r="FU1265" s="6"/>
      <c r="FV1265" s="6"/>
      <c r="FW1265" s="6"/>
      <c r="FX1265" s="6"/>
      <c r="FY1265" s="6"/>
      <c r="FZ1265" s="6"/>
      <c r="GA1265" s="6"/>
      <c r="GB1265" s="6"/>
      <c r="GC1265" s="6"/>
      <c r="GD1265" s="6"/>
      <c r="GE1265" s="6"/>
      <c r="GF1265" s="6"/>
      <c r="GG1265" s="6"/>
      <c r="GH1265" s="6"/>
      <c r="GI1265" s="6"/>
      <c r="GJ1265" s="6"/>
      <c r="GK1265" s="6"/>
      <c r="GL1265" s="6"/>
      <c r="GM1265" s="6"/>
      <c r="GN1265" s="6"/>
      <c r="GO1265" s="6"/>
      <c r="GP1265" s="6"/>
      <c r="GQ1265" s="6"/>
      <c r="GR1265" s="6"/>
      <c r="GS1265" s="6"/>
      <c r="GT1265" s="6"/>
      <c r="GU1265" s="6"/>
      <c r="GV1265" s="6"/>
      <c r="GW1265" s="6"/>
      <c r="GX1265" s="6"/>
      <c r="GY1265" s="6"/>
      <c r="GZ1265" s="6"/>
      <c r="HA1265" s="6"/>
      <c r="HB1265" s="6"/>
      <c r="HC1265" s="6"/>
      <c r="HD1265" s="6"/>
      <c r="HE1265" s="6"/>
      <c r="HF1265" s="6"/>
      <c r="HG1265" s="6"/>
      <c r="HH1265" s="6"/>
      <c r="HI1265" s="6"/>
      <c r="HJ1265" s="6"/>
      <c r="HK1265" s="6"/>
      <c r="HL1265" s="6"/>
      <c r="HM1265" s="6"/>
      <c r="HN1265" s="6"/>
      <c r="HO1265" s="6"/>
      <c r="HP1265" s="6"/>
      <c r="HQ1265" s="6"/>
      <c r="HR1265" s="6"/>
      <c r="HS1265" s="6"/>
      <c r="HT1265" s="6"/>
      <c r="HU1265" s="6"/>
      <c r="HV1265" s="6"/>
      <c r="HW1265" s="6"/>
      <c r="HX1265" s="6"/>
      <c r="HY1265" s="6"/>
      <c r="HZ1265" s="6"/>
      <c r="IA1265" s="6"/>
      <c r="IB1265" s="6"/>
      <c r="IC1265" s="6"/>
      <c r="ID1265" s="6"/>
      <c r="IE1265" s="6"/>
      <c r="IF1265" s="6"/>
      <c r="IG1265" s="6"/>
      <c r="IH1265" s="6"/>
      <c r="II1265" s="6"/>
      <c r="IJ1265" s="6"/>
      <c r="IK1265" s="6"/>
      <c r="IL1265" s="6"/>
      <c r="IM1265" s="6"/>
      <c r="IN1265" s="6"/>
      <c r="IO1265" s="6"/>
      <c r="IP1265" s="6"/>
      <c r="IQ1265" s="6"/>
      <c r="IR1265" s="6"/>
      <c r="IS1265" s="6"/>
      <c r="IT1265" s="6"/>
      <c r="IU1265" s="6"/>
      <c r="IV1265" s="6"/>
    </row>
    <row r="1266" spans="1:256" s="62" customFormat="1" x14ac:dyDescent="0.2">
      <c r="A1266" s="6" t="s">
        <v>894</v>
      </c>
      <c r="B1266" s="66">
        <v>35531.673611111109</v>
      </c>
      <c r="C1266" s="66"/>
      <c r="D1266" s="6" t="s">
        <v>923</v>
      </c>
      <c r="E1266" s="6"/>
      <c r="F1266" s="6"/>
      <c r="G1266" s="6">
        <v>50</v>
      </c>
      <c r="H1266" s="6"/>
      <c r="I1266" s="6"/>
      <c r="J1266" s="6"/>
      <c r="K1266" s="6">
        <v>0.18</v>
      </c>
      <c r="L1266" s="6"/>
      <c r="M1266" s="6"/>
      <c r="N1266" s="6"/>
      <c r="O1266" s="6">
        <v>3700</v>
      </c>
      <c r="P1266" s="6"/>
      <c r="Q1266" s="6"/>
      <c r="R1266" s="6"/>
      <c r="S1266" s="6">
        <v>126</v>
      </c>
      <c r="T1266" s="6"/>
      <c r="U1266" s="6">
        <v>150</v>
      </c>
      <c r="V1266" s="6"/>
      <c r="W1266" s="6"/>
      <c r="X1266" s="6"/>
      <c r="Y1266" s="6"/>
      <c r="Z1266" s="6"/>
      <c r="AA1266" s="6"/>
      <c r="AB1266" s="6"/>
      <c r="AC1266" s="6"/>
      <c r="AD1266" s="6"/>
      <c r="AE1266" s="6">
        <v>42</v>
      </c>
      <c r="AF1266" s="6"/>
      <c r="AG1266" s="6">
        <v>1000</v>
      </c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  <c r="BD1266" s="6"/>
      <c r="BE1266" s="6"/>
      <c r="BF1266" s="6"/>
      <c r="BG1266" s="6"/>
      <c r="BH1266" s="6"/>
      <c r="BI1266" s="6"/>
      <c r="BJ1266" s="6"/>
      <c r="BK1266" s="6"/>
      <c r="BL1266" s="6"/>
      <c r="BM1266" s="6"/>
      <c r="BN1266" s="6"/>
      <c r="BO1266" s="6"/>
      <c r="BP1266" s="6"/>
      <c r="BQ1266" s="6"/>
      <c r="BR1266" s="6"/>
      <c r="BS1266" s="6"/>
      <c r="BT1266" s="6"/>
      <c r="BU1266" s="6"/>
      <c r="BV1266" s="6"/>
      <c r="BW1266" s="6"/>
      <c r="BX1266" s="6"/>
      <c r="BY1266" s="6"/>
      <c r="BZ1266" s="6"/>
      <c r="CA1266" s="6"/>
      <c r="CB1266" s="6"/>
      <c r="CC1266" s="6"/>
      <c r="CD1266" s="6"/>
      <c r="CE1266" s="6"/>
      <c r="CF1266" s="6"/>
      <c r="CG1266" s="6"/>
      <c r="CH1266" s="6"/>
      <c r="CI1266" s="6"/>
      <c r="CJ1266" s="6"/>
      <c r="CK1266" s="6"/>
      <c r="CL1266" s="6"/>
      <c r="CM1266" s="6"/>
      <c r="CN1266" s="6"/>
      <c r="CO1266" s="6"/>
      <c r="CP1266" s="6"/>
      <c r="CQ1266" s="6"/>
      <c r="CR1266" s="6"/>
      <c r="CS1266" s="6"/>
      <c r="CT1266" s="6"/>
      <c r="CU1266" s="6"/>
      <c r="CV1266" s="6"/>
      <c r="CW1266" s="6"/>
      <c r="CX1266" s="6"/>
      <c r="CY1266" s="6"/>
      <c r="CZ1266" s="6"/>
      <c r="DA1266" s="6"/>
      <c r="DB1266" s="6"/>
      <c r="DC1266" s="6"/>
      <c r="DD1266" s="6"/>
      <c r="DE1266" s="6"/>
      <c r="DF1266" s="6"/>
      <c r="DG1266" s="6"/>
      <c r="DH1266" s="6"/>
      <c r="DI1266" s="6"/>
      <c r="DJ1266" s="6"/>
      <c r="DK1266" s="6"/>
      <c r="DL1266" s="6"/>
      <c r="DM1266" s="6"/>
      <c r="DN1266" s="6"/>
      <c r="DO1266" s="6"/>
      <c r="DP1266" s="6"/>
      <c r="DQ1266" s="6"/>
      <c r="DR1266" s="6"/>
      <c r="DS1266" s="6"/>
      <c r="DT1266" s="6"/>
      <c r="DU1266" s="6"/>
      <c r="DV1266" s="6"/>
      <c r="DW1266" s="6"/>
      <c r="DX1266" s="6"/>
      <c r="DY1266" s="6"/>
      <c r="DZ1266" s="6"/>
      <c r="EA1266" s="6"/>
      <c r="EB1266" s="6"/>
      <c r="EC1266" s="6"/>
      <c r="ED1266" s="6"/>
      <c r="EE1266" s="6"/>
      <c r="EF1266" s="6"/>
      <c r="EG1266" s="6"/>
      <c r="EH1266" s="6"/>
      <c r="EI1266" s="6"/>
      <c r="EJ1266" s="6"/>
      <c r="EK1266" s="6"/>
      <c r="EL1266" s="6"/>
      <c r="EM1266" s="6"/>
      <c r="EN1266" s="6"/>
      <c r="EO1266" s="6"/>
      <c r="EP1266" s="6"/>
      <c r="EQ1266" s="6"/>
      <c r="ER1266" s="6"/>
      <c r="ES1266" s="6"/>
      <c r="ET1266" s="6"/>
      <c r="EU1266" s="6"/>
      <c r="EV1266" s="6"/>
      <c r="EW1266" s="6"/>
      <c r="EX1266" s="6"/>
      <c r="EY1266" s="6"/>
      <c r="EZ1266" s="6"/>
      <c r="FA1266" s="6"/>
      <c r="FB1266" s="6"/>
      <c r="FC1266" s="6"/>
      <c r="FD1266" s="6"/>
      <c r="FE1266" s="6"/>
      <c r="FF1266" s="6"/>
      <c r="FG1266" s="6"/>
      <c r="FH1266" s="6"/>
      <c r="FI1266" s="6"/>
      <c r="FJ1266" s="6"/>
      <c r="FK1266" s="6"/>
      <c r="FL1266" s="6"/>
      <c r="FM1266" s="6"/>
      <c r="FN1266" s="6"/>
      <c r="FO1266" s="6"/>
      <c r="FP1266" s="6"/>
      <c r="FQ1266" s="6"/>
      <c r="FR1266" s="6"/>
      <c r="FS1266" s="6"/>
      <c r="FT1266" s="6"/>
      <c r="FU1266" s="6"/>
      <c r="FV1266" s="6"/>
      <c r="FW1266" s="6"/>
      <c r="FX1266" s="6"/>
      <c r="FY1266" s="6"/>
      <c r="FZ1266" s="6"/>
      <c r="GA1266" s="6"/>
      <c r="GB1266" s="6"/>
      <c r="GC1266" s="6"/>
      <c r="GD1266" s="6"/>
      <c r="GE1266" s="6"/>
      <c r="GF1266" s="6"/>
      <c r="GG1266" s="6"/>
      <c r="GH1266" s="6"/>
      <c r="GI1266" s="6"/>
      <c r="GJ1266" s="6"/>
      <c r="GK1266" s="6"/>
      <c r="GL1266" s="6"/>
      <c r="GM1266" s="6"/>
      <c r="GN1266" s="6"/>
      <c r="GO1266" s="6"/>
      <c r="GP1266" s="6"/>
      <c r="GQ1266" s="6"/>
      <c r="GR1266" s="6"/>
      <c r="GS1266" s="6"/>
      <c r="GT1266" s="6"/>
      <c r="GU1266" s="6"/>
      <c r="GV1266" s="6"/>
      <c r="GW1266" s="6"/>
      <c r="GX1266" s="6"/>
      <c r="GY1266" s="6"/>
      <c r="GZ1266" s="6"/>
      <c r="HA1266" s="6"/>
      <c r="HB1266" s="6"/>
      <c r="HC1266" s="6"/>
      <c r="HD1266" s="6"/>
      <c r="HE1266" s="6"/>
      <c r="HF1266" s="6"/>
      <c r="HG1266" s="6"/>
      <c r="HH1266" s="6"/>
      <c r="HI1266" s="6"/>
      <c r="HJ1266" s="6"/>
      <c r="HK1266" s="6"/>
      <c r="HL1266" s="6"/>
      <c r="HM1266" s="6"/>
      <c r="HN1266" s="6"/>
      <c r="HO1266" s="6"/>
      <c r="HP1266" s="6"/>
      <c r="HQ1266" s="6"/>
      <c r="HR1266" s="6"/>
      <c r="HS1266" s="6"/>
      <c r="HT1266" s="6"/>
      <c r="HU1266" s="6"/>
      <c r="HV1266" s="6"/>
      <c r="HW1266" s="6"/>
      <c r="HX1266" s="6"/>
      <c r="HY1266" s="6"/>
      <c r="HZ1266" s="6"/>
      <c r="IA1266" s="6"/>
      <c r="IB1266" s="6"/>
      <c r="IC1266" s="6"/>
      <c r="ID1266" s="6"/>
      <c r="IE1266" s="6"/>
      <c r="IF1266" s="6"/>
      <c r="IG1266" s="6"/>
      <c r="IH1266" s="6"/>
      <c r="II1266" s="6"/>
      <c r="IJ1266" s="6"/>
      <c r="IK1266" s="6"/>
      <c r="IL1266" s="6"/>
      <c r="IM1266" s="6"/>
      <c r="IN1266" s="6"/>
      <c r="IO1266" s="6"/>
      <c r="IP1266" s="6"/>
      <c r="IQ1266" s="6"/>
      <c r="IR1266" s="6"/>
      <c r="IS1266" s="6"/>
      <c r="IT1266" s="6"/>
      <c r="IU1266" s="6"/>
      <c r="IV1266" s="6"/>
    </row>
    <row r="1267" spans="1:256" s="62" customFormat="1" x14ac:dyDescent="0.2">
      <c r="A1267" s="6" t="s">
        <v>894</v>
      </c>
      <c r="B1267" s="66">
        <v>35531.756944444445</v>
      </c>
      <c r="C1267" s="66"/>
      <c r="D1267" s="6" t="s">
        <v>924</v>
      </c>
      <c r="E1267" s="6"/>
      <c r="F1267" s="6"/>
      <c r="G1267" s="6">
        <v>50</v>
      </c>
      <c r="H1267" s="6"/>
      <c r="I1267" s="6"/>
      <c r="J1267" s="6"/>
      <c r="K1267" s="6">
        <v>0.11</v>
      </c>
      <c r="L1267" s="6"/>
      <c r="M1267" s="6"/>
      <c r="N1267" s="6" t="s">
        <v>1784</v>
      </c>
      <c r="O1267" s="6">
        <v>600</v>
      </c>
      <c r="P1267" s="6"/>
      <c r="Q1267" s="6">
        <v>210</v>
      </c>
      <c r="R1267" s="6"/>
      <c r="S1267" s="6">
        <v>5.77</v>
      </c>
      <c r="T1267" s="6"/>
      <c r="U1267" s="6">
        <v>3.8</v>
      </c>
      <c r="V1267" s="6"/>
      <c r="W1267" s="6"/>
      <c r="X1267" s="6"/>
      <c r="Y1267" s="6"/>
      <c r="Z1267" s="6"/>
      <c r="AA1267" s="6">
        <v>40.4</v>
      </c>
      <c r="AB1267" s="6"/>
      <c r="AC1267" s="6"/>
      <c r="AD1267" s="6"/>
      <c r="AE1267" s="6">
        <v>21</v>
      </c>
      <c r="AF1267" s="6"/>
      <c r="AG1267" s="6">
        <v>140</v>
      </c>
      <c r="AH1267" s="6"/>
      <c r="AI1267" s="6"/>
      <c r="AJ1267" s="6"/>
      <c r="AK1267" s="6"/>
      <c r="AL1267" s="6"/>
      <c r="AM1267" s="6">
        <v>7.7</v>
      </c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  <c r="BD1267" s="6"/>
      <c r="BE1267" s="6"/>
      <c r="BF1267" s="6"/>
      <c r="BG1267" s="6"/>
      <c r="BH1267" s="6"/>
      <c r="BI1267" s="6"/>
      <c r="BJ1267" s="6"/>
      <c r="BK1267" s="6"/>
      <c r="BL1267" s="6"/>
      <c r="BM1267" s="6"/>
      <c r="BN1267" s="6"/>
      <c r="BO1267" s="6"/>
      <c r="BP1267" s="6"/>
      <c r="BQ1267" s="6">
        <v>2.8000000000000001E-2</v>
      </c>
      <c r="BR1267" s="6"/>
      <c r="BS1267" s="6"/>
      <c r="BT1267" s="6"/>
      <c r="BU1267" s="6"/>
      <c r="BV1267" s="6"/>
      <c r="BW1267" s="6"/>
      <c r="BX1267" s="6"/>
      <c r="BY1267" s="6"/>
      <c r="BZ1267" s="6"/>
      <c r="CA1267" s="6"/>
      <c r="CB1267" s="6"/>
      <c r="CC1267" s="6"/>
      <c r="CD1267" s="6"/>
      <c r="CE1267" s="6"/>
      <c r="CF1267" s="6"/>
      <c r="CG1267" s="6"/>
      <c r="CH1267" s="6"/>
      <c r="CI1267" s="6"/>
      <c r="CJ1267" s="6"/>
      <c r="CK1267" s="6"/>
      <c r="CL1267" s="6"/>
      <c r="CM1267" s="6"/>
      <c r="CN1267" s="6"/>
      <c r="CO1267" s="6"/>
      <c r="CP1267" s="6"/>
      <c r="CQ1267" s="6"/>
      <c r="CR1267" s="6"/>
      <c r="CS1267" s="6"/>
      <c r="CT1267" s="6"/>
      <c r="CU1267" s="6"/>
      <c r="CV1267" s="6"/>
      <c r="CW1267" s="6"/>
      <c r="CX1267" s="6"/>
      <c r="CY1267" s="6"/>
      <c r="CZ1267" s="6"/>
      <c r="DA1267" s="6"/>
      <c r="DB1267" s="6"/>
      <c r="DC1267" s="6"/>
      <c r="DD1267" s="6"/>
      <c r="DE1267" s="6"/>
      <c r="DF1267" s="6"/>
      <c r="DG1267" s="6"/>
      <c r="DH1267" s="6"/>
      <c r="DI1267" s="6"/>
      <c r="DJ1267" s="6"/>
      <c r="DK1267" s="6"/>
      <c r="DL1267" s="6"/>
      <c r="DM1267" s="6"/>
      <c r="DN1267" s="6"/>
      <c r="DO1267" s="6"/>
      <c r="DP1267" s="6"/>
      <c r="DQ1267" s="6"/>
      <c r="DR1267" s="6"/>
      <c r="DS1267" s="6"/>
      <c r="DT1267" s="6"/>
      <c r="DU1267" s="6"/>
      <c r="DV1267" s="6"/>
      <c r="DW1267" s="6"/>
      <c r="DX1267" s="6"/>
      <c r="DY1267" s="6"/>
      <c r="DZ1267" s="6"/>
      <c r="EA1267" s="6"/>
      <c r="EB1267" s="6"/>
      <c r="EC1267" s="6"/>
      <c r="ED1267" s="6"/>
      <c r="EE1267" s="6"/>
      <c r="EF1267" s="6"/>
      <c r="EG1267" s="6"/>
      <c r="EH1267" s="6"/>
      <c r="EI1267" s="6"/>
      <c r="EJ1267" s="6"/>
      <c r="EK1267" s="6"/>
      <c r="EL1267" s="6"/>
      <c r="EM1267" s="6"/>
      <c r="EN1267" s="6"/>
      <c r="EO1267" s="6"/>
      <c r="EP1267" s="6"/>
      <c r="EQ1267" s="6"/>
      <c r="ER1267" s="6"/>
      <c r="ES1267" s="6"/>
      <c r="ET1267" s="6"/>
      <c r="EU1267" s="6"/>
      <c r="EV1267" s="6"/>
      <c r="EW1267" s="6"/>
      <c r="EX1267" s="6"/>
      <c r="EY1267" s="6"/>
      <c r="EZ1267" s="6"/>
      <c r="FA1267" s="6"/>
      <c r="FB1267" s="6"/>
      <c r="FC1267" s="6"/>
      <c r="FD1267" s="6"/>
      <c r="FE1267" s="6"/>
      <c r="FF1267" s="6"/>
      <c r="FG1267" s="6"/>
      <c r="FH1267" s="6"/>
      <c r="FI1267" s="6"/>
      <c r="FJ1267" s="6"/>
      <c r="FK1267" s="6"/>
      <c r="FL1267" s="6"/>
      <c r="FM1267" s="6"/>
      <c r="FN1267" s="6"/>
      <c r="FO1267" s="6"/>
      <c r="FP1267" s="6"/>
      <c r="FQ1267" s="6"/>
      <c r="FR1267" s="6"/>
      <c r="FS1267" s="6"/>
      <c r="FT1267" s="6"/>
      <c r="FU1267" s="6"/>
      <c r="FV1267" s="6"/>
      <c r="FW1267" s="6"/>
      <c r="FX1267" s="6"/>
      <c r="FY1267" s="6"/>
      <c r="FZ1267" s="6"/>
      <c r="GA1267" s="6"/>
      <c r="GB1267" s="6"/>
      <c r="GC1267" s="6"/>
      <c r="GD1267" s="6"/>
      <c r="GE1267" s="6"/>
      <c r="GF1267" s="6"/>
      <c r="GG1267" s="6"/>
      <c r="GH1267" s="6"/>
      <c r="GI1267" s="6"/>
      <c r="GJ1267" s="6"/>
      <c r="GK1267" s="6"/>
      <c r="GL1267" s="6"/>
      <c r="GM1267" s="6"/>
      <c r="GN1267" s="6"/>
      <c r="GO1267" s="6"/>
      <c r="GP1267" s="6"/>
      <c r="GQ1267" s="6"/>
      <c r="GR1267" s="6"/>
      <c r="GS1267" s="6"/>
      <c r="GT1267" s="6"/>
      <c r="GU1267" s="6"/>
      <c r="GV1267" s="6"/>
      <c r="GW1267" s="6"/>
      <c r="GX1267" s="6"/>
      <c r="GY1267" s="6"/>
      <c r="GZ1267" s="6"/>
      <c r="HA1267" s="6"/>
      <c r="HB1267" s="6"/>
      <c r="HC1267" s="6"/>
      <c r="HD1267" s="6"/>
      <c r="HE1267" s="6"/>
      <c r="HF1267" s="6"/>
      <c r="HG1267" s="6"/>
      <c r="HH1267" s="6"/>
      <c r="HI1267" s="6"/>
      <c r="HJ1267" s="6"/>
      <c r="HK1267" s="6"/>
      <c r="HL1267" s="6"/>
      <c r="HM1267" s="6"/>
      <c r="HN1267" s="6"/>
      <c r="HO1267" s="6"/>
      <c r="HP1267" s="6"/>
      <c r="HQ1267" s="6"/>
      <c r="HR1267" s="6"/>
      <c r="HS1267" s="6"/>
      <c r="HT1267" s="6"/>
      <c r="HU1267" s="6"/>
      <c r="HV1267" s="6"/>
      <c r="HW1267" s="6"/>
      <c r="HX1267" s="6"/>
      <c r="HY1267" s="6"/>
      <c r="HZ1267" s="6"/>
      <c r="IA1267" s="6"/>
      <c r="IB1267" s="6"/>
      <c r="IC1267" s="6"/>
      <c r="ID1267" s="6"/>
      <c r="IE1267" s="6"/>
      <c r="IF1267" s="6"/>
      <c r="IG1267" s="6"/>
      <c r="IH1267" s="6"/>
      <c r="II1267" s="6"/>
      <c r="IJ1267" s="6"/>
      <c r="IK1267" s="6"/>
      <c r="IL1267" s="6"/>
      <c r="IM1267" s="6"/>
      <c r="IN1267" s="6"/>
      <c r="IO1267" s="6"/>
      <c r="IP1267" s="6"/>
      <c r="IQ1267" s="6"/>
      <c r="IR1267" s="6"/>
      <c r="IS1267" s="6"/>
      <c r="IT1267" s="6"/>
      <c r="IU1267" s="6"/>
      <c r="IV1267" s="6"/>
    </row>
    <row r="1268" spans="1:256" s="62" customFormat="1" x14ac:dyDescent="0.2">
      <c r="A1268" s="6" t="s">
        <v>894</v>
      </c>
      <c r="B1268" s="66">
        <v>35531.840277777781</v>
      </c>
      <c r="C1268" s="66"/>
      <c r="D1268" s="6" t="s">
        <v>925</v>
      </c>
      <c r="E1268" s="6"/>
      <c r="F1268" s="6"/>
      <c r="G1268" s="6">
        <v>50</v>
      </c>
      <c r="H1268" s="6"/>
      <c r="I1268" s="6"/>
      <c r="J1268" s="6"/>
      <c r="K1268" s="6">
        <v>0.04</v>
      </c>
      <c r="L1268" s="6"/>
      <c r="M1268" s="6"/>
      <c r="N1268" s="6"/>
      <c r="O1268" s="6">
        <v>405</v>
      </c>
      <c r="P1268" s="6"/>
      <c r="Q1268" s="6"/>
      <c r="R1268" s="6"/>
      <c r="S1268" s="6">
        <v>10.4</v>
      </c>
      <c r="T1268" s="6"/>
      <c r="U1268" s="6">
        <v>19</v>
      </c>
      <c r="V1268" s="6"/>
      <c r="W1268" s="6"/>
      <c r="X1268" s="6"/>
      <c r="Y1268" s="6"/>
      <c r="Z1268" s="6"/>
      <c r="AA1268" s="6"/>
      <c r="AB1268" s="6"/>
      <c r="AC1268" s="6"/>
      <c r="AD1268" s="6"/>
      <c r="AE1268" s="6">
        <v>34</v>
      </c>
      <c r="AF1268" s="6"/>
      <c r="AG1268" s="6">
        <v>250</v>
      </c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  <c r="BD1268" s="6"/>
      <c r="BE1268" s="6"/>
      <c r="BF1268" s="6"/>
      <c r="BG1268" s="6"/>
      <c r="BH1268" s="6"/>
      <c r="BI1268" s="6"/>
      <c r="BJ1268" s="6"/>
      <c r="BK1268" s="6"/>
      <c r="BL1268" s="6"/>
      <c r="BM1268" s="6"/>
      <c r="BN1268" s="6"/>
      <c r="BO1268" s="6"/>
      <c r="BP1268" s="6"/>
      <c r="BQ1268" s="6"/>
      <c r="BR1268" s="6"/>
      <c r="BS1268" s="6"/>
      <c r="BT1268" s="6"/>
      <c r="BU1268" s="6"/>
      <c r="BV1268" s="6"/>
      <c r="BW1268" s="6"/>
      <c r="BX1268" s="6"/>
      <c r="BY1268" s="6"/>
      <c r="BZ1268" s="6"/>
      <c r="CA1268" s="6"/>
      <c r="CB1268" s="6"/>
      <c r="CC1268" s="6"/>
      <c r="CD1268" s="6"/>
      <c r="CE1268" s="6"/>
      <c r="CF1268" s="6"/>
      <c r="CG1268" s="6"/>
      <c r="CH1268" s="6"/>
      <c r="CI1268" s="6"/>
      <c r="CJ1268" s="6"/>
      <c r="CK1268" s="6"/>
      <c r="CL1268" s="6"/>
      <c r="CM1268" s="6"/>
      <c r="CN1268" s="6"/>
      <c r="CO1268" s="6"/>
      <c r="CP1268" s="6"/>
      <c r="CQ1268" s="6"/>
      <c r="CR1268" s="6"/>
      <c r="CS1268" s="6"/>
      <c r="CT1268" s="6"/>
      <c r="CU1268" s="6"/>
      <c r="CV1268" s="6"/>
      <c r="CW1268" s="6"/>
      <c r="CX1268" s="6"/>
      <c r="CY1268" s="6"/>
      <c r="CZ1268" s="6"/>
      <c r="DA1268" s="6"/>
      <c r="DB1268" s="6"/>
      <c r="DC1268" s="6"/>
      <c r="DD1268" s="6"/>
      <c r="DE1268" s="6"/>
      <c r="DF1268" s="6"/>
      <c r="DG1268" s="6"/>
      <c r="DH1268" s="6"/>
      <c r="DI1268" s="6"/>
      <c r="DJ1268" s="6"/>
      <c r="DK1268" s="6"/>
      <c r="DL1268" s="6"/>
      <c r="DM1268" s="6"/>
      <c r="DN1268" s="6"/>
      <c r="DO1268" s="6"/>
      <c r="DP1268" s="6"/>
      <c r="DQ1268" s="6"/>
      <c r="DR1268" s="6"/>
      <c r="DS1268" s="6"/>
      <c r="DT1268" s="6"/>
      <c r="DU1268" s="6"/>
      <c r="DV1268" s="6"/>
      <c r="DW1268" s="6"/>
      <c r="DX1268" s="6"/>
      <c r="DY1268" s="6"/>
      <c r="DZ1268" s="6"/>
      <c r="EA1268" s="6"/>
      <c r="EB1268" s="6"/>
      <c r="EC1268" s="6"/>
      <c r="ED1268" s="6"/>
      <c r="EE1268" s="6"/>
      <c r="EF1268" s="6"/>
      <c r="EG1268" s="6"/>
      <c r="EH1268" s="6"/>
      <c r="EI1268" s="6"/>
      <c r="EJ1268" s="6"/>
      <c r="EK1268" s="6"/>
      <c r="EL1268" s="6"/>
      <c r="EM1268" s="6"/>
      <c r="EN1268" s="6"/>
      <c r="EO1268" s="6"/>
      <c r="EP1268" s="6"/>
      <c r="EQ1268" s="6"/>
      <c r="ER1268" s="6"/>
      <c r="ES1268" s="6"/>
      <c r="ET1268" s="6"/>
      <c r="EU1268" s="6"/>
      <c r="EV1268" s="6"/>
      <c r="EW1268" s="6"/>
      <c r="EX1268" s="6"/>
      <c r="EY1268" s="6"/>
      <c r="EZ1268" s="6"/>
      <c r="FA1268" s="6"/>
      <c r="FB1268" s="6"/>
      <c r="FC1268" s="6"/>
      <c r="FD1268" s="6"/>
      <c r="FE1268" s="6"/>
      <c r="FF1268" s="6"/>
      <c r="FG1268" s="6"/>
      <c r="FH1268" s="6"/>
      <c r="FI1268" s="6"/>
      <c r="FJ1268" s="6"/>
      <c r="FK1268" s="6"/>
      <c r="FL1268" s="6"/>
      <c r="FM1268" s="6"/>
      <c r="FN1268" s="6"/>
      <c r="FO1268" s="6"/>
      <c r="FP1268" s="6"/>
      <c r="FQ1268" s="6"/>
      <c r="FR1268" s="6"/>
      <c r="FS1268" s="6"/>
      <c r="FT1268" s="6"/>
      <c r="FU1268" s="6"/>
      <c r="FV1268" s="6"/>
      <c r="FW1268" s="6"/>
      <c r="FX1268" s="6"/>
      <c r="FY1268" s="6"/>
      <c r="FZ1268" s="6"/>
      <c r="GA1268" s="6"/>
      <c r="GB1268" s="6"/>
      <c r="GC1268" s="6"/>
      <c r="GD1268" s="6"/>
      <c r="GE1268" s="6"/>
      <c r="GF1268" s="6"/>
      <c r="GG1268" s="6"/>
      <c r="GH1268" s="6"/>
      <c r="GI1268" s="6"/>
      <c r="GJ1268" s="6"/>
      <c r="GK1268" s="6"/>
      <c r="GL1268" s="6"/>
      <c r="GM1268" s="6"/>
      <c r="GN1268" s="6"/>
      <c r="GO1268" s="6"/>
      <c r="GP1268" s="6"/>
      <c r="GQ1268" s="6"/>
      <c r="GR1268" s="6"/>
      <c r="GS1268" s="6"/>
      <c r="GT1268" s="6"/>
      <c r="GU1268" s="6"/>
      <c r="GV1268" s="6"/>
      <c r="GW1268" s="6"/>
      <c r="GX1268" s="6"/>
      <c r="GY1268" s="6"/>
      <c r="GZ1268" s="6"/>
      <c r="HA1268" s="6"/>
      <c r="HB1268" s="6"/>
      <c r="HC1268" s="6"/>
      <c r="HD1268" s="6"/>
      <c r="HE1268" s="6"/>
      <c r="HF1268" s="6"/>
      <c r="HG1268" s="6"/>
      <c r="HH1268" s="6"/>
      <c r="HI1268" s="6"/>
      <c r="HJ1268" s="6"/>
      <c r="HK1268" s="6"/>
      <c r="HL1268" s="6"/>
      <c r="HM1268" s="6"/>
      <c r="HN1268" s="6"/>
      <c r="HO1268" s="6"/>
      <c r="HP1268" s="6"/>
      <c r="HQ1268" s="6"/>
      <c r="HR1268" s="6"/>
      <c r="HS1268" s="6"/>
      <c r="HT1268" s="6"/>
      <c r="HU1268" s="6"/>
      <c r="HV1268" s="6"/>
      <c r="HW1268" s="6"/>
      <c r="HX1268" s="6"/>
      <c r="HY1268" s="6"/>
      <c r="HZ1268" s="6"/>
      <c r="IA1268" s="6"/>
      <c r="IB1268" s="6"/>
      <c r="IC1268" s="6"/>
      <c r="ID1268" s="6"/>
      <c r="IE1268" s="6"/>
      <c r="IF1268" s="6"/>
      <c r="IG1268" s="6"/>
      <c r="IH1268" s="6"/>
      <c r="II1268" s="6"/>
      <c r="IJ1268" s="6"/>
      <c r="IK1268" s="6"/>
      <c r="IL1268" s="6"/>
      <c r="IM1268" s="6"/>
      <c r="IN1268" s="6"/>
      <c r="IO1268" s="6"/>
      <c r="IP1268" s="6"/>
      <c r="IQ1268" s="6"/>
      <c r="IR1268" s="6"/>
      <c r="IS1268" s="6"/>
      <c r="IT1268" s="6"/>
      <c r="IU1268" s="6"/>
      <c r="IV1268" s="6"/>
    </row>
    <row r="1269" spans="1:256" s="62" customFormat="1" x14ac:dyDescent="0.2">
      <c r="A1269" s="6" t="s">
        <v>894</v>
      </c>
      <c r="B1269" s="66">
        <v>35531.951388888891</v>
      </c>
      <c r="C1269" s="66"/>
      <c r="D1269" s="6" t="s">
        <v>926</v>
      </c>
      <c r="E1269" s="6"/>
      <c r="F1269" s="6"/>
      <c r="G1269" s="6">
        <v>50</v>
      </c>
      <c r="H1269" s="6"/>
      <c r="I1269" s="6"/>
      <c r="J1269" s="6"/>
      <c r="K1269" s="6">
        <v>0.03</v>
      </c>
      <c r="L1269" s="6"/>
      <c r="M1269" s="6"/>
      <c r="N1269" s="6"/>
      <c r="O1269" s="6">
        <v>678</v>
      </c>
      <c r="P1269" s="6"/>
      <c r="Q1269" s="6"/>
      <c r="R1269" s="6"/>
      <c r="S1269" s="6">
        <v>23.6</v>
      </c>
      <c r="T1269" s="6"/>
      <c r="U1269" s="6">
        <v>38</v>
      </c>
      <c r="V1269" s="6"/>
      <c r="W1269" s="6"/>
      <c r="X1269" s="6"/>
      <c r="Y1269" s="6"/>
      <c r="Z1269" s="6"/>
      <c r="AA1269" s="6"/>
      <c r="AB1269" s="6"/>
      <c r="AC1269" s="6"/>
      <c r="AD1269" s="6"/>
      <c r="AE1269" s="6">
        <v>47</v>
      </c>
      <c r="AF1269" s="6"/>
      <c r="AG1269" s="6">
        <v>400</v>
      </c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  <c r="BD1269" s="6"/>
      <c r="BE1269" s="6"/>
      <c r="BF1269" s="6"/>
      <c r="BG1269" s="6"/>
      <c r="BH1269" s="6"/>
      <c r="BI1269" s="6"/>
      <c r="BJ1269" s="6"/>
      <c r="BK1269" s="6"/>
      <c r="BL1269" s="6"/>
      <c r="BM1269" s="6"/>
      <c r="BN1269" s="6"/>
      <c r="BO1269" s="6"/>
      <c r="BP1269" s="6"/>
      <c r="BQ1269" s="6"/>
      <c r="BR1269" s="6"/>
      <c r="BS1269" s="6"/>
      <c r="BT1269" s="6"/>
      <c r="BU1269" s="6"/>
      <c r="BV1269" s="6"/>
      <c r="BW1269" s="6"/>
      <c r="BX1269" s="6"/>
      <c r="BY1269" s="6"/>
      <c r="BZ1269" s="6"/>
      <c r="CA1269" s="6"/>
      <c r="CB1269" s="6"/>
      <c r="CC1269" s="6"/>
      <c r="CD1269" s="6"/>
      <c r="CE1269" s="6"/>
      <c r="CF1269" s="6"/>
      <c r="CG1269" s="6"/>
      <c r="CH1269" s="6"/>
      <c r="CI1269" s="6"/>
      <c r="CJ1269" s="6"/>
      <c r="CK1269" s="6"/>
      <c r="CL1269" s="6"/>
      <c r="CM1269" s="6"/>
      <c r="CN1269" s="6"/>
      <c r="CO1269" s="6"/>
      <c r="CP1269" s="6"/>
      <c r="CQ1269" s="6"/>
      <c r="CR1269" s="6"/>
      <c r="CS1269" s="6"/>
      <c r="CT1269" s="6"/>
      <c r="CU1269" s="6"/>
      <c r="CV1269" s="6"/>
      <c r="CW1269" s="6"/>
      <c r="CX1269" s="6"/>
      <c r="CY1269" s="6"/>
      <c r="CZ1269" s="6"/>
      <c r="DA1269" s="6"/>
      <c r="DB1269" s="6"/>
      <c r="DC1269" s="6"/>
      <c r="DD1269" s="6"/>
      <c r="DE1269" s="6"/>
      <c r="DF1269" s="6"/>
      <c r="DG1269" s="6"/>
      <c r="DH1269" s="6"/>
      <c r="DI1269" s="6"/>
      <c r="DJ1269" s="6"/>
      <c r="DK1269" s="6"/>
      <c r="DL1269" s="6"/>
      <c r="DM1269" s="6"/>
      <c r="DN1269" s="6"/>
      <c r="DO1269" s="6"/>
      <c r="DP1269" s="6"/>
      <c r="DQ1269" s="6"/>
      <c r="DR1269" s="6"/>
      <c r="DS1269" s="6"/>
      <c r="DT1269" s="6"/>
      <c r="DU1269" s="6"/>
      <c r="DV1269" s="6"/>
      <c r="DW1269" s="6"/>
      <c r="DX1269" s="6"/>
      <c r="DY1269" s="6"/>
      <c r="DZ1269" s="6"/>
      <c r="EA1269" s="6"/>
      <c r="EB1269" s="6"/>
      <c r="EC1269" s="6"/>
      <c r="ED1269" s="6"/>
      <c r="EE1269" s="6"/>
      <c r="EF1269" s="6"/>
      <c r="EG1269" s="6"/>
      <c r="EH1269" s="6"/>
      <c r="EI1269" s="6"/>
      <c r="EJ1269" s="6"/>
      <c r="EK1269" s="6"/>
      <c r="EL1269" s="6"/>
      <c r="EM1269" s="6"/>
      <c r="EN1269" s="6"/>
      <c r="EO1269" s="6"/>
      <c r="EP1269" s="6"/>
      <c r="EQ1269" s="6"/>
      <c r="ER1269" s="6"/>
      <c r="ES1269" s="6"/>
      <c r="ET1269" s="6"/>
      <c r="EU1269" s="6"/>
      <c r="EV1269" s="6"/>
      <c r="EW1269" s="6"/>
      <c r="EX1269" s="6"/>
      <c r="EY1269" s="6"/>
      <c r="EZ1269" s="6"/>
      <c r="FA1269" s="6"/>
      <c r="FB1269" s="6"/>
      <c r="FC1269" s="6"/>
      <c r="FD1269" s="6"/>
      <c r="FE1269" s="6"/>
      <c r="FF1269" s="6"/>
      <c r="FG1269" s="6"/>
      <c r="FH1269" s="6"/>
      <c r="FI1269" s="6"/>
      <c r="FJ1269" s="6"/>
      <c r="FK1269" s="6"/>
      <c r="FL1269" s="6"/>
      <c r="FM1269" s="6"/>
      <c r="FN1269" s="6"/>
      <c r="FO1269" s="6"/>
      <c r="FP1269" s="6"/>
      <c r="FQ1269" s="6"/>
      <c r="FR1269" s="6"/>
      <c r="FS1269" s="6"/>
      <c r="FT1269" s="6"/>
      <c r="FU1269" s="6"/>
      <c r="FV1269" s="6"/>
      <c r="FW1269" s="6"/>
      <c r="FX1269" s="6"/>
      <c r="FY1269" s="6"/>
      <c r="FZ1269" s="6"/>
      <c r="GA1269" s="6"/>
      <c r="GB1269" s="6"/>
      <c r="GC1269" s="6"/>
      <c r="GD1269" s="6"/>
      <c r="GE1269" s="6"/>
      <c r="GF1269" s="6"/>
      <c r="GG1269" s="6"/>
      <c r="GH1269" s="6"/>
      <c r="GI1269" s="6"/>
      <c r="GJ1269" s="6"/>
      <c r="GK1269" s="6"/>
      <c r="GL1269" s="6"/>
      <c r="GM1269" s="6"/>
      <c r="GN1269" s="6"/>
      <c r="GO1269" s="6"/>
      <c r="GP1269" s="6"/>
      <c r="GQ1269" s="6"/>
      <c r="GR1269" s="6"/>
      <c r="GS1269" s="6"/>
      <c r="GT1269" s="6"/>
      <c r="GU1269" s="6"/>
      <c r="GV1269" s="6"/>
      <c r="GW1269" s="6"/>
      <c r="GX1269" s="6"/>
      <c r="GY1269" s="6"/>
      <c r="GZ1269" s="6"/>
      <c r="HA1269" s="6"/>
      <c r="HB1269" s="6"/>
      <c r="HC1269" s="6"/>
      <c r="HD1269" s="6"/>
      <c r="HE1269" s="6"/>
      <c r="HF1269" s="6"/>
      <c r="HG1269" s="6"/>
      <c r="HH1269" s="6"/>
      <c r="HI1269" s="6"/>
      <c r="HJ1269" s="6"/>
      <c r="HK1269" s="6"/>
      <c r="HL1269" s="6"/>
      <c r="HM1269" s="6"/>
      <c r="HN1269" s="6"/>
      <c r="HO1269" s="6"/>
      <c r="HP1269" s="6"/>
      <c r="HQ1269" s="6"/>
      <c r="HR1269" s="6"/>
      <c r="HS1269" s="6"/>
      <c r="HT1269" s="6"/>
      <c r="HU1269" s="6"/>
      <c r="HV1269" s="6"/>
      <c r="HW1269" s="6"/>
      <c r="HX1269" s="6"/>
      <c r="HY1269" s="6"/>
      <c r="HZ1269" s="6"/>
      <c r="IA1269" s="6"/>
      <c r="IB1269" s="6"/>
      <c r="IC1269" s="6"/>
      <c r="ID1269" s="6"/>
      <c r="IE1269" s="6"/>
      <c r="IF1269" s="6"/>
      <c r="IG1269" s="6"/>
      <c r="IH1269" s="6"/>
      <c r="II1269" s="6"/>
      <c r="IJ1269" s="6"/>
      <c r="IK1269" s="6"/>
      <c r="IL1269" s="6"/>
      <c r="IM1269" s="6"/>
      <c r="IN1269" s="6"/>
      <c r="IO1269" s="6"/>
      <c r="IP1269" s="6"/>
      <c r="IQ1269" s="6"/>
      <c r="IR1269" s="6"/>
      <c r="IS1269" s="6"/>
      <c r="IT1269" s="6"/>
      <c r="IU1269" s="6"/>
      <c r="IV1269" s="6"/>
    </row>
    <row r="1270" spans="1:256" s="62" customFormat="1" x14ac:dyDescent="0.2">
      <c r="A1270" s="6" t="s">
        <v>894</v>
      </c>
      <c r="B1270" s="66">
        <v>35532.010416666664</v>
      </c>
      <c r="C1270" s="66"/>
      <c r="D1270" s="6" t="s">
        <v>927</v>
      </c>
      <c r="E1270" s="6"/>
      <c r="F1270" s="6"/>
      <c r="G1270" s="6">
        <v>50</v>
      </c>
      <c r="H1270" s="6"/>
      <c r="I1270" s="6"/>
      <c r="J1270" s="6"/>
      <c r="K1270" s="6">
        <v>0.21</v>
      </c>
      <c r="L1270" s="6"/>
      <c r="M1270" s="6"/>
      <c r="N1270" s="6"/>
      <c r="O1270" s="6">
        <v>7280</v>
      </c>
      <c r="P1270" s="6"/>
      <c r="Q1270" s="6"/>
      <c r="R1270" s="6"/>
      <c r="S1270" s="6">
        <v>6.35</v>
      </c>
      <c r="T1270" s="6"/>
      <c r="U1270" s="6">
        <v>30</v>
      </c>
      <c r="V1270" s="6"/>
      <c r="W1270" s="6"/>
      <c r="X1270" s="6"/>
      <c r="Y1270" s="6"/>
      <c r="Z1270" s="6"/>
      <c r="AA1270" s="6"/>
      <c r="AB1270" s="6"/>
      <c r="AC1270" s="6"/>
      <c r="AD1270" s="6"/>
      <c r="AE1270" s="6">
        <v>24</v>
      </c>
      <c r="AF1270" s="6"/>
      <c r="AG1270" s="6">
        <v>12000</v>
      </c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  <c r="BD1270" s="6"/>
      <c r="BE1270" s="6"/>
      <c r="BF1270" s="6"/>
      <c r="BG1270" s="6"/>
      <c r="BH1270" s="6"/>
      <c r="BI1270" s="6"/>
      <c r="BJ1270" s="6"/>
      <c r="BK1270" s="6"/>
      <c r="BL1270" s="6"/>
      <c r="BM1270" s="6"/>
      <c r="BN1270" s="6"/>
      <c r="BO1270" s="6"/>
      <c r="BP1270" s="6"/>
      <c r="BQ1270" s="6"/>
      <c r="BR1270" s="6"/>
      <c r="BS1270" s="6"/>
      <c r="BT1270" s="6"/>
      <c r="BU1270" s="6"/>
      <c r="BV1270" s="6"/>
      <c r="BW1270" s="6"/>
      <c r="BX1270" s="6"/>
      <c r="BY1270" s="6"/>
      <c r="BZ1270" s="6"/>
      <c r="CA1270" s="6"/>
      <c r="CB1270" s="6"/>
      <c r="CC1270" s="6"/>
      <c r="CD1270" s="6"/>
      <c r="CE1270" s="6"/>
      <c r="CF1270" s="6"/>
      <c r="CG1270" s="6"/>
      <c r="CH1270" s="6"/>
      <c r="CI1270" s="6"/>
      <c r="CJ1270" s="6"/>
      <c r="CK1270" s="6"/>
      <c r="CL1270" s="6"/>
      <c r="CM1270" s="6"/>
      <c r="CN1270" s="6"/>
      <c r="CO1270" s="6"/>
      <c r="CP1270" s="6"/>
      <c r="CQ1270" s="6"/>
      <c r="CR1270" s="6"/>
      <c r="CS1270" s="6"/>
      <c r="CT1270" s="6"/>
      <c r="CU1270" s="6"/>
      <c r="CV1270" s="6"/>
      <c r="CW1270" s="6"/>
      <c r="CX1270" s="6"/>
      <c r="CY1270" s="6"/>
      <c r="CZ1270" s="6"/>
      <c r="DA1270" s="6"/>
      <c r="DB1270" s="6"/>
      <c r="DC1270" s="6"/>
      <c r="DD1270" s="6"/>
      <c r="DE1270" s="6"/>
      <c r="DF1270" s="6"/>
      <c r="DG1270" s="6"/>
      <c r="DH1270" s="6"/>
      <c r="DI1270" s="6"/>
      <c r="DJ1270" s="6"/>
      <c r="DK1270" s="6"/>
      <c r="DL1270" s="6"/>
      <c r="DM1270" s="6"/>
      <c r="DN1270" s="6"/>
      <c r="DO1270" s="6"/>
      <c r="DP1270" s="6"/>
      <c r="DQ1270" s="6"/>
      <c r="DR1270" s="6"/>
      <c r="DS1270" s="6"/>
      <c r="DT1270" s="6"/>
      <c r="DU1270" s="6"/>
      <c r="DV1270" s="6"/>
      <c r="DW1270" s="6"/>
      <c r="DX1270" s="6"/>
      <c r="DY1270" s="6"/>
      <c r="DZ1270" s="6"/>
      <c r="EA1270" s="6"/>
      <c r="EB1270" s="6"/>
      <c r="EC1270" s="6"/>
      <c r="ED1270" s="6"/>
      <c r="EE1270" s="6"/>
      <c r="EF1270" s="6"/>
      <c r="EG1270" s="6"/>
      <c r="EH1270" s="6"/>
      <c r="EI1270" s="6"/>
      <c r="EJ1270" s="6"/>
      <c r="EK1270" s="6"/>
      <c r="EL1270" s="6"/>
      <c r="EM1270" s="6"/>
      <c r="EN1270" s="6"/>
      <c r="EO1270" s="6"/>
      <c r="EP1270" s="6"/>
      <c r="EQ1270" s="6"/>
      <c r="ER1270" s="6"/>
      <c r="ES1270" s="6"/>
      <c r="ET1270" s="6"/>
      <c r="EU1270" s="6"/>
      <c r="EV1270" s="6"/>
      <c r="EW1270" s="6"/>
      <c r="EX1270" s="6"/>
      <c r="EY1270" s="6"/>
      <c r="EZ1270" s="6"/>
      <c r="FA1270" s="6"/>
      <c r="FB1270" s="6"/>
      <c r="FC1270" s="6"/>
      <c r="FD1270" s="6"/>
      <c r="FE1270" s="6"/>
      <c r="FF1270" s="6"/>
      <c r="FG1270" s="6"/>
      <c r="FH1270" s="6"/>
      <c r="FI1270" s="6"/>
      <c r="FJ1270" s="6"/>
      <c r="FK1270" s="6"/>
      <c r="FL1270" s="6"/>
      <c r="FM1270" s="6"/>
      <c r="FN1270" s="6"/>
      <c r="FO1270" s="6"/>
      <c r="FP1270" s="6"/>
      <c r="FQ1270" s="6"/>
      <c r="FR1270" s="6"/>
      <c r="FS1270" s="6"/>
      <c r="FT1270" s="6"/>
      <c r="FU1270" s="6"/>
      <c r="FV1270" s="6"/>
      <c r="FW1270" s="6"/>
      <c r="FX1270" s="6"/>
      <c r="FY1270" s="6"/>
      <c r="FZ1270" s="6"/>
      <c r="GA1270" s="6"/>
      <c r="GB1270" s="6"/>
      <c r="GC1270" s="6"/>
      <c r="GD1270" s="6"/>
      <c r="GE1270" s="6"/>
      <c r="GF1270" s="6"/>
      <c r="GG1270" s="6"/>
      <c r="GH1270" s="6"/>
      <c r="GI1270" s="6"/>
      <c r="GJ1270" s="6"/>
      <c r="GK1270" s="6"/>
      <c r="GL1270" s="6"/>
      <c r="GM1270" s="6"/>
      <c r="GN1270" s="6"/>
      <c r="GO1270" s="6"/>
      <c r="GP1270" s="6"/>
      <c r="GQ1270" s="6"/>
      <c r="GR1270" s="6"/>
      <c r="GS1270" s="6"/>
      <c r="GT1270" s="6"/>
      <c r="GU1270" s="6"/>
      <c r="GV1270" s="6"/>
      <c r="GW1270" s="6"/>
      <c r="GX1270" s="6"/>
      <c r="GY1270" s="6"/>
      <c r="GZ1270" s="6"/>
      <c r="HA1270" s="6"/>
      <c r="HB1270" s="6"/>
      <c r="HC1270" s="6"/>
      <c r="HD1270" s="6"/>
      <c r="HE1270" s="6"/>
      <c r="HF1270" s="6"/>
      <c r="HG1270" s="6"/>
      <c r="HH1270" s="6"/>
      <c r="HI1270" s="6"/>
      <c r="HJ1270" s="6"/>
      <c r="HK1270" s="6"/>
      <c r="HL1270" s="6"/>
      <c r="HM1270" s="6"/>
      <c r="HN1270" s="6"/>
      <c r="HO1270" s="6"/>
      <c r="HP1270" s="6"/>
      <c r="HQ1270" s="6"/>
      <c r="HR1270" s="6"/>
      <c r="HS1270" s="6"/>
      <c r="HT1270" s="6"/>
      <c r="HU1270" s="6"/>
      <c r="HV1270" s="6"/>
      <c r="HW1270" s="6"/>
      <c r="HX1270" s="6"/>
      <c r="HY1270" s="6"/>
      <c r="HZ1270" s="6"/>
      <c r="IA1270" s="6"/>
      <c r="IB1270" s="6"/>
      <c r="IC1270" s="6"/>
      <c r="ID1270" s="6"/>
      <c r="IE1270" s="6"/>
      <c r="IF1270" s="6"/>
      <c r="IG1270" s="6"/>
      <c r="IH1270" s="6"/>
      <c r="II1270" s="6"/>
      <c r="IJ1270" s="6"/>
      <c r="IK1270" s="6"/>
      <c r="IL1270" s="6"/>
      <c r="IM1270" s="6"/>
      <c r="IN1270" s="6"/>
      <c r="IO1270" s="6"/>
      <c r="IP1270" s="6"/>
      <c r="IQ1270" s="6"/>
      <c r="IR1270" s="6"/>
      <c r="IS1270" s="6"/>
      <c r="IT1270" s="6"/>
      <c r="IU1270" s="6"/>
      <c r="IV1270" s="6"/>
    </row>
    <row r="1271" spans="1:256" s="62" customFormat="1" x14ac:dyDescent="0.2">
      <c r="A1271" s="6" t="s">
        <v>894</v>
      </c>
      <c r="B1271" s="66">
        <v>35532.079861111109</v>
      </c>
      <c r="C1271" s="66"/>
      <c r="D1271" s="6" t="s">
        <v>928</v>
      </c>
      <c r="E1271" s="6"/>
      <c r="F1271" s="6"/>
      <c r="G1271" s="6">
        <v>50</v>
      </c>
      <c r="H1271" s="6"/>
      <c r="I1271" s="6"/>
      <c r="J1271" s="6"/>
      <c r="K1271" s="6">
        <v>0.73</v>
      </c>
      <c r="L1271" s="6"/>
      <c r="M1271" s="6"/>
      <c r="N1271" s="6"/>
      <c r="O1271" s="6">
        <v>6880</v>
      </c>
      <c r="P1271" s="6"/>
      <c r="Q1271" s="6"/>
      <c r="R1271" s="6"/>
      <c r="S1271" s="6">
        <v>4.16</v>
      </c>
      <c r="T1271" s="6"/>
      <c r="U1271" s="6">
        <v>50</v>
      </c>
      <c r="V1271" s="6"/>
      <c r="W1271" s="6"/>
      <c r="X1271" s="6"/>
      <c r="Y1271" s="6"/>
      <c r="Z1271" s="6"/>
      <c r="AA1271" s="6"/>
      <c r="AB1271" s="6"/>
      <c r="AC1271" s="6"/>
      <c r="AD1271" s="6"/>
      <c r="AE1271" s="6">
        <v>34</v>
      </c>
      <c r="AF1271" s="6"/>
      <c r="AG1271" s="6">
        <v>9500</v>
      </c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  <c r="BD1271" s="6"/>
      <c r="BE1271" s="6"/>
      <c r="BF1271" s="6"/>
      <c r="BG1271" s="6"/>
      <c r="BH1271" s="6"/>
      <c r="BI1271" s="6"/>
      <c r="BJ1271" s="6"/>
      <c r="BK1271" s="6"/>
      <c r="BL1271" s="6"/>
      <c r="BM1271" s="6"/>
      <c r="BN1271" s="6"/>
      <c r="BO1271" s="6"/>
      <c r="BP1271" s="6"/>
      <c r="BQ1271" s="6"/>
      <c r="BR1271" s="6"/>
      <c r="BS1271" s="6"/>
      <c r="BT1271" s="6"/>
      <c r="BU1271" s="6"/>
      <c r="BV1271" s="6"/>
      <c r="BW1271" s="6"/>
      <c r="BX1271" s="6"/>
      <c r="BY1271" s="6"/>
      <c r="BZ1271" s="6"/>
      <c r="CA1271" s="6"/>
      <c r="CB1271" s="6"/>
      <c r="CC1271" s="6"/>
      <c r="CD1271" s="6"/>
      <c r="CE1271" s="6"/>
      <c r="CF1271" s="6"/>
      <c r="CG1271" s="6"/>
      <c r="CH1271" s="6"/>
      <c r="CI1271" s="6"/>
      <c r="CJ1271" s="6"/>
      <c r="CK1271" s="6"/>
      <c r="CL1271" s="6"/>
      <c r="CM1271" s="6"/>
      <c r="CN1271" s="6"/>
      <c r="CO1271" s="6"/>
      <c r="CP1271" s="6"/>
      <c r="CQ1271" s="6"/>
      <c r="CR1271" s="6"/>
      <c r="CS1271" s="6"/>
      <c r="CT1271" s="6"/>
      <c r="CU1271" s="6"/>
      <c r="CV1271" s="6"/>
      <c r="CW1271" s="6"/>
      <c r="CX1271" s="6"/>
      <c r="CY1271" s="6"/>
      <c r="CZ1271" s="6"/>
      <c r="DA1271" s="6"/>
      <c r="DB1271" s="6"/>
      <c r="DC1271" s="6"/>
      <c r="DD1271" s="6"/>
      <c r="DE1271" s="6"/>
      <c r="DF1271" s="6"/>
      <c r="DG1271" s="6"/>
      <c r="DH1271" s="6"/>
      <c r="DI1271" s="6"/>
      <c r="DJ1271" s="6"/>
      <c r="DK1271" s="6"/>
      <c r="DL1271" s="6"/>
      <c r="DM1271" s="6"/>
      <c r="DN1271" s="6"/>
      <c r="DO1271" s="6"/>
      <c r="DP1271" s="6"/>
      <c r="DQ1271" s="6"/>
      <c r="DR1271" s="6"/>
      <c r="DS1271" s="6"/>
      <c r="DT1271" s="6"/>
      <c r="DU1271" s="6"/>
      <c r="DV1271" s="6"/>
      <c r="DW1271" s="6"/>
      <c r="DX1271" s="6"/>
      <c r="DY1271" s="6"/>
      <c r="DZ1271" s="6"/>
      <c r="EA1271" s="6"/>
      <c r="EB1271" s="6"/>
      <c r="EC1271" s="6"/>
      <c r="ED1271" s="6"/>
      <c r="EE1271" s="6"/>
      <c r="EF1271" s="6"/>
      <c r="EG1271" s="6"/>
      <c r="EH1271" s="6"/>
      <c r="EI1271" s="6"/>
      <c r="EJ1271" s="6"/>
      <c r="EK1271" s="6"/>
      <c r="EL1271" s="6"/>
      <c r="EM1271" s="6"/>
      <c r="EN1271" s="6"/>
      <c r="EO1271" s="6"/>
      <c r="EP1271" s="6"/>
      <c r="EQ1271" s="6"/>
      <c r="ER1271" s="6"/>
      <c r="ES1271" s="6"/>
      <c r="ET1271" s="6"/>
      <c r="EU1271" s="6"/>
      <c r="EV1271" s="6"/>
      <c r="EW1271" s="6"/>
      <c r="EX1271" s="6"/>
      <c r="EY1271" s="6"/>
      <c r="EZ1271" s="6"/>
      <c r="FA1271" s="6"/>
      <c r="FB1271" s="6"/>
      <c r="FC1271" s="6"/>
      <c r="FD1271" s="6"/>
      <c r="FE1271" s="6"/>
      <c r="FF1271" s="6"/>
      <c r="FG1271" s="6"/>
      <c r="FH1271" s="6"/>
      <c r="FI1271" s="6"/>
      <c r="FJ1271" s="6"/>
      <c r="FK1271" s="6"/>
      <c r="FL1271" s="6"/>
      <c r="FM1271" s="6"/>
      <c r="FN1271" s="6"/>
      <c r="FO1271" s="6"/>
      <c r="FP1271" s="6"/>
      <c r="FQ1271" s="6"/>
      <c r="FR1271" s="6"/>
      <c r="FS1271" s="6"/>
      <c r="FT1271" s="6"/>
      <c r="FU1271" s="6"/>
      <c r="FV1271" s="6"/>
      <c r="FW1271" s="6"/>
      <c r="FX1271" s="6"/>
      <c r="FY1271" s="6"/>
      <c r="FZ1271" s="6"/>
      <c r="GA1271" s="6"/>
      <c r="GB1271" s="6"/>
      <c r="GC1271" s="6"/>
      <c r="GD1271" s="6"/>
      <c r="GE1271" s="6"/>
      <c r="GF1271" s="6"/>
      <c r="GG1271" s="6"/>
      <c r="GH1271" s="6"/>
      <c r="GI1271" s="6"/>
      <c r="GJ1271" s="6"/>
      <c r="GK1271" s="6"/>
      <c r="GL1271" s="6"/>
      <c r="GM1271" s="6"/>
      <c r="GN1271" s="6"/>
      <c r="GO1271" s="6"/>
      <c r="GP1271" s="6"/>
      <c r="GQ1271" s="6"/>
      <c r="GR1271" s="6"/>
      <c r="GS1271" s="6"/>
      <c r="GT1271" s="6"/>
      <c r="GU1271" s="6"/>
      <c r="GV1271" s="6"/>
      <c r="GW1271" s="6"/>
      <c r="GX1271" s="6"/>
      <c r="GY1271" s="6"/>
      <c r="GZ1271" s="6"/>
      <c r="HA1271" s="6"/>
      <c r="HB1271" s="6"/>
      <c r="HC1271" s="6"/>
      <c r="HD1271" s="6"/>
      <c r="HE1271" s="6"/>
      <c r="HF1271" s="6"/>
      <c r="HG1271" s="6"/>
      <c r="HH1271" s="6"/>
      <c r="HI1271" s="6"/>
      <c r="HJ1271" s="6"/>
      <c r="HK1271" s="6"/>
      <c r="HL1271" s="6"/>
      <c r="HM1271" s="6"/>
      <c r="HN1271" s="6"/>
      <c r="HO1271" s="6"/>
      <c r="HP1271" s="6"/>
      <c r="HQ1271" s="6"/>
      <c r="HR1271" s="6"/>
      <c r="HS1271" s="6"/>
      <c r="HT1271" s="6"/>
      <c r="HU1271" s="6"/>
      <c r="HV1271" s="6"/>
      <c r="HW1271" s="6"/>
      <c r="HX1271" s="6"/>
      <c r="HY1271" s="6"/>
      <c r="HZ1271" s="6"/>
      <c r="IA1271" s="6"/>
      <c r="IB1271" s="6"/>
      <c r="IC1271" s="6"/>
      <c r="ID1271" s="6"/>
      <c r="IE1271" s="6"/>
      <c r="IF1271" s="6"/>
      <c r="IG1271" s="6"/>
      <c r="IH1271" s="6"/>
      <c r="II1271" s="6"/>
      <c r="IJ1271" s="6"/>
      <c r="IK1271" s="6"/>
      <c r="IL1271" s="6"/>
      <c r="IM1271" s="6"/>
      <c r="IN1271" s="6"/>
      <c r="IO1271" s="6"/>
      <c r="IP1271" s="6"/>
      <c r="IQ1271" s="6"/>
      <c r="IR1271" s="6"/>
      <c r="IS1271" s="6"/>
      <c r="IT1271" s="6"/>
      <c r="IU1271" s="6"/>
      <c r="IV1271" s="6"/>
    </row>
    <row r="1272" spans="1:256" s="62" customFormat="1" x14ac:dyDescent="0.2">
      <c r="A1272" s="6" t="s">
        <v>894</v>
      </c>
      <c r="B1272" s="66">
        <v>35532.163194444445</v>
      </c>
      <c r="C1272" s="66"/>
      <c r="D1272" s="6" t="s">
        <v>929</v>
      </c>
      <c r="E1272" s="6"/>
      <c r="F1272" s="6"/>
      <c r="G1272" s="6">
        <v>50</v>
      </c>
      <c r="H1272" s="6"/>
      <c r="I1272" s="6"/>
      <c r="J1272" s="6"/>
      <c r="K1272" s="6">
        <v>0.64</v>
      </c>
      <c r="L1272" s="6"/>
      <c r="M1272" s="6"/>
      <c r="N1272" s="6"/>
      <c r="O1272" s="6"/>
      <c r="P1272" s="6"/>
      <c r="Q1272" s="6"/>
      <c r="R1272" s="6"/>
      <c r="S1272" s="6">
        <v>2.96</v>
      </c>
      <c r="T1272" s="6"/>
      <c r="U1272" s="6">
        <v>23</v>
      </c>
      <c r="V1272" s="6"/>
      <c r="W1272" s="6"/>
      <c r="X1272" s="6"/>
      <c r="Y1272" s="6"/>
      <c r="Z1272" s="6"/>
      <c r="AA1272" s="6"/>
      <c r="AB1272" s="6"/>
      <c r="AC1272" s="6"/>
      <c r="AD1272" s="6"/>
      <c r="AE1272" s="6">
        <v>32</v>
      </c>
      <c r="AF1272" s="6"/>
      <c r="AG1272" s="6">
        <v>8400</v>
      </c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  <c r="BD1272" s="6"/>
      <c r="BE1272" s="6"/>
      <c r="BF1272" s="6"/>
      <c r="BG1272" s="6"/>
      <c r="BH1272" s="6"/>
      <c r="BI1272" s="6"/>
      <c r="BJ1272" s="6"/>
      <c r="BK1272" s="6"/>
      <c r="BL1272" s="6"/>
      <c r="BM1272" s="6"/>
      <c r="BN1272" s="6"/>
      <c r="BO1272" s="6"/>
      <c r="BP1272" s="6"/>
      <c r="BQ1272" s="6"/>
      <c r="BR1272" s="6"/>
      <c r="BS1272" s="6"/>
      <c r="BT1272" s="6"/>
      <c r="BU1272" s="6"/>
      <c r="BV1272" s="6"/>
      <c r="BW1272" s="6"/>
      <c r="BX1272" s="6"/>
      <c r="BY1272" s="6"/>
      <c r="BZ1272" s="6"/>
      <c r="CA1272" s="6"/>
      <c r="CB1272" s="6"/>
      <c r="CC1272" s="6"/>
      <c r="CD1272" s="6"/>
      <c r="CE1272" s="6"/>
      <c r="CF1272" s="6"/>
      <c r="CG1272" s="6"/>
      <c r="CH1272" s="6"/>
      <c r="CI1272" s="6"/>
      <c r="CJ1272" s="6"/>
      <c r="CK1272" s="6"/>
      <c r="CL1272" s="6"/>
      <c r="CM1272" s="6"/>
      <c r="CN1272" s="6"/>
      <c r="CO1272" s="6"/>
      <c r="CP1272" s="6"/>
      <c r="CQ1272" s="6"/>
      <c r="CR1272" s="6"/>
      <c r="CS1272" s="6"/>
      <c r="CT1272" s="6"/>
      <c r="CU1272" s="6"/>
      <c r="CV1272" s="6"/>
      <c r="CW1272" s="6"/>
      <c r="CX1272" s="6"/>
      <c r="CY1272" s="6"/>
      <c r="CZ1272" s="6"/>
      <c r="DA1272" s="6"/>
      <c r="DB1272" s="6"/>
      <c r="DC1272" s="6"/>
      <c r="DD1272" s="6"/>
      <c r="DE1272" s="6"/>
      <c r="DF1272" s="6"/>
      <c r="DG1272" s="6"/>
      <c r="DH1272" s="6"/>
      <c r="DI1272" s="6"/>
      <c r="DJ1272" s="6"/>
      <c r="DK1272" s="6"/>
      <c r="DL1272" s="6"/>
      <c r="DM1272" s="6"/>
      <c r="DN1272" s="6"/>
      <c r="DO1272" s="6"/>
      <c r="DP1272" s="6"/>
      <c r="DQ1272" s="6"/>
      <c r="DR1272" s="6"/>
      <c r="DS1272" s="6"/>
      <c r="DT1272" s="6"/>
      <c r="DU1272" s="6"/>
      <c r="DV1272" s="6"/>
      <c r="DW1272" s="6"/>
      <c r="DX1272" s="6"/>
      <c r="DY1272" s="6"/>
      <c r="DZ1272" s="6"/>
      <c r="EA1272" s="6"/>
      <c r="EB1272" s="6"/>
      <c r="EC1272" s="6"/>
      <c r="ED1272" s="6"/>
      <c r="EE1272" s="6"/>
      <c r="EF1272" s="6"/>
      <c r="EG1272" s="6"/>
      <c r="EH1272" s="6"/>
      <c r="EI1272" s="6"/>
      <c r="EJ1272" s="6"/>
      <c r="EK1272" s="6"/>
      <c r="EL1272" s="6"/>
      <c r="EM1272" s="6"/>
      <c r="EN1272" s="6"/>
      <c r="EO1272" s="6"/>
      <c r="EP1272" s="6"/>
      <c r="EQ1272" s="6"/>
      <c r="ER1272" s="6"/>
      <c r="ES1272" s="6"/>
      <c r="ET1272" s="6"/>
      <c r="EU1272" s="6"/>
      <c r="EV1272" s="6"/>
      <c r="EW1272" s="6"/>
      <c r="EX1272" s="6"/>
      <c r="EY1272" s="6"/>
      <c r="EZ1272" s="6"/>
      <c r="FA1272" s="6"/>
      <c r="FB1272" s="6"/>
      <c r="FC1272" s="6"/>
      <c r="FD1272" s="6"/>
      <c r="FE1272" s="6"/>
      <c r="FF1272" s="6"/>
      <c r="FG1272" s="6"/>
      <c r="FH1272" s="6"/>
      <c r="FI1272" s="6"/>
      <c r="FJ1272" s="6"/>
      <c r="FK1272" s="6"/>
      <c r="FL1272" s="6"/>
      <c r="FM1272" s="6"/>
      <c r="FN1272" s="6"/>
      <c r="FO1272" s="6"/>
      <c r="FP1272" s="6"/>
      <c r="FQ1272" s="6"/>
      <c r="FR1272" s="6"/>
      <c r="FS1272" s="6"/>
      <c r="FT1272" s="6"/>
      <c r="FU1272" s="6"/>
      <c r="FV1272" s="6"/>
      <c r="FW1272" s="6"/>
      <c r="FX1272" s="6"/>
      <c r="FY1272" s="6"/>
      <c r="FZ1272" s="6"/>
      <c r="GA1272" s="6"/>
      <c r="GB1272" s="6"/>
      <c r="GC1272" s="6"/>
      <c r="GD1272" s="6"/>
      <c r="GE1272" s="6"/>
      <c r="GF1272" s="6"/>
      <c r="GG1272" s="6"/>
      <c r="GH1272" s="6"/>
      <c r="GI1272" s="6"/>
      <c r="GJ1272" s="6"/>
      <c r="GK1272" s="6"/>
      <c r="GL1272" s="6"/>
      <c r="GM1272" s="6"/>
      <c r="GN1272" s="6"/>
      <c r="GO1272" s="6"/>
      <c r="GP1272" s="6"/>
      <c r="GQ1272" s="6"/>
      <c r="GR1272" s="6"/>
      <c r="GS1272" s="6"/>
      <c r="GT1272" s="6"/>
      <c r="GU1272" s="6"/>
      <c r="GV1272" s="6"/>
      <c r="GW1272" s="6"/>
      <c r="GX1272" s="6"/>
      <c r="GY1272" s="6"/>
      <c r="GZ1272" s="6"/>
      <c r="HA1272" s="6"/>
      <c r="HB1272" s="6"/>
      <c r="HC1272" s="6"/>
      <c r="HD1272" s="6"/>
      <c r="HE1272" s="6"/>
      <c r="HF1272" s="6"/>
      <c r="HG1272" s="6"/>
      <c r="HH1272" s="6"/>
      <c r="HI1272" s="6"/>
      <c r="HJ1272" s="6"/>
      <c r="HK1272" s="6"/>
      <c r="HL1272" s="6"/>
      <c r="HM1272" s="6"/>
      <c r="HN1272" s="6"/>
      <c r="HO1272" s="6"/>
      <c r="HP1272" s="6"/>
      <c r="HQ1272" s="6"/>
      <c r="HR1272" s="6"/>
      <c r="HS1272" s="6"/>
      <c r="HT1272" s="6"/>
      <c r="HU1272" s="6"/>
      <c r="HV1272" s="6"/>
      <c r="HW1272" s="6"/>
      <c r="HX1272" s="6"/>
      <c r="HY1272" s="6"/>
      <c r="HZ1272" s="6"/>
      <c r="IA1272" s="6"/>
      <c r="IB1272" s="6"/>
      <c r="IC1272" s="6"/>
      <c r="ID1272" s="6"/>
      <c r="IE1272" s="6"/>
      <c r="IF1272" s="6"/>
      <c r="IG1272" s="6"/>
      <c r="IH1272" s="6"/>
      <c r="II1272" s="6"/>
      <c r="IJ1272" s="6"/>
      <c r="IK1272" s="6"/>
      <c r="IL1272" s="6"/>
      <c r="IM1272" s="6"/>
      <c r="IN1272" s="6"/>
      <c r="IO1272" s="6"/>
      <c r="IP1272" s="6"/>
      <c r="IQ1272" s="6"/>
      <c r="IR1272" s="6"/>
      <c r="IS1272" s="6"/>
      <c r="IT1272" s="6"/>
      <c r="IU1272" s="6"/>
      <c r="IV1272" s="6"/>
    </row>
    <row r="1273" spans="1:256" s="62" customFormat="1" x14ac:dyDescent="0.2">
      <c r="A1273" s="6" t="s">
        <v>894</v>
      </c>
      <c r="B1273" s="66">
        <v>35532.246527777781</v>
      </c>
      <c r="C1273" s="66"/>
      <c r="D1273" s="6" t="s">
        <v>930</v>
      </c>
      <c r="E1273" s="6"/>
      <c r="F1273" s="6"/>
      <c r="G1273" s="6">
        <v>50</v>
      </c>
      <c r="H1273" s="6"/>
      <c r="I1273" s="6"/>
      <c r="J1273" s="6"/>
      <c r="K1273" s="6">
        <v>0.38</v>
      </c>
      <c r="L1273" s="6"/>
      <c r="M1273" s="6"/>
      <c r="N1273" s="6"/>
      <c r="O1273" s="6">
        <v>5940</v>
      </c>
      <c r="P1273" s="6"/>
      <c r="Q1273" s="6"/>
      <c r="R1273" s="6"/>
      <c r="S1273" s="6">
        <v>3.83</v>
      </c>
      <c r="T1273" s="6"/>
      <c r="U1273" s="6">
        <v>18</v>
      </c>
      <c r="V1273" s="6"/>
      <c r="W1273" s="6"/>
      <c r="X1273" s="6"/>
      <c r="Y1273" s="6"/>
      <c r="Z1273" s="6"/>
      <c r="AA1273" s="6"/>
      <c r="AB1273" s="6"/>
      <c r="AC1273" s="6"/>
      <c r="AD1273" s="6"/>
      <c r="AE1273" s="6">
        <v>30</v>
      </c>
      <c r="AF1273" s="6"/>
      <c r="AG1273" s="6">
        <v>9200</v>
      </c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  <c r="BD1273" s="6"/>
      <c r="BE1273" s="6"/>
      <c r="BF1273" s="6"/>
      <c r="BG1273" s="6"/>
      <c r="BH1273" s="6"/>
      <c r="BI1273" s="6"/>
      <c r="BJ1273" s="6"/>
      <c r="BK1273" s="6"/>
      <c r="BL1273" s="6"/>
      <c r="BM1273" s="6"/>
      <c r="BN1273" s="6"/>
      <c r="BO1273" s="6"/>
      <c r="BP1273" s="6"/>
      <c r="BQ1273" s="6"/>
      <c r="BR1273" s="6"/>
      <c r="BS1273" s="6"/>
      <c r="BT1273" s="6"/>
      <c r="BU1273" s="6"/>
      <c r="BV1273" s="6"/>
      <c r="BW1273" s="6"/>
      <c r="BX1273" s="6"/>
      <c r="BY1273" s="6"/>
      <c r="BZ1273" s="6"/>
      <c r="CA1273" s="6"/>
      <c r="CB1273" s="6"/>
      <c r="CC1273" s="6"/>
      <c r="CD1273" s="6"/>
      <c r="CE1273" s="6"/>
      <c r="CF1273" s="6"/>
      <c r="CG1273" s="6"/>
      <c r="CH1273" s="6"/>
      <c r="CI1273" s="6"/>
      <c r="CJ1273" s="6"/>
      <c r="CK1273" s="6"/>
      <c r="CL1273" s="6"/>
      <c r="CM1273" s="6"/>
      <c r="CN1273" s="6"/>
      <c r="CO1273" s="6"/>
      <c r="CP1273" s="6"/>
      <c r="CQ1273" s="6"/>
      <c r="CR1273" s="6"/>
      <c r="CS1273" s="6"/>
      <c r="CT1273" s="6"/>
      <c r="CU1273" s="6"/>
      <c r="CV1273" s="6"/>
      <c r="CW1273" s="6"/>
      <c r="CX1273" s="6"/>
      <c r="CY1273" s="6"/>
      <c r="CZ1273" s="6"/>
      <c r="DA1273" s="6"/>
      <c r="DB1273" s="6"/>
      <c r="DC1273" s="6"/>
      <c r="DD1273" s="6"/>
      <c r="DE1273" s="6"/>
      <c r="DF1273" s="6"/>
      <c r="DG1273" s="6"/>
      <c r="DH1273" s="6"/>
      <c r="DI1273" s="6"/>
      <c r="DJ1273" s="6"/>
      <c r="DK1273" s="6"/>
      <c r="DL1273" s="6"/>
      <c r="DM1273" s="6"/>
      <c r="DN1273" s="6"/>
      <c r="DO1273" s="6"/>
      <c r="DP1273" s="6"/>
      <c r="DQ1273" s="6"/>
      <c r="DR1273" s="6"/>
      <c r="DS1273" s="6"/>
      <c r="DT1273" s="6"/>
      <c r="DU1273" s="6"/>
      <c r="DV1273" s="6"/>
      <c r="DW1273" s="6"/>
      <c r="DX1273" s="6"/>
      <c r="DY1273" s="6"/>
      <c r="DZ1273" s="6"/>
      <c r="EA1273" s="6"/>
      <c r="EB1273" s="6"/>
      <c r="EC1273" s="6"/>
      <c r="ED1273" s="6"/>
      <c r="EE1273" s="6"/>
      <c r="EF1273" s="6"/>
      <c r="EG1273" s="6"/>
      <c r="EH1273" s="6"/>
      <c r="EI1273" s="6"/>
      <c r="EJ1273" s="6"/>
      <c r="EK1273" s="6"/>
      <c r="EL1273" s="6"/>
      <c r="EM1273" s="6"/>
      <c r="EN1273" s="6"/>
      <c r="EO1273" s="6"/>
      <c r="EP1273" s="6"/>
      <c r="EQ1273" s="6"/>
      <c r="ER1273" s="6"/>
      <c r="ES1273" s="6"/>
      <c r="ET1273" s="6"/>
      <c r="EU1273" s="6"/>
      <c r="EV1273" s="6"/>
      <c r="EW1273" s="6"/>
      <c r="EX1273" s="6"/>
      <c r="EY1273" s="6"/>
      <c r="EZ1273" s="6"/>
      <c r="FA1273" s="6"/>
      <c r="FB1273" s="6"/>
      <c r="FC1273" s="6"/>
      <c r="FD1273" s="6"/>
      <c r="FE1273" s="6"/>
      <c r="FF1273" s="6"/>
      <c r="FG1273" s="6"/>
      <c r="FH1273" s="6"/>
      <c r="FI1273" s="6"/>
      <c r="FJ1273" s="6"/>
      <c r="FK1273" s="6"/>
      <c r="FL1273" s="6"/>
      <c r="FM1273" s="6"/>
      <c r="FN1273" s="6"/>
      <c r="FO1273" s="6"/>
      <c r="FP1273" s="6"/>
      <c r="FQ1273" s="6"/>
      <c r="FR1273" s="6"/>
      <c r="FS1273" s="6"/>
      <c r="FT1273" s="6"/>
      <c r="FU1273" s="6"/>
      <c r="FV1273" s="6"/>
      <c r="FW1273" s="6"/>
      <c r="FX1273" s="6"/>
      <c r="FY1273" s="6"/>
      <c r="FZ1273" s="6"/>
      <c r="GA1273" s="6"/>
      <c r="GB1273" s="6"/>
      <c r="GC1273" s="6"/>
      <c r="GD1273" s="6"/>
      <c r="GE1273" s="6"/>
      <c r="GF1273" s="6"/>
      <c r="GG1273" s="6"/>
      <c r="GH1273" s="6"/>
      <c r="GI1273" s="6"/>
      <c r="GJ1273" s="6"/>
      <c r="GK1273" s="6"/>
      <c r="GL1273" s="6"/>
      <c r="GM1273" s="6"/>
      <c r="GN1273" s="6"/>
      <c r="GO1273" s="6"/>
      <c r="GP1273" s="6"/>
      <c r="GQ1273" s="6"/>
      <c r="GR1273" s="6"/>
      <c r="GS1273" s="6"/>
      <c r="GT1273" s="6"/>
      <c r="GU1273" s="6"/>
      <c r="GV1273" s="6"/>
      <c r="GW1273" s="6"/>
      <c r="GX1273" s="6"/>
      <c r="GY1273" s="6"/>
      <c r="GZ1273" s="6"/>
      <c r="HA1273" s="6"/>
      <c r="HB1273" s="6"/>
      <c r="HC1273" s="6"/>
      <c r="HD1273" s="6"/>
      <c r="HE1273" s="6"/>
      <c r="HF1273" s="6"/>
      <c r="HG1273" s="6"/>
      <c r="HH1273" s="6"/>
      <c r="HI1273" s="6"/>
      <c r="HJ1273" s="6"/>
      <c r="HK1273" s="6"/>
      <c r="HL1273" s="6"/>
      <c r="HM1273" s="6"/>
      <c r="HN1273" s="6"/>
      <c r="HO1273" s="6"/>
      <c r="HP1273" s="6"/>
      <c r="HQ1273" s="6"/>
      <c r="HR1273" s="6"/>
      <c r="HS1273" s="6"/>
      <c r="HT1273" s="6"/>
      <c r="HU1273" s="6"/>
      <c r="HV1273" s="6"/>
      <c r="HW1273" s="6"/>
      <c r="HX1273" s="6"/>
      <c r="HY1273" s="6"/>
      <c r="HZ1273" s="6"/>
      <c r="IA1273" s="6"/>
      <c r="IB1273" s="6"/>
      <c r="IC1273" s="6"/>
      <c r="ID1273" s="6"/>
      <c r="IE1273" s="6"/>
      <c r="IF1273" s="6"/>
      <c r="IG1273" s="6"/>
      <c r="IH1273" s="6"/>
      <c r="II1273" s="6"/>
      <c r="IJ1273" s="6"/>
      <c r="IK1273" s="6"/>
      <c r="IL1273" s="6"/>
      <c r="IM1273" s="6"/>
      <c r="IN1273" s="6"/>
      <c r="IO1273" s="6"/>
      <c r="IP1273" s="6"/>
      <c r="IQ1273" s="6"/>
      <c r="IR1273" s="6"/>
      <c r="IS1273" s="6"/>
      <c r="IT1273" s="6"/>
      <c r="IU1273" s="6"/>
      <c r="IV1273" s="6"/>
    </row>
    <row r="1274" spans="1:256" s="62" customFormat="1" x14ac:dyDescent="0.2">
      <c r="A1274" s="6" t="s">
        <v>894</v>
      </c>
      <c r="B1274" s="66">
        <v>35532.430555555555</v>
      </c>
      <c r="C1274" s="66"/>
      <c r="D1274" s="6" t="s">
        <v>931</v>
      </c>
      <c r="E1274" s="6"/>
      <c r="F1274" s="6"/>
      <c r="G1274" s="6">
        <v>50</v>
      </c>
      <c r="H1274" s="6"/>
      <c r="I1274" s="6"/>
      <c r="J1274" s="6"/>
      <c r="K1274" s="6">
        <v>0.18</v>
      </c>
      <c r="L1274" s="6"/>
      <c r="M1274" s="6"/>
      <c r="N1274" s="6"/>
      <c r="O1274" s="6">
        <v>7860</v>
      </c>
      <c r="P1274" s="6"/>
      <c r="Q1274" s="6"/>
      <c r="R1274" s="6"/>
      <c r="S1274" s="6">
        <v>8.73</v>
      </c>
      <c r="T1274" s="6"/>
      <c r="U1274" s="6">
        <v>29</v>
      </c>
      <c r="V1274" s="6"/>
      <c r="W1274" s="6"/>
      <c r="X1274" s="6"/>
      <c r="Y1274" s="6"/>
      <c r="Z1274" s="6"/>
      <c r="AA1274" s="6"/>
      <c r="AB1274" s="6"/>
      <c r="AC1274" s="6"/>
      <c r="AD1274" s="6" t="s">
        <v>1784</v>
      </c>
      <c r="AE1274" s="6">
        <v>10</v>
      </c>
      <c r="AF1274" s="6"/>
      <c r="AG1274" s="6">
        <v>9100</v>
      </c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  <c r="BD1274" s="6"/>
      <c r="BE1274" s="6"/>
      <c r="BF1274" s="6"/>
      <c r="BG1274" s="6"/>
      <c r="BH1274" s="6"/>
      <c r="BI1274" s="6"/>
      <c r="BJ1274" s="6"/>
      <c r="BK1274" s="6"/>
      <c r="BL1274" s="6"/>
      <c r="BM1274" s="6"/>
      <c r="BN1274" s="6"/>
      <c r="BO1274" s="6"/>
      <c r="BP1274" s="6"/>
      <c r="BQ1274" s="6"/>
      <c r="BR1274" s="6"/>
      <c r="BS1274" s="6"/>
      <c r="BT1274" s="6"/>
      <c r="BU1274" s="6"/>
      <c r="BV1274" s="6"/>
      <c r="BW1274" s="6"/>
      <c r="BX1274" s="6"/>
      <c r="BY1274" s="6"/>
      <c r="BZ1274" s="6"/>
      <c r="CA1274" s="6"/>
      <c r="CB1274" s="6"/>
      <c r="CC1274" s="6"/>
      <c r="CD1274" s="6"/>
      <c r="CE1274" s="6"/>
      <c r="CF1274" s="6"/>
      <c r="CG1274" s="6"/>
      <c r="CH1274" s="6"/>
      <c r="CI1274" s="6"/>
      <c r="CJ1274" s="6"/>
      <c r="CK1274" s="6"/>
      <c r="CL1274" s="6"/>
      <c r="CM1274" s="6"/>
      <c r="CN1274" s="6"/>
      <c r="CO1274" s="6"/>
      <c r="CP1274" s="6"/>
      <c r="CQ1274" s="6"/>
      <c r="CR1274" s="6"/>
      <c r="CS1274" s="6"/>
      <c r="CT1274" s="6"/>
      <c r="CU1274" s="6"/>
      <c r="CV1274" s="6"/>
      <c r="CW1274" s="6"/>
      <c r="CX1274" s="6"/>
      <c r="CY1274" s="6"/>
      <c r="CZ1274" s="6"/>
      <c r="DA1274" s="6"/>
      <c r="DB1274" s="6"/>
      <c r="DC1274" s="6"/>
      <c r="DD1274" s="6"/>
      <c r="DE1274" s="6"/>
      <c r="DF1274" s="6"/>
      <c r="DG1274" s="6"/>
      <c r="DH1274" s="6"/>
      <c r="DI1274" s="6"/>
      <c r="DJ1274" s="6"/>
      <c r="DK1274" s="6"/>
      <c r="DL1274" s="6"/>
      <c r="DM1274" s="6"/>
      <c r="DN1274" s="6"/>
      <c r="DO1274" s="6"/>
      <c r="DP1274" s="6"/>
      <c r="DQ1274" s="6"/>
      <c r="DR1274" s="6"/>
      <c r="DS1274" s="6"/>
      <c r="DT1274" s="6"/>
      <c r="DU1274" s="6"/>
      <c r="DV1274" s="6"/>
      <c r="DW1274" s="6"/>
      <c r="DX1274" s="6"/>
      <c r="DY1274" s="6"/>
      <c r="DZ1274" s="6"/>
      <c r="EA1274" s="6"/>
      <c r="EB1274" s="6"/>
      <c r="EC1274" s="6"/>
      <c r="ED1274" s="6"/>
      <c r="EE1274" s="6"/>
      <c r="EF1274" s="6"/>
      <c r="EG1274" s="6"/>
      <c r="EH1274" s="6"/>
      <c r="EI1274" s="6"/>
      <c r="EJ1274" s="6"/>
      <c r="EK1274" s="6"/>
      <c r="EL1274" s="6"/>
      <c r="EM1274" s="6"/>
      <c r="EN1274" s="6"/>
      <c r="EO1274" s="6"/>
      <c r="EP1274" s="6"/>
      <c r="EQ1274" s="6"/>
      <c r="ER1274" s="6"/>
      <c r="ES1274" s="6"/>
      <c r="ET1274" s="6"/>
      <c r="EU1274" s="6"/>
      <c r="EV1274" s="6"/>
      <c r="EW1274" s="6"/>
      <c r="EX1274" s="6"/>
      <c r="EY1274" s="6"/>
      <c r="EZ1274" s="6"/>
      <c r="FA1274" s="6"/>
      <c r="FB1274" s="6"/>
      <c r="FC1274" s="6"/>
      <c r="FD1274" s="6"/>
      <c r="FE1274" s="6"/>
      <c r="FF1274" s="6"/>
      <c r="FG1274" s="6"/>
      <c r="FH1274" s="6"/>
      <c r="FI1274" s="6"/>
      <c r="FJ1274" s="6"/>
      <c r="FK1274" s="6"/>
      <c r="FL1274" s="6"/>
      <c r="FM1274" s="6"/>
      <c r="FN1274" s="6"/>
      <c r="FO1274" s="6"/>
      <c r="FP1274" s="6"/>
      <c r="FQ1274" s="6"/>
      <c r="FR1274" s="6"/>
      <c r="FS1274" s="6"/>
      <c r="FT1274" s="6"/>
      <c r="FU1274" s="6"/>
      <c r="FV1274" s="6"/>
      <c r="FW1274" s="6"/>
      <c r="FX1274" s="6"/>
      <c r="FY1274" s="6"/>
      <c r="FZ1274" s="6"/>
      <c r="GA1274" s="6"/>
      <c r="GB1274" s="6"/>
      <c r="GC1274" s="6"/>
      <c r="GD1274" s="6"/>
      <c r="GE1274" s="6"/>
      <c r="GF1274" s="6"/>
      <c r="GG1274" s="6"/>
      <c r="GH1274" s="6"/>
      <c r="GI1274" s="6"/>
      <c r="GJ1274" s="6"/>
      <c r="GK1274" s="6"/>
      <c r="GL1274" s="6"/>
      <c r="GM1274" s="6"/>
      <c r="GN1274" s="6"/>
      <c r="GO1274" s="6"/>
      <c r="GP1274" s="6"/>
      <c r="GQ1274" s="6"/>
      <c r="GR1274" s="6"/>
      <c r="GS1274" s="6"/>
      <c r="GT1274" s="6"/>
      <c r="GU1274" s="6"/>
      <c r="GV1274" s="6"/>
      <c r="GW1274" s="6"/>
      <c r="GX1274" s="6"/>
      <c r="GY1274" s="6"/>
      <c r="GZ1274" s="6"/>
      <c r="HA1274" s="6"/>
      <c r="HB1274" s="6"/>
      <c r="HC1274" s="6"/>
      <c r="HD1274" s="6"/>
      <c r="HE1274" s="6"/>
      <c r="HF1274" s="6"/>
      <c r="HG1274" s="6"/>
      <c r="HH1274" s="6"/>
      <c r="HI1274" s="6"/>
      <c r="HJ1274" s="6"/>
      <c r="HK1274" s="6"/>
      <c r="HL1274" s="6"/>
      <c r="HM1274" s="6"/>
      <c r="HN1274" s="6"/>
      <c r="HO1274" s="6"/>
      <c r="HP1274" s="6"/>
      <c r="HQ1274" s="6"/>
      <c r="HR1274" s="6"/>
      <c r="HS1274" s="6"/>
      <c r="HT1274" s="6"/>
      <c r="HU1274" s="6"/>
      <c r="HV1274" s="6"/>
      <c r="HW1274" s="6"/>
      <c r="HX1274" s="6"/>
      <c r="HY1274" s="6"/>
      <c r="HZ1274" s="6"/>
      <c r="IA1274" s="6"/>
      <c r="IB1274" s="6"/>
      <c r="IC1274" s="6"/>
      <c r="ID1274" s="6"/>
      <c r="IE1274" s="6"/>
      <c r="IF1274" s="6"/>
      <c r="IG1274" s="6"/>
      <c r="IH1274" s="6"/>
      <c r="II1274" s="6"/>
      <c r="IJ1274" s="6"/>
      <c r="IK1274" s="6"/>
      <c r="IL1274" s="6"/>
      <c r="IM1274" s="6"/>
      <c r="IN1274" s="6"/>
      <c r="IO1274" s="6"/>
      <c r="IP1274" s="6"/>
      <c r="IQ1274" s="6"/>
      <c r="IR1274" s="6"/>
      <c r="IS1274" s="6"/>
      <c r="IT1274" s="6"/>
      <c r="IU1274" s="6"/>
      <c r="IV1274" s="6"/>
    </row>
    <row r="1275" spans="1:256" s="62" customFormat="1" x14ac:dyDescent="0.2">
      <c r="A1275" s="6" t="s">
        <v>894</v>
      </c>
      <c r="B1275" s="66">
        <v>35532.513888888891</v>
      </c>
      <c r="C1275" s="66"/>
      <c r="D1275" s="6" t="s">
        <v>932</v>
      </c>
      <c r="E1275" s="6"/>
      <c r="F1275" s="6"/>
      <c r="G1275" s="6">
        <v>50</v>
      </c>
      <c r="H1275" s="6"/>
      <c r="I1275" s="6"/>
      <c r="J1275" s="6"/>
      <c r="K1275" s="6">
        <v>0.16</v>
      </c>
      <c r="L1275" s="6"/>
      <c r="M1275" s="6"/>
      <c r="N1275" s="6"/>
      <c r="O1275" s="6">
        <v>6860</v>
      </c>
      <c r="P1275" s="6"/>
      <c r="Q1275" s="6"/>
      <c r="R1275" s="6"/>
      <c r="S1275" s="6">
        <v>9.18</v>
      </c>
      <c r="T1275" s="6"/>
      <c r="U1275" s="6">
        <v>29</v>
      </c>
      <c r="V1275" s="6"/>
      <c r="W1275" s="6"/>
      <c r="X1275" s="6"/>
      <c r="Y1275" s="6"/>
      <c r="Z1275" s="6"/>
      <c r="AA1275" s="6"/>
      <c r="AB1275" s="6"/>
      <c r="AC1275" s="6"/>
      <c r="AD1275" s="6" t="s">
        <v>1784</v>
      </c>
      <c r="AE1275" s="6">
        <v>10</v>
      </c>
      <c r="AF1275" s="6"/>
      <c r="AG1275" s="6">
        <v>8100</v>
      </c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  <c r="BD1275" s="6"/>
      <c r="BE1275" s="6"/>
      <c r="BF1275" s="6"/>
      <c r="BG1275" s="6"/>
      <c r="BH1275" s="6"/>
      <c r="BI1275" s="6"/>
      <c r="BJ1275" s="6"/>
      <c r="BK1275" s="6"/>
      <c r="BL1275" s="6"/>
      <c r="BM1275" s="6"/>
      <c r="BN1275" s="6"/>
      <c r="BO1275" s="6"/>
      <c r="BP1275" s="6"/>
      <c r="BQ1275" s="6"/>
      <c r="BR1275" s="6"/>
      <c r="BS1275" s="6"/>
      <c r="BT1275" s="6"/>
      <c r="BU1275" s="6"/>
      <c r="BV1275" s="6"/>
      <c r="BW1275" s="6"/>
      <c r="BX1275" s="6"/>
      <c r="BY1275" s="6"/>
      <c r="BZ1275" s="6"/>
      <c r="CA1275" s="6"/>
      <c r="CB1275" s="6"/>
      <c r="CC1275" s="6"/>
      <c r="CD1275" s="6"/>
      <c r="CE1275" s="6"/>
      <c r="CF1275" s="6"/>
      <c r="CG1275" s="6"/>
      <c r="CH1275" s="6"/>
      <c r="CI1275" s="6"/>
      <c r="CJ1275" s="6"/>
      <c r="CK1275" s="6"/>
      <c r="CL1275" s="6"/>
      <c r="CM1275" s="6"/>
      <c r="CN1275" s="6"/>
      <c r="CO1275" s="6"/>
      <c r="CP1275" s="6"/>
      <c r="CQ1275" s="6"/>
      <c r="CR1275" s="6"/>
      <c r="CS1275" s="6"/>
      <c r="CT1275" s="6"/>
      <c r="CU1275" s="6"/>
      <c r="CV1275" s="6"/>
      <c r="CW1275" s="6"/>
      <c r="CX1275" s="6"/>
      <c r="CY1275" s="6"/>
      <c r="CZ1275" s="6"/>
      <c r="DA1275" s="6"/>
      <c r="DB1275" s="6"/>
      <c r="DC1275" s="6"/>
      <c r="DD1275" s="6"/>
      <c r="DE1275" s="6"/>
      <c r="DF1275" s="6"/>
      <c r="DG1275" s="6"/>
      <c r="DH1275" s="6"/>
      <c r="DI1275" s="6"/>
      <c r="DJ1275" s="6"/>
      <c r="DK1275" s="6"/>
      <c r="DL1275" s="6"/>
      <c r="DM1275" s="6"/>
      <c r="DN1275" s="6"/>
      <c r="DO1275" s="6"/>
      <c r="DP1275" s="6"/>
      <c r="DQ1275" s="6"/>
      <c r="DR1275" s="6"/>
      <c r="DS1275" s="6"/>
      <c r="DT1275" s="6"/>
      <c r="DU1275" s="6"/>
      <c r="DV1275" s="6"/>
      <c r="DW1275" s="6"/>
      <c r="DX1275" s="6"/>
      <c r="DY1275" s="6"/>
      <c r="DZ1275" s="6"/>
      <c r="EA1275" s="6"/>
      <c r="EB1275" s="6"/>
      <c r="EC1275" s="6"/>
      <c r="ED1275" s="6"/>
      <c r="EE1275" s="6"/>
      <c r="EF1275" s="6"/>
      <c r="EG1275" s="6"/>
      <c r="EH1275" s="6"/>
      <c r="EI1275" s="6"/>
      <c r="EJ1275" s="6"/>
      <c r="EK1275" s="6"/>
      <c r="EL1275" s="6"/>
      <c r="EM1275" s="6"/>
      <c r="EN1275" s="6"/>
      <c r="EO1275" s="6"/>
      <c r="EP1275" s="6"/>
      <c r="EQ1275" s="6"/>
      <c r="ER1275" s="6"/>
      <c r="ES1275" s="6"/>
      <c r="ET1275" s="6"/>
      <c r="EU1275" s="6"/>
      <c r="EV1275" s="6"/>
      <c r="EW1275" s="6"/>
      <c r="EX1275" s="6"/>
      <c r="EY1275" s="6"/>
      <c r="EZ1275" s="6"/>
      <c r="FA1275" s="6"/>
      <c r="FB1275" s="6"/>
      <c r="FC1275" s="6"/>
      <c r="FD1275" s="6"/>
      <c r="FE1275" s="6"/>
      <c r="FF1275" s="6"/>
      <c r="FG1275" s="6"/>
      <c r="FH1275" s="6"/>
      <c r="FI1275" s="6"/>
      <c r="FJ1275" s="6"/>
      <c r="FK1275" s="6"/>
      <c r="FL1275" s="6"/>
      <c r="FM1275" s="6"/>
      <c r="FN1275" s="6"/>
      <c r="FO1275" s="6"/>
      <c r="FP1275" s="6"/>
      <c r="FQ1275" s="6"/>
      <c r="FR1275" s="6"/>
      <c r="FS1275" s="6"/>
      <c r="FT1275" s="6"/>
      <c r="FU1275" s="6"/>
      <c r="FV1275" s="6"/>
      <c r="FW1275" s="6"/>
      <c r="FX1275" s="6"/>
      <c r="FY1275" s="6"/>
      <c r="FZ1275" s="6"/>
      <c r="GA1275" s="6"/>
      <c r="GB1275" s="6"/>
      <c r="GC1275" s="6"/>
      <c r="GD1275" s="6"/>
      <c r="GE1275" s="6"/>
      <c r="GF1275" s="6"/>
      <c r="GG1275" s="6"/>
      <c r="GH1275" s="6"/>
      <c r="GI1275" s="6"/>
      <c r="GJ1275" s="6"/>
      <c r="GK1275" s="6"/>
      <c r="GL1275" s="6"/>
      <c r="GM1275" s="6"/>
      <c r="GN1275" s="6"/>
      <c r="GO1275" s="6"/>
      <c r="GP1275" s="6"/>
      <c r="GQ1275" s="6"/>
      <c r="GR1275" s="6"/>
      <c r="GS1275" s="6"/>
      <c r="GT1275" s="6"/>
      <c r="GU1275" s="6"/>
      <c r="GV1275" s="6"/>
      <c r="GW1275" s="6"/>
      <c r="GX1275" s="6"/>
      <c r="GY1275" s="6"/>
      <c r="GZ1275" s="6"/>
      <c r="HA1275" s="6"/>
      <c r="HB1275" s="6"/>
      <c r="HC1275" s="6"/>
      <c r="HD1275" s="6"/>
      <c r="HE1275" s="6"/>
      <c r="HF1275" s="6"/>
      <c r="HG1275" s="6"/>
      <c r="HH1275" s="6"/>
      <c r="HI1275" s="6"/>
      <c r="HJ1275" s="6"/>
      <c r="HK1275" s="6"/>
      <c r="HL1275" s="6"/>
      <c r="HM1275" s="6"/>
      <c r="HN1275" s="6"/>
      <c r="HO1275" s="6"/>
      <c r="HP1275" s="6"/>
      <c r="HQ1275" s="6"/>
      <c r="HR1275" s="6"/>
      <c r="HS1275" s="6"/>
      <c r="HT1275" s="6"/>
      <c r="HU1275" s="6"/>
      <c r="HV1275" s="6"/>
      <c r="HW1275" s="6"/>
      <c r="HX1275" s="6"/>
      <c r="HY1275" s="6"/>
      <c r="HZ1275" s="6"/>
      <c r="IA1275" s="6"/>
      <c r="IB1275" s="6"/>
      <c r="IC1275" s="6"/>
      <c r="ID1275" s="6"/>
      <c r="IE1275" s="6"/>
      <c r="IF1275" s="6"/>
      <c r="IG1275" s="6"/>
      <c r="IH1275" s="6"/>
      <c r="II1275" s="6"/>
      <c r="IJ1275" s="6"/>
      <c r="IK1275" s="6"/>
      <c r="IL1275" s="6"/>
      <c r="IM1275" s="6"/>
      <c r="IN1275" s="6"/>
      <c r="IO1275" s="6"/>
      <c r="IP1275" s="6"/>
      <c r="IQ1275" s="6"/>
      <c r="IR1275" s="6"/>
      <c r="IS1275" s="6"/>
      <c r="IT1275" s="6"/>
      <c r="IU1275" s="6"/>
      <c r="IV1275" s="6"/>
    </row>
    <row r="1276" spans="1:256" s="62" customFormat="1" x14ac:dyDescent="0.2">
      <c r="A1276" s="6" t="s">
        <v>894</v>
      </c>
      <c r="B1276" s="66">
        <v>35532.597222222219</v>
      </c>
      <c r="C1276" s="66"/>
      <c r="D1276" s="6" t="s">
        <v>933</v>
      </c>
      <c r="E1276" s="6"/>
      <c r="F1276" s="6"/>
      <c r="G1276" s="6">
        <v>50</v>
      </c>
      <c r="H1276" s="6"/>
      <c r="I1276" s="6"/>
      <c r="J1276" s="6"/>
      <c r="K1276" s="6">
        <v>0.06</v>
      </c>
      <c r="L1276" s="6"/>
      <c r="M1276" s="6"/>
      <c r="N1276" s="6"/>
      <c r="O1276" s="6">
        <v>5760</v>
      </c>
      <c r="P1276" s="6"/>
      <c r="Q1276" s="6"/>
      <c r="R1276" s="6"/>
      <c r="S1276" s="6">
        <v>11.8</v>
      </c>
      <c r="T1276" s="6"/>
      <c r="U1276" s="6">
        <v>29</v>
      </c>
      <c r="V1276" s="6"/>
      <c r="W1276" s="6"/>
      <c r="X1276" s="6"/>
      <c r="Y1276" s="6"/>
      <c r="Z1276" s="6"/>
      <c r="AA1276" s="6"/>
      <c r="AB1276" s="6"/>
      <c r="AC1276" s="6"/>
      <c r="AD1276" s="6" t="s">
        <v>1784</v>
      </c>
      <c r="AE1276" s="6">
        <v>10</v>
      </c>
      <c r="AF1276" s="6"/>
      <c r="AG1276" s="6">
        <v>6800</v>
      </c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  <c r="BD1276" s="6"/>
      <c r="BE1276" s="6"/>
      <c r="BF1276" s="6"/>
      <c r="BG1276" s="6"/>
      <c r="BH1276" s="6"/>
      <c r="BI1276" s="6"/>
      <c r="BJ1276" s="6"/>
      <c r="BK1276" s="6"/>
      <c r="BL1276" s="6"/>
      <c r="BM1276" s="6"/>
      <c r="BN1276" s="6"/>
      <c r="BO1276" s="6"/>
      <c r="BP1276" s="6"/>
      <c r="BQ1276" s="6"/>
      <c r="BR1276" s="6"/>
      <c r="BS1276" s="6"/>
      <c r="BT1276" s="6"/>
      <c r="BU1276" s="6"/>
      <c r="BV1276" s="6"/>
      <c r="BW1276" s="6"/>
      <c r="BX1276" s="6"/>
      <c r="BY1276" s="6"/>
      <c r="BZ1276" s="6"/>
      <c r="CA1276" s="6"/>
      <c r="CB1276" s="6"/>
      <c r="CC1276" s="6"/>
      <c r="CD1276" s="6"/>
      <c r="CE1276" s="6"/>
      <c r="CF1276" s="6"/>
      <c r="CG1276" s="6"/>
      <c r="CH1276" s="6"/>
      <c r="CI1276" s="6"/>
      <c r="CJ1276" s="6"/>
      <c r="CK1276" s="6"/>
      <c r="CL1276" s="6"/>
      <c r="CM1276" s="6"/>
      <c r="CN1276" s="6"/>
      <c r="CO1276" s="6"/>
      <c r="CP1276" s="6"/>
      <c r="CQ1276" s="6"/>
      <c r="CR1276" s="6"/>
      <c r="CS1276" s="6"/>
      <c r="CT1276" s="6"/>
      <c r="CU1276" s="6"/>
      <c r="CV1276" s="6"/>
      <c r="CW1276" s="6"/>
      <c r="CX1276" s="6"/>
      <c r="CY1276" s="6"/>
      <c r="CZ1276" s="6"/>
      <c r="DA1276" s="6"/>
      <c r="DB1276" s="6"/>
      <c r="DC1276" s="6"/>
      <c r="DD1276" s="6"/>
      <c r="DE1276" s="6"/>
      <c r="DF1276" s="6"/>
      <c r="DG1276" s="6"/>
      <c r="DH1276" s="6"/>
      <c r="DI1276" s="6"/>
      <c r="DJ1276" s="6"/>
      <c r="DK1276" s="6"/>
      <c r="DL1276" s="6"/>
      <c r="DM1276" s="6"/>
      <c r="DN1276" s="6"/>
      <c r="DO1276" s="6"/>
      <c r="DP1276" s="6"/>
      <c r="DQ1276" s="6"/>
      <c r="DR1276" s="6"/>
      <c r="DS1276" s="6"/>
      <c r="DT1276" s="6"/>
      <c r="DU1276" s="6"/>
      <c r="DV1276" s="6"/>
      <c r="DW1276" s="6"/>
      <c r="DX1276" s="6"/>
      <c r="DY1276" s="6"/>
      <c r="DZ1276" s="6"/>
      <c r="EA1276" s="6"/>
      <c r="EB1276" s="6"/>
      <c r="EC1276" s="6"/>
      <c r="ED1276" s="6"/>
      <c r="EE1276" s="6"/>
      <c r="EF1276" s="6"/>
      <c r="EG1276" s="6"/>
      <c r="EH1276" s="6"/>
      <c r="EI1276" s="6"/>
      <c r="EJ1276" s="6"/>
      <c r="EK1276" s="6"/>
      <c r="EL1276" s="6"/>
      <c r="EM1276" s="6"/>
      <c r="EN1276" s="6"/>
      <c r="EO1276" s="6"/>
      <c r="EP1276" s="6"/>
      <c r="EQ1276" s="6"/>
      <c r="ER1276" s="6"/>
      <c r="ES1276" s="6"/>
      <c r="ET1276" s="6"/>
      <c r="EU1276" s="6"/>
      <c r="EV1276" s="6"/>
      <c r="EW1276" s="6"/>
      <c r="EX1276" s="6"/>
      <c r="EY1276" s="6"/>
      <c r="EZ1276" s="6"/>
      <c r="FA1276" s="6"/>
      <c r="FB1276" s="6"/>
      <c r="FC1276" s="6"/>
      <c r="FD1276" s="6"/>
      <c r="FE1276" s="6"/>
      <c r="FF1276" s="6"/>
      <c r="FG1276" s="6"/>
      <c r="FH1276" s="6"/>
      <c r="FI1276" s="6"/>
      <c r="FJ1276" s="6"/>
      <c r="FK1276" s="6"/>
      <c r="FL1276" s="6"/>
      <c r="FM1276" s="6"/>
      <c r="FN1276" s="6"/>
      <c r="FO1276" s="6"/>
      <c r="FP1276" s="6"/>
      <c r="FQ1276" s="6"/>
      <c r="FR1276" s="6"/>
      <c r="FS1276" s="6"/>
      <c r="FT1276" s="6"/>
      <c r="FU1276" s="6"/>
      <c r="FV1276" s="6"/>
      <c r="FW1276" s="6"/>
      <c r="FX1276" s="6"/>
      <c r="FY1276" s="6"/>
      <c r="FZ1276" s="6"/>
      <c r="GA1276" s="6"/>
      <c r="GB1276" s="6"/>
      <c r="GC1276" s="6"/>
      <c r="GD1276" s="6"/>
      <c r="GE1276" s="6"/>
      <c r="GF1276" s="6"/>
      <c r="GG1276" s="6"/>
      <c r="GH1276" s="6"/>
      <c r="GI1276" s="6"/>
      <c r="GJ1276" s="6"/>
      <c r="GK1276" s="6"/>
      <c r="GL1276" s="6"/>
      <c r="GM1276" s="6"/>
      <c r="GN1276" s="6"/>
      <c r="GO1276" s="6"/>
      <c r="GP1276" s="6"/>
      <c r="GQ1276" s="6"/>
      <c r="GR1276" s="6"/>
      <c r="GS1276" s="6"/>
      <c r="GT1276" s="6"/>
      <c r="GU1276" s="6"/>
      <c r="GV1276" s="6"/>
      <c r="GW1276" s="6"/>
      <c r="GX1276" s="6"/>
      <c r="GY1276" s="6"/>
      <c r="GZ1276" s="6"/>
      <c r="HA1276" s="6"/>
      <c r="HB1276" s="6"/>
      <c r="HC1276" s="6"/>
      <c r="HD1276" s="6"/>
      <c r="HE1276" s="6"/>
      <c r="HF1276" s="6"/>
      <c r="HG1276" s="6"/>
      <c r="HH1276" s="6"/>
      <c r="HI1276" s="6"/>
      <c r="HJ1276" s="6"/>
      <c r="HK1276" s="6"/>
      <c r="HL1276" s="6"/>
      <c r="HM1276" s="6"/>
      <c r="HN1276" s="6"/>
      <c r="HO1276" s="6"/>
      <c r="HP1276" s="6"/>
      <c r="HQ1276" s="6"/>
      <c r="HR1276" s="6"/>
      <c r="HS1276" s="6"/>
      <c r="HT1276" s="6"/>
      <c r="HU1276" s="6"/>
      <c r="HV1276" s="6"/>
      <c r="HW1276" s="6"/>
      <c r="HX1276" s="6"/>
      <c r="HY1276" s="6"/>
      <c r="HZ1276" s="6"/>
      <c r="IA1276" s="6"/>
      <c r="IB1276" s="6"/>
      <c r="IC1276" s="6"/>
      <c r="ID1276" s="6"/>
      <c r="IE1276" s="6"/>
      <c r="IF1276" s="6"/>
      <c r="IG1276" s="6"/>
      <c r="IH1276" s="6"/>
      <c r="II1276" s="6"/>
      <c r="IJ1276" s="6"/>
      <c r="IK1276" s="6"/>
      <c r="IL1276" s="6"/>
      <c r="IM1276" s="6"/>
      <c r="IN1276" s="6"/>
      <c r="IO1276" s="6"/>
      <c r="IP1276" s="6"/>
      <c r="IQ1276" s="6"/>
      <c r="IR1276" s="6"/>
      <c r="IS1276" s="6"/>
      <c r="IT1276" s="6"/>
      <c r="IU1276" s="6"/>
      <c r="IV1276" s="6"/>
    </row>
    <row r="1277" spans="1:256" s="62" customFormat="1" x14ac:dyDescent="0.2">
      <c r="A1277" s="6" t="s">
        <v>894</v>
      </c>
      <c r="B1277" s="66">
        <v>35719.538194444445</v>
      </c>
      <c r="C1277" s="66"/>
      <c r="D1277" s="6" t="s">
        <v>934</v>
      </c>
      <c r="E1277" s="6" t="s">
        <v>935</v>
      </c>
      <c r="F1277" s="6"/>
      <c r="G1277" s="6">
        <v>10</v>
      </c>
      <c r="H1277" s="6"/>
      <c r="I1277" s="6">
        <v>0.01</v>
      </c>
      <c r="J1277" s="6"/>
      <c r="K1277" s="6"/>
      <c r="L1277" s="6"/>
      <c r="M1277" s="6"/>
      <c r="N1277" s="6"/>
      <c r="O1277" s="6">
        <v>83.5</v>
      </c>
      <c r="P1277" s="6"/>
      <c r="Q1277" s="6">
        <v>450</v>
      </c>
      <c r="R1277" s="6"/>
      <c r="S1277" s="6">
        <v>33.1</v>
      </c>
      <c r="T1277" s="6"/>
      <c r="U1277" s="6">
        <v>38</v>
      </c>
      <c r="V1277" s="6"/>
      <c r="W1277" s="6"/>
      <c r="X1277" s="6"/>
      <c r="Y1277" s="6"/>
      <c r="Z1277" s="6"/>
      <c r="AA1277" s="6"/>
      <c r="AB1277" s="6"/>
      <c r="AC1277" s="6"/>
      <c r="AD1277" s="6" t="s">
        <v>1784</v>
      </c>
      <c r="AE1277" s="6">
        <v>18</v>
      </c>
      <c r="AF1277" s="6" t="s">
        <v>1784</v>
      </c>
      <c r="AG1277" s="6">
        <v>18</v>
      </c>
      <c r="AH1277" s="6"/>
      <c r="AI1277" s="6"/>
      <c r="AJ1277" s="6"/>
      <c r="AK1277" s="6"/>
      <c r="AL1277" s="6"/>
      <c r="AM1277" s="6">
        <v>8.3000000000000007</v>
      </c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>
        <v>30</v>
      </c>
      <c r="BB1277" s="6"/>
      <c r="BC1277" s="6">
        <v>99</v>
      </c>
      <c r="BD1277" s="6"/>
      <c r="BE1277" s="6"/>
      <c r="BF1277" s="6"/>
      <c r="BG1277" s="6">
        <v>2</v>
      </c>
      <c r="BH1277" s="6"/>
      <c r="BI1277" s="6">
        <v>18</v>
      </c>
      <c r="BJ1277" s="6" t="s">
        <v>1784</v>
      </c>
      <c r="BK1277" s="6">
        <v>0.8</v>
      </c>
      <c r="BL1277" s="6" t="s">
        <v>1784</v>
      </c>
      <c r="BM1277" s="6">
        <v>19</v>
      </c>
      <c r="BN1277" s="6"/>
      <c r="BO1277" s="6">
        <v>0.246</v>
      </c>
      <c r="BP1277" s="6"/>
      <c r="BQ1277" s="6"/>
      <c r="BR1277" s="6"/>
      <c r="BS1277" s="6"/>
      <c r="BT1277" s="6"/>
      <c r="BU1277" s="6">
        <v>320</v>
      </c>
      <c r="BV1277" s="6"/>
      <c r="BW1277" s="6"/>
      <c r="BX1277" s="6"/>
      <c r="BY1277" s="6"/>
      <c r="BZ1277" s="6"/>
      <c r="CA1277" s="6"/>
      <c r="CB1277" s="6"/>
      <c r="CC1277" s="6"/>
      <c r="CD1277" s="6"/>
      <c r="CE1277" s="6"/>
      <c r="CF1277" s="6"/>
      <c r="CG1277" s="6"/>
      <c r="CH1277" s="6"/>
      <c r="CI1277" s="6"/>
      <c r="CJ1277" s="6"/>
      <c r="CK1277" s="6"/>
      <c r="CL1277" s="6"/>
      <c r="CM1277" s="6"/>
      <c r="CN1277" s="6"/>
      <c r="CO1277" s="6"/>
      <c r="CP1277" s="6"/>
      <c r="CQ1277" s="6"/>
      <c r="CR1277" s="6"/>
      <c r="CS1277" s="6"/>
      <c r="CT1277" s="6"/>
      <c r="CU1277" s="6"/>
      <c r="CV1277" s="6"/>
      <c r="CW1277" s="6"/>
      <c r="CX1277" s="6"/>
      <c r="CY1277" s="6"/>
      <c r="CZ1277" s="6"/>
      <c r="DA1277" s="6"/>
      <c r="DB1277" s="6"/>
      <c r="DC1277" s="6"/>
      <c r="DD1277" s="6"/>
      <c r="DE1277" s="6"/>
      <c r="DF1277" s="6"/>
      <c r="DG1277" s="6"/>
      <c r="DH1277" s="6"/>
      <c r="DI1277" s="6"/>
      <c r="DJ1277" s="6"/>
      <c r="DK1277" s="6"/>
      <c r="DL1277" s="6"/>
      <c r="DM1277" s="6"/>
      <c r="DN1277" s="6"/>
      <c r="DO1277" s="6"/>
      <c r="DP1277" s="6"/>
      <c r="DQ1277" s="6"/>
      <c r="DR1277" s="6"/>
      <c r="DS1277" s="6"/>
      <c r="DT1277" s="6"/>
      <c r="DU1277" s="6"/>
      <c r="DV1277" s="6"/>
      <c r="DW1277" s="6"/>
      <c r="DX1277" s="6"/>
      <c r="DY1277" s="6"/>
      <c r="DZ1277" s="6"/>
      <c r="EA1277" s="6"/>
      <c r="EB1277" s="6"/>
      <c r="EC1277" s="6"/>
      <c r="ED1277" s="6"/>
      <c r="EE1277" s="6"/>
      <c r="EF1277" s="6"/>
      <c r="EG1277" s="6"/>
      <c r="EH1277" s="6"/>
      <c r="EI1277" s="6"/>
      <c r="EJ1277" s="6"/>
      <c r="EK1277" s="6"/>
      <c r="EL1277" s="6"/>
      <c r="EM1277" s="6"/>
      <c r="EN1277" s="6"/>
      <c r="EO1277" s="6"/>
      <c r="EP1277" s="6"/>
      <c r="EQ1277" s="6"/>
      <c r="ER1277" s="6"/>
      <c r="ES1277" s="6"/>
      <c r="ET1277" s="6"/>
      <c r="EU1277" s="6"/>
      <c r="EV1277" s="6"/>
      <c r="EW1277" s="6"/>
      <c r="EX1277" s="6"/>
      <c r="EY1277" s="6"/>
      <c r="EZ1277" s="6"/>
      <c r="FA1277" s="6"/>
      <c r="FB1277" s="6"/>
      <c r="FC1277" s="6"/>
      <c r="FD1277" s="6"/>
      <c r="FE1277" s="6"/>
      <c r="FF1277" s="6"/>
      <c r="FG1277" s="6"/>
      <c r="FH1277" s="6"/>
      <c r="FI1277" s="6"/>
      <c r="FJ1277" s="6"/>
      <c r="FK1277" s="6"/>
      <c r="FL1277" s="6"/>
      <c r="FM1277" s="6"/>
      <c r="FN1277" s="6"/>
      <c r="FO1277" s="6"/>
      <c r="FP1277" s="6"/>
      <c r="FQ1277" s="6"/>
      <c r="FR1277" s="6"/>
      <c r="FS1277" s="6"/>
      <c r="FT1277" s="6"/>
      <c r="FU1277" s="6"/>
      <c r="FV1277" s="6"/>
      <c r="FW1277" s="6"/>
      <c r="FX1277" s="6"/>
      <c r="FY1277" s="6"/>
      <c r="FZ1277" s="6"/>
      <c r="GA1277" s="6"/>
      <c r="GB1277" s="6"/>
      <c r="GC1277" s="6"/>
      <c r="GD1277" s="6"/>
      <c r="GE1277" s="6"/>
      <c r="GF1277" s="6"/>
      <c r="GG1277" s="6"/>
      <c r="GH1277" s="6"/>
      <c r="GI1277" s="6"/>
      <c r="GJ1277" s="6"/>
      <c r="GK1277" s="6"/>
      <c r="GL1277" s="6"/>
      <c r="GM1277" s="6"/>
      <c r="GN1277" s="6"/>
      <c r="GO1277" s="6"/>
      <c r="GP1277" s="6"/>
      <c r="GQ1277" s="6"/>
      <c r="GR1277" s="6"/>
      <c r="GS1277" s="6"/>
      <c r="GT1277" s="6"/>
      <c r="GU1277" s="6"/>
      <c r="GV1277" s="6"/>
      <c r="GW1277" s="6"/>
      <c r="GX1277" s="6"/>
      <c r="GY1277" s="6"/>
      <c r="GZ1277" s="6"/>
      <c r="HA1277" s="6"/>
      <c r="HB1277" s="6"/>
      <c r="HC1277" s="6"/>
      <c r="HD1277" s="6"/>
      <c r="HE1277" s="6"/>
      <c r="HF1277" s="6"/>
      <c r="HG1277" s="6"/>
      <c r="HH1277" s="6"/>
      <c r="HI1277" s="6"/>
      <c r="HJ1277" s="6"/>
      <c r="HK1277" s="6"/>
      <c r="HL1277" s="6"/>
      <c r="HM1277" s="6"/>
      <c r="HN1277" s="6"/>
      <c r="HO1277" s="6"/>
      <c r="HP1277" s="6"/>
      <c r="HQ1277" s="6"/>
      <c r="HR1277" s="6"/>
      <c r="HS1277" s="6"/>
      <c r="HT1277" s="6"/>
      <c r="HU1277" s="6"/>
      <c r="HV1277" s="6"/>
      <c r="HW1277" s="6"/>
      <c r="HX1277" s="6"/>
      <c r="HY1277" s="6"/>
      <c r="HZ1277" s="6"/>
      <c r="IA1277" s="6"/>
      <c r="IB1277" s="6"/>
      <c r="IC1277" s="6"/>
      <c r="ID1277" s="6"/>
      <c r="IE1277" s="6"/>
      <c r="IF1277" s="6"/>
      <c r="IG1277" s="6"/>
      <c r="IH1277" s="6"/>
      <c r="II1277" s="6"/>
      <c r="IJ1277" s="6"/>
      <c r="IK1277" s="6"/>
      <c r="IL1277" s="6"/>
      <c r="IM1277" s="6"/>
      <c r="IN1277" s="6"/>
      <c r="IO1277" s="6"/>
      <c r="IP1277" s="6"/>
      <c r="IQ1277" s="6"/>
      <c r="IR1277" s="6"/>
      <c r="IS1277" s="6"/>
      <c r="IT1277" s="6"/>
      <c r="IU1277" s="6"/>
      <c r="IV1277" s="6"/>
    </row>
    <row r="1278" spans="1:256" s="62" customFormat="1" x14ac:dyDescent="0.2">
      <c r="A1278" s="6" t="s">
        <v>894</v>
      </c>
      <c r="B1278" s="66">
        <v>35774.309027777781</v>
      </c>
      <c r="C1278" s="66">
        <v>35774.864583333336</v>
      </c>
      <c r="D1278" s="6" t="s">
        <v>936</v>
      </c>
      <c r="E1278" s="6" t="s">
        <v>937</v>
      </c>
      <c r="F1278" s="6"/>
      <c r="G1278" s="6">
        <v>50</v>
      </c>
      <c r="H1278" s="6"/>
      <c r="I1278" s="6"/>
      <c r="J1278" s="6"/>
      <c r="K1278" s="6"/>
      <c r="L1278" s="6"/>
      <c r="M1278" s="6">
        <v>4.9589999999999996</v>
      </c>
      <c r="N1278" s="6"/>
      <c r="O1278" s="6">
        <v>8430</v>
      </c>
      <c r="P1278" s="6"/>
      <c r="Q1278" s="6">
        <v>15000</v>
      </c>
      <c r="R1278" s="6"/>
      <c r="S1278" s="6">
        <v>3.62</v>
      </c>
      <c r="T1278" s="6"/>
      <c r="U1278" s="6">
        <v>30</v>
      </c>
      <c r="V1278" s="6"/>
      <c r="W1278" s="6"/>
      <c r="X1278" s="6"/>
      <c r="Y1278" s="6"/>
      <c r="Z1278" s="6"/>
      <c r="AA1278" s="6"/>
      <c r="AB1278" s="6"/>
      <c r="AC1278" s="6"/>
      <c r="AD1278" s="6"/>
      <c r="AE1278" s="6">
        <v>490</v>
      </c>
      <c r="AF1278" s="6"/>
      <c r="AG1278" s="6">
        <v>8500</v>
      </c>
      <c r="AH1278" s="6"/>
      <c r="AI1278" s="6"/>
      <c r="AJ1278" s="6"/>
      <c r="AK1278" s="6"/>
      <c r="AL1278" s="6"/>
      <c r="AM1278" s="6">
        <v>8.1</v>
      </c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>
        <v>26</v>
      </c>
      <c r="BB1278" s="6"/>
      <c r="BC1278" s="6">
        <v>38</v>
      </c>
      <c r="BD1278" s="6"/>
      <c r="BE1278" s="6"/>
      <c r="BF1278" s="6"/>
      <c r="BG1278" s="6">
        <v>16</v>
      </c>
      <c r="BH1278" s="6"/>
      <c r="BI1278" s="6">
        <v>5.8</v>
      </c>
      <c r="BJ1278" s="6"/>
      <c r="BK1278" s="6">
        <v>23</v>
      </c>
      <c r="BL1278" s="6"/>
      <c r="BM1278" s="6">
        <v>140</v>
      </c>
      <c r="BN1278" s="6"/>
      <c r="BO1278" s="6">
        <v>7.9000000000000001E-2</v>
      </c>
      <c r="BP1278" s="6"/>
      <c r="BQ1278" s="6"/>
      <c r="BR1278" s="6"/>
      <c r="BS1278" s="6"/>
      <c r="BT1278" s="6"/>
      <c r="BU1278" s="6">
        <v>120</v>
      </c>
      <c r="BV1278" s="6"/>
      <c r="BW1278" s="6"/>
      <c r="BX1278" s="6"/>
      <c r="BY1278" s="6"/>
      <c r="BZ1278" s="6"/>
      <c r="CA1278" s="6"/>
      <c r="CB1278" s="6"/>
      <c r="CC1278" s="6"/>
      <c r="CD1278" s="6"/>
      <c r="CE1278" s="6"/>
      <c r="CF1278" s="6"/>
      <c r="CG1278" s="6"/>
      <c r="CH1278" s="6"/>
      <c r="CI1278" s="6"/>
      <c r="CJ1278" s="6"/>
      <c r="CK1278" s="6"/>
      <c r="CL1278" s="6"/>
      <c r="CM1278" s="6">
        <v>5.0000000000000001E-3</v>
      </c>
      <c r="CN1278" s="6"/>
      <c r="CO1278" s="6"/>
      <c r="CP1278" s="6"/>
      <c r="CQ1278" s="6"/>
      <c r="CR1278" s="6"/>
      <c r="CS1278" s="6"/>
      <c r="CT1278" s="6"/>
      <c r="CU1278" s="6"/>
      <c r="CV1278" s="6"/>
      <c r="CW1278" s="6"/>
      <c r="CX1278" s="6"/>
      <c r="CY1278" s="6"/>
      <c r="CZ1278" s="6"/>
      <c r="DA1278" s="6"/>
      <c r="DB1278" s="6"/>
      <c r="DC1278" s="6"/>
      <c r="DD1278" s="6"/>
      <c r="DE1278" s="6"/>
      <c r="DF1278" s="6"/>
      <c r="DG1278" s="6"/>
      <c r="DH1278" s="6"/>
      <c r="DI1278" s="6"/>
      <c r="DJ1278" s="6"/>
      <c r="DK1278" s="6"/>
      <c r="DL1278" s="6"/>
      <c r="DM1278" s="6"/>
      <c r="DN1278" s="6"/>
      <c r="DO1278" s="6"/>
      <c r="DP1278" s="6"/>
      <c r="DQ1278" s="6"/>
      <c r="DR1278" s="6"/>
      <c r="DS1278" s="6"/>
      <c r="DT1278" s="6"/>
      <c r="DU1278" s="6"/>
      <c r="DV1278" s="6"/>
      <c r="DW1278" s="6"/>
      <c r="DX1278" s="6"/>
      <c r="DY1278" s="6"/>
      <c r="DZ1278" s="6"/>
      <c r="EA1278" s="6"/>
      <c r="EB1278" s="6"/>
      <c r="EC1278" s="6"/>
      <c r="ED1278" s="6"/>
      <c r="EE1278" s="6"/>
      <c r="EF1278" s="6"/>
      <c r="EG1278" s="6"/>
      <c r="EH1278" s="6"/>
      <c r="EI1278" s="6"/>
      <c r="EJ1278" s="6"/>
      <c r="EK1278" s="6"/>
      <c r="EL1278" s="6"/>
      <c r="EM1278" s="6"/>
      <c r="EN1278" s="6"/>
      <c r="EO1278" s="6"/>
      <c r="EP1278" s="6"/>
      <c r="EQ1278" s="6"/>
      <c r="ER1278" s="6"/>
      <c r="ES1278" s="6"/>
      <c r="ET1278" s="6"/>
      <c r="EU1278" s="6"/>
      <c r="EV1278" s="6"/>
      <c r="EW1278" s="6"/>
      <c r="EX1278" s="6"/>
      <c r="EY1278" s="6"/>
      <c r="EZ1278" s="6"/>
      <c r="FA1278" s="6"/>
      <c r="FB1278" s="6"/>
      <c r="FC1278" s="6"/>
      <c r="FD1278" s="6"/>
      <c r="FE1278" s="6"/>
      <c r="FF1278" s="6"/>
      <c r="FG1278" s="6"/>
      <c r="FH1278" s="6"/>
      <c r="FI1278" s="6"/>
      <c r="FJ1278" s="6"/>
      <c r="FK1278" s="6"/>
      <c r="FL1278" s="6"/>
      <c r="FM1278" s="6"/>
      <c r="FN1278" s="6"/>
      <c r="FO1278" s="6"/>
      <c r="FP1278" s="6"/>
      <c r="FQ1278" s="6"/>
      <c r="FR1278" s="6"/>
      <c r="FS1278" s="6"/>
      <c r="FT1278" s="6"/>
      <c r="FU1278" s="6"/>
      <c r="FV1278" s="6"/>
      <c r="FW1278" s="6"/>
      <c r="FX1278" s="6"/>
      <c r="FY1278" s="6"/>
      <c r="FZ1278" s="6"/>
      <c r="GA1278" s="6"/>
      <c r="GB1278" s="6"/>
      <c r="GC1278" s="6"/>
      <c r="GD1278" s="6"/>
      <c r="GE1278" s="6"/>
      <c r="GF1278" s="6"/>
      <c r="GG1278" s="6"/>
      <c r="GH1278" s="6"/>
      <c r="GI1278" s="6"/>
      <c r="GJ1278" s="6"/>
      <c r="GK1278" s="6"/>
      <c r="GL1278" s="6"/>
      <c r="GM1278" s="6"/>
      <c r="GN1278" s="6"/>
      <c r="GO1278" s="6"/>
      <c r="GP1278" s="6"/>
      <c r="GQ1278" s="6"/>
      <c r="GR1278" s="6"/>
      <c r="GS1278" s="6"/>
      <c r="GT1278" s="6"/>
      <c r="GU1278" s="6"/>
      <c r="GV1278" s="6"/>
      <c r="GW1278" s="6"/>
      <c r="GX1278" s="6"/>
      <c r="GY1278" s="6"/>
      <c r="GZ1278" s="6"/>
      <c r="HA1278" s="6"/>
      <c r="HB1278" s="6"/>
      <c r="HC1278" s="6"/>
      <c r="HD1278" s="6"/>
      <c r="HE1278" s="6"/>
      <c r="HF1278" s="6"/>
      <c r="HG1278" s="6"/>
      <c r="HH1278" s="6"/>
      <c r="HI1278" s="6"/>
      <c r="HJ1278" s="6"/>
      <c r="HK1278" s="6"/>
      <c r="HL1278" s="6"/>
      <c r="HM1278" s="6"/>
      <c r="HN1278" s="6"/>
      <c r="HO1278" s="6"/>
      <c r="HP1278" s="6"/>
      <c r="HQ1278" s="6"/>
      <c r="HR1278" s="6"/>
      <c r="HS1278" s="6"/>
      <c r="HT1278" s="6"/>
      <c r="HU1278" s="6"/>
      <c r="HV1278" s="6"/>
      <c r="HW1278" s="6"/>
      <c r="HX1278" s="6"/>
      <c r="HY1278" s="6"/>
      <c r="HZ1278" s="6"/>
      <c r="IA1278" s="6"/>
      <c r="IB1278" s="6"/>
      <c r="IC1278" s="6"/>
      <c r="ID1278" s="6"/>
      <c r="IE1278" s="6"/>
      <c r="IF1278" s="6"/>
      <c r="IG1278" s="6"/>
      <c r="IH1278" s="6"/>
      <c r="II1278" s="6"/>
      <c r="IJ1278" s="6"/>
      <c r="IK1278" s="6"/>
      <c r="IL1278" s="6"/>
      <c r="IM1278" s="6"/>
      <c r="IN1278" s="6"/>
      <c r="IO1278" s="6"/>
      <c r="IP1278" s="6"/>
      <c r="IQ1278" s="6"/>
      <c r="IR1278" s="6"/>
      <c r="IS1278" s="6"/>
      <c r="IT1278" s="6"/>
      <c r="IU1278" s="6"/>
      <c r="IV1278" s="6"/>
    </row>
    <row r="1279" spans="1:256" s="62" customFormat="1" x14ac:dyDescent="0.2">
      <c r="A1279" s="6" t="s">
        <v>894</v>
      </c>
      <c r="B1279" s="66">
        <v>35774.566666666666</v>
      </c>
      <c r="C1279" s="66"/>
      <c r="D1279" s="6" t="s">
        <v>938</v>
      </c>
      <c r="E1279" s="6"/>
      <c r="F1279" s="6"/>
      <c r="G1279" s="6">
        <v>70</v>
      </c>
      <c r="H1279" s="6"/>
      <c r="I1279" s="6"/>
      <c r="J1279" s="6"/>
      <c r="K1279" s="6">
        <v>0.1</v>
      </c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  <c r="BD1279" s="6"/>
      <c r="BE1279" s="6"/>
      <c r="BF1279" s="6"/>
      <c r="BG1279" s="6"/>
      <c r="BH1279" s="6"/>
      <c r="BI1279" s="6"/>
      <c r="BJ1279" s="6"/>
      <c r="BK1279" s="6"/>
      <c r="BL1279" s="6"/>
      <c r="BM1279" s="6"/>
      <c r="BN1279" s="6"/>
      <c r="BO1279" s="6"/>
      <c r="BP1279" s="6"/>
      <c r="BQ1279" s="6"/>
      <c r="BR1279" s="6"/>
      <c r="BS1279" s="6"/>
      <c r="BT1279" s="6"/>
      <c r="BU1279" s="6"/>
      <c r="BV1279" s="6"/>
      <c r="BW1279" s="6">
        <v>13</v>
      </c>
      <c r="BX1279" s="6"/>
      <c r="BY1279" s="6"/>
      <c r="BZ1279" s="6"/>
      <c r="CA1279" s="6"/>
      <c r="CB1279" s="6"/>
      <c r="CC1279" s="6"/>
      <c r="CD1279" s="6"/>
      <c r="CE1279" s="6"/>
      <c r="CF1279" s="6"/>
      <c r="CG1279" s="6"/>
      <c r="CH1279" s="6"/>
      <c r="CI1279" s="6"/>
      <c r="CJ1279" s="6"/>
      <c r="CK1279" s="6"/>
      <c r="CL1279" s="6"/>
      <c r="CM1279" s="6"/>
      <c r="CN1279" s="6"/>
      <c r="CO1279" s="6"/>
      <c r="CP1279" s="6"/>
      <c r="CQ1279" s="6"/>
      <c r="CR1279" s="6"/>
      <c r="CS1279" s="6"/>
      <c r="CT1279" s="6"/>
      <c r="CU1279" s="6"/>
      <c r="CV1279" s="6"/>
      <c r="CW1279" s="6"/>
      <c r="CX1279" s="6"/>
      <c r="CY1279" s="6"/>
      <c r="CZ1279" s="6"/>
      <c r="DA1279" s="6"/>
      <c r="DB1279" s="6"/>
      <c r="DC1279" s="6"/>
      <c r="DD1279" s="6"/>
      <c r="DE1279" s="6"/>
      <c r="DF1279" s="6"/>
      <c r="DG1279" s="6"/>
      <c r="DH1279" s="6"/>
      <c r="DI1279" s="6"/>
      <c r="DJ1279" s="6"/>
      <c r="DK1279" s="6"/>
      <c r="DL1279" s="6"/>
      <c r="DM1279" s="6"/>
      <c r="DN1279" s="6"/>
      <c r="DO1279" s="6"/>
      <c r="DP1279" s="6"/>
      <c r="DQ1279" s="6"/>
      <c r="DR1279" s="6"/>
      <c r="DS1279" s="6"/>
      <c r="DT1279" s="6"/>
      <c r="DU1279" s="6"/>
      <c r="DV1279" s="6"/>
      <c r="DW1279" s="6"/>
      <c r="DX1279" s="6"/>
      <c r="DY1279" s="6"/>
      <c r="DZ1279" s="6"/>
      <c r="EA1279" s="6"/>
      <c r="EB1279" s="6"/>
      <c r="EC1279" s="6"/>
      <c r="ED1279" s="6"/>
      <c r="EE1279" s="6"/>
      <c r="EF1279" s="6"/>
      <c r="EG1279" s="6"/>
      <c r="EH1279" s="6"/>
      <c r="EI1279" s="6"/>
      <c r="EJ1279" s="6"/>
      <c r="EK1279" s="6"/>
      <c r="EL1279" s="6"/>
      <c r="EM1279" s="6"/>
      <c r="EN1279" s="6"/>
      <c r="EO1279" s="6"/>
      <c r="EP1279" s="6"/>
      <c r="EQ1279" s="6"/>
      <c r="ER1279" s="6"/>
      <c r="ES1279" s="6"/>
      <c r="ET1279" s="6"/>
      <c r="EU1279" s="6"/>
      <c r="EV1279" s="6"/>
      <c r="EW1279" s="6"/>
      <c r="EX1279" s="6"/>
      <c r="EY1279" s="6"/>
      <c r="EZ1279" s="6"/>
      <c r="FA1279" s="6"/>
      <c r="FB1279" s="6"/>
      <c r="FC1279" s="6"/>
      <c r="FD1279" s="6"/>
      <c r="FE1279" s="6"/>
      <c r="FF1279" s="6"/>
      <c r="FG1279" s="6"/>
      <c r="FH1279" s="6"/>
      <c r="FI1279" s="6"/>
      <c r="FJ1279" s="6"/>
      <c r="FK1279" s="6"/>
      <c r="FL1279" s="6"/>
      <c r="FM1279" s="6"/>
      <c r="FN1279" s="6"/>
      <c r="FO1279" s="6"/>
      <c r="FP1279" s="6"/>
      <c r="FQ1279" s="6"/>
      <c r="FR1279" s="6"/>
      <c r="FS1279" s="6"/>
      <c r="FT1279" s="6"/>
      <c r="FU1279" s="6"/>
      <c r="FV1279" s="6"/>
      <c r="FW1279" s="6"/>
      <c r="FX1279" s="6"/>
      <c r="FY1279" s="6"/>
      <c r="FZ1279" s="6"/>
      <c r="GA1279" s="6"/>
      <c r="GB1279" s="6"/>
      <c r="GC1279" s="6"/>
      <c r="GD1279" s="6"/>
      <c r="GE1279" s="6"/>
      <c r="GF1279" s="6"/>
      <c r="GG1279" s="6"/>
      <c r="GH1279" s="6"/>
      <c r="GI1279" s="6"/>
      <c r="GJ1279" s="6"/>
      <c r="GK1279" s="6"/>
      <c r="GL1279" s="6"/>
      <c r="GM1279" s="6"/>
      <c r="GN1279" s="6"/>
      <c r="GO1279" s="6"/>
      <c r="GP1279" s="6"/>
      <c r="GQ1279" s="6"/>
      <c r="GR1279" s="6"/>
      <c r="GS1279" s="6"/>
      <c r="GT1279" s="6"/>
      <c r="GU1279" s="6"/>
      <c r="GV1279" s="6"/>
      <c r="GW1279" s="6"/>
      <c r="GX1279" s="6"/>
      <c r="GY1279" s="6"/>
      <c r="GZ1279" s="6"/>
      <c r="HA1279" s="6"/>
      <c r="HB1279" s="6"/>
      <c r="HC1279" s="6"/>
      <c r="HD1279" s="6"/>
      <c r="HE1279" s="6"/>
      <c r="HF1279" s="6"/>
      <c r="HG1279" s="6"/>
      <c r="HH1279" s="6"/>
      <c r="HI1279" s="6"/>
      <c r="HJ1279" s="6"/>
      <c r="HK1279" s="6"/>
      <c r="HL1279" s="6"/>
      <c r="HM1279" s="6"/>
      <c r="HN1279" s="6"/>
      <c r="HO1279" s="6"/>
      <c r="HP1279" s="6"/>
      <c r="HQ1279" s="6"/>
      <c r="HR1279" s="6"/>
      <c r="HS1279" s="6"/>
      <c r="HT1279" s="6"/>
      <c r="HU1279" s="6"/>
      <c r="HV1279" s="6"/>
      <c r="HW1279" s="6"/>
      <c r="HX1279" s="6"/>
      <c r="HY1279" s="6"/>
      <c r="HZ1279" s="6"/>
      <c r="IA1279" s="6"/>
      <c r="IB1279" s="6"/>
      <c r="IC1279" s="6"/>
      <c r="ID1279" s="6"/>
      <c r="IE1279" s="6"/>
      <c r="IF1279" s="6"/>
      <c r="IG1279" s="6"/>
      <c r="IH1279" s="6"/>
      <c r="II1279" s="6"/>
      <c r="IJ1279" s="6"/>
      <c r="IK1279" s="6"/>
      <c r="IL1279" s="6"/>
      <c r="IM1279" s="6"/>
      <c r="IN1279" s="6"/>
      <c r="IO1279" s="6"/>
      <c r="IP1279" s="6"/>
      <c r="IQ1279" s="6"/>
      <c r="IR1279" s="6"/>
      <c r="IS1279" s="6"/>
      <c r="IT1279" s="6"/>
      <c r="IU1279" s="6"/>
      <c r="IV1279" s="6"/>
    </row>
    <row r="1280" spans="1:256" s="62" customFormat="1" x14ac:dyDescent="0.2">
      <c r="A1280" s="6" t="s">
        <v>894</v>
      </c>
      <c r="B1280" s="66">
        <v>35799.256944444445</v>
      </c>
      <c r="C1280" s="66">
        <v>35799.5</v>
      </c>
      <c r="D1280" s="6" t="s">
        <v>939</v>
      </c>
      <c r="E1280" s="6" t="s">
        <v>940</v>
      </c>
      <c r="F1280" s="6"/>
      <c r="G1280" s="6">
        <v>50</v>
      </c>
      <c r="H1280" s="6"/>
      <c r="I1280" s="6"/>
      <c r="J1280" s="6"/>
      <c r="K1280" s="6"/>
      <c r="L1280" s="6"/>
      <c r="M1280" s="6">
        <v>1.2869999999999999</v>
      </c>
      <c r="N1280" s="6"/>
      <c r="O1280" s="6">
        <v>898</v>
      </c>
      <c r="P1280" s="6"/>
      <c r="Q1280" s="6">
        <v>1700</v>
      </c>
      <c r="R1280" s="6"/>
      <c r="S1280" s="6">
        <v>7.5</v>
      </c>
      <c r="T1280" s="6"/>
      <c r="U1280" s="6">
        <v>80</v>
      </c>
      <c r="V1280" s="6"/>
      <c r="W1280" s="6"/>
      <c r="X1280" s="6"/>
      <c r="Y1280" s="6"/>
      <c r="Z1280" s="6"/>
      <c r="AA1280" s="6"/>
      <c r="AB1280" s="6"/>
      <c r="AC1280" s="6"/>
      <c r="AD1280" s="6"/>
      <c r="AE1280" s="6">
        <v>18</v>
      </c>
      <c r="AF1280" s="6"/>
      <c r="AG1280" s="6">
        <v>570</v>
      </c>
      <c r="AH1280" s="6"/>
      <c r="AI1280" s="6"/>
      <c r="AJ1280" s="6"/>
      <c r="AK1280" s="6"/>
      <c r="AL1280" s="6"/>
      <c r="AM1280" s="6">
        <v>7.82</v>
      </c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>
        <v>12</v>
      </c>
      <c r="BB1280" s="6"/>
      <c r="BC1280" s="6">
        <v>48</v>
      </c>
      <c r="BD1280" s="6"/>
      <c r="BE1280" s="6"/>
      <c r="BF1280" s="6"/>
      <c r="BG1280" s="6">
        <v>5</v>
      </c>
      <c r="BH1280" s="6"/>
      <c r="BI1280" s="6">
        <v>5.9</v>
      </c>
      <c r="BJ1280" s="6"/>
      <c r="BK1280" s="6">
        <v>5.2</v>
      </c>
      <c r="BL1280" s="6"/>
      <c r="BM1280" s="6">
        <v>45</v>
      </c>
      <c r="BN1280" s="6"/>
      <c r="BO1280" s="6">
        <v>0.19</v>
      </c>
      <c r="BP1280" s="6"/>
      <c r="BQ1280" s="6"/>
      <c r="BR1280" s="6"/>
      <c r="BS1280" s="6"/>
      <c r="BT1280" s="6"/>
      <c r="BU1280" s="6">
        <v>140</v>
      </c>
      <c r="BV1280" s="6"/>
      <c r="BW1280" s="6"/>
      <c r="BX1280" s="6"/>
      <c r="BY1280" s="6"/>
      <c r="BZ1280" s="6"/>
      <c r="CA1280" s="6"/>
      <c r="CB1280" s="6"/>
      <c r="CC1280" s="6"/>
      <c r="CD1280" s="6"/>
      <c r="CE1280" s="6"/>
      <c r="CF1280" s="6"/>
      <c r="CG1280" s="6"/>
      <c r="CH1280" s="6"/>
      <c r="CI1280" s="6"/>
      <c r="CJ1280" s="6"/>
      <c r="CK1280" s="6"/>
      <c r="CL1280" s="6"/>
      <c r="CM1280" s="6">
        <v>1E-3</v>
      </c>
      <c r="CN1280" s="6"/>
      <c r="CO1280" s="6"/>
      <c r="CP1280" s="6"/>
      <c r="CQ1280" s="6"/>
      <c r="CR1280" s="6"/>
      <c r="CS1280" s="6"/>
      <c r="CT1280" s="6"/>
      <c r="CU1280" s="6"/>
      <c r="CV1280" s="6"/>
      <c r="CW1280" s="6"/>
      <c r="CX1280" s="6"/>
      <c r="CY1280" s="6"/>
      <c r="CZ1280" s="6"/>
      <c r="DA1280" s="6"/>
      <c r="DB1280" s="6"/>
      <c r="DC1280" s="6"/>
      <c r="DD1280" s="6"/>
      <c r="DE1280" s="6"/>
      <c r="DF1280" s="6"/>
      <c r="DG1280" s="6"/>
      <c r="DH1280" s="6"/>
      <c r="DI1280" s="6"/>
      <c r="DJ1280" s="6"/>
      <c r="DK1280" s="6"/>
      <c r="DL1280" s="6"/>
      <c r="DM1280" s="6"/>
      <c r="DN1280" s="6"/>
      <c r="DO1280" s="6"/>
      <c r="DP1280" s="6"/>
      <c r="DQ1280" s="6"/>
      <c r="DR1280" s="6"/>
      <c r="DS1280" s="6"/>
      <c r="DT1280" s="6"/>
      <c r="DU1280" s="6"/>
      <c r="DV1280" s="6"/>
      <c r="DW1280" s="6"/>
      <c r="DX1280" s="6"/>
      <c r="DY1280" s="6"/>
      <c r="DZ1280" s="6"/>
      <c r="EA1280" s="6"/>
      <c r="EB1280" s="6"/>
      <c r="EC1280" s="6"/>
      <c r="ED1280" s="6"/>
      <c r="EE1280" s="6"/>
      <c r="EF1280" s="6"/>
      <c r="EG1280" s="6"/>
      <c r="EH1280" s="6"/>
      <c r="EI1280" s="6"/>
      <c r="EJ1280" s="6"/>
      <c r="EK1280" s="6"/>
      <c r="EL1280" s="6"/>
      <c r="EM1280" s="6"/>
      <c r="EN1280" s="6"/>
      <c r="EO1280" s="6"/>
      <c r="EP1280" s="6"/>
      <c r="EQ1280" s="6"/>
      <c r="ER1280" s="6"/>
      <c r="ES1280" s="6"/>
      <c r="ET1280" s="6"/>
      <c r="EU1280" s="6"/>
      <c r="EV1280" s="6"/>
      <c r="EW1280" s="6"/>
      <c r="EX1280" s="6"/>
      <c r="EY1280" s="6"/>
      <c r="EZ1280" s="6"/>
      <c r="FA1280" s="6"/>
      <c r="FB1280" s="6"/>
      <c r="FC1280" s="6"/>
      <c r="FD1280" s="6"/>
      <c r="FE1280" s="6"/>
      <c r="FF1280" s="6"/>
      <c r="FG1280" s="6"/>
      <c r="FH1280" s="6"/>
      <c r="FI1280" s="6"/>
      <c r="FJ1280" s="6"/>
      <c r="FK1280" s="6"/>
      <c r="FL1280" s="6"/>
      <c r="FM1280" s="6"/>
      <c r="FN1280" s="6"/>
      <c r="FO1280" s="6"/>
      <c r="FP1280" s="6"/>
      <c r="FQ1280" s="6"/>
      <c r="FR1280" s="6"/>
      <c r="FS1280" s="6"/>
      <c r="FT1280" s="6"/>
      <c r="FU1280" s="6"/>
      <c r="FV1280" s="6"/>
      <c r="FW1280" s="6"/>
      <c r="FX1280" s="6"/>
      <c r="FY1280" s="6"/>
      <c r="FZ1280" s="6"/>
      <c r="GA1280" s="6"/>
      <c r="GB1280" s="6"/>
      <c r="GC1280" s="6"/>
      <c r="GD1280" s="6"/>
      <c r="GE1280" s="6"/>
      <c r="GF1280" s="6"/>
      <c r="GG1280" s="6"/>
      <c r="GH1280" s="6"/>
      <c r="GI1280" s="6"/>
      <c r="GJ1280" s="6"/>
      <c r="GK1280" s="6"/>
      <c r="GL1280" s="6"/>
      <c r="GM1280" s="6"/>
      <c r="GN1280" s="6"/>
      <c r="GO1280" s="6"/>
      <c r="GP1280" s="6"/>
      <c r="GQ1280" s="6"/>
      <c r="GR1280" s="6"/>
      <c r="GS1280" s="6"/>
      <c r="GT1280" s="6"/>
      <c r="GU1280" s="6"/>
      <c r="GV1280" s="6"/>
      <c r="GW1280" s="6"/>
      <c r="GX1280" s="6"/>
      <c r="GY1280" s="6"/>
      <c r="GZ1280" s="6"/>
      <c r="HA1280" s="6"/>
      <c r="HB1280" s="6"/>
      <c r="HC1280" s="6"/>
      <c r="HD1280" s="6"/>
      <c r="HE1280" s="6"/>
      <c r="HF1280" s="6"/>
      <c r="HG1280" s="6"/>
      <c r="HH1280" s="6"/>
      <c r="HI1280" s="6"/>
      <c r="HJ1280" s="6"/>
      <c r="HK1280" s="6"/>
      <c r="HL1280" s="6"/>
      <c r="HM1280" s="6"/>
      <c r="HN1280" s="6"/>
      <c r="HO1280" s="6"/>
      <c r="HP1280" s="6"/>
      <c r="HQ1280" s="6"/>
      <c r="HR1280" s="6"/>
      <c r="HS1280" s="6"/>
      <c r="HT1280" s="6"/>
      <c r="HU1280" s="6"/>
      <c r="HV1280" s="6"/>
      <c r="HW1280" s="6"/>
      <c r="HX1280" s="6"/>
      <c r="HY1280" s="6"/>
      <c r="HZ1280" s="6"/>
      <c r="IA1280" s="6"/>
      <c r="IB1280" s="6"/>
      <c r="IC1280" s="6"/>
      <c r="ID1280" s="6"/>
      <c r="IE1280" s="6"/>
      <c r="IF1280" s="6"/>
      <c r="IG1280" s="6"/>
      <c r="IH1280" s="6"/>
      <c r="II1280" s="6"/>
      <c r="IJ1280" s="6"/>
      <c r="IK1280" s="6"/>
      <c r="IL1280" s="6"/>
      <c r="IM1280" s="6"/>
      <c r="IN1280" s="6"/>
      <c r="IO1280" s="6"/>
      <c r="IP1280" s="6"/>
      <c r="IQ1280" s="6"/>
      <c r="IR1280" s="6"/>
      <c r="IS1280" s="6"/>
      <c r="IT1280" s="6"/>
      <c r="IU1280" s="6"/>
      <c r="IV1280" s="6"/>
    </row>
    <row r="1281" spans="1:256" s="62" customFormat="1" x14ac:dyDescent="0.2">
      <c r="A1281" s="6" t="s">
        <v>894</v>
      </c>
      <c r="B1281" s="66">
        <v>35803.40625</v>
      </c>
      <c r="C1281" s="66"/>
      <c r="D1281" s="6" t="s">
        <v>941</v>
      </c>
      <c r="E1281" s="6" t="s">
        <v>942</v>
      </c>
      <c r="F1281" s="6"/>
      <c r="G1281" s="6">
        <v>50</v>
      </c>
      <c r="H1281" s="6"/>
      <c r="I1281" s="6"/>
      <c r="J1281" s="6" t="s">
        <v>1784</v>
      </c>
      <c r="K1281" s="6">
        <v>0.01</v>
      </c>
      <c r="L1281" s="6"/>
      <c r="M1281" s="6"/>
      <c r="N1281" s="6"/>
      <c r="O1281" s="6">
        <v>1760</v>
      </c>
      <c r="P1281" s="6"/>
      <c r="Q1281" s="6">
        <v>2100</v>
      </c>
      <c r="R1281" s="6"/>
      <c r="S1281" s="6">
        <v>10.7</v>
      </c>
      <c r="T1281" s="6"/>
      <c r="U1281" s="6">
        <v>17</v>
      </c>
      <c r="V1281" s="6"/>
      <c r="W1281" s="6"/>
      <c r="X1281" s="6"/>
      <c r="Y1281" s="6"/>
      <c r="Z1281" s="6"/>
      <c r="AA1281" s="6"/>
      <c r="AB1281" s="6"/>
      <c r="AC1281" s="6"/>
      <c r="AD1281" s="6"/>
      <c r="AE1281" s="6">
        <v>89</v>
      </c>
      <c r="AF1281" s="6"/>
      <c r="AG1281" s="6">
        <v>760</v>
      </c>
      <c r="AH1281" s="6"/>
      <c r="AI1281" s="6"/>
      <c r="AJ1281" s="6"/>
      <c r="AK1281" s="6"/>
      <c r="AL1281" s="6"/>
      <c r="AM1281" s="6">
        <v>8.1</v>
      </c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>
        <v>12</v>
      </c>
      <c r="BB1281" s="6"/>
      <c r="BC1281" s="6"/>
      <c r="BD1281" s="6"/>
      <c r="BE1281" s="6"/>
      <c r="BF1281" s="6"/>
      <c r="BG1281" s="6"/>
      <c r="BH1281" s="6"/>
      <c r="BI1281" s="6"/>
      <c r="BJ1281" s="6"/>
      <c r="BK1281" s="6"/>
      <c r="BL1281" s="6"/>
      <c r="BM1281" s="6"/>
      <c r="BN1281" s="6"/>
      <c r="BO1281" s="6"/>
      <c r="BP1281" s="6"/>
      <c r="BQ1281" s="6"/>
      <c r="BR1281" s="6"/>
      <c r="BS1281" s="6"/>
      <c r="BT1281" s="6"/>
      <c r="BU1281" s="6"/>
      <c r="BV1281" s="6"/>
      <c r="BW1281" s="6"/>
      <c r="BX1281" s="6"/>
      <c r="BY1281" s="6"/>
      <c r="BZ1281" s="6"/>
      <c r="CA1281" s="6"/>
      <c r="CB1281" s="6"/>
      <c r="CC1281" s="6"/>
      <c r="CD1281" s="6"/>
      <c r="CE1281" s="6"/>
      <c r="CF1281" s="6"/>
      <c r="CG1281" s="6"/>
      <c r="CH1281" s="6"/>
      <c r="CI1281" s="6"/>
      <c r="CJ1281" s="6"/>
      <c r="CK1281" s="6"/>
      <c r="CL1281" s="6"/>
      <c r="CM1281" s="6"/>
      <c r="CN1281" s="6"/>
      <c r="CO1281" s="6"/>
      <c r="CP1281" s="6"/>
      <c r="CQ1281" s="6"/>
      <c r="CR1281" s="6"/>
      <c r="CS1281" s="6"/>
      <c r="CT1281" s="6"/>
      <c r="CU1281" s="6"/>
      <c r="CV1281" s="6"/>
      <c r="CW1281" s="6"/>
      <c r="CX1281" s="6"/>
      <c r="CY1281" s="6"/>
      <c r="CZ1281" s="6"/>
      <c r="DA1281" s="6"/>
      <c r="DB1281" s="6"/>
      <c r="DC1281" s="6"/>
      <c r="DD1281" s="6"/>
      <c r="DE1281" s="6"/>
      <c r="DF1281" s="6"/>
      <c r="DG1281" s="6"/>
      <c r="DH1281" s="6"/>
      <c r="DI1281" s="6"/>
      <c r="DJ1281" s="6"/>
      <c r="DK1281" s="6"/>
      <c r="DL1281" s="6"/>
      <c r="DM1281" s="6"/>
      <c r="DN1281" s="6"/>
      <c r="DO1281" s="6"/>
      <c r="DP1281" s="6"/>
      <c r="DQ1281" s="6"/>
      <c r="DR1281" s="6"/>
      <c r="DS1281" s="6"/>
      <c r="DT1281" s="6"/>
      <c r="DU1281" s="6"/>
      <c r="DV1281" s="6"/>
      <c r="DW1281" s="6"/>
      <c r="DX1281" s="6"/>
      <c r="DY1281" s="6"/>
      <c r="DZ1281" s="6"/>
      <c r="EA1281" s="6"/>
      <c r="EB1281" s="6"/>
      <c r="EC1281" s="6"/>
      <c r="ED1281" s="6"/>
      <c r="EE1281" s="6"/>
      <c r="EF1281" s="6"/>
      <c r="EG1281" s="6"/>
      <c r="EH1281" s="6"/>
      <c r="EI1281" s="6"/>
      <c r="EJ1281" s="6"/>
      <c r="EK1281" s="6"/>
      <c r="EL1281" s="6"/>
      <c r="EM1281" s="6"/>
      <c r="EN1281" s="6"/>
      <c r="EO1281" s="6"/>
      <c r="EP1281" s="6"/>
      <c r="EQ1281" s="6"/>
      <c r="ER1281" s="6"/>
      <c r="ES1281" s="6"/>
      <c r="ET1281" s="6"/>
      <c r="EU1281" s="6"/>
      <c r="EV1281" s="6"/>
      <c r="EW1281" s="6"/>
      <c r="EX1281" s="6"/>
      <c r="EY1281" s="6"/>
      <c r="EZ1281" s="6"/>
      <c r="FA1281" s="6"/>
      <c r="FB1281" s="6"/>
      <c r="FC1281" s="6"/>
      <c r="FD1281" s="6"/>
      <c r="FE1281" s="6"/>
      <c r="FF1281" s="6"/>
      <c r="FG1281" s="6"/>
      <c r="FH1281" s="6"/>
      <c r="FI1281" s="6"/>
      <c r="FJ1281" s="6"/>
      <c r="FK1281" s="6"/>
      <c r="FL1281" s="6"/>
      <c r="FM1281" s="6"/>
      <c r="FN1281" s="6"/>
      <c r="FO1281" s="6"/>
      <c r="FP1281" s="6"/>
      <c r="FQ1281" s="6"/>
      <c r="FR1281" s="6"/>
      <c r="FS1281" s="6"/>
      <c r="FT1281" s="6"/>
      <c r="FU1281" s="6"/>
      <c r="FV1281" s="6"/>
      <c r="FW1281" s="6"/>
      <c r="FX1281" s="6"/>
      <c r="FY1281" s="6"/>
      <c r="FZ1281" s="6"/>
      <c r="GA1281" s="6"/>
      <c r="GB1281" s="6"/>
      <c r="GC1281" s="6"/>
      <c r="GD1281" s="6"/>
      <c r="GE1281" s="6"/>
      <c r="GF1281" s="6"/>
      <c r="GG1281" s="6"/>
      <c r="GH1281" s="6"/>
      <c r="GI1281" s="6"/>
      <c r="GJ1281" s="6"/>
      <c r="GK1281" s="6"/>
      <c r="GL1281" s="6"/>
      <c r="GM1281" s="6"/>
      <c r="GN1281" s="6"/>
      <c r="GO1281" s="6"/>
      <c r="GP1281" s="6"/>
      <c r="GQ1281" s="6"/>
      <c r="GR1281" s="6"/>
      <c r="GS1281" s="6"/>
      <c r="GT1281" s="6"/>
      <c r="GU1281" s="6"/>
      <c r="GV1281" s="6"/>
      <c r="GW1281" s="6"/>
      <c r="GX1281" s="6"/>
      <c r="GY1281" s="6"/>
      <c r="GZ1281" s="6"/>
      <c r="HA1281" s="6"/>
      <c r="HB1281" s="6"/>
      <c r="HC1281" s="6"/>
      <c r="HD1281" s="6"/>
      <c r="HE1281" s="6"/>
      <c r="HF1281" s="6"/>
      <c r="HG1281" s="6"/>
      <c r="HH1281" s="6"/>
      <c r="HI1281" s="6"/>
      <c r="HJ1281" s="6"/>
      <c r="HK1281" s="6"/>
      <c r="HL1281" s="6"/>
      <c r="HM1281" s="6"/>
      <c r="HN1281" s="6"/>
      <c r="HO1281" s="6"/>
      <c r="HP1281" s="6"/>
      <c r="HQ1281" s="6"/>
      <c r="HR1281" s="6"/>
      <c r="HS1281" s="6"/>
      <c r="HT1281" s="6"/>
      <c r="HU1281" s="6"/>
      <c r="HV1281" s="6"/>
      <c r="HW1281" s="6"/>
      <c r="HX1281" s="6"/>
      <c r="HY1281" s="6"/>
      <c r="HZ1281" s="6"/>
      <c r="IA1281" s="6"/>
      <c r="IB1281" s="6"/>
      <c r="IC1281" s="6"/>
      <c r="ID1281" s="6"/>
      <c r="IE1281" s="6"/>
      <c r="IF1281" s="6"/>
      <c r="IG1281" s="6"/>
      <c r="IH1281" s="6"/>
      <c r="II1281" s="6"/>
      <c r="IJ1281" s="6"/>
      <c r="IK1281" s="6"/>
      <c r="IL1281" s="6"/>
      <c r="IM1281" s="6"/>
      <c r="IN1281" s="6"/>
      <c r="IO1281" s="6"/>
      <c r="IP1281" s="6"/>
      <c r="IQ1281" s="6"/>
      <c r="IR1281" s="6"/>
      <c r="IS1281" s="6"/>
      <c r="IT1281" s="6"/>
      <c r="IU1281" s="6"/>
      <c r="IV1281" s="6"/>
    </row>
    <row r="1282" spans="1:256" s="62" customFormat="1" x14ac:dyDescent="0.2">
      <c r="A1282" s="6" t="s">
        <v>894</v>
      </c>
      <c r="B1282" s="66">
        <v>35803.895833333336</v>
      </c>
      <c r="C1282" s="66"/>
      <c r="D1282" s="6" t="s">
        <v>943</v>
      </c>
      <c r="E1282" s="6"/>
      <c r="F1282" s="6"/>
      <c r="G1282" s="6">
        <v>70</v>
      </c>
      <c r="H1282" s="6"/>
      <c r="I1282" s="6"/>
      <c r="J1282" s="6" t="s">
        <v>1784</v>
      </c>
      <c r="K1282" s="6">
        <v>0.01</v>
      </c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  <c r="BD1282" s="6"/>
      <c r="BE1282" s="6"/>
      <c r="BF1282" s="6"/>
      <c r="BG1282" s="6"/>
      <c r="BH1282" s="6"/>
      <c r="BI1282" s="6"/>
      <c r="BJ1282" s="6"/>
      <c r="BK1282" s="6"/>
      <c r="BL1282" s="6"/>
      <c r="BM1282" s="6"/>
      <c r="BN1282" s="6"/>
      <c r="BO1282" s="6"/>
      <c r="BP1282" s="6"/>
      <c r="BQ1282" s="6"/>
      <c r="BR1282" s="6"/>
      <c r="BS1282" s="6"/>
      <c r="BT1282" s="6"/>
      <c r="BU1282" s="6"/>
      <c r="BV1282" s="6" t="s">
        <v>1784</v>
      </c>
      <c r="BW1282" s="6">
        <v>2</v>
      </c>
      <c r="BX1282" s="6"/>
      <c r="BY1282" s="6"/>
      <c r="BZ1282" s="6"/>
      <c r="CA1282" s="6"/>
      <c r="CB1282" s="6"/>
      <c r="CC1282" s="6"/>
      <c r="CD1282" s="6"/>
      <c r="CE1282" s="6"/>
      <c r="CF1282" s="6"/>
      <c r="CG1282" s="6"/>
      <c r="CH1282" s="6"/>
      <c r="CI1282" s="6"/>
      <c r="CJ1282" s="6"/>
      <c r="CK1282" s="6"/>
      <c r="CL1282" s="6"/>
      <c r="CM1282" s="6"/>
      <c r="CN1282" s="6"/>
      <c r="CO1282" s="6"/>
      <c r="CP1282" s="6"/>
      <c r="CQ1282" s="6"/>
      <c r="CR1282" s="6"/>
      <c r="CS1282" s="6"/>
      <c r="CT1282" s="6"/>
      <c r="CU1282" s="6"/>
      <c r="CV1282" s="6"/>
      <c r="CW1282" s="6"/>
      <c r="CX1282" s="6"/>
      <c r="CY1282" s="6"/>
      <c r="CZ1282" s="6"/>
      <c r="DA1282" s="6"/>
      <c r="DB1282" s="6"/>
      <c r="DC1282" s="6"/>
      <c r="DD1282" s="6"/>
      <c r="DE1282" s="6"/>
      <c r="DF1282" s="6"/>
      <c r="DG1282" s="6"/>
      <c r="DH1282" s="6"/>
      <c r="DI1282" s="6"/>
      <c r="DJ1282" s="6"/>
      <c r="DK1282" s="6"/>
      <c r="DL1282" s="6"/>
      <c r="DM1282" s="6"/>
      <c r="DN1282" s="6"/>
      <c r="DO1282" s="6"/>
      <c r="DP1282" s="6"/>
      <c r="DQ1282" s="6"/>
      <c r="DR1282" s="6"/>
      <c r="DS1282" s="6"/>
      <c r="DT1282" s="6"/>
      <c r="DU1282" s="6"/>
      <c r="DV1282" s="6"/>
      <c r="DW1282" s="6"/>
      <c r="DX1282" s="6"/>
      <c r="DY1282" s="6"/>
      <c r="DZ1282" s="6"/>
      <c r="EA1282" s="6"/>
      <c r="EB1282" s="6"/>
      <c r="EC1282" s="6"/>
      <c r="ED1282" s="6"/>
      <c r="EE1282" s="6"/>
      <c r="EF1282" s="6"/>
      <c r="EG1282" s="6"/>
      <c r="EH1282" s="6"/>
      <c r="EI1282" s="6"/>
      <c r="EJ1282" s="6"/>
      <c r="EK1282" s="6"/>
      <c r="EL1282" s="6"/>
      <c r="EM1282" s="6"/>
      <c r="EN1282" s="6"/>
      <c r="EO1282" s="6"/>
      <c r="EP1282" s="6"/>
      <c r="EQ1282" s="6"/>
      <c r="ER1282" s="6"/>
      <c r="ES1282" s="6"/>
      <c r="ET1282" s="6"/>
      <c r="EU1282" s="6"/>
      <c r="EV1282" s="6"/>
      <c r="EW1282" s="6"/>
      <c r="EX1282" s="6"/>
      <c r="EY1282" s="6"/>
      <c r="EZ1282" s="6"/>
      <c r="FA1282" s="6"/>
      <c r="FB1282" s="6"/>
      <c r="FC1282" s="6"/>
      <c r="FD1282" s="6"/>
      <c r="FE1282" s="6"/>
      <c r="FF1282" s="6"/>
      <c r="FG1282" s="6"/>
      <c r="FH1282" s="6"/>
      <c r="FI1282" s="6"/>
      <c r="FJ1282" s="6"/>
      <c r="FK1282" s="6"/>
      <c r="FL1282" s="6"/>
      <c r="FM1282" s="6"/>
      <c r="FN1282" s="6"/>
      <c r="FO1282" s="6"/>
      <c r="FP1282" s="6"/>
      <c r="FQ1282" s="6"/>
      <c r="FR1282" s="6"/>
      <c r="FS1282" s="6"/>
      <c r="FT1282" s="6"/>
      <c r="FU1282" s="6"/>
      <c r="FV1282" s="6"/>
      <c r="FW1282" s="6"/>
      <c r="FX1282" s="6"/>
      <c r="FY1282" s="6"/>
      <c r="FZ1282" s="6"/>
      <c r="GA1282" s="6"/>
      <c r="GB1282" s="6"/>
      <c r="GC1282" s="6"/>
      <c r="GD1282" s="6"/>
      <c r="GE1282" s="6"/>
      <c r="GF1282" s="6"/>
      <c r="GG1282" s="6"/>
      <c r="GH1282" s="6"/>
      <c r="GI1282" s="6"/>
      <c r="GJ1282" s="6"/>
      <c r="GK1282" s="6"/>
      <c r="GL1282" s="6"/>
      <c r="GM1282" s="6"/>
      <c r="GN1282" s="6"/>
      <c r="GO1282" s="6"/>
      <c r="GP1282" s="6"/>
      <c r="GQ1282" s="6"/>
      <c r="GR1282" s="6"/>
      <c r="GS1282" s="6"/>
      <c r="GT1282" s="6"/>
      <c r="GU1282" s="6"/>
      <c r="GV1282" s="6"/>
      <c r="GW1282" s="6"/>
      <c r="GX1282" s="6"/>
      <c r="GY1282" s="6"/>
      <c r="GZ1282" s="6"/>
      <c r="HA1282" s="6"/>
      <c r="HB1282" s="6"/>
      <c r="HC1282" s="6"/>
      <c r="HD1282" s="6"/>
      <c r="HE1282" s="6"/>
      <c r="HF1282" s="6"/>
      <c r="HG1282" s="6"/>
      <c r="HH1282" s="6"/>
      <c r="HI1282" s="6"/>
      <c r="HJ1282" s="6"/>
      <c r="HK1282" s="6"/>
      <c r="HL1282" s="6"/>
      <c r="HM1282" s="6"/>
      <c r="HN1282" s="6"/>
      <c r="HO1282" s="6"/>
      <c r="HP1282" s="6"/>
      <c r="HQ1282" s="6"/>
      <c r="HR1282" s="6"/>
      <c r="HS1282" s="6"/>
      <c r="HT1282" s="6"/>
      <c r="HU1282" s="6"/>
      <c r="HV1282" s="6"/>
      <c r="HW1282" s="6"/>
      <c r="HX1282" s="6"/>
      <c r="HY1282" s="6"/>
      <c r="HZ1282" s="6"/>
      <c r="IA1282" s="6"/>
      <c r="IB1282" s="6"/>
      <c r="IC1282" s="6"/>
      <c r="ID1282" s="6"/>
      <c r="IE1282" s="6"/>
      <c r="IF1282" s="6"/>
      <c r="IG1282" s="6"/>
      <c r="IH1282" s="6"/>
      <c r="II1282" s="6"/>
      <c r="IJ1282" s="6"/>
      <c r="IK1282" s="6"/>
      <c r="IL1282" s="6"/>
      <c r="IM1282" s="6"/>
      <c r="IN1282" s="6"/>
      <c r="IO1282" s="6"/>
      <c r="IP1282" s="6"/>
      <c r="IQ1282" s="6"/>
      <c r="IR1282" s="6"/>
      <c r="IS1282" s="6"/>
      <c r="IT1282" s="6"/>
      <c r="IU1282" s="6"/>
      <c r="IV1282" s="6"/>
    </row>
    <row r="1283" spans="1:256" s="62" customFormat="1" x14ac:dyDescent="0.2">
      <c r="A1283" s="6" t="s">
        <v>894</v>
      </c>
      <c r="B1283" s="66">
        <v>35815.651388888888</v>
      </c>
      <c r="C1283" s="66"/>
      <c r="D1283" s="6" t="s">
        <v>944</v>
      </c>
      <c r="E1283" s="6" t="s">
        <v>945</v>
      </c>
      <c r="F1283" s="6"/>
      <c r="G1283" s="6">
        <v>50</v>
      </c>
      <c r="H1283" s="6"/>
      <c r="I1283" s="6"/>
      <c r="J1283" s="6" t="s">
        <v>1784</v>
      </c>
      <c r="K1283" s="6">
        <v>0.01</v>
      </c>
      <c r="L1283" s="6"/>
      <c r="M1283" s="6"/>
      <c r="N1283" s="6" t="s">
        <v>1934</v>
      </c>
      <c r="O1283" s="6">
        <v>4190</v>
      </c>
      <c r="P1283" s="6"/>
      <c r="Q1283" s="6">
        <v>33000</v>
      </c>
      <c r="R1283" s="6"/>
      <c r="S1283" s="6">
        <v>17.600000000000001</v>
      </c>
      <c r="T1283" s="6"/>
      <c r="U1283" s="6">
        <v>140</v>
      </c>
      <c r="V1283" s="6"/>
      <c r="W1283" s="6"/>
      <c r="X1283" s="6"/>
      <c r="Y1283" s="6"/>
      <c r="Z1283" s="6"/>
      <c r="AA1283" s="6"/>
      <c r="AB1283" s="6"/>
      <c r="AC1283" s="6"/>
      <c r="AD1283" s="6"/>
      <c r="AE1283" s="6">
        <v>610</v>
      </c>
      <c r="AF1283" s="6"/>
      <c r="AG1283" s="6">
        <v>22000</v>
      </c>
      <c r="AH1283" s="6"/>
      <c r="AI1283" s="6"/>
      <c r="AJ1283" s="6"/>
      <c r="AK1283" s="6"/>
      <c r="AL1283" s="6"/>
      <c r="AM1283" s="6">
        <v>7.6</v>
      </c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>
        <v>13</v>
      </c>
      <c r="BB1283" s="6"/>
      <c r="BC1283" s="6">
        <v>200</v>
      </c>
      <c r="BD1283" s="6"/>
      <c r="BE1283" s="6"/>
      <c r="BF1283" s="6"/>
      <c r="BG1283" s="6">
        <v>10</v>
      </c>
      <c r="BH1283" s="6"/>
      <c r="BI1283" s="6">
        <v>38</v>
      </c>
      <c r="BJ1283" s="6"/>
      <c r="BK1283" s="6">
        <v>40</v>
      </c>
      <c r="BL1283" s="6"/>
      <c r="BM1283" s="6">
        <v>340</v>
      </c>
      <c r="BN1283" s="6"/>
      <c r="BO1283" s="6">
        <v>0.24299999999999999</v>
      </c>
      <c r="BP1283" s="6"/>
      <c r="BQ1283" s="6"/>
      <c r="BR1283" s="6"/>
      <c r="BS1283" s="6"/>
      <c r="BT1283" s="6"/>
      <c r="BU1283" s="6">
        <v>670</v>
      </c>
      <c r="BV1283" s="6"/>
      <c r="BW1283" s="6">
        <v>11</v>
      </c>
      <c r="BX1283" s="6"/>
      <c r="BY1283" s="6"/>
      <c r="BZ1283" s="6"/>
      <c r="CA1283" s="6"/>
      <c r="CB1283" s="6"/>
      <c r="CC1283" s="6"/>
      <c r="CD1283" s="6"/>
      <c r="CE1283" s="6"/>
      <c r="CF1283" s="6"/>
      <c r="CG1283" s="6"/>
      <c r="CH1283" s="6"/>
      <c r="CI1283" s="6"/>
      <c r="CJ1283" s="6"/>
      <c r="CK1283" s="6"/>
      <c r="CL1283" s="6"/>
      <c r="CM1283" s="6"/>
      <c r="CN1283" s="6"/>
      <c r="CO1283" s="6"/>
      <c r="CP1283" s="6"/>
      <c r="CQ1283" s="6"/>
      <c r="CR1283" s="6"/>
      <c r="CS1283" s="6"/>
      <c r="CT1283" s="6"/>
      <c r="CU1283" s="6"/>
      <c r="CV1283" s="6"/>
      <c r="CW1283" s="6"/>
      <c r="CX1283" s="6"/>
      <c r="CY1283" s="6"/>
      <c r="CZ1283" s="6"/>
      <c r="DA1283" s="6"/>
      <c r="DB1283" s="6"/>
      <c r="DC1283" s="6"/>
      <c r="DD1283" s="6"/>
      <c r="DE1283" s="6"/>
      <c r="DF1283" s="6"/>
      <c r="DG1283" s="6"/>
      <c r="DH1283" s="6"/>
      <c r="DI1283" s="6"/>
      <c r="DJ1283" s="6"/>
      <c r="DK1283" s="6"/>
      <c r="DL1283" s="6"/>
      <c r="DM1283" s="6"/>
      <c r="DN1283" s="6"/>
      <c r="DO1283" s="6"/>
      <c r="DP1283" s="6"/>
      <c r="DQ1283" s="6"/>
      <c r="DR1283" s="6"/>
      <c r="DS1283" s="6"/>
      <c r="DT1283" s="6"/>
      <c r="DU1283" s="6"/>
      <c r="DV1283" s="6"/>
      <c r="DW1283" s="6"/>
      <c r="DX1283" s="6"/>
      <c r="DY1283" s="6"/>
      <c r="DZ1283" s="6"/>
      <c r="EA1283" s="6"/>
      <c r="EB1283" s="6"/>
      <c r="EC1283" s="6"/>
      <c r="ED1283" s="6"/>
      <c r="EE1283" s="6"/>
      <c r="EF1283" s="6"/>
      <c r="EG1283" s="6"/>
      <c r="EH1283" s="6"/>
      <c r="EI1283" s="6"/>
      <c r="EJ1283" s="6"/>
      <c r="EK1283" s="6"/>
      <c r="EL1283" s="6"/>
      <c r="EM1283" s="6"/>
      <c r="EN1283" s="6"/>
      <c r="EO1283" s="6"/>
      <c r="EP1283" s="6"/>
      <c r="EQ1283" s="6"/>
      <c r="ER1283" s="6"/>
      <c r="ES1283" s="6"/>
      <c r="ET1283" s="6"/>
      <c r="EU1283" s="6"/>
      <c r="EV1283" s="6"/>
      <c r="EW1283" s="6"/>
      <c r="EX1283" s="6"/>
      <c r="EY1283" s="6"/>
      <c r="EZ1283" s="6"/>
      <c r="FA1283" s="6"/>
      <c r="FB1283" s="6"/>
      <c r="FC1283" s="6"/>
      <c r="FD1283" s="6"/>
      <c r="FE1283" s="6"/>
      <c r="FF1283" s="6"/>
      <c r="FG1283" s="6"/>
      <c r="FH1283" s="6"/>
      <c r="FI1283" s="6"/>
      <c r="FJ1283" s="6"/>
      <c r="FK1283" s="6"/>
      <c r="FL1283" s="6"/>
      <c r="FM1283" s="6"/>
      <c r="FN1283" s="6"/>
      <c r="FO1283" s="6"/>
      <c r="FP1283" s="6"/>
      <c r="FQ1283" s="6"/>
      <c r="FR1283" s="6"/>
      <c r="FS1283" s="6"/>
      <c r="FT1283" s="6"/>
      <c r="FU1283" s="6"/>
      <c r="FV1283" s="6"/>
      <c r="FW1283" s="6"/>
      <c r="FX1283" s="6"/>
      <c r="FY1283" s="6"/>
      <c r="FZ1283" s="6"/>
      <c r="GA1283" s="6"/>
      <c r="GB1283" s="6"/>
      <c r="GC1283" s="6"/>
      <c r="GD1283" s="6"/>
      <c r="GE1283" s="6"/>
      <c r="GF1283" s="6"/>
      <c r="GG1283" s="6"/>
      <c r="GH1283" s="6"/>
      <c r="GI1283" s="6"/>
      <c r="GJ1283" s="6"/>
      <c r="GK1283" s="6"/>
      <c r="GL1283" s="6"/>
      <c r="GM1283" s="6"/>
      <c r="GN1283" s="6"/>
      <c r="GO1283" s="6"/>
      <c r="GP1283" s="6"/>
      <c r="GQ1283" s="6"/>
      <c r="GR1283" s="6"/>
      <c r="GS1283" s="6"/>
      <c r="GT1283" s="6"/>
      <c r="GU1283" s="6"/>
      <c r="GV1283" s="6"/>
      <c r="GW1283" s="6"/>
      <c r="GX1283" s="6"/>
      <c r="GY1283" s="6"/>
      <c r="GZ1283" s="6"/>
      <c r="HA1283" s="6"/>
      <c r="HB1283" s="6"/>
      <c r="HC1283" s="6"/>
      <c r="HD1283" s="6"/>
      <c r="HE1283" s="6"/>
      <c r="HF1283" s="6"/>
      <c r="HG1283" s="6"/>
      <c r="HH1283" s="6"/>
      <c r="HI1283" s="6"/>
      <c r="HJ1283" s="6"/>
      <c r="HK1283" s="6"/>
      <c r="HL1283" s="6"/>
      <c r="HM1283" s="6"/>
      <c r="HN1283" s="6"/>
      <c r="HO1283" s="6"/>
      <c r="HP1283" s="6"/>
      <c r="HQ1283" s="6"/>
      <c r="HR1283" s="6"/>
      <c r="HS1283" s="6"/>
      <c r="HT1283" s="6"/>
      <c r="HU1283" s="6"/>
      <c r="HV1283" s="6"/>
      <c r="HW1283" s="6"/>
      <c r="HX1283" s="6"/>
      <c r="HY1283" s="6"/>
      <c r="HZ1283" s="6"/>
      <c r="IA1283" s="6"/>
      <c r="IB1283" s="6"/>
      <c r="IC1283" s="6"/>
      <c r="ID1283" s="6"/>
      <c r="IE1283" s="6"/>
      <c r="IF1283" s="6"/>
      <c r="IG1283" s="6"/>
      <c r="IH1283" s="6"/>
      <c r="II1283" s="6"/>
      <c r="IJ1283" s="6"/>
      <c r="IK1283" s="6"/>
      <c r="IL1283" s="6"/>
      <c r="IM1283" s="6"/>
      <c r="IN1283" s="6"/>
      <c r="IO1283" s="6"/>
      <c r="IP1283" s="6"/>
      <c r="IQ1283" s="6"/>
      <c r="IR1283" s="6"/>
      <c r="IS1283" s="6"/>
      <c r="IT1283" s="6"/>
      <c r="IU1283" s="6"/>
      <c r="IV1283" s="6"/>
    </row>
    <row r="1284" spans="1:256" s="62" customFormat="1" x14ac:dyDescent="0.2">
      <c r="A1284" s="6" t="s">
        <v>894</v>
      </c>
      <c r="B1284" s="66">
        <v>35831.413888888892</v>
      </c>
      <c r="C1284" s="66"/>
      <c r="D1284" s="6" t="s">
        <v>946</v>
      </c>
      <c r="E1284" s="6"/>
      <c r="F1284" s="6"/>
      <c r="G1284" s="6">
        <v>70</v>
      </c>
      <c r="H1284" s="6"/>
      <c r="I1284" s="6"/>
      <c r="J1284" s="6" t="s">
        <v>1784</v>
      </c>
      <c r="K1284" s="6">
        <v>0.01</v>
      </c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  <c r="BD1284" s="6"/>
      <c r="BE1284" s="6"/>
      <c r="BF1284" s="6"/>
      <c r="BG1284" s="6"/>
      <c r="BH1284" s="6"/>
      <c r="BI1284" s="6"/>
      <c r="BJ1284" s="6"/>
      <c r="BK1284" s="6"/>
      <c r="BL1284" s="6"/>
      <c r="BM1284" s="6"/>
      <c r="BN1284" s="6"/>
      <c r="BO1284" s="6"/>
      <c r="BP1284" s="6"/>
      <c r="BQ1284" s="6"/>
      <c r="BR1284" s="6"/>
      <c r="BS1284" s="6"/>
      <c r="BT1284" s="6"/>
      <c r="BU1284" s="6"/>
      <c r="BV1284" s="6"/>
      <c r="BW1284" s="6"/>
      <c r="BX1284" s="6"/>
      <c r="BY1284" s="6"/>
      <c r="BZ1284" s="6"/>
      <c r="CA1284" s="6"/>
      <c r="CB1284" s="6"/>
      <c r="CC1284" s="6"/>
      <c r="CD1284" s="6"/>
      <c r="CE1284" s="6"/>
      <c r="CF1284" s="6"/>
      <c r="CG1284" s="6"/>
      <c r="CH1284" s="6"/>
      <c r="CI1284" s="6"/>
      <c r="CJ1284" s="6"/>
      <c r="CK1284" s="6"/>
      <c r="CL1284" s="6"/>
      <c r="CM1284" s="6"/>
      <c r="CN1284" s="6"/>
      <c r="CO1284" s="6"/>
      <c r="CP1284" s="6"/>
      <c r="CQ1284" s="6"/>
      <c r="CR1284" s="6"/>
      <c r="CS1284" s="6"/>
      <c r="CT1284" s="6"/>
      <c r="CU1284" s="6"/>
      <c r="CV1284" s="6"/>
      <c r="CW1284" s="6"/>
      <c r="CX1284" s="6"/>
      <c r="CY1284" s="6"/>
      <c r="CZ1284" s="6"/>
      <c r="DA1284" s="6"/>
      <c r="DB1284" s="6"/>
      <c r="DC1284" s="6"/>
      <c r="DD1284" s="6"/>
      <c r="DE1284" s="6"/>
      <c r="DF1284" s="6"/>
      <c r="DG1284" s="6"/>
      <c r="DH1284" s="6"/>
      <c r="DI1284" s="6"/>
      <c r="DJ1284" s="6"/>
      <c r="DK1284" s="6"/>
      <c r="DL1284" s="6"/>
      <c r="DM1284" s="6"/>
      <c r="DN1284" s="6"/>
      <c r="DO1284" s="6"/>
      <c r="DP1284" s="6"/>
      <c r="DQ1284" s="6"/>
      <c r="DR1284" s="6"/>
      <c r="DS1284" s="6"/>
      <c r="DT1284" s="6"/>
      <c r="DU1284" s="6"/>
      <c r="DV1284" s="6"/>
      <c r="DW1284" s="6"/>
      <c r="DX1284" s="6"/>
      <c r="DY1284" s="6"/>
      <c r="DZ1284" s="6"/>
      <c r="EA1284" s="6"/>
      <c r="EB1284" s="6"/>
      <c r="EC1284" s="6"/>
      <c r="ED1284" s="6"/>
      <c r="EE1284" s="6"/>
      <c r="EF1284" s="6"/>
      <c r="EG1284" s="6"/>
      <c r="EH1284" s="6"/>
      <c r="EI1284" s="6"/>
      <c r="EJ1284" s="6"/>
      <c r="EK1284" s="6"/>
      <c r="EL1284" s="6"/>
      <c r="EM1284" s="6"/>
      <c r="EN1284" s="6"/>
      <c r="EO1284" s="6"/>
      <c r="EP1284" s="6"/>
      <c r="EQ1284" s="6"/>
      <c r="ER1284" s="6"/>
      <c r="ES1284" s="6"/>
      <c r="ET1284" s="6"/>
      <c r="EU1284" s="6"/>
      <c r="EV1284" s="6"/>
      <c r="EW1284" s="6"/>
      <c r="EX1284" s="6"/>
      <c r="EY1284" s="6"/>
      <c r="EZ1284" s="6"/>
      <c r="FA1284" s="6"/>
      <c r="FB1284" s="6"/>
      <c r="FC1284" s="6"/>
      <c r="FD1284" s="6"/>
      <c r="FE1284" s="6"/>
      <c r="FF1284" s="6"/>
      <c r="FG1284" s="6"/>
      <c r="FH1284" s="6"/>
      <c r="FI1284" s="6"/>
      <c r="FJ1284" s="6"/>
      <c r="FK1284" s="6"/>
      <c r="FL1284" s="6"/>
      <c r="FM1284" s="6"/>
      <c r="FN1284" s="6"/>
      <c r="FO1284" s="6"/>
      <c r="FP1284" s="6"/>
      <c r="FQ1284" s="6"/>
      <c r="FR1284" s="6"/>
      <c r="FS1284" s="6"/>
      <c r="FT1284" s="6"/>
      <c r="FU1284" s="6"/>
      <c r="FV1284" s="6"/>
      <c r="FW1284" s="6"/>
      <c r="FX1284" s="6"/>
      <c r="FY1284" s="6"/>
      <c r="FZ1284" s="6"/>
      <c r="GA1284" s="6"/>
      <c r="GB1284" s="6"/>
      <c r="GC1284" s="6"/>
      <c r="GD1284" s="6"/>
      <c r="GE1284" s="6"/>
      <c r="GF1284" s="6"/>
      <c r="GG1284" s="6"/>
      <c r="GH1284" s="6"/>
      <c r="GI1284" s="6"/>
      <c r="GJ1284" s="6"/>
      <c r="GK1284" s="6"/>
      <c r="GL1284" s="6"/>
      <c r="GM1284" s="6"/>
      <c r="GN1284" s="6"/>
      <c r="GO1284" s="6"/>
      <c r="GP1284" s="6"/>
      <c r="GQ1284" s="6"/>
      <c r="GR1284" s="6"/>
      <c r="GS1284" s="6"/>
      <c r="GT1284" s="6"/>
      <c r="GU1284" s="6"/>
      <c r="GV1284" s="6"/>
      <c r="GW1284" s="6"/>
      <c r="GX1284" s="6"/>
      <c r="GY1284" s="6"/>
      <c r="GZ1284" s="6"/>
      <c r="HA1284" s="6"/>
      <c r="HB1284" s="6"/>
      <c r="HC1284" s="6"/>
      <c r="HD1284" s="6"/>
      <c r="HE1284" s="6"/>
      <c r="HF1284" s="6"/>
      <c r="HG1284" s="6"/>
      <c r="HH1284" s="6"/>
      <c r="HI1284" s="6"/>
      <c r="HJ1284" s="6"/>
      <c r="HK1284" s="6"/>
      <c r="HL1284" s="6"/>
      <c r="HM1284" s="6"/>
      <c r="HN1284" s="6"/>
      <c r="HO1284" s="6"/>
      <c r="HP1284" s="6"/>
      <c r="HQ1284" s="6"/>
      <c r="HR1284" s="6"/>
      <c r="HS1284" s="6"/>
      <c r="HT1284" s="6"/>
      <c r="HU1284" s="6"/>
      <c r="HV1284" s="6"/>
      <c r="HW1284" s="6"/>
      <c r="HX1284" s="6"/>
      <c r="HY1284" s="6"/>
      <c r="HZ1284" s="6"/>
      <c r="IA1284" s="6"/>
      <c r="IB1284" s="6"/>
      <c r="IC1284" s="6"/>
      <c r="ID1284" s="6"/>
      <c r="IE1284" s="6"/>
      <c r="IF1284" s="6"/>
      <c r="IG1284" s="6"/>
      <c r="IH1284" s="6"/>
      <c r="II1284" s="6"/>
      <c r="IJ1284" s="6"/>
      <c r="IK1284" s="6"/>
      <c r="IL1284" s="6"/>
      <c r="IM1284" s="6"/>
      <c r="IN1284" s="6"/>
      <c r="IO1284" s="6"/>
      <c r="IP1284" s="6"/>
      <c r="IQ1284" s="6"/>
      <c r="IR1284" s="6"/>
      <c r="IS1284" s="6"/>
      <c r="IT1284" s="6"/>
      <c r="IU1284" s="6"/>
      <c r="IV1284" s="6"/>
    </row>
    <row r="1285" spans="1:256" s="62" customFormat="1" x14ac:dyDescent="0.2">
      <c r="A1285" s="6" t="s">
        <v>894</v>
      </c>
      <c r="B1285" s="66">
        <v>35857.371527777781</v>
      </c>
      <c r="C1285" s="66">
        <v>35857.427083333336</v>
      </c>
      <c r="D1285" s="6" t="s">
        <v>947</v>
      </c>
      <c r="E1285" s="6" t="s">
        <v>948</v>
      </c>
      <c r="F1285" s="6"/>
      <c r="G1285" s="6">
        <v>50</v>
      </c>
      <c r="H1285" s="6"/>
      <c r="I1285" s="6"/>
      <c r="J1285" s="6"/>
      <c r="K1285" s="6"/>
      <c r="L1285" s="6"/>
      <c r="M1285" s="6">
        <v>6.9000000000000006E-2</v>
      </c>
      <c r="N1285" s="6" t="s">
        <v>1934</v>
      </c>
      <c r="O1285" s="6">
        <v>10000</v>
      </c>
      <c r="P1285" s="6"/>
      <c r="Q1285" s="6">
        <v>27000</v>
      </c>
      <c r="R1285" s="6"/>
      <c r="S1285" s="6">
        <v>5.33</v>
      </c>
      <c r="T1285" s="6"/>
      <c r="U1285" s="6">
        <v>61</v>
      </c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>
        <v>39000</v>
      </c>
      <c r="AH1285" s="6"/>
      <c r="AI1285" s="6"/>
      <c r="AJ1285" s="6"/>
      <c r="AK1285" s="6"/>
      <c r="AL1285" s="6"/>
      <c r="AM1285" s="6">
        <v>8.0399999999999991</v>
      </c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>
        <v>6</v>
      </c>
      <c r="BB1285" s="6"/>
      <c r="BC1285" s="6">
        <v>59</v>
      </c>
      <c r="BD1285" s="6"/>
      <c r="BE1285" s="6"/>
      <c r="BF1285" s="6"/>
      <c r="BG1285" s="6">
        <v>11</v>
      </c>
      <c r="BH1285" s="6"/>
      <c r="BI1285" s="6">
        <v>7.3</v>
      </c>
      <c r="BJ1285" s="6"/>
      <c r="BK1285" s="6">
        <v>17</v>
      </c>
      <c r="BL1285" s="6"/>
      <c r="BM1285" s="6">
        <v>64</v>
      </c>
      <c r="BN1285" s="6" t="s">
        <v>1784</v>
      </c>
      <c r="BO1285" s="6">
        <v>5.0000000000000001E-3</v>
      </c>
      <c r="BP1285" s="6"/>
      <c r="BQ1285" s="6"/>
      <c r="BR1285" s="6"/>
      <c r="BS1285" s="6"/>
      <c r="BT1285" s="6"/>
      <c r="BU1285" s="6">
        <v>180</v>
      </c>
      <c r="BV1285" s="6"/>
      <c r="BW1285" s="6"/>
      <c r="BX1285" s="6"/>
      <c r="BY1285" s="6"/>
      <c r="BZ1285" s="6"/>
      <c r="CA1285" s="6"/>
      <c r="CB1285" s="6"/>
      <c r="CC1285" s="6"/>
      <c r="CD1285" s="6"/>
      <c r="CE1285" s="6"/>
      <c r="CF1285" s="6"/>
      <c r="CG1285" s="6"/>
      <c r="CH1285" s="6"/>
      <c r="CI1285" s="6"/>
      <c r="CJ1285" s="6"/>
      <c r="CK1285" s="6"/>
      <c r="CL1285" s="6"/>
      <c r="CM1285" s="6">
        <v>1E-3</v>
      </c>
      <c r="CN1285" s="6"/>
      <c r="CO1285" s="6"/>
      <c r="CP1285" s="6"/>
      <c r="CQ1285" s="6"/>
      <c r="CR1285" s="6"/>
      <c r="CS1285" s="6"/>
      <c r="CT1285" s="6"/>
      <c r="CU1285" s="6"/>
      <c r="CV1285" s="6"/>
      <c r="CW1285" s="6"/>
      <c r="CX1285" s="6"/>
      <c r="CY1285" s="6"/>
      <c r="CZ1285" s="6"/>
      <c r="DA1285" s="6"/>
      <c r="DB1285" s="6"/>
      <c r="DC1285" s="6"/>
      <c r="DD1285" s="6"/>
      <c r="DE1285" s="6"/>
      <c r="DF1285" s="6"/>
      <c r="DG1285" s="6"/>
      <c r="DH1285" s="6"/>
      <c r="DI1285" s="6"/>
      <c r="DJ1285" s="6"/>
      <c r="DK1285" s="6"/>
      <c r="DL1285" s="6"/>
      <c r="DM1285" s="6"/>
      <c r="DN1285" s="6"/>
      <c r="DO1285" s="6"/>
      <c r="DP1285" s="6"/>
      <c r="DQ1285" s="6"/>
      <c r="DR1285" s="6"/>
      <c r="DS1285" s="6"/>
      <c r="DT1285" s="6"/>
      <c r="DU1285" s="6"/>
      <c r="DV1285" s="6"/>
      <c r="DW1285" s="6"/>
      <c r="DX1285" s="6"/>
      <c r="DY1285" s="6"/>
      <c r="DZ1285" s="6"/>
      <c r="EA1285" s="6"/>
      <c r="EB1285" s="6"/>
      <c r="EC1285" s="6"/>
      <c r="ED1285" s="6"/>
      <c r="EE1285" s="6"/>
      <c r="EF1285" s="6"/>
      <c r="EG1285" s="6"/>
      <c r="EH1285" s="6"/>
      <c r="EI1285" s="6"/>
      <c r="EJ1285" s="6"/>
      <c r="EK1285" s="6"/>
      <c r="EL1285" s="6"/>
      <c r="EM1285" s="6"/>
      <c r="EN1285" s="6"/>
      <c r="EO1285" s="6"/>
      <c r="EP1285" s="6"/>
      <c r="EQ1285" s="6"/>
      <c r="ER1285" s="6"/>
      <c r="ES1285" s="6"/>
      <c r="ET1285" s="6"/>
      <c r="EU1285" s="6"/>
      <c r="EV1285" s="6"/>
      <c r="EW1285" s="6"/>
      <c r="EX1285" s="6"/>
      <c r="EY1285" s="6"/>
      <c r="EZ1285" s="6"/>
      <c r="FA1285" s="6"/>
      <c r="FB1285" s="6"/>
      <c r="FC1285" s="6"/>
      <c r="FD1285" s="6"/>
      <c r="FE1285" s="6"/>
      <c r="FF1285" s="6"/>
      <c r="FG1285" s="6"/>
      <c r="FH1285" s="6"/>
      <c r="FI1285" s="6"/>
      <c r="FJ1285" s="6"/>
      <c r="FK1285" s="6"/>
      <c r="FL1285" s="6"/>
      <c r="FM1285" s="6"/>
      <c r="FN1285" s="6"/>
      <c r="FO1285" s="6"/>
      <c r="FP1285" s="6"/>
      <c r="FQ1285" s="6"/>
      <c r="FR1285" s="6"/>
      <c r="FS1285" s="6"/>
      <c r="FT1285" s="6"/>
      <c r="FU1285" s="6"/>
      <c r="FV1285" s="6"/>
      <c r="FW1285" s="6"/>
      <c r="FX1285" s="6"/>
      <c r="FY1285" s="6"/>
      <c r="FZ1285" s="6"/>
      <c r="GA1285" s="6"/>
      <c r="GB1285" s="6"/>
      <c r="GC1285" s="6"/>
      <c r="GD1285" s="6"/>
      <c r="GE1285" s="6"/>
      <c r="GF1285" s="6"/>
      <c r="GG1285" s="6"/>
      <c r="GH1285" s="6"/>
      <c r="GI1285" s="6"/>
      <c r="GJ1285" s="6"/>
      <c r="GK1285" s="6"/>
      <c r="GL1285" s="6"/>
      <c r="GM1285" s="6"/>
      <c r="GN1285" s="6"/>
      <c r="GO1285" s="6"/>
      <c r="GP1285" s="6"/>
      <c r="GQ1285" s="6"/>
      <c r="GR1285" s="6"/>
      <c r="GS1285" s="6"/>
      <c r="GT1285" s="6"/>
      <c r="GU1285" s="6"/>
      <c r="GV1285" s="6"/>
      <c r="GW1285" s="6"/>
      <c r="GX1285" s="6"/>
      <c r="GY1285" s="6"/>
      <c r="GZ1285" s="6"/>
      <c r="HA1285" s="6"/>
      <c r="HB1285" s="6"/>
      <c r="HC1285" s="6"/>
      <c r="HD1285" s="6"/>
      <c r="HE1285" s="6"/>
      <c r="HF1285" s="6"/>
      <c r="HG1285" s="6"/>
      <c r="HH1285" s="6"/>
      <c r="HI1285" s="6"/>
      <c r="HJ1285" s="6"/>
      <c r="HK1285" s="6"/>
      <c r="HL1285" s="6"/>
      <c r="HM1285" s="6"/>
      <c r="HN1285" s="6"/>
      <c r="HO1285" s="6"/>
      <c r="HP1285" s="6"/>
      <c r="HQ1285" s="6"/>
      <c r="HR1285" s="6"/>
      <c r="HS1285" s="6"/>
      <c r="HT1285" s="6"/>
      <c r="HU1285" s="6"/>
      <c r="HV1285" s="6"/>
      <c r="HW1285" s="6"/>
      <c r="HX1285" s="6"/>
      <c r="HY1285" s="6"/>
      <c r="HZ1285" s="6"/>
      <c r="IA1285" s="6"/>
      <c r="IB1285" s="6"/>
      <c r="IC1285" s="6"/>
      <c r="ID1285" s="6"/>
      <c r="IE1285" s="6"/>
      <c r="IF1285" s="6"/>
      <c r="IG1285" s="6"/>
      <c r="IH1285" s="6"/>
      <c r="II1285" s="6"/>
      <c r="IJ1285" s="6"/>
      <c r="IK1285" s="6"/>
      <c r="IL1285" s="6"/>
      <c r="IM1285" s="6"/>
      <c r="IN1285" s="6"/>
      <c r="IO1285" s="6"/>
      <c r="IP1285" s="6"/>
      <c r="IQ1285" s="6"/>
      <c r="IR1285" s="6"/>
      <c r="IS1285" s="6"/>
      <c r="IT1285" s="6"/>
      <c r="IU1285" s="6"/>
      <c r="IV1285" s="6"/>
    </row>
    <row r="1286" spans="1:256" s="62" customFormat="1" x14ac:dyDescent="0.2">
      <c r="A1286" s="6" t="s">
        <v>894</v>
      </c>
      <c r="B1286" s="66">
        <v>35857.390277777777</v>
      </c>
      <c r="C1286" s="66"/>
      <c r="D1286" s="6" t="s">
        <v>949</v>
      </c>
      <c r="E1286" s="6"/>
      <c r="F1286" s="6"/>
      <c r="G1286" s="6">
        <v>70</v>
      </c>
      <c r="H1286" s="6"/>
      <c r="I1286" s="6"/>
      <c r="J1286" s="6"/>
      <c r="K1286" s="6">
        <v>0.02</v>
      </c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  <c r="BD1286" s="6"/>
      <c r="BE1286" s="6"/>
      <c r="BF1286" s="6"/>
      <c r="BG1286" s="6"/>
      <c r="BH1286" s="6"/>
      <c r="BI1286" s="6"/>
      <c r="BJ1286" s="6"/>
      <c r="BK1286" s="6"/>
      <c r="BL1286" s="6"/>
      <c r="BM1286" s="6"/>
      <c r="BN1286" s="6"/>
      <c r="BO1286" s="6"/>
      <c r="BP1286" s="6"/>
      <c r="BQ1286" s="6"/>
      <c r="BR1286" s="6"/>
      <c r="BS1286" s="6"/>
      <c r="BT1286" s="6"/>
      <c r="BU1286" s="6"/>
      <c r="BV1286" s="6"/>
      <c r="BW1286" s="6">
        <v>28</v>
      </c>
      <c r="BX1286" s="6"/>
      <c r="BY1286" s="6"/>
      <c r="BZ1286" s="6"/>
      <c r="CA1286" s="6"/>
      <c r="CB1286" s="6"/>
      <c r="CC1286" s="6"/>
      <c r="CD1286" s="6"/>
      <c r="CE1286" s="6"/>
      <c r="CF1286" s="6"/>
      <c r="CG1286" s="6"/>
      <c r="CH1286" s="6"/>
      <c r="CI1286" s="6"/>
      <c r="CJ1286" s="6"/>
      <c r="CK1286" s="6"/>
      <c r="CL1286" s="6"/>
      <c r="CM1286" s="6"/>
      <c r="CN1286" s="6"/>
      <c r="CO1286" s="6"/>
      <c r="CP1286" s="6"/>
      <c r="CQ1286" s="6"/>
      <c r="CR1286" s="6"/>
      <c r="CS1286" s="6"/>
      <c r="CT1286" s="6"/>
      <c r="CU1286" s="6"/>
      <c r="CV1286" s="6"/>
      <c r="CW1286" s="6"/>
      <c r="CX1286" s="6"/>
      <c r="CY1286" s="6"/>
      <c r="CZ1286" s="6"/>
      <c r="DA1286" s="6"/>
      <c r="DB1286" s="6"/>
      <c r="DC1286" s="6"/>
      <c r="DD1286" s="6"/>
      <c r="DE1286" s="6"/>
      <c r="DF1286" s="6"/>
      <c r="DG1286" s="6"/>
      <c r="DH1286" s="6"/>
      <c r="DI1286" s="6"/>
      <c r="DJ1286" s="6"/>
      <c r="DK1286" s="6"/>
      <c r="DL1286" s="6"/>
      <c r="DM1286" s="6"/>
      <c r="DN1286" s="6"/>
      <c r="DO1286" s="6"/>
      <c r="DP1286" s="6"/>
      <c r="DQ1286" s="6"/>
      <c r="DR1286" s="6"/>
      <c r="DS1286" s="6"/>
      <c r="DT1286" s="6"/>
      <c r="DU1286" s="6"/>
      <c r="DV1286" s="6"/>
      <c r="DW1286" s="6"/>
      <c r="DX1286" s="6"/>
      <c r="DY1286" s="6"/>
      <c r="DZ1286" s="6"/>
      <c r="EA1286" s="6"/>
      <c r="EB1286" s="6"/>
      <c r="EC1286" s="6"/>
      <c r="ED1286" s="6"/>
      <c r="EE1286" s="6"/>
      <c r="EF1286" s="6"/>
      <c r="EG1286" s="6"/>
      <c r="EH1286" s="6"/>
      <c r="EI1286" s="6"/>
      <c r="EJ1286" s="6"/>
      <c r="EK1286" s="6"/>
      <c r="EL1286" s="6"/>
      <c r="EM1286" s="6"/>
      <c r="EN1286" s="6"/>
      <c r="EO1286" s="6"/>
      <c r="EP1286" s="6"/>
      <c r="EQ1286" s="6"/>
      <c r="ER1286" s="6"/>
      <c r="ES1286" s="6"/>
      <c r="ET1286" s="6"/>
      <c r="EU1286" s="6"/>
      <c r="EV1286" s="6"/>
      <c r="EW1286" s="6"/>
      <c r="EX1286" s="6"/>
      <c r="EY1286" s="6"/>
      <c r="EZ1286" s="6"/>
      <c r="FA1286" s="6"/>
      <c r="FB1286" s="6"/>
      <c r="FC1286" s="6"/>
      <c r="FD1286" s="6"/>
      <c r="FE1286" s="6"/>
      <c r="FF1286" s="6"/>
      <c r="FG1286" s="6"/>
      <c r="FH1286" s="6"/>
      <c r="FI1286" s="6"/>
      <c r="FJ1286" s="6"/>
      <c r="FK1286" s="6"/>
      <c r="FL1286" s="6"/>
      <c r="FM1286" s="6"/>
      <c r="FN1286" s="6"/>
      <c r="FO1286" s="6"/>
      <c r="FP1286" s="6"/>
      <c r="FQ1286" s="6"/>
      <c r="FR1286" s="6"/>
      <c r="FS1286" s="6"/>
      <c r="FT1286" s="6"/>
      <c r="FU1286" s="6"/>
      <c r="FV1286" s="6"/>
      <c r="FW1286" s="6"/>
      <c r="FX1286" s="6"/>
      <c r="FY1286" s="6"/>
      <c r="FZ1286" s="6"/>
      <c r="GA1286" s="6"/>
      <c r="GB1286" s="6"/>
      <c r="GC1286" s="6"/>
      <c r="GD1286" s="6"/>
      <c r="GE1286" s="6"/>
      <c r="GF1286" s="6"/>
      <c r="GG1286" s="6"/>
      <c r="GH1286" s="6"/>
      <c r="GI1286" s="6"/>
      <c r="GJ1286" s="6"/>
      <c r="GK1286" s="6"/>
      <c r="GL1286" s="6"/>
      <c r="GM1286" s="6"/>
      <c r="GN1286" s="6"/>
      <c r="GO1286" s="6"/>
      <c r="GP1286" s="6"/>
      <c r="GQ1286" s="6"/>
      <c r="GR1286" s="6"/>
      <c r="GS1286" s="6"/>
      <c r="GT1286" s="6"/>
      <c r="GU1286" s="6"/>
      <c r="GV1286" s="6"/>
      <c r="GW1286" s="6"/>
      <c r="GX1286" s="6"/>
      <c r="GY1286" s="6"/>
      <c r="GZ1286" s="6"/>
      <c r="HA1286" s="6"/>
      <c r="HB1286" s="6"/>
      <c r="HC1286" s="6"/>
      <c r="HD1286" s="6"/>
      <c r="HE1286" s="6"/>
      <c r="HF1286" s="6"/>
      <c r="HG1286" s="6"/>
      <c r="HH1286" s="6"/>
      <c r="HI1286" s="6"/>
      <c r="HJ1286" s="6"/>
      <c r="HK1286" s="6"/>
      <c r="HL1286" s="6"/>
      <c r="HM1286" s="6"/>
      <c r="HN1286" s="6"/>
      <c r="HO1286" s="6"/>
      <c r="HP1286" s="6"/>
      <c r="HQ1286" s="6"/>
      <c r="HR1286" s="6"/>
      <c r="HS1286" s="6"/>
      <c r="HT1286" s="6"/>
      <c r="HU1286" s="6"/>
      <c r="HV1286" s="6"/>
      <c r="HW1286" s="6"/>
      <c r="HX1286" s="6"/>
      <c r="HY1286" s="6"/>
      <c r="HZ1286" s="6"/>
      <c r="IA1286" s="6"/>
      <c r="IB1286" s="6"/>
      <c r="IC1286" s="6"/>
      <c r="ID1286" s="6"/>
      <c r="IE1286" s="6"/>
      <c r="IF1286" s="6"/>
      <c r="IG1286" s="6"/>
      <c r="IH1286" s="6"/>
      <c r="II1286" s="6"/>
      <c r="IJ1286" s="6"/>
      <c r="IK1286" s="6"/>
      <c r="IL1286" s="6"/>
      <c r="IM1286" s="6"/>
      <c r="IN1286" s="6"/>
      <c r="IO1286" s="6"/>
      <c r="IP1286" s="6"/>
      <c r="IQ1286" s="6"/>
      <c r="IR1286" s="6"/>
      <c r="IS1286" s="6"/>
      <c r="IT1286" s="6"/>
      <c r="IU1286" s="6"/>
      <c r="IV1286" s="6"/>
    </row>
    <row r="1287" spans="1:256" s="62" customFormat="1" x14ac:dyDescent="0.2">
      <c r="A1287" s="6" t="s">
        <v>894</v>
      </c>
      <c r="B1287" s="66">
        <v>35880.611111111109</v>
      </c>
      <c r="C1287" s="66"/>
      <c r="D1287" s="6" t="s">
        <v>950</v>
      </c>
      <c r="E1287" s="6"/>
      <c r="F1287" s="6"/>
      <c r="G1287" s="6">
        <v>70</v>
      </c>
      <c r="H1287" s="6"/>
      <c r="I1287" s="6"/>
      <c r="J1287" s="6" t="s">
        <v>1784</v>
      </c>
      <c r="K1287" s="6">
        <v>0.01</v>
      </c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  <c r="BD1287" s="6"/>
      <c r="BE1287" s="6"/>
      <c r="BF1287" s="6"/>
      <c r="BG1287" s="6"/>
      <c r="BH1287" s="6"/>
      <c r="BI1287" s="6"/>
      <c r="BJ1287" s="6"/>
      <c r="BK1287" s="6"/>
      <c r="BL1287" s="6"/>
      <c r="BM1287" s="6"/>
      <c r="BN1287" s="6"/>
      <c r="BO1287" s="6"/>
      <c r="BP1287" s="6"/>
      <c r="BQ1287" s="6"/>
      <c r="BR1287" s="6"/>
      <c r="BS1287" s="6"/>
      <c r="BT1287" s="6"/>
      <c r="BU1287" s="6"/>
      <c r="BV1287" s="6"/>
      <c r="BW1287" s="6"/>
      <c r="BX1287" s="6"/>
      <c r="BY1287" s="6"/>
      <c r="BZ1287" s="6"/>
      <c r="CA1287" s="6"/>
      <c r="CB1287" s="6"/>
      <c r="CC1287" s="6"/>
      <c r="CD1287" s="6"/>
      <c r="CE1287" s="6"/>
      <c r="CF1287" s="6"/>
      <c r="CG1287" s="6"/>
      <c r="CH1287" s="6"/>
      <c r="CI1287" s="6"/>
      <c r="CJ1287" s="6"/>
      <c r="CK1287" s="6"/>
      <c r="CL1287" s="6"/>
      <c r="CM1287" s="6"/>
      <c r="CN1287" s="6"/>
      <c r="CO1287" s="6"/>
      <c r="CP1287" s="6"/>
      <c r="CQ1287" s="6"/>
      <c r="CR1287" s="6"/>
      <c r="CS1287" s="6"/>
      <c r="CT1287" s="6"/>
      <c r="CU1287" s="6"/>
      <c r="CV1287" s="6"/>
      <c r="CW1287" s="6"/>
      <c r="CX1287" s="6"/>
      <c r="CY1287" s="6"/>
      <c r="CZ1287" s="6"/>
      <c r="DA1287" s="6"/>
      <c r="DB1287" s="6"/>
      <c r="DC1287" s="6"/>
      <c r="DD1287" s="6"/>
      <c r="DE1287" s="6"/>
      <c r="DF1287" s="6"/>
      <c r="DG1287" s="6"/>
      <c r="DH1287" s="6"/>
      <c r="DI1287" s="6"/>
      <c r="DJ1287" s="6"/>
      <c r="DK1287" s="6"/>
      <c r="DL1287" s="6"/>
      <c r="DM1287" s="6"/>
      <c r="DN1287" s="6"/>
      <c r="DO1287" s="6"/>
      <c r="DP1287" s="6"/>
      <c r="DQ1287" s="6"/>
      <c r="DR1287" s="6"/>
      <c r="DS1287" s="6"/>
      <c r="DT1287" s="6"/>
      <c r="DU1287" s="6"/>
      <c r="DV1287" s="6"/>
      <c r="DW1287" s="6"/>
      <c r="DX1287" s="6"/>
      <c r="DY1287" s="6"/>
      <c r="DZ1287" s="6"/>
      <c r="EA1287" s="6"/>
      <c r="EB1287" s="6"/>
      <c r="EC1287" s="6"/>
      <c r="ED1287" s="6"/>
      <c r="EE1287" s="6"/>
      <c r="EF1287" s="6"/>
      <c r="EG1287" s="6"/>
      <c r="EH1287" s="6"/>
      <c r="EI1287" s="6"/>
      <c r="EJ1287" s="6"/>
      <c r="EK1287" s="6"/>
      <c r="EL1287" s="6"/>
      <c r="EM1287" s="6"/>
      <c r="EN1287" s="6"/>
      <c r="EO1287" s="6"/>
      <c r="EP1287" s="6"/>
      <c r="EQ1287" s="6"/>
      <c r="ER1287" s="6"/>
      <c r="ES1287" s="6"/>
      <c r="ET1287" s="6"/>
      <c r="EU1287" s="6"/>
      <c r="EV1287" s="6"/>
      <c r="EW1287" s="6"/>
      <c r="EX1287" s="6"/>
      <c r="EY1287" s="6"/>
      <c r="EZ1287" s="6"/>
      <c r="FA1287" s="6"/>
      <c r="FB1287" s="6"/>
      <c r="FC1287" s="6"/>
      <c r="FD1287" s="6"/>
      <c r="FE1287" s="6"/>
      <c r="FF1287" s="6"/>
      <c r="FG1287" s="6"/>
      <c r="FH1287" s="6"/>
      <c r="FI1287" s="6"/>
      <c r="FJ1287" s="6"/>
      <c r="FK1287" s="6"/>
      <c r="FL1287" s="6"/>
      <c r="FM1287" s="6"/>
      <c r="FN1287" s="6"/>
      <c r="FO1287" s="6"/>
      <c r="FP1287" s="6"/>
      <c r="FQ1287" s="6"/>
      <c r="FR1287" s="6"/>
      <c r="FS1287" s="6"/>
      <c r="FT1287" s="6"/>
      <c r="FU1287" s="6"/>
      <c r="FV1287" s="6"/>
      <c r="FW1287" s="6"/>
      <c r="FX1287" s="6"/>
      <c r="FY1287" s="6"/>
      <c r="FZ1287" s="6"/>
      <c r="GA1287" s="6"/>
      <c r="GB1287" s="6"/>
      <c r="GC1287" s="6"/>
      <c r="GD1287" s="6"/>
      <c r="GE1287" s="6"/>
      <c r="GF1287" s="6"/>
      <c r="GG1287" s="6"/>
      <c r="GH1287" s="6"/>
      <c r="GI1287" s="6"/>
      <c r="GJ1287" s="6"/>
      <c r="GK1287" s="6"/>
      <c r="GL1287" s="6"/>
      <c r="GM1287" s="6"/>
      <c r="GN1287" s="6"/>
      <c r="GO1287" s="6"/>
      <c r="GP1287" s="6"/>
      <c r="GQ1287" s="6"/>
      <c r="GR1287" s="6"/>
      <c r="GS1287" s="6"/>
      <c r="GT1287" s="6"/>
      <c r="GU1287" s="6"/>
      <c r="GV1287" s="6"/>
      <c r="GW1287" s="6"/>
      <c r="GX1287" s="6"/>
      <c r="GY1287" s="6"/>
      <c r="GZ1287" s="6"/>
      <c r="HA1287" s="6"/>
      <c r="HB1287" s="6"/>
      <c r="HC1287" s="6"/>
      <c r="HD1287" s="6"/>
      <c r="HE1287" s="6"/>
      <c r="HF1287" s="6"/>
      <c r="HG1287" s="6"/>
      <c r="HH1287" s="6"/>
      <c r="HI1287" s="6"/>
      <c r="HJ1287" s="6"/>
      <c r="HK1287" s="6"/>
      <c r="HL1287" s="6"/>
      <c r="HM1287" s="6"/>
      <c r="HN1287" s="6"/>
      <c r="HO1287" s="6"/>
      <c r="HP1287" s="6"/>
      <c r="HQ1287" s="6"/>
      <c r="HR1287" s="6"/>
      <c r="HS1287" s="6"/>
      <c r="HT1287" s="6"/>
      <c r="HU1287" s="6"/>
      <c r="HV1287" s="6"/>
      <c r="HW1287" s="6"/>
      <c r="HX1287" s="6"/>
      <c r="HY1287" s="6"/>
      <c r="HZ1287" s="6"/>
      <c r="IA1287" s="6"/>
      <c r="IB1287" s="6"/>
      <c r="IC1287" s="6"/>
      <c r="ID1287" s="6"/>
      <c r="IE1287" s="6"/>
      <c r="IF1287" s="6"/>
      <c r="IG1287" s="6"/>
      <c r="IH1287" s="6"/>
      <c r="II1287" s="6"/>
      <c r="IJ1287" s="6"/>
      <c r="IK1287" s="6"/>
      <c r="IL1287" s="6"/>
      <c r="IM1287" s="6"/>
      <c r="IN1287" s="6"/>
      <c r="IO1287" s="6"/>
      <c r="IP1287" s="6"/>
      <c r="IQ1287" s="6"/>
      <c r="IR1287" s="6"/>
      <c r="IS1287" s="6"/>
      <c r="IT1287" s="6"/>
      <c r="IU1287" s="6"/>
      <c r="IV1287" s="6"/>
    </row>
    <row r="1288" spans="1:256" s="62" customFormat="1" x14ac:dyDescent="0.2">
      <c r="A1288" s="6" t="s">
        <v>894</v>
      </c>
      <c r="B1288" s="66">
        <v>35915.474999999999</v>
      </c>
      <c r="C1288" s="66"/>
      <c r="D1288" s="6" t="s">
        <v>951</v>
      </c>
      <c r="E1288" s="6" t="s">
        <v>952</v>
      </c>
      <c r="F1288" s="6"/>
      <c r="G1288" s="6">
        <v>70</v>
      </c>
      <c r="H1288" s="6"/>
      <c r="I1288" s="6"/>
      <c r="J1288" s="6" t="s">
        <v>1784</v>
      </c>
      <c r="K1288" s="6">
        <v>0.01</v>
      </c>
      <c r="L1288" s="6"/>
      <c r="M1288" s="6"/>
      <c r="N1288" s="6"/>
      <c r="O1288" s="6">
        <v>1970</v>
      </c>
      <c r="P1288" s="6"/>
      <c r="Q1288" s="6">
        <v>4000</v>
      </c>
      <c r="R1288" s="6"/>
      <c r="S1288" s="6">
        <v>135</v>
      </c>
      <c r="T1288" s="6"/>
      <c r="U1288" s="6">
        <v>140</v>
      </c>
      <c r="V1288" s="6"/>
      <c r="W1288" s="6"/>
      <c r="X1288" s="6"/>
      <c r="Y1288" s="6"/>
      <c r="Z1288" s="6"/>
      <c r="AA1288" s="6"/>
      <c r="AB1288" s="6"/>
      <c r="AC1288" s="6"/>
      <c r="AD1288" s="6" t="s">
        <v>1784</v>
      </c>
      <c r="AE1288" s="6">
        <v>43</v>
      </c>
      <c r="AF1288" s="6" t="s">
        <v>1784</v>
      </c>
      <c r="AG1288" s="6">
        <v>18</v>
      </c>
      <c r="AH1288" s="6"/>
      <c r="AI1288" s="6"/>
      <c r="AJ1288" s="6"/>
      <c r="AK1288" s="6"/>
      <c r="AL1288" s="6"/>
      <c r="AM1288" s="6">
        <v>7.73</v>
      </c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>
        <v>31</v>
      </c>
      <c r="BB1288" s="6"/>
      <c r="BC1288" s="6">
        <v>360</v>
      </c>
      <c r="BD1288" s="6"/>
      <c r="BE1288" s="6"/>
      <c r="BF1288" s="6"/>
      <c r="BG1288" s="6">
        <v>6</v>
      </c>
      <c r="BH1288" s="6"/>
      <c r="BI1288" s="6">
        <v>81</v>
      </c>
      <c r="BJ1288" s="6"/>
      <c r="BK1288" s="6">
        <v>1.7</v>
      </c>
      <c r="BL1288" s="6" t="s">
        <v>1784</v>
      </c>
      <c r="BM1288" s="6">
        <v>19</v>
      </c>
      <c r="BN1288" s="6"/>
      <c r="BO1288" s="6">
        <v>8.5999999999999993E-2</v>
      </c>
      <c r="BP1288" s="6"/>
      <c r="BQ1288" s="6"/>
      <c r="BR1288" s="6"/>
      <c r="BS1288" s="6"/>
      <c r="BT1288" s="6"/>
      <c r="BU1288" s="6">
        <v>1200</v>
      </c>
      <c r="BV1288" s="6" t="s">
        <v>1784</v>
      </c>
      <c r="BW1288" s="6">
        <v>2</v>
      </c>
      <c r="BX1288" s="6"/>
      <c r="BY1288" s="6"/>
      <c r="BZ1288" s="6"/>
      <c r="CA1288" s="6"/>
      <c r="CB1288" s="6"/>
      <c r="CC1288" s="6"/>
      <c r="CD1288" s="6"/>
      <c r="CE1288" s="6"/>
      <c r="CF1288" s="6"/>
      <c r="CG1288" s="6"/>
      <c r="CH1288" s="6"/>
      <c r="CI1288" s="6"/>
      <c r="CJ1288" s="6"/>
      <c r="CK1288" s="6"/>
      <c r="CL1288" s="6"/>
      <c r="CM1288" s="6"/>
      <c r="CN1288" s="6"/>
      <c r="CO1288" s="6"/>
      <c r="CP1288" s="6"/>
      <c r="CQ1288" s="6"/>
      <c r="CR1288" s="6"/>
      <c r="CS1288" s="6"/>
      <c r="CT1288" s="6"/>
      <c r="CU1288" s="6"/>
      <c r="CV1288" s="6"/>
      <c r="CW1288" s="6"/>
      <c r="CX1288" s="6"/>
      <c r="CY1288" s="6"/>
      <c r="CZ1288" s="6"/>
      <c r="DA1288" s="6"/>
      <c r="DB1288" s="6"/>
      <c r="DC1288" s="6"/>
      <c r="DD1288" s="6"/>
      <c r="DE1288" s="6"/>
      <c r="DF1288" s="6"/>
      <c r="DG1288" s="6"/>
      <c r="DH1288" s="6"/>
      <c r="DI1288" s="6"/>
      <c r="DJ1288" s="6"/>
      <c r="DK1288" s="6"/>
      <c r="DL1288" s="6"/>
      <c r="DM1288" s="6"/>
      <c r="DN1288" s="6"/>
      <c r="DO1288" s="6"/>
      <c r="DP1288" s="6"/>
      <c r="DQ1288" s="6"/>
      <c r="DR1288" s="6"/>
      <c r="DS1288" s="6"/>
      <c r="DT1288" s="6"/>
      <c r="DU1288" s="6"/>
      <c r="DV1288" s="6"/>
      <c r="DW1288" s="6"/>
      <c r="DX1288" s="6"/>
      <c r="DY1288" s="6"/>
      <c r="DZ1288" s="6"/>
      <c r="EA1288" s="6"/>
      <c r="EB1288" s="6"/>
      <c r="EC1288" s="6"/>
      <c r="ED1288" s="6"/>
      <c r="EE1288" s="6"/>
      <c r="EF1288" s="6"/>
      <c r="EG1288" s="6"/>
      <c r="EH1288" s="6"/>
      <c r="EI1288" s="6"/>
      <c r="EJ1288" s="6"/>
      <c r="EK1288" s="6"/>
      <c r="EL1288" s="6"/>
      <c r="EM1288" s="6"/>
      <c r="EN1288" s="6"/>
      <c r="EO1288" s="6"/>
      <c r="EP1288" s="6"/>
      <c r="EQ1288" s="6"/>
      <c r="ER1288" s="6"/>
      <c r="ES1288" s="6"/>
      <c r="ET1288" s="6"/>
      <c r="EU1288" s="6"/>
      <c r="EV1288" s="6"/>
      <c r="EW1288" s="6"/>
      <c r="EX1288" s="6"/>
      <c r="EY1288" s="6"/>
      <c r="EZ1288" s="6"/>
      <c r="FA1288" s="6"/>
      <c r="FB1288" s="6"/>
      <c r="FC1288" s="6"/>
      <c r="FD1288" s="6"/>
      <c r="FE1288" s="6"/>
      <c r="FF1288" s="6"/>
      <c r="FG1288" s="6"/>
      <c r="FH1288" s="6"/>
      <c r="FI1288" s="6"/>
      <c r="FJ1288" s="6"/>
      <c r="FK1288" s="6"/>
      <c r="FL1288" s="6"/>
      <c r="FM1288" s="6"/>
      <c r="FN1288" s="6"/>
      <c r="FO1288" s="6"/>
      <c r="FP1288" s="6"/>
      <c r="FQ1288" s="6"/>
      <c r="FR1288" s="6"/>
      <c r="FS1288" s="6"/>
      <c r="FT1288" s="6"/>
      <c r="FU1288" s="6"/>
      <c r="FV1288" s="6"/>
      <c r="FW1288" s="6"/>
      <c r="FX1288" s="6"/>
      <c r="FY1288" s="6"/>
      <c r="FZ1288" s="6"/>
      <c r="GA1288" s="6"/>
      <c r="GB1288" s="6"/>
      <c r="GC1288" s="6"/>
      <c r="GD1288" s="6"/>
      <c r="GE1288" s="6"/>
      <c r="GF1288" s="6"/>
      <c r="GG1288" s="6"/>
      <c r="GH1288" s="6"/>
      <c r="GI1288" s="6"/>
      <c r="GJ1288" s="6"/>
      <c r="GK1288" s="6"/>
      <c r="GL1288" s="6"/>
      <c r="GM1288" s="6"/>
      <c r="GN1288" s="6"/>
      <c r="GO1288" s="6"/>
      <c r="GP1288" s="6"/>
      <c r="GQ1288" s="6"/>
      <c r="GR1288" s="6"/>
      <c r="GS1288" s="6"/>
      <c r="GT1288" s="6"/>
      <c r="GU1288" s="6"/>
      <c r="GV1288" s="6"/>
      <c r="GW1288" s="6"/>
      <c r="GX1288" s="6"/>
      <c r="GY1288" s="6"/>
      <c r="GZ1288" s="6"/>
      <c r="HA1288" s="6"/>
      <c r="HB1288" s="6"/>
      <c r="HC1288" s="6"/>
      <c r="HD1288" s="6"/>
      <c r="HE1288" s="6"/>
      <c r="HF1288" s="6"/>
      <c r="HG1288" s="6"/>
      <c r="HH1288" s="6"/>
      <c r="HI1288" s="6"/>
      <c r="HJ1288" s="6"/>
      <c r="HK1288" s="6"/>
      <c r="HL1288" s="6"/>
      <c r="HM1288" s="6"/>
      <c r="HN1288" s="6"/>
      <c r="HO1288" s="6"/>
      <c r="HP1288" s="6"/>
      <c r="HQ1288" s="6"/>
      <c r="HR1288" s="6"/>
      <c r="HS1288" s="6"/>
      <c r="HT1288" s="6"/>
      <c r="HU1288" s="6"/>
      <c r="HV1288" s="6"/>
      <c r="HW1288" s="6"/>
      <c r="HX1288" s="6"/>
      <c r="HY1288" s="6"/>
      <c r="HZ1288" s="6"/>
      <c r="IA1288" s="6"/>
      <c r="IB1288" s="6"/>
      <c r="IC1288" s="6"/>
      <c r="ID1288" s="6"/>
      <c r="IE1288" s="6"/>
      <c r="IF1288" s="6"/>
      <c r="IG1288" s="6"/>
      <c r="IH1288" s="6"/>
      <c r="II1288" s="6"/>
      <c r="IJ1288" s="6"/>
      <c r="IK1288" s="6"/>
      <c r="IL1288" s="6"/>
      <c r="IM1288" s="6"/>
      <c r="IN1288" s="6"/>
      <c r="IO1288" s="6"/>
      <c r="IP1288" s="6"/>
      <c r="IQ1288" s="6"/>
      <c r="IR1288" s="6"/>
      <c r="IS1288" s="6"/>
      <c r="IT1288" s="6"/>
      <c r="IU1288" s="6"/>
      <c r="IV1288" s="6"/>
    </row>
    <row r="1289" spans="1:256" s="62" customFormat="1" x14ac:dyDescent="0.2">
      <c r="A1289" s="6" t="s">
        <v>894</v>
      </c>
      <c r="B1289" s="66">
        <v>35956.583333333336</v>
      </c>
      <c r="C1289" s="66"/>
      <c r="D1289" s="6" t="s">
        <v>953</v>
      </c>
      <c r="E1289" s="6" t="s">
        <v>1813</v>
      </c>
      <c r="F1289" s="6"/>
      <c r="G1289" s="6">
        <v>70</v>
      </c>
      <c r="H1289" s="6"/>
      <c r="I1289" s="6"/>
      <c r="J1289" s="6"/>
      <c r="K1289" s="6">
        <v>0.01</v>
      </c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  <c r="BD1289" s="6"/>
      <c r="BE1289" s="6"/>
      <c r="BF1289" s="6"/>
      <c r="BG1289" s="6"/>
      <c r="BH1289" s="6"/>
      <c r="BI1289" s="6"/>
      <c r="BJ1289" s="6"/>
      <c r="BK1289" s="6"/>
      <c r="BL1289" s="6"/>
      <c r="BM1289" s="6"/>
      <c r="BN1289" s="6"/>
      <c r="BO1289" s="6"/>
      <c r="BP1289" s="6"/>
      <c r="BQ1289" s="6"/>
      <c r="BR1289" s="6"/>
      <c r="BS1289" s="6"/>
      <c r="BT1289" s="6"/>
      <c r="BU1289" s="6"/>
      <c r="BV1289" s="6"/>
      <c r="BW1289" s="6"/>
      <c r="BX1289" s="6"/>
      <c r="BY1289" s="6"/>
      <c r="BZ1289" s="6"/>
      <c r="CA1289" s="6"/>
      <c r="CB1289" s="6"/>
      <c r="CC1289" s="6"/>
      <c r="CD1289" s="6"/>
      <c r="CE1289" s="6"/>
      <c r="CF1289" s="6"/>
      <c r="CG1289" s="6"/>
      <c r="CH1289" s="6"/>
      <c r="CI1289" s="6"/>
      <c r="CJ1289" s="6"/>
      <c r="CK1289" s="6"/>
      <c r="CL1289" s="6"/>
      <c r="CM1289" s="6"/>
      <c r="CN1289" s="6"/>
      <c r="CO1289" s="6"/>
      <c r="CP1289" s="6"/>
      <c r="CQ1289" s="6"/>
      <c r="CR1289" s="6"/>
      <c r="CS1289" s="6"/>
      <c r="CT1289" s="6"/>
      <c r="CU1289" s="6"/>
      <c r="CV1289" s="6"/>
      <c r="CW1289" s="6"/>
      <c r="CX1289" s="6"/>
      <c r="CY1289" s="6"/>
      <c r="CZ1289" s="6"/>
      <c r="DA1289" s="6"/>
      <c r="DB1289" s="6"/>
      <c r="DC1289" s="6"/>
      <c r="DD1289" s="6"/>
      <c r="DE1289" s="6"/>
      <c r="DF1289" s="6"/>
      <c r="DG1289" s="6"/>
      <c r="DH1289" s="6"/>
      <c r="DI1289" s="6"/>
      <c r="DJ1289" s="6"/>
      <c r="DK1289" s="6"/>
      <c r="DL1289" s="6"/>
      <c r="DM1289" s="6"/>
      <c r="DN1289" s="6"/>
      <c r="DO1289" s="6"/>
      <c r="DP1289" s="6"/>
      <c r="DQ1289" s="6"/>
      <c r="DR1289" s="6"/>
      <c r="DS1289" s="6"/>
      <c r="DT1289" s="6"/>
      <c r="DU1289" s="6"/>
      <c r="DV1289" s="6"/>
      <c r="DW1289" s="6"/>
      <c r="DX1289" s="6"/>
      <c r="DY1289" s="6"/>
      <c r="DZ1289" s="6"/>
      <c r="EA1289" s="6"/>
      <c r="EB1289" s="6"/>
      <c r="EC1289" s="6"/>
      <c r="ED1289" s="6"/>
      <c r="EE1289" s="6"/>
      <c r="EF1289" s="6"/>
      <c r="EG1289" s="6"/>
      <c r="EH1289" s="6"/>
      <c r="EI1289" s="6"/>
      <c r="EJ1289" s="6"/>
      <c r="EK1289" s="6"/>
      <c r="EL1289" s="6"/>
      <c r="EM1289" s="6"/>
      <c r="EN1289" s="6"/>
      <c r="EO1289" s="6"/>
      <c r="EP1289" s="6"/>
      <c r="EQ1289" s="6"/>
      <c r="ER1289" s="6"/>
      <c r="ES1289" s="6"/>
      <c r="ET1289" s="6"/>
      <c r="EU1289" s="6"/>
      <c r="EV1289" s="6"/>
      <c r="EW1289" s="6"/>
      <c r="EX1289" s="6"/>
      <c r="EY1289" s="6"/>
      <c r="EZ1289" s="6"/>
      <c r="FA1289" s="6"/>
      <c r="FB1289" s="6"/>
      <c r="FC1289" s="6"/>
      <c r="FD1289" s="6"/>
      <c r="FE1289" s="6"/>
      <c r="FF1289" s="6"/>
      <c r="FG1289" s="6"/>
      <c r="FH1289" s="6"/>
      <c r="FI1289" s="6"/>
      <c r="FJ1289" s="6"/>
      <c r="FK1289" s="6"/>
      <c r="FL1289" s="6"/>
      <c r="FM1289" s="6"/>
      <c r="FN1289" s="6"/>
      <c r="FO1289" s="6"/>
      <c r="FP1289" s="6"/>
      <c r="FQ1289" s="6"/>
      <c r="FR1289" s="6"/>
      <c r="FS1289" s="6"/>
      <c r="FT1289" s="6"/>
      <c r="FU1289" s="6"/>
      <c r="FV1289" s="6"/>
      <c r="FW1289" s="6"/>
      <c r="FX1289" s="6"/>
      <c r="FY1289" s="6"/>
      <c r="FZ1289" s="6"/>
      <c r="GA1289" s="6"/>
      <c r="GB1289" s="6"/>
      <c r="GC1289" s="6"/>
      <c r="GD1289" s="6"/>
      <c r="GE1289" s="6"/>
      <c r="GF1289" s="6"/>
      <c r="GG1289" s="6"/>
      <c r="GH1289" s="6"/>
      <c r="GI1289" s="6"/>
      <c r="GJ1289" s="6"/>
      <c r="GK1289" s="6"/>
      <c r="GL1289" s="6"/>
      <c r="GM1289" s="6"/>
      <c r="GN1289" s="6"/>
      <c r="GO1289" s="6"/>
      <c r="GP1289" s="6"/>
      <c r="GQ1289" s="6"/>
      <c r="GR1289" s="6"/>
      <c r="GS1289" s="6"/>
      <c r="GT1289" s="6"/>
      <c r="GU1289" s="6"/>
      <c r="GV1289" s="6"/>
      <c r="GW1289" s="6"/>
      <c r="GX1289" s="6"/>
      <c r="GY1289" s="6"/>
      <c r="GZ1289" s="6"/>
      <c r="HA1289" s="6"/>
      <c r="HB1289" s="6"/>
      <c r="HC1289" s="6"/>
      <c r="HD1289" s="6"/>
      <c r="HE1289" s="6"/>
      <c r="HF1289" s="6"/>
      <c r="HG1289" s="6"/>
      <c r="HH1289" s="6"/>
      <c r="HI1289" s="6"/>
      <c r="HJ1289" s="6"/>
      <c r="HK1289" s="6"/>
      <c r="HL1289" s="6"/>
      <c r="HM1289" s="6"/>
      <c r="HN1289" s="6"/>
      <c r="HO1289" s="6"/>
      <c r="HP1289" s="6"/>
      <c r="HQ1289" s="6"/>
      <c r="HR1289" s="6"/>
      <c r="HS1289" s="6"/>
      <c r="HT1289" s="6"/>
      <c r="HU1289" s="6"/>
      <c r="HV1289" s="6"/>
      <c r="HW1289" s="6"/>
      <c r="HX1289" s="6"/>
      <c r="HY1289" s="6"/>
      <c r="HZ1289" s="6"/>
      <c r="IA1289" s="6"/>
      <c r="IB1289" s="6"/>
      <c r="IC1289" s="6"/>
      <c r="ID1289" s="6"/>
      <c r="IE1289" s="6"/>
      <c r="IF1289" s="6"/>
      <c r="IG1289" s="6"/>
      <c r="IH1289" s="6"/>
      <c r="II1289" s="6"/>
      <c r="IJ1289" s="6"/>
      <c r="IK1289" s="6"/>
      <c r="IL1289" s="6"/>
      <c r="IM1289" s="6"/>
      <c r="IN1289" s="6"/>
      <c r="IO1289" s="6"/>
      <c r="IP1289" s="6"/>
      <c r="IQ1289" s="6"/>
      <c r="IR1289" s="6"/>
      <c r="IS1289" s="6"/>
      <c r="IT1289" s="6"/>
      <c r="IU1289" s="6"/>
      <c r="IV1289" s="6"/>
    </row>
    <row r="1290" spans="1:256" s="62" customFormat="1" x14ac:dyDescent="0.2">
      <c r="A1290" s="6" t="s">
        <v>894</v>
      </c>
      <c r="B1290" s="66">
        <v>35969.522222222222</v>
      </c>
      <c r="C1290" s="66"/>
      <c r="D1290" s="6" t="s">
        <v>954</v>
      </c>
      <c r="E1290" s="6"/>
      <c r="F1290" s="6"/>
      <c r="G1290" s="6">
        <v>70</v>
      </c>
      <c r="H1290" s="6"/>
      <c r="I1290" s="6"/>
      <c r="J1290" s="6" t="s">
        <v>1784</v>
      </c>
      <c r="K1290" s="6">
        <v>0.01</v>
      </c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  <c r="BD1290" s="6"/>
      <c r="BE1290" s="6"/>
      <c r="BF1290" s="6"/>
      <c r="BG1290" s="6"/>
      <c r="BH1290" s="6"/>
      <c r="BI1290" s="6"/>
      <c r="BJ1290" s="6"/>
      <c r="BK1290" s="6"/>
      <c r="BL1290" s="6"/>
      <c r="BM1290" s="6"/>
      <c r="BN1290" s="6"/>
      <c r="BO1290" s="6"/>
      <c r="BP1290" s="6"/>
      <c r="BQ1290" s="6"/>
      <c r="BR1290" s="6"/>
      <c r="BS1290" s="6"/>
      <c r="BT1290" s="6"/>
      <c r="BU1290" s="6"/>
      <c r="BV1290" s="6"/>
      <c r="BW1290" s="6"/>
      <c r="BX1290" s="6"/>
      <c r="BY1290" s="6"/>
      <c r="BZ1290" s="6"/>
      <c r="CA1290" s="6"/>
      <c r="CB1290" s="6"/>
      <c r="CC1290" s="6"/>
      <c r="CD1290" s="6"/>
      <c r="CE1290" s="6"/>
      <c r="CF1290" s="6"/>
      <c r="CG1290" s="6"/>
      <c r="CH1290" s="6"/>
      <c r="CI1290" s="6"/>
      <c r="CJ1290" s="6"/>
      <c r="CK1290" s="6"/>
      <c r="CL1290" s="6"/>
      <c r="CM1290" s="6"/>
      <c r="CN1290" s="6"/>
      <c r="CO1290" s="6"/>
      <c r="CP1290" s="6"/>
      <c r="CQ1290" s="6"/>
      <c r="CR1290" s="6"/>
      <c r="CS1290" s="6"/>
      <c r="CT1290" s="6"/>
      <c r="CU1290" s="6"/>
      <c r="CV1290" s="6"/>
      <c r="CW1290" s="6"/>
      <c r="CX1290" s="6"/>
      <c r="CY1290" s="6"/>
      <c r="CZ1290" s="6"/>
      <c r="DA1290" s="6"/>
      <c r="DB1290" s="6"/>
      <c r="DC1290" s="6"/>
      <c r="DD1290" s="6"/>
      <c r="DE1290" s="6"/>
      <c r="DF1290" s="6"/>
      <c r="DG1290" s="6"/>
      <c r="DH1290" s="6"/>
      <c r="DI1290" s="6"/>
      <c r="DJ1290" s="6"/>
      <c r="DK1290" s="6"/>
      <c r="DL1290" s="6"/>
      <c r="DM1290" s="6"/>
      <c r="DN1290" s="6"/>
      <c r="DO1290" s="6"/>
      <c r="DP1290" s="6"/>
      <c r="DQ1290" s="6"/>
      <c r="DR1290" s="6"/>
      <c r="DS1290" s="6"/>
      <c r="DT1290" s="6"/>
      <c r="DU1290" s="6"/>
      <c r="DV1290" s="6"/>
      <c r="DW1290" s="6"/>
      <c r="DX1290" s="6"/>
      <c r="DY1290" s="6"/>
      <c r="DZ1290" s="6"/>
      <c r="EA1290" s="6"/>
      <c r="EB1290" s="6"/>
      <c r="EC1290" s="6"/>
      <c r="ED1290" s="6"/>
      <c r="EE1290" s="6"/>
      <c r="EF1290" s="6"/>
      <c r="EG1290" s="6"/>
      <c r="EH1290" s="6"/>
      <c r="EI1290" s="6"/>
      <c r="EJ1290" s="6"/>
      <c r="EK1290" s="6"/>
      <c r="EL1290" s="6"/>
      <c r="EM1290" s="6"/>
      <c r="EN1290" s="6"/>
      <c r="EO1290" s="6"/>
      <c r="EP1290" s="6"/>
      <c r="EQ1290" s="6"/>
      <c r="ER1290" s="6"/>
      <c r="ES1290" s="6"/>
      <c r="ET1290" s="6"/>
      <c r="EU1290" s="6"/>
      <c r="EV1290" s="6"/>
      <c r="EW1290" s="6"/>
      <c r="EX1290" s="6"/>
      <c r="EY1290" s="6"/>
      <c r="EZ1290" s="6"/>
      <c r="FA1290" s="6"/>
      <c r="FB1290" s="6"/>
      <c r="FC1290" s="6"/>
      <c r="FD1290" s="6"/>
      <c r="FE1290" s="6"/>
      <c r="FF1290" s="6"/>
      <c r="FG1290" s="6"/>
      <c r="FH1290" s="6"/>
      <c r="FI1290" s="6"/>
      <c r="FJ1290" s="6"/>
      <c r="FK1290" s="6"/>
      <c r="FL1290" s="6"/>
      <c r="FM1290" s="6"/>
      <c r="FN1290" s="6"/>
      <c r="FO1290" s="6"/>
      <c r="FP1290" s="6"/>
      <c r="FQ1290" s="6"/>
      <c r="FR1290" s="6"/>
      <c r="FS1290" s="6"/>
      <c r="FT1290" s="6"/>
      <c r="FU1290" s="6"/>
      <c r="FV1290" s="6"/>
      <c r="FW1290" s="6"/>
      <c r="FX1290" s="6"/>
      <c r="FY1290" s="6"/>
      <c r="FZ1290" s="6"/>
      <c r="GA1290" s="6"/>
      <c r="GB1290" s="6"/>
      <c r="GC1290" s="6"/>
      <c r="GD1290" s="6"/>
      <c r="GE1290" s="6"/>
      <c r="GF1290" s="6"/>
      <c r="GG1290" s="6"/>
      <c r="GH1290" s="6"/>
      <c r="GI1290" s="6"/>
      <c r="GJ1290" s="6"/>
      <c r="GK1290" s="6"/>
      <c r="GL1290" s="6"/>
      <c r="GM1290" s="6"/>
      <c r="GN1290" s="6"/>
      <c r="GO1290" s="6"/>
      <c r="GP1290" s="6"/>
      <c r="GQ1290" s="6"/>
      <c r="GR1290" s="6"/>
      <c r="GS1290" s="6"/>
      <c r="GT1290" s="6"/>
      <c r="GU1290" s="6"/>
      <c r="GV1290" s="6"/>
      <c r="GW1290" s="6"/>
      <c r="GX1290" s="6"/>
      <c r="GY1290" s="6"/>
      <c r="GZ1290" s="6"/>
      <c r="HA1290" s="6"/>
      <c r="HB1290" s="6"/>
      <c r="HC1290" s="6"/>
      <c r="HD1290" s="6"/>
      <c r="HE1290" s="6"/>
      <c r="HF1290" s="6"/>
      <c r="HG1290" s="6"/>
      <c r="HH1290" s="6"/>
      <c r="HI1290" s="6"/>
      <c r="HJ1290" s="6"/>
      <c r="HK1290" s="6"/>
      <c r="HL1290" s="6"/>
      <c r="HM1290" s="6"/>
      <c r="HN1290" s="6"/>
      <c r="HO1290" s="6"/>
      <c r="HP1290" s="6"/>
      <c r="HQ1290" s="6"/>
      <c r="HR1290" s="6"/>
      <c r="HS1290" s="6"/>
      <c r="HT1290" s="6"/>
      <c r="HU1290" s="6"/>
      <c r="HV1290" s="6"/>
      <c r="HW1290" s="6"/>
      <c r="HX1290" s="6"/>
      <c r="HY1290" s="6"/>
      <c r="HZ1290" s="6"/>
      <c r="IA1290" s="6"/>
      <c r="IB1290" s="6"/>
      <c r="IC1290" s="6"/>
      <c r="ID1290" s="6"/>
      <c r="IE1290" s="6"/>
      <c r="IF1290" s="6"/>
      <c r="IG1290" s="6"/>
      <c r="IH1290" s="6"/>
      <c r="II1290" s="6"/>
      <c r="IJ1290" s="6"/>
      <c r="IK1290" s="6"/>
      <c r="IL1290" s="6"/>
      <c r="IM1290" s="6"/>
      <c r="IN1290" s="6"/>
      <c r="IO1290" s="6"/>
      <c r="IP1290" s="6"/>
      <c r="IQ1290" s="6"/>
      <c r="IR1290" s="6"/>
      <c r="IS1290" s="6"/>
      <c r="IT1290" s="6"/>
      <c r="IU1290" s="6"/>
      <c r="IV1290" s="6"/>
    </row>
    <row r="1291" spans="1:256" s="62" customFormat="1" x14ac:dyDescent="0.2">
      <c r="A1291" s="6" t="s">
        <v>894</v>
      </c>
      <c r="B1291" s="66">
        <v>35996.79583333333</v>
      </c>
      <c r="C1291" s="66">
        <v>35996.836111111108</v>
      </c>
      <c r="D1291" s="6" t="s">
        <v>955</v>
      </c>
      <c r="E1291" s="6" t="s">
        <v>956</v>
      </c>
      <c r="F1291" s="6"/>
      <c r="G1291" s="6">
        <v>50</v>
      </c>
      <c r="H1291" s="6"/>
      <c r="I1291" s="6"/>
      <c r="J1291" s="6"/>
      <c r="K1291" s="6"/>
      <c r="L1291" s="6"/>
      <c r="M1291" s="6">
        <v>35.29</v>
      </c>
      <c r="N1291" s="6"/>
      <c r="O1291" s="6">
        <v>9.15</v>
      </c>
      <c r="P1291" s="6"/>
      <c r="Q1291" s="6">
        <v>35</v>
      </c>
      <c r="R1291" s="6"/>
      <c r="S1291" s="6">
        <v>0.38400000000000001</v>
      </c>
      <c r="T1291" s="6"/>
      <c r="U1291" s="6">
        <v>1.24</v>
      </c>
      <c r="V1291" s="6"/>
      <c r="W1291" s="6"/>
      <c r="X1291" s="6"/>
      <c r="Y1291" s="6"/>
      <c r="Z1291" s="6"/>
      <c r="AA1291" s="6"/>
      <c r="AB1291" s="6"/>
      <c r="AC1291" s="6"/>
      <c r="AD1291" s="6" t="s">
        <v>1784</v>
      </c>
      <c r="AE1291" s="6">
        <v>18</v>
      </c>
      <c r="AF1291" s="6" t="s">
        <v>1784</v>
      </c>
      <c r="AG1291" s="6">
        <v>18</v>
      </c>
      <c r="AH1291" s="6"/>
      <c r="AI1291" s="6"/>
      <c r="AJ1291" s="6"/>
      <c r="AK1291" s="6"/>
      <c r="AL1291" s="6"/>
      <c r="AM1291" s="6">
        <v>7.67</v>
      </c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>
        <v>165.5</v>
      </c>
      <c r="BB1291" s="6"/>
      <c r="BC1291" s="6">
        <v>34</v>
      </c>
      <c r="BD1291" s="6"/>
      <c r="BE1291" s="6">
        <v>0.91</v>
      </c>
      <c r="BF1291" s="6"/>
      <c r="BG1291" s="6">
        <v>15</v>
      </c>
      <c r="BH1291" s="6"/>
      <c r="BI1291" s="6">
        <v>16</v>
      </c>
      <c r="BJ1291" s="6"/>
      <c r="BK1291" s="6">
        <v>7</v>
      </c>
      <c r="BL1291" s="6"/>
      <c r="BM1291" s="6">
        <v>80</v>
      </c>
      <c r="BN1291" s="6"/>
      <c r="BO1291" s="6">
        <v>0.17899999999999999</v>
      </c>
      <c r="BP1291" s="6"/>
      <c r="BQ1291" s="6"/>
      <c r="BR1291" s="6"/>
      <c r="BS1291" s="6"/>
      <c r="BT1291" s="6"/>
      <c r="BU1291" s="6">
        <v>150</v>
      </c>
      <c r="BV1291" s="6"/>
      <c r="BW1291" s="6"/>
      <c r="BX1291" s="6"/>
      <c r="BY1291" s="6"/>
      <c r="BZ1291" s="6"/>
      <c r="CA1291" s="6"/>
      <c r="CB1291" s="6"/>
      <c r="CC1291" s="6"/>
      <c r="CD1291" s="6"/>
      <c r="CE1291" s="6"/>
      <c r="CF1291" s="6"/>
      <c r="CG1291" s="6"/>
      <c r="CH1291" s="6"/>
      <c r="CI1291" s="6"/>
      <c r="CJ1291" s="6"/>
      <c r="CK1291" s="6"/>
      <c r="CL1291" s="6"/>
      <c r="CM1291" s="6">
        <v>3.5000000000000003E-2</v>
      </c>
      <c r="CN1291" s="6"/>
      <c r="CO1291" s="6"/>
      <c r="CP1291" s="6"/>
      <c r="CQ1291" s="6"/>
      <c r="CR1291" s="6"/>
      <c r="CS1291" s="6"/>
      <c r="CT1291" s="6"/>
      <c r="CU1291" s="6"/>
      <c r="CV1291" s="6"/>
      <c r="CW1291" s="6"/>
      <c r="CX1291" s="6"/>
      <c r="CY1291" s="6"/>
      <c r="CZ1291" s="6"/>
      <c r="DA1291" s="6"/>
      <c r="DB1291" s="6"/>
      <c r="DC1291" s="6"/>
      <c r="DD1291" s="6"/>
      <c r="DE1291" s="6"/>
      <c r="DF1291" s="6"/>
      <c r="DG1291" s="6"/>
      <c r="DH1291" s="6"/>
      <c r="DI1291" s="6"/>
      <c r="DJ1291" s="6"/>
      <c r="DK1291" s="6"/>
      <c r="DL1291" s="6"/>
      <c r="DM1291" s="6"/>
      <c r="DN1291" s="6"/>
      <c r="DO1291" s="6"/>
      <c r="DP1291" s="6"/>
      <c r="DQ1291" s="6"/>
      <c r="DR1291" s="6"/>
      <c r="DS1291" s="6"/>
      <c r="DT1291" s="6"/>
      <c r="DU1291" s="6"/>
      <c r="DV1291" s="6"/>
      <c r="DW1291" s="6"/>
      <c r="DX1291" s="6"/>
      <c r="DY1291" s="6"/>
      <c r="DZ1291" s="6"/>
      <c r="EA1291" s="6"/>
      <c r="EB1291" s="6"/>
      <c r="EC1291" s="6"/>
      <c r="ED1291" s="6"/>
      <c r="EE1291" s="6"/>
      <c r="EF1291" s="6"/>
      <c r="EG1291" s="6"/>
      <c r="EH1291" s="6"/>
      <c r="EI1291" s="6"/>
      <c r="EJ1291" s="6"/>
      <c r="EK1291" s="6"/>
      <c r="EL1291" s="6"/>
      <c r="EM1291" s="6"/>
      <c r="EN1291" s="6"/>
      <c r="EO1291" s="6"/>
      <c r="EP1291" s="6"/>
      <c r="EQ1291" s="6"/>
      <c r="ER1291" s="6"/>
      <c r="ES1291" s="6"/>
      <c r="ET1291" s="6"/>
      <c r="EU1291" s="6"/>
      <c r="EV1291" s="6"/>
      <c r="EW1291" s="6"/>
      <c r="EX1291" s="6"/>
      <c r="EY1291" s="6"/>
      <c r="EZ1291" s="6"/>
      <c r="FA1291" s="6"/>
      <c r="FB1291" s="6"/>
      <c r="FC1291" s="6"/>
      <c r="FD1291" s="6"/>
      <c r="FE1291" s="6"/>
      <c r="FF1291" s="6"/>
      <c r="FG1291" s="6"/>
      <c r="FH1291" s="6"/>
      <c r="FI1291" s="6"/>
      <c r="FJ1291" s="6"/>
      <c r="FK1291" s="6"/>
      <c r="FL1291" s="6"/>
      <c r="FM1291" s="6"/>
      <c r="FN1291" s="6"/>
      <c r="FO1291" s="6"/>
      <c r="FP1291" s="6"/>
      <c r="FQ1291" s="6"/>
      <c r="FR1291" s="6"/>
      <c r="FS1291" s="6"/>
      <c r="FT1291" s="6"/>
      <c r="FU1291" s="6"/>
      <c r="FV1291" s="6"/>
      <c r="FW1291" s="6"/>
      <c r="FX1291" s="6"/>
      <c r="FY1291" s="6"/>
      <c r="FZ1291" s="6"/>
      <c r="GA1291" s="6"/>
      <c r="GB1291" s="6"/>
      <c r="GC1291" s="6"/>
      <c r="GD1291" s="6"/>
      <c r="GE1291" s="6"/>
      <c r="GF1291" s="6"/>
      <c r="GG1291" s="6"/>
      <c r="GH1291" s="6"/>
      <c r="GI1291" s="6"/>
      <c r="GJ1291" s="6"/>
      <c r="GK1291" s="6"/>
      <c r="GL1291" s="6"/>
      <c r="GM1291" s="6"/>
      <c r="GN1291" s="6"/>
      <c r="GO1291" s="6"/>
      <c r="GP1291" s="6"/>
      <c r="GQ1291" s="6"/>
      <c r="GR1291" s="6"/>
      <c r="GS1291" s="6"/>
      <c r="GT1291" s="6"/>
      <c r="GU1291" s="6"/>
      <c r="GV1291" s="6"/>
      <c r="GW1291" s="6"/>
      <c r="GX1291" s="6"/>
      <c r="GY1291" s="6"/>
      <c r="GZ1291" s="6"/>
      <c r="HA1291" s="6"/>
      <c r="HB1291" s="6"/>
      <c r="HC1291" s="6"/>
      <c r="HD1291" s="6"/>
      <c r="HE1291" s="6"/>
      <c r="HF1291" s="6"/>
      <c r="HG1291" s="6"/>
      <c r="HH1291" s="6"/>
      <c r="HI1291" s="6"/>
      <c r="HJ1291" s="6"/>
      <c r="HK1291" s="6"/>
      <c r="HL1291" s="6"/>
      <c r="HM1291" s="6"/>
      <c r="HN1291" s="6"/>
      <c r="HO1291" s="6"/>
      <c r="HP1291" s="6"/>
      <c r="HQ1291" s="6"/>
      <c r="HR1291" s="6"/>
      <c r="HS1291" s="6"/>
      <c r="HT1291" s="6"/>
      <c r="HU1291" s="6"/>
      <c r="HV1291" s="6"/>
      <c r="HW1291" s="6"/>
      <c r="HX1291" s="6"/>
      <c r="HY1291" s="6"/>
      <c r="HZ1291" s="6"/>
      <c r="IA1291" s="6"/>
      <c r="IB1291" s="6"/>
      <c r="IC1291" s="6"/>
      <c r="ID1291" s="6"/>
      <c r="IE1291" s="6"/>
      <c r="IF1291" s="6"/>
      <c r="IG1291" s="6"/>
      <c r="IH1291" s="6"/>
      <c r="II1291" s="6"/>
      <c r="IJ1291" s="6"/>
      <c r="IK1291" s="6"/>
      <c r="IL1291" s="6"/>
      <c r="IM1291" s="6"/>
      <c r="IN1291" s="6"/>
      <c r="IO1291" s="6"/>
      <c r="IP1291" s="6"/>
      <c r="IQ1291" s="6"/>
      <c r="IR1291" s="6"/>
      <c r="IS1291" s="6"/>
      <c r="IT1291" s="6"/>
      <c r="IU1291" s="6"/>
      <c r="IV1291" s="6"/>
    </row>
    <row r="1292" spans="1:256" s="62" customFormat="1" x14ac:dyDescent="0.2">
      <c r="A1292" s="6" t="s">
        <v>894</v>
      </c>
      <c r="B1292" s="66">
        <v>35996.840277777781</v>
      </c>
      <c r="C1292" s="66"/>
      <c r="D1292" s="6" t="s">
        <v>957</v>
      </c>
      <c r="E1292" s="6"/>
      <c r="F1292" s="6"/>
      <c r="G1292" s="6">
        <v>50</v>
      </c>
      <c r="H1292" s="6"/>
      <c r="I1292" s="6"/>
      <c r="J1292" s="6"/>
      <c r="K1292" s="6">
        <v>1.8</v>
      </c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  <c r="BD1292" s="6"/>
      <c r="BE1292" s="6"/>
      <c r="BF1292" s="6"/>
      <c r="BG1292" s="6"/>
      <c r="BH1292" s="6"/>
      <c r="BI1292" s="6"/>
      <c r="BJ1292" s="6"/>
      <c r="BK1292" s="6"/>
      <c r="BL1292" s="6"/>
      <c r="BM1292" s="6"/>
      <c r="BN1292" s="6"/>
      <c r="BO1292" s="6"/>
      <c r="BP1292" s="6"/>
      <c r="BQ1292" s="6"/>
      <c r="BR1292" s="6"/>
      <c r="BS1292" s="6"/>
      <c r="BT1292" s="6"/>
      <c r="BU1292" s="6"/>
      <c r="BV1292" s="6"/>
      <c r="BW1292" s="6"/>
      <c r="BX1292" s="6"/>
      <c r="BY1292" s="6"/>
      <c r="BZ1292" s="6"/>
      <c r="CA1292" s="6"/>
      <c r="CB1292" s="6"/>
      <c r="CC1292" s="6"/>
      <c r="CD1292" s="6"/>
      <c r="CE1292" s="6"/>
      <c r="CF1292" s="6"/>
      <c r="CG1292" s="6"/>
      <c r="CH1292" s="6"/>
      <c r="CI1292" s="6"/>
      <c r="CJ1292" s="6"/>
      <c r="CK1292" s="6"/>
      <c r="CL1292" s="6"/>
      <c r="CM1292" s="6"/>
      <c r="CN1292" s="6"/>
      <c r="CO1292" s="6"/>
      <c r="CP1292" s="6"/>
      <c r="CQ1292" s="6"/>
      <c r="CR1292" s="6"/>
      <c r="CS1292" s="6"/>
      <c r="CT1292" s="6"/>
      <c r="CU1292" s="6"/>
      <c r="CV1292" s="6"/>
      <c r="CW1292" s="6"/>
      <c r="CX1292" s="6"/>
      <c r="CY1292" s="6"/>
      <c r="CZ1292" s="6"/>
      <c r="DA1292" s="6"/>
      <c r="DB1292" s="6"/>
      <c r="DC1292" s="6"/>
      <c r="DD1292" s="6"/>
      <c r="DE1292" s="6"/>
      <c r="DF1292" s="6"/>
      <c r="DG1292" s="6"/>
      <c r="DH1292" s="6"/>
      <c r="DI1292" s="6"/>
      <c r="DJ1292" s="6"/>
      <c r="DK1292" s="6"/>
      <c r="DL1292" s="6"/>
      <c r="DM1292" s="6"/>
      <c r="DN1292" s="6"/>
      <c r="DO1292" s="6"/>
      <c r="DP1292" s="6"/>
      <c r="DQ1292" s="6"/>
      <c r="DR1292" s="6"/>
      <c r="DS1292" s="6"/>
      <c r="DT1292" s="6"/>
      <c r="DU1292" s="6"/>
      <c r="DV1292" s="6"/>
      <c r="DW1292" s="6"/>
      <c r="DX1292" s="6"/>
      <c r="DY1292" s="6"/>
      <c r="DZ1292" s="6"/>
      <c r="EA1292" s="6"/>
      <c r="EB1292" s="6"/>
      <c r="EC1292" s="6"/>
      <c r="ED1292" s="6"/>
      <c r="EE1292" s="6"/>
      <c r="EF1292" s="6"/>
      <c r="EG1292" s="6"/>
      <c r="EH1292" s="6"/>
      <c r="EI1292" s="6"/>
      <c r="EJ1292" s="6"/>
      <c r="EK1292" s="6"/>
      <c r="EL1292" s="6"/>
      <c r="EM1292" s="6"/>
      <c r="EN1292" s="6"/>
      <c r="EO1292" s="6"/>
      <c r="EP1292" s="6"/>
      <c r="EQ1292" s="6"/>
      <c r="ER1292" s="6"/>
      <c r="ES1292" s="6"/>
      <c r="ET1292" s="6"/>
      <c r="EU1292" s="6"/>
      <c r="EV1292" s="6"/>
      <c r="EW1292" s="6"/>
      <c r="EX1292" s="6"/>
      <c r="EY1292" s="6"/>
      <c r="EZ1292" s="6"/>
      <c r="FA1292" s="6"/>
      <c r="FB1292" s="6"/>
      <c r="FC1292" s="6"/>
      <c r="FD1292" s="6"/>
      <c r="FE1292" s="6"/>
      <c r="FF1292" s="6"/>
      <c r="FG1292" s="6"/>
      <c r="FH1292" s="6"/>
      <c r="FI1292" s="6"/>
      <c r="FJ1292" s="6"/>
      <c r="FK1292" s="6"/>
      <c r="FL1292" s="6"/>
      <c r="FM1292" s="6"/>
      <c r="FN1292" s="6"/>
      <c r="FO1292" s="6"/>
      <c r="FP1292" s="6"/>
      <c r="FQ1292" s="6"/>
      <c r="FR1292" s="6"/>
      <c r="FS1292" s="6"/>
      <c r="FT1292" s="6"/>
      <c r="FU1292" s="6"/>
      <c r="FV1292" s="6"/>
      <c r="FW1292" s="6"/>
      <c r="FX1292" s="6"/>
      <c r="FY1292" s="6"/>
      <c r="FZ1292" s="6"/>
      <c r="GA1292" s="6"/>
      <c r="GB1292" s="6"/>
      <c r="GC1292" s="6"/>
      <c r="GD1292" s="6"/>
      <c r="GE1292" s="6"/>
      <c r="GF1292" s="6"/>
      <c r="GG1292" s="6"/>
      <c r="GH1292" s="6"/>
      <c r="GI1292" s="6"/>
      <c r="GJ1292" s="6"/>
      <c r="GK1292" s="6"/>
      <c r="GL1292" s="6"/>
      <c r="GM1292" s="6"/>
      <c r="GN1292" s="6"/>
      <c r="GO1292" s="6"/>
      <c r="GP1292" s="6"/>
      <c r="GQ1292" s="6"/>
      <c r="GR1292" s="6"/>
      <c r="GS1292" s="6"/>
      <c r="GT1292" s="6"/>
      <c r="GU1292" s="6"/>
      <c r="GV1292" s="6"/>
      <c r="GW1292" s="6"/>
      <c r="GX1292" s="6"/>
      <c r="GY1292" s="6"/>
      <c r="GZ1292" s="6"/>
      <c r="HA1292" s="6"/>
      <c r="HB1292" s="6"/>
      <c r="HC1292" s="6"/>
      <c r="HD1292" s="6"/>
      <c r="HE1292" s="6"/>
      <c r="HF1292" s="6"/>
      <c r="HG1292" s="6"/>
      <c r="HH1292" s="6"/>
      <c r="HI1292" s="6"/>
      <c r="HJ1292" s="6"/>
      <c r="HK1292" s="6"/>
      <c r="HL1292" s="6"/>
      <c r="HM1292" s="6"/>
      <c r="HN1292" s="6"/>
      <c r="HO1292" s="6"/>
      <c r="HP1292" s="6"/>
      <c r="HQ1292" s="6"/>
      <c r="HR1292" s="6"/>
      <c r="HS1292" s="6"/>
      <c r="HT1292" s="6"/>
      <c r="HU1292" s="6"/>
      <c r="HV1292" s="6"/>
      <c r="HW1292" s="6"/>
      <c r="HX1292" s="6"/>
      <c r="HY1292" s="6"/>
      <c r="HZ1292" s="6"/>
      <c r="IA1292" s="6"/>
      <c r="IB1292" s="6"/>
      <c r="IC1292" s="6"/>
      <c r="ID1292" s="6"/>
      <c r="IE1292" s="6"/>
      <c r="IF1292" s="6"/>
      <c r="IG1292" s="6"/>
      <c r="IH1292" s="6"/>
      <c r="II1292" s="6"/>
      <c r="IJ1292" s="6"/>
      <c r="IK1292" s="6"/>
      <c r="IL1292" s="6"/>
      <c r="IM1292" s="6"/>
      <c r="IN1292" s="6"/>
      <c r="IO1292" s="6"/>
      <c r="IP1292" s="6"/>
      <c r="IQ1292" s="6"/>
      <c r="IR1292" s="6"/>
      <c r="IS1292" s="6"/>
      <c r="IT1292" s="6"/>
      <c r="IU1292" s="6"/>
      <c r="IV1292" s="6"/>
    </row>
    <row r="1293" spans="1:256" s="62" customFormat="1" x14ac:dyDescent="0.2">
      <c r="A1293" s="6" t="s">
        <v>894</v>
      </c>
      <c r="B1293" s="66">
        <v>36004.629166666666</v>
      </c>
      <c r="C1293" s="66"/>
      <c r="D1293" s="6" t="s">
        <v>958</v>
      </c>
      <c r="E1293" s="6" t="s">
        <v>959</v>
      </c>
      <c r="F1293" s="6"/>
      <c r="G1293" s="6">
        <v>10</v>
      </c>
      <c r="H1293" s="6"/>
      <c r="I1293" s="6"/>
      <c r="J1293" s="6" t="s">
        <v>1784</v>
      </c>
      <c r="K1293" s="6">
        <v>0.01</v>
      </c>
      <c r="L1293" s="6"/>
      <c r="M1293" s="6"/>
      <c r="N1293" s="6"/>
      <c r="O1293" s="6">
        <v>36.4</v>
      </c>
      <c r="P1293" s="6"/>
      <c r="Q1293" s="6">
        <v>150</v>
      </c>
      <c r="R1293" s="6"/>
      <c r="S1293" s="6">
        <v>67.900000000000006</v>
      </c>
      <c r="T1293" s="6"/>
      <c r="U1293" s="6">
        <v>77.5</v>
      </c>
      <c r="V1293" s="6"/>
      <c r="W1293" s="6"/>
      <c r="X1293" s="6"/>
      <c r="Y1293" s="6"/>
      <c r="Z1293" s="6"/>
      <c r="AA1293" s="6"/>
      <c r="AB1293" s="6"/>
      <c r="AC1293" s="6"/>
      <c r="AD1293" s="6" t="s">
        <v>1784</v>
      </c>
      <c r="AE1293" s="6">
        <v>18</v>
      </c>
      <c r="AF1293" s="6" t="s">
        <v>1784</v>
      </c>
      <c r="AG1293" s="6">
        <v>18</v>
      </c>
      <c r="AH1293" s="6"/>
      <c r="AI1293" s="6"/>
      <c r="AJ1293" s="6"/>
      <c r="AK1293" s="6"/>
      <c r="AL1293" s="6"/>
      <c r="AM1293" s="6">
        <v>8.14</v>
      </c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>
        <v>15</v>
      </c>
      <c r="BB1293" s="6"/>
      <c r="BC1293" s="6">
        <v>88</v>
      </c>
      <c r="BD1293" s="6" t="s">
        <v>1784</v>
      </c>
      <c r="BE1293" s="6">
        <v>0.04</v>
      </c>
      <c r="BF1293" s="6"/>
      <c r="BG1293" s="6">
        <v>2</v>
      </c>
      <c r="BH1293" s="6"/>
      <c r="BI1293" s="6">
        <v>55</v>
      </c>
      <c r="BJ1293" s="6" t="s">
        <v>1784</v>
      </c>
      <c r="BK1293" s="6">
        <v>0.8</v>
      </c>
      <c r="BL1293" s="6"/>
      <c r="BM1293" s="6">
        <v>19</v>
      </c>
      <c r="BN1293" s="6"/>
      <c r="BO1293" s="6">
        <v>0.31900000000000001</v>
      </c>
      <c r="BP1293" s="6"/>
      <c r="BQ1293" s="6"/>
      <c r="BR1293" s="6"/>
      <c r="BS1293" s="6"/>
      <c r="BT1293" s="6"/>
      <c r="BU1293" s="6">
        <v>450</v>
      </c>
      <c r="BV1293" s="6"/>
      <c r="BW1293" s="6">
        <v>3</v>
      </c>
      <c r="BX1293" s="6"/>
      <c r="BY1293" s="6"/>
      <c r="BZ1293" s="6"/>
      <c r="CA1293" s="6"/>
      <c r="CB1293" s="6"/>
      <c r="CC1293" s="6"/>
      <c r="CD1293" s="6"/>
      <c r="CE1293" s="6"/>
      <c r="CF1293" s="6"/>
      <c r="CG1293" s="6"/>
      <c r="CH1293" s="6"/>
      <c r="CI1293" s="6"/>
      <c r="CJ1293" s="6"/>
      <c r="CK1293" s="6"/>
      <c r="CL1293" s="6"/>
      <c r="CM1293" s="6"/>
      <c r="CN1293" s="6"/>
      <c r="CO1293" s="6"/>
      <c r="CP1293" s="6"/>
      <c r="CQ1293" s="6"/>
      <c r="CR1293" s="6"/>
      <c r="CS1293" s="6"/>
      <c r="CT1293" s="6"/>
      <c r="CU1293" s="6"/>
      <c r="CV1293" s="6"/>
      <c r="CW1293" s="6"/>
      <c r="CX1293" s="6"/>
      <c r="CY1293" s="6"/>
      <c r="CZ1293" s="6"/>
      <c r="DA1293" s="6"/>
      <c r="DB1293" s="6"/>
      <c r="DC1293" s="6"/>
      <c r="DD1293" s="6"/>
      <c r="DE1293" s="6"/>
      <c r="DF1293" s="6"/>
      <c r="DG1293" s="6"/>
      <c r="DH1293" s="6"/>
      <c r="DI1293" s="6"/>
      <c r="DJ1293" s="6"/>
      <c r="DK1293" s="6"/>
      <c r="DL1293" s="6"/>
      <c r="DM1293" s="6"/>
      <c r="DN1293" s="6"/>
      <c r="DO1293" s="6"/>
      <c r="DP1293" s="6"/>
      <c r="DQ1293" s="6"/>
      <c r="DR1293" s="6"/>
      <c r="DS1293" s="6"/>
      <c r="DT1293" s="6"/>
      <c r="DU1293" s="6"/>
      <c r="DV1293" s="6"/>
      <c r="DW1293" s="6"/>
      <c r="DX1293" s="6"/>
      <c r="DY1293" s="6"/>
      <c r="DZ1293" s="6"/>
      <c r="EA1293" s="6"/>
      <c r="EB1293" s="6"/>
      <c r="EC1293" s="6"/>
      <c r="ED1293" s="6"/>
      <c r="EE1293" s="6"/>
      <c r="EF1293" s="6"/>
      <c r="EG1293" s="6"/>
      <c r="EH1293" s="6"/>
      <c r="EI1293" s="6"/>
      <c r="EJ1293" s="6"/>
      <c r="EK1293" s="6"/>
      <c r="EL1293" s="6"/>
      <c r="EM1293" s="6"/>
      <c r="EN1293" s="6"/>
      <c r="EO1293" s="6"/>
      <c r="EP1293" s="6"/>
      <c r="EQ1293" s="6"/>
      <c r="ER1293" s="6"/>
      <c r="ES1293" s="6"/>
      <c r="ET1293" s="6"/>
      <c r="EU1293" s="6"/>
      <c r="EV1293" s="6"/>
      <c r="EW1293" s="6"/>
      <c r="EX1293" s="6"/>
      <c r="EY1293" s="6"/>
      <c r="EZ1293" s="6"/>
      <c r="FA1293" s="6"/>
      <c r="FB1293" s="6"/>
      <c r="FC1293" s="6"/>
      <c r="FD1293" s="6"/>
      <c r="FE1293" s="6"/>
      <c r="FF1293" s="6"/>
      <c r="FG1293" s="6"/>
      <c r="FH1293" s="6"/>
      <c r="FI1293" s="6"/>
      <c r="FJ1293" s="6"/>
      <c r="FK1293" s="6"/>
      <c r="FL1293" s="6"/>
      <c r="FM1293" s="6"/>
      <c r="FN1293" s="6"/>
      <c r="FO1293" s="6"/>
      <c r="FP1293" s="6"/>
      <c r="FQ1293" s="6"/>
      <c r="FR1293" s="6"/>
      <c r="FS1293" s="6"/>
      <c r="FT1293" s="6"/>
      <c r="FU1293" s="6"/>
      <c r="FV1293" s="6"/>
      <c r="FW1293" s="6"/>
      <c r="FX1293" s="6"/>
      <c r="FY1293" s="6"/>
      <c r="FZ1293" s="6"/>
      <c r="GA1293" s="6"/>
      <c r="GB1293" s="6"/>
      <c r="GC1293" s="6"/>
      <c r="GD1293" s="6"/>
      <c r="GE1293" s="6"/>
      <c r="GF1293" s="6"/>
      <c r="GG1293" s="6"/>
      <c r="GH1293" s="6"/>
      <c r="GI1293" s="6"/>
      <c r="GJ1293" s="6"/>
      <c r="GK1293" s="6"/>
      <c r="GL1293" s="6"/>
      <c r="GM1293" s="6"/>
      <c r="GN1293" s="6"/>
      <c r="GO1293" s="6"/>
      <c r="GP1293" s="6"/>
      <c r="GQ1293" s="6"/>
      <c r="GR1293" s="6"/>
      <c r="GS1293" s="6"/>
      <c r="GT1293" s="6"/>
      <c r="GU1293" s="6"/>
      <c r="GV1293" s="6"/>
      <c r="GW1293" s="6"/>
      <c r="GX1293" s="6"/>
      <c r="GY1293" s="6"/>
      <c r="GZ1293" s="6"/>
      <c r="HA1293" s="6"/>
      <c r="HB1293" s="6"/>
      <c r="HC1293" s="6"/>
      <c r="HD1293" s="6"/>
      <c r="HE1293" s="6"/>
      <c r="HF1293" s="6"/>
      <c r="HG1293" s="6"/>
      <c r="HH1293" s="6"/>
      <c r="HI1293" s="6"/>
      <c r="HJ1293" s="6"/>
      <c r="HK1293" s="6"/>
      <c r="HL1293" s="6"/>
      <c r="HM1293" s="6"/>
      <c r="HN1293" s="6"/>
      <c r="HO1293" s="6"/>
      <c r="HP1293" s="6"/>
      <c r="HQ1293" s="6"/>
      <c r="HR1293" s="6"/>
      <c r="HS1293" s="6"/>
      <c r="HT1293" s="6"/>
      <c r="HU1293" s="6"/>
      <c r="HV1293" s="6"/>
      <c r="HW1293" s="6"/>
      <c r="HX1293" s="6"/>
      <c r="HY1293" s="6"/>
      <c r="HZ1293" s="6"/>
      <c r="IA1293" s="6"/>
      <c r="IB1293" s="6"/>
      <c r="IC1293" s="6"/>
      <c r="ID1293" s="6"/>
      <c r="IE1293" s="6"/>
      <c r="IF1293" s="6"/>
      <c r="IG1293" s="6"/>
      <c r="IH1293" s="6"/>
      <c r="II1293" s="6"/>
      <c r="IJ1293" s="6"/>
      <c r="IK1293" s="6"/>
      <c r="IL1293" s="6"/>
      <c r="IM1293" s="6"/>
      <c r="IN1293" s="6"/>
      <c r="IO1293" s="6"/>
      <c r="IP1293" s="6"/>
      <c r="IQ1293" s="6"/>
      <c r="IR1293" s="6"/>
      <c r="IS1293" s="6"/>
      <c r="IT1293" s="6"/>
      <c r="IU1293" s="6"/>
      <c r="IV1293" s="6"/>
    </row>
    <row r="1294" spans="1:256" s="62" customFormat="1" x14ac:dyDescent="0.2">
      <c r="A1294" s="6" t="s">
        <v>894</v>
      </c>
      <c r="B1294" s="66">
        <v>36048.398611111108</v>
      </c>
      <c r="C1294" s="66"/>
      <c r="D1294" s="6" t="s">
        <v>960</v>
      </c>
      <c r="E1294" s="6"/>
      <c r="F1294" s="6"/>
      <c r="G1294" s="6">
        <v>10</v>
      </c>
      <c r="H1294" s="6"/>
      <c r="I1294" s="6"/>
      <c r="J1294" s="6" t="s">
        <v>1784</v>
      </c>
      <c r="K1294" s="6">
        <v>0.01</v>
      </c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  <c r="BD1294" s="6"/>
      <c r="BE1294" s="6"/>
      <c r="BF1294" s="6"/>
      <c r="BG1294" s="6"/>
      <c r="BH1294" s="6"/>
      <c r="BI1294" s="6"/>
      <c r="BJ1294" s="6"/>
      <c r="BK1294" s="6"/>
      <c r="BL1294" s="6"/>
      <c r="BM1294" s="6"/>
      <c r="BN1294" s="6"/>
      <c r="BO1294" s="6"/>
      <c r="BP1294" s="6"/>
      <c r="BQ1294" s="6"/>
      <c r="BR1294" s="6"/>
      <c r="BS1294" s="6"/>
      <c r="BT1294" s="6"/>
      <c r="BU1294" s="6"/>
      <c r="BV1294" s="6"/>
      <c r="BW1294" s="6"/>
      <c r="BX1294" s="6"/>
      <c r="BY1294" s="6"/>
      <c r="BZ1294" s="6"/>
      <c r="CA1294" s="6"/>
      <c r="CB1294" s="6"/>
      <c r="CC1294" s="6"/>
      <c r="CD1294" s="6"/>
      <c r="CE1294" s="6"/>
      <c r="CF1294" s="6"/>
      <c r="CG1294" s="6"/>
      <c r="CH1294" s="6"/>
      <c r="CI1294" s="6"/>
      <c r="CJ1294" s="6"/>
      <c r="CK1294" s="6"/>
      <c r="CL1294" s="6"/>
      <c r="CM1294" s="6"/>
      <c r="CN1294" s="6"/>
      <c r="CO1294" s="6"/>
      <c r="CP1294" s="6"/>
      <c r="CQ1294" s="6"/>
      <c r="CR1294" s="6"/>
      <c r="CS1294" s="6"/>
      <c r="CT1294" s="6"/>
      <c r="CU1294" s="6"/>
      <c r="CV1294" s="6"/>
      <c r="CW1294" s="6"/>
      <c r="CX1294" s="6"/>
      <c r="CY1294" s="6"/>
      <c r="CZ1294" s="6"/>
      <c r="DA1294" s="6"/>
      <c r="DB1294" s="6"/>
      <c r="DC1294" s="6"/>
      <c r="DD1294" s="6"/>
      <c r="DE1294" s="6"/>
      <c r="DF1294" s="6"/>
      <c r="DG1294" s="6"/>
      <c r="DH1294" s="6"/>
      <c r="DI1294" s="6"/>
      <c r="DJ1294" s="6"/>
      <c r="DK1294" s="6"/>
      <c r="DL1294" s="6"/>
      <c r="DM1294" s="6"/>
      <c r="DN1294" s="6"/>
      <c r="DO1294" s="6"/>
      <c r="DP1294" s="6"/>
      <c r="DQ1294" s="6"/>
      <c r="DR1294" s="6"/>
      <c r="DS1294" s="6"/>
      <c r="DT1294" s="6"/>
      <c r="DU1294" s="6"/>
      <c r="DV1294" s="6"/>
      <c r="DW1294" s="6"/>
      <c r="DX1294" s="6"/>
      <c r="DY1294" s="6"/>
      <c r="DZ1294" s="6"/>
      <c r="EA1294" s="6"/>
      <c r="EB1294" s="6"/>
      <c r="EC1294" s="6"/>
      <c r="ED1294" s="6"/>
      <c r="EE1294" s="6"/>
      <c r="EF1294" s="6"/>
      <c r="EG1294" s="6"/>
      <c r="EH1294" s="6"/>
      <c r="EI1294" s="6"/>
      <c r="EJ1294" s="6"/>
      <c r="EK1294" s="6"/>
      <c r="EL1294" s="6"/>
      <c r="EM1294" s="6"/>
      <c r="EN1294" s="6"/>
      <c r="EO1294" s="6"/>
      <c r="EP1294" s="6"/>
      <c r="EQ1294" s="6"/>
      <c r="ER1294" s="6"/>
      <c r="ES1294" s="6"/>
      <c r="ET1294" s="6"/>
      <c r="EU1294" s="6"/>
      <c r="EV1294" s="6"/>
      <c r="EW1294" s="6"/>
      <c r="EX1294" s="6"/>
      <c r="EY1294" s="6"/>
      <c r="EZ1294" s="6"/>
      <c r="FA1294" s="6"/>
      <c r="FB1294" s="6"/>
      <c r="FC1294" s="6"/>
      <c r="FD1294" s="6"/>
      <c r="FE1294" s="6"/>
      <c r="FF1294" s="6"/>
      <c r="FG1294" s="6"/>
      <c r="FH1294" s="6"/>
      <c r="FI1294" s="6"/>
      <c r="FJ1294" s="6"/>
      <c r="FK1294" s="6"/>
      <c r="FL1294" s="6"/>
      <c r="FM1294" s="6"/>
      <c r="FN1294" s="6"/>
      <c r="FO1294" s="6"/>
      <c r="FP1294" s="6"/>
      <c r="FQ1294" s="6"/>
      <c r="FR1294" s="6"/>
      <c r="FS1294" s="6"/>
      <c r="FT1294" s="6"/>
      <c r="FU1294" s="6"/>
      <c r="FV1294" s="6"/>
      <c r="FW1294" s="6"/>
      <c r="FX1294" s="6"/>
      <c r="FY1294" s="6"/>
      <c r="FZ1294" s="6"/>
      <c r="GA1294" s="6"/>
      <c r="GB1294" s="6"/>
      <c r="GC1294" s="6"/>
      <c r="GD1294" s="6"/>
      <c r="GE1294" s="6"/>
      <c r="GF1294" s="6"/>
      <c r="GG1294" s="6"/>
      <c r="GH1294" s="6"/>
      <c r="GI1294" s="6"/>
      <c r="GJ1294" s="6"/>
      <c r="GK1294" s="6"/>
      <c r="GL1294" s="6"/>
      <c r="GM1294" s="6"/>
      <c r="GN1294" s="6"/>
      <c r="GO1294" s="6"/>
      <c r="GP1294" s="6"/>
      <c r="GQ1294" s="6"/>
      <c r="GR1294" s="6"/>
      <c r="GS1294" s="6"/>
      <c r="GT1294" s="6"/>
      <c r="GU1294" s="6"/>
      <c r="GV1294" s="6"/>
      <c r="GW1294" s="6"/>
      <c r="GX1294" s="6"/>
      <c r="GY1294" s="6"/>
      <c r="GZ1294" s="6"/>
      <c r="HA1294" s="6"/>
      <c r="HB1294" s="6"/>
      <c r="HC1294" s="6"/>
      <c r="HD1294" s="6"/>
      <c r="HE1294" s="6"/>
      <c r="HF1294" s="6"/>
      <c r="HG1294" s="6"/>
      <c r="HH1294" s="6"/>
      <c r="HI1294" s="6"/>
      <c r="HJ1294" s="6"/>
      <c r="HK1294" s="6"/>
      <c r="HL1294" s="6"/>
      <c r="HM1294" s="6"/>
      <c r="HN1294" s="6"/>
      <c r="HO1294" s="6"/>
      <c r="HP1294" s="6"/>
      <c r="HQ1294" s="6"/>
      <c r="HR1294" s="6"/>
      <c r="HS1294" s="6"/>
      <c r="HT1294" s="6"/>
      <c r="HU1294" s="6"/>
      <c r="HV1294" s="6"/>
      <c r="HW1294" s="6"/>
      <c r="HX1294" s="6"/>
      <c r="HY1294" s="6"/>
      <c r="HZ1294" s="6"/>
      <c r="IA1294" s="6"/>
      <c r="IB1294" s="6"/>
      <c r="IC1294" s="6"/>
      <c r="ID1294" s="6"/>
      <c r="IE1294" s="6"/>
      <c r="IF1294" s="6"/>
      <c r="IG1294" s="6"/>
      <c r="IH1294" s="6"/>
      <c r="II1294" s="6"/>
      <c r="IJ1294" s="6"/>
      <c r="IK1294" s="6"/>
      <c r="IL1294" s="6"/>
      <c r="IM1294" s="6"/>
      <c r="IN1294" s="6"/>
      <c r="IO1294" s="6"/>
      <c r="IP1294" s="6"/>
      <c r="IQ1294" s="6"/>
      <c r="IR1294" s="6"/>
      <c r="IS1294" s="6"/>
      <c r="IT1294" s="6"/>
      <c r="IU1294" s="6"/>
      <c r="IV1294" s="6"/>
    </row>
    <row r="1295" spans="1:256" s="62" customFormat="1" x14ac:dyDescent="0.2">
      <c r="A1295" s="6" t="s">
        <v>894</v>
      </c>
      <c r="B1295" s="66">
        <v>36068.348611111112</v>
      </c>
      <c r="C1295" s="66"/>
      <c r="D1295" s="6" t="s">
        <v>961</v>
      </c>
      <c r="E1295" s="6"/>
      <c r="F1295" s="6"/>
      <c r="G1295" s="6">
        <v>70</v>
      </c>
      <c r="H1295" s="6"/>
      <c r="I1295" s="6"/>
      <c r="J1295" s="6" t="s">
        <v>1784</v>
      </c>
      <c r="K1295" s="6">
        <v>0.01</v>
      </c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  <c r="BD1295" s="6"/>
      <c r="BE1295" s="6"/>
      <c r="BF1295" s="6"/>
      <c r="BG1295" s="6"/>
      <c r="BH1295" s="6"/>
      <c r="BI1295" s="6"/>
      <c r="BJ1295" s="6"/>
      <c r="BK1295" s="6"/>
      <c r="BL1295" s="6"/>
      <c r="BM1295" s="6"/>
      <c r="BN1295" s="6"/>
      <c r="BO1295" s="6"/>
      <c r="BP1295" s="6"/>
      <c r="BQ1295" s="6"/>
      <c r="BR1295" s="6"/>
      <c r="BS1295" s="6"/>
      <c r="BT1295" s="6"/>
      <c r="BU1295" s="6"/>
      <c r="BV1295" s="6"/>
      <c r="BW1295" s="6"/>
      <c r="BX1295" s="6"/>
      <c r="BY1295" s="6"/>
      <c r="BZ1295" s="6"/>
      <c r="CA1295" s="6"/>
      <c r="CB1295" s="6"/>
      <c r="CC1295" s="6"/>
      <c r="CD1295" s="6"/>
      <c r="CE1295" s="6"/>
      <c r="CF1295" s="6"/>
      <c r="CG1295" s="6"/>
      <c r="CH1295" s="6"/>
      <c r="CI1295" s="6"/>
      <c r="CJ1295" s="6"/>
      <c r="CK1295" s="6"/>
      <c r="CL1295" s="6"/>
      <c r="CM1295" s="6"/>
      <c r="CN1295" s="6"/>
      <c r="CO1295" s="6"/>
      <c r="CP1295" s="6"/>
      <c r="CQ1295" s="6"/>
      <c r="CR1295" s="6"/>
      <c r="CS1295" s="6"/>
      <c r="CT1295" s="6"/>
      <c r="CU1295" s="6"/>
      <c r="CV1295" s="6"/>
      <c r="CW1295" s="6"/>
      <c r="CX1295" s="6"/>
      <c r="CY1295" s="6"/>
      <c r="CZ1295" s="6"/>
      <c r="DA1295" s="6"/>
      <c r="DB1295" s="6"/>
      <c r="DC1295" s="6"/>
      <c r="DD1295" s="6"/>
      <c r="DE1295" s="6"/>
      <c r="DF1295" s="6"/>
      <c r="DG1295" s="6"/>
      <c r="DH1295" s="6"/>
      <c r="DI1295" s="6"/>
      <c r="DJ1295" s="6"/>
      <c r="DK1295" s="6"/>
      <c r="DL1295" s="6"/>
      <c r="DM1295" s="6"/>
      <c r="DN1295" s="6"/>
      <c r="DO1295" s="6"/>
      <c r="DP1295" s="6"/>
      <c r="DQ1295" s="6"/>
      <c r="DR1295" s="6"/>
      <c r="DS1295" s="6"/>
      <c r="DT1295" s="6"/>
      <c r="DU1295" s="6"/>
      <c r="DV1295" s="6"/>
      <c r="DW1295" s="6"/>
      <c r="DX1295" s="6"/>
      <c r="DY1295" s="6"/>
      <c r="DZ1295" s="6"/>
      <c r="EA1295" s="6"/>
      <c r="EB1295" s="6"/>
      <c r="EC1295" s="6"/>
      <c r="ED1295" s="6"/>
      <c r="EE1295" s="6"/>
      <c r="EF1295" s="6"/>
      <c r="EG1295" s="6"/>
      <c r="EH1295" s="6"/>
      <c r="EI1295" s="6"/>
      <c r="EJ1295" s="6"/>
      <c r="EK1295" s="6"/>
      <c r="EL1295" s="6"/>
      <c r="EM1295" s="6"/>
      <c r="EN1295" s="6"/>
      <c r="EO1295" s="6"/>
      <c r="EP1295" s="6"/>
      <c r="EQ1295" s="6"/>
      <c r="ER1295" s="6"/>
      <c r="ES1295" s="6"/>
      <c r="ET1295" s="6"/>
      <c r="EU1295" s="6"/>
      <c r="EV1295" s="6"/>
      <c r="EW1295" s="6"/>
      <c r="EX1295" s="6"/>
      <c r="EY1295" s="6"/>
      <c r="EZ1295" s="6"/>
      <c r="FA1295" s="6"/>
      <c r="FB1295" s="6"/>
      <c r="FC1295" s="6"/>
      <c r="FD1295" s="6"/>
      <c r="FE1295" s="6"/>
      <c r="FF1295" s="6"/>
      <c r="FG1295" s="6"/>
      <c r="FH1295" s="6"/>
      <c r="FI1295" s="6"/>
      <c r="FJ1295" s="6"/>
      <c r="FK1295" s="6"/>
      <c r="FL1295" s="6"/>
      <c r="FM1295" s="6"/>
      <c r="FN1295" s="6"/>
      <c r="FO1295" s="6"/>
      <c r="FP1295" s="6"/>
      <c r="FQ1295" s="6"/>
      <c r="FR1295" s="6"/>
      <c r="FS1295" s="6"/>
      <c r="FT1295" s="6"/>
      <c r="FU1295" s="6"/>
      <c r="FV1295" s="6"/>
      <c r="FW1295" s="6"/>
      <c r="FX1295" s="6"/>
      <c r="FY1295" s="6"/>
      <c r="FZ1295" s="6"/>
      <c r="GA1295" s="6"/>
      <c r="GB1295" s="6"/>
      <c r="GC1295" s="6"/>
      <c r="GD1295" s="6"/>
      <c r="GE1295" s="6"/>
      <c r="GF1295" s="6"/>
      <c r="GG1295" s="6"/>
      <c r="GH1295" s="6"/>
      <c r="GI1295" s="6"/>
      <c r="GJ1295" s="6"/>
      <c r="GK1295" s="6"/>
      <c r="GL1295" s="6"/>
      <c r="GM1295" s="6"/>
      <c r="GN1295" s="6"/>
      <c r="GO1295" s="6"/>
      <c r="GP1295" s="6"/>
      <c r="GQ1295" s="6"/>
      <c r="GR1295" s="6"/>
      <c r="GS1295" s="6"/>
      <c r="GT1295" s="6"/>
      <c r="GU1295" s="6"/>
      <c r="GV1295" s="6"/>
      <c r="GW1295" s="6"/>
      <c r="GX1295" s="6"/>
      <c r="GY1295" s="6"/>
      <c r="GZ1295" s="6"/>
      <c r="HA1295" s="6"/>
      <c r="HB1295" s="6"/>
      <c r="HC1295" s="6"/>
      <c r="HD1295" s="6"/>
      <c r="HE1295" s="6"/>
      <c r="HF1295" s="6"/>
      <c r="HG1295" s="6"/>
      <c r="HH1295" s="6"/>
      <c r="HI1295" s="6"/>
      <c r="HJ1295" s="6"/>
      <c r="HK1295" s="6"/>
      <c r="HL1295" s="6"/>
      <c r="HM1295" s="6"/>
      <c r="HN1295" s="6"/>
      <c r="HO1295" s="6"/>
      <c r="HP1295" s="6"/>
      <c r="HQ1295" s="6"/>
      <c r="HR1295" s="6"/>
      <c r="HS1295" s="6"/>
      <c r="HT1295" s="6"/>
      <c r="HU1295" s="6"/>
      <c r="HV1295" s="6"/>
      <c r="HW1295" s="6"/>
      <c r="HX1295" s="6"/>
      <c r="HY1295" s="6"/>
      <c r="HZ1295" s="6"/>
      <c r="IA1295" s="6"/>
      <c r="IB1295" s="6"/>
      <c r="IC1295" s="6"/>
      <c r="ID1295" s="6"/>
      <c r="IE1295" s="6"/>
      <c r="IF1295" s="6"/>
      <c r="IG1295" s="6"/>
      <c r="IH1295" s="6"/>
      <c r="II1295" s="6"/>
      <c r="IJ1295" s="6"/>
      <c r="IK1295" s="6"/>
      <c r="IL1295" s="6"/>
      <c r="IM1295" s="6"/>
      <c r="IN1295" s="6"/>
      <c r="IO1295" s="6"/>
      <c r="IP1295" s="6"/>
      <c r="IQ1295" s="6"/>
      <c r="IR1295" s="6"/>
      <c r="IS1295" s="6"/>
      <c r="IT1295" s="6"/>
      <c r="IU1295" s="6"/>
      <c r="IV1295" s="6"/>
    </row>
    <row r="1296" spans="1:256" s="62" customFormat="1" x14ac:dyDescent="0.2">
      <c r="A1296" s="6" t="s">
        <v>894</v>
      </c>
      <c r="B1296" s="66">
        <v>36102.452777777777</v>
      </c>
      <c r="C1296" s="66"/>
      <c r="D1296" s="6" t="s">
        <v>962</v>
      </c>
      <c r="E1296" s="6"/>
      <c r="F1296" s="6"/>
      <c r="G1296" s="6">
        <v>70</v>
      </c>
      <c r="H1296" s="6"/>
      <c r="I1296" s="6"/>
      <c r="J1296" s="6" t="s">
        <v>1784</v>
      </c>
      <c r="K1296" s="6">
        <v>0.01</v>
      </c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  <c r="BD1296" s="6"/>
      <c r="BE1296" s="6"/>
      <c r="BF1296" s="6"/>
      <c r="BG1296" s="6"/>
      <c r="BH1296" s="6"/>
      <c r="BI1296" s="6"/>
      <c r="BJ1296" s="6"/>
      <c r="BK1296" s="6"/>
      <c r="BL1296" s="6"/>
      <c r="BM1296" s="6"/>
      <c r="BN1296" s="6"/>
      <c r="BO1296" s="6"/>
      <c r="BP1296" s="6"/>
      <c r="BQ1296" s="6"/>
      <c r="BR1296" s="6"/>
      <c r="BS1296" s="6"/>
      <c r="BT1296" s="6"/>
      <c r="BU1296" s="6"/>
      <c r="BV1296" s="6"/>
      <c r="BW1296" s="6"/>
      <c r="BX1296" s="6"/>
      <c r="BY1296" s="6"/>
      <c r="BZ1296" s="6"/>
      <c r="CA1296" s="6"/>
      <c r="CB1296" s="6"/>
      <c r="CC1296" s="6"/>
      <c r="CD1296" s="6"/>
      <c r="CE1296" s="6"/>
      <c r="CF1296" s="6"/>
      <c r="CG1296" s="6"/>
      <c r="CH1296" s="6"/>
      <c r="CI1296" s="6"/>
      <c r="CJ1296" s="6"/>
      <c r="CK1296" s="6"/>
      <c r="CL1296" s="6"/>
      <c r="CM1296" s="6"/>
      <c r="CN1296" s="6"/>
      <c r="CO1296" s="6"/>
      <c r="CP1296" s="6"/>
      <c r="CQ1296" s="6"/>
      <c r="CR1296" s="6"/>
      <c r="CS1296" s="6"/>
      <c r="CT1296" s="6"/>
      <c r="CU1296" s="6"/>
      <c r="CV1296" s="6"/>
      <c r="CW1296" s="6"/>
      <c r="CX1296" s="6"/>
      <c r="CY1296" s="6"/>
      <c r="CZ1296" s="6"/>
      <c r="DA1296" s="6"/>
      <c r="DB1296" s="6"/>
      <c r="DC1296" s="6"/>
      <c r="DD1296" s="6"/>
      <c r="DE1296" s="6"/>
      <c r="DF1296" s="6"/>
      <c r="DG1296" s="6"/>
      <c r="DH1296" s="6"/>
      <c r="DI1296" s="6"/>
      <c r="DJ1296" s="6"/>
      <c r="DK1296" s="6"/>
      <c r="DL1296" s="6"/>
      <c r="DM1296" s="6"/>
      <c r="DN1296" s="6"/>
      <c r="DO1296" s="6"/>
      <c r="DP1296" s="6"/>
      <c r="DQ1296" s="6"/>
      <c r="DR1296" s="6"/>
      <c r="DS1296" s="6"/>
      <c r="DT1296" s="6"/>
      <c r="DU1296" s="6"/>
      <c r="DV1296" s="6"/>
      <c r="DW1296" s="6"/>
      <c r="DX1296" s="6"/>
      <c r="DY1296" s="6"/>
      <c r="DZ1296" s="6"/>
      <c r="EA1296" s="6"/>
      <c r="EB1296" s="6"/>
      <c r="EC1296" s="6"/>
      <c r="ED1296" s="6"/>
      <c r="EE1296" s="6"/>
      <c r="EF1296" s="6"/>
      <c r="EG1296" s="6"/>
      <c r="EH1296" s="6"/>
      <c r="EI1296" s="6"/>
      <c r="EJ1296" s="6"/>
      <c r="EK1296" s="6"/>
      <c r="EL1296" s="6"/>
      <c r="EM1296" s="6"/>
      <c r="EN1296" s="6"/>
      <c r="EO1296" s="6"/>
      <c r="EP1296" s="6"/>
      <c r="EQ1296" s="6"/>
      <c r="ER1296" s="6"/>
      <c r="ES1296" s="6"/>
      <c r="ET1296" s="6"/>
      <c r="EU1296" s="6"/>
      <c r="EV1296" s="6"/>
      <c r="EW1296" s="6"/>
      <c r="EX1296" s="6"/>
      <c r="EY1296" s="6"/>
      <c r="EZ1296" s="6"/>
      <c r="FA1296" s="6"/>
      <c r="FB1296" s="6"/>
      <c r="FC1296" s="6"/>
      <c r="FD1296" s="6"/>
      <c r="FE1296" s="6"/>
      <c r="FF1296" s="6"/>
      <c r="FG1296" s="6"/>
      <c r="FH1296" s="6"/>
      <c r="FI1296" s="6"/>
      <c r="FJ1296" s="6"/>
      <c r="FK1296" s="6"/>
      <c r="FL1296" s="6"/>
      <c r="FM1296" s="6"/>
      <c r="FN1296" s="6"/>
      <c r="FO1296" s="6"/>
      <c r="FP1296" s="6"/>
      <c r="FQ1296" s="6"/>
      <c r="FR1296" s="6"/>
      <c r="FS1296" s="6"/>
      <c r="FT1296" s="6"/>
      <c r="FU1296" s="6"/>
      <c r="FV1296" s="6"/>
      <c r="FW1296" s="6"/>
      <c r="FX1296" s="6"/>
      <c r="FY1296" s="6"/>
      <c r="FZ1296" s="6"/>
      <c r="GA1296" s="6"/>
      <c r="GB1296" s="6"/>
      <c r="GC1296" s="6"/>
      <c r="GD1296" s="6"/>
      <c r="GE1296" s="6"/>
      <c r="GF1296" s="6"/>
      <c r="GG1296" s="6"/>
      <c r="GH1296" s="6"/>
      <c r="GI1296" s="6"/>
      <c r="GJ1296" s="6"/>
      <c r="GK1296" s="6"/>
      <c r="GL1296" s="6"/>
      <c r="GM1296" s="6"/>
      <c r="GN1296" s="6"/>
      <c r="GO1296" s="6"/>
      <c r="GP1296" s="6"/>
      <c r="GQ1296" s="6"/>
      <c r="GR1296" s="6"/>
      <c r="GS1296" s="6"/>
      <c r="GT1296" s="6"/>
      <c r="GU1296" s="6"/>
      <c r="GV1296" s="6"/>
      <c r="GW1296" s="6"/>
      <c r="GX1296" s="6"/>
      <c r="GY1296" s="6"/>
      <c r="GZ1296" s="6"/>
      <c r="HA1296" s="6"/>
      <c r="HB1296" s="6"/>
      <c r="HC1296" s="6"/>
      <c r="HD1296" s="6"/>
      <c r="HE1296" s="6"/>
      <c r="HF1296" s="6"/>
      <c r="HG1296" s="6"/>
      <c r="HH1296" s="6"/>
      <c r="HI1296" s="6"/>
      <c r="HJ1296" s="6"/>
      <c r="HK1296" s="6"/>
      <c r="HL1296" s="6"/>
      <c r="HM1296" s="6"/>
      <c r="HN1296" s="6"/>
      <c r="HO1296" s="6"/>
      <c r="HP1296" s="6"/>
      <c r="HQ1296" s="6"/>
      <c r="HR1296" s="6"/>
      <c r="HS1296" s="6"/>
      <c r="HT1296" s="6"/>
      <c r="HU1296" s="6"/>
      <c r="HV1296" s="6"/>
      <c r="HW1296" s="6"/>
      <c r="HX1296" s="6"/>
      <c r="HY1296" s="6"/>
      <c r="HZ1296" s="6"/>
      <c r="IA1296" s="6"/>
      <c r="IB1296" s="6"/>
      <c r="IC1296" s="6"/>
      <c r="ID1296" s="6"/>
      <c r="IE1296" s="6"/>
      <c r="IF1296" s="6"/>
      <c r="IG1296" s="6"/>
      <c r="IH1296" s="6"/>
      <c r="II1296" s="6"/>
      <c r="IJ1296" s="6"/>
      <c r="IK1296" s="6"/>
      <c r="IL1296" s="6"/>
      <c r="IM1296" s="6"/>
      <c r="IN1296" s="6"/>
      <c r="IO1296" s="6"/>
      <c r="IP1296" s="6"/>
      <c r="IQ1296" s="6"/>
      <c r="IR1296" s="6"/>
      <c r="IS1296" s="6"/>
      <c r="IT1296" s="6"/>
      <c r="IU1296" s="6"/>
      <c r="IV1296" s="6"/>
    </row>
    <row r="1297" spans="1:256" s="62" customFormat="1" x14ac:dyDescent="0.2">
      <c r="A1297" s="6" t="s">
        <v>894</v>
      </c>
      <c r="B1297" s="66">
        <v>36149.9375</v>
      </c>
      <c r="C1297" s="66"/>
      <c r="D1297" s="6" t="s">
        <v>963</v>
      </c>
      <c r="E1297" s="6" t="s">
        <v>964</v>
      </c>
      <c r="F1297" s="6"/>
      <c r="G1297" s="6">
        <v>50</v>
      </c>
      <c r="H1297" s="6"/>
      <c r="I1297" s="6"/>
      <c r="J1297" s="6" t="s">
        <v>1784</v>
      </c>
      <c r="K1297" s="6">
        <v>0.01</v>
      </c>
      <c r="L1297" s="6"/>
      <c r="M1297" s="6"/>
      <c r="N1297" s="6"/>
      <c r="O1297" s="6">
        <v>4890</v>
      </c>
      <c r="P1297" s="6"/>
      <c r="Q1297" s="6">
        <v>7500</v>
      </c>
      <c r="R1297" s="6"/>
      <c r="S1297" s="6">
        <v>6.31</v>
      </c>
      <c r="T1297" s="6"/>
      <c r="U1297" s="6">
        <v>15.7</v>
      </c>
      <c r="V1297" s="6"/>
      <c r="W1297" s="6"/>
      <c r="X1297" s="6"/>
      <c r="Y1297" s="6"/>
      <c r="Z1297" s="6"/>
      <c r="AA1297" s="6"/>
      <c r="AB1297" s="6"/>
      <c r="AC1297" s="6"/>
      <c r="AD1297" s="6"/>
      <c r="AE1297" s="6">
        <v>280</v>
      </c>
      <c r="AF1297" s="6"/>
      <c r="AG1297" s="6">
        <v>3500</v>
      </c>
      <c r="AH1297" s="6"/>
      <c r="AI1297" s="6"/>
      <c r="AJ1297" s="6"/>
      <c r="AK1297" s="6"/>
      <c r="AL1297" s="6"/>
      <c r="AM1297" s="6">
        <v>7.89</v>
      </c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>
        <v>9</v>
      </c>
      <c r="BB1297" s="6"/>
      <c r="BC1297" s="6">
        <v>130</v>
      </c>
      <c r="BD1297" s="6"/>
      <c r="BE1297" s="6">
        <v>7.1</v>
      </c>
      <c r="BF1297" s="6"/>
      <c r="BG1297" s="6">
        <v>16</v>
      </c>
      <c r="BH1297" s="6"/>
      <c r="BI1297" s="6">
        <v>26</v>
      </c>
      <c r="BJ1297" s="6"/>
      <c r="BK1297" s="6">
        <v>48</v>
      </c>
      <c r="BL1297" s="6"/>
      <c r="BM1297" s="6">
        <v>150</v>
      </c>
      <c r="BN1297" s="6"/>
      <c r="BO1297" s="6">
        <v>8.5999999999999993E-2</v>
      </c>
      <c r="BP1297" s="6"/>
      <c r="BQ1297" s="6"/>
      <c r="BR1297" s="6"/>
      <c r="BS1297" s="6"/>
      <c r="BT1297" s="6"/>
      <c r="BU1297" s="6">
        <v>430</v>
      </c>
      <c r="BV1297" s="6"/>
      <c r="BW1297" s="6">
        <v>4.2</v>
      </c>
      <c r="BX1297" s="6"/>
      <c r="BY1297" s="6"/>
      <c r="BZ1297" s="6"/>
      <c r="CA1297" s="6"/>
      <c r="CB1297" s="6"/>
      <c r="CC1297" s="6"/>
      <c r="CD1297" s="6"/>
      <c r="CE1297" s="6"/>
      <c r="CF1297" s="6"/>
      <c r="CG1297" s="6"/>
      <c r="CH1297" s="6"/>
      <c r="CI1297" s="6"/>
      <c r="CJ1297" s="6"/>
      <c r="CK1297" s="6"/>
      <c r="CL1297" s="6"/>
      <c r="CM1297" s="6"/>
      <c r="CN1297" s="6"/>
      <c r="CO1297" s="6"/>
      <c r="CP1297" s="6"/>
      <c r="CQ1297" s="6"/>
      <c r="CR1297" s="6"/>
      <c r="CS1297" s="6"/>
      <c r="CT1297" s="6"/>
      <c r="CU1297" s="6"/>
      <c r="CV1297" s="6"/>
      <c r="CW1297" s="6"/>
      <c r="CX1297" s="6"/>
      <c r="CY1297" s="6"/>
      <c r="CZ1297" s="6"/>
      <c r="DA1297" s="6"/>
      <c r="DB1297" s="6"/>
      <c r="DC1297" s="6"/>
      <c r="DD1297" s="6"/>
      <c r="DE1297" s="6"/>
      <c r="DF1297" s="6"/>
      <c r="DG1297" s="6"/>
      <c r="DH1297" s="6"/>
      <c r="DI1297" s="6"/>
      <c r="DJ1297" s="6"/>
      <c r="DK1297" s="6"/>
      <c r="DL1297" s="6"/>
      <c r="DM1297" s="6"/>
      <c r="DN1297" s="6"/>
      <c r="DO1297" s="6"/>
      <c r="DP1297" s="6"/>
      <c r="DQ1297" s="6"/>
      <c r="DR1297" s="6"/>
      <c r="DS1297" s="6"/>
      <c r="DT1297" s="6"/>
      <c r="DU1297" s="6"/>
      <c r="DV1297" s="6"/>
      <c r="DW1297" s="6"/>
      <c r="DX1297" s="6"/>
      <c r="DY1297" s="6"/>
      <c r="DZ1297" s="6"/>
      <c r="EA1297" s="6"/>
      <c r="EB1297" s="6"/>
      <c r="EC1297" s="6"/>
      <c r="ED1297" s="6"/>
      <c r="EE1297" s="6"/>
      <c r="EF1297" s="6"/>
      <c r="EG1297" s="6"/>
      <c r="EH1297" s="6"/>
      <c r="EI1297" s="6"/>
      <c r="EJ1297" s="6"/>
      <c r="EK1297" s="6"/>
      <c r="EL1297" s="6"/>
      <c r="EM1297" s="6"/>
      <c r="EN1297" s="6"/>
      <c r="EO1297" s="6"/>
      <c r="EP1297" s="6"/>
      <c r="EQ1297" s="6"/>
      <c r="ER1297" s="6"/>
      <c r="ES1297" s="6"/>
      <c r="ET1297" s="6"/>
      <c r="EU1297" s="6"/>
      <c r="EV1297" s="6"/>
      <c r="EW1297" s="6"/>
      <c r="EX1297" s="6"/>
      <c r="EY1297" s="6"/>
      <c r="EZ1297" s="6"/>
      <c r="FA1297" s="6"/>
      <c r="FB1297" s="6"/>
      <c r="FC1297" s="6"/>
      <c r="FD1297" s="6"/>
      <c r="FE1297" s="6"/>
      <c r="FF1297" s="6"/>
      <c r="FG1297" s="6"/>
      <c r="FH1297" s="6"/>
      <c r="FI1297" s="6"/>
      <c r="FJ1297" s="6"/>
      <c r="FK1297" s="6"/>
      <c r="FL1297" s="6"/>
      <c r="FM1297" s="6"/>
      <c r="FN1297" s="6"/>
      <c r="FO1297" s="6"/>
      <c r="FP1297" s="6"/>
      <c r="FQ1297" s="6"/>
      <c r="FR1297" s="6"/>
      <c r="FS1297" s="6"/>
      <c r="FT1297" s="6"/>
      <c r="FU1297" s="6"/>
      <c r="FV1297" s="6"/>
      <c r="FW1297" s="6"/>
      <c r="FX1297" s="6"/>
      <c r="FY1297" s="6"/>
      <c r="FZ1297" s="6"/>
      <c r="GA1297" s="6"/>
      <c r="GB1297" s="6"/>
      <c r="GC1297" s="6"/>
      <c r="GD1297" s="6"/>
      <c r="GE1297" s="6"/>
      <c r="GF1297" s="6"/>
      <c r="GG1297" s="6"/>
      <c r="GH1297" s="6"/>
      <c r="GI1297" s="6"/>
      <c r="GJ1297" s="6"/>
      <c r="GK1297" s="6"/>
      <c r="GL1297" s="6"/>
      <c r="GM1297" s="6"/>
      <c r="GN1297" s="6"/>
      <c r="GO1297" s="6"/>
      <c r="GP1297" s="6"/>
      <c r="GQ1297" s="6"/>
      <c r="GR1297" s="6"/>
      <c r="GS1297" s="6"/>
      <c r="GT1297" s="6"/>
      <c r="GU1297" s="6"/>
      <c r="GV1297" s="6"/>
      <c r="GW1297" s="6"/>
      <c r="GX1297" s="6"/>
      <c r="GY1297" s="6"/>
      <c r="GZ1297" s="6"/>
      <c r="HA1297" s="6"/>
      <c r="HB1297" s="6"/>
      <c r="HC1297" s="6"/>
      <c r="HD1297" s="6"/>
      <c r="HE1297" s="6"/>
      <c r="HF1297" s="6"/>
      <c r="HG1297" s="6"/>
      <c r="HH1297" s="6"/>
      <c r="HI1297" s="6"/>
      <c r="HJ1297" s="6"/>
      <c r="HK1297" s="6"/>
      <c r="HL1297" s="6"/>
      <c r="HM1297" s="6"/>
      <c r="HN1297" s="6"/>
      <c r="HO1297" s="6"/>
      <c r="HP1297" s="6"/>
      <c r="HQ1297" s="6"/>
      <c r="HR1297" s="6"/>
      <c r="HS1297" s="6"/>
      <c r="HT1297" s="6"/>
      <c r="HU1297" s="6"/>
      <c r="HV1297" s="6"/>
      <c r="HW1297" s="6"/>
      <c r="HX1297" s="6"/>
      <c r="HY1297" s="6"/>
      <c r="HZ1297" s="6"/>
      <c r="IA1297" s="6"/>
      <c r="IB1297" s="6"/>
      <c r="IC1297" s="6"/>
      <c r="ID1297" s="6"/>
      <c r="IE1297" s="6"/>
      <c r="IF1297" s="6"/>
      <c r="IG1297" s="6"/>
      <c r="IH1297" s="6"/>
      <c r="II1297" s="6"/>
      <c r="IJ1297" s="6"/>
      <c r="IK1297" s="6"/>
      <c r="IL1297" s="6"/>
      <c r="IM1297" s="6"/>
      <c r="IN1297" s="6"/>
      <c r="IO1297" s="6"/>
      <c r="IP1297" s="6"/>
      <c r="IQ1297" s="6"/>
      <c r="IR1297" s="6"/>
      <c r="IS1297" s="6"/>
      <c r="IT1297" s="6"/>
      <c r="IU1297" s="6"/>
      <c r="IV1297" s="6"/>
    </row>
    <row r="1298" spans="1:256" s="62" customFormat="1" x14ac:dyDescent="0.2">
      <c r="A1298" s="6" t="s">
        <v>894</v>
      </c>
      <c r="B1298" s="66">
        <v>36158.256944444445</v>
      </c>
      <c r="C1298" s="66">
        <v>36158.513194444444</v>
      </c>
      <c r="D1298" s="6" t="s">
        <v>965</v>
      </c>
      <c r="E1298" s="6" t="s">
        <v>966</v>
      </c>
      <c r="F1298" s="6"/>
      <c r="G1298" s="6">
        <v>50</v>
      </c>
      <c r="H1298" s="6"/>
      <c r="I1298" s="6"/>
      <c r="J1298" s="6"/>
      <c r="K1298" s="6"/>
      <c r="L1298" s="6" t="s">
        <v>1784</v>
      </c>
      <c r="M1298" s="6">
        <v>0.01</v>
      </c>
      <c r="N1298" s="6"/>
      <c r="O1298" s="6">
        <v>4000</v>
      </c>
      <c r="P1298" s="6"/>
      <c r="Q1298" s="6">
        <v>6900</v>
      </c>
      <c r="R1298" s="6"/>
      <c r="S1298" s="6">
        <v>11.3</v>
      </c>
      <c r="T1298" s="6"/>
      <c r="U1298" s="6">
        <v>17.7</v>
      </c>
      <c r="V1298" s="6"/>
      <c r="W1298" s="6"/>
      <c r="X1298" s="6"/>
      <c r="Y1298" s="6"/>
      <c r="Z1298" s="6"/>
      <c r="AA1298" s="6"/>
      <c r="AB1298" s="6"/>
      <c r="AC1298" s="6"/>
      <c r="AD1298" s="6"/>
      <c r="AE1298" s="6">
        <v>920</v>
      </c>
      <c r="AF1298" s="6"/>
      <c r="AG1298" s="6">
        <v>1600</v>
      </c>
      <c r="AH1298" s="6"/>
      <c r="AI1298" s="6"/>
      <c r="AJ1298" s="6"/>
      <c r="AK1298" s="6"/>
      <c r="AL1298" s="6"/>
      <c r="AM1298" s="6">
        <v>7.98</v>
      </c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>
        <v>18</v>
      </c>
      <c r="BB1298" s="6"/>
      <c r="BC1298" s="6">
        <v>260</v>
      </c>
      <c r="BD1298" s="6"/>
      <c r="BE1298" s="6">
        <v>0.21</v>
      </c>
      <c r="BF1298" s="6"/>
      <c r="BG1298" s="6">
        <v>3</v>
      </c>
      <c r="BH1298" s="6"/>
      <c r="BI1298" s="6">
        <v>83</v>
      </c>
      <c r="BJ1298" s="6"/>
      <c r="BK1298" s="6">
        <v>1.3</v>
      </c>
      <c r="BL1298" s="6"/>
      <c r="BM1298" s="6">
        <v>49</v>
      </c>
      <c r="BN1298" s="6"/>
      <c r="BO1298" s="6">
        <v>9.4E-2</v>
      </c>
      <c r="BP1298" s="6"/>
      <c r="BQ1298" s="6"/>
      <c r="BR1298" s="6"/>
      <c r="BS1298" s="6"/>
      <c r="BT1298" s="6"/>
      <c r="BU1298" s="6">
        <v>1000</v>
      </c>
      <c r="BV1298" s="6"/>
      <c r="BW1298" s="6"/>
      <c r="BX1298" s="6"/>
      <c r="BY1298" s="6"/>
      <c r="BZ1298" s="6"/>
      <c r="CA1298" s="6"/>
      <c r="CB1298" s="6"/>
      <c r="CC1298" s="6"/>
      <c r="CD1298" s="6"/>
      <c r="CE1298" s="6"/>
      <c r="CF1298" s="6"/>
      <c r="CG1298" s="6"/>
      <c r="CH1298" s="6"/>
      <c r="CI1298" s="6"/>
      <c r="CJ1298" s="6"/>
      <c r="CK1298" s="6"/>
      <c r="CL1298" s="6"/>
      <c r="CM1298" s="6"/>
      <c r="CN1298" s="6"/>
      <c r="CO1298" s="6"/>
      <c r="CP1298" s="6"/>
      <c r="CQ1298" s="6"/>
      <c r="CR1298" s="6"/>
      <c r="CS1298" s="6"/>
      <c r="CT1298" s="6"/>
      <c r="CU1298" s="6"/>
      <c r="CV1298" s="6"/>
      <c r="CW1298" s="6"/>
      <c r="CX1298" s="6"/>
      <c r="CY1298" s="6"/>
      <c r="CZ1298" s="6"/>
      <c r="DA1298" s="6"/>
      <c r="DB1298" s="6"/>
      <c r="DC1298" s="6"/>
      <c r="DD1298" s="6"/>
      <c r="DE1298" s="6"/>
      <c r="DF1298" s="6"/>
      <c r="DG1298" s="6"/>
      <c r="DH1298" s="6"/>
      <c r="DI1298" s="6"/>
      <c r="DJ1298" s="6"/>
      <c r="DK1298" s="6"/>
      <c r="DL1298" s="6"/>
      <c r="DM1298" s="6"/>
      <c r="DN1298" s="6"/>
      <c r="DO1298" s="6"/>
      <c r="DP1298" s="6"/>
      <c r="DQ1298" s="6"/>
      <c r="DR1298" s="6"/>
      <c r="DS1298" s="6"/>
      <c r="DT1298" s="6"/>
      <c r="DU1298" s="6"/>
      <c r="DV1298" s="6"/>
      <c r="DW1298" s="6"/>
      <c r="DX1298" s="6"/>
      <c r="DY1298" s="6"/>
      <c r="DZ1298" s="6"/>
      <c r="EA1298" s="6"/>
      <c r="EB1298" s="6"/>
      <c r="EC1298" s="6"/>
      <c r="ED1298" s="6"/>
      <c r="EE1298" s="6"/>
      <c r="EF1298" s="6"/>
      <c r="EG1298" s="6"/>
      <c r="EH1298" s="6"/>
      <c r="EI1298" s="6"/>
      <c r="EJ1298" s="6"/>
      <c r="EK1298" s="6"/>
      <c r="EL1298" s="6"/>
      <c r="EM1298" s="6"/>
      <c r="EN1298" s="6"/>
      <c r="EO1298" s="6"/>
      <c r="EP1298" s="6"/>
      <c r="EQ1298" s="6"/>
      <c r="ER1298" s="6"/>
      <c r="ES1298" s="6"/>
      <c r="ET1298" s="6"/>
      <c r="EU1298" s="6"/>
      <c r="EV1298" s="6"/>
      <c r="EW1298" s="6"/>
      <c r="EX1298" s="6"/>
      <c r="EY1298" s="6"/>
      <c r="EZ1298" s="6"/>
      <c r="FA1298" s="6"/>
      <c r="FB1298" s="6"/>
      <c r="FC1298" s="6"/>
      <c r="FD1298" s="6"/>
      <c r="FE1298" s="6"/>
      <c r="FF1298" s="6"/>
      <c r="FG1298" s="6"/>
      <c r="FH1298" s="6"/>
      <c r="FI1298" s="6"/>
      <c r="FJ1298" s="6"/>
      <c r="FK1298" s="6"/>
      <c r="FL1298" s="6"/>
      <c r="FM1298" s="6"/>
      <c r="FN1298" s="6"/>
      <c r="FO1298" s="6"/>
      <c r="FP1298" s="6"/>
      <c r="FQ1298" s="6"/>
      <c r="FR1298" s="6"/>
      <c r="FS1298" s="6"/>
      <c r="FT1298" s="6"/>
      <c r="FU1298" s="6"/>
      <c r="FV1298" s="6"/>
      <c r="FW1298" s="6"/>
      <c r="FX1298" s="6"/>
      <c r="FY1298" s="6"/>
      <c r="FZ1298" s="6"/>
      <c r="GA1298" s="6"/>
      <c r="GB1298" s="6"/>
      <c r="GC1298" s="6"/>
      <c r="GD1298" s="6"/>
      <c r="GE1298" s="6"/>
      <c r="GF1298" s="6"/>
      <c r="GG1298" s="6"/>
      <c r="GH1298" s="6"/>
      <c r="GI1298" s="6"/>
      <c r="GJ1298" s="6"/>
      <c r="GK1298" s="6"/>
      <c r="GL1298" s="6"/>
      <c r="GM1298" s="6"/>
      <c r="GN1298" s="6"/>
      <c r="GO1298" s="6"/>
      <c r="GP1298" s="6"/>
      <c r="GQ1298" s="6"/>
      <c r="GR1298" s="6"/>
      <c r="GS1298" s="6"/>
      <c r="GT1298" s="6"/>
      <c r="GU1298" s="6"/>
      <c r="GV1298" s="6"/>
      <c r="GW1298" s="6"/>
      <c r="GX1298" s="6"/>
      <c r="GY1298" s="6"/>
      <c r="GZ1298" s="6"/>
      <c r="HA1298" s="6"/>
      <c r="HB1298" s="6"/>
      <c r="HC1298" s="6"/>
      <c r="HD1298" s="6"/>
      <c r="HE1298" s="6"/>
      <c r="HF1298" s="6"/>
      <c r="HG1298" s="6"/>
      <c r="HH1298" s="6"/>
      <c r="HI1298" s="6"/>
      <c r="HJ1298" s="6"/>
      <c r="HK1298" s="6"/>
      <c r="HL1298" s="6"/>
      <c r="HM1298" s="6"/>
      <c r="HN1298" s="6"/>
      <c r="HO1298" s="6"/>
      <c r="HP1298" s="6"/>
      <c r="HQ1298" s="6"/>
      <c r="HR1298" s="6"/>
      <c r="HS1298" s="6"/>
      <c r="HT1298" s="6"/>
      <c r="HU1298" s="6"/>
      <c r="HV1298" s="6"/>
      <c r="HW1298" s="6"/>
      <c r="HX1298" s="6"/>
      <c r="HY1298" s="6"/>
      <c r="HZ1298" s="6"/>
      <c r="IA1298" s="6"/>
      <c r="IB1298" s="6"/>
      <c r="IC1298" s="6"/>
      <c r="ID1298" s="6"/>
      <c r="IE1298" s="6"/>
      <c r="IF1298" s="6"/>
      <c r="IG1298" s="6"/>
      <c r="IH1298" s="6"/>
      <c r="II1298" s="6"/>
      <c r="IJ1298" s="6"/>
      <c r="IK1298" s="6"/>
      <c r="IL1298" s="6"/>
      <c r="IM1298" s="6"/>
      <c r="IN1298" s="6"/>
      <c r="IO1298" s="6"/>
      <c r="IP1298" s="6"/>
      <c r="IQ1298" s="6"/>
      <c r="IR1298" s="6"/>
      <c r="IS1298" s="6"/>
      <c r="IT1298" s="6"/>
      <c r="IU1298" s="6"/>
      <c r="IV1298" s="6"/>
    </row>
    <row r="1299" spans="1:256" s="62" customFormat="1" x14ac:dyDescent="0.2">
      <c r="A1299" s="6" t="s">
        <v>894</v>
      </c>
      <c r="B1299" s="66">
        <v>36171.297222222223</v>
      </c>
      <c r="C1299" s="66">
        <v>36171.951388888891</v>
      </c>
      <c r="D1299" s="6" t="s">
        <v>967</v>
      </c>
      <c r="E1299" s="6" t="s">
        <v>968</v>
      </c>
      <c r="F1299" s="6"/>
      <c r="G1299" s="6">
        <v>50</v>
      </c>
      <c r="H1299" s="6"/>
      <c r="I1299" s="6"/>
      <c r="J1299" s="6"/>
      <c r="K1299" s="6"/>
      <c r="L1299" s="6" t="s">
        <v>1784</v>
      </c>
      <c r="M1299" s="6">
        <v>0.01</v>
      </c>
      <c r="N1299" s="6"/>
      <c r="O1299" s="6">
        <v>842</v>
      </c>
      <c r="P1299" s="6"/>
      <c r="Q1299" s="6">
        <v>1800</v>
      </c>
      <c r="R1299" s="6"/>
      <c r="S1299" s="6">
        <v>3.81</v>
      </c>
      <c r="T1299" s="6"/>
      <c r="U1299" s="6">
        <v>6.37</v>
      </c>
      <c r="V1299" s="6"/>
      <c r="W1299" s="6"/>
      <c r="X1299" s="6"/>
      <c r="Y1299" s="6"/>
      <c r="Z1299" s="6"/>
      <c r="AA1299" s="6"/>
      <c r="AB1299" s="6"/>
      <c r="AC1299" s="6"/>
      <c r="AD1299" s="6" t="s">
        <v>1784</v>
      </c>
      <c r="AE1299" s="6">
        <v>18</v>
      </c>
      <c r="AF1299" s="6" t="s">
        <v>1784</v>
      </c>
      <c r="AG1299" s="6">
        <v>18</v>
      </c>
      <c r="AH1299" s="6"/>
      <c r="AI1299" s="6"/>
      <c r="AJ1299" s="6"/>
      <c r="AK1299" s="6"/>
      <c r="AL1299" s="6"/>
      <c r="AM1299" s="6">
        <v>7.8100000000000005</v>
      </c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>
        <v>34</v>
      </c>
      <c r="BB1299" s="6"/>
      <c r="BC1299" s="6">
        <v>270</v>
      </c>
      <c r="BD1299" s="6"/>
      <c r="BE1299" s="6">
        <v>0.1</v>
      </c>
      <c r="BF1299" s="6"/>
      <c r="BG1299" s="6">
        <v>5</v>
      </c>
      <c r="BH1299" s="6"/>
      <c r="BI1299" s="6">
        <v>65</v>
      </c>
      <c r="BJ1299" s="6"/>
      <c r="BK1299" s="6">
        <v>2.4</v>
      </c>
      <c r="BL1299" s="6"/>
      <c r="BM1299" s="6">
        <v>78</v>
      </c>
      <c r="BN1299" s="6"/>
      <c r="BO1299" s="6">
        <v>7.4999999999999997E-2</v>
      </c>
      <c r="BP1299" s="6"/>
      <c r="BQ1299" s="6"/>
      <c r="BR1299" s="6"/>
      <c r="BS1299" s="6"/>
      <c r="BT1299" s="6"/>
      <c r="BU1299" s="6">
        <v>940</v>
      </c>
      <c r="BV1299" s="6"/>
      <c r="BW1299" s="6"/>
      <c r="BX1299" s="6"/>
      <c r="BY1299" s="6"/>
      <c r="BZ1299" s="6"/>
      <c r="CA1299" s="6"/>
      <c r="CB1299" s="6"/>
      <c r="CC1299" s="6"/>
      <c r="CD1299" s="6"/>
      <c r="CE1299" s="6"/>
      <c r="CF1299" s="6"/>
      <c r="CG1299" s="6"/>
      <c r="CH1299" s="6"/>
      <c r="CI1299" s="6"/>
      <c r="CJ1299" s="6"/>
      <c r="CK1299" s="6"/>
      <c r="CL1299" s="6"/>
      <c r="CM1299" s="6"/>
      <c r="CN1299" s="6"/>
      <c r="CO1299" s="6"/>
      <c r="CP1299" s="6"/>
      <c r="CQ1299" s="6"/>
      <c r="CR1299" s="6"/>
      <c r="CS1299" s="6"/>
      <c r="CT1299" s="6"/>
      <c r="CU1299" s="6"/>
      <c r="CV1299" s="6"/>
      <c r="CW1299" s="6"/>
      <c r="CX1299" s="6"/>
      <c r="CY1299" s="6"/>
      <c r="CZ1299" s="6"/>
      <c r="DA1299" s="6"/>
      <c r="DB1299" s="6"/>
      <c r="DC1299" s="6"/>
      <c r="DD1299" s="6"/>
      <c r="DE1299" s="6"/>
      <c r="DF1299" s="6"/>
      <c r="DG1299" s="6"/>
      <c r="DH1299" s="6"/>
      <c r="DI1299" s="6"/>
      <c r="DJ1299" s="6"/>
      <c r="DK1299" s="6"/>
      <c r="DL1299" s="6"/>
      <c r="DM1299" s="6"/>
      <c r="DN1299" s="6"/>
      <c r="DO1299" s="6"/>
      <c r="DP1299" s="6"/>
      <c r="DQ1299" s="6"/>
      <c r="DR1299" s="6"/>
      <c r="DS1299" s="6"/>
      <c r="DT1299" s="6"/>
      <c r="DU1299" s="6"/>
      <c r="DV1299" s="6"/>
      <c r="DW1299" s="6"/>
      <c r="DX1299" s="6"/>
      <c r="DY1299" s="6"/>
      <c r="DZ1299" s="6"/>
      <c r="EA1299" s="6"/>
      <c r="EB1299" s="6"/>
      <c r="EC1299" s="6"/>
      <c r="ED1299" s="6"/>
      <c r="EE1299" s="6"/>
      <c r="EF1299" s="6"/>
      <c r="EG1299" s="6"/>
      <c r="EH1299" s="6"/>
      <c r="EI1299" s="6"/>
      <c r="EJ1299" s="6"/>
      <c r="EK1299" s="6"/>
      <c r="EL1299" s="6"/>
      <c r="EM1299" s="6"/>
      <c r="EN1299" s="6"/>
      <c r="EO1299" s="6"/>
      <c r="EP1299" s="6"/>
      <c r="EQ1299" s="6"/>
      <c r="ER1299" s="6"/>
      <c r="ES1299" s="6"/>
      <c r="ET1299" s="6"/>
      <c r="EU1299" s="6"/>
      <c r="EV1299" s="6"/>
      <c r="EW1299" s="6"/>
      <c r="EX1299" s="6"/>
      <c r="EY1299" s="6"/>
      <c r="EZ1299" s="6"/>
      <c r="FA1299" s="6"/>
      <c r="FB1299" s="6"/>
      <c r="FC1299" s="6"/>
      <c r="FD1299" s="6"/>
      <c r="FE1299" s="6"/>
      <c r="FF1299" s="6"/>
      <c r="FG1299" s="6"/>
      <c r="FH1299" s="6"/>
      <c r="FI1299" s="6"/>
      <c r="FJ1299" s="6"/>
      <c r="FK1299" s="6"/>
      <c r="FL1299" s="6"/>
      <c r="FM1299" s="6"/>
      <c r="FN1299" s="6"/>
      <c r="FO1299" s="6"/>
      <c r="FP1299" s="6"/>
      <c r="FQ1299" s="6"/>
      <c r="FR1299" s="6"/>
      <c r="FS1299" s="6"/>
      <c r="FT1299" s="6"/>
      <c r="FU1299" s="6"/>
      <c r="FV1299" s="6"/>
      <c r="FW1299" s="6"/>
      <c r="FX1299" s="6"/>
      <c r="FY1299" s="6"/>
      <c r="FZ1299" s="6"/>
      <c r="GA1299" s="6"/>
      <c r="GB1299" s="6"/>
      <c r="GC1299" s="6"/>
      <c r="GD1299" s="6"/>
      <c r="GE1299" s="6"/>
      <c r="GF1299" s="6"/>
      <c r="GG1299" s="6"/>
      <c r="GH1299" s="6"/>
      <c r="GI1299" s="6"/>
      <c r="GJ1299" s="6"/>
      <c r="GK1299" s="6"/>
      <c r="GL1299" s="6"/>
      <c r="GM1299" s="6"/>
      <c r="GN1299" s="6"/>
      <c r="GO1299" s="6"/>
      <c r="GP1299" s="6"/>
      <c r="GQ1299" s="6"/>
      <c r="GR1299" s="6"/>
      <c r="GS1299" s="6"/>
      <c r="GT1299" s="6"/>
      <c r="GU1299" s="6"/>
      <c r="GV1299" s="6"/>
      <c r="GW1299" s="6"/>
      <c r="GX1299" s="6"/>
      <c r="GY1299" s="6"/>
      <c r="GZ1299" s="6"/>
      <c r="HA1299" s="6"/>
      <c r="HB1299" s="6"/>
      <c r="HC1299" s="6"/>
      <c r="HD1299" s="6"/>
      <c r="HE1299" s="6"/>
      <c r="HF1299" s="6"/>
      <c r="HG1299" s="6"/>
      <c r="HH1299" s="6"/>
      <c r="HI1299" s="6"/>
      <c r="HJ1299" s="6"/>
      <c r="HK1299" s="6"/>
      <c r="HL1299" s="6"/>
      <c r="HM1299" s="6"/>
      <c r="HN1299" s="6"/>
      <c r="HO1299" s="6"/>
      <c r="HP1299" s="6"/>
      <c r="HQ1299" s="6"/>
      <c r="HR1299" s="6"/>
      <c r="HS1299" s="6"/>
      <c r="HT1299" s="6"/>
      <c r="HU1299" s="6"/>
      <c r="HV1299" s="6"/>
      <c r="HW1299" s="6"/>
      <c r="HX1299" s="6"/>
      <c r="HY1299" s="6"/>
      <c r="HZ1299" s="6"/>
      <c r="IA1299" s="6"/>
      <c r="IB1299" s="6"/>
      <c r="IC1299" s="6"/>
      <c r="ID1299" s="6"/>
      <c r="IE1299" s="6"/>
      <c r="IF1299" s="6"/>
      <c r="IG1299" s="6"/>
      <c r="IH1299" s="6"/>
      <c r="II1299" s="6"/>
      <c r="IJ1299" s="6"/>
      <c r="IK1299" s="6"/>
      <c r="IL1299" s="6"/>
      <c r="IM1299" s="6"/>
      <c r="IN1299" s="6"/>
      <c r="IO1299" s="6"/>
      <c r="IP1299" s="6"/>
      <c r="IQ1299" s="6"/>
      <c r="IR1299" s="6"/>
      <c r="IS1299" s="6"/>
      <c r="IT1299" s="6"/>
      <c r="IU1299" s="6"/>
      <c r="IV1299" s="6"/>
    </row>
    <row r="1300" spans="1:256" s="62" customFormat="1" x14ac:dyDescent="0.2">
      <c r="A1300" s="6" t="s">
        <v>894</v>
      </c>
      <c r="B1300" s="66">
        <v>36177.5625</v>
      </c>
      <c r="C1300" s="66">
        <v>36177.78125</v>
      </c>
      <c r="D1300" s="6" t="s">
        <v>969</v>
      </c>
      <c r="E1300" s="6" t="s">
        <v>970</v>
      </c>
      <c r="F1300" s="6"/>
      <c r="G1300" s="6">
        <v>50</v>
      </c>
      <c r="H1300" s="6"/>
      <c r="I1300" s="6"/>
      <c r="J1300" s="6"/>
      <c r="K1300" s="6"/>
      <c r="L1300" s="6"/>
      <c r="M1300" s="6">
        <v>11.12</v>
      </c>
      <c r="N1300" s="6"/>
      <c r="O1300" s="6">
        <v>778</v>
      </c>
      <c r="P1300" s="6"/>
      <c r="Q1300" s="6">
        <v>1300</v>
      </c>
      <c r="R1300" s="6"/>
      <c r="S1300" s="6">
        <v>2.34</v>
      </c>
      <c r="T1300" s="6"/>
      <c r="U1300" s="6">
        <v>18.600000000000001</v>
      </c>
      <c r="V1300" s="6"/>
      <c r="W1300" s="6"/>
      <c r="X1300" s="6"/>
      <c r="Y1300" s="6"/>
      <c r="Z1300" s="6"/>
      <c r="AA1300" s="6"/>
      <c r="AB1300" s="6"/>
      <c r="AC1300" s="6"/>
      <c r="AD1300" s="6"/>
      <c r="AE1300" s="6">
        <v>51</v>
      </c>
      <c r="AF1300" s="6"/>
      <c r="AG1300" s="6">
        <v>550</v>
      </c>
      <c r="AH1300" s="6"/>
      <c r="AI1300" s="6"/>
      <c r="AJ1300" s="6"/>
      <c r="AK1300" s="6"/>
      <c r="AL1300" s="6"/>
      <c r="AM1300" s="6">
        <v>8.3000000000000007</v>
      </c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>
        <v>320</v>
      </c>
      <c r="BB1300" s="6"/>
      <c r="BC1300" s="6">
        <v>23</v>
      </c>
      <c r="BD1300" s="6"/>
      <c r="BE1300" s="6">
        <v>4.8</v>
      </c>
      <c r="BF1300" s="6"/>
      <c r="BG1300" s="6">
        <v>25</v>
      </c>
      <c r="BH1300" s="6"/>
      <c r="BI1300" s="6">
        <v>8.5</v>
      </c>
      <c r="BJ1300" s="6"/>
      <c r="BK1300" s="6">
        <v>28</v>
      </c>
      <c r="BL1300" s="6"/>
      <c r="BM1300" s="6">
        <v>130</v>
      </c>
      <c r="BN1300" s="6"/>
      <c r="BO1300" s="6">
        <v>0.629</v>
      </c>
      <c r="BP1300" s="6"/>
      <c r="BQ1300" s="6"/>
      <c r="BR1300" s="6"/>
      <c r="BS1300" s="6"/>
      <c r="BT1300" s="6"/>
      <c r="BU1300" s="6">
        <v>93</v>
      </c>
      <c r="BV1300" s="6"/>
      <c r="BW1300" s="6"/>
      <c r="BX1300" s="6"/>
      <c r="BY1300" s="6"/>
      <c r="BZ1300" s="6"/>
      <c r="CA1300" s="6"/>
      <c r="CB1300" s="6"/>
      <c r="CC1300" s="6"/>
      <c r="CD1300" s="6"/>
      <c r="CE1300" s="6"/>
      <c r="CF1300" s="6"/>
      <c r="CG1300" s="6"/>
      <c r="CH1300" s="6"/>
      <c r="CI1300" s="6"/>
      <c r="CJ1300" s="6"/>
      <c r="CK1300" s="6"/>
      <c r="CL1300" s="6"/>
      <c r="CM1300" s="6"/>
      <c r="CN1300" s="6"/>
      <c r="CO1300" s="6"/>
      <c r="CP1300" s="6"/>
      <c r="CQ1300" s="6"/>
      <c r="CR1300" s="6"/>
      <c r="CS1300" s="6"/>
      <c r="CT1300" s="6"/>
      <c r="CU1300" s="6"/>
      <c r="CV1300" s="6"/>
      <c r="CW1300" s="6"/>
      <c r="CX1300" s="6"/>
      <c r="CY1300" s="6"/>
      <c r="CZ1300" s="6"/>
      <c r="DA1300" s="6"/>
      <c r="DB1300" s="6"/>
      <c r="DC1300" s="6"/>
      <c r="DD1300" s="6"/>
      <c r="DE1300" s="6"/>
      <c r="DF1300" s="6"/>
      <c r="DG1300" s="6"/>
      <c r="DH1300" s="6"/>
      <c r="DI1300" s="6"/>
      <c r="DJ1300" s="6"/>
      <c r="DK1300" s="6"/>
      <c r="DL1300" s="6"/>
      <c r="DM1300" s="6"/>
      <c r="DN1300" s="6"/>
      <c r="DO1300" s="6"/>
      <c r="DP1300" s="6"/>
      <c r="DQ1300" s="6"/>
      <c r="DR1300" s="6"/>
      <c r="DS1300" s="6"/>
      <c r="DT1300" s="6"/>
      <c r="DU1300" s="6"/>
      <c r="DV1300" s="6"/>
      <c r="DW1300" s="6"/>
      <c r="DX1300" s="6"/>
      <c r="DY1300" s="6"/>
      <c r="DZ1300" s="6"/>
      <c r="EA1300" s="6"/>
      <c r="EB1300" s="6"/>
      <c r="EC1300" s="6"/>
      <c r="ED1300" s="6"/>
      <c r="EE1300" s="6"/>
      <c r="EF1300" s="6"/>
      <c r="EG1300" s="6"/>
      <c r="EH1300" s="6"/>
      <c r="EI1300" s="6"/>
      <c r="EJ1300" s="6"/>
      <c r="EK1300" s="6"/>
      <c r="EL1300" s="6"/>
      <c r="EM1300" s="6"/>
      <c r="EN1300" s="6"/>
      <c r="EO1300" s="6"/>
      <c r="EP1300" s="6"/>
      <c r="EQ1300" s="6"/>
      <c r="ER1300" s="6"/>
      <c r="ES1300" s="6"/>
      <c r="ET1300" s="6"/>
      <c r="EU1300" s="6"/>
      <c r="EV1300" s="6"/>
      <c r="EW1300" s="6"/>
      <c r="EX1300" s="6"/>
      <c r="EY1300" s="6"/>
      <c r="EZ1300" s="6"/>
      <c r="FA1300" s="6"/>
      <c r="FB1300" s="6"/>
      <c r="FC1300" s="6"/>
      <c r="FD1300" s="6"/>
      <c r="FE1300" s="6"/>
      <c r="FF1300" s="6"/>
      <c r="FG1300" s="6"/>
      <c r="FH1300" s="6"/>
      <c r="FI1300" s="6"/>
      <c r="FJ1300" s="6"/>
      <c r="FK1300" s="6"/>
      <c r="FL1300" s="6"/>
      <c r="FM1300" s="6"/>
      <c r="FN1300" s="6"/>
      <c r="FO1300" s="6"/>
      <c r="FP1300" s="6"/>
      <c r="FQ1300" s="6"/>
      <c r="FR1300" s="6"/>
      <c r="FS1300" s="6"/>
      <c r="FT1300" s="6"/>
      <c r="FU1300" s="6"/>
      <c r="FV1300" s="6"/>
      <c r="FW1300" s="6"/>
      <c r="FX1300" s="6"/>
      <c r="FY1300" s="6"/>
      <c r="FZ1300" s="6"/>
      <c r="GA1300" s="6"/>
      <c r="GB1300" s="6"/>
      <c r="GC1300" s="6"/>
      <c r="GD1300" s="6"/>
      <c r="GE1300" s="6"/>
      <c r="GF1300" s="6"/>
      <c r="GG1300" s="6"/>
      <c r="GH1300" s="6"/>
      <c r="GI1300" s="6"/>
      <c r="GJ1300" s="6"/>
      <c r="GK1300" s="6"/>
      <c r="GL1300" s="6"/>
      <c r="GM1300" s="6"/>
      <c r="GN1300" s="6"/>
      <c r="GO1300" s="6"/>
      <c r="GP1300" s="6"/>
      <c r="GQ1300" s="6"/>
      <c r="GR1300" s="6"/>
      <c r="GS1300" s="6"/>
      <c r="GT1300" s="6"/>
      <c r="GU1300" s="6"/>
      <c r="GV1300" s="6"/>
      <c r="GW1300" s="6"/>
      <c r="GX1300" s="6"/>
      <c r="GY1300" s="6"/>
      <c r="GZ1300" s="6"/>
      <c r="HA1300" s="6"/>
      <c r="HB1300" s="6"/>
      <c r="HC1300" s="6"/>
      <c r="HD1300" s="6"/>
      <c r="HE1300" s="6"/>
      <c r="HF1300" s="6"/>
      <c r="HG1300" s="6"/>
      <c r="HH1300" s="6"/>
      <c r="HI1300" s="6"/>
      <c r="HJ1300" s="6"/>
      <c r="HK1300" s="6"/>
      <c r="HL1300" s="6"/>
      <c r="HM1300" s="6"/>
      <c r="HN1300" s="6"/>
      <c r="HO1300" s="6"/>
      <c r="HP1300" s="6"/>
      <c r="HQ1300" s="6"/>
      <c r="HR1300" s="6"/>
      <c r="HS1300" s="6"/>
      <c r="HT1300" s="6"/>
      <c r="HU1300" s="6"/>
      <c r="HV1300" s="6"/>
      <c r="HW1300" s="6"/>
      <c r="HX1300" s="6"/>
      <c r="HY1300" s="6"/>
      <c r="HZ1300" s="6"/>
      <c r="IA1300" s="6"/>
      <c r="IB1300" s="6"/>
      <c r="IC1300" s="6"/>
      <c r="ID1300" s="6"/>
      <c r="IE1300" s="6"/>
      <c r="IF1300" s="6"/>
      <c r="IG1300" s="6"/>
      <c r="IH1300" s="6"/>
      <c r="II1300" s="6"/>
      <c r="IJ1300" s="6"/>
      <c r="IK1300" s="6"/>
      <c r="IL1300" s="6"/>
      <c r="IM1300" s="6"/>
      <c r="IN1300" s="6"/>
      <c r="IO1300" s="6"/>
      <c r="IP1300" s="6"/>
      <c r="IQ1300" s="6"/>
      <c r="IR1300" s="6"/>
      <c r="IS1300" s="6"/>
      <c r="IT1300" s="6"/>
      <c r="IU1300" s="6"/>
      <c r="IV1300" s="6"/>
    </row>
    <row r="1301" spans="1:256" s="62" customFormat="1" x14ac:dyDescent="0.2">
      <c r="A1301" s="6" t="s">
        <v>894</v>
      </c>
      <c r="B1301" s="66">
        <v>36177.647222222222</v>
      </c>
      <c r="C1301" s="66"/>
      <c r="D1301" s="6" t="s">
        <v>971</v>
      </c>
      <c r="E1301" s="6"/>
      <c r="F1301" s="6"/>
      <c r="G1301" s="6">
        <v>70</v>
      </c>
      <c r="H1301" s="6"/>
      <c r="I1301" s="6"/>
      <c r="J1301" s="6"/>
      <c r="K1301" s="6">
        <v>0.88</v>
      </c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  <c r="BD1301" s="6"/>
      <c r="BE1301" s="6"/>
      <c r="BF1301" s="6"/>
      <c r="BG1301" s="6"/>
      <c r="BH1301" s="6"/>
      <c r="BI1301" s="6"/>
      <c r="BJ1301" s="6"/>
      <c r="BK1301" s="6"/>
      <c r="BL1301" s="6"/>
      <c r="BM1301" s="6"/>
      <c r="BN1301" s="6"/>
      <c r="BO1301" s="6"/>
      <c r="BP1301" s="6"/>
      <c r="BQ1301" s="6"/>
      <c r="BR1301" s="6"/>
      <c r="BS1301" s="6"/>
      <c r="BT1301" s="6"/>
      <c r="BU1301" s="6"/>
      <c r="BV1301" s="6"/>
      <c r="BW1301" s="6">
        <v>9.76</v>
      </c>
      <c r="BX1301" s="6"/>
      <c r="BY1301" s="6"/>
      <c r="BZ1301" s="6"/>
      <c r="CA1301" s="6"/>
      <c r="CB1301" s="6"/>
      <c r="CC1301" s="6"/>
      <c r="CD1301" s="6"/>
      <c r="CE1301" s="6"/>
      <c r="CF1301" s="6"/>
      <c r="CG1301" s="6"/>
      <c r="CH1301" s="6"/>
      <c r="CI1301" s="6"/>
      <c r="CJ1301" s="6"/>
      <c r="CK1301" s="6"/>
      <c r="CL1301" s="6"/>
      <c r="CM1301" s="6"/>
      <c r="CN1301" s="6"/>
      <c r="CO1301" s="6"/>
      <c r="CP1301" s="6"/>
      <c r="CQ1301" s="6"/>
      <c r="CR1301" s="6"/>
      <c r="CS1301" s="6"/>
      <c r="CT1301" s="6"/>
      <c r="CU1301" s="6"/>
      <c r="CV1301" s="6"/>
      <c r="CW1301" s="6"/>
      <c r="CX1301" s="6"/>
      <c r="CY1301" s="6"/>
      <c r="CZ1301" s="6"/>
      <c r="DA1301" s="6"/>
      <c r="DB1301" s="6"/>
      <c r="DC1301" s="6"/>
      <c r="DD1301" s="6"/>
      <c r="DE1301" s="6"/>
      <c r="DF1301" s="6"/>
      <c r="DG1301" s="6"/>
      <c r="DH1301" s="6"/>
      <c r="DI1301" s="6"/>
      <c r="DJ1301" s="6"/>
      <c r="DK1301" s="6"/>
      <c r="DL1301" s="6"/>
      <c r="DM1301" s="6"/>
      <c r="DN1301" s="6"/>
      <c r="DO1301" s="6"/>
      <c r="DP1301" s="6"/>
      <c r="DQ1301" s="6"/>
      <c r="DR1301" s="6"/>
      <c r="DS1301" s="6"/>
      <c r="DT1301" s="6"/>
      <c r="DU1301" s="6"/>
      <c r="DV1301" s="6"/>
      <c r="DW1301" s="6"/>
      <c r="DX1301" s="6"/>
      <c r="DY1301" s="6"/>
      <c r="DZ1301" s="6"/>
      <c r="EA1301" s="6"/>
      <c r="EB1301" s="6"/>
      <c r="EC1301" s="6"/>
      <c r="ED1301" s="6"/>
      <c r="EE1301" s="6"/>
      <c r="EF1301" s="6"/>
      <c r="EG1301" s="6"/>
      <c r="EH1301" s="6"/>
      <c r="EI1301" s="6"/>
      <c r="EJ1301" s="6"/>
      <c r="EK1301" s="6"/>
      <c r="EL1301" s="6"/>
      <c r="EM1301" s="6"/>
      <c r="EN1301" s="6"/>
      <c r="EO1301" s="6"/>
      <c r="EP1301" s="6"/>
      <c r="EQ1301" s="6"/>
      <c r="ER1301" s="6"/>
      <c r="ES1301" s="6"/>
      <c r="ET1301" s="6"/>
      <c r="EU1301" s="6"/>
      <c r="EV1301" s="6"/>
      <c r="EW1301" s="6"/>
      <c r="EX1301" s="6"/>
      <c r="EY1301" s="6"/>
      <c r="EZ1301" s="6"/>
      <c r="FA1301" s="6"/>
      <c r="FB1301" s="6"/>
      <c r="FC1301" s="6"/>
      <c r="FD1301" s="6"/>
      <c r="FE1301" s="6"/>
      <c r="FF1301" s="6"/>
      <c r="FG1301" s="6"/>
      <c r="FH1301" s="6"/>
      <c r="FI1301" s="6"/>
      <c r="FJ1301" s="6"/>
      <c r="FK1301" s="6"/>
      <c r="FL1301" s="6"/>
      <c r="FM1301" s="6"/>
      <c r="FN1301" s="6"/>
      <c r="FO1301" s="6"/>
      <c r="FP1301" s="6"/>
      <c r="FQ1301" s="6"/>
      <c r="FR1301" s="6"/>
      <c r="FS1301" s="6"/>
      <c r="FT1301" s="6"/>
      <c r="FU1301" s="6"/>
      <c r="FV1301" s="6"/>
      <c r="FW1301" s="6"/>
      <c r="FX1301" s="6"/>
      <c r="FY1301" s="6"/>
      <c r="FZ1301" s="6"/>
      <c r="GA1301" s="6"/>
      <c r="GB1301" s="6"/>
      <c r="GC1301" s="6"/>
      <c r="GD1301" s="6"/>
      <c r="GE1301" s="6"/>
      <c r="GF1301" s="6"/>
      <c r="GG1301" s="6"/>
      <c r="GH1301" s="6"/>
      <c r="GI1301" s="6"/>
      <c r="GJ1301" s="6"/>
      <c r="GK1301" s="6"/>
      <c r="GL1301" s="6"/>
      <c r="GM1301" s="6"/>
      <c r="GN1301" s="6"/>
      <c r="GO1301" s="6"/>
      <c r="GP1301" s="6"/>
      <c r="GQ1301" s="6"/>
      <c r="GR1301" s="6"/>
      <c r="GS1301" s="6"/>
      <c r="GT1301" s="6"/>
      <c r="GU1301" s="6"/>
      <c r="GV1301" s="6"/>
      <c r="GW1301" s="6"/>
      <c r="GX1301" s="6"/>
      <c r="GY1301" s="6"/>
      <c r="GZ1301" s="6"/>
      <c r="HA1301" s="6"/>
      <c r="HB1301" s="6"/>
      <c r="HC1301" s="6"/>
      <c r="HD1301" s="6"/>
      <c r="HE1301" s="6"/>
      <c r="HF1301" s="6"/>
      <c r="HG1301" s="6"/>
      <c r="HH1301" s="6"/>
      <c r="HI1301" s="6"/>
      <c r="HJ1301" s="6"/>
      <c r="HK1301" s="6"/>
      <c r="HL1301" s="6"/>
      <c r="HM1301" s="6"/>
      <c r="HN1301" s="6"/>
      <c r="HO1301" s="6"/>
      <c r="HP1301" s="6"/>
      <c r="HQ1301" s="6"/>
      <c r="HR1301" s="6"/>
      <c r="HS1301" s="6"/>
      <c r="HT1301" s="6"/>
      <c r="HU1301" s="6"/>
      <c r="HV1301" s="6"/>
      <c r="HW1301" s="6"/>
      <c r="HX1301" s="6"/>
      <c r="HY1301" s="6"/>
      <c r="HZ1301" s="6"/>
      <c r="IA1301" s="6"/>
      <c r="IB1301" s="6"/>
      <c r="IC1301" s="6"/>
      <c r="ID1301" s="6"/>
      <c r="IE1301" s="6"/>
      <c r="IF1301" s="6"/>
      <c r="IG1301" s="6"/>
      <c r="IH1301" s="6"/>
      <c r="II1301" s="6"/>
      <c r="IJ1301" s="6"/>
      <c r="IK1301" s="6"/>
      <c r="IL1301" s="6"/>
      <c r="IM1301" s="6"/>
      <c r="IN1301" s="6"/>
      <c r="IO1301" s="6"/>
      <c r="IP1301" s="6"/>
      <c r="IQ1301" s="6"/>
      <c r="IR1301" s="6"/>
      <c r="IS1301" s="6"/>
      <c r="IT1301" s="6"/>
      <c r="IU1301" s="6"/>
      <c r="IV1301" s="6"/>
    </row>
    <row r="1302" spans="1:256" s="62" customFormat="1" x14ac:dyDescent="0.2">
      <c r="A1302" s="6" t="s">
        <v>894</v>
      </c>
      <c r="B1302" s="66">
        <v>36199.520833333336</v>
      </c>
      <c r="C1302" s="66"/>
      <c r="D1302" s="6" t="s">
        <v>972</v>
      </c>
      <c r="E1302" s="6" t="s">
        <v>973</v>
      </c>
      <c r="F1302" s="6"/>
      <c r="G1302" s="6">
        <v>10</v>
      </c>
      <c r="H1302" s="6"/>
      <c r="I1302" s="6"/>
      <c r="J1302" s="6" t="s">
        <v>1784</v>
      </c>
      <c r="K1302" s="6">
        <v>0.01</v>
      </c>
      <c r="L1302" s="6"/>
      <c r="M1302" s="6"/>
      <c r="N1302" s="6"/>
      <c r="O1302" s="6">
        <v>1650</v>
      </c>
      <c r="P1302" s="6"/>
      <c r="Q1302" s="6">
        <v>3500</v>
      </c>
      <c r="R1302" s="6"/>
      <c r="S1302" s="6">
        <v>16.2</v>
      </c>
      <c r="T1302" s="6"/>
      <c r="U1302" s="6">
        <v>26.7</v>
      </c>
      <c r="V1302" s="6"/>
      <c r="W1302" s="6"/>
      <c r="X1302" s="6"/>
      <c r="Y1302" s="6"/>
      <c r="Z1302" s="6"/>
      <c r="AA1302" s="6"/>
      <c r="AB1302" s="6"/>
      <c r="AC1302" s="6"/>
      <c r="AD1302" s="6"/>
      <c r="AE1302" s="6">
        <v>860</v>
      </c>
      <c r="AF1302" s="6"/>
      <c r="AG1302" s="6">
        <v>1100</v>
      </c>
      <c r="AH1302" s="6"/>
      <c r="AI1302" s="6"/>
      <c r="AJ1302" s="6"/>
      <c r="AK1302" s="6"/>
      <c r="AL1302" s="6"/>
      <c r="AM1302" s="6">
        <v>7.45</v>
      </c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>
        <v>20</v>
      </c>
      <c r="BB1302" s="6"/>
      <c r="BC1302" s="6">
        <v>130</v>
      </c>
      <c r="BD1302" s="6"/>
      <c r="BE1302" s="6">
        <v>0.39</v>
      </c>
      <c r="BF1302" s="6"/>
      <c r="BG1302" s="6">
        <v>3</v>
      </c>
      <c r="BH1302" s="6"/>
      <c r="BI1302" s="6">
        <v>26</v>
      </c>
      <c r="BJ1302" s="6"/>
      <c r="BK1302" s="6">
        <v>2.2999999999999998</v>
      </c>
      <c r="BL1302" s="6"/>
      <c r="BM1302" s="6">
        <v>40</v>
      </c>
      <c r="BN1302" s="6"/>
      <c r="BO1302" s="6">
        <v>3.6999999999999998E-2</v>
      </c>
      <c r="BP1302" s="6"/>
      <c r="BQ1302" s="6"/>
      <c r="BR1302" s="6"/>
      <c r="BS1302" s="6"/>
      <c r="BT1302" s="6"/>
      <c r="BU1302" s="6">
        <v>430</v>
      </c>
      <c r="BV1302" s="6"/>
      <c r="BW1302" s="6"/>
      <c r="BX1302" s="6"/>
      <c r="BY1302" s="6"/>
      <c r="BZ1302" s="6"/>
      <c r="CA1302" s="6"/>
      <c r="CB1302" s="6"/>
      <c r="CC1302" s="6"/>
      <c r="CD1302" s="6"/>
      <c r="CE1302" s="6"/>
      <c r="CF1302" s="6"/>
      <c r="CG1302" s="6"/>
      <c r="CH1302" s="6"/>
      <c r="CI1302" s="6"/>
      <c r="CJ1302" s="6"/>
      <c r="CK1302" s="6"/>
      <c r="CL1302" s="6"/>
      <c r="CM1302" s="6"/>
      <c r="CN1302" s="6"/>
      <c r="CO1302" s="6"/>
      <c r="CP1302" s="6"/>
      <c r="CQ1302" s="6"/>
      <c r="CR1302" s="6"/>
      <c r="CS1302" s="6"/>
      <c r="CT1302" s="6"/>
      <c r="CU1302" s="6"/>
      <c r="CV1302" s="6"/>
      <c r="CW1302" s="6"/>
      <c r="CX1302" s="6"/>
      <c r="CY1302" s="6"/>
      <c r="CZ1302" s="6"/>
      <c r="DA1302" s="6"/>
      <c r="DB1302" s="6"/>
      <c r="DC1302" s="6"/>
      <c r="DD1302" s="6"/>
      <c r="DE1302" s="6"/>
      <c r="DF1302" s="6"/>
      <c r="DG1302" s="6"/>
      <c r="DH1302" s="6"/>
      <c r="DI1302" s="6"/>
      <c r="DJ1302" s="6"/>
      <c r="DK1302" s="6"/>
      <c r="DL1302" s="6"/>
      <c r="DM1302" s="6"/>
      <c r="DN1302" s="6"/>
      <c r="DO1302" s="6"/>
      <c r="DP1302" s="6"/>
      <c r="DQ1302" s="6"/>
      <c r="DR1302" s="6"/>
      <c r="DS1302" s="6"/>
      <c r="DT1302" s="6"/>
      <c r="DU1302" s="6"/>
      <c r="DV1302" s="6"/>
      <c r="DW1302" s="6"/>
      <c r="DX1302" s="6"/>
      <c r="DY1302" s="6"/>
      <c r="DZ1302" s="6"/>
      <c r="EA1302" s="6"/>
      <c r="EB1302" s="6"/>
      <c r="EC1302" s="6"/>
      <c r="ED1302" s="6"/>
      <c r="EE1302" s="6"/>
      <c r="EF1302" s="6"/>
      <c r="EG1302" s="6"/>
      <c r="EH1302" s="6"/>
      <c r="EI1302" s="6"/>
      <c r="EJ1302" s="6"/>
      <c r="EK1302" s="6"/>
      <c r="EL1302" s="6"/>
      <c r="EM1302" s="6"/>
      <c r="EN1302" s="6"/>
      <c r="EO1302" s="6"/>
      <c r="EP1302" s="6"/>
      <c r="EQ1302" s="6"/>
      <c r="ER1302" s="6"/>
      <c r="ES1302" s="6"/>
      <c r="ET1302" s="6"/>
      <c r="EU1302" s="6"/>
      <c r="EV1302" s="6"/>
      <c r="EW1302" s="6"/>
      <c r="EX1302" s="6"/>
      <c r="EY1302" s="6"/>
      <c r="EZ1302" s="6"/>
      <c r="FA1302" s="6"/>
      <c r="FB1302" s="6"/>
      <c r="FC1302" s="6"/>
      <c r="FD1302" s="6"/>
      <c r="FE1302" s="6"/>
      <c r="FF1302" s="6"/>
      <c r="FG1302" s="6"/>
      <c r="FH1302" s="6"/>
      <c r="FI1302" s="6"/>
      <c r="FJ1302" s="6"/>
      <c r="FK1302" s="6"/>
      <c r="FL1302" s="6"/>
      <c r="FM1302" s="6"/>
      <c r="FN1302" s="6"/>
      <c r="FO1302" s="6"/>
      <c r="FP1302" s="6"/>
      <c r="FQ1302" s="6"/>
      <c r="FR1302" s="6"/>
      <c r="FS1302" s="6"/>
      <c r="FT1302" s="6"/>
      <c r="FU1302" s="6"/>
      <c r="FV1302" s="6"/>
      <c r="FW1302" s="6"/>
      <c r="FX1302" s="6"/>
      <c r="FY1302" s="6"/>
      <c r="FZ1302" s="6"/>
      <c r="GA1302" s="6"/>
      <c r="GB1302" s="6"/>
      <c r="GC1302" s="6"/>
      <c r="GD1302" s="6"/>
      <c r="GE1302" s="6"/>
      <c r="GF1302" s="6"/>
      <c r="GG1302" s="6"/>
      <c r="GH1302" s="6"/>
      <c r="GI1302" s="6"/>
      <c r="GJ1302" s="6"/>
      <c r="GK1302" s="6"/>
      <c r="GL1302" s="6"/>
      <c r="GM1302" s="6"/>
      <c r="GN1302" s="6"/>
      <c r="GO1302" s="6"/>
      <c r="GP1302" s="6"/>
      <c r="GQ1302" s="6"/>
      <c r="GR1302" s="6"/>
      <c r="GS1302" s="6"/>
      <c r="GT1302" s="6"/>
      <c r="GU1302" s="6"/>
      <c r="GV1302" s="6"/>
      <c r="GW1302" s="6"/>
      <c r="GX1302" s="6"/>
      <c r="GY1302" s="6"/>
      <c r="GZ1302" s="6"/>
      <c r="HA1302" s="6"/>
      <c r="HB1302" s="6"/>
      <c r="HC1302" s="6"/>
      <c r="HD1302" s="6"/>
      <c r="HE1302" s="6"/>
      <c r="HF1302" s="6"/>
      <c r="HG1302" s="6"/>
      <c r="HH1302" s="6"/>
      <c r="HI1302" s="6"/>
      <c r="HJ1302" s="6"/>
      <c r="HK1302" s="6"/>
      <c r="HL1302" s="6"/>
      <c r="HM1302" s="6"/>
      <c r="HN1302" s="6"/>
      <c r="HO1302" s="6"/>
      <c r="HP1302" s="6"/>
      <c r="HQ1302" s="6"/>
      <c r="HR1302" s="6"/>
      <c r="HS1302" s="6"/>
      <c r="HT1302" s="6"/>
      <c r="HU1302" s="6"/>
      <c r="HV1302" s="6"/>
      <c r="HW1302" s="6"/>
      <c r="HX1302" s="6"/>
      <c r="HY1302" s="6"/>
      <c r="HZ1302" s="6"/>
      <c r="IA1302" s="6"/>
      <c r="IB1302" s="6"/>
      <c r="IC1302" s="6"/>
      <c r="ID1302" s="6"/>
      <c r="IE1302" s="6"/>
      <c r="IF1302" s="6"/>
      <c r="IG1302" s="6"/>
      <c r="IH1302" s="6"/>
      <c r="II1302" s="6"/>
      <c r="IJ1302" s="6"/>
      <c r="IK1302" s="6"/>
      <c r="IL1302" s="6"/>
      <c r="IM1302" s="6"/>
      <c r="IN1302" s="6"/>
      <c r="IO1302" s="6"/>
      <c r="IP1302" s="6"/>
      <c r="IQ1302" s="6"/>
      <c r="IR1302" s="6"/>
      <c r="IS1302" s="6"/>
      <c r="IT1302" s="6"/>
      <c r="IU1302" s="6"/>
      <c r="IV1302" s="6"/>
    </row>
    <row r="1303" spans="1:256" s="62" customFormat="1" x14ac:dyDescent="0.2">
      <c r="A1303" s="6" t="s">
        <v>894</v>
      </c>
      <c r="B1303" s="66">
        <v>36232.627083333333</v>
      </c>
      <c r="C1303" s="66">
        <v>36232.677777777775</v>
      </c>
      <c r="D1303" s="6" t="s">
        <v>974</v>
      </c>
      <c r="E1303" s="6" t="s">
        <v>975</v>
      </c>
      <c r="F1303" s="6"/>
      <c r="G1303" s="6">
        <v>50</v>
      </c>
      <c r="H1303" s="6"/>
      <c r="I1303" s="6"/>
      <c r="J1303" s="6"/>
      <c r="K1303" s="6"/>
      <c r="L1303" s="6"/>
      <c r="M1303" s="6">
        <v>0.13</v>
      </c>
      <c r="N1303" s="6"/>
      <c r="O1303" s="6">
        <v>7440</v>
      </c>
      <c r="P1303" s="6"/>
      <c r="Q1303" s="6">
        <v>9400</v>
      </c>
      <c r="R1303" s="6"/>
      <c r="S1303" s="6">
        <v>10.8</v>
      </c>
      <c r="T1303" s="6"/>
      <c r="U1303" s="6">
        <v>18.399999999999999</v>
      </c>
      <c r="V1303" s="6"/>
      <c r="W1303" s="6"/>
      <c r="X1303" s="6"/>
      <c r="Y1303" s="6"/>
      <c r="Z1303" s="6"/>
      <c r="AA1303" s="6"/>
      <c r="AB1303" s="6"/>
      <c r="AC1303" s="6"/>
      <c r="AD1303" s="6"/>
      <c r="AE1303" s="6">
        <v>340</v>
      </c>
      <c r="AF1303" s="6"/>
      <c r="AG1303" s="6">
        <v>2800</v>
      </c>
      <c r="AH1303" s="6"/>
      <c r="AI1303" s="6"/>
      <c r="AJ1303" s="6"/>
      <c r="AK1303" s="6"/>
      <c r="AL1303" s="6"/>
      <c r="AM1303" s="6">
        <v>7.34</v>
      </c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>
        <v>16</v>
      </c>
      <c r="BB1303" s="6"/>
      <c r="BC1303" s="6"/>
      <c r="BD1303" s="6"/>
      <c r="BE1303" s="6"/>
      <c r="BF1303" s="6"/>
      <c r="BG1303" s="6"/>
      <c r="BH1303" s="6"/>
      <c r="BI1303" s="6"/>
      <c r="BJ1303" s="6"/>
      <c r="BK1303" s="6"/>
      <c r="BL1303" s="6"/>
      <c r="BM1303" s="6"/>
      <c r="BN1303" s="6"/>
      <c r="BO1303" s="6">
        <v>0.26600000000000001</v>
      </c>
      <c r="BP1303" s="6"/>
      <c r="BQ1303" s="6"/>
      <c r="BR1303" s="6"/>
      <c r="BS1303" s="6"/>
      <c r="BT1303" s="6"/>
      <c r="BU1303" s="6"/>
      <c r="BV1303" s="6"/>
      <c r="BW1303" s="6"/>
      <c r="BX1303" s="6"/>
      <c r="BY1303" s="6"/>
      <c r="BZ1303" s="6"/>
      <c r="CA1303" s="6"/>
      <c r="CB1303" s="6"/>
      <c r="CC1303" s="6"/>
      <c r="CD1303" s="6"/>
      <c r="CE1303" s="6"/>
      <c r="CF1303" s="6"/>
      <c r="CG1303" s="6"/>
      <c r="CH1303" s="6"/>
      <c r="CI1303" s="6"/>
      <c r="CJ1303" s="6"/>
      <c r="CK1303" s="6"/>
      <c r="CL1303" s="6"/>
      <c r="CM1303" s="6"/>
      <c r="CN1303" s="6"/>
      <c r="CO1303" s="6"/>
      <c r="CP1303" s="6"/>
      <c r="CQ1303" s="6"/>
      <c r="CR1303" s="6"/>
      <c r="CS1303" s="6"/>
      <c r="CT1303" s="6"/>
      <c r="CU1303" s="6"/>
      <c r="CV1303" s="6"/>
      <c r="CW1303" s="6"/>
      <c r="CX1303" s="6"/>
      <c r="CY1303" s="6"/>
      <c r="CZ1303" s="6"/>
      <c r="DA1303" s="6"/>
      <c r="DB1303" s="6"/>
      <c r="DC1303" s="6"/>
      <c r="DD1303" s="6"/>
      <c r="DE1303" s="6"/>
      <c r="DF1303" s="6"/>
      <c r="DG1303" s="6"/>
      <c r="DH1303" s="6"/>
      <c r="DI1303" s="6"/>
      <c r="DJ1303" s="6"/>
      <c r="DK1303" s="6"/>
      <c r="DL1303" s="6"/>
      <c r="DM1303" s="6"/>
      <c r="DN1303" s="6"/>
      <c r="DO1303" s="6"/>
      <c r="DP1303" s="6"/>
      <c r="DQ1303" s="6"/>
      <c r="DR1303" s="6"/>
      <c r="DS1303" s="6"/>
      <c r="DT1303" s="6"/>
      <c r="DU1303" s="6"/>
      <c r="DV1303" s="6"/>
      <c r="DW1303" s="6"/>
      <c r="DX1303" s="6"/>
      <c r="DY1303" s="6"/>
      <c r="DZ1303" s="6"/>
      <c r="EA1303" s="6"/>
      <c r="EB1303" s="6"/>
      <c r="EC1303" s="6"/>
      <c r="ED1303" s="6"/>
      <c r="EE1303" s="6"/>
      <c r="EF1303" s="6"/>
      <c r="EG1303" s="6"/>
      <c r="EH1303" s="6"/>
      <c r="EI1303" s="6"/>
      <c r="EJ1303" s="6"/>
      <c r="EK1303" s="6"/>
      <c r="EL1303" s="6"/>
      <c r="EM1303" s="6"/>
      <c r="EN1303" s="6"/>
      <c r="EO1303" s="6"/>
      <c r="EP1303" s="6"/>
      <c r="EQ1303" s="6"/>
      <c r="ER1303" s="6"/>
      <c r="ES1303" s="6"/>
      <c r="ET1303" s="6"/>
      <c r="EU1303" s="6"/>
      <c r="EV1303" s="6"/>
      <c r="EW1303" s="6"/>
      <c r="EX1303" s="6"/>
      <c r="EY1303" s="6"/>
      <c r="EZ1303" s="6"/>
      <c r="FA1303" s="6"/>
      <c r="FB1303" s="6"/>
      <c r="FC1303" s="6"/>
      <c r="FD1303" s="6"/>
      <c r="FE1303" s="6"/>
      <c r="FF1303" s="6"/>
      <c r="FG1303" s="6"/>
      <c r="FH1303" s="6"/>
      <c r="FI1303" s="6"/>
      <c r="FJ1303" s="6"/>
      <c r="FK1303" s="6"/>
      <c r="FL1303" s="6"/>
      <c r="FM1303" s="6"/>
      <c r="FN1303" s="6"/>
      <c r="FO1303" s="6"/>
      <c r="FP1303" s="6"/>
      <c r="FQ1303" s="6"/>
      <c r="FR1303" s="6"/>
      <c r="FS1303" s="6"/>
      <c r="FT1303" s="6"/>
      <c r="FU1303" s="6"/>
      <c r="FV1303" s="6"/>
      <c r="FW1303" s="6"/>
      <c r="FX1303" s="6"/>
      <c r="FY1303" s="6"/>
      <c r="FZ1303" s="6"/>
      <c r="GA1303" s="6"/>
      <c r="GB1303" s="6"/>
      <c r="GC1303" s="6"/>
      <c r="GD1303" s="6"/>
      <c r="GE1303" s="6"/>
      <c r="GF1303" s="6"/>
      <c r="GG1303" s="6"/>
      <c r="GH1303" s="6"/>
      <c r="GI1303" s="6"/>
      <c r="GJ1303" s="6"/>
      <c r="GK1303" s="6"/>
      <c r="GL1303" s="6"/>
      <c r="GM1303" s="6"/>
      <c r="GN1303" s="6"/>
      <c r="GO1303" s="6"/>
      <c r="GP1303" s="6"/>
      <c r="GQ1303" s="6"/>
      <c r="GR1303" s="6"/>
      <c r="GS1303" s="6"/>
      <c r="GT1303" s="6"/>
      <c r="GU1303" s="6"/>
      <c r="GV1303" s="6"/>
      <c r="GW1303" s="6"/>
      <c r="GX1303" s="6"/>
      <c r="GY1303" s="6"/>
      <c r="GZ1303" s="6"/>
      <c r="HA1303" s="6"/>
      <c r="HB1303" s="6"/>
      <c r="HC1303" s="6"/>
      <c r="HD1303" s="6"/>
      <c r="HE1303" s="6"/>
      <c r="HF1303" s="6"/>
      <c r="HG1303" s="6"/>
      <c r="HH1303" s="6"/>
      <c r="HI1303" s="6"/>
      <c r="HJ1303" s="6"/>
      <c r="HK1303" s="6"/>
      <c r="HL1303" s="6"/>
      <c r="HM1303" s="6"/>
      <c r="HN1303" s="6"/>
      <c r="HO1303" s="6"/>
      <c r="HP1303" s="6"/>
      <c r="HQ1303" s="6"/>
      <c r="HR1303" s="6"/>
      <c r="HS1303" s="6"/>
      <c r="HT1303" s="6"/>
      <c r="HU1303" s="6"/>
      <c r="HV1303" s="6"/>
      <c r="HW1303" s="6"/>
      <c r="HX1303" s="6"/>
      <c r="HY1303" s="6"/>
      <c r="HZ1303" s="6"/>
      <c r="IA1303" s="6"/>
      <c r="IB1303" s="6"/>
      <c r="IC1303" s="6"/>
      <c r="ID1303" s="6"/>
      <c r="IE1303" s="6"/>
      <c r="IF1303" s="6"/>
      <c r="IG1303" s="6"/>
      <c r="IH1303" s="6"/>
      <c r="II1303" s="6"/>
      <c r="IJ1303" s="6"/>
      <c r="IK1303" s="6"/>
      <c r="IL1303" s="6"/>
      <c r="IM1303" s="6"/>
      <c r="IN1303" s="6"/>
      <c r="IO1303" s="6"/>
      <c r="IP1303" s="6"/>
      <c r="IQ1303" s="6"/>
      <c r="IR1303" s="6"/>
      <c r="IS1303" s="6"/>
      <c r="IT1303" s="6"/>
      <c r="IU1303" s="6"/>
      <c r="IV1303" s="6"/>
    </row>
    <row r="1304" spans="1:256" s="62" customFormat="1" x14ac:dyDescent="0.2">
      <c r="A1304" s="6" t="s">
        <v>894</v>
      </c>
      <c r="B1304" s="66">
        <v>36234.615972222222</v>
      </c>
      <c r="C1304" s="66">
        <v>36236.338888888888</v>
      </c>
      <c r="D1304" s="6" t="s">
        <v>976</v>
      </c>
      <c r="E1304" s="6" t="s">
        <v>977</v>
      </c>
      <c r="F1304" s="6"/>
      <c r="G1304" s="6">
        <v>50</v>
      </c>
      <c r="H1304" s="6"/>
      <c r="I1304" s="6"/>
      <c r="J1304" s="6"/>
      <c r="K1304" s="6"/>
      <c r="L1304" s="6"/>
      <c r="M1304" s="6">
        <v>4.2939999999999996</v>
      </c>
      <c r="N1304" s="6"/>
      <c r="O1304" s="6">
        <v>2232</v>
      </c>
      <c r="P1304" s="6"/>
      <c r="Q1304" s="6">
        <v>3500</v>
      </c>
      <c r="R1304" s="6"/>
      <c r="S1304" s="6">
        <v>3</v>
      </c>
      <c r="T1304" s="6"/>
      <c r="U1304" s="6">
        <v>7.39</v>
      </c>
      <c r="V1304" s="6"/>
      <c r="W1304" s="6"/>
      <c r="X1304" s="6"/>
      <c r="Y1304" s="6"/>
      <c r="Z1304" s="6"/>
      <c r="AA1304" s="6"/>
      <c r="AB1304" s="6"/>
      <c r="AC1304" s="6"/>
      <c r="AD1304" s="6"/>
      <c r="AE1304" s="6">
        <v>190</v>
      </c>
      <c r="AF1304" s="6"/>
      <c r="AG1304" s="6">
        <v>1300</v>
      </c>
      <c r="AH1304" s="6"/>
      <c r="AI1304" s="6"/>
      <c r="AJ1304" s="6"/>
      <c r="AK1304" s="6"/>
      <c r="AL1304" s="6"/>
      <c r="AM1304" s="6">
        <v>7.49</v>
      </c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>
        <v>19</v>
      </c>
      <c r="BB1304" s="6"/>
      <c r="BC1304" s="6"/>
      <c r="BD1304" s="6"/>
      <c r="BE1304" s="6"/>
      <c r="BF1304" s="6"/>
      <c r="BG1304" s="6"/>
      <c r="BH1304" s="6"/>
      <c r="BI1304" s="6"/>
      <c r="BJ1304" s="6"/>
      <c r="BK1304" s="6"/>
      <c r="BL1304" s="6"/>
      <c r="BM1304" s="6"/>
      <c r="BN1304" s="6"/>
      <c r="BO1304" s="6"/>
      <c r="BP1304" s="6"/>
      <c r="BQ1304" s="6"/>
      <c r="BR1304" s="6"/>
      <c r="BS1304" s="6"/>
      <c r="BT1304" s="6"/>
      <c r="BU1304" s="6"/>
      <c r="BV1304" s="6"/>
      <c r="BW1304" s="6"/>
      <c r="BX1304" s="6"/>
      <c r="BY1304" s="6"/>
      <c r="BZ1304" s="6"/>
      <c r="CA1304" s="6"/>
      <c r="CB1304" s="6"/>
      <c r="CC1304" s="6"/>
      <c r="CD1304" s="6"/>
      <c r="CE1304" s="6"/>
      <c r="CF1304" s="6"/>
      <c r="CG1304" s="6"/>
      <c r="CH1304" s="6"/>
      <c r="CI1304" s="6"/>
      <c r="CJ1304" s="6"/>
      <c r="CK1304" s="6"/>
      <c r="CL1304" s="6"/>
      <c r="CM1304" s="6"/>
      <c r="CN1304" s="6"/>
      <c r="CO1304" s="6"/>
      <c r="CP1304" s="6"/>
      <c r="CQ1304" s="6"/>
      <c r="CR1304" s="6"/>
      <c r="CS1304" s="6"/>
      <c r="CT1304" s="6"/>
      <c r="CU1304" s="6"/>
      <c r="CV1304" s="6"/>
      <c r="CW1304" s="6"/>
      <c r="CX1304" s="6"/>
      <c r="CY1304" s="6"/>
      <c r="CZ1304" s="6"/>
      <c r="DA1304" s="6"/>
      <c r="DB1304" s="6"/>
      <c r="DC1304" s="6"/>
      <c r="DD1304" s="6"/>
      <c r="DE1304" s="6"/>
      <c r="DF1304" s="6"/>
      <c r="DG1304" s="6"/>
      <c r="DH1304" s="6"/>
      <c r="DI1304" s="6"/>
      <c r="DJ1304" s="6"/>
      <c r="DK1304" s="6"/>
      <c r="DL1304" s="6"/>
      <c r="DM1304" s="6"/>
      <c r="DN1304" s="6"/>
      <c r="DO1304" s="6"/>
      <c r="DP1304" s="6"/>
      <c r="DQ1304" s="6"/>
      <c r="DR1304" s="6"/>
      <c r="DS1304" s="6"/>
      <c r="DT1304" s="6"/>
      <c r="DU1304" s="6"/>
      <c r="DV1304" s="6"/>
      <c r="DW1304" s="6"/>
      <c r="DX1304" s="6"/>
      <c r="DY1304" s="6"/>
      <c r="DZ1304" s="6"/>
      <c r="EA1304" s="6"/>
      <c r="EB1304" s="6"/>
      <c r="EC1304" s="6"/>
      <c r="ED1304" s="6"/>
      <c r="EE1304" s="6"/>
      <c r="EF1304" s="6"/>
      <c r="EG1304" s="6"/>
      <c r="EH1304" s="6"/>
      <c r="EI1304" s="6"/>
      <c r="EJ1304" s="6"/>
      <c r="EK1304" s="6"/>
      <c r="EL1304" s="6"/>
      <c r="EM1304" s="6"/>
      <c r="EN1304" s="6"/>
      <c r="EO1304" s="6"/>
      <c r="EP1304" s="6"/>
      <c r="EQ1304" s="6"/>
      <c r="ER1304" s="6"/>
      <c r="ES1304" s="6"/>
      <c r="ET1304" s="6"/>
      <c r="EU1304" s="6"/>
      <c r="EV1304" s="6"/>
      <c r="EW1304" s="6"/>
      <c r="EX1304" s="6"/>
      <c r="EY1304" s="6"/>
      <c r="EZ1304" s="6"/>
      <c r="FA1304" s="6"/>
      <c r="FB1304" s="6"/>
      <c r="FC1304" s="6"/>
      <c r="FD1304" s="6"/>
      <c r="FE1304" s="6"/>
      <c r="FF1304" s="6"/>
      <c r="FG1304" s="6"/>
      <c r="FH1304" s="6"/>
      <c r="FI1304" s="6"/>
      <c r="FJ1304" s="6"/>
      <c r="FK1304" s="6"/>
      <c r="FL1304" s="6"/>
      <c r="FM1304" s="6"/>
      <c r="FN1304" s="6"/>
      <c r="FO1304" s="6"/>
      <c r="FP1304" s="6"/>
      <c r="FQ1304" s="6"/>
      <c r="FR1304" s="6"/>
      <c r="FS1304" s="6"/>
      <c r="FT1304" s="6"/>
      <c r="FU1304" s="6"/>
      <c r="FV1304" s="6"/>
      <c r="FW1304" s="6"/>
      <c r="FX1304" s="6"/>
      <c r="FY1304" s="6"/>
      <c r="FZ1304" s="6"/>
      <c r="GA1304" s="6"/>
      <c r="GB1304" s="6"/>
      <c r="GC1304" s="6"/>
      <c r="GD1304" s="6"/>
      <c r="GE1304" s="6"/>
      <c r="GF1304" s="6"/>
      <c r="GG1304" s="6"/>
      <c r="GH1304" s="6"/>
      <c r="GI1304" s="6"/>
      <c r="GJ1304" s="6"/>
      <c r="GK1304" s="6"/>
      <c r="GL1304" s="6"/>
      <c r="GM1304" s="6"/>
      <c r="GN1304" s="6"/>
      <c r="GO1304" s="6"/>
      <c r="GP1304" s="6"/>
      <c r="GQ1304" s="6"/>
      <c r="GR1304" s="6"/>
      <c r="GS1304" s="6"/>
      <c r="GT1304" s="6"/>
      <c r="GU1304" s="6"/>
      <c r="GV1304" s="6"/>
      <c r="GW1304" s="6"/>
      <c r="GX1304" s="6"/>
      <c r="GY1304" s="6"/>
      <c r="GZ1304" s="6"/>
      <c r="HA1304" s="6"/>
      <c r="HB1304" s="6"/>
      <c r="HC1304" s="6"/>
      <c r="HD1304" s="6"/>
      <c r="HE1304" s="6"/>
      <c r="HF1304" s="6"/>
      <c r="HG1304" s="6"/>
      <c r="HH1304" s="6"/>
      <c r="HI1304" s="6"/>
      <c r="HJ1304" s="6"/>
      <c r="HK1304" s="6"/>
      <c r="HL1304" s="6"/>
      <c r="HM1304" s="6"/>
      <c r="HN1304" s="6"/>
      <c r="HO1304" s="6"/>
      <c r="HP1304" s="6"/>
      <c r="HQ1304" s="6"/>
      <c r="HR1304" s="6"/>
      <c r="HS1304" s="6"/>
      <c r="HT1304" s="6"/>
      <c r="HU1304" s="6"/>
      <c r="HV1304" s="6"/>
      <c r="HW1304" s="6"/>
      <c r="HX1304" s="6"/>
      <c r="HY1304" s="6"/>
      <c r="HZ1304" s="6"/>
      <c r="IA1304" s="6"/>
      <c r="IB1304" s="6"/>
      <c r="IC1304" s="6"/>
      <c r="ID1304" s="6"/>
      <c r="IE1304" s="6"/>
      <c r="IF1304" s="6"/>
      <c r="IG1304" s="6"/>
      <c r="IH1304" s="6"/>
      <c r="II1304" s="6"/>
      <c r="IJ1304" s="6"/>
      <c r="IK1304" s="6"/>
      <c r="IL1304" s="6"/>
      <c r="IM1304" s="6"/>
      <c r="IN1304" s="6"/>
      <c r="IO1304" s="6"/>
      <c r="IP1304" s="6"/>
      <c r="IQ1304" s="6"/>
      <c r="IR1304" s="6"/>
      <c r="IS1304" s="6"/>
      <c r="IT1304" s="6"/>
      <c r="IU1304" s="6"/>
      <c r="IV1304" s="6"/>
    </row>
    <row r="1305" spans="1:256" s="62" customFormat="1" x14ac:dyDescent="0.2">
      <c r="A1305" s="6" t="s">
        <v>894</v>
      </c>
      <c r="B1305" s="66">
        <v>36243.438888888886</v>
      </c>
      <c r="C1305" s="66"/>
      <c r="D1305" s="6" t="s">
        <v>978</v>
      </c>
      <c r="E1305" s="6" t="s">
        <v>979</v>
      </c>
      <c r="F1305" s="6"/>
      <c r="G1305" s="6">
        <v>10</v>
      </c>
      <c r="H1305" s="6"/>
      <c r="I1305" s="6"/>
      <c r="J1305" s="6" t="s">
        <v>1784</v>
      </c>
      <c r="K1305" s="6">
        <v>0.01</v>
      </c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  <c r="BD1305" s="6"/>
      <c r="BE1305" s="6"/>
      <c r="BF1305" s="6"/>
      <c r="BG1305" s="6"/>
      <c r="BH1305" s="6"/>
      <c r="BI1305" s="6"/>
      <c r="BJ1305" s="6"/>
      <c r="BK1305" s="6"/>
      <c r="BL1305" s="6"/>
      <c r="BM1305" s="6"/>
      <c r="BN1305" s="6"/>
      <c r="BO1305" s="6"/>
      <c r="BP1305" s="6"/>
      <c r="BQ1305" s="6"/>
      <c r="BR1305" s="6"/>
      <c r="BS1305" s="6"/>
      <c r="BT1305" s="6"/>
      <c r="BU1305" s="6"/>
      <c r="BV1305" s="6"/>
      <c r="BW1305" s="6"/>
      <c r="BX1305" s="6"/>
      <c r="BY1305" s="6"/>
      <c r="BZ1305" s="6"/>
      <c r="CA1305" s="6"/>
      <c r="CB1305" s="6"/>
      <c r="CC1305" s="6"/>
      <c r="CD1305" s="6"/>
      <c r="CE1305" s="6"/>
      <c r="CF1305" s="6"/>
      <c r="CG1305" s="6"/>
      <c r="CH1305" s="6"/>
      <c r="CI1305" s="6"/>
      <c r="CJ1305" s="6"/>
      <c r="CK1305" s="6"/>
      <c r="CL1305" s="6"/>
      <c r="CM1305" s="6"/>
      <c r="CN1305" s="6"/>
      <c r="CO1305" s="6"/>
      <c r="CP1305" s="6"/>
      <c r="CQ1305" s="6"/>
      <c r="CR1305" s="6"/>
      <c r="CS1305" s="6"/>
      <c r="CT1305" s="6"/>
      <c r="CU1305" s="6"/>
      <c r="CV1305" s="6"/>
      <c r="CW1305" s="6"/>
      <c r="CX1305" s="6"/>
      <c r="CY1305" s="6"/>
      <c r="CZ1305" s="6"/>
      <c r="DA1305" s="6"/>
      <c r="DB1305" s="6"/>
      <c r="DC1305" s="6"/>
      <c r="DD1305" s="6"/>
      <c r="DE1305" s="6"/>
      <c r="DF1305" s="6"/>
      <c r="DG1305" s="6"/>
      <c r="DH1305" s="6"/>
      <c r="DI1305" s="6"/>
      <c r="DJ1305" s="6"/>
      <c r="DK1305" s="6"/>
      <c r="DL1305" s="6"/>
      <c r="DM1305" s="6"/>
      <c r="DN1305" s="6"/>
      <c r="DO1305" s="6"/>
      <c r="DP1305" s="6"/>
      <c r="DQ1305" s="6"/>
      <c r="DR1305" s="6"/>
      <c r="DS1305" s="6"/>
      <c r="DT1305" s="6"/>
      <c r="DU1305" s="6"/>
      <c r="DV1305" s="6"/>
      <c r="DW1305" s="6"/>
      <c r="DX1305" s="6"/>
      <c r="DY1305" s="6"/>
      <c r="DZ1305" s="6"/>
      <c r="EA1305" s="6"/>
      <c r="EB1305" s="6"/>
      <c r="EC1305" s="6"/>
      <c r="ED1305" s="6"/>
      <c r="EE1305" s="6"/>
      <c r="EF1305" s="6"/>
      <c r="EG1305" s="6"/>
      <c r="EH1305" s="6"/>
      <c r="EI1305" s="6"/>
      <c r="EJ1305" s="6"/>
      <c r="EK1305" s="6"/>
      <c r="EL1305" s="6"/>
      <c r="EM1305" s="6"/>
      <c r="EN1305" s="6"/>
      <c r="EO1305" s="6"/>
      <c r="EP1305" s="6"/>
      <c r="EQ1305" s="6"/>
      <c r="ER1305" s="6"/>
      <c r="ES1305" s="6"/>
      <c r="ET1305" s="6"/>
      <c r="EU1305" s="6"/>
      <c r="EV1305" s="6"/>
      <c r="EW1305" s="6"/>
      <c r="EX1305" s="6"/>
      <c r="EY1305" s="6"/>
      <c r="EZ1305" s="6"/>
      <c r="FA1305" s="6"/>
      <c r="FB1305" s="6"/>
      <c r="FC1305" s="6"/>
      <c r="FD1305" s="6"/>
      <c r="FE1305" s="6"/>
      <c r="FF1305" s="6"/>
      <c r="FG1305" s="6"/>
      <c r="FH1305" s="6"/>
      <c r="FI1305" s="6"/>
      <c r="FJ1305" s="6"/>
      <c r="FK1305" s="6"/>
      <c r="FL1305" s="6"/>
      <c r="FM1305" s="6"/>
      <c r="FN1305" s="6"/>
      <c r="FO1305" s="6"/>
      <c r="FP1305" s="6"/>
      <c r="FQ1305" s="6"/>
      <c r="FR1305" s="6"/>
      <c r="FS1305" s="6"/>
      <c r="FT1305" s="6"/>
      <c r="FU1305" s="6"/>
      <c r="FV1305" s="6"/>
      <c r="FW1305" s="6"/>
      <c r="FX1305" s="6"/>
      <c r="FY1305" s="6"/>
      <c r="FZ1305" s="6"/>
      <c r="GA1305" s="6"/>
      <c r="GB1305" s="6"/>
      <c r="GC1305" s="6"/>
      <c r="GD1305" s="6"/>
      <c r="GE1305" s="6"/>
      <c r="GF1305" s="6"/>
      <c r="GG1305" s="6"/>
      <c r="GH1305" s="6"/>
      <c r="GI1305" s="6"/>
      <c r="GJ1305" s="6"/>
      <c r="GK1305" s="6"/>
      <c r="GL1305" s="6"/>
      <c r="GM1305" s="6"/>
      <c r="GN1305" s="6"/>
      <c r="GO1305" s="6"/>
      <c r="GP1305" s="6"/>
      <c r="GQ1305" s="6"/>
      <c r="GR1305" s="6"/>
      <c r="GS1305" s="6"/>
      <c r="GT1305" s="6"/>
      <c r="GU1305" s="6"/>
      <c r="GV1305" s="6"/>
      <c r="GW1305" s="6"/>
      <c r="GX1305" s="6"/>
      <c r="GY1305" s="6"/>
      <c r="GZ1305" s="6"/>
      <c r="HA1305" s="6"/>
      <c r="HB1305" s="6"/>
      <c r="HC1305" s="6"/>
      <c r="HD1305" s="6"/>
      <c r="HE1305" s="6"/>
      <c r="HF1305" s="6"/>
      <c r="HG1305" s="6"/>
      <c r="HH1305" s="6"/>
      <c r="HI1305" s="6"/>
      <c r="HJ1305" s="6"/>
      <c r="HK1305" s="6"/>
      <c r="HL1305" s="6"/>
      <c r="HM1305" s="6"/>
      <c r="HN1305" s="6"/>
      <c r="HO1305" s="6"/>
      <c r="HP1305" s="6"/>
      <c r="HQ1305" s="6"/>
      <c r="HR1305" s="6"/>
      <c r="HS1305" s="6"/>
      <c r="HT1305" s="6"/>
      <c r="HU1305" s="6"/>
      <c r="HV1305" s="6"/>
      <c r="HW1305" s="6"/>
      <c r="HX1305" s="6"/>
      <c r="HY1305" s="6"/>
      <c r="HZ1305" s="6"/>
      <c r="IA1305" s="6"/>
      <c r="IB1305" s="6"/>
      <c r="IC1305" s="6"/>
      <c r="ID1305" s="6"/>
      <c r="IE1305" s="6"/>
      <c r="IF1305" s="6"/>
      <c r="IG1305" s="6"/>
      <c r="IH1305" s="6"/>
      <c r="II1305" s="6"/>
      <c r="IJ1305" s="6"/>
      <c r="IK1305" s="6"/>
      <c r="IL1305" s="6"/>
      <c r="IM1305" s="6"/>
      <c r="IN1305" s="6"/>
      <c r="IO1305" s="6"/>
      <c r="IP1305" s="6"/>
      <c r="IQ1305" s="6"/>
      <c r="IR1305" s="6"/>
      <c r="IS1305" s="6"/>
      <c r="IT1305" s="6"/>
      <c r="IU1305" s="6"/>
      <c r="IV1305" s="6"/>
    </row>
    <row r="1306" spans="1:256" s="62" customFormat="1" x14ac:dyDescent="0.2">
      <c r="A1306" s="6" t="s">
        <v>894</v>
      </c>
      <c r="B1306" s="66">
        <v>36320.355555555558</v>
      </c>
      <c r="C1306" s="66"/>
      <c r="D1306" s="6" t="s">
        <v>980</v>
      </c>
      <c r="E1306" s="6" t="s">
        <v>981</v>
      </c>
      <c r="F1306" s="6"/>
      <c r="G1306" s="6">
        <v>10</v>
      </c>
      <c r="H1306" s="6"/>
      <c r="I1306" s="6"/>
      <c r="J1306" s="6" t="s">
        <v>1784</v>
      </c>
      <c r="K1306" s="6">
        <v>0.01</v>
      </c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  <c r="BD1306" s="6"/>
      <c r="BE1306" s="6"/>
      <c r="BF1306" s="6"/>
      <c r="BG1306" s="6"/>
      <c r="BH1306" s="6"/>
      <c r="BI1306" s="6"/>
      <c r="BJ1306" s="6"/>
      <c r="BK1306" s="6"/>
      <c r="BL1306" s="6"/>
      <c r="BM1306" s="6"/>
      <c r="BN1306" s="6"/>
      <c r="BO1306" s="6"/>
      <c r="BP1306" s="6"/>
      <c r="BQ1306" s="6"/>
      <c r="BR1306" s="6"/>
      <c r="BS1306" s="6"/>
      <c r="BT1306" s="6"/>
      <c r="BU1306" s="6"/>
      <c r="BV1306" s="6"/>
      <c r="BW1306" s="6"/>
      <c r="BX1306" s="6"/>
      <c r="BY1306" s="6"/>
      <c r="BZ1306" s="6"/>
      <c r="CA1306" s="6"/>
      <c r="CB1306" s="6"/>
      <c r="CC1306" s="6"/>
      <c r="CD1306" s="6"/>
      <c r="CE1306" s="6"/>
      <c r="CF1306" s="6"/>
      <c r="CG1306" s="6"/>
      <c r="CH1306" s="6"/>
      <c r="CI1306" s="6"/>
      <c r="CJ1306" s="6"/>
      <c r="CK1306" s="6"/>
      <c r="CL1306" s="6"/>
      <c r="CM1306" s="6"/>
      <c r="CN1306" s="6"/>
      <c r="CO1306" s="6"/>
      <c r="CP1306" s="6"/>
      <c r="CQ1306" s="6"/>
      <c r="CR1306" s="6"/>
      <c r="CS1306" s="6"/>
      <c r="CT1306" s="6"/>
      <c r="CU1306" s="6"/>
      <c r="CV1306" s="6"/>
      <c r="CW1306" s="6"/>
      <c r="CX1306" s="6"/>
      <c r="CY1306" s="6"/>
      <c r="CZ1306" s="6"/>
      <c r="DA1306" s="6"/>
      <c r="DB1306" s="6"/>
      <c r="DC1306" s="6"/>
      <c r="DD1306" s="6"/>
      <c r="DE1306" s="6"/>
      <c r="DF1306" s="6"/>
      <c r="DG1306" s="6"/>
      <c r="DH1306" s="6"/>
      <c r="DI1306" s="6"/>
      <c r="DJ1306" s="6"/>
      <c r="DK1306" s="6"/>
      <c r="DL1306" s="6"/>
      <c r="DM1306" s="6"/>
      <c r="DN1306" s="6"/>
      <c r="DO1306" s="6"/>
      <c r="DP1306" s="6"/>
      <c r="DQ1306" s="6"/>
      <c r="DR1306" s="6"/>
      <c r="DS1306" s="6"/>
      <c r="DT1306" s="6"/>
      <c r="DU1306" s="6"/>
      <c r="DV1306" s="6"/>
      <c r="DW1306" s="6"/>
      <c r="DX1306" s="6"/>
      <c r="DY1306" s="6"/>
      <c r="DZ1306" s="6"/>
      <c r="EA1306" s="6"/>
      <c r="EB1306" s="6"/>
      <c r="EC1306" s="6"/>
      <c r="ED1306" s="6"/>
      <c r="EE1306" s="6"/>
      <c r="EF1306" s="6"/>
      <c r="EG1306" s="6"/>
      <c r="EH1306" s="6"/>
      <c r="EI1306" s="6"/>
      <c r="EJ1306" s="6"/>
      <c r="EK1306" s="6"/>
      <c r="EL1306" s="6"/>
      <c r="EM1306" s="6"/>
      <c r="EN1306" s="6"/>
      <c r="EO1306" s="6"/>
      <c r="EP1306" s="6"/>
      <c r="EQ1306" s="6"/>
      <c r="ER1306" s="6"/>
      <c r="ES1306" s="6"/>
      <c r="ET1306" s="6"/>
      <c r="EU1306" s="6"/>
      <c r="EV1306" s="6"/>
      <c r="EW1306" s="6"/>
      <c r="EX1306" s="6"/>
      <c r="EY1306" s="6"/>
      <c r="EZ1306" s="6"/>
      <c r="FA1306" s="6"/>
      <c r="FB1306" s="6"/>
      <c r="FC1306" s="6"/>
      <c r="FD1306" s="6"/>
      <c r="FE1306" s="6"/>
      <c r="FF1306" s="6"/>
      <c r="FG1306" s="6"/>
      <c r="FH1306" s="6"/>
      <c r="FI1306" s="6"/>
      <c r="FJ1306" s="6"/>
      <c r="FK1306" s="6"/>
      <c r="FL1306" s="6"/>
      <c r="FM1306" s="6"/>
      <c r="FN1306" s="6"/>
      <c r="FO1306" s="6"/>
      <c r="FP1306" s="6"/>
      <c r="FQ1306" s="6"/>
      <c r="FR1306" s="6"/>
      <c r="FS1306" s="6"/>
      <c r="FT1306" s="6"/>
      <c r="FU1306" s="6"/>
      <c r="FV1306" s="6"/>
      <c r="FW1306" s="6"/>
      <c r="FX1306" s="6"/>
      <c r="FY1306" s="6"/>
      <c r="FZ1306" s="6"/>
      <c r="GA1306" s="6"/>
      <c r="GB1306" s="6"/>
      <c r="GC1306" s="6"/>
      <c r="GD1306" s="6"/>
      <c r="GE1306" s="6"/>
      <c r="GF1306" s="6"/>
      <c r="GG1306" s="6"/>
      <c r="GH1306" s="6"/>
      <c r="GI1306" s="6"/>
      <c r="GJ1306" s="6"/>
      <c r="GK1306" s="6"/>
      <c r="GL1306" s="6"/>
      <c r="GM1306" s="6"/>
      <c r="GN1306" s="6"/>
      <c r="GO1306" s="6"/>
      <c r="GP1306" s="6"/>
      <c r="GQ1306" s="6"/>
      <c r="GR1306" s="6"/>
      <c r="GS1306" s="6"/>
      <c r="GT1306" s="6"/>
      <c r="GU1306" s="6"/>
      <c r="GV1306" s="6"/>
      <c r="GW1306" s="6"/>
      <c r="GX1306" s="6"/>
      <c r="GY1306" s="6"/>
      <c r="GZ1306" s="6"/>
      <c r="HA1306" s="6"/>
      <c r="HB1306" s="6"/>
      <c r="HC1306" s="6"/>
      <c r="HD1306" s="6"/>
      <c r="HE1306" s="6"/>
      <c r="HF1306" s="6"/>
      <c r="HG1306" s="6"/>
      <c r="HH1306" s="6"/>
      <c r="HI1306" s="6"/>
      <c r="HJ1306" s="6"/>
      <c r="HK1306" s="6"/>
      <c r="HL1306" s="6"/>
      <c r="HM1306" s="6"/>
      <c r="HN1306" s="6"/>
      <c r="HO1306" s="6"/>
      <c r="HP1306" s="6"/>
      <c r="HQ1306" s="6"/>
      <c r="HR1306" s="6"/>
      <c r="HS1306" s="6"/>
      <c r="HT1306" s="6"/>
      <c r="HU1306" s="6"/>
      <c r="HV1306" s="6"/>
      <c r="HW1306" s="6"/>
      <c r="HX1306" s="6"/>
      <c r="HY1306" s="6"/>
      <c r="HZ1306" s="6"/>
      <c r="IA1306" s="6"/>
      <c r="IB1306" s="6"/>
      <c r="IC1306" s="6"/>
      <c r="ID1306" s="6"/>
      <c r="IE1306" s="6"/>
      <c r="IF1306" s="6"/>
      <c r="IG1306" s="6"/>
      <c r="IH1306" s="6"/>
      <c r="II1306" s="6"/>
      <c r="IJ1306" s="6"/>
      <c r="IK1306" s="6"/>
      <c r="IL1306" s="6"/>
      <c r="IM1306" s="6"/>
      <c r="IN1306" s="6"/>
      <c r="IO1306" s="6"/>
      <c r="IP1306" s="6"/>
      <c r="IQ1306" s="6"/>
      <c r="IR1306" s="6"/>
      <c r="IS1306" s="6"/>
      <c r="IT1306" s="6"/>
      <c r="IU1306" s="6"/>
      <c r="IV1306" s="6"/>
    </row>
    <row r="1307" spans="1:256" s="62" customFormat="1" x14ac:dyDescent="0.2">
      <c r="A1307" s="6" t="s">
        <v>894</v>
      </c>
      <c r="B1307" s="66">
        <v>36528.651388888888</v>
      </c>
      <c r="C1307" s="66">
        <v>36529.438888888886</v>
      </c>
      <c r="D1307" s="6" t="s">
        <v>982</v>
      </c>
      <c r="E1307" s="6" t="s">
        <v>983</v>
      </c>
      <c r="F1307" s="6"/>
      <c r="G1307" s="6">
        <v>50</v>
      </c>
      <c r="H1307" s="6"/>
      <c r="I1307" s="6"/>
      <c r="J1307" s="6"/>
      <c r="K1307" s="6"/>
      <c r="L1307" s="6"/>
      <c r="M1307" s="6">
        <v>0.86</v>
      </c>
      <c r="N1307" s="6"/>
      <c r="O1307" s="6">
        <v>38600</v>
      </c>
      <c r="P1307" s="6"/>
      <c r="Q1307" s="6">
        <v>60000</v>
      </c>
      <c r="R1307" s="6"/>
      <c r="S1307" s="6">
        <v>8.77</v>
      </c>
      <c r="T1307" s="6"/>
      <c r="U1307" s="6">
        <v>15.7</v>
      </c>
      <c r="V1307" s="6"/>
      <c r="W1307" s="6"/>
      <c r="X1307" s="6"/>
      <c r="Y1307" s="6"/>
      <c r="Z1307" s="6"/>
      <c r="AA1307" s="6"/>
      <c r="AB1307" s="6"/>
      <c r="AC1307" s="6"/>
      <c r="AD1307" s="6"/>
      <c r="AE1307" s="6">
        <v>370</v>
      </c>
      <c r="AF1307" s="6"/>
      <c r="AG1307" s="6">
        <v>35000</v>
      </c>
      <c r="AH1307" s="6"/>
      <c r="AI1307" s="6"/>
      <c r="AJ1307" s="6"/>
      <c r="AK1307" s="6"/>
      <c r="AL1307" s="6"/>
      <c r="AM1307" s="6">
        <v>7.9399999999999995</v>
      </c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>
        <v>30</v>
      </c>
      <c r="BB1307" s="6"/>
      <c r="BC1307" s="6">
        <v>210</v>
      </c>
      <c r="BD1307" s="6"/>
      <c r="BE1307" s="6">
        <v>12</v>
      </c>
      <c r="BF1307" s="6"/>
      <c r="BG1307" s="6">
        <v>17</v>
      </c>
      <c r="BH1307" s="6"/>
      <c r="BI1307" s="6">
        <v>16</v>
      </c>
      <c r="BJ1307" s="6"/>
      <c r="BK1307" s="6">
        <v>19</v>
      </c>
      <c r="BL1307" s="6"/>
      <c r="BM1307" s="6">
        <v>110</v>
      </c>
      <c r="BN1307" s="6"/>
      <c r="BO1307" s="6">
        <v>5.8999999999999997E-2</v>
      </c>
      <c r="BP1307" s="6"/>
      <c r="BQ1307" s="6"/>
      <c r="BR1307" s="6"/>
      <c r="BS1307" s="6"/>
      <c r="BT1307" s="6"/>
      <c r="BU1307" s="6">
        <v>590</v>
      </c>
      <c r="BV1307" s="6"/>
      <c r="BW1307" s="6"/>
      <c r="BX1307" s="6"/>
      <c r="BY1307" s="6"/>
      <c r="BZ1307" s="6"/>
      <c r="CA1307" s="6"/>
      <c r="CB1307" s="6"/>
      <c r="CC1307" s="6"/>
      <c r="CD1307" s="6"/>
      <c r="CE1307" s="6"/>
      <c r="CF1307" s="6"/>
      <c r="CG1307" s="6"/>
      <c r="CH1307" s="6"/>
      <c r="CI1307" s="6"/>
      <c r="CJ1307" s="6"/>
      <c r="CK1307" s="6"/>
      <c r="CL1307" s="6"/>
      <c r="CM1307" s="6"/>
      <c r="CN1307" s="6"/>
      <c r="CO1307" s="6"/>
      <c r="CP1307" s="6"/>
      <c r="CQ1307" s="6"/>
      <c r="CR1307" s="6"/>
      <c r="CS1307" s="6"/>
      <c r="CT1307" s="6"/>
      <c r="CU1307" s="6"/>
      <c r="CV1307" s="6"/>
      <c r="CW1307" s="6"/>
      <c r="CX1307" s="6"/>
      <c r="CY1307" s="6"/>
      <c r="CZ1307" s="6"/>
      <c r="DA1307" s="6"/>
      <c r="DB1307" s="6"/>
      <c r="DC1307" s="6"/>
      <c r="DD1307" s="6"/>
      <c r="DE1307" s="6"/>
      <c r="DF1307" s="6"/>
      <c r="DG1307" s="6"/>
      <c r="DH1307" s="6"/>
      <c r="DI1307" s="6"/>
      <c r="DJ1307" s="6"/>
      <c r="DK1307" s="6"/>
      <c r="DL1307" s="6"/>
      <c r="DM1307" s="6"/>
      <c r="DN1307" s="6"/>
      <c r="DO1307" s="6"/>
      <c r="DP1307" s="6"/>
      <c r="DQ1307" s="6"/>
      <c r="DR1307" s="6"/>
      <c r="DS1307" s="6"/>
      <c r="DT1307" s="6"/>
      <c r="DU1307" s="6"/>
      <c r="DV1307" s="6"/>
      <c r="DW1307" s="6"/>
      <c r="DX1307" s="6"/>
      <c r="DY1307" s="6"/>
      <c r="DZ1307" s="6"/>
      <c r="EA1307" s="6"/>
      <c r="EB1307" s="6"/>
      <c r="EC1307" s="6"/>
      <c r="ED1307" s="6"/>
      <c r="EE1307" s="6"/>
      <c r="EF1307" s="6"/>
      <c r="EG1307" s="6"/>
      <c r="EH1307" s="6"/>
      <c r="EI1307" s="6"/>
      <c r="EJ1307" s="6"/>
      <c r="EK1307" s="6"/>
      <c r="EL1307" s="6"/>
      <c r="EM1307" s="6"/>
      <c r="EN1307" s="6"/>
      <c r="EO1307" s="6"/>
      <c r="EP1307" s="6"/>
      <c r="EQ1307" s="6"/>
      <c r="ER1307" s="6"/>
      <c r="ES1307" s="6"/>
      <c r="ET1307" s="6"/>
      <c r="EU1307" s="6"/>
      <c r="EV1307" s="6"/>
      <c r="EW1307" s="6"/>
      <c r="EX1307" s="6"/>
      <c r="EY1307" s="6"/>
      <c r="EZ1307" s="6"/>
      <c r="FA1307" s="6"/>
      <c r="FB1307" s="6"/>
      <c r="FC1307" s="6"/>
      <c r="FD1307" s="6"/>
      <c r="FE1307" s="6"/>
      <c r="FF1307" s="6"/>
      <c r="FG1307" s="6"/>
      <c r="FH1307" s="6"/>
      <c r="FI1307" s="6"/>
      <c r="FJ1307" s="6"/>
      <c r="FK1307" s="6"/>
      <c r="FL1307" s="6"/>
      <c r="FM1307" s="6"/>
      <c r="FN1307" s="6"/>
      <c r="FO1307" s="6"/>
      <c r="FP1307" s="6"/>
      <c r="FQ1307" s="6"/>
      <c r="FR1307" s="6"/>
      <c r="FS1307" s="6"/>
      <c r="FT1307" s="6"/>
      <c r="FU1307" s="6"/>
      <c r="FV1307" s="6"/>
      <c r="FW1307" s="6"/>
      <c r="FX1307" s="6"/>
      <c r="FY1307" s="6"/>
      <c r="FZ1307" s="6"/>
      <c r="GA1307" s="6"/>
      <c r="GB1307" s="6"/>
      <c r="GC1307" s="6"/>
      <c r="GD1307" s="6"/>
      <c r="GE1307" s="6"/>
      <c r="GF1307" s="6"/>
      <c r="GG1307" s="6"/>
      <c r="GH1307" s="6"/>
      <c r="GI1307" s="6"/>
      <c r="GJ1307" s="6"/>
      <c r="GK1307" s="6"/>
      <c r="GL1307" s="6"/>
      <c r="GM1307" s="6"/>
      <c r="GN1307" s="6"/>
      <c r="GO1307" s="6"/>
      <c r="GP1307" s="6"/>
      <c r="GQ1307" s="6"/>
      <c r="GR1307" s="6"/>
      <c r="GS1307" s="6"/>
      <c r="GT1307" s="6"/>
      <c r="GU1307" s="6"/>
      <c r="GV1307" s="6"/>
      <c r="GW1307" s="6"/>
      <c r="GX1307" s="6"/>
      <c r="GY1307" s="6"/>
      <c r="GZ1307" s="6"/>
      <c r="HA1307" s="6"/>
      <c r="HB1307" s="6"/>
      <c r="HC1307" s="6"/>
      <c r="HD1307" s="6"/>
      <c r="HE1307" s="6"/>
      <c r="HF1307" s="6"/>
      <c r="HG1307" s="6"/>
      <c r="HH1307" s="6"/>
      <c r="HI1307" s="6"/>
      <c r="HJ1307" s="6"/>
      <c r="HK1307" s="6"/>
      <c r="HL1307" s="6"/>
      <c r="HM1307" s="6"/>
      <c r="HN1307" s="6"/>
      <c r="HO1307" s="6"/>
      <c r="HP1307" s="6"/>
      <c r="HQ1307" s="6"/>
      <c r="HR1307" s="6"/>
      <c r="HS1307" s="6"/>
      <c r="HT1307" s="6"/>
      <c r="HU1307" s="6"/>
      <c r="HV1307" s="6"/>
      <c r="HW1307" s="6"/>
      <c r="HX1307" s="6"/>
      <c r="HY1307" s="6"/>
      <c r="HZ1307" s="6"/>
      <c r="IA1307" s="6"/>
      <c r="IB1307" s="6"/>
      <c r="IC1307" s="6"/>
      <c r="ID1307" s="6"/>
      <c r="IE1307" s="6"/>
      <c r="IF1307" s="6"/>
      <c r="IG1307" s="6"/>
      <c r="IH1307" s="6"/>
      <c r="II1307" s="6"/>
      <c r="IJ1307" s="6"/>
      <c r="IK1307" s="6"/>
      <c r="IL1307" s="6"/>
      <c r="IM1307" s="6"/>
      <c r="IN1307" s="6"/>
      <c r="IO1307" s="6"/>
      <c r="IP1307" s="6"/>
      <c r="IQ1307" s="6"/>
      <c r="IR1307" s="6"/>
      <c r="IS1307" s="6"/>
      <c r="IT1307" s="6"/>
      <c r="IU1307" s="6"/>
      <c r="IV1307" s="6"/>
    </row>
    <row r="1308" spans="1:256" s="62" customFormat="1" x14ac:dyDescent="0.2">
      <c r="A1308" s="6" t="s">
        <v>894</v>
      </c>
      <c r="B1308" s="66">
        <v>36528.881944444445</v>
      </c>
      <c r="C1308" s="66"/>
      <c r="D1308" s="6" t="s">
        <v>984</v>
      </c>
      <c r="E1308" s="6"/>
      <c r="F1308" s="6"/>
      <c r="G1308" s="6">
        <v>70</v>
      </c>
      <c r="H1308" s="6"/>
      <c r="I1308" s="6"/>
      <c r="J1308" s="6" t="s">
        <v>1784</v>
      </c>
      <c r="K1308" s="6">
        <v>0.01</v>
      </c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  <c r="BD1308" s="6"/>
      <c r="BE1308" s="6"/>
      <c r="BF1308" s="6"/>
      <c r="BG1308" s="6"/>
      <c r="BH1308" s="6"/>
      <c r="BI1308" s="6"/>
      <c r="BJ1308" s="6"/>
      <c r="BK1308" s="6"/>
      <c r="BL1308" s="6"/>
      <c r="BM1308" s="6"/>
      <c r="BN1308" s="6"/>
      <c r="BO1308" s="6"/>
      <c r="BP1308" s="6"/>
      <c r="BQ1308" s="6"/>
      <c r="BR1308" s="6"/>
      <c r="BS1308" s="6"/>
      <c r="BT1308" s="6"/>
      <c r="BU1308" s="6"/>
      <c r="BV1308" s="6"/>
      <c r="BW1308" s="6">
        <v>3.26</v>
      </c>
      <c r="BX1308" s="6"/>
      <c r="BY1308" s="6"/>
      <c r="BZ1308" s="6"/>
      <c r="CA1308" s="6"/>
      <c r="CB1308" s="6"/>
      <c r="CC1308" s="6"/>
      <c r="CD1308" s="6"/>
      <c r="CE1308" s="6"/>
      <c r="CF1308" s="6"/>
      <c r="CG1308" s="6"/>
      <c r="CH1308" s="6"/>
      <c r="CI1308" s="6"/>
      <c r="CJ1308" s="6"/>
      <c r="CK1308" s="6"/>
      <c r="CL1308" s="6"/>
      <c r="CM1308" s="6"/>
      <c r="CN1308" s="6"/>
      <c r="CO1308" s="6"/>
      <c r="CP1308" s="6"/>
      <c r="CQ1308" s="6"/>
      <c r="CR1308" s="6"/>
      <c r="CS1308" s="6"/>
      <c r="CT1308" s="6"/>
      <c r="CU1308" s="6"/>
      <c r="CV1308" s="6"/>
      <c r="CW1308" s="6"/>
      <c r="CX1308" s="6"/>
      <c r="CY1308" s="6"/>
      <c r="CZ1308" s="6"/>
      <c r="DA1308" s="6"/>
      <c r="DB1308" s="6"/>
      <c r="DC1308" s="6"/>
      <c r="DD1308" s="6"/>
      <c r="DE1308" s="6"/>
      <c r="DF1308" s="6"/>
      <c r="DG1308" s="6"/>
      <c r="DH1308" s="6"/>
      <c r="DI1308" s="6"/>
      <c r="DJ1308" s="6"/>
      <c r="DK1308" s="6"/>
      <c r="DL1308" s="6"/>
      <c r="DM1308" s="6"/>
      <c r="DN1308" s="6"/>
      <c r="DO1308" s="6"/>
      <c r="DP1308" s="6"/>
      <c r="DQ1308" s="6"/>
      <c r="DR1308" s="6"/>
      <c r="DS1308" s="6"/>
      <c r="DT1308" s="6"/>
      <c r="DU1308" s="6"/>
      <c r="DV1308" s="6"/>
      <c r="DW1308" s="6"/>
      <c r="DX1308" s="6"/>
      <c r="DY1308" s="6"/>
      <c r="DZ1308" s="6"/>
      <c r="EA1308" s="6"/>
      <c r="EB1308" s="6"/>
      <c r="EC1308" s="6"/>
      <c r="ED1308" s="6"/>
      <c r="EE1308" s="6"/>
      <c r="EF1308" s="6"/>
      <c r="EG1308" s="6"/>
      <c r="EH1308" s="6"/>
      <c r="EI1308" s="6"/>
      <c r="EJ1308" s="6"/>
      <c r="EK1308" s="6"/>
      <c r="EL1308" s="6"/>
      <c r="EM1308" s="6"/>
      <c r="EN1308" s="6"/>
      <c r="EO1308" s="6"/>
      <c r="EP1308" s="6"/>
      <c r="EQ1308" s="6"/>
      <c r="ER1308" s="6"/>
      <c r="ES1308" s="6"/>
      <c r="ET1308" s="6"/>
      <c r="EU1308" s="6"/>
      <c r="EV1308" s="6"/>
      <c r="EW1308" s="6"/>
      <c r="EX1308" s="6"/>
      <c r="EY1308" s="6"/>
      <c r="EZ1308" s="6"/>
      <c r="FA1308" s="6"/>
      <c r="FB1308" s="6"/>
      <c r="FC1308" s="6"/>
      <c r="FD1308" s="6"/>
      <c r="FE1308" s="6"/>
      <c r="FF1308" s="6"/>
      <c r="FG1308" s="6"/>
      <c r="FH1308" s="6"/>
      <c r="FI1308" s="6"/>
      <c r="FJ1308" s="6"/>
      <c r="FK1308" s="6"/>
      <c r="FL1308" s="6"/>
      <c r="FM1308" s="6"/>
      <c r="FN1308" s="6"/>
      <c r="FO1308" s="6"/>
      <c r="FP1308" s="6"/>
      <c r="FQ1308" s="6"/>
      <c r="FR1308" s="6"/>
      <c r="FS1308" s="6"/>
      <c r="FT1308" s="6"/>
      <c r="FU1308" s="6"/>
      <c r="FV1308" s="6"/>
      <c r="FW1308" s="6"/>
      <c r="FX1308" s="6"/>
      <c r="FY1308" s="6"/>
      <c r="FZ1308" s="6"/>
      <c r="GA1308" s="6"/>
      <c r="GB1308" s="6"/>
      <c r="GC1308" s="6"/>
      <c r="GD1308" s="6"/>
      <c r="GE1308" s="6"/>
      <c r="GF1308" s="6"/>
      <c r="GG1308" s="6"/>
      <c r="GH1308" s="6"/>
      <c r="GI1308" s="6"/>
      <c r="GJ1308" s="6"/>
      <c r="GK1308" s="6"/>
      <c r="GL1308" s="6"/>
      <c r="GM1308" s="6"/>
      <c r="GN1308" s="6"/>
      <c r="GO1308" s="6"/>
      <c r="GP1308" s="6"/>
      <c r="GQ1308" s="6"/>
      <c r="GR1308" s="6"/>
      <c r="GS1308" s="6"/>
      <c r="GT1308" s="6"/>
      <c r="GU1308" s="6"/>
      <c r="GV1308" s="6"/>
      <c r="GW1308" s="6"/>
      <c r="GX1308" s="6"/>
      <c r="GY1308" s="6"/>
      <c r="GZ1308" s="6"/>
      <c r="HA1308" s="6"/>
      <c r="HB1308" s="6"/>
      <c r="HC1308" s="6"/>
      <c r="HD1308" s="6"/>
      <c r="HE1308" s="6"/>
      <c r="HF1308" s="6"/>
      <c r="HG1308" s="6"/>
      <c r="HH1308" s="6"/>
      <c r="HI1308" s="6"/>
      <c r="HJ1308" s="6"/>
      <c r="HK1308" s="6"/>
      <c r="HL1308" s="6"/>
      <c r="HM1308" s="6"/>
      <c r="HN1308" s="6"/>
      <c r="HO1308" s="6"/>
      <c r="HP1308" s="6"/>
      <c r="HQ1308" s="6"/>
      <c r="HR1308" s="6"/>
      <c r="HS1308" s="6"/>
      <c r="HT1308" s="6"/>
      <c r="HU1308" s="6"/>
      <c r="HV1308" s="6"/>
      <c r="HW1308" s="6"/>
      <c r="HX1308" s="6"/>
      <c r="HY1308" s="6"/>
      <c r="HZ1308" s="6"/>
      <c r="IA1308" s="6"/>
      <c r="IB1308" s="6"/>
      <c r="IC1308" s="6"/>
      <c r="ID1308" s="6"/>
      <c r="IE1308" s="6"/>
      <c r="IF1308" s="6"/>
      <c r="IG1308" s="6"/>
      <c r="IH1308" s="6"/>
      <c r="II1308" s="6"/>
      <c r="IJ1308" s="6"/>
      <c r="IK1308" s="6"/>
      <c r="IL1308" s="6"/>
      <c r="IM1308" s="6"/>
      <c r="IN1308" s="6"/>
      <c r="IO1308" s="6"/>
      <c r="IP1308" s="6"/>
      <c r="IQ1308" s="6"/>
      <c r="IR1308" s="6"/>
      <c r="IS1308" s="6"/>
      <c r="IT1308" s="6"/>
      <c r="IU1308" s="6"/>
      <c r="IV1308" s="6"/>
    </row>
    <row r="1309" spans="1:256" s="62" customFormat="1" x14ac:dyDescent="0.2">
      <c r="A1309" s="6" t="s">
        <v>894</v>
      </c>
      <c r="B1309" s="66">
        <v>36578.477083333331</v>
      </c>
      <c r="C1309" s="66">
        <v>36580.434027777781</v>
      </c>
      <c r="D1309" s="6" t="s">
        <v>985</v>
      </c>
      <c r="E1309" s="6" t="s">
        <v>986</v>
      </c>
      <c r="F1309" s="6"/>
      <c r="G1309" s="6">
        <v>50</v>
      </c>
      <c r="H1309" s="6"/>
      <c r="I1309" s="6"/>
      <c r="J1309" s="6"/>
      <c r="K1309" s="6"/>
      <c r="L1309" s="6"/>
      <c r="M1309" s="6">
        <v>24.8</v>
      </c>
      <c r="N1309" s="6"/>
      <c r="O1309" s="6">
        <v>1590</v>
      </c>
      <c r="P1309" s="6"/>
      <c r="Q1309" s="6">
        <v>2800</v>
      </c>
      <c r="R1309" s="6"/>
      <c r="S1309" s="6">
        <v>0.54900000000000004</v>
      </c>
      <c r="T1309" s="6"/>
      <c r="U1309" s="6">
        <v>4.05</v>
      </c>
      <c r="V1309" s="6"/>
      <c r="W1309" s="6"/>
      <c r="X1309" s="6"/>
      <c r="Y1309" s="6"/>
      <c r="Z1309" s="6"/>
      <c r="AA1309" s="6"/>
      <c r="AB1309" s="6"/>
      <c r="AC1309" s="6"/>
      <c r="AD1309" s="6"/>
      <c r="AE1309" s="6">
        <v>48</v>
      </c>
      <c r="AF1309" s="6"/>
      <c r="AG1309" s="6">
        <v>750</v>
      </c>
      <c r="AH1309" s="6"/>
      <c r="AI1309" s="6"/>
      <c r="AJ1309" s="6"/>
      <c r="AK1309" s="6"/>
      <c r="AL1309" s="6"/>
      <c r="AM1309" s="6">
        <v>7.42</v>
      </c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>
        <v>234</v>
      </c>
      <c r="BB1309" s="6"/>
      <c r="BC1309" s="6">
        <v>56</v>
      </c>
      <c r="BD1309" s="6"/>
      <c r="BE1309" s="6"/>
      <c r="BF1309" s="6"/>
      <c r="BG1309" s="6">
        <v>27</v>
      </c>
      <c r="BH1309" s="6"/>
      <c r="BI1309" s="6">
        <v>12</v>
      </c>
      <c r="BJ1309" s="6"/>
      <c r="BK1309" s="6">
        <v>41</v>
      </c>
      <c r="BL1309" s="6"/>
      <c r="BM1309" s="6">
        <v>140</v>
      </c>
      <c r="BN1309" s="6"/>
      <c r="BO1309" s="6">
        <v>0.39900000000000002</v>
      </c>
      <c r="BP1309" s="6"/>
      <c r="BQ1309" s="6"/>
      <c r="BR1309" s="6"/>
      <c r="BS1309" s="6"/>
      <c r="BT1309" s="6"/>
      <c r="BU1309" s="6">
        <v>190</v>
      </c>
      <c r="BV1309" s="6"/>
      <c r="BW1309" s="6"/>
      <c r="BX1309" s="6"/>
      <c r="BY1309" s="6"/>
      <c r="BZ1309" s="6"/>
      <c r="CA1309" s="6"/>
      <c r="CB1309" s="6"/>
      <c r="CC1309" s="6"/>
      <c r="CD1309" s="6"/>
      <c r="CE1309" s="6"/>
      <c r="CF1309" s="6"/>
      <c r="CG1309" s="6"/>
      <c r="CH1309" s="6"/>
      <c r="CI1309" s="6"/>
      <c r="CJ1309" s="6"/>
      <c r="CK1309" s="6"/>
      <c r="CL1309" s="6"/>
      <c r="CM1309" s="6"/>
      <c r="CN1309" s="6"/>
      <c r="CO1309" s="6"/>
      <c r="CP1309" s="6"/>
      <c r="CQ1309" s="6"/>
      <c r="CR1309" s="6"/>
      <c r="CS1309" s="6"/>
      <c r="CT1309" s="6"/>
      <c r="CU1309" s="6"/>
      <c r="CV1309" s="6"/>
      <c r="CW1309" s="6"/>
      <c r="CX1309" s="6"/>
      <c r="CY1309" s="6"/>
      <c r="CZ1309" s="6"/>
      <c r="DA1309" s="6"/>
      <c r="DB1309" s="6"/>
      <c r="DC1309" s="6"/>
      <c r="DD1309" s="6"/>
      <c r="DE1309" s="6"/>
      <c r="DF1309" s="6"/>
      <c r="DG1309" s="6"/>
      <c r="DH1309" s="6"/>
      <c r="DI1309" s="6"/>
      <c r="DJ1309" s="6"/>
      <c r="DK1309" s="6"/>
      <c r="DL1309" s="6"/>
      <c r="DM1309" s="6"/>
      <c r="DN1309" s="6"/>
      <c r="DO1309" s="6"/>
      <c r="DP1309" s="6"/>
      <c r="DQ1309" s="6"/>
      <c r="DR1309" s="6"/>
      <c r="DS1309" s="6"/>
      <c r="DT1309" s="6"/>
      <c r="DU1309" s="6"/>
      <c r="DV1309" s="6"/>
      <c r="DW1309" s="6"/>
      <c r="DX1309" s="6"/>
      <c r="DY1309" s="6"/>
      <c r="DZ1309" s="6"/>
      <c r="EA1309" s="6"/>
      <c r="EB1309" s="6"/>
      <c r="EC1309" s="6"/>
      <c r="ED1309" s="6"/>
      <c r="EE1309" s="6"/>
      <c r="EF1309" s="6"/>
      <c r="EG1309" s="6"/>
      <c r="EH1309" s="6"/>
      <c r="EI1309" s="6"/>
      <c r="EJ1309" s="6"/>
      <c r="EK1309" s="6"/>
      <c r="EL1309" s="6"/>
      <c r="EM1309" s="6"/>
      <c r="EN1309" s="6"/>
      <c r="EO1309" s="6"/>
      <c r="EP1309" s="6"/>
      <c r="EQ1309" s="6"/>
      <c r="ER1309" s="6"/>
      <c r="ES1309" s="6"/>
      <c r="ET1309" s="6"/>
      <c r="EU1309" s="6"/>
      <c r="EV1309" s="6"/>
      <c r="EW1309" s="6"/>
      <c r="EX1309" s="6"/>
      <c r="EY1309" s="6"/>
      <c r="EZ1309" s="6"/>
      <c r="FA1309" s="6"/>
      <c r="FB1309" s="6"/>
      <c r="FC1309" s="6"/>
      <c r="FD1309" s="6"/>
      <c r="FE1309" s="6"/>
      <c r="FF1309" s="6"/>
      <c r="FG1309" s="6"/>
      <c r="FH1309" s="6"/>
      <c r="FI1309" s="6"/>
      <c r="FJ1309" s="6"/>
      <c r="FK1309" s="6"/>
      <c r="FL1309" s="6"/>
      <c r="FM1309" s="6"/>
      <c r="FN1309" s="6"/>
      <c r="FO1309" s="6"/>
      <c r="FP1309" s="6"/>
      <c r="FQ1309" s="6"/>
      <c r="FR1309" s="6"/>
      <c r="FS1309" s="6"/>
      <c r="FT1309" s="6"/>
      <c r="FU1309" s="6"/>
      <c r="FV1309" s="6"/>
      <c r="FW1309" s="6"/>
      <c r="FX1309" s="6"/>
      <c r="FY1309" s="6"/>
      <c r="FZ1309" s="6"/>
      <c r="GA1309" s="6"/>
      <c r="GB1309" s="6"/>
      <c r="GC1309" s="6"/>
      <c r="GD1309" s="6"/>
      <c r="GE1309" s="6"/>
      <c r="GF1309" s="6"/>
      <c r="GG1309" s="6"/>
      <c r="GH1309" s="6"/>
      <c r="GI1309" s="6"/>
      <c r="GJ1309" s="6"/>
      <c r="GK1309" s="6"/>
      <c r="GL1309" s="6"/>
      <c r="GM1309" s="6"/>
      <c r="GN1309" s="6"/>
      <c r="GO1309" s="6"/>
      <c r="GP1309" s="6"/>
      <c r="GQ1309" s="6"/>
      <c r="GR1309" s="6"/>
      <c r="GS1309" s="6"/>
      <c r="GT1309" s="6"/>
      <c r="GU1309" s="6"/>
      <c r="GV1309" s="6"/>
      <c r="GW1309" s="6"/>
      <c r="GX1309" s="6"/>
      <c r="GY1309" s="6"/>
      <c r="GZ1309" s="6"/>
      <c r="HA1309" s="6"/>
      <c r="HB1309" s="6"/>
      <c r="HC1309" s="6"/>
      <c r="HD1309" s="6"/>
      <c r="HE1309" s="6"/>
      <c r="HF1309" s="6"/>
      <c r="HG1309" s="6"/>
      <c r="HH1309" s="6"/>
      <c r="HI1309" s="6"/>
      <c r="HJ1309" s="6"/>
      <c r="HK1309" s="6"/>
      <c r="HL1309" s="6"/>
      <c r="HM1309" s="6"/>
      <c r="HN1309" s="6"/>
      <c r="HO1309" s="6"/>
      <c r="HP1309" s="6"/>
      <c r="HQ1309" s="6"/>
      <c r="HR1309" s="6"/>
      <c r="HS1309" s="6"/>
      <c r="HT1309" s="6"/>
      <c r="HU1309" s="6"/>
      <c r="HV1309" s="6"/>
      <c r="HW1309" s="6"/>
      <c r="HX1309" s="6"/>
      <c r="HY1309" s="6"/>
      <c r="HZ1309" s="6"/>
      <c r="IA1309" s="6"/>
      <c r="IB1309" s="6"/>
      <c r="IC1309" s="6"/>
      <c r="ID1309" s="6"/>
      <c r="IE1309" s="6"/>
      <c r="IF1309" s="6"/>
      <c r="IG1309" s="6"/>
      <c r="IH1309" s="6"/>
      <c r="II1309" s="6"/>
      <c r="IJ1309" s="6"/>
      <c r="IK1309" s="6"/>
      <c r="IL1309" s="6"/>
      <c r="IM1309" s="6"/>
      <c r="IN1309" s="6"/>
      <c r="IO1309" s="6"/>
      <c r="IP1309" s="6"/>
      <c r="IQ1309" s="6"/>
      <c r="IR1309" s="6"/>
      <c r="IS1309" s="6"/>
      <c r="IT1309" s="6"/>
      <c r="IU1309" s="6"/>
      <c r="IV1309" s="6"/>
    </row>
    <row r="1310" spans="1:256" s="62" customFormat="1" x14ac:dyDescent="0.2">
      <c r="A1310" s="6" t="s">
        <v>894</v>
      </c>
      <c r="B1310" s="66">
        <v>36579.673611111109</v>
      </c>
      <c r="C1310" s="66"/>
      <c r="D1310" s="6" t="s">
        <v>987</v>
      </c>
      <c r="E1310" s="6"/>
      <c r="F1310" s="6"/>
      <c r="G1310" s="6">
        <v>70</v>
      </c>
      <c r="H1310" s="6"/>
      <c r="I1310" s="6"/>
      <c r="J1310" s="6"/>
      <c r="K1310" s="6">
        <v>0.05</v>
      </c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  <c r="BD1310" s="6"/>
      <c r="BE1310" s="6"/>
      <c r="BF1310" s="6"/>
      <c r="BG1310" s="6"/>
      <c r="BH1310" s="6"/>
      <c r="BI1310" s="6"/>
      <c r="BJ1310" s="6"/>
      <c r="BK1310" s="6"/>
      <c r="BL1310" s="6"/>
      <c r="BM1310" s="6"/>
      <c r="BN1310" s="6"/>
      <c r="BO1310" s="6"/>
      <c r="BP1310" s="6"/>
      <c r="BQ1310" s="6"/>
      <c r="BR1310" s="6"/>
      <c r="BS1310" s="6"/>
      <c r="BT1310" s="6"/>
      <c r="BU1310" s="6"/>
      <c r="BV1310" s="6" t="s">
        <v>1784</v>
      </c>
      <c r="BW1310" s="6">
        <v>1.4</v>
      </c>
      <c r="BX1310" s="6"/>
      <c r="BY1310" s="6"/>
      <c r="BZ1310" s="6"/>
      <c r="CA1310" s="6"/>
      <c r="CB1310" s="6"/>
      <c r="CC1310" s="6"/>
      <c r="CD1310" s="6"/>
      <c r="CE1310" s="6"/>
      <c r="CF1310" s="6"/>
      <c r="CG1310" s="6"/>
      <c r="CH1310" s="6"/>
      <c r="CI1310" s="6"/>
      <c r="CJ1310" s="6"/>
      <c r="CK1310" s="6"/>
      <c r="CL1310" s="6"/>
      <c r="CM1310" s="6"/>
      <c r="CN1310" s="6"/>
      <c r="CO1310" s="6"/>
      <c r="CP1310" s="6"/>
      <c r="CQ1310" s="6"/>
      <c r="CR1310" s="6"/>
      <c r="CS1310" s="6"/>
      <c r="CT1310" s="6"/>
      <c r="CU1310" s="6"/>
      <c r="CV1310" s="6"/>
      <c r="CW1310" s="6"/>
      <c r="CX1310" s="6"/>
      <c r="CY1310" s="6"/>
      <c r="CZ1310" s="6"/>
      <c r="DA1310" s="6"/>
      <c r="DB1310" s="6"/>
      <c r="DC1310" s="6"/>
      <c r="DD1310" s="6"/>
      <c r="DE1310" s="6"/>
      <c r="DF1310" s="6"/>
      <c r="DG1310" s="6"/>
      <c r="DH1310" s="6"/>
      <c r="DI1310" s="6"/>
      <c r="DJ1310" s="6"/>
      <c r="DK1310" s="6"/>
      <c r="DL1310" s="6"/>
      <c r="DM1310" s="6"/>
      <c r="DN1310" s="6"/>
      <c r="DO1310" s="6"/>
      <c r="DP1310" s="6"/>
      <c r="DQ1310" s="6"/>
      <c r="DR1310" s="6"/>
      <c r="DS1310" s="6"/>
      <c r="DT1310" s="6"/>
      <c r="DU1310" s="6"/>
      <c r="DV1310" s="6"/>
      <c r="DW1310" s="6"/>
      <c r="DX1310" s="6"/>
      <c r="DY1310" s="6"/>
      <c r="DZ1310" s="6"/>
      <c r="EA1310" s="6"/>
      <c r="EB1310" s="6"/>
      <c r="EC1310" s="6"/>
      <c r="ED1310" s="6"/>
      <c r="EE1310" s="6"/>
      <c r="EF1310" s="6"/>
      <c r="EG1310" s="6"/>
      <c r="EH1310" s="6"/>
      <c r="EI1310" s="6"/>
      <c r="EJ1310" s="6"/>
      <c r="EK1310" s="6"/>
      <c r="EL1310" s="6"/>
      <c r="EM1310" s="6"/>
      <c r="EN1310" s="6"/>
      <c r="EO1310" s="6"/>
      <c r="EP1310" s="6"/>
      <c r="EQ1310" s="6"/>
      <c r="ER1310" s="6"/>
      <c r="ES1310" s="6"/>
      <c r="ET1310" s="6"/>
      <c r="EU1310" s="6"/>
      <c r="EV1310" s="6"/>
      <c r="EW1310" s="6"/>
      <c r="EX1310" s="6"/>
      <c r="EY1310" s="6"/>
      <c r="EZ1310" s="6"/>
      <c r="FA1310" s="6"/>
      <c r="FB1310" s="6"/>
      <c r="FC1310" s="6"/>
      <c r="FD1310" s="6"/>
      <c r="FE1310" s="6"/>
      <c r="FF1310" s="6"/>
      <c r="FG1310" s="6"/>
      <c r="FH1310" s="6"/>
      <c r="FI1310" s="6"/>
      <c r="FJ1310" s="6"/>
      <c r="FK1310" s="6"/>
      <c r="FL1310" s="6"/>
      <c r="FM1310" s="6"/>
      <c r="FN1310" s="6"/>
      <c r="FO1310" s="6"/>
      <c r="FP1310" s="6"/>
      <c r="FQ1310" s="6"/>
      <c r="FR1310" s="6"/>
      <c r="FS1310" s="6"/>
      <c r="FT1310" s="6"/>
      <c r="FU1310" s="6"/>
      <c r="FV1310" s="6"/>
      <c r="FW1310" s="6"/>
      <c r="FX1310" s="6"/>
      <c r="FY1310" s="6"/>
      <c r="FZ1310" s="6"/>
      <c r="GA1310" s="6"/>
      <c r="GB1310" s="6"/>
      <c r="GC1310" s="6"/>
      <c r="GD1310" s="6"/>
      <c r="GE1310" s="6"/>
      <c r="GF1310" s="6"/>
      <c r="GG1310" s="6"/>
      <c r="GH1310" s="6"/>
      <c r="GI1310" s="6"/>
      <c r="GJ1310" s="6"/>
      <c r="GK1310" s="6"/>
      <c r="GL1310" s="6"/>
      <c r="GM1310" s="6"/>
      <c r="GN1310" s="6"/>
      <c r="GO1310" s="6"/>
      <c r="GP1310" s="6"/>
      <c r="GQ1310" s="6"/>
      <c r="GR1310" s="6"/>
      <c r="GS1310" s="6"/>
      <c r="GT1310" s="6"/>
      <c r="GU1310" s="6"/>
      <c r="GV1310" s="6"/>
      <c r="GW1310" s="6"/>
      <c r="GX1310" s="6"/>
      <c r="GY1310" s="6"/>
      <c r="GZ1310" s="6"/>
      <c r="HA1310" s="6"/>
      <c r="HB1310" s="6"/>
      <c r="HC1310" s="6"/>
      <c r="HD1310" s="6"/>
      <c r="HE1310" s="6"/>
      <c r="HF1310" s="6"/>
      <c r="HG1310" s="6"/>
      <c r="HH1310" s="6"/>
      <c r="HI1310" s="6"/>
      <c r="HJ1310" s="6"/>
      <c r="HK1310" s="6"/>
      <c r="HL1310" s="6"/>
      <c r="HM1310" s="6"/>
      <c r="HN1310" s="6"/>
      <c r="HO1310" s="6"/>
      <c r="HP1310" s="6"/>
      <c r="HQ1310" s="6"/>
      <c r="HR1310" s="6"/>
      <c r="HS1310" s="6"/>
      <c r="HT1310" s="6"/>
      <c r="HU1310" s="6"/>
      <c r="HV1310" s="6"/>
      <c r="HW1310" s="6"/>
      <c r="HX1310" s="6"/>
      <c r="HY1310" s="6"/>
      <c r="HZ1310" s="6"/>
      <c r="IA1310" s="6"/>
      <c r="IB1310" s="6"/>
      <c r="IC1310" s="6"/>
      <c r="ID1310" s="6"/>
      <c r="IE1310" s="6"/>
      <c r="IF1310" s="6"/>
      <c r="IG1310" s="6"/>
      <c r="IH1310" s="6"/>
      <c r="II1310" s="6"/>
      <c r="IJ1310" s="6"/>
      <c r="IK1310" s="6"/>
      <c r="IL1310" s="6"/>
      <c r="IM1310" s="6"/>
      <c r="IN1310" s="6"/>
      <c r="IO1310" s="6"/>
      <c r="IP1310" s="6"/>
      <c r="IQ1310" s="6"/>
      <c r="IR1310" s="6"/>
      <c r="IS1310" s="6"/>
      <c r="IT1310" s="6"/>
      <c r="IU1310" s="6"/>
      <c r="IV1310" s="6"/>
    </row>
    <row r="1311" spans="1:256" s="62" customFormat="1" x14ac:dyDescent="0.2">
      <c r="A1311" s="6" t="s">
        <v>894</v>
      </c>
      <c r="B1311" s="66">
        <v>36622.411111111112</v>
      </c>
      <c r="C1311" s="66"/>
      <c r="D1311" s="6" t="s">
        <v>988</v>
      </c>
      <c r="E1311" s="6"/>
      <c r="F1311" s="6"/>
      <c r="G1311" s="6">
        <v>70</v>
      </c>
      <c r="H1311" s="6"/>
      <c r="I1311" s="6"/>
      <c r="J1311" s="6"/>
      <c r="K1311" s="6">
        <v>0.01</v>
      </c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  <c r="BD1311" s="6"/>
      <c r="BE1311" s="6"/>
      <c r="BF1311" s="6"/>
      <c r="BG1311" s="6"/>
      <c r="BH1311" s="6"/>
      <c r="BI1311" s="6"/>
      <c r="BJ1311" s="6"/>
      <c r="BK1311" s="6"/>
      <c r="BL1311" s="6"/>
      <c r="BM1311" s="6"/>
      <c r="BN1311" s="6"/>
      <c r="BO1311" s="6"/>
      <c r="BP1311" s="6"/>
      <c r="BQ1311" s="6"/>
      <c r="BR1311" s="6"/>
      <c r="BS1311" s="6"/>
      <c r="BT1311" s="6"/>
      <c r="BU1311" s="6"/>
      <c r="BV1311" s="6"/>
      <c r="BW1311" s="6"/>
      <c r="BX1311" s="6"/>
      <c r="BY1311" s="6"/>
      <c r="BZ1311" s="6"/>
      <c r="CA1311" s="6"/>
      <c r="CB1311" s="6"/>
      <c r="CC1311" s="6"/>
      <c r="CD1311" s="6"/>
      <c r="CE1311" s="6"/>
      <c r="CF1311" s="6"/>
      <c r="CG1311" s="6"/>
      <c r="CH1311" s="6"/>
      <c r="CI1311" s="6"/>
      <c r="CJ1311" s="6"/>
      <c r="CK1311" s="6"/>
      <c r="CL1311" s="6"/>
      <c r="CM1311" s="6"/>
      <c r="CN1311" s="6"/>
      <c r="CO1311" s="6"/>
      <c r="CP1311" s="6"/>
      <c r="CQ1311" s="6"/>
      <c r="CR1311" s="6"/>
      <c r="CS1311" s="6"/>
      <c r="CT1311" s="6"/>
      <c r="CU1311" s="6"/>
      <c r="CV1311" s="6"/>
      <c r="CW1311" s="6"/>
      <c r="CX1311" s="6"/>
      <c r="CY1311" s="6"/>
      <c r="CZ1311" s="6"/>
      <c r="DA1311" s="6"/>
      <c r="DB1311" s="6"/>
      <c r="DC1311" s="6"/>
      <c r="DD1311" s="6"/>
      <c r="DE1311" s="6"/>
      <c r="DF1311" s="6"/>
      <c r="DG1311" s="6"/>
      <c r="DH1311" s="6"/>
      <c r="DI1311" s="6"/>
      <c r="DJ1311" s="6"/>
      <c r="DK1311" s="6"/>
      <c r="DL1311" s="6"/>
      <c r="DM1311" s="6"/>
      <c r="DN1311" s="6"/>
      <c r="DO1311" s="6"/>
      <c r="DP1311" s="6"/>
      <c r="DQ1311" s="6"/>
      <c r="DR1311" s="6"/>
      <c r="DS1311" s="6"/>
      <c r="DT1311" s="6"/>
      <c r="DU1311" s="6"/>
      <c r="DV1311" s="6"/>
      <c r="DW1311" s="6"/>
      <c r="DX1311" s="6"/>
      <c r="DY1311" s="6"/>
      <c r="DZ1311" s="6"/>
      <c r="EA1311" s="6"/>
      <c r="EB1311" s="6"/>
      <c r="EC1311" s="6"/>
      <c r="ED1311" s="6"/>
      <c r="EE1311" s="6"/>
      <c r="EF1311" s="6"/>
      <c r="EG1311" s="6"/>
      <c r="EH1311" s="6"/>
      <c r="EI1311" s="6"/>
      <c r="EJ1311" s="6"/>
      <c r="EK1311" s="6"/>
      <c r="EL1311" s="6"/>
      <c r="EM1311" s="6"/>
      <c r="EN1311" s="6"/>
      <c r="EO1311" s="6"/>
      <c r="EP1311" s="6"/>
      <c r="EQ1311" s="6"/>
      <c r="ER1311" s="6"/>
      <c r="ES1311" s="6"/>
      <c r="ET1311" s="6"/>
      <c r="EU1311" s="6"/>
      <c r="EV1311" s="6"/>
      <c r="EW1311" s="6"/>
      <c r="EX1311" s="6"/>
      <c r="EY1311" s="6"/>
      <c r="EZ1311" s="6"/>
      <c r="FA1311" s="6"/>
      <c r="FB1311" s="6"/>
      <c r="FC1311" s="6"/>
      <c r="FD1311" s="6"/>
      <c r="FE1311" s="6"/>
      <c r="FF1311" s="6"/>
      <c r="FG1311" s="6"/>
      <c r="FH1311" s="6"/>
      <c r="FI1311" s="6"/>
      <c r="FJ1311" s="6"/>
      <c r="FK1311" s="6"/>
      <c r="FL1311" s="6"/>
      <c r="FM1311" s="6"/>
      <c r="FN1311" s="6"/>
      <c r="FO1311" s="6"/>
      <c r="FP1311" s="6"/>
      <c r="FQ1311" s="6"/>
      <c r="FR1311" s="6"/>
      <c r="FS1311" s="6"/>
      <c r="FT1311" s="6"/>
      <c r="FU1311" s="6"/>
      <c r="FV1311" s="6"/>
      <c r="FW1311" s="6"/>
      <c r="FX1311" s="6"/>
      <c r="FY1311" s="6"/>
      <c r="FZ1311" s="6"/>
      <c r="GA1311" s="6"/>
      <c r="GB1311" s="6"/>
      <c r="GC1311" s="6"/>
      <c r="GD1311" s="6"/>
      <c r="GE1311" s="6"/>
      <c r="GF1311" s="6"/>
      <c r="GG1311" s="6"/>
      <c r="GH1311" s="6"/>
      <c r="GI1311" s="6"/>
      <c r="GJ1311" s="6"/>
      <c r="GK1311" s="6"/>
      <c r="GL1311" s="6"/>
      <c r="GM1311" s="6"/>
      <c r="GN1311" s="6"/>
      <c r="GO1311" s="6"/>
      <c r="GP1311" s="6"/>
      <c r="GQ1311" s="6"/>
      <c r="GR1311" s="6"/>
      <c r="GS1311" s="6"/>
      <c r="GT1311" s="6"/>
      <c r="GU1311" s="6"/>
      <c r="GV1311" s="6"/>
      <c r="GW1311" s="6"/>
      <c r="GX1311" s="6"/>
      <c r="GY1311" s="6"/>
      <c r="GZ1311" s="6"/>
      <c r="HA1311" s="6"/>
      <c r="HB1311" s="6"/>
      <c r="HC1311" s="6"/>
      <c r="HD1311" s="6"/>
      <c r="HE1311" s="6"/>
      <c r="HF1311" s="6"/>
      <c r="HG1311" s="6"/>
      <c r="HH1311" s="6"/>
      <c r="HI1311" s="6"/>
      <c r="HJ1311" s="6"/>
      <c r="HK1311" s="6"/>
      <c r="HL1311" s="6"/>
      <c r="HM1311" s="6"/>
      <c r="HN1311" s="6"/>
      <c r="HO1311" s="6"/>
      <c r="HP1311" s="6"/>
      <c r="HQ1311" s="6"/>
      <c r="HR1311" s="6"/>
      <c r="HS1311" s="6"/>
      <c r="HT1311" s="6"/>
      <c r="HU1311" s="6"/>
      <c r="HV1311" s="6"/>
      <c r="HW1311" s="6"/>
      <c r="HX1311" s="6"/>
      <c r="HY1311" s="6"/>
      <c r="HZ1311" s="6"/>
      <c r="IA1311" s="6"/>
      <c r="IB1311" s="6"/>
      <c r="IC1311" s="6"/>
      <c r="ID1311" s="6"/>
      <c r="IE1311" s="6"/>
      <c r="IF1311" s="6"/>
      <c r="IG1311" s="6"/>
      <c r="IH1311" s="6"/>
      <c r="II1311" s="6"/>
      <c r="IJ1311" s="6"/>
      <c r="IK1311" s="6"/>
      <c r="IL1311" s="6"/>
      <c r="IM1311" s="6"/>
      <c r="IN1311" s="6"/>
      <c r="IO1311" s="6"/>
      <c r="IP1311" s="6"/>
      <c r="IQ1311" s="6"/>
      <c r="IR1311" s="6"/>
      <c r="IS1311" s="6"/>
      <c r="IT1311" s="6"/>
      <c r="IU1311" s="6"/>
      <c r="IV1311" s="6"/>
    </row>
    <row r="1312" spans="1:256" s="62" customFormat="1" x14ac:dyDescent="0.2">
      <c r="A1312" s="6" t="s">
        <v>894</v>
      </c>
      <c r="B1312" s="66">
        <v>36623.525694444441</v>
      </c>
      <c r="C1312" s="66">
        <v>36624.025000000001</v>
      </c>
      <c r="D1312" s="6" t="s">
        <v>989</v>
      </c>
      <c r="E1312" s="6" t="s">
        <v>990</v>
      </c>
      <c r="F1312" s="6"/>
      <c r="G1312" s="6">
        <v>50</v>
      </c>
      <c r="H1312" s="6"/>
      <c r="I1312" s="6"/>
      <c r="J1312" s="6"/>
      <c r="K1312" s="6"/>
      <c r="L1312" s="6"/>
      <c r="M1312" s="6">
        <v>4.4000000000000004</v>
      </c>
      <c r="N1312" s="6"/>
      <c r="O1312" s="6">
        <v>1500</v>
      </c>
      <c r="P1312" s="6"/>
      <c r="Q1312" s="6">
        <v>2500</v>
      </c>
      <c r="R1312" s="6"/>
      <c r="S1312" s="6">
        <v>0.79</v>
      </c>
      <c r="T1312" s="6"/>
      <c r="U1312" s="6">
        <v>3.52</v>
      </c>
      <c r="V1312" s="6"/>
      <c r="W1312" s="6"/>
      <c r="X1312" s="6"/>
      <c r="Y1312" s="6"/>
      <c r="Z1312" s="6"/>
      <c r="AA1312" s="6"/>
      <c r="AB1312" s="6"/>
      <c r="AC1312" s="6"/>
      <c r="AD1312" s="6" t="s">
        <v>1784</v>
      </c>
      <c r="AE1312" s="6">
        <v>18</v>
      </c>
      <c r="AF1312" s="6"/>
      <c r="AG1312" s="6">
        <v>1300</v>
      </c>
      <c r="AH1312" s="6"/>
      <c r="AI1312" s="6"/>
      <c r="AJ1312" s="6"/>
      <c r="AK1312" s="6"/>
      <c r="AL1312" s="6"/>
      <c r="AM1312" s="6">
        <v>7.85</v>
      </c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>
        <v>129</v>
      </c>
      <c r="BB1312" s="6"/>
      <c r="BC1312" s="6">
        <v>43</v>
      </c>
      <c r="BD1312" s="6"/>
      <c r="BE1312" s="6"/>
      <c r="BF1312" s="6"/>
      <c r="BG1312" s="6">
        <v>42</v>
      </c>
      <c r="BH1312" s="6"/>
      <c r="BI1312" s="6">
        <v>11</v>
      </c>
      <c r="BJ1312" s="6"/>
      <c r="BK1312" s="6">
        <v>120</v>
      </c>
      <c r="BL1312" s="6"/>
      <c r="BM1312" s="6">
        <v>190</v>
      </c>
      <c r="BN1312" s="6"/>
      <c r="BO1312" s="6">
        <v>0.18099999999999999</v>
      </c>
      <c r="BP1312" s="6"/>
      <c r="BQ1312" s="6"/>
      <c r="BR1312" s="6"/>
      <c r="BS1312" s="6"/>
      <c r="BT1312" s="6"/>
      <c r="BU1312" s="6">
        <v>150</v>
      </c>
      <c r="BV1312" s="6"/>
      <c r="BW1312" s="6"/>
      <c r="BX1312" s="6"/>
      <c r="BY1312" s="6"/>
      <c r="BZ1312" s="6"/>
      <c r="CA1312" s="6"/>
      <c r="CB1312" s="6"/>
      <c r="CC1312" s="6"/>
      <c r="CD1312" s="6"/>
      <c r="CE1312" s="6"/>
      <c r="CF1312" s="6"/>
      <c r="CG1312" s="6"/>
      <c r="CH1312" s="6"/>
      <c r="CI1312" s="6"/>
      <c r="CJ1312" s="6"/>
      <c r="CK1312" s="6"/>
      <c r="CL1312" s="6"/>
      <c r="CM1312" s="6"/>
      <c r="CN1312" s="6"/>
      <c r="CO1312" s="6"/>
      <c r="CP1312" s="6"/>
      <c r="CQ1312" s="6"/>
      <c r="CR1312" s="6"/>
      <c r="CS1312" s="6"/>
      <c r="CT1312" s="6"/>
      <c r="CU1312" s="6"/>
      <c r="CV1312" s="6"/>
      <c r="CW1312" s="6"/>
      <c r="CX1312" s="6"/>
      <c r="CY1312" s="6"/>
      <c r="CZ1312" s="6"/>
      <c r="DA1312" s="6"/>
      <c r="DB1312" s="6"/>
      <c r="DC1312" s="6"/>
      <c r="DD1312" s="6"/>
      <c r="DE1312" s="6"/>
      <c r="DF1312" s="6"/>
      <c r="DG1312" s="6"/>
      <c r="DH1312" s="6"/>
      <c r="DI1312" s="6"/>
      <c r="DJ1312" s="6"/>
      <c r="DK1312" s="6"/>
      <c r="DL1312" s="6"/>
      <c r="DM1312" s="6"/>
      <c r="DN1312" s="6"/>
      <c r="DO1312" s="6"/>
      <c r="DP1312" s="6"/>
      <c r="DQ1312" s="6"/>
      <c r="DR1312" s="6"/>
      <c r="DS1312" s="6"/>
      <c r="DT1312" s="6"/>
      <c r="DU1312" s="6"/>
      <c r="DV1312" s="6"/>
      <c r="DW1312" s="6"/>
      <c r="DX1312" s="6"/>
      <c r="DY1312" s="6"/>
      <c r="DZ1312" s="6"/>
      <c r="EA1312" s="6"/>
      <c r="EB1312" s="6"/>
      <c r="EC1312" s="6"/>
      <c r="ED1312" s="6"/>
      <c r="EE1312" s="6"/>
      <c r="EF1312" s="6"/>
      <c r="EG1312" s="6"/>
      <c r="EH1312" s="6"/>
      <c r="EI1312" s="6"/>
      <c r="EJ1312" s="6"/>
      <c r="EK1312" s="6"/>
      <c r="EL1312" s="6"/>
      <c r="EM1312" s="6"/>
      <c r="EN1312" s="6"/>
      <c r="EO1312" s="6"/>
      <c r="EP1312" s="6"/>
      <c r="EQ1312" s="6"/>
      <c r="ER1312" s="6"/>
      <c r="ES1312" s="6"/>
      <c r="ET1312" s="6"/>
      <c r="EU1312" s="6"/>
      <c r="EV1312" s="6"/>
      <c r="EW1312" s="6"/>
      <c r="EX1312" s="6"/>
      <c r="EY1312" s="6"/>
      <c r="EZ1312" s="6"/>
      <c r="FA1312" s="6"/>
      <c r="FB1312" s="6"/>
      <c r="FC1312" s="6"/>
      <c r="FD1312" s="6"/>
      <c r="FE1312" s="6"/>
      <c r="FF1312" s="6"/>
      <c r="FG1312" s="6"/>
      <c r="FH1312" s="6"/>
      <c r="FI1312" s="6"/>
      <c r="FJ1312" s="6"/>
      <c r="FK1312" s="6"/>
      <c r="FL1312" s="6"/>
      <c r="FM1312" s="6"/>
      <c r="FN1312" s="6"/>
      <c r="FO1312" s="6"/>
      <c r="FP1312" s="6"/>
      <c r="FQ1312" s="6"/>
      <c r="FR1312" s="6"/>
      <c r="FS1312" s="6"/>
      <c r="FT1312" s="6"/>
      <c r="FU1312" s="6"/>
      <c r="FV1312" s="6"/>
      <c r="FW1312" s="6"/>
      <c r="FX1312" s="6"/>
      <c r="FY1312" s="6"/>
      <c r="FZ1312" s="6"/>
      <c r="GA1312" s="6"/>
      <c r="GB1312" s="6"/>
      <c r="GC1312" s="6"/>
      <c r="GD1312" s="6"/>
      <c r="GE1312" s="6"/>
      <c r="GF1312" s="6"/>
      <c r="GG1312" s="6"/>
      <c r="GH1312" s="6"/>
      <c r="GI1312" s="6"/>
      <c r="GJ1312" s="6"/>
      <c r="GK1312" s="6"/>
      <c r="GL1312" s="6"/>
      <c r="GM1312" s="6"/>
      <c r="GN1312" s="6"/>
      <c r="GO1312" s="6"/>
      <c r="GP1312" s="6"/>
      <c r="GQ1312" s="6"/>
      <c r="GR1312" s="6"/>
      <c r="GS1312" s="6"/>
      <c r="GT1312" s="6"/>
      <c r="GU1312" s="6"/>
      <c r="GV1312" s="6"/>
      <c r="GW1312" s="6"/>
      <c r="GX1312" s="6"/>
      <c r="GY1312" s="6"/>
      <c r="GZ1312" s="6"/>
      <c r="HA1312" s="6"/>
      <c r="HB1312" s="6"/>
      <c r="HC1312" s="6"/>
      <c r="HD1312" s="6"/>
      <c r="HE1312" s="6"/>
      <c r="HF1312" s="6"/>
      <c r="HG1312" s="6"/>
      <c r="HH1312" s="6"/>
      <c r="HI1312" s="6"/>
      <c r="HJ1312" s="6"/>
      <c r="HK1312" s="6"/>
      <c r="HL1312" s="6"/>
      <c r="HM1312" s="6"/>
      <c r="HN1312" s="6"/>
      <c r="HO1312" s="6"/>
      <c r="HP1312" s="6"/>
      <c r="HQ1312" s="6"/>
      <c r="HR1312" s="6"/>
      <c r="HS1312" s="6"/>
      <c r="HT1312" s="6"/>
      <c r="HU1312" s="6"/>
      <c r="HV1312" s="6"/>
      <c r="HW1312" s="6"/>
      <c r="HX1312" s="6"/>
      <c r="HY1312" s="6"/>
      <c r="HZ1312" s="6"/>
      <c r="IA1312" s="6"/>
      <c r="IB1312" s="6"/>
      <c r="IC1312" s="6"/>
      <c r="ID1312" s="6"/>
      <c r="IE1312" s="6"/>
      <c r="IF1312" s="6"/>
      <c r="IG1312" s="6"/>
      <c r="IH1312" s="6"/>
      <c r="II1312" s="6"/>
      <c r="IJ1312" s="6"/>
      <c r="IK1312" s="6"/>
      <c r="IL1312" s="6"/>
      <c r="IM1312" s="6"/>
      <c r="IN1312" s="6"/>
      <c r="IO1312" s="6"/>
      <c r="IP1312" s="6"/>
      <c r="IQ1312" s="6"/>
      <c r="IR1312" s="6"/>
      <c r="IS1312" s="6"/>
      <c r="IT1312" s="6"/>
      <c r="IU1312" s="6"/>
      <c r="IV1312" s="6"/>
    </row>
    <row r="1313" spans="1:256" s="62" customFormat="1" x14ac:dyDescent="0.2">
      <c r="A1313" s="6" t="s">
        <v>894</v>
      </c>
      <c r="B1313" s="66">
        <v>36623.763888888891</v>
      </c>
      <c r="C1313" s="66"/>
      <c r="D1313" s="6" t="s">
        <v>991</v>
      </c>
      <c r="E1313" s="6"/>
      <c r="F1313" s="6"/>
      <c r="G1313" s="6">
        <v>70</v>
      </c>
      <c r="H1313" s="6"/>
      <c r="I1313" s="6"/>
      <c r="J1313" s="6"/>
      <c r="K1313" s="6">
        <v>0.01</v>
      </c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  <c r="BD1313" s="6"/>
      <c r="BE1313" s="6"/>
      <c r="BF1313" s="6"/>
      <c r="BG1313" s="6"/>
      <c r="BH1313" s="6"/>
      <c r="BI1313" s="6"/>
      <c r="BJ1313" s="6"/>
      <c r="BK1313" s="6"/>
      <c r="BL1313" s="6"/>
      <c r="BM1313" s="6"/>
      <c r="BN1313" s="6"/>
      <c r="BO1313" s="6"/>
      <c r="BP1313" s="6"/>
      <c r="BQ1313" s="6"/>
      <c r="BR1313" s="6"/>
      <c r="BS1313" s="6"/>
      <c r="BT1313" s="6"/>
      <c r="BU1313" s="6"/>
      <c r="BV1313" s="6"/>
      <c r="BW1313" s="6">
        <v>6.41</v>
      </c>
      <c r="BX1313" s="6"/>
      <c r="BY1313" s="6"/>
      <c r="BZ1313" s="6"/>
      <c r="CA1313" s="6"/>
      <c r="CB1313" s="6"/>
      <c r="CC1313" s="6"/>
      <c r="CD1313" s="6"/>
      <c r="CE1313" s="6"/>
      <c r="CF1313" s="6"/>
      <c r="CG1313" s="6"/>
      <c r="CH1313" s="6"/>
      <c r="CI1313" s="6"/>
      <c r="CJ1313" s="6"/>
      <c r="CK1313" s="6"/>
      <c r="CL1313" s="6"/>
      <c r="CM1313" s="6"/>
      <c r="CN1313" s="6"/>
      <c r="CO1313" s="6"/>
      <c r="CP1313" s="6"/>
      <c r="CQ1313" s="6"/>
      <c r="CR1313" s="6"/>
      <c r="CS1313" s="6"/>
      <c r="CT1313" s="6"/>
      <c r="CU1313" s="6"/>
      <c r="CV1313" s="6"/>
      <c r="CW1313" s="6"/>
      <c r="CX1313" s="6"/>
      <c r="CY1313" s="6"/>
      <c r="CZ1313" s="6"/>
      <c r="DA1313" s="6"/>
      <c r="DB1313" s="6"/>
      <c r="DC1313" s="6"/>
      <c r="DD1313" s="6"/>
      <c r="DE1313" s="6"/>
      <c r="DF1313" s="6"/>
      <c r="DG1313" s="6"/>
      <c r="DH1313" s="6"/>
      <c r="DI1313" s="6"/>
      <c r="DJ1313" s="6"/>
      <c r="DK1313" s="6"/>
      <c r="DL1313" s="6"/>
      <c r="DM1313" s="6"/>
      <c r="DN1313" s="6"/>
      <c r="DO1313" s="6"/>
      <c r="DP1313" s="6"/>
      <c r="DQ1313" s="6"/>
      <c r="DR1313" s="6"/>
      <c r="DS1313" s="6"/>
      <c r="DT1313" s="6"/>
      <c r="DU1313" s="6"/>
      <c r="DV1313" s="6"/>
      <c r="DW1313" s="6"/>
      <c r="DX1313" s="6"/>
      <c r="DY1313" s="6"/>
      <c r="DZ1313" s="6"/>
      <c r="EA1313" s="6"/>
      <c r="EB1313" s="6"/>
      <c r="EC1313" s="6"/>
      <c r="ED1313" s="6"/>
      <c r="EE1313" s="6"/>
      <c r="EF1313" s="6"/>
      <c r="EG1313" s="6"/>
      <c r="EH1313" s="6"/>
      <c r="EI1313" s="6"/>
      <c r="EJ1313" s="6"/>
      <c r="EK1313" s="6"/>
      <c r="EL1313" s="6"/>
      <c r="EM1313" s="6"/>
      <c r="EN1313" s="6"/>
      <c r="EO1313" s="6"/>
      <c r="EP1313" s="6"/>
      <c r="EQ1313" s="6"/>
      <c r="ER1313" s="6"/>
      <c r="ES1313" s="6"/>
      <c r="ET1313" s="6"/>
      <c r="EU1313" s="6"/>
      <c r="EV1313" s="6"/>
      <c r="EW1313" s="6"/>
      <c r="EX1313" s="6"/>
      <c r="EY1313" s="6"/>
      <c r="EZ1313" s="6"/>
      <c r="FA1313" s="6"/>
      <c r="FB1313" s="6"/>
      <c r="FC1313" s="6"/>
      <c r="FD1313" s="6"/>
      <c r="FE1313" s="6"/>
      <c r="FF1313" s="6"/>
      <c r="FG1313" s="6"/>
      <c r="FH1313" s="6"/>
      <c r="FI1313" s="6"/>
      <c r="FJ1313" s="6"/>
      <c r="FK1313" s="6"/>
      <c r="FL1313" s="6"/>
      <c r="FM1313" s="6"/>
      <c r="FN1313" s="6"/>
      <c r="FO1313" s="6"/>
      <c r="FP1313" s="6"/>
      <c r="FQ1313" s="6"/>
      <c r="FR1313" s="6"/>
      <c r="FS1313" s="6"/>
      <c r="FT1313" s="6"/>
      <c r="FU1313" s="6"/>
      <c r="FV1313" s="6"/>
      <c r="FW1313" s="6"/>
      <c r="FX1313" s="6"/>
      <c r="FY1313" s="6"/>
      <c r="FZ1313" s="6"/>
      <c r="GA1313" s="6"/>
      <c r="GB1313" s="6"/>
      <c r="GC1313" s="6"/>
      <c r="GD1313" s="6"/>
      <c r="GE1313" s="6"/>
      <c r="GF1313" s="6"/>
      <c r="GG1313" s="6"/>
      <c r="GH1313" s="6"/>
      <c r="GI1313" s="6"/>
      <c r="GJ1313" s="6"/>
      <c r="GK1313" s="6"/>
      <c r="GL1313" s="6"/>
      <c r="GM1313" s="6"/>
      <c r="GN1313" s="6"/>
      <c r="GO1313" s="6"/>
      <c r="GP1313" s="6"/>
      <c r="GQ1313" s="6"/>
      <c r="GR1313" s="6"/>
      <c r="GS1313" s="6"/>
      <c r="GT1313" s="6"/>
      <c r="GU1313" s="6"/>
      <c r="GV1313" s="6"/>
      <c r="GW1313" s="6"/>
      <c r="GX1313" s="6"/>
      <c r="GY1313" s="6"/>
      <c r="GZ1313" s="6"/>
      <c r="HA1313" s="6"/>
      <c r="HB1313" s="6"/>
      <c r="HC1313" s="6"/>
      <c r="HD1313" s="6"/>
      <c r="HE1313" s="6"/>
      <c r="HF1313" s="6"/>
      <c r="HG1313" s="6"/>
      <c r="HH1313" s="6"/>
      <c r="HI1313" s="6"/>
      <c r="HJ1313" s="6"/>
      <c r="HK1313" s="6"/>
      <c r="HL1313" s="6"/>
      <c r="HM1313" s="6"/>
      <c r="HN1313" s="6"/>
      <c r="HO1313" s="6"/>
      <c r="HP1313" s="6"/>
      <c r="HQ1313" s="6"/>
      <c r="HR1313" s="6"/>
      <c r="HS1313" s="6"/>
      <c r="HT1313" s="6"/>
      <c r="HU1313" s="6"/>
      <c r="HV1313" s="6"/>
      <c r="HW1313" s="6"/>
      <c r="HX1313" s="6"/>
      <c r="HY1313" s="6"/>
      <c r="HZ1313" s="6"/>
      <c r="IA1313" s="6"/>
      <c r="IB1313" s="6"/>
      <c r="IC1313" s="6"/>
      <c r="ID1313" s="6"/>
      <c r="IE1313" s="6"/>
      <c r="IF1313" s="6"/>
      <c r="IG1313" s="6"/>
      <c r="IH1313" s="6"/>
      <c r="II1313" s="6"/>
      <c r="IJ1313" s="6"/>
      <c r="IK1313" s="6"/>
      <c r="IL1313" s="6"/>
      <c r="IM1313" s="6"/>
      <c r="IN1313" s="6"/>
      <c r="IO1313" s="6"/>
      <c r="IP1313" s="6"/>
      <c r="IQ1313" s="6"/>
      <c r="IR1313" s="6"/>
      <c r="IS1313" s="6"/>
      <c r="IT1313" s="6"/>
      <c r="IU1313" s="6"/>
      <c r="IV1313" s="6"/>
    </row>
    <row r="1314" spans="1:256" s="62" customFormat="1" x14ac:dyDescent="0.2">
      <c r="A1314" s="6" t="s">
        <v>894</v>
      </c>
      <c r="B1314" s="66">
        <v>36671.436111111114</v>
      </c>
      <c r="C1314" s="66"/>
      <c r="D1314" s="6" t="s">
        <v>992</v>
      </c>
      <c r="E1314" s="6"/>
      <c r="F1314" s="6"/>
      <c r="G1314" s="6">
        <v>70</v>
      </c>
      <c r="H1314" s="6"/>
      <c r="I1314" s="6"/>
      <c r="J1314" s="6"/>
      <c r="K1314" s="6">
        <v>0.01</v>
      </c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  <c r="BD1314" s="6"/>
      <c r="BE1314" s="6"/>
      <c r="BF1314" s="6"/>
      <c r="BG1314" s="6"/>
      <c r="BH1314" s="6"/>
      <c r="BI1314" s="6"/>
      <c r="BJ1314" s="6"/>
      <c r="BK1314" s="6"/>
      <c r="BL1314" s="6"/>
      <c r="BM1314" s="6"/>
      <c r="BN1314" s="6"/>
      <c r="BO1314" s="6"/>
      <c r="BP1314" s="6"/>
      <c r="BQ1314" s="6"/>
      <c r="BR1314" s="6"/>
      <c r="BS1314" s="6"/>
      <c r="BT1314" s="6"/>
      <c r="BU1314" s="6"/>
      <c r="BV1314" s="6"/>
      <c r="BW1314" s="6"/>
      <c r="BX1314" s="6"/>
      <c r="BY1314" s="6"/>
      <c r="BZ1314" s="6"/>
      <c r="CA1314" s="6"/>
      <c r="CB1314" s="6"/>
      <c r="CC1314" s="6"/>
      <c r="CD1314" s="6"/>
      <c r="CE1314" s="6"/>
      <c r="CF1314" s="6"/>
      <c r="CG1314" s="6"/>
      <c r="CH1314" s="6"/>
      <c r="CI1314" s="6"/>
      <c r="CJ1314" s="6"/>
      <c r="CK1314" s="6"/>
      <c r="CL1314" s="6"/>
      <c r="CM1314" s="6"/>
      <c r="CN1314" s="6"/>
      <c r="CO1314" s="6"/>
      <c r="CP1314" s="6"/>
      <c r="CQ1314" s="6"/>
      <c r="CR1314" s="6"/>
      <c r="CS1314" s="6"/>
      <c r="CT1314" s="6"/>
      <c r="CU1314" s="6"/>
      <c r="CV1314" s="6"/>
      <c r="CW1314" s="6"/>
      <c r="CX1314" s="6"/>
      <c r="CY1314" s="6"/>
      <c r="CZ1314" s="6"/>
      <c r="DA1314" s="6"/>
      <c r="DB1314" s="6"/>
      <c r="DC1314" s="6"/>
      <c r="DD1314" s="6"/>
      <c r="DE1314" s="6"/>
      <c r="DF1314" s="6"/>
      <c r="DG1314" s="6"/>
      <c r="DH1314" s="6"/>
      <c r="DI1314" s="6"/>
      <c r="DJ1314" s="6"/>
      <c r="DK1314" s="6"/>
      <c r="DL1314" s="6"/>
      <c r="DM1314" s="6"/>
      <c r="DN1314" s="6"/>
      <c r="DO1314" s="6"/>
      <c r="DP1314" s="6"/>
      <c r="DQ1314" s="6"/>
      <c r="DR1314" s="6"/>
      <c r="DS1314" s="6"/>
      <c r="DT1314" s="6"/>
      <c r="DU1314" s="6"/>
      <c r="DV1314" s="6"/>
      <c r="DW1314" s="6"/>
      <c r="DX1314" s="6"/>
      <c r="DY1314" s="6"/>
      <c r="DZ1314" s="6"/>
      <c r="EA1314" s="6"/>
      <c r="EB1314" s="6"/>
      <c r="EC1314" s="6"/>
      <c r="ED1314" s="6"/>
      <c r="EE1314" s="6"/>
      <c r="EF1314" s="6"/>
      <c r="EG1314" s="6"/>
      <c r="EH1314" s="6"/>
      <c r="EI1314" s="6"/>
      <c r="EJ1314" s="6"/>
      <c r="EK1314" s="6"/>
      <c r="EL1314" s="6"/>
      <c r="EM1314" s="6"/>
      <c r="EN1314" s="6"/>
      <c r="EO1314" s="6"/>
      <c r="EP1314" s="6"/>
      <c r="EQ1314" s="6"/>
      <c r="ER1314" s="6"/>
      <c r="ES1314" s="6"/>
      <c r="ET1314" s="6"/>
      <c r="EU1314" s="6"/>
      <c r="EV1314" s="6"/>
      <c r="EW1314" s="6"/>
      <c r="EX1314" s="6"/>
      <c r="EY1314" s="6"/>
      <c r="EZ1314" s="6"/>
      <c r="FA1314" s="6"/>
      <c r="FB1314" s="6"/>
      <c r="FC1314" s="6"/>
      <c r="FD1314" s="6"/>
      <c r="FE1314" s="6"/>
      <c r="FF1314" s="6"/>
      <c r="FG1314" s="6"/>
      <c r="FH1314" s="6"/>
      <c r="FI1314" s="6"/>
      <c r="FJ1314" s="6"/>
      <c r="FK1314" s="6"/>
      <c r="FL1314" s="6"/>
      <c r="FM1314" s="6"/>
      <c r="FN1314" s="6"/>
      <c r="FO1314" s="6"/>
      <c r="FP1314" s="6"/>
      <c r="FQ1314" s="6"/>
      <c r="FR1314" s="6"/>
      <c r="FS1314" s="6"/>
      <c r="FT1314" s="6"/>
      <c r="FU1314" s="6"/>
      <c r="FV1314" s="6"/>
      <c r="FW1314" s="6"/>
      <c r="FX1314" s="6"/>
      <c r="FY1314" s="6"/>
      <c r="FZ1314" s="6"/>
      <c r="GA1314" s="6"/>
      <c r="GB1314" s="6"/>
      <c r="GC1314" s="6"/>
      <c r="GD1314" s="6"/>
      <c r="GE1314" s="6"/>
      <c r="GF1314" s="6"/>
      <c r="GG1314" s="6"/>
      <c r="GH1314" s="6"/>
      <c r="GI1314" s="6"/>
      <c r="GJ1314" s="6"/>
      <c r="GK1314" s="6"/>
      <c r="GL1314" s="6"/>
      <c r="GM1314" s="6"/>
      <c r="GN1314" s="6"/>
      <c r="GO1314" s="6"/>
      <c r="GP1314" s="6"/>
      <c r="GQ1314" s="6"/>
      <c r="GR1314" s="6"/>
      <c r="GS1314" s="6"/>
      <c r="GT1314" s="6"/>
      <c r="GU1314" s="6"/>
      <c r="GV1314" s="6"/>
      <c r="GW1314" s="6"/>
      <c r="GX1314" s="6"/>
      <c r="GY1314" s="6"/>
      <c r="GZ1314" s="6"/>
      <c r="HA1314" s="6"/>
      <c r="HB1314" s="6"/>
      <c r="HC1314" s="6"/>
      <c r="HD1314" s="6"/>
      <c r="HE1314" s="6"/>
      <c r="HF1314" s="6"/>
      <c r="HG1314" s="6"/>
      <c r="HH1314" s="6"/>
      <c r="HI1314" s="6"/>
      <c r="HJ1314" s="6"/>
      <c r="HK1314" s="6"/>
      <c r="HL1314" s="6"/>
      <c r="HM1314" s="6"/>
      <c r="HN1314" s="6"/>
      <c r="HO1314" s="6"/>
      <c r="HP1314" s="6"/>
      <c r="HQ1314" s="6"/>
      <c r="HR1314" s="6"/>
      <c r="HS1314" s="6"/>
      <c r="HT1314" s="6"/>
      <c r="HU1314" s="6"/>
      <c r="HV1314" s="6"/>
      <c r="HW1314" s="6"/>
      <c r="HX1314" s="6"/>
      <c r="HY1314" s="6"/>
      <c r="HZ1314" s="6"/>
      <c r="IA1314" s="6"/>
      <c r="IB1314" s="6"/>
      <c r="IC1314" s="6"/>
      <c r="ID1314" s="6"/>
      <c r="IE1314" s="6"/>
      <c r="IF1314" s="6"/>
      <c r="IG1314" s="6"/>
      <c r="IH1314" s="6"/>
      <c r="II1314" s="6"/>
      <c r="IJ1314" s="6"/>
      <c r="IK1314" s="6"/>
      <c r="IL1314" s="6"/>
      <c r="IM1314" s="6"/>
      <c r="IN1314" s="6"/>
      <c r="IO1314" s="6"/>
      <c r="IP1314" s="6"/>
      <c r="IQ1314" s="6"/>
      <c r="IR1314" s="6"/>
      <c r="IS1314" s="6"/>
      <c r="IT1314" s="6"/>
      <c r="IU1314" s="6"/>
      <c r="IV1314" s="6"/>
    </row>
    <row r="1315" spans="1:256" s="62" customFormat="1" x14ac:dyDescent="0.2">
      <c r="A1315" s="6" t="s">
        <v>894</v>
      </c>
      <c r="B1315" s="66">
        <v>36774.393055555556</v>
      </c>
      <c r="C1315" s="66"/>
      <c r="D1315" s="6" t="s">
        <v>993</v>
      </c>
      <c r="E1315" s="6" t="s">
        <v>994</v>
      </c>
      <c r="F1315" s="6"/>
      <c r="G1315" s="6">
        <v>70</v>
      </c>
      <c r="H1315" s="6"/>
      <c r="I1315" s="6"/>
      <c r="J1315" s="6" t="s">
        <v>1784</v>
      </c>
      <c r="K1315" s="6">
        <v>0.01</v>
      </c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  <c r="BD1315" s="6"/>
      <c r="BE1315" s="6"/>
      <c r="BF1315" s="6"/>
      <c r="BG1315" s="6"/>
      <c r="BH1315" s="6"/>
      <c r="BI1315" s="6"/>
      <c r="BJ1315" s="6"/>
      <c r="BK1315" s="6"/>
      <c r="BL1315" s="6"/>
      <c r="BM1315" s="6"/>
      <c r="BN1315" s="6"/>
      <c r="BO1315" s="6"/>
      <c r="BP1315" s="6"/>
      <c r="BQ1315" s="6"/>
      <c r="BR1315" s="6"/>
      <c r="BS1315" s="6"/>
      <c r="BT1315" s="6"/>
      <c r="BU1315" s="6"/>
      <c r="BV1315" s="6"/>
      <c r="BW1315" s="6"/>
      <c r="BX1315" s="6"/>
      <c r="BY1315" s="6"/>
      <c r="BZ1315" s="6"/>
      <c r="CA1315" s="6"/>
      <c r="CB1315" s="6"/>
      <c r="CC1315" s="6"/>
      <c r="CD1315" s="6"/>
      <c r="CE1315" s="6"/>
      <c r="CF1315" s="6"/>
      <c r="CG1315" s="6"/>
      <c r="CH1315" s="6"/>
      <c r="CI1315" s="6"/>
      <c r="CJ1315" s="6"/>
      <c r="CK1315" s="6"/>
      <c r="CL1315" s="6"/>
      <c r="CM1315" s="6"/>
      <c r="CN1315" s="6"/>
      <c r="CO1315" s="6"/>
      <c r="CP1315" s="6"/>
      <c r="CQ1315" s="6"/>
      <c r="CR1315" s="6"/>
      <c r="CS1315" s="6"/>
      <c r="CT1315" s="6"/>
      <c r="CU1315" s="6"/>
      <c r="CV1315" s="6"/>
      <c r="CW1315" s="6"/>
      <c r="CX1315" s="6"/>
      <c r="CY1315" s="6"/>
      <c r="CZ1315" s="6"/>
      <c r="DA1315" s="6"/>
      <c r="DB1315" s="6"/>
      <c r="DC1315" s="6"/>
      <c r="DD1315" s="6"/>
      <c r="DE1315" s="6"/>
      <c r="DF1315" s="6"/>
      <c r="DG1315" s="6"/>
      <c r="DH1315" s="6"/>
      <c r="DI1315" s="6"/>
      <c r="DJ1315" s="6"/>
      <c r="DK1315" s="6"/>
      <c r="DL1315" s="6"/>
      <c r="DM1315" s="6"/>
      <c r="DN1315" s="6"/>
      <c r="DO1315" s="6"/>
      <c r="DP1315" s="6"/>
      <c r="DQ1315" s="6"/>
      <c r="DR1315" s="6"/>
      <c r="DS1315" s="6"/>
      <c r="DT1315" s="6"/>
      <c r="DU1315" s="6"/>
      <c r="DV1315" s="6"/>
      <c r="DW1315" s="6"/>
      <c r="DX1315" s="6"/>
      <c r="DY1315" s="6"/>
      <c r="DZ1315" s="6"/>
      <c r="EA1315" s="6"/>
      <c r="EB1315" s="6"/>
      <c r="EC1315" s="6"/>
      <c r="ED1315" s="6"/>
      <c r="EE1315" s="6"/>
      <c r="EF1315" s="6"/>
      <c r="EG1315" s="6"/>
      <c r="EH1315" s="6"/>
      <c r="EI1315" s="6"/>
      <c r="EJ1315" s="6"/>
      <c r="EK1315" s="6"/>
      <c r="EL1315" s="6"/>
      <c r="EM1315" s="6"/>
      <c r="EN1315" s="6"/>
      <c r="EO1315" s="6"/>
      <c r="EP1315" s="6"/>
      <c r="EQ1315" s="6"/>
      <c r="ER1315" s="6"/>
      <c r="ES1315" s="6"/>
      <c r="ET1315" s="6"/>
      <c r="EU1315" s="6"/>
      <c r="EV1315" s="6"/>
      <c r="EW1315" s="6"/>
      <c r="EX1315" s="6"/>
      <c r="EY1315" s="6"/>
      <c r="EZ1315" s="6"/>
      <c r="FA1315" s="6"/>
      <c r="FB1315" s="6"/>
      <c r="FC1315" s="6"/>
      <c r="FD1315" s="6"/>
      <c r="FE1315" s="6"/>
      <c r="FF1315" s="6"/>
      <c r="FG1315" s="6"/>
      <c r="FH1315" s="6"/>
      <c r="FI1315" s="6"/>
      <c r="FJ1315" s="6"/>
      <c r="FK1315" s="6"/>
      <c r="FL1315" s="6"/>
      <c r="FM1315" s="6"/>
      <c r="FN1315" s="6"/>
      <c r="FO1315" s="6"/>
      <c r="FP1315" s="6"/>
      <c r="FQ1315" s="6"/>
      <c r="FR1315" s="6"/>
      <c r="FS1315" s="6"/>
      <c r="FT1315" s="6"/>
      <c r="FU1315" s="6"/>
      <c r="FV1315" s="6"/>
      <c r="FW1315" s="6"/>
      <c r="FX1315" s="6"/>
      <c r="FY1315" s="6"/>
      <c r="FZ1315" s="6"/>
      <c r="GA1315" s="6"/>
      <c r="GB1315" s="6"/>
      <c r="GC1315" s="6"/>
      <c r="GD1315" s="6"/>
      <c r="GE1315" s="6"/>
      <c r="GF1315" s="6"/>
      <c r="GG1315" s="6"/>
      <c r="GH1315" s="6"/>
      <c r="GI1315" s="6"/>
      <c r="GJ1315" s="6"/>
      <c r="GK1315" s="6"/>
      <c r="GL1315" s="6"/>
      <c r="GM1315" s="6"/>
      <c r="GN1315" s="6"/>
      <c r="GO1315" s="6"/>
      <c r="GP1315" s="6"/>
      <c r="GQ1315" s="6"/>
      <c r="GR1315" s="6"/>
      <c r="GS1315" s="6"/>
      <c r="GT1315" s="6"/>
      <c r="GU1315" s="6"/>
      <c r="GV1315" s="6"/>
      <c r="GW1315" s="6"/>
      <c r="GX1315" s="6"/>
      <c r="GY1315" s="6"/>
      <c r="GZ1315" s="6"/>
      <c r="HA1315" s="6"/>
      <c r="HB1315" s="6"/>
      <c r="HC1315" s="6"/>
      <c r="HD1315" s="6"/>
      <c r="HE1315" s="6"/>
      <c r="HF1315" s="6"/>
      <c r="HG1315" s="6"/>
      <c r="HH1315" s="6"/>
      <c r="HI1315" s="6"/>
      <c r="HJ1315" s="6"/>
      <c r="HK1315" s="6"/>
      <c r="HL1315" s="6"/>
      <c r="HM1315" s="6"/>
      <c r="HN1315" s="6"/>
      <c r="HO1315" s="6"/>
      <c r="HP1315" s="6"/>
      <c r="HQ1315" s="6"/>
      <c r="HR1315" s="6"/>
      <c r="HS1315" s="6"/>
      <c r="HT1315" s="6"/>
      <c r="HU1315" s="6"/>
      <c r="HV1315" s="6"/>
      <c r="HW1315" s="6"/>
      <c r="HX1315" s="6"/>
      <c r="HY1315" s="6"/>
      <c r="HZ1315" s="6"/>
      <c r="IA1315" s="6"/>
      <c r="IB1315" s="6"/>
      <c r="IC1315" s="6"/>
      <c r="ID1315" s="6"/>
      <c r="IE1315" s="6"/>
      <c r="IF1315" s="6"/>
      <c r="IG1315" s="6"/>
      <c r="IH1315" s="6"/>
      <c r="II1315" s="6"/>
      <c r="IJ1315" s="6"/>
      <c r="IK1315" s="6"/>
      <c r="IL1315" s="6"/>
      <c r="IM1315" s="6"/>
      <c r="IN1315" s="6"/>
      <c r="IO1315" s="6"/>
      <c r="IP1315" s="6"/>
      <c r="IQ1315" s="6"/>
      <c r="IR1315" s="6"/>
      <c r="IS1315" s="6"/>
      <c r="IT1315" s="6"/>
      <c r="IU1315" s="6"/>
      <c r="IV1315" s="6"/>
    </row>
    <row r="1316" spans="1:256" s="62" customFormat="1" x14ac:dyDescent="0.2">
      <c r="A1316" s="6" t="s">
        <v>894</v>
      </c>
      <c r="B1316" s="66">
        <v>36791.525000000001</v>
      </c>
      <c r="C1316" s="66">
        <v>36791.879166666666</v>
      </c>
      <c r="D1316" s="6" t="s">
        <v>995</v>
      </c>
      <c r="E1316" s="6" t="s">
        <v>996</v>
      </c>
      <c r="F1316" s="6"/>
      <c r="G1316" s="6">
        <v>50</v>
      </c>
      <c r="H1316" s="6"/>
      <c r="I1316" s="6"/>
      <c r="J1316" s="6"/>
      <c r="K1316" s="6"/>
      <c r="L1316" s="6"/>
      <c r="M1316" s="6">
        <v>39</v>
      </c>
      <c r="N1316" s="6"/>
      <c r="O1316" s="6"/>
      <c r="P1316" s="6"/>
      <c r="Q1316" s="6">
        <v>78</v>
      </c>
      <c r="R1316" s="6"/>
      <c r="S1316" s="6">
        <v>0.13900000000000001</v>
      </c>
      <c r="T1316" s="6"/>
      <c r="U1316" s="6">
        <v>0.9</v>
      </c>
      <c r="V1316" s="6"/>
      <c r="W1316" s="6"/>
      <c r="X1316" s="6"/>
      <c r="Y1316" s="6"/>
      <c r="Z1316" s="6"/>
      <c r="AA1316" s="6"/>
      <c r="AB1316" s="6"/>
      <c r="AC1316" s="6"/>
      <c r="AD1316" s="6" t="s">
        <v>1784</v>
      </c>
      <c r="AE1316" s="6">
        <v>18</v>
      </c>
      <c r="AF1316" s="6" t="s">
        <v>1784</v>
      </c>
      <c r="AG1316" s="6">
        <v>18</v>
      </c>
      <c r="AH1316" s="6"/>
      <c r="AI1316" s="6"/>
      <c r="AJ1316" s="6"/>
      <c r="AK1316" s="6"/>
      <c r="AL1316" s="6"/>
      <c r="AM1316" s="6">
        <v>7.53</v>
      </c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>
        <v>23</v>
      </c>
      <c r="BB1316" s="6"/>
      <c r="BC1316" s="6">
        <v>18</v>
      </c>
      <c r="BD1316" s="6"/>
      <c r="BE1316" s="6"/>
      <c r="BF1316" s="6"/>
      <c r="BG1316" s="6">
        <v>7</v>
      </c>
      <c r="BH1316" s="6"/>
      <c r="BI1316" s="6">
        <v>3.1</v>
      </c>
      <c r="BJ1316" s="6"/>
      <c r="BK1316" s="6">
        <v>3.2</v>
      </c>
      <c r="BL1316" s="6"/>
      <c r="BM1316" s="6">
        <v>100</v>
      </c>
      <c r="BN1316" s="6"/>
      <c r="BO1316" s="6">
        <v>0.125</v>
      </c>
      <c r="BP1316" s="6"/>
      <c r="BQ1316" s="6"/>
      <c r="BR1316" s="6"/>
      <c r="BS1316" s="6"/>
      <c r="BT1316" s="6"/>
      <c r="BU1316" s="6">
        <v>57</v>
      </c>
      <c r="BV1316" s="6"/>
      <c r="BW1316" s="6"/>
      <c r="BX1316" s="6"/>
      <c r="BY1316" s="6"/>
      <c r="BZ1316" s="6"/>
      <c r="CA1316" s="6"/>
      <c r="CB1316" s="6"/>
      <c r="CC1316" s="6"/>
      <c r="CD1316" s="6"/>
      <c r="CE1316" s="6"/>
      <c r="CF1316" s="6"/>
      <c r="CG1316" s="6"/>
      <c r="CH1316" s="6"/>
      <c r="CI1316" s="6"/>
      <c r="CJ1316" s="6"/>
      <c r="CK1316" s="6"/>
      <c r="CL1316" s="6"/>
      <c r="CM1316" s="6"/>
      <c r="CN1316" s="6"/>
      <c r="CO1316" s="6"/>
      <c r="CP1316" s="6"/>
      <c r="CQ1316" s="6"/>
      <c r="CR1316" s="6"/>
      <c r="CS1316" s="6"/>
      <c r="CT1316" s="6"/>
      <c r="CU1316" s="6"/>
      <c r="CV1316" s="6"/>
      <c r="CW1316" s="6"/>
      <c r="CX1316" s="6"/>
      <c r="CY1316" s="6"/>
      <c r="CZ1316" s="6"/>
      <c r="DA1316" s="6"/>
      <c r="DB1316" s="6"/>
      <c r="DC1316" s="6"/>
      <c r="DD1316" s="6"/>
      <c r="DE1316" s="6"/>
      <c r="DF1316" s="6"/>
      <c r="DG1316" s="6"/>
      <c r="DH1316" s="6"/>
      <c r="DI1316" s="6"/>
      <c r="DJ1316" s="6"/>
      <c r="DK1316" s="6"/>
      <c r="DL1316" s="6"/>
      <c r="DM1316" s="6"/>
      <c r="DN1316" s="6"/>
      <c r="DO1316" s="6"/>
      <c r="DP1316" s="6"/>
      <c r="DQ1316" s="6"/>
      <c r="DR1316" s="6"/>
      <c r="DS1316" s="6"/>
      <c r="DT1316" s="6"/>
      <c r="DU1316" s="6"/>
      <c r="DV1316" s="6"/>
      <c r="DW1316" s="6"/>
      <c r="DX1316" s="6"/>
      <c r="DY1316" s="6"/>
      <c r="DZ1316" s="6"/>
      <c r="EA1316" s="6"/>
      <c r="EB1316" s="6"/>
      <c r="EC1316" s="6"/>
      <c r="ED1316" s="6"/>
      <c r="EE1316" s="6"/>
      <c r="EF1316" s="6"/>
      <c r="EG1316" s="6"/>
      <c r="EH1316" s="6"/>
      <c r="EI1316" s="6"/>
      <c r="EJ1316" s="6"/>
      <c r="EK1316" s="6"/>
      <c r="EL1316" s="6"/>
      <c r="EM1316" s="6"/>
      <c r="EN1316" s="6"/>
      <c r="EO1316" s="6"/>
      <c r="EP1316" s="6"/>
      <c r="EQ1316" s="6"/>
      <c r="ER1316" s="6"/>
      <c r="ES1316" s="6"/>
      <c r="ET1316" s="6"/>
      <c r="EU1316" s="6"/>
      <c r="EV1316" s="6"/>
      <c r="EW1316" s="6"/>
      <c r="EX1316" s="6"/>
      <c r="EY1316" s="6"/>
      <c r="EZ1316" s="6"/>
      <c r="FA1316" s="6"/>
      <c r="FB1316" s="6"/>
      <c r="FC1316" s="6"/>
      <c r="FD1316" s="6"/>
      <c r="FE1316" s="6"/>
      <c r="FF1316" s="6"/>
      <c r="FG1316" s="6"/>
      <c r="FH1316" s="6"/>
      <c r="FI1316" s="6"/>
      <c r="FJ1316" s="6"/>
      <c r="FK1316" s="6"/>
      <c r="FL1316" s="6"/>
      <c r="FM1316" s="6"/>
      <c r="FN1316" s="6"/>
      <c r="FO1316" s="6"/>
      <c r="FP1316" s="6"/>
      <c r="FQ1316" s="6"/>
      <c r="FR1316" s="6"/>
      <c r="FS1316" s="6"/>
      <c r="FT1316" s="6"/>
      <c r="FU1316" s="6"/>
      <c r="FV1316" s="6"/>
      <c r="FW1316" s="6"/>
      <c r="FX1316" s="6"/>
      <c r="FY1316" s="6"/>
      <c r="FZ1316" s="6"/>
      <c r="GA1316" s="6"/>
      <c r="GB1316" s="6"/>
      <c r="GC1316" s="6"/>
      <c r="GD1316" s="6"/>
      <c r="GE1316" s="6"/>
      <c r="GF1316" s="6"/>
      <c r="GG1316" s="6"/>
      <c r="GH1316" s="6"/>
      <c r="GI1316" s="6"/>
      <c r="GJ1316" s="6"/>
      <c r="GK1316" s="6"/>
      <c r="GL1316" s="6"/>
      <c r="GM1316" s="6"/>
      <c r="GN1316" s="6"/>
      <c r="GO1316" s="6"/>
      <c r="GP1316" s="6"/>
      <c r="GQ1316" s="6"/>
      <c r="GR1316" s="6"/>
      <c r="GS1316" s="6"/>
      <c r="GT1316" s="6"/>
      <c r="GU1316" s="6"/>
      <c r="GV1316" s="6"/>
      <c r="GW1316" s="6"/>
      <c r="GX1316" s="6"/>
      <c r="GY1316" s="6"/>
      <c r="GZ1316" s="6"/>
      <c r="HA1316" s="6"/>
      <c r="HB1316" s="6"/>
      <c r="HC1316" s="6"/>
      <c r="HD1316" s="6"/>
      <c r="HE1316" s="6"/>
      <c r="HF1316" s="6"/>
      <c r="HG1316" s="6"/>
      <c r="HH1316" s="6"/>
      <c r="HI1316" s="6"/>
      <c r="HJ1316" s="6"/>
      <c r="HK1316" s="6"/>
      <c r="HL1316" s="6"/>
      <c r="HM1316" s="6"/>
      <c r="HN1316" s="6"/>
      <c r="HO1316" s="6"/>
      <c r="HP1316" s="6"/>
      <c r="HQ1316" s="6"/>
      <c r="HR1316" s="6"/>
      <c r="HS1316" s="6"/>
      <c r="HT1316" s="6"/>
      <c r="HU1316" s="6"/>
      <c r="HV1316" s="6"/>
      <c r="HW1316" s="6"/>
      <c r="HX1316" s="6"/>
      <c r="HY1316" s="6"/>
      <c r="HZ1316" s="6"/>
      <c r="IA1316" s="6"/>
      <c r="IB1316" s="6"/>
      <c r="IC1316" s="6"/>
      <c r="ID1316" s="6"/>
      <c r="IE1316" s="6"/>
      <c r="IF1316" s="6"/>
      <c r="IG1316" s="6"/>
      <c r="IH1316" s="6"/>
      <c r="II1316" s="6"/>
      <c r="IJ1316" s="6"/>
      <c r="IK1316" s="6"/>
      <c r="IL1316" s="6"/>
      <c r="IM1316" s="6"/>
      <c r="IN1316" s="6"/>
      <c r="IO1316" s="6"/>
      <c r="IP1316" s="6"/>
      <c r="IQ1316" s="6"/>
      <c r="IR1316" s="6"/>
      <c r="IS1316" s="6"/>
      <c r="IT1316" s="6"/>
      <c r="IU1316" s="6"/>
      <c r="IV1316" s="6"/>
    </row>
    <row r="1317" spans="1:256" s="62" customFormat="1" x14ac:dyDescent="0.2">
      <c r="A1317" s="6" t="s">
        <v>894</v>
      </c>
      <c r="B1317" s="66">
        <v>36791.675000000003</v>
      </c>
      <c r="C1317" s="66"/>
      <c r="D1317" s="6" t="s">
        <v>997</v>
      </c>
      <c r="E1317" s="6"/>
      <c r="F1317" s="6"/>
      <c r="G1317" s="6">
        <v>70</v>
      </c>
      <c r="H1317" s="6"/>
      <c r="I1317" s="6"/>
      <c r="J1317" s="6"/>
      <c r="K1317" s="6">
        <v>0.64</v>
      </c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  <c r="BD1317" s="6"/>
      <c r="BE1317" s="6"/>
      <c r="BF1317" s="6"/>
      <c r="BG1317" s="6"/>
      <c r="BH1317" s="6"/>
      <c r="BI1317" s="6"/>
      <c r="BJ1317" s="6"/>
      <c r="BK1317" s="6"/>
      <c r="BL1317" s="6"/>
      <c r="BM1317" s="6"/>
      <c r="BN1317" s="6"/>
      <c r="BO1317" s="6"/>
      <c r="BP1317" s="6"/>
      <c r="BQ1317" s="6"/>
      <c r="BR1317" s="6"/>
      <c r="BS1317" s="6"/>
      <c r="BT1317" s="6"/>
      <c r="BU1317" s="6"/>
      <c r="BV1317" s="6"/>
      <c r="BW1317" s="6">
        <v>4.9000000000000004</v>
      </c>
      <c r="BX1317" s="6"/>
      <c r="BY1317" s="6"/>
      <c r="BZ1317" s="6"/>
      <c r="CA1317" s="6"/>
      <c r="CB1317" s="6"/>
      <c r="CC1317" s="6"/>
      <c r="CD1317" s="6"/>
      <c r="CE1317" s="6"/>
      <c r="CF1317" s="6"/>
      <c r="CG1317" s="6"/>
      <c r="CH1317" s="6"/>
      <c r="CI1317" s="6"/>
      <c r="CJ1317" s="6"/>
      <c r="CK1317" s="6"/>
      <c r="CL1317" s="6"/>
      <c r="CM1317" s="6"/>
      <c r="CN1317" s="6"/>
      <c r="CO1317" s="6"/>
      <c r="CP1317" s="6"/>
      <c r="CQ1317" s="6"/>
      <c r="CR1317" s="6"/>
      <c r="CS1317" s="6"/>
      <c r="CT1317" s="6"/>
      <c r="CU1317" s="6"/>
      <c r="CV1317" s="6"/>
      <c r="CW1317" s="6"/>
      <c r="CX1317" s="6"/>
      <c r="CY1317" s="6"/>
      <c r="CZ1317" s="6"/>
      <c r="DA1317" s="6"/>
      <c r="DB1317" s="6"/>
      <c r="DC1317" s="6"/>
      <c r="DD1317" s="6"/>
      <c r="DE1317" s="6"/>
      <c r="DF1317" s="6"/>
      <c r="DG1317" s="6"/>
      <c r="DH1317" s="6"/>
      <c r="DI1317" s="6"/>
      <c r="DJ1317" s="6"/>
      <c r="DK1317" s="6"/>
      <c r="DL1317" s="6"/>
      <c r="DM1317" s="6"/>
      <c r="DN1317" s="6"/>
      <c r="DO1317" s="6"/>
      <c r="DP1317" s="6"/>
      <c r="DQ1317" s="6"/>
      <c r="DR1317" s="6"/>
      <c r="DS1317" s="6"/>
      <c r="DT1317" s="6"/>
      <c r="DU1317" s="6"/>
      <c r="DV1317" s="6"/>
      <c r="DW1317" s="6"/>
      <c r="DX1317" s="6"/>
      <c r="DY1317" s="6"/>
      <c r="DZ1317" s="6"/>
      <c r="EA1317" s="6"/>
      <c r="EB1317" s="6"/>
      <c r="EC1317" s="6"/>
      <c r="ED1317" s="6"/>
      <c r="EE1317" s="6"/>
      <c r="EF1317" s="6"/>
      <c r="EG1317" s="6"/>
      <c r="EH1317" s="6"/>
      <c r="EI1317" s="6"/>
      <c r="EJ1317" s="6"/>
      <c r="EK1317" s="6"/>
      <c r="EL1317" s="6"/>
      <c r="EM1317" s="6"/>
      <c r="EN1317" s="6"/>
      <c r="EO1317" s="6"/>
      <c r="EP1317" s="6"/>
      <c r="EQ1317" s="6"/>
      <c r="ER1317" s="6"/>
      <c r="ES1317" s="6"/>
      <c r="ET1317" s="6"/>
      <c r="EU1317" s="6"/>
      <c r="EV1317" s="6"/>
      <c r="EW1317" s="6"/>
      <c r="EX1317" s="6"/>
      <c r="EY1317" s="6"/>
      <c r="EZ1317" s="6"/>
      <c r="FA1317" s="6"/>
      <c r="FB1317" s="6"/>
      <c r="FC1317" s="6"/>
      <c r="FD1317" s="6"/>
      <c r="FE1317" s="6"/>
      <c r="FF1317" s="6"/>
      <c r="FG1317" s="6"/>
      <c r="FH1317" s="6"/>
      <c r="FI1317" s="6"/>
      <c r="FJ1317" s="6"/>
      <c r="FK1317" s="6"/>
      <c r="FL1317" s="6"/>
      <c r="FM1317" s="6"/>
      <c r="FN1317" s="6"/>
      <c r="FO1317" s="6"/>
      <c r="FP1317" s="6"/>
      <c r="FQ1317" s="6"/>
      <c r="FR1317" s="6"/>
      <c r="FS1317" s="6"/>
      <c r="FT1317" s="6"/>
      <c r="FU1317" s="6"/>
      <c r="FV1317" s="6"/>
      <c r="FW1317" s="6"/>
      <c r="FX1317" s="6"/>
      <c r="FY1317" s="6"/>
      <c r="FZ1317" s="6"/>
      <c r="GA1317" s="6"/>
      <c r="GB1317" s="6"/>
      <c r="GC1317" s="6"/>
      <c r="GD1317" s="6"/>
      <c r="GE1317" s="6"/>
      <c r="GF1317" s="6"/>
      <c r="GG1317" s="6"/>
      <c r="GH1317" s="6"/>
      <c r="GI1317" s="6"/>
      <c r="GJ1317" s="6"/>
      <c r="GK1317" s="6"/>
      <c r="GL1317" s="6"/>
      <c r="GM1317" s="6"/>
      <c r="GN1317" s="6"/>
      <c r="GO1317" s="6"/>
      <c r="GP1317" s="6"/>
      <c r="GQ1317" s="6"/>
      <c r="GR1317" s="6"/>
      <c r="GS1317" s="6"/>
      <c r="GT1317" s="6"/>
      <c r="GU1317" s="6"/>
      <c r="GV1317" s="6"/>
      <c r="GW1317" s="6"/>
      <c r="GX1317" s="6"/>
      <c r="GY1317" s="6"/>
      <c r="GZ1317" s="6"/>
      <c r="HA1317" s="6"/>
      <c r="HB1317" s="6"/>
      <c r="HC1317" s="6"/>
      <c r="HD1317" s="6"/>
      <c r="HE1317" s="6"/>
      <c r="HF1317" s="6"/>
      <c r="HG1317" s="6"/>
      <c r="HH1317" s="6"/>
      <c r="HI1317" s="6"/>
      <c r="HJ1317" s="6"/>
      <c r="HK1317" s="6"/>
      <c r="HL1317" s="6"/>
      <c r="HM1317" s="6"/>
      <c r="HN1317" s="6"/>
      <c r="HO1317" s="6"/>
      <c r="HP1317" s="6"/>
      <c r="HQ1317" s="6"/>
      <c r="HR1317" s="6"/>
      <c r="HS1317" s="6"/>
      <c r="HT1317" s="6"/>
      <c r="HU1317" s="6"/>
      <c r="HV1317" s="6"/>
      <c r="HW1317" s="6"/>
      <c r="HX1317" s="6"/>
      <c r="HY1317" s="6"/>
      <c r="HZ1317" s="6"/>
      <c r="IA1317" s="6"/>
      <c r="IB1317" s="6"/>
      <c r="IC1317" s="6"/>
      <c r="ID1317" s="6"/>
      <c r="IE1317" s="6"/>
      <c r="IF1317" s="6"/>
      <c r="IG1317" s="6"/>
      <c r="IH1317" s="6"/>
      <c r="II1317" s="6"/>
      <c r="IJ1317" s="6"/>
      <c r="IK1317" s="6"/>
      <c r="IL1317" s="6"/>
      <c r="IM1317" s="6"/>
      <c r="IN1317" s="6"/>
      <c r="IO1317" s="6"/>
      <c r="IP1317" s="6"/>
      <c r="IQ1317" s="6"/>
      <c r="IR1317" s="6"/>
      <c r="IS1317" s="6"/>
      <c r="IT1317" s="6"/>
      <c r="IU1317" s="6"/>
      <c r="IV1317" s="6"/>
    </row>
    <row r="1318" spans="1:256" s="62" customFormat="1" x14ac:dyDescent="0.2">
      <c r="A1318" s="6" t="s">
        <v>894</v>
      </c>
      <c r="B1318" s="66">
        <v>36876.262499999997</v>
      </c>
      <c r="C1318" s="66">
        <v>36876.697222222225</v>
      </c>
      <c r="D1318" s="6" t="s">
        <v>998</v>
      </c>
      <c r="E1318" s="6" t="s">
        <v>999</v>
      </c>
      <c r="F1318" s="6"/>
      <c r="G1318" s="6">
        <v>50</v>
      </c>
      <c r="H1318" s="6"/>
      <c r="I1318" s="6"/>
      <c r="J1318" s="6"/>
      <c r="K1318" s="6"/>
      <c r="L1318" s="6"/>
      <c r="M1318" s="6">
        <v>3.2570000000000001</v>
      </c>
      <c r="N1318" s="6"/>
      <c r="O1318" s="6"/>
      <c r="P1318" s="6"/>
      <c r="Q1318" s="6">
        <v>29160</v>
      </c>
      <c r="R1318" s="6"/>
      <c r="S1318" s="6">
        <v>1.76</v>
      </c>
      <c r="T1318" s="6"/>
      <c r="U1318" s="6">
        <v>22.3</v>
      </c>
      <c r="V1318" s="6"/>
      <c r="W1318" s="6">
        <v>4800</v>
      </c>
      <c r="X1318" s="6"/>
      <c r="Y1318" s="6"/>
      <c r="Z1318" s="6"/>
      <c r="AA1318" s="6">
        <v>208</v>
      </c>
      <c r="AB1318" s="6"/>
      <c r="AC1318" s="6"/>
      <c r="AD1318" s="6" t="s">
        <v>1784</v>
      </c>
      <c r="AE1318" s="6">
        <v>18</v>
      </c>
      <c r="AF1318" s="6"/>
      <c r="AG1318" s="6">
        <v>19000</v>
      </c>
      <c r="AH1318" s="6"/>
      <c r="AI1318" s="6"/>
      <c r="AJ1318" s="6"/>
      <c r="AK1318" s="6"/>
      <c r="AL1318" s="6"/>
      <c r="AM1318" s="6">
        <v>7.9399999999999995</v>
      </c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  <c r="BD1318" s="6"/>
      <c r="BE1318" s="6"/>
      <c r="BF1318" s="6"/>
      <c r="BG1318" s="6"/>
      <c r="BH1318" s="6"/>
      <c r="BI1318" s="6"/>
      <c r="BJ1318" s="6"/>
      <c r="BK1318" s="6"/>
      <c r="BL1318" s="6"/>
      <c r="BM1318" s="6"/>
      <c r="BN1318" s="6"/>
      <c r="BO1318" s="6"/>
      <c r="BP1318" s="6"/>
      <c r="BQ1318" s="6"/>
      <c r="BR1318" s="6"/>
      <c r="BS1318" s="6"/>
      <c r="BT1318" s="6"/>
      <c r="BU1318" s="6"/>
      <c r="BV1318" s="6"/>
      <c r="BW1318" s="6"/>
      <c r="BX1318" s="6"/>
      <c r="BY1318" s="6"/>
      <c r="BZ1318" s="6"/>
      <c r="CA1318" s="6"/>
      <c r="CB1318" s="6"/>
      <c r="CC1318" s="6"/>
      <c r="CD1318" s="6"/>
      <c r="CE1318" s="6"/>
      <c r="CF1318" s="6"/>
      <c r="CG1318" s="6"/>
      <c r="CH1318" s="6"/>
      <c r="CI1318" s="6"/>
      <c r="CJ1318" s="6"/>
      <c r="CK1318" s="6"/>
      <c r="CL1318" s="6"/>
      <c r="CM1318" s="6"/>
      <c r="CN1318" s="6"/>
      <c r="CO1318" s="6"/>
      <c r="CP1318" s="6"/>
      <c r="CQ1318" s="6"/>
      <c r="CR1318" s="6"/>
      <c r="CS1318" s="6"/>
      <c r="CT1318" s="6"/>
      <c r="CU1318" s="6"/>
      <c r="CV1318" s="6"/>
      <c r="CW1318" s="6"/>
      <c r="CX1318" s="6"/>
      <c r="CY1318" s="6"/>
      <c r="CZ1318" s="6"/>
      <c r="DA1318" s="6"/>
      <c r="DB1318" s="6"/>
      <c r="DC1318" s="6"/>
      <c r="DD1318" s="6"/>
      <c r="DE1318" s="6"/>
      <c r="DF1318" s="6"/>
      <c r="DG1318" s="6"/>
      <c r="DH1318" s="6"/>
      <c r="DI1318" s="6"/>
      <c r="DJ1318" s="6"/>
      <c r="DK1318" s="6"/>
      <c r="DL1318" s="6"/>
      <c r="DM1318" s="6"/>
      <c r="DN1318" s="6"/>
      <c r="DO1318" s="6"/>
      <c r="DP1318" s="6"/>
      <c r="DQ1318" s="6"/>
      <c r="DR1318" s="6"/>
      <c r="DS1318" s="6"/>
      <c r="DT1318" s="6"/>
      <c r="DU1318" s="6"/>
      <c r="DV1318" s="6"/>
      <c r="DW1318" s="6"/>
      <c r="DX1318" s="6"/>
      <c r="DY1318" s="6"/>
      <c r="DZ1318" s="6"/>
      <c r="EA1318" s="6"/>
      <c r="EB1318" s="6"/>
      <c r="EC1318" s="6"/>
      <c r="ED1318" s="6"/>
      <c r="EE1318" s="6"/>
      <c r="EF1318" s="6"/>
      <c r="EG1318" s="6"/>
      <c r="EH1318" s="6"/>
      <c r="EI1318" s="6"/>
      <c r="EJ1318" s="6"/>
      <c r="EK1318" s="6"/>
      <c r="EL1318" s="6"/>
      <c r="EM1318" s="6"/>
      <c r="EN1318" s="6"/>
      <c r="EO1318" s="6"/>
      <c r="EP1318" s="6"/>
      <c r="EQ1318" s="6"/>
      <c r="ER1318" s="6"/>
      <c r="ES1318" s="6"/>
      <c r="ET1318" s="6"/>
      <c r="EU1318" s="6"/>
      <c r="EV1318" s="6"/>
      <c r="EW1318" s="6"/>
      <c r="EX1318" s="6"/>
      <c r="EY1318" s="6"/>
      <c r="EZ1318" s="6"/>
      <c r="FA1318" s="6"/>
      <c r="FB1318" s="6"/>
      <c r="FC1318" s="6"/>
      <c r="FD1318" s="6"/>
      <c r="FE1318" s="6"/>
      <c r="FF1318" s="6"/>
      <c r="FG1318" s="6"/>
      <c r="FH1318" s="6"/>
      <c r="FI1318" s="6"/>
      <c r="FJ1318" s="6"/>
      <c r="FK1318" s="6"/>
      <c r="FL1318" s="6"/>
      <c r="FM1318" s="6"/>
      <c r="FN1318" s="6"/>
      <c r="FO1318" s="6"/>
      <c r="FP1318" s="6"/>
      <c r="FQ1318" s="6"/>
      <c r="FR1318" s="6"/>
      <c r="FS1318" s="6"/>
      <c r="FT1318" s="6"/>
      <c r="FU1318" s="6"/>
      <c r="FV1318" s="6"/>
      <c r="FW1318" s="6"/>
      <c r="FX1318" s="6"/>
      <c r="FY1318" s="6"/>
      <c r="FZ1318" s="6"/>
      <c r="GA1318" s="6"/>
      <c r="GB1318" s="6"/>
      <c r="GC1318" s="6"/>
      <c r="GD1318" s="6"/>
      <c r="GE1318" s="6"/>
      <c r="GF1318" s="6"/>
      <c r="GG1318" s="6"/>
      <c r="GH1318" s="6"/>
      <c r="GI1318" s="6"/>
      <c r="GJ1318" s="6"/>
      <c r="GK1318" s="6"/>
      <c r="GL1318" s="6"/>
      <c r="GM1318" s="6"/>
      <c r="GN1318" s="6"/>
      <c r="GO1318" s="6"/>
      <c r="GP1318" s="6"/>
      <c r="GQ1318" s="6"/>
      <c r="GR1318" s="6"/>
      <c r="GS1318" s="6"/>
      <c r="GT1318" s="6"/>
      <c r="GU1318" s="6"/>
      <c r="GV1318" s="6"/>
      <c r="GW1318" s="6"/>
      <c r="GX1318" s="6"/>
      <c r="GY1318" s="6"/>
      <c r="GZ1318" s="6"/>
      <c r="HA1318" s="6"/>
      <c r="HB1318" s="6"/>
      <c r="HC1318" s="6"/>
      <c r="HD1318" s="6"/>
      <c r="HE1318" s="6"/>
      <c r="HF1318" s="6"/>
      <c r="HG1318" s="6"/>
      <c r="HH1318" s="6"/>
      <c r="HI1318" s="6"/>
      <c r="HJ1318" s="6"/>
      <c r="HK1318" s="6"/>
      <c r="HL1318" s="6"/>
      <c r="HM1318" s="6"/>
      <c r="HN1318" s="6"/>
      <c r="HO1318" s="6"/>
      <c r="HP1318" s="6"/>
      <c r="HQ1318" s="6"/>
      <c r="HR1318" s="6"/>
      <c r="HS1318" s="6"/>
      <c r="HT1318" s="6"/>
      <c r="HU1318" s="6"/>
      <c r="HV1318" s="6"/>
      <c r="HW1318" s="6"/>
      <c r="HX1318" s="6"/>
      <c r="HY1318" s="6"/>
      <c r="HZ1318" s="6"/>
      <c r="IA1318" s="6"/>
      <c r="IB1318" s="6"/>
      <c r="IC1318" s="6"/>
      <c r="ID1318" s="6"/>
      <c r="IE1318" s="6"/>
      <c r="IF1318" s="6"/>
      <c r="IG1318" s="6"/>
      <c r="IH1318" s="6"/>
      <c r="II1318" s="6"/>
      <c r="IJ1318" s="6"/>
      <c r="IK1318" s="6"/>
      <c r="IL1318" s="6"/>
      <c r="IM1318" s="6"/>
      <c r="IN1318" s="6"/>
      <c r="IO1318" s="6"/>
      <c r="IP1318" s="6"/>
      <c r="IQ1318" s="6"/>
      <c r="IR1318" s="6"/>
      <c r="IS1318" s="6"/>
      <c r="IT1318" s="6"/>
      <c r="IU1318" s="6"/>
      <c r="IV1318" s="6"/>
    </row>
    <row r="1319" spans="1:256" s="62" customFormat="1" x14ac:dyDescent="0.2">
      <c r="A1319" s="6" t="s">
        <v>894</v>
      </c>
      <c r="B1319" s="66">
        <v>36905.28125</v>
      </c>
      <c r="C1319" s="66">
        <v>36905.525694444441</v>
      </c>
      <c r="D1319" s="6" t="s">
        <v>1000</v>
      </c>
      <c r="E1319" s="6" t="s">
        <v>1001</v>
      </c>
      <c r="F1319" s="6"/>
      <c r="G1319" s="6">
        <v>50</v>
      </c>
      <c r="H1319" s="6"/>
      <c r="I1319" s="6"/>
      <c r="J1319" s="6"/>
      <c r="K1319" s="6"/>
      <c r="L1319" s="6"/>
      <c r="M1319" s="6">
        <v>8.7955000000000005</v>
      </c>
      <c r="N1319" s="6"/>
      <c r="O1319" s="6">
        <v>1011</v>
      </c>
      <c r="P1319" s="6"/>
      <c r="Q1319" s="6">
        <v>1800</v>
      </c>
      <c r="R1319" s="6"/>
      <c r="S1319" s="6">
        <v>0.377</v>
      </c>
      <c r="T1319" s="6"/>
      <c r="U1319" s="6">
        <v>3.44</v>
      </c>
      <c r="V1319" s="6"/>
      <c r="W1319" s="6">
        <v>170</v>
      </c>
      <c r="X1319" s="6"/>
      <c r="Y1319" s="6"/>
      <c r="Z1319" s="6"/>
      <c r="AA1319" s="6">
        <v>41.7</v>
      </c>
      <c r="AB1319" s="6"/>
      <c r="AC1319" s="6">
        <v>796</v>
      </c>
      <c r="AD1319" s="6"/>
      <c r="AE1319" s="6">
        <v>26</v>
      </c>
      <c r="AF1319" s="6"/>
      <c r="AG1319" s="6">
        <v>690</v>
      </c>
      <c r="AH1319" s="6"/>
      <c r="AI1319" s="6"/>
      <c r="AJ1319" s="6"/>
      <c r="AK1319" s="6"/>
      <c r="AL1319" s="6"/>
      <c r="AM1319" s="6">
        <v>7.45</v>
      </c>
      <c r="AN1319" s="6"/>
      <c r="AO1319" s="6">
        <v>216</v>
      </c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>
        <v>93</v>
      </c>
      <c r="BB1319" s="6"/>
      <c r="BC1319" s="6">
        <v>22</v>
      </c>
      <c r="BD1319" s="6"/>
      <c r="BE1319" s="6"/>
      <c r="BF1319" s="6"/>
      <c r="BG1319" s="6">
        <v>26</v>
      </c>
      <c r="BH1319" s="6"/>
      <c r="BI1319" s="6">
        <v>5.2</v>
      </c>
      <c r="BJ1319" s="6"/>
      <c r="BK1319" s="6">
        <v>36</v>
      </c>
      <c r="BL1319" s="6"/>
      <c r="BM1319" s="6">
        <v>390</v>
      </c>
      <c r="BN1319" s="6"/>
      <c r="BO1319" s="6"/>
      <c r="BP1319" s="6"/>
      <c r="BQ1319" s="6"/>
      <c r="BR1319" s="6"/>
      <c r="BS1319" s="6"/>
      <c r="BT1319" s="6"/>
      <c r="BU1319" s="6">
        <v>77</v>
      </c>
      <c r="BV1319" s="6"/>
      <c r="BW1319" s="6"/>
      <c r="BX1319" s="6"/>
      <c r="BY1319" s="6"/>
      <c r="BZ1319" s="6"/>
      <c r="CA1319" s="6"/>
      <c r="CB1319" s="6"/>
      <c r="CC1319" s="6"/>
      <c r="CD1319" s="6"/>
      <c r="CE1319" s="6"/>
      <c r="CF1319" s="6"/>
      <c r="CG1319" s="6"/>
      <c r="CH1319" s="6"/>
      <c r="CI1319" s="6"/>
      <c r="CJ1319" s="6"/>
      <c r="CK1319" s="6"/>
      <c r="CL1319" s="6"/>
      <c r="CM1319" s="6"/>
      <c r="CN1319" s="6"/>
      <c r="CO1319" s="6"/>
      <c r="CP1319" s="6"/>
      <c r="CQ1319" s="6"/>
      <c r="CR1319" s="6"/>
      <c r="CS1319" s="6"/>
      <c r="CT1319" s="6"/>
      <c r="CU1319" s="6"/>
      <c r="CV1319" s="6"/>
      <c r="CW1319" s="6"/>
      <c r="CX1319" s="6"/>
      <c r="CY1319" s="6"/>
      <c r="CZ1319" s="6"/>
      <c r="DA1319" s="6"/>
      <c r="DB1319" s="6"/>
      <c r="DC1319" s="6"/>
      <c r="DD1319" s="6"/>
      <c r="DE1319" s="6"/>
      <c r="DF1319" s="6"/>
      <c r="DG1319" s="6"/>
      <c r="DH1319" s="6"/>
      <c r="DI1319" s="6"/>
      <c r="DJ1319" s="6"/>
      <c r="DK1319" s="6"/>
      <c r="DL1319" s="6"/>
      <c r="DM1319" s="6"/>
      <c r="DN1319" s="6"/>
      <c r="DO1319" s="6"/>
      <c r="DP1319" s="6"/>
      <c r="DQ1319" s="6"/>
      <c r="DR1319" s="6"/>
      <c r="DS1319" s="6"/>
      <c r="DT1319" s="6"/>
      <c r="DU1319" s="6"/>
      <c r="DV1319" s="6"/>
      <c r="DW1319" s="6"/>
      <c r="DX1319" s="6"/>
      <c r="DY1319" s="6"/>
      <c r="DZ1319" s="6"/>
      <c r="EA1319" s="6"/>
      <c r="EB1319" s="6"/>
      <c r="EC1319" s="6"/>
      <c r="ED1319" s="6"/>
      <c r="EE1319" s="6"/>
      <c r="EF1319" s="6"/>
      <c r="EG1319" s="6"/>
      <c r="EH1319" s="6"/>
      <c r="EI1319" s="6"/>
      <c r="EJ1319" s="6"/>
      <c r="EK1319" s="6"/>
      <c r="EL1319" s="6"/>
      <c r="EM1319" s="6"/>
      <c r="EN1319" s="6"/>
      <c r="EO1319" s="6"/>
      <c r="EP1319" s="6"/>
      <c r="EQ1319" s="6"/>
      <c r="ER1319" s="6"/>
      <c r="ES1319" s="6"/>
      <c r="ET1319" s="6"/>
      <c r="EU1319" s="6"/>
      <c r="EV1319" s="6"/>
      <c r="EW1319" s="6"/>
      <c r="EX1319" s="6"/>
      <c r="EY1319" s="6"/>
      <c r="EZ1319" s="6"/>
      <c r="FA1319" s="6"/>
      <c r="FB1319" s="6"/>
      <c r="FC1319" s="6"/>
      <c r="FD1319" s="6"/>
      <c r="FE1319" s="6"/>
      <c r="FF1319" s="6"/>
      <c r="FG1319" s="6"/>
      <c r="FH1319" s="6"/>
      <c r="FI1319" s="6"/>
      <c r="FJ1319" s="6"/>
      <c r="FK1319" s="6"/>
      <c r="FL1319" s="6"/>
      <c r="FM1319" s="6"/>
      <c r="FN1319" s="6"/>
      <c r="FO1319" s="6"/>
      <c r="FP1319" s="6"/>
      <c r="FQ1319" s="6"/>
      <c r="FR1319" s="6"/>
      <c r="FS1319" s="6"/>
      <c r="FT1319" s="6"/>
      <c r="FU1319" s="6"/>
      <c r="FV1319" s="6"/>
      <c r="FW1319" s="6"/>
      <c r="FX1319" s="6"/>
      <c r="FY1319" s="6"/>
      <c r="FZ1319" s="6"/>
      <c r="GA1319" s="6"/>
      <c r="GB1319" s="6"/>
      <c r="GC1319" s="6"/>
      <c r="GD1319" s="6"/>
      <c r="GE1319" s="6"/>
      <c r="GF1319" s="6"/>
      <c r="GG1319" s="6"/>
      <c r="GH1319" s="6"/>
      <c r="GI1319" s="6"/>
      <c r="GJ1319" s="6"/>
      <c r="GK1319" s="6"/>
      <c r="GL1319" s="6"/>
      <c r="GM1319" s="6"/>
      <c r="GN1319" s="6"/>
      <c r="GO1319" s="6"/>
      <c r="GP1319" s="6"/>
      <c r="GQ1319" s="6"/>
      <c r="GR1319" s="6"/>
      <c r="GS1319" s="6"/>
      <c r="GT1319" s="6"/>
      <c r="GU1319" s="6"/>
      <c r="GV1319" s="6"/>
      <c r="GW1319" s="6"/>
      <c r="GX1319" s="6"/>
      <c r="GY1319" s="6"/>
      <c r="GZ1319" s="6"/>
      <c r="HA1319" s="6"/>
      <c r="HB1319" s="6"/>
      <c r="HC1319" s="6"/>
      <c r="HD1319" s="6"/>
      <c r="HE1319" s="6"/>
      <c r="HF1319" s="6"/>
      <c r="HG1319" s="6"/>
      <c r="HH1319" s="6"/>
      <c r="HI1319" s="6"/>
      <c r="HJ1319" s="6"/>
      <c r="HK1319" s="6"/>
      <c r="HL1319" s="6"/>
      <c r="HM1319" s="6"/>
      <c r="HN1319" s="6"/>
      <c r="HO1319" s="6"/>
      <c r="HP1319" s="6"/>
      <c r="HQ1319" s="6"/>
      <c r="HR1319" s="6"/>
      <c r="HS1319" s="6"/>
      <c r="HT1319" s="6"/>
      <c r="HU1319" s="6"/>
      <c r="HV1319" s="6"/>
      <c r="HW1319" s="6"/>
      <c r="HX1319" s="6"/>
      <c r="HY1319" s="6"/>
      <c r="HZ1319" s="6"/>
      <c r="IA1319" s="6"/>
      <c r="IB1319" s="6"/>
      <c r="IC1319" s="6"/>
      <c r="ID1319" s="6"/>
      <c r="IE1319" s="6"/>
      <c r="IF1319" s="6"/>
      <c r="IG1319" s="6"/>
      <c r="IH1319" s="6"/>
      <c r="II1319" s="6"/>
      <c r="IJ1319" s="6"/>
      <c r="IK1319" s="6"/>
      <c r="IL1319" s="6"/>
      <c r="IM1319" s="6"/>
      <c r="IN1319" s="6"/>
      <c r="IO1319" s="6"/>
      <c r="IP1319" s="6"/>
      <c r="IQ1319" s="6"/>
      <c r="IR1319" s="6"/>
      <c r="IS1319" s="6"/>
      <c r="IT1319" s="6"/>
      <c r="IU1319" s="6"/>
      <c r="IV1319" s="6"/>
    </row>
    <row r="1320" spans="1:256" s="62" customFormat="1" x14ac:dyDescent="0.2">
      <c r="A1320" s="6" t="s">
        <v>894</v>
      </c>
      <c r="B1320" s="66">
        <v>36905.328472222223</v>
      </c>
      <c r="C1320" s="66"/>
      <c r="D1320" s="6" t="s">
        <v>1002</v>
      </c>
      <c r="E1320" s="6"/>
      <c r="F1320" s="6"/>
      <c r="G1320" s="6">
        <v>70</v>
      </c>
      <c r="H1320" s="6"/>
      <c r="I1320" s="6"/>
      <c r="J1320" s="6"/>
      <c r="K1320" s="6">
        <v>0.13</v>
      </c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  <c r="BD1320" s="6"/>
      <c r="BE1320" s="6"/>
      <c r="BF1320" s="6"/>
      <c r="BG1320" s="6"/>
      <c r="BH1320" s="6"/>
      <c r="BI1320" s="6"/>
      <c r="BJ1320" s="6"/>
      <c r="BK1320" s="6"/>
      <c r="BL1320" s="6"/>
      <c r="BM1320" s="6"/>
      <c r="BN1320" s="6"/>
      <c r="BO1320" s="6"/>
      <c r="BP1320" s="6"/>
      <c r="BQ1320" s="6"/>
      <c r="BR1320" s="6"/>
      <c r="BS1320" s="6"/>
      <c r="BT1320" s="6"/>
      <c r="BU1320" s="6"/>
      <c r="BV1320" s="6"/>
      <c r="BW1320" s="6">
        <v>5.6</v>
      </c>
      <c r="BX1320" s="6"/>
      <c r="BY1320" s="6"/>
      <c r="BZ1320" s="6"/>
      <c r="CA1320" s="6"/>
      <c r="CB1320" s="6"/>
      <c r="CC1320" s="6"/>
      <c r="CD1320" s="6"/>
      <c r="CE1320" s="6"/>
      <c r="CF1320" s="6"/>
      <c r="CG1320" s="6"/>
      <c r="CH1320" s="6"/>
      <c r="CI1320" s="6"/>
      <c r="CJ1320" s="6"/>
      <c r="CK1320" s="6"/>
      <c r="CL1320" s="6"/>
      <c r="CM1320" s="6"/>
      <c r="CN1320" s="6"/>
      <c r="CO1320" s="6"/>
      <c r="CP1320" s="6"/>
      <c r="CQ1320" s="6"/>
      <c r="CR1320" s="6"/>
      <c r="CS1320" s="6"/>
      <c r="CT1320" s="6"/>
      <c r="CU1320" s="6"/>
      <c r="CV1320" s="6"/>
      <c r="CW1320" s="6"/>
      <c r="CX1320" s="6"/>
      <c r="CY1320" s="6"/>
      <c r="CZ1320" s="6"/>
      <c r="DA1320" s="6"/>
      <c r="DB1320" s="6"/>
      <c r="DC1320" s="6"/>
      <c r="DD1320" s="6"/>
      <c r="DE1320" s="6"/>
      <c r="DF1320" s="6"/>
      <c r="DG1320" s="6"/>
      <c r="DH1320" s="6"/>
      <c r="DI1320" s="6"/>
      <c r="DJ1320" s="6"/>
      <c r="DK1320" s="6"/>
      <c r="DL1320" s="6"/>
      <c r="DM1320" s="6"/>
      <c r="DN1320" s="6"/>
      <c r="DO1320" s="6"/>
      <c r="DP1320" s="6"/>
      <c r="DQ1320" s="6"/>
      <c r="DR1320" s="6"/>
      <c r="DS1320" s="6"/>
      <c r="DT1320" s="6"/>
      <c r="DU1320" s="6"/>
      <c r="DV1320" s="6"/>
      <c r="DW1320" s="6"/>
      <c r="DX1320" s="6"/>
      <c r="DY1320" s="6"/>
      <c r="DZ1320" s="6"/>
      <c r="EA1320" s="6"/>
      <c r="EB1320" s="6"/>
      <c r="EC1320" s="6"/>
      <c r="ED1320" s="6"/>
      <c r="EE1320" s="6"/>
      <c r="EF1320" s="6"/>
      <c r="EG1320" s="6"/>
      <c r="EH1320" s="6"/>
      <c r="EI1320" s="6"/>
      <c r="EJ1320" s="6"/>
      <c r="EK1320" s="6"/>
      <c r="EL1320" s="6"/>
      <c r="EM1320" s="6"/>
      <c r="EN1320" s="6"/>
      <c r="EO1320" s="6"/>
      <c r="EP1320" s="6"/>
      <c r="EQ1320" s="6"/>
      <c r="ER1320" s="6"/>
      <c r="ES1320" s="6"/>
      <c r="ET1320" s="6"/>
      <c r="EU1320" s="6"/>
      <c r="EV1320" s="6"/>
      <c r="EW1320" s="6"/>
      <c r="EX1320" s="6"/>
      <c r="EY1320" s="6"/>
      <c r="EZ1320" s="6"/>
      <c r="FA1320" s="6"/>
      <c r="FB1320" s="6"/>
      <c r="FC1320" s="6"/>
      <c r="FD1320" s="6"/>
      <c r="FE1320" s="6"/>
      <c r="FF1320" s="6"/>
      <c r="FG1320" s="6"/>
      <c r="FH1320" s="6"/>
      <c r="FI1320" s="6"/>
      <c r="FJ1320" s="6"/>
      <c r="FK1320" s="6"/>
      <c r="FL1320" s="6"/>
      <c r="FM1320" s="6"/>
      <c r="FN1320" s="6"/>
      <c r="FO1320" s="6"/>
      <c r="FP1320" s="6"/>
      <c r="FQ1320" s="6"/>
      <c r="FR1320" s="6"/>
      <c r="FS1320" s="6"/>
      <c r="FT1320" s="6"/>
      <c r="FU1320" s="6"/>
      <c r="FV1320" s="6"/>
      <c r="FW1320" s="6"/>
      <c r="FX1320" s="6"/>
      <c r="FY1320" s="6"/>
      <c r="FZ1320" s="6"/>
      <c r="GA1320" s="6"/>
      <c r="GB1320" s="6"/>
      <c r="GC1320" s="6"/>
      <c r="GD1320" s="6"/>
      <c r="GE1320" s="6"/>
      <c r="GF1320" s="6"/>
      <c r="GG1320" s="6"/>
      <c r="GH1320" s="6"/>
      <c r="GI1320" s="6"/>
      <c r="GJ1320" s="6"/>
      <c r="GK1320" s="6"/>
      <c r="GL1320" s="6"/>
      <c r="GM1320" s="6"/>
      <c r="GN1320" s="6"/>
      <c r="GO1320" s="6"/>
      <c r="GP1320" s="6"/>
      <c r="GQ1320" s="6"/>
      <c r="GR1320" s="6"/>
      <c r="GS1320" s="6"/>
      <c r="GT1320" s="6"/>
      <c r="GU1320" s="6"/>
      <c r="GV1320" s="6"/>
      <c r="GW1320" s="6"/>
      <c r="GX1320" s="6"/>
      <c r="GY1320" s="6"/>
      <c r="GZ1320" s="6"/>
      <c r="HA1320" s="6"/>
      <c r="HB1320" s="6"/>
      <c r="HC1320" s="6"/>
      <c r="HD1320" s="6"/>
      <c r="HE1320" s="6"/>
      <c r="HF1320" s="6"/>
      <c r="HG1320" s="6"/>
      <c r="HH1320" s="6"/>
      <c r="HI1320" s="6"/>
      <c r="HJ1320" s="6"/>
      <c r="HK1320" s="6"/>
      <c r="HL1320" s="6"/>
      <c r="HM1320" s="6"/>
      <c r="HN1320" s="6"/>
      <c r="HO1320" s="6"/>
      <c r="HP1320" s="6"/>
      <c r="HQ1320" s="6"/>
      <c r="HR1320" s="6"/>
      <c r="HS1320" s="6"/>
      <c r="HT1320" s="6"/>
      <c r="HU1320" s="6"/>
      <c r="HV1320" s="6"/>
      <c r="HW1320" s="6"/>
      <c r="HX1320" s="6"/>
      <c r="HY1320" s="6"/>
      <c r="HZ1320" s="6"/>
      <c r="IA1320" s="6"/>
      <c r="IB1320" s="6"/>
      <c r="IC1320" s="6"/>
      <c r="ID1320" s="6"/>
      <c r="IE1320" s="6"/>
      <c r="IF1320" s="6"/>
      <c r="IG1320" s="6"/>
      <c r="IH1320" s="6"/>
      <c r="II1320" s="6"/>
      <c r="IJ1320" s="6"/>
      <c r="IK1320" s="6"/>
      <c r="IL1320" s="6"/>
      <c r="IM1320" s="6"/>
      <c r="IN1320" s="6"/>
      <c r="IO1320" s="6"/>
      <c r="IP1320" s="6"/>
      <c r="IQ1320" s="6"/>
      <c r="IR1320" s="6"/>
      <c r="IS1320" s="6"/>
      <c r="IT1320" s="6"/>
      <c r="IU1320" s="6"/>
      <c r="IV1320" s="6"/>
    </row>
    <row r="1321" spans="1:256" s="62" customFormat="1" x14ac:dyDescent="0.2">
      <c r="A1321" s="6" t="s">
        <v>894</v>
      </c>
      <c r="B1321" s="66">
        <v>36910</v>
      </c>
      <c r="C1321" s="66"/>
      <c r="D1321" s="6" t="s">
        <v>1003</v>
      </c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>
        <v>3600</v>
      </c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  <c r="BD1321" s="6"/>
      <c r="BE1321" s="6"/>
      <c r="BF1321" s="6"/>
      <c r="BG1321" s="6"/>
      <c r="BH1321" s="6"/>
      <c r="BI1321" s="6"/>
      <c r="BJ1321" s="6"/>
      <c r="BK1321" s="6"/>
      <c r="BL1321" s="6"/>
      <c r="BM1321" s="6"/>
      <c r="BN1321" s="6"/>
      <c r="BO1321" s="6"/>
      <c r="BP1321" s="6"/>
      <c r="BQ1321" s="6"/>
      <c r="BR1321" s="6"/>
      <c r="BS1321" s="6"/>
      <c r="BT1321" s="6"/>
      <c r="BU1321" s="6"/>
      <c r="BV1321" s="6"/>
      <c r="BW1321" s="6"/>
      <c r="BX1321" s="6"/>
      <c r="BY1321" s="6"/>
      <c r="BZ1321" s="6"/>
      <c r="CA1321" s="6"/>
      <c r="CB1321" s="6"/>
      <c r="CC1321" s="6"/>
      <c r="CD1321" s="6"/>
      <c r="CE1321" s="6"/>
      <c r="CF1321" s="6"/>
      <c r="CG1321" s="6"/>
      <c r="CH1321" s="6"/>
      <c r="CI1321" s="6"/>
      <c r="CJ1321" s="6"/>
      <c r="CK1321" s="6"/>
      <c r="CL1321" s="6"/>
      <c r="CM1321" s="6"/>
      <c r="CN1321" s="6"/>
      <c r="CO1321" s="6"/>
      <c r="CP1321" s="6"/>
      <c r="CQ1321" s="6"/>
      <c r="CR1321" s="6"/>
      <c r="CS1321" s="6"/>
      <c r="CT1321" s="6"/>
      <c r="CU1321" s="6"/>
      <c r="CV1321" s="6"/>
      <c r="CW1321" s="6"/>
      <c r="CX1321" s="6"/>
      <c r="CY1321" s="6"/>
      <c r="CZ1321" s="6"/>
      <c r="DA1321" s="6"/>
      <c r="DB1321" s="6"/>
      <c r="DC1321" s="6"/>
      <c r="DD1321" s="6"/>
      <c r="DE1321" s="6"/>
      <c r="DF1321" s="6"/>
      <c r="DG1321" s="6"/>
      <c r="DH1321" s="6"/>
      <c r="DI1321" s="6"/>
      <c r="DJ1321" s="6"/>
      <c r="DK1321" s="6"/>
      <c r="DL1321" s="6"/>
      <c r="DM1321" s="6"/>
      <c r="DN1321" s="6"/>
      <c r="DO1321" s="6"/>
      <c r="DP1321" s="6"/>
      <c r="DQ1321" s="6"/>
      <c r="DR1321" s="6"/>
      <c r="DS1321" s="6"/>
      <c r="DT1321" s="6"/>
      <c r="DU1321" s="6"/>
      <c r="DV1321" s="6"/>
      <c r="DW1321" s="6"/>
      <c r="DX1321" s="6"/>
      <c r="DY1321" s="6"/>
      <c r="DZ1321" s="6"/>
      <c r="EA1321" s="6"/>
      <c r="EB1321" s="6"/>
      <c r="EC1321" s="6"/>
      <c r="ED1321" s="6"/>
      <c r="EE1321" s="6"/>
      <c r="EF1321" s="6"/>
      <c r="EG1321" s="6"/>
      <c r="EH1321" s="6"/>
      <c r="EI1321" s="6"/>
      <c r="EJ1321" s="6"/>
      <c r="EK1321" s="6"/>
      <c r="EL1321" s="6"/>
      <c r="EM1321" s="6"/>
      <c r="EN1321" s="6"/>
      <c r="EO1321" s="6"/>
      <c r="EP1321" s="6"/>
      <c r="EQ1321" s="6"/>
      <c r="ER1321" s="6"/>
      <c r="ES1321" s="6"/>
      <c r="ET1321" s="6"/>
      <c r="EU1321" s="6"/>
      <c r="EV1321" s="6"/>
      <c r="EW1321" s="6"/>
      <c r="EX1321" s="6"/>
      <c r="EY1321" s="6"/>
      <c r="EZ1321" s="6"/>
      <c r="FA1321" s="6"/>
      <c r="FB1321" s="6"/>
      <c r="FC1321" s="6"/>
      <c r="FD1321" s="6"/>
      <c r="FE1321" s="6"/>
      <c r="FF1321" s="6"/>
      <c r="FG1321" s="6"/>
      <c r="FH1321" s="6"/>
      <c r="FI1321" s="6"/>
      <c r="FJ1321" s="6"/>
      <c r="FK1321" s="6"/>
      <c r="FL1321" s="6"/>
      <c r="FM1321" s="6"/>
      <c r="FN1321" s="6"/>
      <c r="FO1321" s="6"/>
      <c r="FP1321" s="6"/>
      <c r="FQ1321" s="6"/>
      <c r="FR1321" s="6"/>
      <c r="FS1321" s="6"/>
      <c r="FT1321" s="6"/>
      <c r="FU1321" s="6"/>
      <c r="FV1321" s="6"/>
      <c r="FW1321" s="6"/>
      <c r="FX1321" s="6"/>
      <c r="FY1321" s="6"/>
      <c r="FZ1321" s="6"/>
      <c r="GA1321" s="6"/>
      <c r="GB1321" s="6"/>
      <c r="GC1321" s="6"/>
      <c r="GD1321" s="6"/>
      <c r="GE1321" s="6"/>
      <c r="GF1321" s="6"/>
      <c r="GG1321" s="6"/>
      <c r="GH1321" s="6"/>
      <c r="GI1321" s="6"/>
      <c r="GJ1321" s="6"/>
      <c r="GK1321" s="6"/>
      <c r="GL1321" s="6"/>
      <c r="GM1321" s="6"/>
      <c r="GN1321" s="6"/>
      <c r="GO1321" s="6"/>
      <c r="GP1321" s="6"/>
      <c r="GQ1321" s="6"/>
      <c r="GR1321" s="6"/>
      <c r="GS1321" s="6"/>
      <c r="GT1321" s="6"/>
      <c r="GU1321" s="6"/>
      <c r="GV1321" s="6"/>
      <c r="GW1321" s="6"/>
      <c r="GX1321" s="6"/>
      <c r="GY1321" s="6"/>
      <c r="GZ1321" s="6"/>
      <c r="HA1321" s="6"/>
      <c r="HB1321" s="6"/>
      <c r="HC1321" s="6"/>
      <c r="HD1321" s="6"/>
      <c r="HE1321" s="6"/>
      <c r="HF1321" s="6"/>
      <c r="HG1321" s="6"/>
      <c r="HH1321" s="6"/>
      <c r="HI1321" s="6"/>
      <c r="HJ1321" s="6"/>
      <c r="HK1321" s="6"/>
      <c r="HL1321" s="6"/>
      <c r="HM1321" s="6"/>
      <c r="HN1321" s="6"/>
      <c r="HO1321" s="6"/>
      <c r="HP1321" s="6"/>
      <c r="HQ1321" s="6"/>
      <c r="HR1321" s="6"/>
      <c r="HS1321" s="6"/>
      <c r="HT1321" s="6"/>
      <c r="HU1321" s="6"/>
      <c r="HV1321" s="6"/>
      <c r="HW1321" s="6"/>
      <c r="HX1321" s="6"/>
      <c r="HY1321" s="6"/>
      <c r="HZ1321" s="6"/>
      <c r="IA1321" s="6"/>
      <c r="IB1321" s="6"/>
      <c r="IC1321" s="6"/>
      <c r="ID1321" s="6"/>
      <c r="IE1321" s="6"/>
      <c r="IF1321" s="6"/>
      <c r="IG1321" s="6"/>
      <c r="IH1321" s="6"/>
      <c r="II1321" s="6"/>
      <c r="IJ1321" s="6"/>
      <c r="IK1321" s="6"/>
      <c r="IL1321" s="6"/>
      <c r="IM1321" s="6"/>
      <c r="IN1321" s="6"/>
      <c r="IO1321" s="6"/>
      <c r="IP1321" s="6"/>
      <c r="IQ1321" s="6"/>
      <c r="IR1321" s="6"/>
      <c r="IS1321" s="6"/>
      <c r="IT1321" s="6"/>
      <c r="IU1321" s="6"/>
      <c r="IV1321" s="6"/>
    </row>
    <row r="1322" spans="1:256" s="62" customFormat="1" x14ac:dyDescent="0.2">
      <c r="A1322" s="6" t="s">
        <v>894</v>
      </c>
      <c r="B1322" s="66">
        <v>36920.28125</v>
      </c>
      <c r="C1322" s="66">
        <v>36920.579861111109</v>
      </c>
      <c r="D1322" s="6" t="s">
        <v>1004</v>
      </c>
      <c r="E1322" s="6" t="s">
        <v>1005</v>
      </c>
      <c r="F1322" s="6"/>
      <c r="G1322" s="6">
        <v>50</v>
      </c>
      <c r="H1322" s="6"/>
      <c r="I1322" s="6"/>
      <c r="J1322" s="6"/>
      <c r="K1322" s="6"/>
      <c r="L1322" s="6"/>
      <c r="M1322" s="6">
        <v>5.141</v>
      </c>
      <c r="N1322" s="6" t="s">
        <v>1934</v>
      </c>
      <c r="O1322" s="6">
        <v>2100</v>
      </c>
      <c r="P1322" s="6"/>
      <c r="Q1322" s="6">
        <v>20000</v>
      </c>
      <c r="R1322" s="6"/>
      <c r="S1322" s="6">
        <v>0.749</v>
      </c>
      <c r="T1322" s="6"/>
      <c r="U1322" s="6">
        <v>12.9</v>
      </c>
      <c r="V1322" s="6"/>
      <c r="W1322" s="6">
        <v>2000</v>
      </c>
      <c r="X1322" s="6"/>
      <c r="Y1322" s="6"/>
      <c r="Z1322" s="6"/>
      <c r="AA1322" s="6">
        <v>337</v>
      </c>
      <c r="AB1322" s="6"/>
      <c r="AC1322" s="6">
        <v>6710</v>
      </c>
      <c r="AD1322" s="6" t="s">
        <v>1784</v>
      </c>
      <c r="AE1322" s="6">
        <v>18</v>
      </c>
      <c r="AF1322" s="6"/>
      <c r="AG1322" s="6">
        <v>9600</v>
      </c>
      <c r="AH1322" s="6"/>
      <c r="AI1322" s="6"/>
      <c r="AJ1322" s="6"/>
      <c r="AK1322" s="6"/>
      <c r="AL1322" s="6"/>
      <c r="AM1322" s="6">
        <v>7.43</v>
      </c>
      <c r="AN1322" s="6"/>
      <c r="AO1322" s="6">
        <v>1780</v>
      </c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  <c r="BD1322" s="6"/>
      <c r="BE1322" s="6"/>
      <c r="BF1322" s="6"/>
      <c r="BG1322" s="6"/>
      <c r="BH1322" s="6"/>
      <c r="BI1322" s="6"/>
      <c r="BJ1322" s="6"/>
      <c r="BK1322" s="6"/>
      <c r="BL1322" s="6"/>
      <c r="BM1322" s="6"/>
      <c r="BN1322" s="6"/>
      <c r="BO1322" s="6"/>
      <c r="BP1322" s="6"/>
      <c r="BQ1322" s="6"/>
      <c r="BR1322" s="6"/>
      <c r="BS1322" s="6"/>
      <c r="BT1322" s="6"/>
      <c r="BU1322" s="6"/>
      <c r="BV1322" s="6"/>
      <c r="BW1322" s="6"/>
      <c r="BX1322" s="6"/>
      <c r="BY1322" s="6"/>
      <c r="BZ1322" s="6"/>
      <c r="CA1322" s="6"/>
      <c r="CB1322" s="6"/>
      <c r="CC1322" s="6"/>
      <c r="CD1322" s="6"/>
      <c r="CE1322" s="6"/>
      <c r="CF1322" s="6"/>
      <c r="CG1322" s="6"/>
      <c r="CH1322" s="6"/>
      <c r="CI1322" s="6"/>
      <c r="CJ1322" s="6"/>
      <c r="CK1322" s="6"/>
      <c r="CL1322" s="6"/>
      <c r="CM1322" s="6"/>
      <c r="CN1322" s="6"/>
      <c r="CO1322" s="6"/>
      <c r="CP1322" s="6"/>
      <c r="CQ1322" s="6"/>
      <c r="CR1322" s="6"/>
      <c r="CS1322" s="6"/>
      <c r="CT1322" s="6"/>
      <c r="CU1322" s="6"/>
      <c r="CV1322" s="6"/>
      <c r="CW1322" s="6"/>
      <c r="CX1322" s="6"/>
      <c r="CY1322" s="6"/>
      <c r="CZ1322" s="6"/>
      <c r="DA1322" s="6"/>
      <c r="DB1322" s="6"/>
      <c r="DC1322" s="6"/>
      <c r="DD1322" s="6"/>
      <c r="DE1322" s="6"/>
      <c r="DF1322" s="6"/>
      <c r="DG1322" s="6"/>
      <c r="DH1322" s="6"/>
      <c r="DI1322" s="6"/>
      <c r="DJ1322" s="6"/>
      <c r="DK1322" s="6"/>
      <c r="DL1322" s="6"/>
      <c r="DM1322" s="6"/>
      <c r="DN1322" s="6"/>
      <c r="DO1322" s="6"/>
      <c r="DP1322" s="6"/>
      <c r="DQ1322" s="6"/>
      <c r="DR1322" s="6"/>
      <c r="DS1322" s="6"/>
      <c r="DT1322" s="6"/>
      <c r="DU1322" s="6"/>
      <c r="DV1322" s="6"/>
      <c r="DW1322" s="6"/>
      <c r="DX1322" s="6"/>
      <c r="DY1322" s="6"/>
      <c r="DZ1322" s="6"/>
      <c r="EA1322" s="6"/>
      <c r="EB1322" s="6"/>
      <c r="EC1322" s="6"/>
      <c r="ED1322" s="6"/>
      <c r="EE1322" s="6"/>
      <c r="EF1322" s="6"/>
      <c r="EG1322" s="6"/>
      <c r="EH1322" s="6"/>
      <c r="EI1322" s="6"/>
      <c r="EJ1322" s="6"/>
      <c r="EK1322" s="6"/>
      <c r="EL1322" s="6"/>
      <c r="EM1322" s="6"/>
      <c r="EN1322" s="6"/>
      <c r="EO1322" s="6"/>
      <c r="EP1322" s="6"/>
      <c r="EQ1322" s="6"/>
      <c r="ER1322" s="6"/>
      <c r="ES1322" s="6"/>
      <c r="ET1322" s="6"/>
      <c r="EU1322" s="6"/>
      <c r="EV1322" s="6"/>
      <c r="EW1322" s="6"/>
      <c r="EX1322" s="6"/>
      <c r="EY1322" s="6"/>
      <c r="EZ1322" s="6"/>
      <c r="FA1322" s="6"/>
      <c r="FB1322" s="6"/>
      <c r="FC1322" s="6"/>
      <c r="FD1322" s="6"/>
      <c r="FE1322" s="6"/>
      <c r="FF1322" s="6"/>
      <c r="FG1322" s="6"/>
      <c r="FH1322" s="6"/>
      <c r="FI1322" s="6"/>
      <c r="FJ1322" s="6"/>
      <c r="FK1322" s="6"/>
      <c r="FL1322" s="6"/>
      <c r="FM1322" s="6"/>
      <c r="FN1322" s="6"/>
      <c r="FO1322" s="6"/>
      <c r="FP1322" s="6"/>
      <c r="FQ1322" s="6"/>
      <c r="FR1322" s="6"/>
      <c r="FS1322" s="6"/>
      <c r="FT1322" s="6"/>
      <c r="FU1322" s="6"/>
      <c r="FV1322" s="6"/>
      <c r="FW1322" s="6"/>
      <c r="FX1322" s="6"/>
      <c r="FY1322" s="6"/>
      <c r="FZ1322" s="6"/>
      <c r="GA1322" s="6"/>
      <c r="GB1322" s="6"/>
      <c r="GC1322" s="6"/>
      <c r="GD1322" s="6"/>
      <c r="GE1322" s="6"/>
      <c r="GF1322" s="6"/>
      <c r="GG1322" s="6"/>
      <c r="GH1322" s="6"/>
      <c r="GI1322" s="6"/>
      <c r="GJ1322" s="6"/>
      <c r="GK1322" s="6"/>
      <c r="GL1322" s="6"/>
      <c r="GM1322" s="6"/>
      <c r="GN1322" s="6"/>
      <c r="GO1322" s="6"/>
      <c r="GP1322" s="6"/>
      <c r="GQ1322" s="6"/>
      <c r="GR1322" s="6"/>
      <c r="GS1322" s="6"/>
      <c r="GT1322" s="6"/>
      <c r="GU1322" s="6"/>
      <c r="GV1322" s="6"/>
      <c r="GW1322" s="6"/>
      <c r="GX1322" s="6"/>
      <c r="GY1322" s="6"/>
      <c r="GZ1322" s="6"/>
      <c r="HA1322" s="6"/>
      <c r="HB1322" s="6"/>
      <c r="HC1322" s="6"/>
      <c r="HD1322" s="6"/>
      <c r="HE1322" s="6"/>
      <c r="HF1322" s="6"/>
      <c r="HG1322" s="6"/>
      <c r="HH1322" s="6"/>
      <c r="HI1322" s="6"/>
      <c r="HJ1322" s="6"/>
      <c r="HK1322" s="6"/>
      <c r="HL1322" s="6"/>
      <c r="HM1322" s="6"/>
      <c r="HN1322" s="6"/>
      <c r="HO1322" s="6"/>
      <c r="HP1322" s="6"/>
      <c r="HQ1322" s="6"/>
      <c r="HR1322" s="6"/>
      <c r="HS1322" s="6"/>
      <c r="HT1322" s="6"/>
      <c r="HU1322" s="6"/>
      <c r="HV1322" s="6"/>
      <c r="HW1322" s="6"/>
      <c r="HX1322" s="6"/>
      <c r="HY1322" s="6"/>
      <c r="HZ1322" s="6"/>
      <c r="IA1322" s="6"/>
      <c r="IB1322" s="6"/>
      <c r="IC1322" s="6"/>
      <c r="ID1322" s="6"/>
      <c r="IE1322" s="6"/>
      <c r="IF1322" s="6"/>
      <c r="IG1322" s="6"/>
      <c r="IH1322" s="6"/>
      <c r="II1322" s="6"/>
      <c r="IJ1322" s="6"/>
      <c r="IK1322" s="6"/>
      <c r="IL1322" s="6"/>
      <c r="IM1322" s="6"/>
      <c r="IN1322" s="6"/>
      <c r="IO1322" s="6"/>
      <c r="IP1322" s="6"/>
      <c r="IQ1322" s="6"/>
      <c r="IR1322" s="6"/>
      <c r="IS1322" s="6"/>
      <c r="IT1322" s="6"/>
      <c r="IU1322" s="6"/>
      <c r="IV1322" s="6"/>
    </row>
    <row r="1323" spans="1:256" s="62" customFormat="1" x14ac:dyDescent="0.2">
      <c r="A1323" s="6" t="s">
        <v>894</v>
      </c>
      <c r="B1323" s="66">
        <v>36946.263194444444</v>
      </c>
      <c r="C1323" s="66">
        <v>36946.560416666667</v>
      </c>
      <c r="D1323" s="6" t="s">
        <v>1006</v>
      </c>
      <c r="E1323" s="6" t="s">
        <v>1007</v>
      </c>
      <c r="F1323" s="6"/>
      <c r="G1323" s="6">
        <v>50</v>
      </c>
      <c r="H1323" s="6"/>
      <c r="I1323" s="6"/>
      <c r="J1323" s="6"/>
      <c r="K1323" s="6"/>
      <c r="L1323" s="6"/>
      <c r="M1323" s="6">
        <v>14.782999999999999</v>
      </c>
      <c r="N1323" s="6" t="s">
        <v>1934</v>
      </c>
      <c r="O1323" s="6">
        <v>1040</v>
      </c>
      <c r="P1323" s="6"/>
      <c r="Q1323" s="6">
        <v>5000</v>
      </c>
      <c r="R1323" s="6"/>
      <c r="S1323" s="6">
        <v>0.442</v>
      </c>
      <c r="T1323" s="6"/>
      <c r="U1323" s="6">
        <v>4.29</v>
      </c>
      <c r="V1323" s="6"/>
      <c r="W1323" s="6">
        <v>420</v>
      </c>
      <c r="X1323" s="6"/>
      <c r="Y1323" s="6"/>
      <c r="Z1323" s="6"/>
      <c r="AA1323" s="6">
        <v>28.1</v>
      </c>
      <c r="AB1323" s="6"/>
      <c r="AC1323" s="6">
        <v>1540</v>
      </c>
      <c r="AD1323" s="6" t="s">
        <v>1784</v>
      </c>
      <c r="AE1323" s="6">
        <v>18</v>
      </c>
      <c r="AF1323" s="6"/>
      <c r="AG1323" s="6">
        <v>2300</v>
      </c>
      <c r="AH1323" s="6"/>
      <c r="AI1323" s="6"/>
      <c r="AJ1323" s="6"/>
      <c r="AK1323" s="6"/>
      <c r="AL1323" s="6"/>
      <c r="AM1323" s="6">
        <v>7.48</v>
      </c>
      <c r="AN1323" s="6"/>
      <c r="AO1323" s="6">
        <v>414</v>
      </c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  <c r="BD1323" s="6"/>
      <c r="BE1323" s="6"/>
      <c r="BF1323" s="6"/>
      <c r="BG1323" s="6"/>
      <c r="BH1323" s="6"/>
      <c r="BI1323" s="6"/>
      <c r="BJ1323" s="6"/>
      <c r="BK1323" s="6"/>
      <c r="BL1323" s="6"/>
      <c r="BM1323" s="6"/>
      <c r="BN1323" s="6"/>
      <c r="BO1323" s="6"/>
      <c r="BP1323" s="6"/>
      <c r="BQ1323" s="6"/>
      <c r="BR1323" s="6"/>
      <c r="BS1323" s="6"/>
      <c r="BT1323" s="6"/>
      <c r="BU1323" s="6"/>
      <c r="BV1323" s="6"/>
      <c r="BW1323" s="6"/>
      <c r="BX1323" s="6"/>
      <c r="BY1323" s="6"/>
      <c r="BZ1323" s="6"/>
      <c r="CA1323" s="6"/>
      <c r="CB1323" s="6"/>
      <c r="CC1323" s="6"/>
      <c r="CD1323" s="6"/>
      <c r="CE1323" s="6"/>
      <c r="CF1323" s="6"/>
      <c r="CG1323" s="6"/>
      <c r="CH1323" s="6"/>
      <c r="CI1323" s="6"/>
      <c r="CJ1323" s="6"/>
      <c r="CK1323" s="6"/>
      <c r="CL1323" s="6"/>
      <c r="CM1323" s="6"/>
      <c r="CN1323" s="6"/>
      <c r="CO1323" s="6"/>
      <c r="CP1323" s="6"/>
      <c r="CQ1323" s="6"/>
      <c r="CR1323" s="6"/>
      <c r="CS1323" s="6"/>
      <c r="CT1323" s="6"/>
      <c r="CU1323" s="6"/>
      <c r="CV1323" s="6"/>
      <c r="CW1323" s="6"/>
      <c r="CX1323" s="6"/>
      <c r="CY1323" s="6"/>
      <c r="CZ1323" s="6"/>
      <c r="DA1323" s="6"/>
      <c r="DB1323" s="6"/>
      <c r="DC1323" s="6"/>
      <c r="DD1323" s="6"/>
      <c r="DE1323" s="6"/>
      <c r="DF1323" s="6"/>
      <c r="DG1323" s="6"/>
      <c r="DH1323" s="6"/>
      <c r="DI1323" s="6"/>
      <c r="DJ1323" s="6"/>
      <c r="DK1323" s="6"/>
      <c r="DL1323" s="6"/>
      <c r="DM1323" s="6"/>
      <c r="DN1323" s="6"/>
      <c r="DO1323" s="6"/>
      <c r="DP1323" s="6"/>
      <c r="DQ1323" s="6"/>
      <c r="DR1323" s="6"/>
      <c r="DS1323" s="6"/>
      <c r="DT1323" s="6"/>
      <c r="DU1323" s="6"/>
      <c r="DV1323" s="6"/>
      <c r="DW1323" s="6"/>
      <c r="DX1323" s="6"/>
      <c r="DY1323" s="6"/>
      <c r="DZ1323" s="6"/>
      <c r="EA1323" s="6"/>
      <c r="EB1323" s="6"/>
      <c r="EC1323" s="6"/>
      <c r="ED1323" s="6"/>
      <c r="EE1323" s="6"/>
      <c r="EF1323" s="6"/>
      <c r="EG1323" s="6"/>
      <c r="EH1323" s="6"/>
      <c r="EI1323" s="6"/>
      <c r="EJ1323" s="6"/>
      <c r="EK1323" s="6"/>
      <c r="EL1323" s="6"/>
      <c r="EM1323" s="6"/>
      <c r="EN1323" s="6"/>
      <c r="EO1323" s="6"/>
      <c r="EP1323" s="6"/>
      <c r="EQ1323" s="6"/>
      <c r="ER1323" s="6"/>
      <c r="ES1323" s="6"/>
      <c r="ET1323" s="6"/>
      <c r="EU1323" s="6"/>
      <c r="EV1323" s="6"/>
      <c r="EW1323" s="6"/>
      <c r="EX1323" s="6"/>
      <c r="EY1323" s="6"/>
      <c r="EZ1323" s="6"/>
      <c r="FA1323" s="6"/>
      <c r="FB1323" s="6"/>
      <c r="FC1323" s="6"/>
      <c r="FD1323" s="6"/>
      <c r="FE1323" s="6"/>
      <c r="FF1323" s="6"/>
      <c r="FG1323" s="6"/>
      <c r="FH1323" s="6"/>
      <c r="FI1323" s="6"/>
      <c r="FJ1323" s="6"/>
      <c r="FK1323" s="6"/>
      <c r="FL1323" s="6"/>
      <c r="FM1323" s="6"/>
      <c r="FN1323" s="6"/>
      <c r="FO1323" s="6"/>
      <c r="FP1323" s="6"/>
      <c r="FQ1323" s="6"/>
      <c r="FR1323" s="6"/>
      <c r="FS1323" s="6"/>
      <c r="FT1323" s="6"/>
      <c r="FU1323" s="6"/>
      <c r="FV1323" s="6"/>
      <c r="FW1323" s="6"/>
      <c r="FX1323" s="6"/>
      <c r="FY1323" s="6"/>
      <c r="FZ1323" s="6"/>
      <c r="GA1323" s="6"/>
      <c r="GB1323" s="6"/>
      <c r="GC1323" s="6"/>
      <c r="GD1323" s="6"/>
      <c r="GE1323" s="6"/>
      <c r="GF1323" s="6"/>
      <c r="GG1323" s="6"/>
      <c r="GH1323" s="6"/>
      <c r="GI1323" s="6"/>
      <c r="GJ1323" s="6"/>
      <c r="GK1323" s="6"/>
      <c r="GL1323" s="6"/>
      <c r="GM1323" s="6"/>
      <c r="GN1323" s="6"/>
      <c r="GO1323" s="6"/>
      <c r="GP1323" s="6"/>
      <c r="GQ1323" s="6"/>
      <c r="GR1323" s="6"/>
      <c r="GS1323" s="6"/>
      <c r="GT1323" s="6"/>
      <c r="GU1323" s="6"/>
      <c r="GV1323" s="6"/>
      <c r="GW1323" s="6"/>
      <c r="GX1323" s="6"/>
      <c r="GY1323" s="6"/>
      <c r="GZ1323" s="6"/>
      <c r="HA1323" s="6"/>
      <c r="HB1323" s="6"/>
      <c r="HC1323" s="6"/>
      <c r="HD1323" s="6"/>
      <c r="HE1323" s="6"/>
      <c r="HF1323" s="6"/>
      <c r="HG1323" s="6"/>
      <c r="HH1323" s="6"/>
      <c r="HI1323" s="6"/>
      <c r="HJ1323" s="6"/>
      <c r="HK1323" s="6"/>
      <c r="HL1323" s="6"/>
      <c r="HM1323" s="6"/>
      <c r="HN1323" s="6"/>
      <c r="HO1323" s="6"/>
      <c r="HP1323" s="6"/>
      <c r="HQ1323" s="6"/>
      <c r="HR1323" s="6"/>
      <c r="HS1323" s="6"/>
      <c r="HT1323" s="6"/>
      <c r="HU1323" s="6"/>
      <c r="HV1323" s="6"/>
      <c r="HW1323" s="6"/>
      <c r="HX1323" s="6"/>
      <c r="HY1323" s="6"/>
      <c r="HZ1323" s="6"/>
      <c r="IA1323" s="6"/>
      <c r="IB1323" s="6"/>
      <c r="IC1323" s="6"/>
      <c r="ID1323" s="6"/>
      <c r="IE1323" s="6"/>
      <c r="IF1323" s="6"/>
      <c r="IG1323" s="6"/>
      <c r="IH1323" s="6"/>
      <c r="II1323" s="6"/>
      <c r="IJ1323" s="6"/>
      <c r="IK1323" s="6"/>
      <c r="IL1323" s="6"/>
      <c r="IM1323" s="6"/>
      <c r="IN1323" s="6"/>
      <c r="IO1323" s="6"/>
      <c r="IP1323" s="6"/>
      <c r="IQ1323" s="6"/>
      <c r="IR1323" s="6"/>
      <c r="IS1323" s="6"/>
      <c r="IT1323" s="6"/>
      <c r="IU1323" s="6"/>
      <c r="IV1323" s="6"/>
    </row>
    <row r="1324" spans="1:256" s="62" customFormat="1" x14ac:dyDescent="0.2">
      <c r="A1324" s="6" t="s">
        <v>894</v>
      </c>
      <c r="B1324" s="66">
        <v>36970.474305555559</v>
      </c>
      <c r="C1324" s="66">
        <v>36976.552777777775</v>
      </c>
      <c r="D1324" s="6" t="s">
        <v>1008</v>
      </c>
      <c r="E1324" s="6" t="s">
        <v>1009</v>
      </c>
      <c r="F1324" s="6"/>
      <c r="G1324" s="6">
        <v>50</v>
      </c>
      <c r="H1324" s="6"/>
      <c r="I1324" s="6"/>
      <c r="J1324" s="6"/>
      <c r="K1324" s="6"/>
      <c r="L1324" s="6"/>
      <c r="M1324" s="6">
        <v>10.074</v>
      </c>
      <c r="N1324" s="6"/>
      <c r="O1324" s="6">
        <v>4245</v>
      </c>
      <c r="P1324" s="6"/>
      <c r="Q1324" s="6">
        <v>8600</v>
      </c>
      <c r="R1324" s="6"/>
      <c r="S1324" s="6">
        <v>17.3</v>
      </c>
      <c r="T1324" s="6"/>
      <c r="U1324" s="6">
        <v>31.2</v>
      </c>
      <c r="V1324" s="6"/>
      <c r="W1324" s="6">
        <v>670</v>
      </c>
      <c r="X1324" s="6"/>
      <c r="Y1324" s="6"/>
      <c r="Z1324" s="6"/>
      <c r="AA1324" s="6">
        <v>46.9</v>
      </c>
      <c r="AB1324" s="6"/>
      <c r="AC1324" s="6">
        <v>3710</v>
      </c>
      <c r="AD1324" s="6" t="s">
        <v>1784</v>
      </c>
      <c r="AE1324" s="6">
        <v>18</v>
      </c>
      <c r="AF1324" s="6"/>
      <c r="AG1324" s="6">
        <v>2100</v>
      </c>
      <c r="AH1324" s="6"/>
      <c r="AI1324" s="6"/>
      <c r="AJ1324" s="6"/>
      <c r="AK1324" s="6"/>
      <c r="AL1324" s="6"/>
      <c r="AM1324" s="6">
        <v>7.92</v>
      </c>
      <c r="AN1324" s="6"/>
      <c r="AO1324" s="6">
        <v>1360</v>
      </c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>
        <v>35</v>
      </c>
      <c r="BB1324" s="6"/>
      <c r="BC1324" s="6"/>
      <c r="BD1324" s="6"/>
      <c r="BE1324" s="6"/>
      <c r="BF1324" s="6"/>
      <c r="BG1324" s="6"/>
      <c r="BH1324" s="6"/>
      <c r="BI1324" s="6"/>
      <c r="BJ1324" s="6"/>
      <c r="BK1324" s="6"/>
      <c r="BL1324" s="6"/>
      <c r="BM1324" s="6"/>
      <c r="BN1324" s="6"/>
      <c r="BO1324" s="6"/>
      <c r="BP1324" s="6"/>
      <c r="BQ1324" s="6"/>
      <c r="BR1324" s="6"/>
      <c r="BS1324" s="6"/>
      <c r="BT1324" s="6"/>
      <c r="BU1324" s="6"/>
      <c r="BV1324" s="6"/>
      <c r="BW1324" s="6"/>
      <c r="BX1324" s="6"/>
      <c r="BY1324" s="6"/>
      <c r="BZ1324" s="6"/>
      <c r="CA1324" s="6"/>
      <c r="CB1324" s="6"/>
      <c r="CC1324" s="6"/>
      <c r="CD1324" s="6"/>
      <c r="CE1324" s="6"/>
      <c r="CF1324" s="6"/>
      <c r="CG1324" s="6"/>
      <c r="CH1324" s="6"/>
      <c r="CI1324" s="6"/>
      <c r="CJ1324" s="6"/>
      <c r="CK1324" s="6"/>
      <c r="CL1324" s="6"/>
      <c r="CM1324" s="6"/>
      <c r="CN1324" s="6"/>
      <c r="CO1324" s="6"/>
      <c r="CP1324" s="6"/>
      <c r="CQ1324" s="6"/>
      <c r="CR1324" s="6"/>
      <c r="CS1324" s="6"/>
      <c r="CT1324" s="6"/>
      <c r="CU1324" s="6"/>
      <c r="CV1324" s="6"/>
      <c r="CW1324" s="6"/>
      <c r="CX1324" s="6"/>
      <c r="CY1324" s="6"/>
      <c r="CZ1324" s="6"/>
      <c r="DA1324" s="6"/>
      <c r="DB1324" s="6"/>
      <c r="DC1324" s="6"/>
      <c r="DD1324" s="6"/>
      <c r="DE1324" s="6"/>
      <c r="DF1324" s="6"/>
      <c r="DG1324" s="6"/>
      <c r="DH1324" s="6"/>
      <c r="DI1324" s="6"/>
      <c r="DJ1324" s="6"/>
      <c r="DK1324" s="6"/>
      <c r="DL1324" s="6"/>
      <c r="DM1324" s="6"/>
      <c r="DN1324" s="6"/>
      <c r="DO1324" s="6"/>
      <c r="DP1324" s="6"/>
      <c r="DQ1324" s="6"/>
      <c r="DR1324" s="6"/>
      <c r="DS1324" s="6"/>
      <c r="DT1324" s="6"/>
      <c r="DU1324" s="6"/>
      <c r="DV1324" s="6"/>
      <c r="DW1324" s="6"/>
      <c r="DX1324" s="6"/>
      <c r="DY1324" s="6"/>
      <c r="DZ1324" s="6"/>
      <c r="EA1324" s="6"/>
      <c r="EB1324" s="6"/>
      <c r="EC1324" s="6"/>
      <c r="ED1324" s="6"/>
      <c r="EE1324" s="6"/>
      <c r="EF1324" s="6"/>
      <c r="EG1324" s="6"/>
      <c r="EH1324" s="6"/>
      <c r="EI1324" s="6"/>
      <c r="EJ1324" s="6"/>
      <c r="EK1324" s="6"/>
      <c r="EL1324" s="6"/>
      <c r="EM1324" s="6"/>
      <c r="EN1324" s="6"/>
      <c r="EO1324" s="6"/>
      <c r="EP1324" s="6"/>
      <c r="EQ1324" s="6"/>
      <c r="ER1324" s="6"/>
      <c r="ES1324" s="6"/>
      <c r="ET1324" s="6"/>
      <c r="EU1324" s="6"/>
      <c r="EV1324" s="6"/>
      <c r="EW1324" s="6"/>
      <c r="EX1324" s="6"/>
      <c r="EY1324" s="6"/>
      <c r="EZ1324" s="6"/>
      <c r="FA1324" s="6"/>
      <c r="FB1324" s="6"/>
      <c r="FC1324" s="6"/>
      <c r="FD1324" s="6"/>
      <c r="FE1324" s="6"/>
      <c r="FF1324" s="6"/>
      <c r="FG1324" s="6"/>
      <c r="FH1324" s="6"/>
      <c r="FI1324" s="6"/>
      <c r="FJ1324" s="6"/>
      <c r="FK1324" s="6"/>
      <c r="FL1324" s="6"/>
      <c r="FM1324" s="6"/>
      <c r="FN1324" s="6"/>
      <c r="FO1324" s="6"/>
      <c r="FP1324" s="6"/>
      <c r="FQ1324" s="6"/>
      <c r="FR1324" s="6"/>
      <c r="FS1324" s="6"/>
      <c r="FT1324" s="6"/>
      <c r="FU1324" s="6"/>
      <c r="FV1324" s="6"/>
      <c r="FW1324" s="6"/>
      <c r="FX1324" s="6"/>
      <c r="FY1324" s="6"/>
      <c r="FZ1324" s="6"/>
      <c r="GA1324" s="6"/>
      <c r="GB1324" s="6"/>
      <c r="GC1324" s="6"/>
      <c r="GD1324" s="6"/>
      <c r="GE1324" s="6"/>
      <c r="GF1324" s="6"/>
      <c r="GG1324" s="6"/>
      <c r="GH1324" s="6"/>
      <c r="GI1324" s="6"/>
      <c r="GJ1324" s="6"/>
      <c r="GK1324" s="6"/>
      <c r="GL1324" s="6"/>
      <c r="GM1324" s="6"/>
      <c r="GN1324" s="6"/>
      <c r="GO1324" s="6"/>
      <c r="GP1324" s="6"/>
      <c r="GQ1324" s="6"/>
      <c r="GR1324" s="6"/>
      <c r="GS1324" s="6"/>
      <c r="GT1324" s="6"/>
      <c r="GU1324" s="6"/>
      <c r="GV1324" s="6"/>
      <c r="GW1324" s="6"/>
      <c r="GX1324" s="6"/>
      <c r="GY1324" s="6"/>
      <c r="GZ1324" s="6"/>
      <c r="HA1324" s="6"/>
      <c r="HB1324" s="6"/>
      <c r="HC1324" s="6"/>
      <c r="HD1324" s="6"/>
      <c r="HE1324" s="6"/>
      <c r="HF1324" s="6"/>
      <c r="HG1324" s="6"/>
      <c r="HH1324" s="6"/>
      <c r="HI1324" s="6"/>
      <c r="HJ1324" s="6"/>
      <c r="HK1324" s="6"/>
      <c r="HL1324" s="6"/>
      <c r="HM1324" s="6"/>
      <c r="HN1324" s="6"/>
      <c r="HO1324" s="6"/>
      <c r="HP1324" s="6"/>
      <c r="HQ1324" s="6"/>
      <c r="HR1324" s="6"/>
      <c r="HS1324" s="6"/>
      <c r="HT1324" s="6"/>
      <c r="HU1324" s="6"/>
      <c r="HV1324" s="6"/>
      <c r="HW1324" s="6"/>
      <c r="HX1324" s="6"/>
      <c r="HY1324" s="6"/>
      <c r="HZ1324" s="6"/>
      <c r="IA1324" s="6"/>
      <c r="IB1324" s="6"/>
      <c r="IC1324" s="6"/>
      <c r="ID1324" s="6"/>
      <c r="IE1324" s="6"/>
      <c r="IF1324" s="6"/>
      <c r="IG1324" s="6"/>
      <c r="IH1324" s="6"/>
      <c r="II1324" s="6"/>
      <c r="IJ1324" s="6"/>
      <c r="IK1324" s="6"/>
      <c r="IL1324" s="6"/>
      <c r="IM1324" s="6"/>
      <c r="IN1324" s="6"/>
      <c r="IO1324" s="6"/>
      <c r="IP1324" s="6"/>
      <c r="IQ1324" s="6"/>
      <c r="IR1324" s="6"/>
      <c r="IS1324" s="6"/>
      <c r="IT1324" s="6"/>
      <c r="IU1324" s="6"/>
      <c r="IV1324" s="6"/>
    </row>
    <row r="1325" spans="1:256" s="62" customFormat="1" x14ac:dyDescent="0.2">
      <c r="A1325" s="6" t="s">
        <v>894</v>
      </c>
      <c r="B1325" s="66">
        <v>37188.025000000001</v>
      </c>
      <c r="C1325" s="66">
        <v>37188.074305555558</v>
      </c>
      <c r="D1325" s="6" t="s">
        <v>1010</v>
      </c>
      <c r="E1325" s="6" t="s">
        <v>1011</v>
      </c>
      <c r="F1325" s="6"/>
      <c r="G1325" s="6">
        <v>50</v>
      </c>
      <c r="H1325" s="6"/>
      <c r="I1325" s="6"/>
      <c r="J1325" s="6"/>
      <c r="K1325" s="6"/>
      <c r="L1325" s="6"/>
      <c r="M1325" s="6">
        <v>11</v>
      </c>
      <c r="N1325" s="6"/>
      <c r="O1325" s="6">
        <v>6.6</v>
      </c>
      <c r="P1325" s="6"/>
      <c r="Q1325" s="6">
        <v>20</v>
      </c>
      <c r="R1325" s="6"/>
      <c r="S1325" s="6">
        <v>0.29899999999999999</v>
      </c>
      <c r="T1325" s="6"/>
      <c r="U1325" s="6">
        <v>0.85</v>
      </c>
      <c r="V1325" s="6"/>
      <c r="W1325" s="6"/>
      <c r="X1325" s="6"/>
      <c r="Y1325" s="6"/>
      <c r="Z1325" s="6"/>
      <c r="AA1325" s="6">
        <v>1.4</v>
      </c>
      <c r="AB1325" s="6"/>
      <c r="AC1325" s="6">
        <v>251</v>
      </c>
      <c r="AD1325" s="6" t="s">
        <v>1784</v>
      </c>
      <c r="AE1325" s="6">
        <v>18</v>
      </c>
      <c r="AF1325" s="6" t="s">
        <v>1784</v>
      </c>
      <c r="AG1325" s="6">
        <v>18</v>
      </c>
      <c r="AH1325" s="6"/>
      <c r="AI1325" s="6"/>
      <c r="AJ1325" s="6"/>
      <c r="AK1325" s="6"/>
      <c r="AL1325" s="6"/>
      <c r="AM1325" s="6">
        <v>7.83</v>
      </c>
      <c r="AN1325" s="6"/>
      <c r="AO1325" s="6">
        <v>93</v>
      </c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  <c r="BD1325" s="6"/>
      <c r="BE1325" s="6"/>
      <c r="BF1325" s="6"/>
      <c r="BG1325" s="6"/>
      <c r="BH1325" s="6"/>
      <c r="BI1325" s="6"/>
      <c r="BJ1325" s="6"/>
      <c r="BK1325" s="6"/>
      <c r="BL1325" s="6"/>
      <c r="BM1325" s="6"/>
      <c r="BN1325" s="6"/>
      <c r="BO1325" s="6"/>
      <c r="BP1325" s="6"/>
      <c r="BQ1325" s="6"/>
      <c r="BR1325" s="6"/>
      <c r="BS1325" s="6"/>
      <c r="BT1325" s="6"/>
      <c r="BU1325" s="6"/>
      <c r="BV1325" s="6"/>
      <c r="BW1325" s="6"/>
      <c r="BX1325" s="6"/>
      <c r="BY1325" s="6"/>
      <c r="BZ1325" s="6"/>
      <c r="CA1325" s="6"/>
      <c r="CB1325" s="6"/>
      <c r="CC1325" s="6"/>
      <c r="CD1325" s="6"/>
      <c r="CE1325" s="6"/>
      <c r="CF1325" s="6"/>
      <c r="CG1325" s="6"/>
      <c r="CH1325" s="6"/>
      <c r="CI1325" s="6"/>
      <c r="CJ1325" s="6"/>
      <c r="CK1325" s="6"/>
      <c r="CL1325" s="6"/>
      <c r="CM1325" s="6"/>
      <c r="CN1325" s="6"/>
      <c r="CO1325" s="6"/>
      <c r="CP1325" s="6"/>
      <c r="CQ1325" s="6"/>
      <c r="CR1325" s="6"/>
      <c r="CS1325" s="6"/>
      <c r="CT1325" s="6"/>
      <c r="CU1325" s="6"/>
      <c r="CV1325" s="6"/>
      <c r="CW1325" s="6"/>
      <c r="CX1325" s="6"/>
      <c r="CY1325" s="6"/>
      <c r="CZ1325" s="6"/>
      <c r="DA1325" s="6"/>
      <c r="DB1325" s="6"/>
      <c r="DC1325" s="6"/>
      <c r="DD1325" s="6"/>
      <c r="DE1325" s="6"/>
      <c r="DF1325" s="6"/>
      <c r="DG1325" s="6"/>
      <c r="DH1325" s="6"/>
      <c r="DI1325" s="6"/>
      <c r="DJ1325" s="6"/>
      <c r="DK1325" s="6"/>
      <c r="DL1325" s="6"/>
      <c r="DM1325" s="6"/>
      <c r="DN1325" s="6"/>
      <c r="DO1325" s="6"/>
      <c r="DP1325" s="6"/>
      <c r="DQ1325" s="6"/>
      <c r="DR1325" s="6"/>
      <c r="DS1325" s="6"/>
      <c r="DT1325" s="6"/>
      <c r="DU1325" s="6"/>
      <c r="DV1325" s="6"/>
      <c r="DW1325" s="6"/>
      <c r="DX1325" s="6"/>
      <c r="DY1325" s="6"/>
      <c r="DZ1325" s="6"/>
      <c r="EA1325" s="6"/>
      <c r="EB1325" s="6"/>
      <c r="EC1325" s="6"/>
      <c r="ED1325" s="6"/>
      <c r="EE1325" s="6"/>
      <c r="EF1325" s="6"/>
      <c r="EG1325" s="6"/>
      <c r="EH1325" s="6"/>
      <c r="EI1325" s="6"/>
      <c r="EJ1325" s="6"/>
      <c r="EK1325" s="6"/>
      <c r="EL1325" s="6"/>
      <c r="EM1325" s="6"/>
      <c r="EN1325" s="6"/>
      <c r="EO1325" s="6"/>
      <c r="EP1325" s="6"/>
      <c r="EQ1325" s="6"/>
      <c r="ER1325" s="6"/>
      <c r="ES1325" s="6"/>
      <c r="ET1325" s="6"/>
      <c r="EU1325" s="6"/>
      <c r="EV1325" s="6"/>
      <c r="EW1325" s="6"/>
      <c r="EX1325" s="6"/>
      <c r="EY1325" s="6"/>
      <c r="EZ1325" s="6"/>
      <c r="FA1325" s="6"/>
      <c r="FB1325" s="6"/>
      <c r="FC1325" s="6"/>
      <c r="FD1325" s="6"/>
      <c r="FE1325" s="6"/>
      <c r="FF1325" s="6"/>
      <c r="FG1325" s="6"/>
      <c r="FH1325" s="6"/>
      <c r="FI1325" s="6"/>
      <c r="FJ1325" s="6"/>
      <c r="FK1325" s="6"/>
      <c r="FL1325" s="6"/>
      <c r="FM1325" s="6"/>
      <c r="FN1325" s="6"/>
      <c r="FO1325" s="6"/>
      <c r="FP1325" s="6"/>
      <c r="FQ1325" s="6"/>
      <c r="FR1325" s="6"/>
      <c r="FS1325" s="6"/>
      <c r="FT1325" s="6"/>
      <c r="FU1325" s="6"/>
      <c r="FV1325" s="6"/>
      <c r="FW1325" s="6"/>
      <c r="FX1325" s="6"/>
      <c r="FY1325" s="6"/>
      <c r="FZ1325" s="6"/>
      <c r="GA1325" s="6"/>
      <c r="GB1325" s="6"/>
      <c r="GC1325" s="6"/>
      <c r="GD1325" s="6"/>
      <c r="GE1325" s="6"/>
      <c r="GF1325" s="6"/>
      <c r="GG1325" s="6"/>
      <c r="GH1325" s="6"/>
      <c r="GI1325" s="6"/>
      <c r="GJ1325" s="6"/>
      <c r="GK1325" s="6"/>
      <c r="GL1325" s="6"/>
      <c r="GM1325" s="6"/>
      <c r="GN1325" s="6"/>
      <c r="GO1325" s="6"/>
      <c r="GP1325" s="6"/>
      <c r="GQ1325" s="6"/>
      <c r="GR1325" s="6"/>
      <c r="GS1325" s="6"/>
      <c r="GT1325" s="6"/>
      <c r="GU1325" s="6"/>
      <c r="GV1325" s="6"/>
      <c r="GW1325" s="6"/>
      <c r="GX1325" s="6"/>
      <c r="GY1325" s="6"/>
      <c r="GZ1325" s="6"/>
      <c r="HA1325" s="6"/>
      <c r="HB1325" s="6"/>
      <c r="HC1325" s="6"/>
      <c r="HD1325" s="6"/>
      <c r="HE1325" s="6"/>
      <c r="HF1325" s="6"/>
      <c r="HG1325" s="6"/>
      <c r="HH1325" s="6"/>
      <c r="HI1325" s="6"/>
      <c r="HJ1325" s="6"/>
      <c r="HK1325" s="6"/>
      <c r="HL1325" s="6"/>
      <c r="HM1325" s="6"/>
      <c r="HN1325" s="6"/>
      <c r="HO1325" s="6"/>
      <c r="HP1325" s="6"/>
      <c r="HQ1325" s="6"/>
      <c r="HR1325" s="6"/>
      <c r="HS1325" s="6"/>
      <c r="HT1325" s="6"/>
      <c r="HU1325" s="6"/>
      <c r="HV1325" s="6"/>
      <c r="HW1325" s="6"/>
      <c r="HX1325" s="6"/>
      <c r="HY1325" s="6"/>
      <c r="HZ1325" s="6"/>
      <c r="IA1325" s="6"/>
      <c r="IB1325" s="6"/>
      <c r="IC1325" s="6"/>
      <c r="ID1325" s="6"/>
      <c r="IE1325" s="6"/>
      <c r="IF1325" s="6"/>
      <c r="IG1325" s="6"/>
      <c r="IH1325" s="6"/>
      <c r="II1325" s="6"/>
      <c r="IJ1325" s="6"/>
      <c r="IK1325" s="6"/>
      <c r="IL1325" s="6"/>
      <c r="IM1325" s="6"/>
      <c r="IN1325" s="6"/>
      <c r="IO1325" s="6"/>
      <c r="IP1325" s="6"/>
      <c r="IQ1325" s="6"/>
      <c r="IR1325" s="6"/>
      <c r="IS1325" s="6"/>
      <c r="IT1325" s="6"/>
      <c r="IU1325" s="6"/>
      <c r="IV1325" s="6"/>
    </row>
    <row r="1326" spans="1:256" s="62" customFormat="1" x14ac:dyDescent="0.2">
      <c r="A1326" s="6" t="s">
        <v>894</v>
      </c>
      <c r="B1326" s="66">
        <v>37270.245833333334</v>
      </c>
      <c r="C1326" s="66">
        <v>37270.577777777777</v>
      </c>
      <c r="D1326" s="6" t="s">
        <v>1012</v>
      </c>
      <c r="E1326" s="6" t="s">
        <v>1013</v>
      </c>
      <c r="F1326" s="6"/>
      <c r="G1326" s="6">
        <v>50</v>
      </c>
      <c r="H1326" s="6"/>
      <c r="I1326" s="6"/>
      <c r="J1326" s="6"/>
      <c r="K1326" s="6"/>
      <c r="L1326" s="6"/>
      <c r="M1326" s="6">
        <v>8.1</v>
      </c>
      <c r="N1326" s="6"/>
      <c r="O1326" s="6">
        <v>930</v>
      </c>
      <c r="P1326" s="6"/>
      <c r="Q1326" s="6">
        <v>1740</v>
      </c>
      <c r="R1326" s="6"/>
      <c r="S1326" s="6">
        <v>0.76500000000000001</v>
      </c>
      <c r="T1326" s="6"/>
      <c r="U1326" s="6">
        <v>4.82</v>
      </c>
      <c r="V1326" s="6"/>
      <c r="W1326" s="6">
        <v>21</v>
      </c>
      <c r="X1326" s="6"/>
      <c r="Y1326" s="6"/>
      <c r="Z1326" s="6"/>
      <c r="AA1326" s="6">
        <v>91.2</v>
      </c>
      <c r="AB1326" s="6"/>
      <c r="AC1326" s="6">
        <v>610</v>
      </c>
      <c r="AD1326" s="6"/>
      <c r="AE1326" s="6">
        <v>23</v>
      </c>
      <c r="AF1326" s="6"/>
      <c r="AG1326" s="6">
        <v>770</v>
      </c>
      <c r="AH1326" s="6"/>
      <c r="AI1326" s="6"/>
      <c r="AJ1326" s="6"/>
      <c r="AK1326" s="6"/>
      <c r="AL1326" s="6"/>
      <c r="AM1326" s="6">
        <v>7.48</v>
      </c>
      <c r="AN1326" s="6"/>
      <c r="AO1326" s="6">
        <v>102</v>
      </c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  <c r="BD1326" s="6"/>
      <c r="BE1326" s="6"/>
      <c r="BF1326" s="6"/>
      <c r="BG1326" s="6"/>
      <c r="BH1326" s="6"/>
      <c r="BI1326" s="6"/>
      <c r="BJ1326" s="6"/>
      <c r="BK1326" s="6"/>
      <c r="BL1326" s="6"/>
      <c r="BM1326" s="6"/>
      <c r="BN1326" s="6"/>
      <c r="BO1326" s="6"/>
      <c r="BP1326" s="6"/>
      <c r="BQ1326" s="6"/>
      <c r="BR1326" s="6"/>
      <c r="BS1326" s="6"/>
      <c r="BT1326" s="6"/>
      <c r="BU1326" s="6"/>
      <c r="BV1326" s="6"/>
      <c r="BW1326" s="6"/>
      <c r="BX1326" s="6"/>
      <c r="BY1326" s="6"/>
      <c r="BZ1326" s="6"/>
      <c r="CA1326" s="6"/>
      <c r="CB1326" s="6"/>
      <c r="CC1326" s="6"/>
      <c r="CD1326" s="6"/>
      <c r="CE1326" s="6"/>
      <c r="CF1326" s="6"/>
      <c r="CG1326" s="6"/>
      <c r="CH1326" s="6"/>
      <c r="CI1326" s="6"/>
      <c r="CJ1326" s="6"/>
      <c r="CK1326" s="6"/>
      <c r="CL1326" s="6"/>
      <c r="CM1326" s="6"/>
      <c r="CN1326" s="6"/>
      <c r="CO1326" s="6"/>
      <c r="CP1326" s="6"/>
      <c r="CQ1326" s="6"/>
      <c r="CR1326" s="6"/>
      <c r="CS1326" s="6"/>
      <c r="CT1326" s="6"/>
      <c r="CU1326" s="6"/>
      <c r="CV1326" s="6"/>
      <c r="CW1326" s="6"/>
      <c r="CX1326" s="6"/>
      <c r="CY1326" s="6"/>
      <c r="CZ1326" s="6"/>
      <c r="DA1326" s="6"/>
      <c r="DB1326" s="6"/>
      <c r="DC1326" s="6"/>
      <c r="DD1326" s="6"/>
      <c r="DE1326" s="6"/>
      <c r="DF1326" s="6"/>
      <c r="DG1326" s="6"/>
      <c r="DH1326" s="6"/>
      <c r="DI1326" s="6"/>
      <c r="DJ1326" s="6"/>
      <c r="DK1326" s="6"/>
      <c r="DL1326" s="6"/>
      <c r="DM1326" s="6"/>
      <c r="DN1326" s="6"/>
      <c r="DO1326" s="6"/>
      <c r="DP1326" s="6"/>
      <c r="DQ1326" s="6"/>
      <c r="DR1326" s="6"/>
      <c r="DS1326" s="6"/>
      <c r="DT1326" s="6"/>
      <c r="DU1326" s="6"/>
      <c r="DV1326" s="6"/>
      <c r="DW1326" s="6"/>
      <c r="DX1326" s="6"/>
      <c r="DY1326" s="6"/>
      <c r="DZ1326" s="6"/>
      <c r="EA1326" s="6"/>
      <c r="EB1326" s="6"/>
      <c r="EC1326" s="6"/>
      <c r="ED1326" s="6"/>
      <c r="EE1326" s="6"/>
      <c r="EF1326" s="6"/>
      <c r="EG1326" s="6"/>
      <c r="EH1326" s="6"/>
      <c r="EI1326" s="6"/>
      <c r="EJ1326" s="6"/>
      <c r="EK1326" s="6"/>
      <c r="EL1326" s="6"/>
      <c r="EM1326" s="6"/>
      <c r="EN1326" s="6"/>
      <c r="EO1326" s="6"/>
      <c r="EP1326" s="6"/>
      <c r="EQ1326" s="6"/>
      <c r="ER1326" s="6"/>
      <c r="ES1326" s="6"/>
      <c r="ET1326" s="6"/>
      <c r="EU1326" s="6"/>
      <c r="EV1326" s="6"/>
      <c r="EW1326" s="6"/>
      <c r="EX1326" s="6"/>
      <c r="EY1326" s="6"/>
      <c r="EZ1326" s="6"/>
      <c r="FA1326" s="6"/>
      <c r="FB1326" s="6"/>
      <c r="FC1326" s="6"/>
      <c r="FD1326" s="6"/>
      <c r="FE1326" s="6"/>
      <c r="FF1326" s="6"/>
      <c r="FG1326" s="6"/>
      <c r="FH1326" s="6"/>
      <c r="FI1326" s="6"/>
      <c r="FJ1326" s="6"/>
      <c r="FK1326" s="6"/>
      <c r="FL1326" s="6"/>
      <c r="FM1326" s="6"/>
      <c r="FN1326" s="6"/>
      <c r="FO1326" s="6"/>
      <c r="FP1326" s="6"/>
      <c r="FQ1326" s="6"/>
      <c r="FR1326" s="6"/>
      <c r="FS1326" s="6"/>
      <c r="FT1326" s="6"/>
      <c r="FU1326" s="6"/>
      <c r="FV1326" s="6"/>
      <c r="FW1326" s="6"/>
      <c r="FX1326" s="6"/>
      <c r="FY1326" s="6"/>
      <c r="FZ1326" s="6"/>
      <c r="GA1326" s="6"/>
      <c r="GB1326" s="6"/>
      <c r="GC1326" s="6"/>
      <c r="GD1326" s="6"/>
      <c r="GE1326" s="6"/>
      <c r="GF1326" s="6"/>
      <c r="GG1326" s="6"/>
      <c r="GH1326" s="6"/>
      <c r="GI1326" s="6"/>
      <c r="GJ1326" s="6"/>
      <c r="GK1326" s="6"/>
      <c r="GL1326" s="6"/>
      <c r="GM1326" s="6"/>
      <c r="GN1326" s="6"/>
      <c r="GO1326" s="6"/>
      <c r="GP1326" s="6"/>
      <c r="GQ1326" s="6"/>
      <c r="GR1326" s="6"/>
      <c r="GS1326" s="6"/>
      <c r="GT1326" s="6"/>
      <c r="GU1326" s="6"/>
      <c r="GV1326" s="6"/>
      <c r="GW1326" s="6"/>
      <c r="GX1326" s="6"/>
      <c r="GY1326" s="6"/>
      <c r="GZ1326" s="6"/>
      <c r="HA1326" s="6"/>
      <c r="HB1326" s="6"/>
      <c r="HC1326" s="6"/>
      <c r="HD1326" s="6"/>
      <c r="HE1326" s="6"/>
      <c r="HF1326" s="6"/>
      <c r="HG1326" s="6"/>
      <c r="HH1326" s="6"/>
      <c r="HI1326" s="6"/>
      <c r="HJ1326" s="6"/>
      <c r="HK1326" s="6"/>
      <c r="HL1326" s="6"/>
      <c r="HM1326" s="6"/>
      <c r="HN1326" s="6"/>
      <c r="HO1326" s="6"/>
      <c r="HP1326" s="6"/>
      <c r="HQ1326" s="6"/>
      <c r="HR1326" s="6"/>
      <c r="HS1326" s="6"/>
      <c r="HT1326" s="6"/>
      <c r="HU1326" s="6"/>
      <c r="HV1326" s="6"/>
      <c r="HW1326" s="6"/>
      <c r="HX1326" s="6"/>
      <c r="HY1326" s="6"/>
      <c r="HZ1326" s="6"/>
      <c r="IA1326" s="6"/>
      <c r="IB1326" s="6"/>
      <c r="IC1326" s="6"/>
      <c r="ID1326" s="6"/>
      <c r="IE1326" s="6"/>
      <c r="IF1326" s="6"/>
      <c r="IG1326" s="6"/>
      <c r="IH1326" s="6"/>
      <c r="II1326" s="6"/>
      <c r="IJ1326" s="6"/>
      <c r="IK1326" s="6"/>
      <c r="IL1326" s="6"/>
      <c r="IM1326" s="6"/>
      <c r="IN1326" s="6"/>
      <c r="IO1326" s="6"/>
      <c r="IP1326" s="6"/>
      <c r="IQ1326" s="6"/>
      <c r="IR1326" s="6"/>
      <c r="IS1326" s="6"/>
      <c r="IT1326" s="6"/>
      <c r="IU1326" s="6"/>
      <c r="IV1326" s="6"/>
    </row>
    <row r="1327" spans="1:256" s="62" customFormat="1" x14ac:dyDescent="0.2">
      <c r="A1327" s="6" t="s">
        <v>894</v>
      </c>
      <c r="B1327" s="66">
        <v>37272.586805555555</v>
      </c>
      <c r="C1327" s="66">
        <v>37273.160416666666</v>
      </c>
      <c r="D1327" s="6" t="s">
        <v>1014</v>
      </c>
      <c r="E1327" s="6" t="s">
        <v>1015</v>
      </c>
      <c r="F1327" s="6"/>
      <c r="G1327" s="6">
        <v>50</v>
      </c>
      <c r="H1327" s="6"/>
      <c r="I1327" s="6"/>
      <c r="J1327" s="6"/>
      <c r="K1327" s="6"/>
      <c r="L1327" s="6"/>
      <c r="M1327" s="6">
        <v>1.1000000000000001</v>
      </c>
      <c r="N1327" s="6"/>
      <c r="O1327" s="6">
        <v>1182</v>
      </c>
      <c r="P1327" s="6"/>
      <c r="Q1327" s="6">
        <v>2710</v>
      </c>
      <c r="R1327" s="6"/>
      <c r="S1327" s="6">
        <v>2.36</v>
      </c>
      <c r="T1327" s="6"/>
      <c r="U1327" s="6">
        <v>4.16</v>
      </c>
      <c r="V1327" s="6"/>
      <c r="W1327" s="6">
        <v>55</v>
      </c>
      <c r="X1327" s="6"/>
      <c r="Y1327" s="6"/>
      <c r="Z1327" s="6"/>
      <c r="AA1327" s="6">
        <v>23800</v>
      </c>
      <c r="AB1327" s="6"/>
      <c r="AC1327" s="6">
        <v>55400</v>
      </c>
      <c r="AD1327" s="6" t="s">
        <v>1784</v>
      </c>
      <c r="AE1327" s="6">
        <v>18</v>
      </c>
      <c r="AF1327" s="6"/>
      <c r="AG1327" s="6">
        <v>960</v>
      </c>
      <c r="AH1327" s="6"/>
      <c r="AI1327" s="6"/>
      <c r="AJ1327" s="6"/>
      <c r="AK1327" s="6"/>
      <c r="AL1327" s="6"/>
      <c r="AM1327" s="6">
        <v>7.74</v>
      </c>
      <c r="AN1327" s="6"/>
      <c r="AO1327" s="6">
        <v>180</v>
      </c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  <c r="BD1327" s="6"/>
      <c r="BE1327" s="6"/>
      <c r="BF1327" s="6"/>
      <c r="BG1327" s="6"/>
      <c r="BH1327" s="6"/>
      <c r="BI1327" s="6"/>
      <c r="BJ1327" s="6"/>
      <c r="BK1327" s="6"/>
      <c r="BL1327" s="6"/>
      <c r="BM1327" s="6"/>
      <c r="BN1327" s="6"/>
      <c r="BO1327" s="6"/>
      <c r="BP1327" s="6"/>
      <c r="BQ1327" s="6"/>
      <c r="BR1327" s="6"/>
      <c r="BS1327" s="6"/>
      <c r="BT1327" s="6"/>
      <c r="BU1327" s="6"/>
      <c r="BV1327" s="6"/>
      <c r="BW1327" s="6"/>
      <c r="BX1327" s="6"/>
      <c r="BY1327" s="6"/>
      <c r="BZ1327" s="6"/>
      <c r="CA1327" s="6"/>
      <c r="CB1327" s="6"/>
      <c r="CC1327" s="6"/>
      <c r="CD1327" s="6"/>
      <c r="CE1327" s="6"/>
      <c r="CF1327" s="6"/>
      <c r="CG1327" s="6"/>
      <c r="CH1327" s="6"/>
      <c r="CI1327" s="6"/>
      <c r="CJ1327" s="6"/>
      <c r="CK1327" s="6"/>
      <c r="CL1327" s="6"/>
      <c r="CM1327" s="6"/>
      <c r="CN1327" s="6"/>
      <c r="CO1327" s="6"/>
      <c r="CP1327" s="6"/>
      <c r="CQ1327" s="6"/>
      <c r="CR1327" s="6"/>
      <c r="CS1327" s="6"/>
      <c r="CT1327" s="6"/>
      <c r="CU1327" s="6"/>
      <c r="CV1327" s="6"/>
      <c r="CW1327" s="6"/>
      <c r="CX1327" s="6"/>
      <c r="CY1327" s="6"/>
      <c r="CZ1327" s="6"/>
      <c r="DA1327" s="6"/>
      <c r="DB1327" s="6"/>
      <c r="DC1327" s="6"/>
      <c r="DD1327" s="6"/>
      <c r="DE1327" s="6"/>
      <c r="DF1327" s="6"/>
      <c r="DG1327" s="6"/>
      <c r="DH1327" s="6"/>
      <c r="DI1327" s="6"/>
      <c r="DJ1327" s="6"/>
      <c r="DK1327" s="6"/>
      <c r="DL1327" s="6"/>
      <c r="DM1327" s="6"/>
      <c r="DN1327" s="6"/>
      <c r="DO1327" s="6"/>
      <c r="DP1327" s="6"/>
      <c r="DQ1327" s="6"/>
      <c r="DR1327" s="6"/>
      <c r="DS1327" s="6"/>
      <c r="DT1327" s="6"/>
      <c r="DU1327" s="6"/>
      <c r="DV1327" s="6"/>
      <c r="DW1327" s="6"/>
      <c r="DX1327" s="6"/>
      <c r="DY1327" s="6"/>
      <c r="DZ1327" s="6"/>
      <c r="EA1327" s="6"/>
      <c r="EB1327" s="6"/>
      <c r="EC1327" s="6"/>
      <c r="ED1327" s="6"/>
      <c r="EE1327" s="6"/>
      <c r="EF1327" s="6"/>
      <c r="EG1327" s="6"/>
      <c r="EH1327" s="6"/>
      <c r="EI1327" s="6"/>
      <c r="EJ1327" s="6"/>
      <c r="EK1327" s="6"/>
      <c r="EL1327" s="6"/>
      <c r="EM1327" s="6"/>
      <c r="EN1327" s="6"/>
      <c r="EO1327" s="6"/>
      <c r="EP1327" s="6"/>
      <c r="EQ1327" s="6"/>
      <c r="ER1327" s="6"/>
      <c r="ES1327" s="6"/>
      <c r="ET1327" s="6"/>
      <c r="EU1327" s="6"/>
      <c r="EV1327" s="6"/>
      <c r="EW1327" s="6"/>
      <c r="EX1327" s="6"/>
      <c r="EY1327" s="6"/>
      <c r="EZ1327" s="6"/>
      <c r="FA1327" s="6"/>
      <c r="FB1327" s="6"/>
      <c r="FC1327" s="6"/>
      <c r="FD1327" s="6"/>
      <c r="FE1327" s="6"/>
      <c r="FF1327" s="6"/>
      <c r="FG1327" s="6"/>
      <c r="FH1327" s="6"/>
      <c r="FI1327" s="6"/>
      <c r="FJ1327" s="6"/>
      <c r="FK1327" s="6"/>
      <c r="FL1327" s="6"/>
      <c r="FM1327" s="6"/>
      <c r="FN1327" s="6"/>
      <c r="FO1327" s="6"/>
      <c r="FP1327" s="6"/>
      <c r="FQ1327" s="6"/>
      <c r="FR1327" s="6"/>
      <c r="FS1327" s="6"/>
      <c r="FT1327" s="6"/>
      <c r="FU1327" s="6"/>
      <c r="FV1327" s="6"/>
      <c r="FW1327" s="6"/>
      <c r="FX1327" s="6"/>
      <c r="FY1327" s="6"/>
      <c r="FZ1327" s="6"/>
      <c r="GA1327" s="6"/>
      <c r="GB1327" s="6"/>
      <c r="GC1327" s="6"/>
      <c r="GD1327" s="6"/>
      <c r="GE1327" s="6"/>
      <c r="GF1327" s="6"/>
      <c r="GG1327" s="6"/>
      <c r="GH1327" s="6"/>
      <c r="GI1327" s="6"/>
      <c r="GJ1327" s="6"/>
      <c r="GK1327" s="6"/>
      <c r="GL1327" s="6"/>
      <c r="GM1327" s="6"/>
      <c r="GN1327" s="6"/>
      <c r="GO1327" s="6"/>
      <c r="GP1327" s="6"/>
      <c r="GQ1327" s="6"/>
      <c r="GR1327" s="6"/>
      <c r="GS1327" s="6"/>
      <c r="GT1327" s="6"/>
      <c r="GU1327" s="6"/>
      <c r="GV1327" s="6"/>
      <c r="GW1327" s="6"/>
      <c r="GX1327" s="6"/>
      <c r="GY1327" s="6"/>
      <c r="GZ1327" s="6"/>
      <c r="HA1327" s="6"/>
      <c r="HB1327" s="6"/>
      <c r="HC1327" s="6"/>
      <c r="HD1327" s="6"/>
      <c r="HE1327" s="6"/>
      <c r="HF1327" s="6"/>
      <c r="HG1327" s="6"/>
      <c r="HH1327" s="6"/>
      <c r="HI1327" s="6"/>
      <c r="HJ1327" s="6"/>
      <c r="HK1327" s="6"/>
      <c r="HL1327" s="6"/>
      <c r="HM1327" s="6"/>
      <c r="HN1327" s="6"/>
      <c r="HO1327" s="6"/>
      <c r="HP1327" s="6"/>
      <c r="HQ1327" s="6"/>
      <c r="HR1327" s="6"/>
      <c r="HS1327" s="6"/>
      <c r="HT1327" s="6"/>
      <c r="HU1327" s="6"/>
      <c r="HV1327" s="6"/>
      <c r="HW1327" s="6"/>
      <c r="HX1327" s="6"/>
      <c r="HY1327" s="6"/>
      <c r="HZ1327" s="6"/>
      <c r="IA1327" s="6"/>
      <c r="IB1327" s="6"/>
      <c r="IC1327" s="6"/>
      <c r="ID1327" s="6"/>
      <c r="IE1327" s="6"/>
      <c r="IF1327" s="6"/>
      <c r="IG1327" s="6"/>
      <c r="IH1327" s="6"/>
      <c r="II1327" s="6"/>
      <c r="IJ1327" s="6"/>
      <c r="IK1327" s="6"/>
      <c r="IL1327" s="6"/>
      <c r="IM1327" s="6"/>
      <c r="IN1327" s="6"/>
      <c r="IO1327" s="6"/>
      <c r="IP1327" s="6"/>
      <c r="IQ1327" s="6"/>
      <c r="IR1327" s="6"/>
      <c r="IS1327" s="6"/>
      <c r="IT1327" s="6"/>
      <c r="IU1327" s="6"/>
      <c r="IV1327" s="6"/>
    </row>
    <row r="1328" spans="1:256" s="62" customFormat="1" x14ac:dyDescent="0.2">
      <c r="A1328" s="6" t="s">
        <v>894</v>
      </c>
      <c r="B1328" s="66">
        <v>37287.232638888891</v>
      </c>
      <c r="C1328" s="66">
        <v>37288.520833333336</v>
      </c>
      <c r="D1328" s="6" t="s">
        <v>1016</v>
      </c>
      <c r="E1328" s="6" t="s">
        <v>1017</v>
      </c>
      <c r="F1328" s="6"/>
      <c r="G1328" s="6">
        <v>50</v>
      </c>
      <c r="H1328" s="6"/>
      <c r="I1328" s="6"/>
      <c r="J1328" s="6"/>
      <c r="K1328" s="6"/>
      <c r="L1328" s="6"/>
      <c r="M1328" s="6">
        <v>20</v>
      </c>
      <c r="N1328" s="6"/>
      <c r="O1328" s="6">
        <v>4080</v>
      </c>
      <c r="P1328" s="6"/>
      <c r="Q1328" s="6">
        <v>8840</v>
      </c>
      <c r="R1328" s="6"/>
      <c r="S1328" s="6">
        <v>0.70099999999999996</v>
      </c>
      <c r="T1328" s="6"/>
      <c r="U1328" s="6">
        <v>4.12</v>
      </c>
      <c r="V1328" s="6"/>
      <c r="W1328" s="6">
        <v>204</v>
      </c>
      <c r="X1328" s="6"/>
      <c r="Y1328" s="6"/>
      <c r="Z1328" s="6"/>
      <c r="AA1328" s="6">
        <v>242</v>
      </c>
      <c r="AB1328" s="6"/>
      <c r="AC1328" s="6">
        <v>1630</v>
      </c>
      <c r="AD1328" s="6" t="s">
        <v>1784</v>
      </c>
      <c r="AE1328" s="6">
        <v>18</v>
      </c>
      <c r="AF1328" s="6"/>
      <c r="AG1328" s="6">
        <v>3700</v>
      </c>
      <c r="AH1328" s="6"/>
      <c r="AI1328" s="6"/>
      <c r="AJ1328" s="6"/>
      <c r="AK1328" s="6"/>
      <c r="AL1328" s="6"/>
      <c r="AM1328" s="6">
        <v>7.39</v>
      </c>
      <c r="AN1328" s="6"/>
      <c r="AO1328" s="6">
        <v>293</v>
      </c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  <c r="BD1328" s="6"/>
      <c r="BE1328" s="6"/>
      <c r="BF1328" s="6"/>
      <c r="BG1328" s="6"/>
      <c r="BH1328" s="6"/>
      <c r="BI1328" s="6"/>
      <c r="BJ1328" s="6"/>
      <c r="BK1328" s="6"/>
      <c r="BL1328" s="6"/>
      <c r="BM1328" s="6"/>
      <c r="BN1328" s="6"/>
      <c r="BO1328" s="6"/>
      <c r="BP1328" s="6"/>
      <c r="BQ1328" s="6"/>
      <c r="BR1328" s="6"/>
      <c r="BS1328" s="6"/>
      <c r="BT1328" s="6"/>
      <c r="BU1328" s="6"/>
      <c r="BV1328" s="6"/>
      <c r="BW1328" s="6"/>
      <c r="BX1328" s="6"/>
      <c r="BY1328" s="6"/>
      <c r="BZ1328" s="6"/>
      <c r="CA1328" s="6"/>
      <c r="CB1328" s="6"/>
      <c r="CC1328" s="6"/>
      <c r="CD1328" s="6"/>
      <c r="CE1328" s="6"/>
      <c r="CF1328" s="6"/>
      <c r="CG1328" s="6"/>
      <c r="CH1328" s="6"/>
      <c r="CI1328" s="6"/>
      <c r="CJ1328" s="6"/>
      <c r="CK1328" s="6"/>
      <c r="CL1328" s="6"/>
      <c r="CM1328" s="6"/>
      <c r="CN1328" s="6"/>
      <c r="CO1328" s="6"/>
      <c r="CP1328" s="6"/>
      <c r="CQ1328" s="6"/>
      <c r="CR1328" s="6"/>
      <c r="CS1328" s="6"/>
      <c r="CT1328" s="6"/>
      <c r="CU1328" s="6"/>
      <c r="CV1328" s="6"/>
      <c r="CW1328" s="6"/>
      <c r="CX1328" s="6"/>
      <c r="CY1328" s="6"/>
      <c r="CZ1328" s="6"/>
      <c r="DA1328" s="6"/>
      <c r="DB1328" s="6"/>
      <c r="DC1328" s="6"/>
      <c r="DD1328" s="6"/>
      <c r="DE1328" s="6"/>
      <c r="DF1328" s="6"/>
      <c r="DG1328" s="6"/>
      <c r="DH1328" s="6"/>
      <c r="DI1328" s="6"/>
      <c r="DJ1328" s="6"/>
      <c r="DK1328" s="6"/>
      <c r="DL1328" s="6"/>
      <c r="DM1328" s="6"/>
      <c r="DN1328" s="6"/>
      <c r="DO1328" s="6"/>
      <c r="DP1328" s="6"/>
      <c r="DQ1328" s="6"/>
      <c r="DR1328" s="6"/>
      <c r="DS1328" s="6"/>
      <c r="DT1328" s="6"/>
      <c r="DU1328" s="6"/>
      <c r="DV1328" s="6"/>
      <c r="DW1328" s="6"/>
      <c r="DX1328" s="6"/>
      <c r="DY1328" s="6"/>
      <c r="DZ1328" s="6"/>
      <c r="EA1328" s="6"/>
      <c r="EB1328" s="6"/>
      <c r="EC1328" s="6"/>
      <c r="ED1328" s="6"/>
      <c r="EE1328" s="6"/>
      <c r="EF1328" s="6"/>
      <c r="EG1328" s="6"/>
      <c r="EH1328" s="6"/>
      <c r="EI1328" s="6"/>
      <c r="EJ1328" s="6"/>
      <c r="EK1328" s="6"/>
      <c r="EL1328" s="6"/>
      <c r="EM1328" s="6"/>
      <c r="EN1328" s="6"/>
      <c r="EO1328" s="6"/>
      <c r="EP1328" s="6"/>
      <c r="EQ1328" s="6"/>
      <c r="ER1328" s="6"/>
      <c r="ES1328" s="6"/>
      <c r="ET1328" s="6"/>
      <c r="EU1328" s="6"/>
      <c r="EV1328" s="6"/>
      <c r="EW1328" s="6"/>
      <c r="EX1328" s="6"/>
      <c r="EY1328" s="6"/>
      <c r="EZ1328" s="6"/>
      <c r="FA1328" s="6"/>
      <c r="FB1328" s="6"/>
      <c r="FC1328" s="6"/>
      <c r="FD1328" s="6"/>
      <c r="FE1328" s="6"/>
      <c r="FF1328" s="6"/>
      <c r="FG1328" s="6"/>
      <c r="FH1328" s="6"/>
      <c r="FI1328" s="6"/>
      <c r="FJ1328" s="6"/>
      <c r="FK1328" s="6"/>
      <c r="FL1328" s="6"/>
      <c r="FM1328" s="6"/>
      <c r="FN1328" s="6"/>
      <c r="FO1328" s="6"/>
      <c r="FP1328" s="6"/>
      <c r="FQ1328" s="6"/>
      <c r="FR1328" s="6"/>
      <c r="FS1328" s="6"/>
      <c r="FT1328" s="6"/>
      <c r="FU1328" s="6"/>
      <c r="FV1328" s="6"/>
      <c r="FW1328" s="6"/>
      <c r="FX1328" s="6"/>
      <c r="FY1328" s="6"/>
      <c r="FZ1328" s="6"/>
      <c r="GA1328" s="6"/>
      <c r="GB1328" s="6"/>
      <c r="GC1328" s="6"/>
      <c r="GD1328" s="6"/>
      <c r="GE1328" s="6"/>
      <c r="GF1328" s="6"/>
      <c r="GG1328" s="6"/>
      <c r="GH1328" s="6"/>
      <c r="GI1328" s="6"/>
      <c r="GJ1328" s="6"/>
      <c r="GK1328" s="6"/>
      <c r="GL1328" s="6"/>
      <c r="GM1328" s="6"/>
      <c r="GN1328" s="6"/>
      <c r="GO1328" s="6"/>
      <c r="GP1328" s="6"/>
      <c r="GQ1328" s="6"/>
      <c r="GR1328" s="6"/>
      <c r="GS1328" s="6"/>
      <c r="GT1328" s="6"/>
      <c r="GU1328" s="6"/>
      <c r="GV1328" s="6"/>
      <c r="GW1328" s="6"/>
      <c r="GX1328" s="6"/>
      <c r="GY1328" s="6"/>
      <c r="GZ1328" s="6"/>
      <c r="HA1328" s="6"/>
      <c r="HB1328" s="6"/>
      <c r="HC1328" s="6"/>
      <c r="HD1328" s="6"/>
      <c r="HE1328" s="6"/>
      <c r="HF1328" s="6"/>
      <c r="HG1328" s="6"/>
      <c r="HH1328" s="6"/>
      <c r="HI1328" s="6"/>
      <c r="HJ1328" s="6"/>
      <c r="HK1328" s="6"/>
      <c r="HL1328" s="6"/>
      <c r="HM1328" s="6"/>
      <c r="HN1328" s="6"/>
      <c r="HO1328" s="6"/>
      <c r="HP1328" s="6"/>
      <c r="HQ1328" s="6"/>
      <c r="HR1328" s="6"/>
      <c r="HS1328" s="6"/>
      <c r="HT1328" s="6"/>
      <c r="HU1328" s="6"/>
      <c r="HV1328" s="6"/>
      <c r="HW1328" s="6"/>
      <c r="HX1328" s="6"/>
      <c r="HY1328" s="6"/>
      <c r="HZ1328" s="6"/>
      <c r="IA1328" s="6"/>
      <c r="IB1328" s="6"/>
      <c r="IC1328" s="6"/>
      <c r="ID1328" s="6"/>
      <c r="IE1328" s="6"/>
      <c r="IF1328" s="6"/>
      <c r="IG1328" s="6"/>
      <c r="IH1328" s="6"/>
      <c r="II1328" s="6"/>
      <c r="IJ1328" s="6"/>
      <c r="IK1328" s="6"/>
      <c r="IL1328" s="6"/>
      <c r="IM1328" s="6"/>
      <c r="IN1328" s="6"/>
      <c r="IO1328" s="6"/>
      <c r="IP1328" s="6"/>
      <c r="IQ1328" s="6"/>
      <c r="IR1328" s="6"/>
      <c r="IS1328" s="6"/>
      <c r="IT1328" s="6"/>
      <c r="IU1328" s="6"/>
      <c r="IV1328" s="6"/>
    </row>
    <row r="1329" spans="1:256" s="62" customFormat="1" x14ac:dyDescent="0.2">
      <c r="A1329" s="6" t="s">
        <v>894</v>
      </c>
      <c r="B1329" s="66">
        <v>37308.226388888892</v>
      </c>
      <c r="C1329" s="66">
        <v>37308.540972222225</v>
      </c>
      <c r="D1329" s="6" t="s">
        <v>1018</v>
      </c>
      <c r="E1329" s="6" t="s">
        <v>1019</v>
      </c>
      <c r="F1329" s="6"/>
      <c r="G1329" s="6">
        <v>50</v>
      </c>
      <c r="H1329" s="6"/>
      <c r="I1329" s="6"/>
      <c r="J1329" s="6"/>
      <c r="K1329" s="6"/>
      <c r="L1329" s="6"/>
      <c r="M1329" s="6">
        <v>1</v>
      </c>
      <c r="N1329" s="6"/>
      <c r="O1329" s="6">
        <v>6150</v>
      </c>
      <c r="P1329" s="6"/>
      <c r="Q1329" s="6">
        <v>10600</v>
      </c>
      <c r="R1329" s="6"/>
      <c r="S1329" s="6">
        <v>0.58499999999999996</v>
      </c>
      <c r="T1329" s="6"/>
      <c r="U1329" s="6">
        <v>4.12</v>
      </c>
      <c r="V1329" s="6"/>
      <c r="W1329" s="6">
        <v>119</v>
      </c>
      <c r="X1329" s="6"/>
      <c r="Y1329" s="6"/>
      <c r="Z1329" s="6"/>
      <c r="AA1329" s="6">
        <v>386</v>
      </c>
      <c r="AB1329" s="6"/>
      <c r="AC1329" s="6">
        <v>1970</v>
      </c>
      <c r="AD1329" s="6" t="s">
        <v>1784</v>
      </c>
      <c r="AE1329" s="6">
        <v>18</v>
      </c>
      <c r="AF1329" s="6"/>
      <c r="AG1329" s="6">
        <v>5600</v>
      </c>
      <c r="AH1329" s="6"/>
      <c r="AI1329" s="6"/>
      <c r="AJ1329" s="6"/>
      <c r="AK1329" s="6"/>
      <c r="AL1329" s="6"/>
      <c r="AM1329" s="6">
        <v>7.32</v>
      </c>
      <c r="AN1329" s="6"/>
      <c r="AO1329" s="6">
        <v>305</v>
      </c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  <c r="BD1329" s="6"/>
      <c r="BE1329" s="6"/>
      <c r="BF1329" s="6"/>
      <c r="BG1329" s="6"/>
      <c r="BH1329" s="6"/>
      <c r="BI1329" s="6"/>
      <c r="BJ1329" s="6"/>
      <c r="BK1329" s="6"/>
      <c r="BL1329" s="6"/>
      <c r="BM1329" s="6"/>
      <c r="BN1329" s="6"/>
      <c r="BO1329" s="6"/>
      <c r="BP1329" s="6"/>
      <c r="BQ1329" s="6"/>
      <c r="BR1329" s="6"/>
      <c r="BS1329" s="6"/>
      <c r="BT1329" s="6"/>
      <c r="BU1329" s="6"/>
      <c r="BV1329" s="6"/>
      <c r="BW1329" s="6"/>
      <c r="BX1329" s="6"/>
      <c r="BY1329" s="6"/>
      <c r="BZ1329" s="6"/>
      <c r="CA1329" s="6"/>
      <c r="CB1329" s="6"/>
      <c r="CC1329" s="6"/>
      <c r="CD1329" s="6"/>
      <c r="CE1329" s="6"/>
      <c r="CF1329" s="6"/>
      <c r="CG1329" s="6"/>
      <c r="CH1329" s="6"/>
      <c r="CI1329" s="6"/>
      <c r="CJ1329" s="6"/>
      <c r="CK1329" s="6"/>
      <c r="CL1329" s="6"/>
      <c r="CM1329" s="6"/>
      <c r="CN1329" s="6"/>
      <c r="CO1329" s="6"/>
      <c r="CP1329" s="6"/>
      <c r="CQ1329" s="6"/>
      <c r="CR1329" s="6"/>
      <c r="CS1329" s="6"/>
      <c r="CT1329" s="6"/>
      <c r="CU1329" s="6"/>
      <c r="CV1329" s="6"/>
      <c r="CW1329" s="6"/>
      <c r="CX1329" s="6"/>
      <c r="CY1329" s="6"/>
      <c r="CZ1329" s="6"/>
      <c r="DA1329" s="6"/>
      <c r="DB1329" s="6"/>
      <c r="DC1329" s="6"/>
      <c r="DD1329" s="6"/>
      <c r="DE1329" s="6"/>
      <c r="DF1329" s="6"/>
      <c r="DG1329" s="6"/>
      <c r="DH1329" s="6"/>
      <c r="DI1329" s="6"/>
      <c r="DJ1329" s="6"/>
      <c r="DK1329" s="6"/>
      <c r="DL1329" s="6"/>
      <c r="DM1329" s="6"/>
      <c r="DN1329" s="6"/>
      <c r="DO1329" s="6"/>
      <c r="DP1329" s="6"/>
      <c r="DQ1329" s="6"/>
      <c r="DR1329" s="6"/>
      <c r="DS1329" s="6"/>
      <c r="DT1329" s="6"/>
      <c r="DU1329" s="6"/>
      <c r="DV1329" s="6"/>
      <c r="DW1329" s="6"/>
      <c r="DX1329" s="6"/>
      <c r="DY1329" s="6"/>
      <c r="DZ1329" s="6"/>
      <c r="EA1329" s="6"/>
      <c r="EB1329" s="6"/>
      <c r="EC1329" s="6"/>
      <c r="ED1329" s="6"/>
      <c r="EE1329" s="6"/>
      <c r="EF1329" s="6"/>
      <c r="EG1329" s="6"/>
      <c r="EH1329" s="6"/>
      <c r="EI1329" s="6"/>
      <c r="EJ1329" s="6"/>
      <c r="EK1329" s="6"/>
      <c r="EL1329" s="6"/>
      <c r="EM1329" s="6"/>
      <c r="EN1329" s="6"/>
      <c r="EO1329" s="6"/>
      <c r="EP1329" s="6"/>
      <c r="EQ1329" s="6"/>
      <c r="ER1329" s="6"/>
      <c r="ES1329" s="6"/>
      <c r="ET1329" s="6"/>
      <c r="EU1329" s="6"/>
      <c r="EV1329" s="6"/>
      <c r="EW1329" s="6"/>
      <c r="EX1329" s="6"/>
      <c r="EY1329" s="6"/>
      <c r="EZ1329" s="6"/>
      <c r="FA1329" s="6"/>
      <c r="FB1329" s="6"/>
      <c r="FC1329" s="6"/>
      <c r="FD1329" s="6"/>
      <c r="FE1329" s="6"/>
      <c r="FF1329" s="6"/>
      <c r="FG1329" s="6"/>
      <c r="FH1329" s="6"/>
      <c r="FI1329" s="6"/>
      <c r="FJ1329" s="6"/>
      <c r="FK1329" s="6"/>
      <c r="FL1329" s="6"/>
      <c r="FM1329" s="6"/>
      <c r="FN1329" s="6"/>
      <c r="FO1329" s="6"/>
      <c r="FP1329" s="6"/>
      <c r="FQ1329" s="6"/>
      <c r="FR1329" s="6"/>
      <c r="FS1329" s="6"/>
      <c r="FT1329" s="6"/>
      <c r="FU1329" s="6"/>
      <c r="FV1329" s="6"/>
      <c r="FW1329" s="6"/>
      <c r="FX1329" s="6"/>
      <c r="FY1329" s="6"/>
      <c r="FZ1329" s="6"/>
      <c r="GA1329" s="6"/>
      <c r="GB1329" s="6"/>
      <c r="GC1329" s="6"/>
      <c r="GD1329" s="6"/>
      <c r="GE1329" s="6"/>
      <c r="GF1329" s="6"/>
      <c r="GG1329" s="6"/>
      <c r="GH1329" s="6"/>
      <c r="GI1329" s="6"/>
      <c r="GJ1329" s="6"/>
      <c r="GK1329" s="6"/>
      <c r="GL1329" s="6"/>
      <c r="GM1329" s="6"/>
      <c r="GN1329" s="6"/>
      <c r="GO1329" s="6"/>
      <c r="GP1329" s="6"/>
      <c r="GQ1329" s="6"/>
      <c r="GR1329" s="6"/>
      <c r="GS1329" s="6"/>
      <c r="GT1329" s="6"/>
      <c r="GU1329" s="6"/>
      <c r="GV1329" s="6"/>
      <c r="GW1329" s="6"/>
      <c r="GX1329" s="6"/>
      <c r="GY1329" s="6"/>
      <c r="GZ1329" s="6"/>
      <c r="HA1329" s="6"/>
      <c r="HB1329" s="6"/>
      <c r="HC1329" s="6"/>
      <c r="HD1329" s="6"/>
      <c r="HE1329" s="6"/>
      <c r="HF1329" s="6"/>
      <c r="HG1329" s="6"/>
      <c r="HH1329" s="6"/>
      <c r="HI1329" s="6"/>
      <c r="HJ1329" s="6"/>
      <c r="HK1329" s="6"/>
      <c r="HL1329" s="6"/>
      <c r="HM1329" s="6"/>
      <c r="HN1329" s="6"/>
      <c r="HO1329" s="6"/>
      <c r="HP1329" s="6"/>
      <c r="HQ1329" s="6"/>
      <c r="HR1329" s="6"/>
      <c r="HS1329" s="6"/>
      <c r="HT1329" s="6"/>
      <c r="HU1329" s="6"/>
      <c r="HV1329" s="6"/>
      <c r="HW1329" s="6"/>
      <c r="HX1329" s="6"/>
      <c r="HY1329" s="6"/>
      <c r="HZ1329" s="6"/>
      <c r="IA1329" s="6"/>
      <c r="IB1329" s="6"/>
      <c r="IC1329" s="6"/>
      <c r="ID1329" s="6"/>
      <c r="IE1329" s="6"/>
      <c r="IF1329" s="6"/>
      <c r="IG1329" s="6"/>
      <c r="IH1329" s="6"/>
      <c r="II1329" s="6"/>
      <c r="IJ1329" s="6"/>
      <c r="IK1329" s="6"/>
      <c r="IL1329" s="6"/>
      <c r="IM1329" s="6"/>
      <c r="IN1329" s="6"/>
      <c r="IO1329" s="6"/>
      <c r="IP1329" s="6"/>
      <c r="IQ1329" s="6"/>
      <c r="IR1329" s="6"/>
      <c r="IS1329" s="6"/>
      <c r="IT1329" s="6"/>
      <c r="IU1329" s="6"/>
      <c r="IV1329" s="6"/>
    </row>
    <row r="1330" spans="1:256" s="62" customFormat="1" x14ac:dyDescent="0.2">
      <c r="A1330" s="6" t="s">
        <v>894</v>
      </c>
      <c r="B1330" s="66">
        <v>37316.907638888886</v>
      </c>
      <c r="C1330" s="66">
        <v>37318.215277777781</v>
      </c>
      <c r="D1330" s="6" t="s">
        <v>1020</v>
      </c>
      <c r="E1330" s="6" t="s">
        <v>1021</v>
      </c>
      <c r="F1330" s="6"/>
      <c r="G1330" s="6">
        <v>50</v>
      </c>
      <c r="H1330" s="6"/>
      <c r="I1330" s="6"/>
      <c r="J1330" s="6"/>
      <c r="K1330" s="6"/>
      <c r="L1330" s="6"/>
      <c r="M1330" s="6">
        <v>4.7</v>
      </c>
      <c r="N1330" s="6"/>
      <c r="O1330" s="6">
        <v>5390</v>
      </c>
      <c r="P1330" s="6"/>
      <c r="Q1330" s="6">
        <v>10900</v>
      </c>
      <c r="R1330" s="6"/>
      <c r="S1330" s="6">
        <v>1.29</v>
      </c>
      <c r="T1330" s="6"/>
      <c r="U1330" s="6">
        <v>5.5600000000000005</v>
      </c>
      <c r="V1330" s="6"/>
      <c r="W1330" s="6">
        <v>55</v>
      </c>
      <c r="X1330" s="6"/>
      <c r="Y1330" s="6"/>
      <c r="Z1330" s="6"/>
      <c r="AA1330" s="6">
        <v>1730</v>
      </c>
      <c r="AB1330" s="6"/>
      <c r="AC1330" s="6">
        <v>5630</v>
      </c>
      <c r="AD1330" s="6"/>
      <c r="AE1330" s="6">
        <v>30</v>
      </c>
      <c r="AF1330" s="6"/>
      <c r="AG1330" s="6">
        <v>3600</v>
      </c>
      <c r="AH1330" s="6"/>
      <c r="AI1330" s="6"/>
      <c r="AJ1330" s="6"/>
      <c r="AK1330" s="6"/>
      <c r="AL1330" s="6"/>
      <c r="AM1330" s="6">
        <v>7.34</v>
      </c>
      <c r="AN1330" s="6"/>
      <c r="AO1330" s="6">
        <v>199</v>
      </c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  <c r="BD1330" s="6"/>
      <c r="BE1330" s="6"/>
      <c r="BF1330" s="6"/>
      <c r="BG1330" s="6"/>
      <c r="BH1330" s="6"/>
      <c r="BI1330" s="6"/>
      <c r="BJ1330" s="6"/>
      <c r="BK1330" s="6"/>
      <c r="BL1330" s="6"/>
      <c r="BM1330" s="6"/>
      <c r="BN1330" s="6"/>
      <c r="BO1330" s="6"/>
      <c r="BP1330" s="6"/>
      <c r="BQ1330" s="6"/>
      <c r="BR1330" s="6"/>
      <c r="BS1330" s="6"/>
      <c r="BT1330" s="6"/>
      <c r="BU1330" s="6"/>
      <c r="BV1330" s="6"/>
      <c r="BW1330" s="6"/>
      <c r="BX1330" s="6"/>
      <c r="BY1330" s="6"/>
      <c r="BZ1330" s="6"/>
      <c r="CA1330" s="6"/>
      <c r="CB1330" s="6"/>
      <c r="CC1330" s="6"/>
      <c r="CD1330" s="6"/>
      <c r="CE1330" s="6"/>
      <c r="CF1330" s="6"/>
      <c r="CG1330" s="6"/>
      <c r="CH1330" s="6"/>
      <c r="CI1330" s="6"/>
      <c r="CJ1330" s="6"/>
      <c r="CK1330" s="6"/>
      <c r="CL1330" s="6"/>
      <c r="CM1330" s="6"/>
      <c r="CN1330" s="6"/>
      <c r="CO1330" s="6"/>
      <c r="CP1330" s="6"/>
      <c r="CQ1330" s="6"/>
      <c r="CR1330" s="6"/>
      <c r="CS1330" s="6"/>
      <c r="CT1330" s="6"/>
      <c r="CU1330" s="6"/>
      <c r="CV1330" s="6"/>
      <c r="CW1330" s="6"/>
      <c r="CX1330" s="6"/>
      <c r="CY1330" s="6"/>
      <c r="CZ1330" s="6"/>
      <c r="DA1330" s="6"/>
      <c r="DB1330" s="6"/>
      <c r="DC1330" s="6"/>
      <c r="DD1330" s="6"/>
      <c r="DE1330" s="6"/>
      <c r="DF1330" s="6"/>
      <c r="DG1330" s="6"/>
      <c r="DH1330" s="6"/>
      <c r="DI1330" s="6"/>
      <c r="DJ1330" s="6"/>
      <c r="DK1330" s="6"/>
      <c r="DL1330" s="6"/>
      <c r="DM1330" s="6"/>
      <c r="DN1330" s="6"/>
      <c r="DO1330" s="6"/>
      <c r="DP1330" s="6"/>
      <c r="DQ1330" s="6"/>
      <c r="DR1330" s="6"/>
      <c r="DS1330" s="6"/>
      <c r="DT1330" s="6"/>
      <c r="DU1330" s="6"/>
      <c r="DV1330" s="6"/>
      <c r="DW1330" s="6"/>
      <c r="DX1330" s="6"/>
      <c r="DY1330" s="6"/>
      <c r="DZ1330" s="6"/>
      <c r="EA1330" s="6"/>
      <c r="EB1330" s="6"/>
      <c r="EC1330" s="6"/>
      <c r="ED1330" s="6"/>
      <c r="EE1330" s="6"/>
      <c r="EF1330" s="6"/>
      <c r="EG1330" s="6"/>
      <c r="EH1330" s="6"/>
      <c r="EI1330" s="6"/>
      <c r="EJ1330" s="6"/>
      <c r="EK1330" s="6"/>
      <c r="EL1330" s="6"/>
      <c r="EM1330" s="6"/>
      <c r="EN1330" s="6"/>
      <c r="EO1330" s="6"/>
      <c r="EP1330" s="6"/>
      <c r="EQ1330" s="6"/>
      <c r="ER1330" s="6"/>
      <c r="ES1330" s="6"/>
      <c r="ET1330" s="6"/>
      <c r="EU1330" s="6"/>
      <c r="EV1330" s="6"/>
      <c r="EW1330" s="6"/>
      <c r="EX1330" s="6"/>
      <c r="EY1330" s="6"/>
      <c r="EZ1330" s="6"/>
      <c r="FA1330" s="6"/>
      <c r="FB1330" s="6"/>
      <c r="FC1330" s="6"/>
      <c r="FD1330" s="6"/>
      <c r="FE1330" s="6"/>
      <c r="FF1330" s="6"/>
      <c r="FG1330" s="6"/>
      <c r="FH1330" s="6"/>
      <c r="FI1330" s="6"/>
      <c r="FJ1330" s="6"/>
      <c r="FK1330" s="6"/>
      <c r="FL1330" s="6"/>
      <c r="FM1330" s="6"/>
      <c r="FN1330" s="6"/>
      <c r="FO1330" s="6"/>
      <c r="FP1330" s="6"/>
      <c r="FQ1330" s="6"/>
      <c r="FR1330" s="6"/>
      <c r="FS1330" s="6"/>
      <c r="FT1330" s="6"/>
      <c r="FU1330" s="6"/>
      <c r="FV1330" s="6"/>
      <c r="FW1330" s="6"/>
      <c r="FX1330" s="6"/>
      <c r="FY1330" s="6"/>
      <c r="FZ1330" s="6"/>
      <c r="GA1330" s="6"/>
      <c r="GB1330" s="6"/>
      <c r="GC1330" s="6"/>
      <c r="GD1330" s="6"/>
      <c r="GE1330" s="6"/>
      <c r="GF1330" s="6"/>
      <c r="GG1330" s="6"/>
      <c r="GH1330" s="6"/>
      <c r="GI1330" s="6"/>
      <c r="GJ1330" s="6"/>
      <c r="GK1330" s="6"/>
      <c r="GL1330" s="6"/>
      <c r="GM1330" s="6"/>
      <c r="GN1330" s="6"/>
      <c r="GO1330" s="6"/>
      <c r="GP1330" s="6"/>
      <c r="GQ1330" s="6"/>
      <c r="GR1330" s="6"/>
      <c r="GS1330" s="6"/>
      <c r="GT1330" s="6"/>
      <c r="GU1330" s="6"/>
      <c r="GV1330" s="6"/>
      <c r="GW1330" s="6"/>
      <c r="GX1330" s="6"/>
      <c r="GY1330" s="6"/>
      <c r="GZ1330" s="6"/>
      <c r="HA1330" s="6"/>
      <c r="HB1330" s="6"/>
      <c r="HC1330" s="6"/>
      <c r="HD1330" s="6"/>
      <c r="HE1330" s="6"/>
      <c r="HF1330" s="6"/>
      <c r="HG1330" s="6"/>
      <c r="HH1330" s="6"/>
      <c r="HI1330" s="6"/>
      <c r="HJ1330" s="6"/>
      <c r="HK1330" s="6"/>
      <c r="HL1330" s="6"/>
      <c r="HM1330" s="6"/>
      <c r="HN1330" s="6"/>
      <c r="HO1330" s="6"/>
      <c r="HP1330" s="6"/>
      <c r="HQ1330" s="6"/>
      <c r="HR1330" s="6"/>
      <c r="HS1330" s="6"/>
      <c r="HT1330" s="6"/>
      <c r="HU1330" s="6"/>
      <c r="HV1330" s="6"/>
      <c r="HW1330" s="6"/>
      <c r="HX1330" s="6"/>
      <c r="HY1330" s="6"/>
      <c r="HZ1330" s="6"/>
      <c r="IA1330" s="6"/>
      <c r="IB1330" s="6"/>
      <c r="IC1330" s="6"/>
      <c r="ID1330" s="6"/>
      <c r="IE1330" s="6"/>
      <c r="IF1330" s="6"/>
      <c r="IG1330" s="6"/>
      <c r="IH1330" s="6"/>
      <c r="II1330" s="6"/>
      <c r="IJ1330" s="6"/>
      <c r="IK1330" s="6"/>
      <c r="IL1330" s="6"/>
      <c r="IM1330" s="6"/>
      <c r="IN1330" s="6"/>
      <c r="IO1330" s="6"/>
      <c r="IP1330" s="6"/>
      <c r="IQ1330" s="6"/>
      <c r="IR1330" s="6"/>
      <c r="IS1330" s="6"/>
      <c r="IT1330" s="6"/>
      <c r="IU1330" s="6"/>
      <c r="IV1330" s="6"/>
    </row>
    <row r="1331" spans="1:256" s="62" customFormat="1" x14ac:dyDescent="0.2">
      <c r="A1331" s="6" t="s">
        <v>894</v>
      </c>
      <c r="B1331" s="66">
        <v>37531.061111111114</v>
      </c>
      <c r="C1331" s="66">
        <v>37531.288888888892</v>
      </c>
      <c r="D1331" s="6" t="s">
        <v>1022</v>
      </c>
      <c r="E1331" s="6" t="s">
        <v>1023</v>
      </c>
      <c r="F1331" s="6"/>
      <c r="G1331" s="6">
        <v>50</v>
      </c>
      <c r="H1331" s="6"/>
      <c r="I1331" s="6"/>
      <c r="J1331" s="6"/>
      <c r="K1331" s="6"/>
      <c r="L1331" s="6"/>
      <c r="M1331" s="6">
        <v>20.440000000000001</v>
      </c>
      <c r="N1331" s="6" t="s">
        <v>1784</v>
      </c>
      <c r="O1331" s="6">
        <v>2</v>
      </c>
      <c r="P1331" s="6"/>
      <c r="Q1331" s="6">
        <v>21</v>
      </c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 t="s">
        <v>1784</v>
      </c>
      <c r="AE1331" s="6">
        <v>18</v>
      </c>
      <c r="AF1331" s="6" t="s">
        <v>1784</v>
      </c>
      <c r="AG1331" s="6">
        <v>18</v>
      </c>
      <c r="AH1331" s="6"/>
      <c r="AI1331" s="6"/>
      <c r="AJ1331" s="6"/>
      <c r="AK1331" s="6"/>
      <c r="AL1331" s="6"/>
      <c r="AM1331" s="6">
        <v>7.77</v>
      </c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>
        <v>27</v>
      </c>
      <c r="BB1331" s="6"/>
      <c r="BC1331" s="6"/>
      <c r="BD1331" s="6"/>
      <c r="BE1331" s="6"/>
      <c r="BF1331" s="6"/>
      <c r="BG1331" s="6"/>
      <c r="BH1331" s="6"/>
      <c r="BI1331" s="6"/>
      <c r="BJ1331" s="6"/>
      <c r="BK1331" s="6"/>
      <c r="BL1331" s="6"/>
      <c r="BM1331" s="6"/>
      <c r="BN1331" s="6"/>
      <c r="BO1331" s="6"/>
      <c r="BP1331" s="6"/>
      <c r="BQ1331" s="6"/>
      <c r="BR1331" s="6"/>
      <c r="BS1331" s="6"/>
      <c r="BT1331" s="6"/>
      <c r="BU1331" s="6"/>
      <c r="BV1331" s="6"/>
      <c r="BW1331" s="6"/>
      <c r="BX1331" s="6"/>
      <c r="BY1331" s="6"/>
      <c r="BZ1331" s="6"/>
      <c r="CA1331" s="6"/>
      <c r="CB1331" s="6"/>
      <c r="CC1331" s="6"/>
      <c r="CD1331" s="6"/>
      <c r="CE1331" s="6"/>
      <c r="CF1331" s="6"/>
      <c r="CG1331" s="6"/>
      <c r="CH1331" s="6"/>
      <c r="CI1331" s="6"/>
      <c r="CJ1331" s="6"/>
      <c r="CK1331" s="6"/>
      <c r="CL1331" s="6"/>
      <c r="CM1331" s="6"/>
      <c r="CN1331" s="6"/>
      <c r="CO1331" s="6"/>
      <c r="CP1331" s="6"/>
      <c r="CQ1331" s="6"/>
      <c r="CR1331" s="6"/>
      <c r="CS1331" s="6"/>
      <c r="CT1331" s="6"/>
      <c r="CU1331" s="6"/>
      <c r="CV1331" s="6"/>
      <c r="CW1331" s="6"/>
      <c r="CX1331" s="6"/>
      <c r="CY1331" s="6"/>
      <c r="CZ1331" s="6"/>
      <c r="DA1331" s="6"/>
      <c r="DB1331" s="6"/>
      <c r="DC1331" s="6"/>
      <c r="DD1331" s="6"/>
      <c r="DE1331" s="6"/>
      <c r="DF1331" s="6"/>
      <c r="DG1331" s="6"/>
      <c r="DH1331" s="6"/>
      <c r="DI1331" s="6"/>
      <c r="DJ1331" s="6"/>
      <c r="DK1331" s="6"/>
      <c r="DL1331" s="6"/>
      <c r="DM1331" s="6"/>
      <c r="DN1331" s="6"/>
      <c r="DO1331" s="6"/>
      <c r="DP1331" s="6"/>
      <c r="DQ1331" s="6"/>
      <c r="DR1331" s="6"/>
      <c r="DS1331" s="6"/>
      <c r="DT1331" s="6"/>
      <c r="DU1331" s="6"/>
      <c r="DV1331" s="6"/>
      <c r="DW1331" s="6"/>
      <c r="DX1331" s="6"/>
      <c r="DY1331" s="6"/>
      <c r="DZ1331" s="6"/>
      <c r="EA1331" s="6"/>
      <c r="EB1331" s="6"/>
      <c r="EC1331" s="6"/>
      <c r="ED1331" s="6"/>
      <c r="EE1331" s="6"/>
      <c r="EF1331" s="6"/>
      <c r="EG1331" s="6"/>
      <c r="EH1331" s="6"/>
      <c r="EI1331" s="6"/>
      <c r="EJ1331" s="6"/>
      <c r="EK1331" s="6"/>
      <c r="EL1331" s="6"/>
      <c r="EM1331" s="6"/>
      <c r="EN1331" s="6"/>
      <c r="EO1331" s="6"/>
      <c r="EP1331" s="6"/>
      <c r="EQ1331" s="6"/>
      <c r="ER1331" s="6"/>
      <c r="ES1331" s="6"/>
      <c r="ET1331" s="6"/>
      <c r="EU1331" s="6"/>
      <c r="EV1331" s="6"/>
      <c r="EW1331" s="6"/>
      <c r="EX1331" s="6"/>
      <c r="EY1331" s="6"/>
      <c r="EZ1331" s="6"/>
      <c r="FA1331" s="6"/>
      <c r="FB1331" s="6"/>
      <c r="FC1331" s="6"/>
      <c r="FD1331" s="6"/>
      <c r="FE1331" s="6"/>
      <c r="FF1331" s="6"/>
      <c r="FG1331" s="6"/>
      <c r="FH1331" s="6"/>
      <c r="FI1331" s="6"/>
      <c r="FJ1331" s="6"/>
      <c r="FK1331" s="6"/>
      <c r="FL1331" s="6"/>
      <c r="FM1331" s="6"/>
      <c r="FN1331" s="6"/>
      <c r="FO1331" s="6"/>
      <c r="FP1331" s="6"/>
      <c r="FQ1331" s="6"/>
      <c r="FR1331" s="6"/>
      <c r="FS1331" s="6"/>
      <c r="FT1331" s="6"/>
      <c r="FU1331" s="6"/>
      <c r="FV1331" s="6"/>
      <c r="FW1331" s="6"/>
      <c r="FX1331" s="6"/>
      <c r="FY1331" s="6"/>
      <c r="FZ1331" s="6"/>
      <c r="GA1331" s="6"/>
      <c r="GB1331" s="6"/>
      <c r="GC1331" s="6"/>
      <c r="GD1331" s="6"/>
      <c r="GE1331" s="6"/>
      <c r="GF1331" s="6"/>
      <c r="GG1331" s="6"/>
      <c r="GH1331" s="6"/>
      <c r="GI1331" s="6"/>
      <c r="GJ1331" s="6"/>
      <c r="GK1331" s="6"/>
      <c r="GL1331" s="6"/>
      <c r="GM1331" s="6"/>
      <c r="GN1331" s="6"/>
      <c r="GO1331" s="6"/>
      <c r="GP1331" s="6"/>
      <c r="GQ1331" s="6"/>
      <c r="GR1331" s="6"/>
      <c r="GS1331" s="6"/>
      <c r="GT1331" s="6"/>
      <c r="GU1331" s="6"/>
      <c r="GV1331" s="6"/>
      <c r="GW1331" s="6"/>
      <c r="GX1331" s="6"/>
      <c r="GY1331" s="6"/>
      <c r="GZ1331" s="6"/>
      <c r="HA1331" s="6"/>
      <c r="HB1331" s="6"/>
      <c r="HC1331" s="6"/>
      <c r="HD1331" s="6"/>
      <c r="HE1331" s="6"/>
      <c r="HF1331" s="6"/>
      <c r="HG1331" s="6"/>
      <c r="HH1331" s="6"/>
      <c r="HI1331" s="6"/>
      <c r="HJ1331" s="6"/>
      <c r="HK1331" s="6"/>
      <c r="HL1331" s="6"/>
      <c r="HM1331" s="6"/>
      <c r="HN1331" s="6"/>
      <c r="HO1331" s="6"/>
      <c r="HP1331" s="6"/>
      <c r="HQ1331" s="6"/>
      <c r="HR1331" s="6"/>
      <c r="HS1331" s="6"/>
      <c r="HT1331" s="6"/>
      <c r="HU1331" s="6"/>
      <c r="HV1331" s="6"/>
      <c r="HW1331" s="6"/>
      <c r="HX1331" s="6"/>
      <c r="HY1331" s="6"/>
      <c r="HZ1331" s="6"/>
      <c r="IA1331" s="6"/>
      <c r="IB1331" s="6"/>
      <c r="IC1331" s="6"/>
      <c r="ID1331" s="6"/>
      <c r="IE1331" s="6"/>
      <c r="IF1331" s="6"/>
      <c r="IG1331" s="6"/>
      <c r="IH1331" s="6"/>
      <c r="II1331" s="6"/>
      <c r="IJ1331" s="6"/>
      <c r="IK1331" s="6"/>
      <c r="IL1331" s="6"/>
      <c r="IM1331" s="6"/>
      <c r="IN1331" s="6"/>
      <c r="IO1331" s="6"/>
      <c r="IP1331" s="6"/>
      <c r="IQ1331" s="6"/>
      <c r="IR1331" s="6"/>
      <c r="IS1331" s="6"/>
      <c r="IT1331" s="6"/>
      <c r="IU1331" s="6"/>
      <c r="IV1331" s="6"/>
    </row>
    <row r="1332" spans="1:256" s="62" customFormat="1" x14ac:dyDescent="0.2">
      <c r="A1332" s="6" t="s">
        <v>894</v>
      </c>
      <c r="B1332" s="66">
        <v>37652.32916666667</v>
      </c>
      <c r="C1332" s="66">
        <v>37652.731944444444</v>
      </c>
      <c r="D1332" s="6" t="s">
        <v>1024</v>
      </c>
      <c r="E1332" s="6" t="s">
        <v>1025</v>
      </c>
      <c r="F1332" s="6"/>
      <c r="G1332" s="6">
        <v>50</v>
      </c>
      <c r="H1332" s="6"/>
      <c r="I1332" s="6"/>
      <c r="J1332" s="6"/>
      <c r="K1332" s="6"/>
      <c r="L1332" s="6"/>
      <c r="M1332" s="6">
        <v>2.33</v>
      </c>
      <c r="N1332" s="6"/>
      <c r="O1332" s="6">
        <v>12800</v>
      </c>
      <c r="P1332" s="6"/>
      <c r="Q1332" s="6">
        <v>19600</v>
      </c>
      <c r="R1332" s="6"/>
      <c r="S1332" s="6">
        <v>1.24</v>
      </c>
      <c r="T1332" s="6"/>
      <c r="U1332" s="6">
        <v>6.02</v>
      </c>
      <c r="V1332" s="6"/>
      <c r="W1332" s="6"/>
      <c r="X1332" s="6"/>
      <c r="Y1332" s="6"/>
      <c r="Z1332" s="6"/>
      <c r="AA1332" s="6"/>
      <c r="AB1332" s="6"/>
      <c r="AC1332" s="6">
        <v>27800</v>
      </c>
      <c r="AD1332" s="6" t="s">
        <v>1784</v>
      </c>
      <c r="AE1332" s="6">
        <v>18</v>
      </c>
      <c r="AF1332" s="6"/>
      <c r="AG1332" s="6">
        <v>5700</v>
      </c>
      <c r="AH1332" s="6"/>
      <c r="AI1332" s="6"/>
      <c r="AJ1332" s="6"/>
      <c r="AK1332" s="6"/>
      <c r="AL1332" s="6"/>
      <c r="AM1332" s="6">
        <v>7.66</v>
      </c>
      <c r="AN1332" s="6"/>
      <c r="AO1332" s="6">
        <v>5410</v>
      </c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  <c r="BD1332" s="6"/>
      <c r="BE1332" s="6"/>
      <c r="BF1332" s="6"/>
      <c r="BG1332" s="6"/>
      <c r="BH1332" s="6"/>
      <c r="BI1332" s="6"/>
      <c r="BJ1332" s="6"/>
      <c r="BK1332" s="6"/>
      <c r="BL1332" s="6"/>
      <c r="BM1332" s="6"/>
      <c r="BN1332" s="6"/>
      <c r="BO1332" s="6"/>
      <c r="BP1332" s="6"/>
      <c r="BQ1332" s="6"/>
      <c r="BR1332" s="6"/>
      <c r="BS1332" s="6"/>
      <c r="BT1332" s="6"/>
      <c r="BU1332" s="6"/>
      <c r="BV1332" s="6"/>
      <c r="BW1332" s="6"/>
      <c r="BX1332" s="6"/>
      <c r="BY1332" s="6"/>
      <c r="BZ1332" s="6"/>
      <c r="CA1332" s="6"/>
      <c r="CB1332" s="6"/>
      <c r="CC1332" s="6"/>
      <c r="CD1332" s="6"/>
      <c r="CE1332" s="6"/>
      <c r="CF1332" s="6"/>
      <c r="CG1332" s="6"/>
      <c r="CH1332" s="6"/>
      <c r="CI1332" s="6"/>
      <c r="CJ1332" s="6"/>
      <c r="CK1332" s="6"/>
      <c r="CL1332" s="6"/>
      <c r="CM1332" s="6"/>
      <c r="CN1332" s="6"/>
      <c r="CO1332" s="6"/>
      <c r="CP1332" s="6"/>
      <c r="CQ1332" s="6"/>
      <c r="CR1332" s="6"/>
      <c r="CS1332" s="6"/>
      <c r="CT1332" s="6"/>
      <c r="CU1332" s="6"/>
      <c r="CV1332" s="6"/>
      <c r="CW1332" s="6"/>
      <c r="CX1332" s="6"/>
      <c r="CY1332" s="6"/>
      <c r="CZ1332" s="6"/>
      <c r="DA1332" s="6"/>
      <c r="DB1332" s="6"/>
      <c r="DC1332" s="6"/>
      <c r="DD1332" s="6"/>
      <c r="DE1332" s="6"/>
      <c r="DF1332" s="6"/>
      <c r="DG1332" s="6"/>
      <c r="DH1332" s="6"/>
      <c r="DI1332" s="6"/>
      <c r="DJ1332" s="6"/>
      <c r="DK1332" s="6"/>
      <c r="DL1332" s="6"/>
      <c r="DM1332" s="6"/>
      <c r="DN1332" s="6"/>
      <c r="DO1332" s="6"/>
      <c r="DP1332" s="6"/>
      <c r="DQ1332" s="6"/>
      <c r="DR1332" s="6"/>
      <c r="DS1332" s="6"/>
      <c r="DT1332" s="6"/>
      <c r="DU1332" s="6"/>
      <c r="DV1332" s="6"/>
      <c r="DW1332" s="6"/>
      <c r="DX1332" s="6"/>
      <c r="DY1332" s="6"/>
      <c r="DZ1332" s="6"/>
      <c r="EA1332" s="6"/>
      <c r="EB1332" s="6"/>
      <c r="EC1332" s="6"/>
      <c r="ED1332" s="6"/>
      <c r="EE1332" s="6"/>
      <c r="EF1332" s="6"/>
      <c r="EG1332" s="6"/>
      <c r="EH1332" s="6"/>
      <c r="EI1332" s="6"/>
      <c r="EJ1332" s="6"/>
      <c r="EK1332" s="6"/>
      <c r="EL1332" s="6"/>
      <c r="EM1332" s="6"/>
      <c r="EN1332" s="6"/>
      <c r="EO1332" s="6"/>
      <c r="EP1332" s="6"/>
      <c r="EQ1332" s="6"/>
      <c r="ER1332" s="6"/>
      <c r="ES1332" s="6"/>
      <c r="ET1332" s="6"/>
      <c r="EU1332" s="6"/>
      <c r="EV1332" s="6"/>
      <c r="EW1332" s="6"/>
      <c r="EX1332" s="6"/>
      <c r="EY1332" s="6"/>
      <c r="EZ1332" s="6"/>
      <c r="FA1332" s="6"/>
      <c r="FB1332" s="6"/>
      <c r="FC1332" s="6"/>
      <c r="FD1332" s="6"/>
      <c r="FE1332" s="6"/>
      <c r="FF1332" s="6"/>
      <c r="FG1332" s="6"/>
      <c r="FH1332" s="6"/>
      <c r="FI1332" s="6"/>
      <c r="FJ1332" s="6"/>
      <c r="FK1332" s="6"/>
      <c r="FL1332" s="6"/>
      <c r="FM1332" s="6"/>
      <c r="FN1332" s="6"/>
      <c r="FO1332" s="6"/>
      <c r="FP1332" s="6"/>
      <c r="FQ1332" s="6"/>
      <c r="FR1332" s="6"/>
      <c r="FS1332" s="6"/>
      <c r="FT1332" s="6"/>
      <c r="FU1332" s="6"/>
      <c r="FV1332" s="6"/>
      <c r="FW1332" s="6"/>
      <c r="FX1332" s="6"/>
      <c r="FY1332" s="6"/>
      <c r="FZ1332" s="6"/>
      <c r="GA1332" s="6"/>
      <c r="GB1332" s="6"/>
      <c r="GC1332" s="6"/>
      <c r="GD1332" s="6"/>
      <c r="GE1332" s="6"/>
      <c r="GF1332" s="6"/>
      <c r="GG1332" s="6"/>
      <c r="GH1332" s="6"/>
      <c r="GI1332" s="6"/>
      <c r="GJ1332" s="6"/>
      <c r="GK1332" s="6"/>
      <c r="GL1332" s="6"/>
      <c r="GM1332" s="6"/>
      <c r="GN1332" s="6"/>
      <c r="GO1332" s="6"/>
      <c r="GP1332" s="6"/>
      <c r="GQ1332" s="6"/>
      <c r="GR1332" s="6"/>
      <c r="GS1332" s="6"/>
      <c r="GT1332" s="6"/>
      <c r="GU1332" s="6"/>
      <c r="GV1332" s="6"/>
      <c r="GW1332" s="6"/>
      <c r="GX1332" s="6"/>
      <c r="GY1332" s="6"/>
      <c r="GZ1332" s="6"/>
      <c r="HA1332" s="6"/>
      <c r="HB1332" s="6"/>
      <c r="HC1332" s="6"/>
      <c r="HD1332" s="6"/>
      <c r="HE1332" s="6"/>
      <c r="HF1332" s="6"/>
      <c r="HG1332" s="6"/>
      <c r="HH1332" s="6"/>
      <c r="HI1332" s="6"/>
      <c r="HJ1332" s="6"/>
      <c r="HK1332" s="6"/>
      <c r="HL1332" s="6"/>
      <c r="HM1332" s="6"/>
      <c r="HN1332" s="6"/>
      <c r="HO1332" s="6"/>
      <c r="HP1332" s="6"/>
      <c r="HQ1332" s="6"/>
      <c r="HR1332" s="6"/>
      <c r="HS1332" s="6"/>
      <c r="HT1332" s="6"/>
      <c r="HU1332" s="6"/>
      <c r="HV1332" s="6"/>
      <c r="HW1332" s="6"/>
      <c r="HX1332" s="6"/>
      <c r="HY1332" s="6"/>
      <c r="HZ1332" s="6"/>
      <c r="IA1332" s="6"/>
      <c r="IB1332" s="6"/>
      <c r="IC1332" s="6"/>
      <c r="ID1332" s="6"/>
      <c r="IE1332" s="6"/>
      <c r="IF1332" s="6"/>
      <c r="IG1332" s="6"/>
      <c r="IH1332" s="6"/>
      <c r="II1332" s="6"/>
      <c r="IJ1332" s="6"/>
      <c r="IK1332" s="6"/>
      <c r="IL1332" s="6"/>
      <c r="IM1332" s="6"/>
      <c r="IN1332" s="6"/>
      <c r="IO1332" s="6"/>
      <c r="IP1332" s="6"/>
      <c r="IQ1332" s="6"/>
      <c r="IR1332" s="6"/>
      <c r="IS1332" s="6"/>
      <c r="IT1332" s="6"/>
      <c r="IU1332" s="6"/>
      <c r="IV1332" s="6"/>
    </row>
    <row r="1333" spans="1:256" s="62" customFormat="1" x14ac:dyDescent="0.2">
      <c r="A1333" s="6" t="s">
        <v>894</v>
      </c>
      <c r="B1333" s="66">
        <v>37684.68472222222</v>
      </c>
      <c r="C1333" s="66">
        <v>37687.779166666667</v>
      </c>
      <c r="D1333" s="6" t="s">
        <v>1026</v>
      </c>
      <c r="E1333" s="6" t="s">
        <v>1027</v>
      </c>
      <c r="F1333" s="6"/>
      <c r="G1333" s="6">
        <v>50</v>
      </c>
      <c r="H1333" s="6"/>
      <c r="I1333" s="6"/>
      <c r="J1333" s="6"/>
      <c r="K1333" s="6"/>
      <c r="L1333" s="6"/>
      <c r="M1333" s="6">
        <v>5.29</v>
      </c>
      <c r="N1333" s="6"/>
      <c r="O1333" s="6"/>
      <c r="P1333" s="6"/>
      <c r="Q1333" s="6">
        <v>19500</v>
      </c>
      <c r="R1333" s="6"/>
      <c r="S1333" s="6">
        <v>0.19600000000000001</v>
      </c>
      <c r="T1333" s="6" t="s">
        <v>1784</v>
      </c>
      <c r="U1333" s="6">
        <v>0.14000000000000001</v>
      </c>
      <c r="V1333" s="6"/>
      <c r="W1333" s="6"/>
      <c r="X1333" s="6"/>
      <c r="Y1333" s="6"/>
      <c r="Z1333" s="6"/>
      <c r="AA1333" s="6"/>
      <c r="AB1333" s="6"/>
      <c r="AC1333" s="6"/>
      <c r="AD1333" s="6" t="s">
        <v>1784</v>
      </c>
      <c r="AE1333" s="6">
        <v>18</v>
      </c>
      <c r="AF1333" s="6"/>
      <c r="AG1333" s="6">
        <v>7300</v>
      </c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  <c r="BD1333" s="6"/>
      <c r="BE1333" s="6"/>
      <c r="BF1333" s="6"/>
      <c r="BG1333" s="6"/>
      <c r="BH1333" s="6"/>
      <c r="BI1333" s="6"/>
      <c r="BJ1333" s="6"/>
      <c r="BK1333" s="6"/>
      <c r="BL1333" s="6"/>
      <c r="BM1333" s="6"/>
      <c r="BN1333" s="6"/>
      <c r="BO1333" s="6"/>
      <c r="BP1333" s="6"/>
      <c r="BQ1333" s="6"/>
      <c r="BR1333" s="6"/>
      <c r="BS1333" s="6"/>
      <c r="BT1333" s="6"/>
      <c r="BU1333" s="6"/>
      <c r="BV1333" s="6"/>
      <c r="BW1333" s="6"/>
      <c r="BX1333" s="6"/>
      <c r="BY1333" s="6"/>
      <c r="BZ1333" s="6"/>
      <c r="CA1333" s="6"/>
      <c r="CB1333" s="6"/>
      <c r="CC1333" s="6"/>
      <c r="CD1333" s="6"/>
      <c r="CE1333" s="6"/>
      <c r="CF1333" s="6"/>
      <c r="CG1333" s="6"/>
      <c r="CH1333" s="6"/>
      <c r="CI1333" s="6"/>
      <c r="CJ1333" s="6"/>
      <c r="CK1333" s="6"/>
      <c r="CL1333" s="6"/>
      <c r="CM1333" s="6"/>
      <c r="CN1333" s="6"/>
      <c r="CO1333" s="6"/>
      <c r="CP1333" s="6"/>
      <c r="CQ1333" s="6"/>
      <c r="CR1333" s="6"/>
      <c r="CS1333" s="6"/>
      <c r="CT1333" s="6"/>
      <c r="CU1333" s="6"/>
      <c r="CV1333" s="6"/>
      <c r="CW1333" s="6"/>
      <c r="CX1333" s="6"/>
      <c r="CY1333" s="6"/>
      <c r="CZ1333" s="6"/>
      <c r="DA1333" s="6"/>
      <c r="DB1333" s="6"/>
      <c r="DC1333" s="6"/>
      <c r="DD1333" s="6"/>
      <c r="DE1333" s="6"/>
      <c r="DF1333" s="6"/>
      <c r="DG1333" s="6"/>
      <c r="DH1333" s="6"/>
      <c r="DI1333" s="6"/>
      <c r="DJ1333" s="6"/>
      <c r="DK1333" s="6"/>
      <c r="DL1333" s="6"/>
      <c r="DM1333" s="6"/>
      <c r="DN1333" s="6"/>
      <c r="DO1333" s="6"/>
      <c r="DP1333" s="6"/>
      <c r="DQ1333" s="6"/>
      <c r="DR1333" s="6"/>
      <c r="DS1333" s="6"/>
      <c r="DT1333" s="6"/>
      <c r="DU1333" s="6"/>
      <c r="DV1333" s="6"/>
      <c r="DW1333" s="6"/>
      <c r="DX1333" s="6"/>
      <c r="DY1333" s="6"/>
      <c r="DZ1333" s="6"/>
      <c r="EA1333" s="6"/>
      <c r="EB1333" s="6"/>
      <c r="EC1333" s="6"/>
      <c r="ED1333" s="6"/>
      <c r="EE1333" s="6"/>
      <c r="EF1333" s="6"/>
      <c r="EG1333" s="6"/>
      <c r="EH1333" s="6"/>
      <c r="EI1333" s="6"/>
      <c r="EJ1333" s="6"/>
      <c r="EK1333" s="6"/>
      <c r="EL1333" s="6"/>
      <c r="EM1333" s="6"/>
      <c r="EN1333" s="6"/>
      <c r="EO1333" s="6"/>
      <c r="EP1333" s="6"/>
      <c r="EQ1333" s="6"/>
      <c r="ER1333" s="6"/>
      <c r="ES1333" s="6"/>
      <c r="ET1333" s="6"/>
      <c r="EU1333" s="6"/>
      <c r="EV1333" s="6"/>
      <c r="EW1333" s="6"/>
      <c r="EX1333" s="6"/>
      <c r="EY1333" s="6"/>
      <c r="EZ1333" s="6"/>
      <c r="FA1333" s="6"/>
      <c r="FB1333" s="6"/>
      <c r="FC1333" s="6"/>
      <c r="FD1333" s="6"/>
      <c r="FE1333" s="6"/>
      <c r="FF1333" s="6"/>
      <c r="FG1333" s="6"/>
      <c r="FH1333" s="6"/>
      <c r="FI1333" s="6"/>
      <c r="FJ1333" s="6"/>
      <c r="FK1333" s="6"/>
      <c r="FL1333" s="6"/>
      <c r="FM1333" s="6"/>
      <c r="FN1333" s="6"/>
      <c r="FO1333" s="6"/>
      <c r="FP1333" s="6"/>
      <c r="FQ1333" s="6"/>
      <c r="FR1333" s="6"/>
      <c r="FS1333" s="6"/>
      <c r="FT1333" s="6"/>
      <c r="FU1333" s="6"/>
      <c r="FV1333" s="6"/>
      <c r="FW1333" s="6"/>
      <c r="FX1333" s="6"/>
      <c r="FY1333" s="6"/>
      <c r="FZ1333" s="6"/>
      <c r="GA1333" s="6"/>
      <c r="GB1333" s="6"/>
      <c r="GC1333" s="6"/>
      <c r="GD1333" s="6"/>
      <c r="GE1333" s="6"/>
      <c r="GF1333" s="6"/>
      <c r="GG1333" s="6"/>
      <c r="GH1333" s="6"/>
      <c r="GI1333" s="6"/>
      <c r="GJ1333" s="6"/>
      <c r="GK1333" s="6"/>
      <c r="GL1333" s="6"/>
      <c r="GM1333" s="6"/>
      <c r="GN1333" s="6"/>
      <c r="GO1333" s="6"/>
      <c r="GP1333" s="6"/>
      <c r="GQ1333" s="6"/>
      <c r="GR1333" s="6"/>
      <c r="GS1333" s="6"/>
      <c r="GT1333" s="6"/>
      <c r="GU1333" s="6"/>
      <c r="GV1333" s="6"/>
      <c r="GW1333" s="6"/>
      <c r="GX1333" s="6"/>
      <c r="GY1333" s="6"/>
      <c r="GZ1333" s="6"/>
      <c r="HA1333" s="6"/>
      <c r="HB1333" s="6"/>
      <c r="HC1333" s="6"/>
      <c r="HD1333" s="6"/>
      <c r="HE1333" s="6"/>
      <c r="HF1333" s="6"/>
      <c r="HG1333" s="6"/>
      <c r="HH1333" s="6"/>
      <c r="HI1333" s="6"/>
      <c r="HJ1333" s="6"/>
      <c r="HK1333" s="6"/>
      <c r="HL1333" s="6"/>
      <c r="HM1333" s="6"/>
      <c r="HN1333" s="6"/>
      <c r="HO1333" s="6"/>
      <c r="HP1333" s="6"/>
      <c r="HQ1333" s="6"/>
      <c r="HR1333" s="6"/>
      <c r="HS1333" s="6"/>
      <c r="HT1333" s="6"/>
      <c r="HU1333" s="6"/>
      <c r="HV1333" s="6"/>
      <c r="HW1333" s="6"/>
      <c r="HX1333" s="6"/>
      <c r="HY1333" s="6"/>
      <c r="HZ1333" s="6"/>
      <c r="IA1333" s="6"/>
      <c r="IB1333" s="6"/>
      <c r="IC1333" s="6"/>
      <c r="ID1333" s="6"/>
      <c r="IE1333" s="6"/>
      <c r="IF1333" s="6"/>
      <c r="IG1333" s="6"/>
      <c r="IH1333" s="6"/>
      <c r="II1333" s="6"/>
      <c r="IJ1333" s="6"/>
      <c r="IK1333" s="6"/>
      <c r="IL1333" s="6"/>
      <c r="IM1333" s="6"/>
      <c r="IN1333" s="6"/>
      <c r="IO1333" s="6"/>
      <c r="IP1333" s="6"/>
      <c r="IQ1333" s="6"/>
      <c r="IR1333" s="6"/>
      <c r="IS1333" s="6"/>
      <c r="IT1333" s="6"/>
      <c r="IU1333" s="6"/>
      <c r="IV1333" s="6"/>
    </row>
    <row r="1334" spans="1:256" s="62" customFormat="1" x14ac:dyDescent="0.2">
      <c r="A1334" s="6" t="s">
        <v>894</v>
      </c>
      <c r="B1334" s="66">
        <v>37694.555555555555</v>
      </c>
      <c r="C1334" s="66">
        <v>37696.504861111112</v>
      </c>
      <c r="D1334" s="6" t="s">
        <v>1028</v>
      </c>
      <c r="E1334" s="6" t="s">
        <v>1029</v>
      </c>
      <c r="F1334" s="6"/>
      <c r="G1334" s="6">
        <v>50</v>
      </c>
      <c r="H1334" s="6"/>
      <c r="I1334" s="6"/>
      <c r="J1334" s="6"/>
      <c r="K1334" s="6"/>
      <c r="L1334" s="6"/>
      <c r="M1334" s="6">
        <v>29.68</v>
      </c>
      <c r="N1334" s="6" t="s">
        <v>1934</v>
      </c>
      <c r="O1334" s="6">
        <v>1000</v>
      </c>
      <c r="P1334" s="6"/>
      <c r="Q1334" s="6">
        <v>5830</v>
      </c>
      <c r="R1334" s="6"/>
      <c r="S1334" s="6">
        <v>0.42299999999999999</v>
      </c>
      <c r="T1334" s="6"/>
      <c r="U1334" s="6">
        <v>5.05</v>
      </c>
      <c r="V1334" s="6"/>
      <c r="W1334" s="6"/>
      <c r="X1334" s="6"/>
      <c r="Y1334" s="6"/>
      <c r="Z1334" s="6"/>
      <c r="AA1334" s="6"/>
      <c r="AB1334" s="6"/>
      <c r="AC1334" s="6">
        <v>2100</v>
      </c>
      <c r="AD1334" s="6" t="s">
        <v>1784</v>
      </c>
      <c r="AE1334" s="6">
        <v>18</v>
      </c>
      <c r="AF1334" s="6"/>
      <c r="AG1334" s="6">
        <v>2900</v>
      </c>
      <c r="AH1334" s="6"/>
      <c r="AI1334" s="6"/>
      <c r="AJ1334" s="6"/>
      <c r="AK1334" s="6"/>
      <c r="AL1334" s="6"/>
      <c r="AM1334" s="6">
        <v>7.5600000000000005</v>
      </c>
      <c r="AN1334" s="6"/>
      <c r="AO1334" s="6">
        <v>630</v>
      </c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>
        <v>42</v>
      </c>
      <c r="BB1334" s="6"/>
      <c r="BC1334" s="6"/>
      <c r="BD1334" s="6"/>
      <c r="BE1334" s="6"/>
      <c r="BF1334" s="6"/>
      <c r="BG1334" s="6"/>
      <c r="BH1334" s="6"/>
      <c r="BI1334" s="6"/>
      <c r="BJ1334" s="6"/>
      <c r="BK1334" s="6"/>
      <c r="BL1334" s="6"/>
      <c r="BM1334" s="6"/>
      <c r="BN1334" s="6"/>
      <c r="BO1334" s="6"/>
      <c r="BP1334" s="6"/>
      <c r="BQ1334" s="6"/>
      <c r="BR1334" s="6"/>
      <c r="BS1334" s="6"/>
      <c r="BT1334" s="6"/>
      <c r="BU1334" s="6"/>
      <c r="BV1334" s="6"/>
      <c r="BW1334" s="6"/>
      <c r="BX1334" s="6"/>
      <c r="BY1334" s="6"/>
      <c r="BZ1334" s="6"/>
      <c r="CA1334" s="6"/>
      <c r="CB1334" s="6"/>
      <c r="CC1334" s="6"/>
      <c r="CD1334" s="6"/>
      <c r="CE1334" s="6"/>
      <c r="CF1334" s="6"/>
      <c r="CG1334" s="6"/>
      <c r="CH1334" s="6"/>
      <c r="CI1334" s="6"/>
      <c r="CJ1334" s="6"/>
      <c r="CK1334" s="6"/>
      <c r="CL1334" s="6"/>
      <c r="CM1334" s="6"/>
      <c r="CN1334" s="6"/>
      <c r="CO1334" s="6"/>
      <c r="CP1334" s="6"/>
      <c r="CQ1334" s="6"/>
      <c r="CR1334" s="6"/>
      <c r="CS1334" s="6"/>
      <c r="CT1334" s="6"/>
      <c r="CU1334" s="6"/>
      <c r="CV1334" s="6"/>
      <c r="CW1334" s="6"/>
      <c r="CX1334" s="6"/>
      <c r="CY1334" s="6"/>
      <c r="CZ1334" s="6"/>
      <c r="DA1334" s="6"/>
      <c r="DB1334" s="6"/>
      <c r="DC1334" s="6"/>
      <c r="DD1334" s="6"/>
      <c r="DE1334" s="6"/>
      <c r="DF1334" s="6"/>
      <c r="DG1334" s="6"/>
      <c r="DH1334" s="6"/>
      <c r="DI1334" s="6"/>
      <c r="DJ1334" s="6"/>
      <c r="DK1334" s="6"/>
      <c r="DL1334" s="6"/>
      <c r="DM1334" s="6"/>
      <c r="DN1334" s="6"/>
      <c r="DO1334" s="6"/>
      <c r="DP1334" s="6"/>
      <c r="DQ1334" s="6"/>
      <c r="DR1334" s="6"/>
      <c r="DS1334" s="6"/>
      <c r="DT1334" s="6"/>
      <c r="DU1334" s="6"/>
      <c r="DV1334" s="6"/>
      <c r="DW1334" s="6"/>
      <c r="DX1334" s="6"/>
      <c r="DY1334" s="6"/>
      <c r="DZ1334" s="6"/>
      <c r="EA1334" s="6"/>
      <c r="EB1334" s="6"/>
      <c r="EC1334" s="6"/>
      <c r="ED1334" s="6"/>
      <c r="EE1334" s="6"/>
      <c r="EF1334" s="6"/>
      <c r="EG1334" s="6"/>
      <c r="EH1334" s="6"/>
      <c r="EI1334" s="6"/>
      <c r="EJ1334" s="6"/>
      <c r="EK1334" s="6"/>
      <c r="EL1334" s="6"/>
      <c r="EM1334" s="6"/>
      <c r="EN1334" s="6"/>
      <c r="EO1334" s="6"/>
      <c r="EP1334" s="6"/>
      <c r="EQ1334" s="6"/>
      <c r="ER1334" s="6"/>
      <c r="ES1334" s="6"/>
      <c r="ET1334" s="6"/>
      <c r="EU1334" s="6"/>
      <c r="EV1334" s="6"/>
      <c r="EW1334" s="6"/>
      <c r="EX1334" s="6"/>
      <c r="EY1334" s="6"/>
      <c r="EZ1334" s="6"/>
      <c r="FA1334" s="6"/>
      <c r="FB1334" s="6"/>
      <c r="FC1334" s="6"/>
      <c r="FD1334" s="6"/>
      <c r="FE1334" s="6"/>
      <c r="FF1334" s="6"/>
      <c r="FG1334" s="6"/>
      <c r="FH1334" s="6"/>
      <c r="FI1334" s="6"/>
      <c r="FJ1334" s="6"/>
      <c r="FK1334" s="6"/>
      <c r="FL1334" s="6"/>
      <c r="FM1334" s="6"/>
      <c r="FN1334" s="6"/>
      <c r="FO1334" s="6"/>
      <c r="FP1334" s="6"/>
      <c r="FQ1334" s="6"/>
      <c r="FR1334" s="6"/>
      <c r="FS1334" s="6"/>
      <c r="FT1334" s="6"/>
      <c r="FU1334" s="6"/>
      <c r="FV1334" s="6"/>
      <c r="FW1334" s="6"/>
      <c r="FX1334" s="6"/>
      <c r="FY1334" s="6"/>
      <c r="FZ1334" s="6"/>
      <c r="GA1334" s="6"/>
      <c r="GB1334" s="6"/>
      <c r="GC1334" s="6"/>
      <c r="GD1334" s="6"/>
      <c r="GE1334" s="6"/>
      <c r="GF1334" s="6"/>
      <c r="GG1334" s="6"/>
      <c r="GH1334" s="6"/>
      <c r="GI1334" s="6"/>
      <c r="GJ1334" s="6"/>
      <c r="GK1334" s="6"/>
      <c r="GL1334" s="6"/>
      <c r="GM1334" s="6"/>
      <c r="GN1334" s="6"/>
      <c r="GO1334" s="6"/>
      <c r="GP1334" s="6"/>
      <c r="GQ1334" s="6"/>
      <c r="GR1334" s="6"/>
      <c r="GS1334" s="6"/>
      <c r="GT1334" s="6"/>
      <c r="GU1334" s="6"/>
      <c r="GV1334" s="6"/>
      <c r="GW1334" s="6"/>
      <c r="GX1334" s="6"/>
      <c r="GY1334" s="6"/>
      <c r="GZ1334" s="6"/>
      <c r="HA1334" s="6"/>
      <c r="HB1334" s="6"/>
      <c r="HC1334" s="6"/>
      <c r="HD1334" s="6"/>
      <c r="HE1334" s="6"/>
      <c r="HF1334" s="6"/>
      <c r="HG1334" s="6"/>
      <c r="HH1334" s="6"/>
      <c r="HI1334" s="6"/>
      <c r="HJ1334" s="6"/>
      <c r="HK1334" s="6"/>
      <c r="HL1334" s="6"/>
      <c r="HM1334" s="6"/>
      <c r="HN1334" s="6"/>
      <c r="HO1334" s="6"/>
      <c r="HP1334" s="6"/>
      <c r="HQ1334" s="6"/>
      <c r="HR1334" s="6"/>
      <c r="HS1334" s="6"/>
      <c r="HT1334" s="6"/>
      <c r="HU1334" s="6"/>
      <c r="HV1334" s="6"/>
      <c r="HW1334" s="6"/>
      <c r="HX1334" s="6"/>
      <c r="HY1334" s="6"/>
      <c r="HZ1334" s="6"/>
      <c r="IA1334" s="6"/>
      <c r="IB1334" s="6"/>
      <c r="IC1334" s="6"/>
      <c r="ID1334" s="6"/>
      <c r="IE1334" s="6"/>
      <c r="IF1334" s="6"/>
      <c r="IG1334" s="6"/>
      <c r="IH1334" s="6"/>
      <c r="II1334" s="6"/>
      <c r="IJ1334" s="6"/>
      <c r="IK1334" s="6"/>
      <c r="IL1334" s="6"/>
      <c r="IM1334" s="6"/>
      <c r="IN1334" s="6"/>
      <c r="IO1334" s="6"/>
      <c r="IP1334" s="6"/>
      <c r="IQ1334" s="6"/>
      <c r="IR1334" s="6"/>
      <c r="IS1334" s="6"/>
      <c r="IT1334" s="6"/>
      <c r="IU1334" s="6"/>
      <c r="IV1334" s="6"/>
    </row>
    <row r="1335" spans="1:256" s="62" customFormat="1" x14ac:dyDescent="0.2">
      <c r="A1335" s="6" t="s">
        <v>894</v>
      </c>
      <c r="B1335" s="66">
        <v>37695.84375</v>
      </c>
      <c r="C1335" s="66"/>
      <c r="D1335" s="6" t="s">
        <v>1030</v>
      </c>
      <c r="E1335" s="6" t="s">
        <v>527</v>
      </c>
      <c r="F1335" s="6"/>
      <c r="G1335" s="6">
        <v>70</v>
      </c>
      <c r="H1335" s="6"/>
      <c r="I1335" s="6"/>
      <c r="J1335" s="6"/>
      <c r="K1335" s="6">
        <v>0.08</v>
      </c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  <c r="BD1335" s="6"/>
      <c r="BE1335" s="6"/>
      <c r="BF1335" s="6"/>
      <c r="BG1335" s="6"/>
      <c r="BH1335" s="6"/>
      <c r="BI1335" s="6"/>
      <c r="BJ1335" s="6"/>
      <c r="BK1335" s="6"/>
      <c r="BL1335" s="6"/>
      <c r="BM1335" s="6"/>
      <c r="BN1335" s="6"/>
      <c r="BO1335" s="6"/>
      <c r="BP1335" s="6"/>
      <c r="BQ1335" s="6"/>
      <c r="BR1335" s="6"/>
      <c r="BS1335" s="6"/>
      <c r="BT1335" s="6"/>
      <c r="BU1335" s="6"/>
      <c r="BV1335" s="6"/>
      <c r="BW1335" s="6">
        <v>1.8399999999999999</v>
      </c>
      <c r="BX1335" s="6"/>
      <c r="BY1335" s="6"/>
      <c r="BZ1335" s="6"/>
      <c r="CA1335" s="6"/>
      <c r="CB1335" s="6"/>
      <c r="CC1335" s="6"/>
      <c r="CD1335" s="6"/>
      <c r="CE1335" s="6"/>
      <c r="CF1335" s="6"/>
      <c r="CG1335" s="6"/>
      <c r="CH1335" s="6"/>
      <c r="CI1335" s="6"/>
      <c r="CJ1335" s="6"/>
      <c r="CK1335" s="6"/>
      <c r="CL1335" s="6"/>
      <c r="CM1335" s="6"/>
      <c r="CN1335" s="6"/>
      <c r="CO1335" s="6"/>
      <c r="CP1335" s="6"/>
      <c r="CQ1335" s="6"/>
      <c r="CR1335" s="6"/>
      <c r="CS1335" s="6"/>
      <c r="CT1335" s="6"/>
      <c r="CU1335" s="6"/>
      <c r="CV1335" s="6"/>
      <c r="CW1335" s="6"/>
      <c r="CX1335" s="6"/>
      <c r="CY1335" s="6"/>
      <c r="CZ1335" s="6"/>
      <c r="DA1335" s="6"/>
      <c r="DB1335" s="6"/>
      <c r="DC1335" s="6"/>
      <c r="DD1335" s="6"/>
      <c r="DE1335" s="6"/>
      <c r="DF1335" s="6"/>
      <c r="DG1335" s="6"/>
      <c r="DH1335" s="6"/>
      <c r="DI1335" s="6"/>
      <c r="DJ1335" s="6"/>
      <c r="DK1335" s="6"/>
      <c r="DL1335" s="6"/>
      <c r="DM1335" s="6"/>
      <c r="DN1335" s="6"/>
      <c r="DO1335" s="6"/>
      <c r="DP1335" s="6"/>
      <c r="DQ1335" s="6"/>
      <c r="DR1335" s="6"/>
      <c r="DS1335" s="6"/>
      <c r="DT1335" s="6"/>
      <c r="DU1335" s="6"/>
      <c r="DV1335" s="6"/>
      <c r="DW1335" s="6"/>
      <c r="DX1335" s="6"/>
      <c r="DY1335" s="6"/>
      <c r="DZ1335" s="6"/>
      <c r="EA1335" s="6"/>
      <c r="EB1335" s="6"/>
      <c r="EC1335" s="6"/>
      <c r="ED1335" s="6"/>
      <c r="EE1335" s="6"/>
      <c r="EF1335" s="6"/>
      <c r="EG1335" s="6"/>
      <c r="EH1335" s="6"/>
      <c r="EI1335" s="6"/>
      <c r="EJ1335" s="6"/>
      <c r="EK1335" s="6"/>
      <c r="EL1335" s="6"/>
      <c r="EM1335" s="6"/>
      <c r="EN1335" s="6"/>
      <c r="EO1335" s="6"/>
      <c r="EP1335" s="6"/>
      <c r="EQ1335" s="6"/>
      <c r="ER1335" s="6"/>
      <c r="ES1335" s="6"/>
      <c r="ET1335" s="6"/>
      <c r="EU1335" s="6"/>
      <c r="EV1335" s="6"/>
      <c r="EW1335" s="6"/>
      <c r="EX1335" s="6"/>
      <c r="EY1335" s="6"/>
      <c r="EZ1335" s="6"/>
      <c r="FA1335" s="6"/>
      <c r="FB1335" s="6"/>
      <c r="FC1335" s="6"/>
      <c r="FD1335" s="6"/>
      <c r="FE1335" s="6"/>
      <c r="FF1335" s="6"/>
      <c r="FG1335" s="6"/>
      <c r="FH1335" s="6"/>
      <c r="FI1335" s="6"/>
      <c r="FJ1335" s="6"/>
      <c r="FK1335" s="6"/>
      <c r="FL1335" s="6"/>
      <c r="FM1335" s="6"/>
      <c r="FN1335" s="6"/>
      <c r="FO1335" s="6"/>
      <c r="FP1335" s="6"/>
      <c r="FQ1335" s="6"/>
      <c r="FR1335" s="6"/>
      <c r="FS1335" s="6"/>
      <c r="FT1335" s="6"/>
      <c r="FU1335" s="6"/>
      <c r="FV1335" s="6"/>
      <c r="FW1335" s="6"/>
      <c r="FX1335" s="6"/>
      <c r="FY1335" s="6"/>
      <c r="FZ1335" s="6"/>
      <c r="GA1335" s="6"/>
      <c r="GB1335" s="6"/>
      <c r="GC1335" s="6"/>
      <c r="GD1335" s="6"/>
      <c r="GE1335" s="6"/>
      <c r="GF1335" s="6"/>
      <c r="GG1335" s="6"/>
      <c r="GH1335" s="6"/>
      <c r="GI1335" s="6"/>
      <c r="GJ1335" s="6"/>
      <c r="GK1335" s="6"/>
      <c r="GL1335" s="6"/>
      <c r="GM1335" s="6"/>
      <c r="GN1335" s="6"/>
      <c r="GO1335" s="6"/>
      <c r="GP1335" s="6"/>
      <c r="GQ1335" s="6"/>
      <c r="GR1335" s="6"/>
      <c r="GS1335" s="6"/>
      <c r="GT1335" s="6"/>
      <c r="GU1335" s="6"/>
      <c r="GV1335" s="6"/>
      <c r="GW1335" s="6"/>
      <c r="GX1335" s="6"/>
      <c r="GY1335" s="6"/>
      <c r="GZ1335" s="6"/>
      <c r="HA1335" s="6"/>
      <c r="HB1335" s="6"/>
      <c r="HC1335" s="6"/>
      <c r="HD1335" s="6"/>
      <c r="HE1335" s="6"/>
      <c r="HF1335" s="6"/>
      <c r="HG1335" s="6"/>
      <c r="HH1335" s="6"/>
      <c r="HI1335" s="6"/>
      <c r="HJ1335" s="6"/>
      <c r="HK1335" s="6"/>
      <c r="HL1335" s="6"/>
      <c r="HM1335" s="6"/>
      <c r="HN1335" s="6"/>
      <c r="HO1335" s="6"/>
      <c r="HP1335" s="6"/>
      <c r="HQ1335" s="6"/>
      <c r="HR1335" s="6"/>
      <c r="HS1335" s="6"/>
      <c r="HT1335" s="6"/>
      <c r="HU1335" s="6"/>
      <c r="HV1335" s="6"/>
      <c r="HW1335" s="6"/>
      <c r="HX1335" s="6"/>
      <c r="HY1335" s="6"/>
      <c r="HZ1335" s="6"/>
      <c r="IA1335" s="6"/>
      <c r="IB1335" s="6"/>
      <c r="IC1335" s="6"/>
      <c r="ID1335" s="6"/>
      <c r="IE1335" s="6"/>
      <c r="IF1335" s="6"/>
      <c r="IG1335" s="6"/>
      <c r="IH1335" s="6"/>
      <c r="II1335" s="6"/>
      <c r="IJ1335" s="6"/>
      <c r="IK1335" s="6"/>
      <c r="IL1335" s="6"/>
      <c r="IM1335" s="6"/>
      <c r="IN1335" s="6"/>
      <c r="IO1335" s="6"/>
      <c r="IP1335" s="6"/>
      <c r="IQ1335" s="6"/>
      <c r="IR1335" s="6"/>
      <c r="IS1335" s="6"/>
      <c r="IT1335" s="6"/>
      <c r="IU1335" s="6"/>
      <c r="IV1335" s="6"/>
    </row>
    <row r="1336" spans="1:256" s="62" customFormat="1" x14ac:dyDescent="0.2">
      <c r="A1336" s="6" t="s">
        <v>894</v>
      </c>
      <c r="B1336" s="66">
        <v>37715.694444444445</v>
      </c>
      <c r="C1336" s="66">
        <v>37716.064583333333</v>
      </c>
      <c r="D1336" s="6" t="s">
        <v>1031</v>
      </c>
      <c r="E1336" s="6" t="s">
        <v>1032</v>
      </c>
      <c r="F1336" s="6"/>
      <c r="G1336" s="6">
        <v>50</v>
      </c>
      <c r="H1336" s="6"/>
      <c r="I1336" s="6"/>
      <c r="J1336" s="6"/>
      <c r="K1336" s="6"/>
      <c r="L1336" s="6"/>
      <c r="M1336" s="6">
        <v>7.85</v>
      </c>
      <c r="N1336" s="6"/>
      <c r="O1336" s="6">
        <v>3140</v>
      </c>
      <c r="P1336" s="6"/>
      <c r="Q1336" s="6">
        <v>5790</v>
      </c>
      <c r="R1336" s="6"/>
      <c r="S1336" s="6">
        <v>0.32100000000000001</v>
      </c>
      <c r="T1336" s="6"/>
      <c r="U1336" s="6">
        <v>2.86</v>
      </c>
      <c r="V1336" s="6"/>
      <c r="W1336" s="6"/>
      <c r="X1336" s="6"/>
      <c r="Y1336" s="6"/>
      <c r="Z1336" s="6"/>
      <c r="AA1336" s="6"/>
      <c r="AB1336" s="6"/>
      <c r="AC1336" s="6">
        <v>548</v>
      </c>
      <c r="AD1336" s="6" t="s">
        <v>1784</v>
      </c>
      <c r="AE1336" s="6">
        <v>18</v>
      </c>
      <c r="AF1336" s="6"/>
      <c r="AG1336" s="6">
        <v>2700</v>
      </c>
      <c r="AH1336" s="6"/>
      <c r="AI1336" s="6"/>
      <c r="AJ1336" s="6"/>
      <c r="AK1336" s="6"/>
      <c r="AL1336" s="6"/>
      <c r="AM1336" s="6">
        <v>7.36</v>
      </c>
      <c r="AN1336" s="6"/>
      <c r="AO1336" s="6">
        <v>188</v>
      </c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  <c r="BD1336" s="6"/>
      <c r="BE1336" s="6"/>
      <c r="BF1336" s="6"/>
      <c r="BG1336" s="6"/>
      <c r="BH1336" s="6"/>
      <c r="BI1336" s="6"/>
      <c r="BJ1336" s="6"/>
      <c r="BK1336" s="6"/>
      <c r="BL1336" s="6"/>
      <c r="BM1336" s="6"/>
      <c r="BN1336" s="6"/>
      <c r="BO1336" s="6"/>
      <c r="BP1336" s="6"/>
      <c r="BQ1336" s="6"/>
      <c r="BR1336" s="6"/>
      <c r="BS1336" s="6"/>
      <c r="BT1336" s="6"/>
      <c r="BU1336" s="6"/>
      <c r="BV1336" s="6"/>
      <c r="BW1336" s="6"/>
      <c r="BX1336" s="6"/>
      <c r="BY1336" s="6"/>
      <c r="BZ1336" s="6"/>
      <c r="CA1336" s="6"/>
      <c r="CB1336" s="6"/>
      <c r="CC1336" s="6"/>
      <c r="CD1336" s="6"/>
      <c r="CE1336" s="6"/>
      <c r="CF1336" s="6"/>
      <c r="CG1336" s="6"/>
      <c r="CH1336" s="6"/>
      <c r="CI1336" s="6"/>
      <c r="CJ1336" s="6"/>
      <c r="CK1336" s="6"/>
      <c r="CL1336" s="6"/>
      <c r="CM1336" s="6"/>
      <c r="CN1336" s="6"/>
      <c r="CO1336" s="6"/>
      <c r="CP1336" s="6"/>
      <c r="CQ1336" s="6"/>
      <c r="CR1336" s="6"/>
      <c r="CS1336" s="6"/>
      <c r="CT1336" s="6"/>
      <c r="CU1336" s="6"/>
      <c r="CV1336" s="6"/>
      <c r="CW1336" s="6"/>
      <c r="CX1336" s="6"/>
      <c r="CY1336" s="6"/>
      <c r="CZ1336" s="6"/>
      <c r="DA1336" s="6"/>
      <c r="DB1336" s="6"/>
      <c r="DC1336" s="6"/>
      <c r="DD1336" s="6"/>
      <c r="DE1336" s="6"/>
      <c r="DF1336" s="6"/>
      <c r="DG1336" s="6"/>
      <c r="DH1336" s="6"/>
      <c r="DI1336" s="6"/>
      <c r="DJ1336" s="6"/>
      <c r="DK1336" s="6"/>
      <c r="DL1336" s="6"/>
      <c r="DM1336" s="6"/>
      <c r="DN1336" s="6"/>
      <c r="DO1336" s="6"/>
      <c r="DP1336" s="6"/>
      <c r="DQ1336" s="6"/>
      <c r="DR1336" s="6"/>
      <c r="DS1336" s="6"/>
      <c r="DT1336" s="6"/>
      <c r="DU1336" s="6"/>
      <c r="DV1336" s="6"/>
      <c r="DW1336" s="6"/>
      <c r="DX1336" s="6"/>
      <c r="DY1336" s="6"/>
      <c r="DZ1336" s="6"/>
      <c r="EA1336" s="6"/>
      <c r="EB1336" s="6"/>
      <c r="EC1336" s="6"/>
      <c r="ED1336" s="6"/>
      <c r="EE1336" s="6"/>
      <c r="EF1336" s="6"/>
      <c r="EG1336" s="6"/>
      <c r="EH1336" s="6"/>
      <c r="EI1336" s="6"/>
      <c r="EJ1336" s="6"/>
      <c r="EK1336" s="6"/>
      <c r="EL1336" s="6"/>
      <c r="EM1336" s="6"/>
      <c r="EN1336" s="6"/>
      <c r="EO1336" s="6"/>
      <c r="EP1336" s="6"/>
      <c r="EQ1336" s="6"/>
      <c r="ER1336" s="6"/>
      <c r="ES1336" s="6"/>
      <c r="ET1336" s="6"/>
      <c r="EU1336" s="6"/>
      <c r="EV1336" s="6"/>
      <c r="EW1336" s="6"/>
      <c r="EX1336" s="6"/>
      <c r="EY1336" s="6"/>
      <c r="EZ1336" s="6"/>
      <c r="FA1336" s="6"/>
      <c r="FB1336" s="6"/>
      <c r="FC1336" s="6"/>
      <c r="FD1336" s="6"/>
      <c r="FE1336" s="6"/>
      <c r="FF1336" s="6"/>
      <c r="FG1336" s="6"/>
      <c r="FH1336" s="6"/>
      <c r="FI1336" s="6"/>
      <c r="FJ1336" s="6"/>
      <c r="FK1336" s="6"/>
      <c r="FL1336" s="6"/>
      <c r="FM1336" s="6"/>
      <c r="FN1336" s="6"/>
      <c r="FO1336" s="6"/>
      <c r="FP1336" s="6"/>
      <c r="FQ1336" s="6"/>
      <c r="FR1336" s="6"/>
      <c r="FS1336" s="6"/>
      <c r="FT1336" s="6"/>
      <c r="FU1336" s="6"/>
      <c r="FV1336" s="6"/>
      <c r="FW1336" s="6"/>
      <c r="FX1336" s="6"/>
      <c r="FY1336" s="6"/>
      <c r="FZ1336" s="6"/>
      <c r="GA1336" s="6"/>
      <c r="GB1336" s="6"/>
      <c r="GC1336" s="6"/>
      <c r="GD1336" s="6"/>
      <c r="GE1336" s="6"/>
      <c r="GF1336" s="6"/>
      <c r="GG1336" s="6"/>
      <c r="GH1336" s="6"/>
      <c r="GI1336" s="6"/>
      <c r="GJ1336" s="6"/>
      <c r="GK1336" s="6"/>
      <c r="GL1336" s="6"/>
      <c r="GM1336" s="6"/>
      <c r="GN1336" s="6"/>
      <c r="GO1336" s="6"/>
      <c r="GP1336" s="6"/>
      <c r="GQ1336" s="6"/>
      <c r="GR1336" s="6"/>
      <c r="GS1336" s="6"/>
      <c r="GT1336" s="6"/>
      <c r="GU1336" s="6"/>
      <c r="GV1336" s="6"/>
      <c r="GW1336" s="6"/>
      <c r="GX1336" s="6"/>
      <c r="GY1336" s="6"/>
      <c r="GZ1336" s="6"/>
      <c r="HA1336" s="6"/>
      <c r="HB1336" s="6"/>
      <c r="HC1336" s="6"/>
      <c r="HD1336" s="6"/>
      <c r="HE1336" s="6"/>
      <c r="HF1336" s="6"/>
      <c r="HG1336" s="6"/>
      <c r="HH1336" s="6"/>
      <c r="HI1336" s="6"/>
      <c r="HJ1336" s="6"/>
      <c r="HK1336" s="6"/>
      <c r="HL1336" s="6"/>
      <c r="HM1336" s="6"/>
      <c r="HN1336" s="6"/>
      <c r="HO1336" s="6"/>
      <c r="HP1336" s="6"/>
      <c r="HQ1336" s="6"/>
      <c r="HR1336" s="6"/>
      <c r="HS1336" s="6"/>
      <c r="HT1336" s="6"/>
      <c r="HU1336" s="6"/>
      <c r="HV1336" s="6"/>
      <c r="HW1336" s="6"/>
      <c r="HX1336" s="6"/>
      <c r="HY1336" s="6"/>
      <c r="HZ1336" s="6"/>
      <c r="IA1336" s="6"/>
      <c r="IB1336" s="6"/>
      <c r="IC1336" s="6"/>
      <c r="ID1336" s="6"/>
      <c r="IE1336" s="6"/>
      <c r="IF1336" s="6"/>
      <c r="IG1336" s="6"/>
      <c r="IH1336" s="6"/>
      <c r="II1336" s="6"/>
      <c r="IJ1336" s="6"/>
      <c r="IK1336" s="6"/>
      <c r="IL1336" s="6"/>
      <c r="IM1336" s="6"/>
      <c r="IN1336" s="6"/>
      <c r="IO1336" s="6"/>
      <c r="IP1336" s="6"/>
      <c r="IQ1336" s="6"/>
      <c r="IR1336" s="6"/>
      <c r="IS1336" s="6"/>
      <c r="IT1336" s="6"/>
      <c r="IU1336" s="6"/>
      <c r="IV1336" s="6"/>
    </row>
    <row r="1337" spans="1:256" s="62" customFormat="1" x14ac:dyDescent="0.2">
      <c r="A1337" s="6" t="s">
        <v>894</v>
      </c>
      <c r="B1337" s="66">
        <v>37965.688888888886</v>
      </c>
      <c r="C1337" s="66">
        <v>37965.993750000001</v>
      </c>
      <c r="D1337" s="6" t="s">
        <v>1033</v>
      </c>
      <c r="E1337" s="6" t="s">
        <v>1034</v>
      </c>
      <c r="F1337" s="6"/>
      <c r="G1337" s="6">
        <v>50</v>
      </c>
      <c r="H1337" s="6"/>
      <c r="I1337" s="6"/>
      <c r="J1337" s="6"/>
      <c r="K1337" s="6"/>
      <c r="L1337" s="6"/>
      <c r="M1337" s="6">
        <v>3.1</v>
      </c>
      <c r="N1337" s="6"/>
      <c r="O1337" s="6"/>
      <c r="P1337" s="6"/>
      <c r="Q1337" s="6">
        <v>262</v>
      </c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  <c r="BD1337" s="6"/>
      <c r="BE1337" s="6"/>
      <c r="BF1337" s="6"/>
      <c r="BG1337" s="6"/>
      <c r="BH1337" s="6"/>
      <c r="BI1337" s="6"/>
      <c r="BJ1337" s="6"/>
      <c r="BK1337" s="6"/>
      <c r="BL1337" s="6"/>
      <c r="BM1337" s="6"/>
      <c r="BN1337" s="6"/>
      <c r="BO1337" s="6"/>
      <c r="BP1337" s="6"/>
      <c r="BQ1337" s="6"/>
      <c r="BR1337" s="6"/>
      <c r="BS1337" s="6"/>
      <c r="BT1337" s="6"/>
      <c r="BU1337" s="6"/>
      <c r="BV1337" s="6"/>
      <c r="BW1337" s="6"/>
      <c r="BX1337" s="6"/>
      <c r="BY1337" s="6"/>
      <c r="BZ1337" s="6"/>
      <c r="CA1337" s="6"/>
      <c r="CB1337" s="6"/>
      <c r="CC1337" s="6"/>
      <c r="CD1337" s="6"/>
      <c r="CE1337" s="6"/>
      <c r="CF1337" s="6"/>
      <c r="CG1337" s="6"/>
      <c r="CH1337" s="6"/>
      <c r="CI1337" s="6"/>
      <c r="CJ1337" s="6"/>
      <c r="CK1337" s="6"/>
      <c r="CL1337" s="6"/>
      <c r="CM1337" s="6"/>
      <c r="CN1337" s="6"/>
      <c r="CO1337" s="6"/>
      <c r="CP1337" s="6"/>
      <c r="CQ1337" s="6"/>
      <c r="CR1337" s="6"/>
      <c r="CS1337" s="6"/>
      <c r="CT1337" s="6"/>
      <c r="CU1337" s="6"/>
      <c r="CV1337" s="6"/>
      <c r="CW1337" s="6"/>
      <c r="CX1337" s="6"/>
      <c r="CY1337" s="6"/>
      <c r="CZ1337" s="6"/>
      <c r="DA1337" s="6"/>
      <c r="DB1337" s="6"/>
      <c r="DC1337" s="6"/>
      <c r="DD1337" s="6"/>
      <c r="DE1337" s="6"/>
      <c r="DF1337" s="6"/>
      <c r="DG1337" s="6"/>
      <c r="DH1337" s="6"/>
      <c r="DI1337" s="6"/>
      <c r="DJ1337" s="6"/>
      <c r="DK1337" s="6"/>
      <c r="DL1337" s="6"/>
      <c r="DM1337" s="6"/>
      <c r="DN1337" s="6"/>
      <c r="DO1337" s="6"/>
      <c r="DP1337" s="6"/>
      <c r="DQ1337" s="6"/>
      <c r="DR1337" s="6"/>
      <c r="DS1337" s="6"/>
      <c r="DT1337" s="6"/>
      <c r="DU1337" s="6"/>
      <c r="DV1337" s="6"/>
      <c r="DW1337" s="6"/>
      <c r="DX1337" s="6"/>
      <c r="DY1337" s="6"/>
      <c r="DZ1337" s="6"/>
      <c r="EA1337" s="6"/>
      <c r="EB1337" s="6"/>
      <c r="EC1337" s="6"/>
      <c r="ED1337" s="6"/>
      <c r="EE1337" s="6"/>
      <c r="EF1337" s="6"/>
      <c r="EG1337" s="6"/>
      <c r="EH1337" s="6"/>
      <c r="EI1337" s="6"/>
      <c r="EJ1337" s="6"/>
      <c r="EK1337" s="6"/>
      <c r="EL1337" s="6"/>
      <c r="EM1337" s="6"/>
      <c r="EN1337" s="6"/>
      <c r="EO1337" s="6"/>
      <c r="EP1337" s="6"/>
      <c r="EQ1337" s="6"/>
      <c r="ER1337" s="6"/>
      <c r="ES1337" s="6"/>
      <c r="ET1337" s="6"/>
      <c r="EU1337" s="6"/>
      <c r="EV1337" s="6"/>
      <c r="EW1337" s="6"/>
      <c r="EX1337" s="6"/>
      <c r="EY1337" s="6"/>
      <c r="EZ1337" s="6"/>
      <c r="FA1337" s="6"/>
      <c r="FB1337" s="6"/>
      <c r="FC1337" s="6"/>
      <c r="FD1337" s="6"/>
      <c r="FE1337" s="6"/>
      <c r="FF1337" s="6"/>
      <c r="FG1337" s="6"/>
      <c r="FH1337" s="6"/>
      <c r="FI1337" s="6"/>
      <c r="FJ1337" s="6"/>
      <c r="FK1337" s="6"/>
      <c r="FL1337" s="6"/>
      <c r="FM1337" s="6"/>
      <c r="FN1337" s="6"/>
      <c r="FO1337" s="6"/>
      <c r="FP1337" s="6"/>
      <c r="FQ1337" s="6"/>
      <c r="FR1337" s="6"/>
      <c r="FS1337" s="6"/>
      <c r="FT1337" s="6"/>
      <c r="FU1337" s="6"/>
      <c r="FV1337" s="6"/>
      <c r="FW1337" s="6"/>
      <c r="FX1337" s="6"/>
      <c r="FY1337" s="6"/>
      <c r="FZ1337" s="6"/>
      <c r="GA1337" s="6"/>
      <c r="GB1337" s="6"/>
      <c r="GC1337" s="6"/>
      <c r="GD1337" s="6"/>
      <c r="GE1337" s="6"/>
      <c r="GF1337" s="6"/>
      <c r="GG1337" s="6"/>
      <c r="GH1337" s="6"/>
      <c r="GI1337" s="6"/>
      <c r="GJ1337" s="6"/>
      <c r="GK1337" s="6"/>
      <c r="GL1337" s="6"/>
      <c r="GM1337" s="6"/>
      <c r="GN1337" s="6"/>
      <c r="GO1337" s="6"/>
      <c r="GP1337" s="6"/>
      <c r="GQ1337" s="6"/>
      <c r="GR1337" s="6"/>
      <c r="GS1337" s="6"/>
      <c r="GT1337" s="6"/>
      <c r="GU1337" s="6"/>
      <c r="GV1337" s="6"/>
      <c r="GW1337" s="6"/>
      <c r="GX1337" s="6"/>
      <c r="GY1337" s="6"/>
      <c r="GZ1337" s="6"/>
      <c r="HA1337" s="6"/>
      <c r="HB1337" s="6"/>
      <c r="HC1337" s="6"/>
      <c r="HD1337" s="6"/>
      <c r="HE1337" s="6"/>
      <c r="HF1337" s="6"/>
      <c r="HG1337" s="6"/>
      <c r="HH1337" s="6"/>
      <c r="HI1337" s="6"/>
      <c r="HJ1337" s="6"/>
      <c r="HK1337" s="6"/>
      <c r="HL1337" s="6"/>
      <c r="HM1337" s="6"/>
      <c r="HN1337" s="6"/>
      <c r="HO1337" s="6"/>
      <c r="HP1337" s="6"/>
      <c r="HQ1337" s="6"/>
      <c r="HR1337" s="6"/>
      <c r="HS1337" s="6"/>
      <c r="HT1337" s="6"/>
      <c r="HU1337" s="6"/>
      <c r="HV1337" s="6"/>
      <c r="HW1337" s="6"/>
      <c r="HX1337" s="6"/>
      <c r="HY1337" s="6"/>
      <c r="HZ1337" s="6"/>
      <c r="IA1337" s="6"/>
      <c r="IB1337" s="6"/>
      <c r="IC1337" s="6"/>
      <c r="ID1337" s="6"/>
      <c r="IE1337" s="6"/>
      <c r="IF1337" s="6"/>
      <c r="IG1337" s="6"/>
      <c r="IH1337" s="6"/>
      <c r="II1337" s="6"/>
      <c r="IJ1337" s="6"/>
      <c r="IK1337" s="6"/>
      <c r="IL1337" s="6"/>
      <c r="IM1337" s="6"/>
      <c r="IN1337" s="6"/>
      <c r="IO1337" s="6"/>
      <c r="IP1337" s="6"/>
      <c r="IQ1337" s="6"/>
      <c r="IR1337" s="6"/>
      <c r="IS1337" s="6"/>
      <c r="IT1337" s="6"/>
      <c r="IU1337" s="6"/>
      <c r="IV1337" s="6"/>
    </row>
    <row r="1338" spans="1:256" s="62" customFormat="1" x14ac:dyDescent="0.2">
      <c r="A1338" s="6" t="s">
        <v>894</v>
      </c>
      <c r="B1338" s="66">
        <v>37983.234027777777</v>
      </c>
      <c r="C1338" s="66">
        <v>37983.372916666667</v>
      </c>
      <c r="D1338" s="6" t="s">
        <v>1035</v>
      </c>
      <c r="E1338" s="6" t="s">
        <v>1034</v>
      </c>
      <c r="F1338" s="6"/>
      <c r="G1338" s="6">
        <v>50</v>
      </c>
      <c r="H1338" s="6"/>
      <c r="I1338" s="6"/>
      <c r="J1338" s="6"/>
      <c r="K1338" s="6"/>
      <c r="L1338" s="6"/>
      <c r="M1338" s="6">
        <v>6.86</v>
      </c>
      <c r="N1338" s="6"/>
      <c r="O1338" s="6"/>
      <c r="P1338" s="6"/>
      <c r="Q1338" s="6">
        <v>543</v>
      </c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  <c r="BD1338" s="6"/>
      <c r="BE1338" s="6"/>
      <c r="BF1338" s="6"/>
      <c r="BG1338" s="6"/>
      <c r="BH1338" s="6"/>
      <c r="BI1338" s="6"/>
      <c r="BJ1338" s="6"/>
      <c r="BK1338" s="6"/>
      <c r="BL1338" s="6"/>
      <c r="BM1338" s="6"/>
      <c r="BN1338" s="6"/>
      <c r="BO1338" s="6"/>
      <c r="BP1338" s="6"/>
      <c r="BQ1338" s="6"/>
      <c r="BR1338" s="6"/>
      <c r="BS1338" s="6"/>
      <c r="BT1338" s="6"/>
      <c r="BU1338" s="6"/>
      <c r="BV1338" s="6"/>
      <c r="BW1338" s="6"/>
      <c r="BX1338" s="6"/>
      <c r="BY1338" s="6"/>
      <c r="BZ1338" s="6"/>
      <c r="CA1338" s="6"/>
      <c r="CB1338" s="6"/>
      <c r="CC1338" s="6"/>
      <c r="CD1338" s="6"/>
      <c r="CE1338" s="6"/>
      <c r="CF1338" s="6"/>
      <c r="CG1338" s="6"/>
      <c r="CH1338" s="6"/>
      <c r="CI1338" s="6"/>
      <c r="CJ1338" s="6"/>
      <c r="CK1338" s="6"/>
      <c r="CL1338" s="6"/>
      <c r="CM1338" s="6"/>
      <c r="CN1338" s="6"/>
      <c r="CO1338" s="6"/>
      <c r="CP1338" s="6"/>
      <c r="CQ1338" s="6"/>
      <c r="CR1338" s="6"/>
      <c r="CS1338" s="6"/>
      <c r="CT1338" s="6"/>
      <c r="CU1338" s="6"/>
      <c r="CV1338" s="6"/>
      <c r="CW1338" s="6"/>
      <c r="CX1338" s="6"/>
      <c r="CY1338" s="6"/>
      <c r="CZ1338" s="6"/>
      <c r="DA1338" s="6"/>
      <c r="DB1338" s="6"/>
      <c r="DC1338" s="6"/>
      <c r="DD1338" s="6"/>
      <c r="DE1338" s="6"/>
      <c r="DF1338" s="6"/>
      <c r="DG1338" s="6"/>
      <c r="DH1338" s="6"/>
      <c r="DI1338" s="6"/>
      <c r="DJ1338" s="6"/>
      <c r="DK1338" s="6"/>
      <c r="DL1338" s="6"/>
      <c r="DM1338" s="6"/>
      <c r="DN1338" s="6"/>
      <c r="DO1338" s="6"/>
      <c r="DP1338" s="6"/>
      <c r="DQ1338" s="6"/>
      <c r="DR1338" s="6"/>
      <c r="DS1338" s="6"/>
      <c r="DT1338" s="6"/>
      <c r="DU1338" s="6"/>
      <c r="DV1338" s="6"/>
      <c r="DW1338" s="6"/>
      <c r="DX1338" s="6"/>
      <c r="DY1338" s="6"/>
      <c r="DZ1338" s="6"/>
      <c r="EA1338" s="6"/>
      <c r="EB1338" s="6"/>
      <c r="EC1338" s="6"/>
      <c r="ED1338" s="6"/>
      <c r="EE1338" s="6"/>
      <c r="EF1338" s="6"/>
      <c r="EG1338" s="6"/>
      <c r="EH1338" s="6"/>
      <c r="EI1338" s="6"/>
      <c r="EJ1338" s="6"/>
      <c r="EK1338" s="6"/>
      <c r="EL1338" s="6"/>
      <c r="EM1338" s="6"/>
      <c r="EN1338" s="6"/>
      <c r="EO1338" s="6"/>
      <c r="EP1338" s="6"/>
      <c r="EQ1338" s="6"/>
      <c r="ER1338" s="6"/>
      <c r="ES1338" s="6"/>
      <c r="ET1338" s="6"/>
      <c r="EU1338" s="6"/>
      <c r="EV1338" s="6"/>
      <c r="EW1338" s="6"/>
      <c r="EX1338" s="6"/>
      <c r="EY1338" s="6"/>
      <c r="EZ1338" s="6"/>
      <c r="FA1338" s="6"/>
      <c r="FB1338" s="6"/>
      <c r="FC1338" s="6"/>
      <c r="FD1338" s="6"/>
      <c r="FE1338" s="6"/>
      <c r="FF1338" s="6"/>
      <c r="FG1338" s="6"/>
      <c r="FH1338" s="6"/>
      <c r="FI1338" s="6"/>
      <c r="FJ1338" s="6"/>
      <c r="FK1338" s="6"/>
      <c r="FL1338" s="6"/>
      <c r="FM1338" s="6"/>
      <c r="FN1338" s="6"/>
      <c r="FO1338" s="6"/>
      <c r="FP1338" s="6"/>
      <c r="FQ1338" s="6"/>
      <c r="FR1338" s="6"/>
      <c r="FS1338" s="6"/>
      <c r="FT1338" s="6"/>
      <c r="FU1338" s="6"/>
      <c r="FV1338" s="6"/>
      <c r="FW1338" s="6"/>
      <c r="FX1338" s="6"/>
      <c r="FY1338" s="6"/>
      <c r="FZ1338" s="6"/>
      <c r="GA1338" s="6"/>
      <c r="GB1338" s="6"/>
      <c r="GC1338" s="6"/>
      <c r="GD1338" s="6"/>
      <c r="GE1338" s="6"/>
      <c r="GF1338" s="6"/>
      <c r="GG1338" s="6"/>
      <c r="GH1338" s="6"/>
      <c r="GI1338" s="6"/>
      <c r="GJ1338" s="6"/>
      <c r="GK1338" s="6"/>
      <c r="GL1338" s="6"/>
      <c r="GM1338" s="6"/>
      <c r="GN1338" s="6"/>
      <c r="GO1338" s="6"/>
      <c r="GP1338" s="6"/>
      <c r="GQ1338" s="6"/>
      <c r="GR1338" s="6"/>
      <c r="GS1338" s="6"/>
      <c r="GT1338" s="6"/>
      <c r="GU1338" s="6"/>
      <c r="GV1338" s="6"/>
      <c r="GW1338" s="6"/>
      <c r="GX1338" s="6"/>
      <c r="GY1338" s="6"/>
      <c r="GZ1338" s="6"/>
      <c r="HA1338" s="6"/>
      <c r="HB1338" s="6"/>
      <c r="HC1338" s="6"/>
      <c r="HD1338" s="6"/>
      <c r="HE1338" s="6"/>
      <c r="HF1338" s="6"/>
      <c r="HG1338" s="6"/>
      <c r="HH1338" s="6"/>
      <c r="HI1338" s="6"/>
      <c r="HJ1338" s="6"/>
      <c r="HK1338" s="6"/>
      <c r="HL1338" s="6"/>
      <c r="HM1338" s="6"/>
      <c r="HN1338" s="6"/>
      <c r="HO1338" s="6"/>
      <c r="HP1338" s="6"/>
      <c r="HQ1338" s="6"/>
      <c r="HR1338" s="6"/>
      <c r="HS1338" s="6"/>
      <c r="HT1338" s="6"/>
      <c r="HU1338" s="6"/>
      <c r="HV1338" s="6"/>
      <c r="HW1338" s="6"/>
      <c r="HX1338" s="6"/>
      <c r="HY1338" s="6"/>
      <c r="HZ1338" s="6"/>
      <c r="IA1338" s="6"/>
      <c r="IB1338" s="6"/>
      <c r="IC1338" s="6"/>
      <c r="ID1338" s="6"/>
      <c r="IE1338" s="6"/>
      <c r="IF1338" s="6"/>
      <c r="IG1338" s="6"/>
      <c r="IH1338" s="6"/>
      <c r="II1338" s="6"/>
      <c r="IJ1338" s="6"/>
      <c r="IK1338" s="6"/>
      <c r="IL1338" s="6"/>
      <c r="IM1338" s="6"/>
      <c r="IN1338" s="6"/>
      <c r="IO1338" s="6"/>
      <c r="IP1338" s="6"/>
      <c r="IQ1338" s="6"/>
      <c r="IR1338" s="6"/>
      <c r="IS1338" s="6"/>
      <c r="IT1338" s="6"/>
      <c r="IU1338" s="6"/>
      <c r="IV1338" s="6"/>
    </row>
    <row r="1339" spans="1:256" s="62" customFormat="1" x14ac:dyDescent="0.2">
      <c r="A1339" s="6" t="s">
        <v>894</v>
      </c>
      <c r="B1339" s="66">
        <v>37988.754166666666</v>
      </c>
      <c r="C1339" s="66">
        <v>37988.986805555556</v>
      </c>
      <c r="D1339" s="6" t="s">
        <v>1036</v>
      </c>
      <c r="E1339" s="6" t="s">
        <v>1034</v>
      </c>
      <c r="F1339" s="6"/>
      <c r="G1339" s="6">
        <v>50</v>
      </c>
      <c r="H1339" s="6"/>
      <c r="I1339" s="6"/>
      <c r="J1339" s="6"/>
      <c r="K1339" s="6"/>
      <c r="L1339" s="6"/>
      <c r="M1339" s="6">
        <v>4.91</v>
      </c>
      <c r="N1339" s="6"/>
      <c r="O1339" s="6"/>
      <c r="P1339" s="6"/>
      <c r="Q1339" s="6">
        <v>411</v>
      </c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  <c r="BD1339" s="6"/>
      <c r="BE1339" s="6"/>
      <c r="BF1339" s="6"/>
      <c r="BG1339" s="6"/>
      <c r="BH1339" s="6"/>
      <c r="BI1339" s="6"/>
      <c r="BJ1339" s="6"/>
      <c r="BK1339" s="6"/>
      <c r="BL1339" s="6"/>
      <c r="BM1339" s="6"/>
      <c r="BN1339" s="6"/>
      <c r="BO1339" s="6"/>
      <c r="BP1339" s="6"/>
      <c r="BQ1339" s="6"/>
      <c r="BR1339" s="6"/>
      <c r="BS1339" s="6"/>
      <c r="BT1339" s="6"/>
      <c r="BU1339" s="6"/>
      <c r="BV1339" s="6"/>
      <c r="BW1339" s="6"/>
      <c r="BX1339" s="6"/>
      <c r="BY1339" s="6"/>
      <c r="BZ1339" s="6"/>
      <c r="CA1339" s="6"/>
      <c r="CB1339" s="6"/>
      <c r="CC1339" s="6"/>
      <c r="CD1339" s="6"/>
      <c r="CE1339" s="6"/>
      <c r="CF1339" s="6"/>
      <c r="CG1339" s="6"/>
      <c r="CH1339" s="6"/>
      <c r="CI1339" s="6"/>
      <c r="CJ1339" s="6"/>
      <c r="CK1339" s="6"/>
      <c r="CL1339" s="6"/>
      <c r="CM1339" s="6"/>
      <c r="CN1339" s="6"/>
      <c r="CO1339" s="6"/>
      <c r="CP1339" s="6"/>
      <c r="CQ1339" s="6"/>
      <c r="CR1339" s="6"/>
      <c r="CS1339" s="6"/>
      <c r="CT1339" s="6"/>
      <c r="CU1339" s="6"/>
      <c r="CV1339" s="6"/>
      <c r="CW1339" s="6"/>
      <c r="CX1339" s="6"/>
      <c r="CY1339" s="6"/>
      <c r="CZ1339" s="6"/>
      <c r="DA1339" s="6"/>
      <c r="DB1339" s="6"/>
      <c r="DC1339" s="6"/>
      <c r="DD1339" s="6"/>
      <c r="DE1339" s="6"/>
      <c r="DF1339" s="6"/>
      <c r="DG1339" s="6"/>
      <c r="DH1339" s="6"/>
      <c r="DI1339" s="6"/>
      <c r="DJ1339" s="6"/>
      <c r="DK1339" s="6"/>
      <c r="DL1339" s="6"/>
      <c r="DM1339" s="6"/>
      <c r="DN1339" s="6"/>
      <c r="DO1339" s="6"/>
      <c r="DP1339" s="6"/>
      <c r="DQ1339" s="6"/>
      <c r="DR1339" s="6"/>
      <c r="DS1339" s="6"/>
      <c r="DT1339" s="6"/>
      <c r="DU1339" s="6"/>
      <c r="DV1339" s="6"/>
      <c r="DW1339" s="6"/>
      <c r="DX1339" s="6"/>
      <c r="DY1339" s="6"/>
      <c r="DZ1339" s="6"/>
      <c r="EA1339" s="6"/>
      <c r="EB1339" s="6"/>
      <c r="EC1339" s="6"/>
      <c r="ED1339" s="6"/>
      <c r="EE1339" s="6"/>
      <c r="EF1339" s="6"/>
      <c r="EG1339" s="6"/>
      <c r="EH1339" s="6"/>
      <c r="EI1339" s="6"/>
      <c r="EJ1339" s="6"/>
      <c r="EK1339" s="6"/>
      <c r="EL1339" s="6"/>
      <c r="EM1339" s="6"/>
      <c r="EN1339" s="6"/>
      <c r="EO1339" s="6"/>
      <c r="EP1339" s="6"/>
      <c r="EQ1339" s="6"/>
      <c r="ER1339" s="6"/>
      <c r="ES1339" s="6"/>
      <c r="ET1339" s="6"/>
      <c r="EU1339" s="6"/>
      <c r="EV1339" s="6"/>
      <c r="EW1339" s="6"/>
      <c r="EX1339" s="6"/>
      <c r="EY1339" s="6"/>
      <c r="EZ1339" s="6"/>
      <c r="FA1339" s="6"/>
      <c r="FB1339" s="6"/>
      <c r="FC1339" s="6"/>
      <c r="FD1339" s="6"/>
      <c r="FE1339" s="6"/>
      <c r="FF1339" s="6"/>
      <c r="FG1339" s="6"/>
      <c r="FH1339" s="6"/>
      <c r="FI1339" s="6"/>
      <c r="FJ1339" s="6"/>
      <c r="FK1339" s="6"/>
      <c r="FL1339" s="6"/>
      <c r="FM1339" s="6"/>
      <c r="FN1339" s="6"/>
      <c r="FO1339" s="6"/>
      <c r="FP1339" s="6"/>
      <c r="FQ1339" s="6"/>
      <c r="FR1339" s="6"/>
      <c r="FS1339" s="6"/>
      <c r="FT1339" s="6"/>
      <c r="FU1339" s="6"/>
      <c r="FV1339" s="6"/>
      <c r="FW1339" s="6"/>
      <c r="FX1339" s="6"/>
      <c r="FY1339" s="6"/>
      <c r="FZ1339" s="6"/>
      <c r="GA1339" s="6"/>
      <c r="GB1339" s="6"/>
      <c r="GC1339" s="6"/>
      <c r="GD1339" s="6"/>
      <c r="GE1339" s="6"/>
      <c r="GF1339" s="6"/>
      <c r="GG1339" s="6"/>
      <c r="GH1339" s="6"/>
      <c r="GI1339" s="6"/>
      <c r="GJ1339" s="6"/>
      <c r="GK1339" s="6"/>
      <c r="GL1339" s="6"/>
      <c r="GM1339" s="6"/>
      <c r="GN1339" s="6"/>
      <c r="GO1339" s="6"/>
      <c r="GP1339" s="6"/>
      <c r="GQ1339" s="6"/>
      <c r="GR1339" s="6"/>
      <c r="GS1339" s="6"/>
      <c r="GT1339" s="6"/>
      <c r="GU1339" s="6"/>
      <c r="GV1339" s="6"/>
      <c r="GW1339" s="6"/>
      <c r="GX1339" s="6"/>
      <c r="GY1339" s="6"/>
      <c r="GZ1339" s="6"/>
      <c r="HA1339" s="6"/>
      <c r="HB1339" s="6"/>
      <c r="HC1339" s="6"/>
      <c r="HD1339" s="6"/>
      <c r="HE1339" s="6"/>
      <c r="HF1339" s="6"/>
      <c r="HG1339" s="6"/>
      <c r="HH1339" s="6"/>
      <c r="HI1339" s="6"/>
      <c r="HJ1339" s="6"/>
      <c r="HK1339" s="6"/>
      <c r="HL1339" s="6"/>
      <c r="HM1339" s="6"/>
      <c r="HN1339" s="6"/>
      <c r="HO1339" s="6"/>
      <c r="HP1339" s="6"/>
      <c r="HQ1339" s="6"/>
      <c r="HR1339" s="6"/>
      <c r="HS1339" s="6"/>
      <c r="HT1339" s="6"/>
      <c r="HU1339" s="6"/>
      <c r="HV1339" s="6"/>
      <c r="HW1339" s="6"/>
      <c r="HX1339" s="6"/>
      <c r="HY1339" s="6"/>
      <c r="HZ1339" s="6"/>
      <c r="IA1339" s="6"/>
      <c r="IB1339" s="6"/>
      <c r="IC1339" s="6"/>
      <c r="ID1339" s="6"/>
      <c r="IE1339" s="6"/>
      <c r="IF1339" s="6"/>
      <c r="IG1339" s="6"/>
      <c r="IH1339" s="6"/>
      <c r="II1339" s="6"/>
      <c r="IJ1339" s="6"/>
      <c r="IK1339" s="6"/>
      <c r="IL1339" s="6"/>
      <c r="IM1339" s="6"/>
      <c r="IN1339" s="6"/>
      <c r="IO1339" s="6"/>
      <c r="IP1339" s="6"/>
      <c r="IQ1339" s="6"/>
      <c r="IR1339" s="6"/>
      <c r="IS1339" s="6"/>
      <c r="IT1339" s="6"/>
      <c r="IU1339" s="6"/>
      <c r="IV1339" s="6"/>
    </row>
    <row r="1340" spans="1:256" s="62" customFormat="1" x14ac:dyDescent="0.2">
      <c r="A1340" s="6" t="s">
        <v>894</v>
      </c>
      <c r="B1340" s="66">
        <v>37990.70208333333</v>
      </c>
      <c r="C1340" s="66">
        <v>37990.964583333334</v>
      </c>
      <c r="D1340" s="6" t="s">
        <v>1037</v>
      </c>
      <c r="E1340" s="6" t="s">
        <v>1038</v>
      </c>
      <c r="F1340" s="6"/>
      <c r="G1340" s="6">
        <v>50</v>
      </c>
      <c r="H1340" s="6"/>
      <c r="I1340" s="6"/>
      <c r="J1340" s="6"/>
      <c r="K1340" s="6"/>
      <c r="L1340" s="6"/>
      <c r="M1340" s="6">
        <v>7.0000000000000007E-2</v>
      </c>
      <c r="N1340" s="6"/>
      <c r="O1340" s="6">
        <v>1080</v>
      </c>
      <c r="P1340" s="6"/>
      <c r="Q1340" s="6">
        <v>1390</v>
      </c>
      <c r="R1340" s="6"/>
      <c r="S1340" s="6">
        <v>2.65</v>
      </c>
      <c r="T1340" s="6"/>
      <c r="U1340" s="6">
        <v>4.3</v>
      </c>
      <c r="V1340" s="6"/>
      <c r="W1340" s="6"/>
      <c r="X1340" s="6"/>
      <c r="Y1340" s="6"/>
      <c r="Z1340" s="6"/>
      <c r="AA1340" s="6">
        <v>168</v>
      </c>
      <c r="AB1340" s="6"/>
      <c r="AC1340" s="6">
        <v>2410</v>
      </c>
      <c r="AD1340" s="6" t="s">
        <v>1784</v>
      </c>
      <c r="AE1340" s="6">
        <v>18</v>
      </c>
      <c r="AF1340" s="6" t="s">
        <v>1784</v>
      </c>
      <c r="AG1340" s="6">
        <v>18</v>
      </c>
      <c r="AH1340" s="6"/>
      <c r="AI1340" s="6"/>
      <c r="AJ1340" s="6"/>
      <c r="AK1340" s="6"/>
      <c r="AL1340" s="6"/>
      <c r="AM1340" s="6">
        <v>7.4</v>
      </c>
      <c r="AN1340" s="6"/>
      <c r="AO1340" s="6">
        <v>743</v>
      </c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  <c r="BD1340" s="6"/>
      <c r="BE1340" s="6"/>
      <c r="BF1340" s="6"/>
      <c r="BG1340" s="6"/>
      <c r="BH1340" s="6"/>
      <c r="BI1340" s="6"/>
      <c r="BJ1340" s="6"/>
      <c r="BK1340" s="6"/>
      <c r="BL1340" s="6"/>
      <c r="BM1340" s="6"/>
      <c r="BN1340" s="6"/>
      <c r="BO1340" s="6"/>
      <c r="BP1340" s="6"/>
      <c r="BQ1340" s="6"/>
      <c r="BR1340" s="6"/>
      <c r="BS1340" s="6"/>
      <c r="BT1340" s="6"/>
      <c r="BU1340" s="6"/>
      <c r="BV1340" s="6"/>
      <c r="BW1340" s="6"/>
      <c r="BX1340" s="6"/>
      <c r="BY1340" s="6"/>
      <c r="BZ1340" s="6"/>
      <c r="CA1340" s="6"/>
      <c r="CB1340" s="6"/>
      <c r="CC1340" s="6"/>
      <c r="CD1340" s="6"/>
      <c r="CE1340" s="6"/>
      <c r="CF1340" s="6"/>
      <c r="CG1340" s="6"/>
      <c r="CH1340" s="6"/>
      <c r="CI1340" s="6"/>
      <c r="CJ1340" s="6"/>
      <c r="CK1340" s="6"/>
      <c r="CL1340" s="6"/>
      <c r="CM1340" s="6"/>
      <c r="CN1340" s="6"/>
      <c r="CO1340" s="6"/>
      <c r="CP1340" s="6"/>
      <c r="CQ1340" s="6"/>
      <c r="CR1340" s="6"/>
      <c r="CS1340" s="6"/>
      <c r="CT1340" s="6"/>
      <c r="CU1340" s="6"/>
      <c r="CV1340" s="6"/>
      <c r="CW1340" s="6"/>
      <c r="CX1340" s="6"/>
      <c r="CY1340" s="6"/>
      <c r="CZ1340" s="6"/>
      <c r="DA1340" s="6"/>
      <c r="DB1340" s="6"/>
      <c r="DC1340" s="6"/>
      <c r="DD1340" s="6"/>
      <c r="DE1340" s="6"/>
      <c r="DF1340" s="6"/>
      <c r="DG1340" s="6"/>
      <c r="DH1340" s="6"/>
      <c r="DI1340" s="6"/>
      <c r="DJ1340" s="6"/>
      <c r="DK1340" s="6"/>
      <c r="DL1340" s="6"/>
      <c r="DM1340" s="6"/>
      <c r="DN1340" s="6"/>
      <c r="DO1340" s="6"/>
      <c r="DP1340" s="6"/>
      <c r="DQ1340" s="6"/>
      <c r="DR1340" s="6"/>
      <c r="DS1340" s="6"/>
      <c r="DT1340" s="6"/>
      <c r="DU1340" s="6"/>
      <c r="DV1340" s="6"/>
      <c r="DW1340" s="6"/>
      <c r="DX1340" s="6"/>
      <c r="DY1340" s="6"/>
      <c r="DZ1340" s="6"/>
      <c r="EA1340" s="6"/>
      <c r="EB1340" s="6"/>
      <c r="EC1340" s="6"/>
      <c r="ED1340" s="6"/>
      <c r="EE1340" s="6"/>
      <c r="EF1340" s="6"/>
      <c r="EG1340" s="6"/>
      <c r="EH1340" s="6"/>
      <c r="EI1340" s="6"/>
      <c r="EJ1340" s="6"/>
      <c r="EK1340" s="6"/>
      <c r="EL1340" s="6"/>
      <c r="EM1340" s="6"/>
      <c r="EN1340" s="6"/>
      <c r="EO1340" s="6"/>
      <c r="EP1340" s="6"/>
      <c r="EQ1340" s="6"/>
      <c r="ER1340" s="6"/>
      <c r="ES1340" s="6"/>
      <c r="ET1340" s="6"/>
      <c r="EU1340" s="6"/>
      <c r="EV1340" s="6"/>
      <c r="EW1340" s="6"/>
      <c r="EX1340" s="6"/>
      <c r="EY1340" s="6"/>
      <c r="EZ1340" s="6"/>
      <c r="FA1340" s="6"/>
      <c r="FB1340" s="6"/>
      <c r="FC1340" s="6"/>
      <c r="FD1340" s="6"/>
      <c r="FE1340" s="6"/>
      <c r="FF1340" s="6"/>
      <c r="FG1340" s="6"/>
      <c r="FH1340" s="6"/>
      <c r="FI1340" s="6"/>
      <c r="FJ1340" s="6"/>
      <c r="FK1340" s="6"/>
      <c r="FL1340" s="6"/>
      <c r="FM1340" s="6"/>
      <c r="FN1340" s="6"/>
      <c r="FO1340" s="6"/>
      <c r="FP1340" s="6"/>
      <c r="FQ1340" s="6"/>
      <c r="FR1340" s="6"/>
      <c r="FS1340" s="6"/>
      <c r="FT1340" s="6"/>
      <c r="FU1340" s="6"/>
      <c r="FV1340" s="6"/>
      <c r="FW1340" s="6"/>
      <c r="FX1340" s="6"/>
      <c r="FY1340" s="6"/>
      <c r="FZ1340" s="6"/>
      <c r="GA1340" s="6"/>
      <c r="GB1340" s="6"/>
      <c r="GC1340" s="6"/>
      <c r="GD1340" s="6"/>
      <c r="GE1340" s="6"/>
      <c r="GF1340" s="6"/>
      <c r="GG1340" s="6"/>
      <c r="GH1340" s="6"/>
      <c r="GI1340" s="6"/>
      <c r="GJ1340" s="6"/>
      <c r="GK1340" s="6"/>
      <c r="GL1340" s="6"/>
      <c r="GM1340" s="6"/>
      <c r="GN1340" s="6"/>
      <c r="GO1340" s="6"/>
      <c r="GP1340" s="6"/>
      <c r="GQ1340" s="6"/>
      <c r="GR1340" s="6"/>
      <c r="GS1340" s="6"/>
      <c r="GT1340" s="6"/>
      <c r="GU1340" s="6"/>
      <c r="GV1340" s="6"/>
      <c r="GW1340" s="6"/>
      <c r="GX1340" s="6"/>
      <c r="GY1340" s="6"/>
      <c r="GZ1340" s="6"/>
      <c r="HA1340" s="6"/>
      <c r="HB1340" s="6"/>
      <c r="HC1340" s="6"/>
      <c r="HD1340" s="6"/>
      <c r="HE1340" s="6"/>
      <c r="HF1340" s="6"/>
      <c r="HG1340" s="6"/>
      <c r="HH1340" s="6"/>
      <c r="HI1340" s="6"/>
      <c r="HJ1340" s="6"/>
      <c r="HK1340" s="6"/>
      <c r="HL1340" s="6"/>
      <c r="HM1340" s="6"/>
      <c r="HN1340" s="6"/>
      <c r="HO1340" s="6"/>
      <c r="HP1340" s="6"/>
      <c r="HQ1340" s="6"/>
      <c r="HR1340" s="6"/>
      <c r="HS1340" s="6"/>
      <c r="HT1340" s="6"/>
      <c r="HU1340" s="6"/>
      <c r="HV1340" s="6"/>
      <c r="HW1340" s="6"/>
      <c r="HX1340" s="6"/>
      <c r="HY1340" s="6"/>
      <c r="HZ1340" s="6"/>
      <c r="IA1340" s="6"/>
      <c r="IB1340" s="6"/>
      <c r="IC1340" s="6"/>
      <c r="ID1340" s="6"/>
      <c r="IE1340" s="6"/>
      <c r="IF1340" s="6"/>
      <c r="IG1340" s="6"/>
      <c r="IH1340" s="6"/>
      <c r="II1340" s="6"/>
      <c r="IJ1340" s="6"/>
      <c r="IK1340" s="6"/>
      <c r="IL1340" s="6"/>
      <c r="IM1340" s="6"/>
      <c r="IN1340" s="6"/>
      <c r="IO1340" s="6"/>
      <c r="IP1340" s="6"/>
      <c r="IQ1340" s="6"/>
      <c r="IR1340" s="6"/>
      <c r="IS1340" s="6"/>
      <c r="IT1340" s="6"/>
      <c r="IU1340" s="6"/>
      <c r="IV1340" s="6"/>
    </row>
    <row r="1341" spans="1:256" s="62" customFormat="1" x14ac:dyDescent="0.2">
      <c r="A1341" s="6" t="s">
        <v>894</v>
      </c>
      <c r="B1341" s="66">
        <v>38003.373611111114</v>
      </c>
      <c r="C1341" s="66">
        <v>38003.834722222222</v>
      </c>
      <c r="D1341" s="6" t="s">
        <v>1039</v>
      </c>
      <c r="E1341" s="6" t="s">
        <v>1040</v>
      </c>
      <c r="F1341" s="6"/>
      <c r="G1341" s="6">
        <v>50</v>
      </c>
      <c r="H1341" s="6"/>
      <c r="I1341" s="6"/>
      <c r="J1341" s="6"/>
      <c r="K1341" s="6"/>
      <c r="L1341" s="6"/>
      <c r="M1341" s="6">
        <v>3.98</v>
      </c>
      <c r="N1341" s="6"/>
      <c r="O1341" s="6">
        <v>9200</v>
      </c>
      <c r="P1341" s="6"/>
      <c r="Q1341" s="6">
        <v>19100</v>
      </c>
      <c r="R1341" s="6"/>
      <c r="S1341" s="6">
        <v>0.746</v>
      </c>
      <c r="T1341" s="6"/>
      <c r="U1341" s="6">
        <v>4.46</v>
      </c>
      <c r="V1341" s="6"/>
      <c r="W1341" s="6"/>
      <c r="X1341" s="6"/>
      <c r="Y1341" s="6"/>
      <c r="Z1341" s="6"/>
      <c r="AA1341" s="6">
        <v>7590</v>
      </c>
      <c r="AB1341" s="6"/>
      <c r="AC1341" s="6">
        <v>22300</v>
      </c>
      <c r="AD1341" s="6" t="s">
        <v>1784</v>
      </c>
      <c r="AE1341" s="6">
        <v>18</v>
      </c>
      <c r="AF1341" s="6"/>
      <c r="AG1341" s="6">
        <v>12000</v>
      </c>
      <c r="AH1341" s="6"/>
      <c r="AI1341" s="6"/>
      <c r="AJ1341" s="6"/>
      <c r="AK1341" s="6"/>
      <c r="AL1341" s="6"/>
      <c r="AM1341" s="6">
        <v>7.71</v>
      </c>
      <c r="AN1341" s="6"/>
      <c r="AO1341" s="6">
        <v>860</v>
      </c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  <c r="BD1341" s="6"/>
      <c r="BE1341" s="6"/>
      <c r="BF1341" s="6"/>
      <c r="BG1341" s="6"/>
      <c r="BH1341" s="6"/>
      <c r="BI1341" s="6"/>
      <c r="BJ1341" s="6"/>
      <c r="BK1341" s="6"/>
      <c r="BL1341" s="6"/>
      <c r="BM1341" s="6"/>
      <c r="BN1341" s="6"/>
      <c r="BO1341" s="6"/>
      <c r="BP1341" s="6"/>
      <c r="BQ1341" s="6"/>
      <c r="BR1341" s="6"/>
      <c r="BS1341" s="6"/>
      <c r="BT1341" s="6"/>
      <c r="BU1341" s="6"/>
      <c r="BV1341" s="6"/>
      <c r="BW1341" s="6"/>
      <c r="BX1341" s="6"/>
      <c r="BY1341" s="6"/>
      <c r="BZ1341" s="6"/>
      <c r="CA1341" s="6"/>
      <c r="CB1341" s="6"/>
      <c r="CC1341" s="6"/>
      <c r="CD1341" s="6"/>
      <c r="CE1341" s="6"/>
      <c r="CF1341" s="6"/>
      <c r="CG1341" s="6"/>
      <c r="CH1341" s="6"/>
      <c r="CI1341" s="6"/>
      <c r="CJ1341" s="6"/>
      <c r="CK1341" s="6"/>
      <c r="CL1341" s="6"/>
      <c r="CM1341" s="6"/>
      <c r="CN1341" s="6"/>
      <c r="CO1341" s="6"/>
      <c r="CP1341" s="6"/>
      <c r="CQ1341" s="6"/>
      <c r="CR1341" s="6"/>
      <c r="CS1341" s="6"/>
      <c r="CT1341" s="6"/>
      <c r="CU1341" s="6"/>
      <c r="CV1341" s="6"/>
      <c r="CW1341" s="6"/>
      <c r="CX1341" s="6"/>
      <c r="CY1341" s="6"/>
      <c r="CZ1341" s="6"/>
      <c r="DA1341" s="6"/>
      <c r="DB1341" s="6"/>
      <c r="DC1341" s="6"/>
      <c r="DD1341" s="6"/>
      <c r="DE1341" s="6"/>
      <c r="DF1341" s="6"/>
      <c r="DG1341" s="6"/>
      <c r="DH1341" s="6"/>
      <c r="DI1341" s="6"/>
      <c r="DJ1341" s="6"/>
      <c r="DK1341" s="6"/>
      <c r="DL1341" s="6"/>
      <c r="DM1341" s="6"/>
      <c r="DN1341" s="6"/>
      <c r="DO1341" s="6"/>
      <c r="DP1341" s="6"/>
      <c r="DQ1341" s="6"/>
      <c r="DR1341" s="6"/>
      <c r="DS1341" s="6"/>
      <c r="DT1341" s="6"/>
      <c r="DU1341" s="6"/>
      <c r="DV1341" s="6"/>
      <c r="DW1341" s="6"/>
      <c r="DX1341" s="6"/>
      <c r="DY1341" s="6"/>
      <c r="DZ1341" s="6"/>
      <c r="EA1341" s="6"/>
      <c r="EB1341" s="6"/>
      <c r="EC1341" s="6"/>
      <c r="ED1341" s="6"/>
      <c r="EE1341" s="6"/>
      <c r="EF1341" s="6"/>
      <c r="EG1341" s="6"/>
      <c r="EH1341" s="6"/>
      <c r="EI1341" s="6"/>
      <c r="EJ1341" s="6"/>
      <c r="EK1341" s="6"/>
      <c r="EL1341" s="6"/>
      <c r="EM1341" s="6"/>
      <c r="EN1341" s="6"/>
      <c r="EO1341" s="6"/>
      <c r="EP1341" s="6"/>
      <c r="EQ1341" s="6"/>
      <c r="ER1341" s="6"/>
      <c r="ES1341" s="6"/>
      <c r="ET1341" s="6"/>
      <c r="EU1341" s="6"/>
      <c r="EV1341" s="6"/>
      <c r="EW1341" s="6"/>
      <c r="EX1341" s="6"/>
      <c r="EY1341" s="6"/>
      <c r="EZ1341" s="6"/>
      <c r="FA1341" s="6"/>
      <c r="FB1341" s="6"/>
      <c r="FC1341" s="6"/>
      <c r="FD1341" s="6"/>
      <c r="FE1341" s="6"/>
      <c r="FF1341" s="6"/>
      <c r="FG1341" s="6"/>
      <c r="FH1341" s="6"/>
      <c r="FI1341" s="6"/>
      <c r="FJ1341" s="6"/>
      <c r="FK1341" s="6"/>
      <c r="FL1341" s="6"/>
      <c r="FM1341" s="6"/>
      <c r="FN1341" s="6"/>
      <c r="FO1341" s="6"/>
      <c r="FP1341" s="6"/>
      <c r="FQ1341" s="6"/>
      <c r="FR1341" s="6"/>
      <c r="FS1341" s="6"/>
      <c r="FT1341" s="6"/>
      <c r="FU1341" s="6"/>
      <c r="FV1341" s="6"/>
      <c r="FW1341" s="6"/>
      <c r="FX1341" s="6"/>
      <c r="FY1341" s="6"/>
      <c r="FZ1341" s="6"/>
      <c r="GA1341" s="6"/>
      <c r="GB1341" s="6"/>
      <c r="GC1341" s="6"/>
      <c r="GD1341" s="6"/>
      <c r="GE1341" s="6"/>
      <c r="GF1341" s="6"/>
      <c r="GG1341" s="6"/>
      <c r="GH1341" s="6"/>
      <c r="GI1341" s="6"/>
      <c r="GJ1341" s="6"/>
      <c r="GK1341" s="6"/>
      <c r="GL1341" s="6"/>
      <c r="GM1341" s="6"/>
      <c r="GN1341" s="6"/>
      <c r="GO1341" s="6"/>
      <c r="GP1341" s="6"/>
      <c r="GQ1341" s="6"/>
      <c r="GR1341" s="6"/>
      <c r="GS1341" s="6"/>
      <c r="GT1341" s="6"/>
      <c r="GU1341" s="6"/>
      <c r="GV1341" s="6"/>
      <c r="GW1341" s="6"/>
      <c r="GX1341" s="6"/>
      <c r="GY1341" s="6"/>
      <c r="GZ1341" s="6"/>
      <c r="HA1341" s="6"/>
      <c r="HB1341" s="6"/>
      <c r="HC1341" s="6"/>
      <c r="HD1341" s="6"/>
      <c r="HE1341" s="6"/>
      <c r="HF1341" s="6"/>
      <c r="HG1341" s="6"/>
      <c r="HH1341" s="6"/>
      <c r="HI1341" s="6"/>
      <c r="HJ1341" s="6"/>
      <c r="HK1341" s="6"/>
      <c r="HL1341" s="6"/>
      <c r="HM1341" s="6"/>
      <c r="HN1341" s="6"/>
      <c r="HO1341" s="6"/>
      <c r="HP1341" s="6"/>
      <c r="HQ1341" s="6"/>
      <c r="HR1341" s="6"/>
      <c r="HS1341" s="6"/>
      <c r="HT1341" s="6"/>
      <c r="HU1341" s="6"/>
      <c r="HV1341" s="6"/>
      <c r="HW1341" s="6"/>
      <c r="HX1341" s="6"/>
      <c r="HY1341" s="6"/>
      <c r="HZ1341" s="6"/>
      <c r="IA1341" s="6"/>
      <c r="IB1341" s="6"/>
      <c r="IC1341" s="6"/>
      <c r="ID1341" s="6"/>
      <c r="IE1341" s="6"/>
      <c r="IF1341" s="6"/>
      <c r="IG1341" s="6"/>
      <c r="IH1341" s="6"/>
      <c r="II1341" s="6"/>
      <c r="IJ1341" s="6"/>
      <c r="IK1341" s="6"/>
      <c r="IL1341" s="6"/>
      <c r="IM1341" s="6"/>
      <c r="IN1341" s="6"/>
      <c r="IO1341" s="6"/>
      <c r="IP1341" s="6"/>
      <c r="IQ1341" s="6"/>
      <c r="IR1341" s="6"/>
      <c r="IS1341" s="6"/>
      <c r="IT1341" s="6"/>
      <c r="IU1341" s="6"/>
      <c r="IV1341" s="6"/>
    </row>
    <row r="1342" spans="1:256" s="62" customFormat="1" x14ac:dyDescent="0.2">
      <c r="A1342" s="6" t="s">
        <v>894</v>
      </c>
      <c r="B1342" s="66">
        <v>38012.426388888889</v>
      </c>
      <c r="C1342" s="66">
        <v>38013.435416666667</v>
      </c>
      <c r="D1342" s="6" t="s">
        <v>1041</v>
      </c>
      <c r="E1342" s="6" t="s">
        <v>1034</v>
      </c>
      <c r="F1342" s="6"/>
      <c r="G1342" s="6">
        <v>50</v>
      </c>
      <c r="H1342" s="6"/>
      <c r="I1342" s="6"/>
      <c r="J1342" s="6"/>
      <c r="K1342" s="6"/>
      <c r="L1342" s="6"/>
      <c r="M1342" s="6">
        <v>2.37</v>
      </c>
      <c r="N1342" s="6"/>
      <c r="O1342" s="6"/>
      <c r="P1342" s="6"/>
      <c r="Q1342" s="6">
        <v>1220</v>
      </c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  <c r="BD1342" s="6"/>
      <c r="BE1342" s="6"/>
      <c r="BF1342" s="6"/>
      <c r="BG1342" s="6"/>
      <c r="BH1342" s="6"/>
      <c r="BI1342" s="6"/>
      <c r="BJ1342" s="6"/>
      <c r="BK1342" s="6"/>
      <c r="BL1342" s="6"/>
      <c r="BM1342" s="6"/>
      <c r="BN1342" s="6"/>
      <c r="BO1342" s="6"/>
      <c r="BP1342" s="6"/>
      <c r="BQ1342" s="6"/>
      <c r="BR1342" s="6"/>
      <c r="BS1342" s="6"/>
      <c r="BT1342" s="6"/>
      <c r="BU1342" s="6"/>
      <c r="BV1342" s="6"/>
      <c r="BW1342" s="6"/>
      <c r="BX1342" s="6"/>
      <c r="BY1342" s="6"/>
      <c r="BZ1342" s="6"/>
      <c r="CA1342" s="6"/>
      <c r="CB1342" s="6"/>
      <c r="CC1342" s="6"/>
      <c r="CD1342" s="6"/>
      <c r="CE1342" s="6"/>
      <c r="CF1342" s="6"/>
      <c r="CG1342" s="6"/>
      <c r="CH1342" s="6"/>
      <c r="CI1342" s="6"/>
      <c r="CJ1342" s="6"/>
      <c r="CK1342" s="6"/>
      <c r="CL1342" s="6"/>
      <c r="CM1342" s="6"/>
      <c r="CN1342" s="6"/>
      <c r="CO1342" s="6"/>
      <c r="CP1342" s="6"/>
      <c r="CQ1342" s="6"/>
      <c r="CR1342" s="6"/>
      <c r="CS1342" s="6"/>
      <c r="CT1342" s="6"/>
      <c r="CU1342" s="6"/>
      <c r="CV1342" s="6"/>
      <c r="CW1342" s="6"/>
      <c r="CX1342" s="6"/>
      <c r="CY1342" s="6"/>
      <c r="CZ1342" s="6"/>
      <c r="DA1342" s="6"/>
      <c r="DB1342" s="6"/>
      <c r="DC1342" s="6"/>
      <c r="DD1342" s="6"/>
      <c r="DE1342" s="6"/>
      <c r="DF1342" s="6"/>
      <c r="DG1342" s="6"/>
      <c r="DH1342" s="6"/>
      <c r="DI1342" s="6"/>
      <c r="DJ1342" s="6"/>
      <c r="DK1342" s="6"/>
      <c r="DL1342" s="6"/>
      <c r="DM1342" s="6"/>
      <c r="DN1342" s="6"/>
      <c r="DO1342" s="6"/>
      <c r="DP1342" s="6"/>
      <c r="DQ1342" s="6"/>
      <c r="DR1342" s="6"/>
      <c r="DS1342" s="6"/>
      <c r="DT1342" s="6"/>
      <c r="DU1342" s="6"/>
      <c r="DV1342" s="6"/>
      <c r="DW1342" s="6"/>
      <c r="DX1342" s="6"/>
      <c r="DY1342" s="6"/>
      <c r="DZ1342" s="6"/>
      <c r="EA1342" s="6"/>
      <c r="EB1342" s="6"/>
      <c r="EC1342" s="6"/>
      <c r="ED1342" s="6"/>
      <c r="EE1342" s="6"/>
      <c r="EF1342" s="6"/>
      <c r="EG1342" s="6"/>
      <c r="EH1342" s="6"/>
      <c r="EI1342" s="6"/>
      <c r="EJ1342" s="6"/>
      <c r="EK1342" s="6"/>
      <c r="EL1342" s="6"/>
      <c r="EM1342" s="6"/>
      <c r="EN1342" s="6"/>
      <c r="EO1342" s="6"/>
      <c r="EP1342" s="6"/>
      <c r="EQ1342" s="6"/>
      <c r="ER1342" s="6"/>
      <c r="ES1342" s="6"/>
      <c r="ET1342" s="6"/>
      <c r="EU1342" s="6"/>
      <c r="EV1342" s="6"/>
      <c r="EW1342" s="6"/>
      <c r="EX1342" s="6"/>
      <c r="EY1342" s="6"/>
      <c r="EZ1342" s="6"/>
      <c r="FA1342" s="6"/>
      <c r="FB1342" s="6"/>
      <c r="FC1342" s="6"/>
      <c r="FD1342" s="6"/>
      <c r="FE1342" s="6"/>
      <c r="FF1342" s="6"/>
      <c r="FG1342" s="6"/>
      <c r="FH1342" s="6"/>
      <c r="FI1342" s="6"/>
      <c r="FJ1342" s="6"/>
      <c r="FK1342" s="6"/>
      <c r="FL1342" s="6"/>
      <c r="FM1342" s="6"/>
      <c r="FN1342" s="6"/>
      <c r="FO1342" s="6"/>
      <c r="FP1342" s="6"/>
      <c r="FQ1342" s="6"/>
      <c r="FR1342" s="6"/>
      <c r="FS1342" s="6"/>
      <c r="FT1342" s="6"/>
      <c r="FU1342" s="6"/>
      <c r="FV1342" s="6"/>
      <c r="FW1342" s="6"/>
      <c r="FX1342" s="6"/>
      <c r="FY1342" s="6"/>
      <c r="FZ1342" s="6"/>
      <c r="GA1342" s="6"/>
      <c r="GB1342" s="6"/>
      <c r="GC1342" s="6"/>
      <c r="GD1342" s="6"/>
      <c r="GE1342" s="6"/>
      <c r="GF1342" s="6"/>
      <c r="GG1342" s="6"/>
      <c r="GH1342" s="6"/>
      <c r="GI1342" s="6"/>
      <c r="GJ1342" s="6"/>
      <c r="GK1342" s="6"/>
      <c r="GL1342" s="6"/>
      <c r="GM1342" s="6"/>
      <c r="GN1342" s="6"/>
      <c r="GO1342" s="6"/>
      <c r="GP1342" s="6"/>
      <c r="GQ1342" s="6"/>
      <c r="GR1342" s="6"/>
      <c r="GS1342" s="6"/>
      <c r="GT1342" s="6"/>
      <c r="GU1342" s="6"/>
      <c r="GV1342" s="6"/>
      <c r="GW1342" s="6"/>
      <c r="GX1342" s="6"/>
      <c r="GY1342" s="6"/>
      <c r="GZ1342" s="6"/>
      <c r="HA1342" s="6"/>
      <c r="HB1342" s="6"/>
      <c r="HC1342" s="6"/>
      <c r="HD1342" s="6"/>
      <c r="HE1342" s="6"/>
      <c r="HF1342" s="6"/>
      <c r="HG1342" s="6"/>
      <c r="HH1342" s="6"/>
      <c r="HI1342" s="6"/>
      <c r="HJ1342" s="6"/>
      <c r="HK1342" s="6"/>
      <c r="HL1342" s="6"/>
      <c r="HM1342" s="6"/>
      <c r="HN1342" s="6"/>
      <c r="HO1342" s="6"/>
      <c r="HP1342" s="6"/>
      <c r="HQ1342" s="6"/>
      <c r="HR1342" s="6"/>
      <c r="HS1342" s="6"/>
      <c r="HT1342" s="6"/>
      <c r="HU1342" s="6"/>
      <c r="HV1342" s="6"/>
      <c r="HW1342" s="6"/>
      <c r="HX1342" s="6"/>
      <c r="HY1342" s="6"/>
      <c r="HZ1342" s="6"/>
      <c r="IA1342" s="6"/>
      <c r="IB1342" s="6"/>
      <c r="IC1342" s="6"/>
      <c r="ID1342" s="6"/>
      <c r="IE1342" s="6"/>
      <c r="IF1342" s="6"/>
      <c r="IG1342" s="6"/>
      <c r="IH1342" s="6"/>
      <c r="II1342" s="6"/>
      <c r="IJ1342" s="6"/>
      <c r="IK1342" s="6"/>
      <c r="IL1342" s="6"/>
      <c r="IM1342" s="6"/>
      <c r="IN1342" s="6"/>
      <c r="IO1342" s="6"/>
      <c r="IP1342" s="6"/>
      <c r="IQ1342" s="6"/>
      <c r="IR1342" s="6"/>
      <c r="IS1342" s="6"/>
      <c r="IT1342" s="6"/>
      <c r="IU1342" s="6"/>
      <c r="IV1342" s="6"/>
    </row>
    <row r="1343" spans="1:256" s="62" customFormat="1" x14ac:dyDescent="0.2">
      <c r="A1343" s="6" t="s">
        <v>894</v>
      </c>
      <c r="B1343" s="66">
        <v>38020.458333333336</v>
      </c>
      <c r="C1343" s="66">
        <v>38020.742361111108</v>
      </c>
      <c r="D1343" s="6" t="s">
        <v>1042</v>
      </c>
      <c r="E1343" s="6" t="s">
        <v>1034</v>
      </c>
      <c r="F1343" s="6"/>
      <c r="G1343" s="6">
        <v>50</v>
      </c>
      <c r="H1343" s="6"/>
      <c r="I1343" s="6"/>
      <c r="J1343" s="6"/>
      <c r="K1343" s="6"/>
      <c r="L1343" s="6"/>
      <c r="M1343" s="6">
        <v>1.62</v>
      </c>
      <c r="N1343" s="6"/>
      <c r="O1343" s="6"/>
      <c r="P1343" s="6"/>
      <c r="Q1343" s="6">
        <v>9790</v>
      </c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  <c r="BD1343" s="6"/>
      <c r="BE1343" s="6"/>
      <c r="BF1343" s="6"/>
      <c r="BG1343" s="6"/>
      <c r="BH1343" s="6"/>
      <c r="BI1343" s="6"/>
      <c r="BJ1343" s="6"/>
      <c r="BK1343" s="6"/>
      <c r="BL1343" s="6"/>
      <c r="BM1343" s="6"/>
      <c r="BN1343" s="6"/>
      <c r="BO1343" s="6"/>
      <c r="BP1343" s="6"/>
      <c r="BQ1343" s="6"/>
      <c r="BR1343" s="6"/>
      <c r="BS1343" s="6"/>
      <c r="BT1343" s="6"/>
      <c r="BU1343" s="6"/>
      <c r="BV1343" s="6"/>
      <c r="BW1343" s="6"/>
      <c r="BX1343" s="6"/>
      <c r="BY1343" s="6"/>
      <c r="BZ1343" s="6"/>
      <c r="CA1343" s="6"/>
      <c r="CB1343" s="6"/>
      <c r="CC1343" s="6"/>
      <c r="CD1343" s="6"/>
      <c r="CE1343" s="6"/>
      <c r="CF1343" s="6"/>
      <c r="CG1343" s="6"/>
      <c r="CH1343" s="6"/>
      <c r="CI1343" s="6"/>
      <c r="CJ1343" s="6"/>
      <c r="CK1343" s="6"/>
      <c r="CL1343" s="6"/>
      <c r="CM1343" s="6"/>
      <c r="CN1343" s="6"/>
      <c r="CO1343" s="6"/>
      <c r="CP1343" s="6"/>
      <c r="CQ1343" s="6"/>
      <c r="CR1343" s="6"/>
      <c r="CS1343" s="6"/>
      <c r="CT1343" s="6"/>
      <c r="CU1343" s="6"/>
      <c r="CV1343" s="6"/>
      <c r="CW1343" s="6"/>
      <c r="CX1343" s="6"/>
      <c r="CY1343" s="6"/>
      <c r="CZ1343" s="6"/>
      <c r="DA1343" s="6"/>
      <c r="DB1343" s="6"/>
      <c r="DC1343" s="6"/>
      <c r="DD1343" s="6"/>
      <c r="DE1343" s="6"/>
      <c r="DF1343" s="6"/>
      <c r="DG1343" s="6"/>
      <c r="DH1343" s="6"/>
      <c r="DI1343" s="6"/>
      <c r="DJ1343" s="6"/>
      <c r="DK1343" s="6"/>
      <c r="DL1343" s="6"/>
      <c r="DM1343" s="6"/>
      <c r="DN1343" s="6"/>
      <c r="DO1343" s="6"/>
      <c r="DP1343" s="6"/>
      <c r="DQ1343" s="6"/>
      <c r="DR1343" s="6"/>
      <c r="DS1343" s="6"/>
      <c r="DT1343" s="6"/>
      <c r="DU1343" s="6"/>
      <c r="DV1343" s="6"/>
      <c r="DW1343" s="6"/>
      <c r="DX1343" s="6"/>
      <c r="DY1343" s="6"/>
      <c r="DZ1343" s="6"/>
      <c r="EA1343" s="6"/>
      <c r="EB1343" s="6"/>
      <c r="EC1343" s="6"/>
      <c r="ED1343" s="6"/>
      <c r="EE1343" s="6"/>
      <c r="EF1343" s="6"/>
      <c r="EG1343" s="6"/>
      <c r="EH1343" s="6"/>
      <c r="EI1343" s="6"/>
      <c r="EJ1343" s="6"/>
      <c r="EK1343" s="6"/>
      <c r="EL1343" s="6"/>
      <c r="EM1343" s="6"/>
      <c r="EN1343" s="6"/>
      <c r="EO1343" s="6"/>
      <c r="EP1343" s="6"/>
      <c r="EQ1343" s="6"/>
      <c r="ER1343" s="6"/>
      <c r="ES1343" s="6"/>
      <c r="ET1343" s="6"/>
      <c r="EU1343" s="6"/>
      <c r="EV1343" s="6"/>
      <c r="EW1343" s="6"/>
      <c r="EX1343" s="6"/>
      <c r="EY1343" s="6"/>
      <c r="EZ1343" s="6"/>
      <c r="FA1343" s="6"/>
      <c r="FB1343" s="6"/>
      <c r="FC1343" s="6"/>
      <c r="FD1343" s="6"/>
      <c r="FE1343" s="6"/>
      <c r="FF1343" s="6"/>
      <c r="FG1343" s="6"/>
      <c r="FH1343" s="6"/>
      <c r="FI1343" s="6"/>
      <c r="FJ1343" s="6"/>
      <c r="FK1343" s="6"/>
      <c r="FL1343" s="6"/>
      <c r="FM1343" s="6"/>
      <c r="FN1343" s="6"/>
      <c r="FO1343" s="6"/>
      <c r="FP1343" s="6"/>
      <c r="FQ1343" s="6"/>
      <c r="FR1343" s="6"/>
      <c r="FS1343" s="6"/>
      <c r="FT1343" s="6"/>
      <c r="FU1343" s="6"/>
      <c r="FV1343" s="6"/>
      <c r="FW1343" s="6"/>
      <c r="FX1343" s="6"/>
      <c r="FY1343" s="6"/>
      <c r="FZ1343" s="6"/>
      <c r="GA1343" s="6"/>
      <c r="GB1343" s="6"/>
      <c r="GC1343" s="6"/>
      <c r="GD1343" s="6"/>
      <c r="GE1343" s="6"/>
      <c r="GF1343" s="6"/>
      <c r="GG1343" s="6"/>
      <c r="GH1343" s="6"/>
      <c r="GI1343" s="6"/>
      <c r="GJ1343" s="6"/>
      <c r="GK1343" s="6"/>
      <c r="GL1343" s="6"/>
      <c r="GM1343" s="6"/>
      <c r="GN1343" s="6"/>
      <c r="GO1343" s="6"/>
      <c r="GP1343" s="6"/>
      <c r="GQ1343" s="6"/>
      <c r="GR1343" s="6"/>
      <c r="GS1343" s="6"/>
      <c r="GT1343" s="6"/>
      <c r="GU1343" s="6"/>
      <c r="GV1343" s="6"/>
      <c r="GW1343" s="6"/>
      <c r="GX1343" s="6"/>
      <c r="GY1343" s="6"/>
      <c r="GZ1343" s="6"/>
      <c r="HA1343" s="6"/>
      <c r="HB1343" s="6"/>
      <c r="HC1343" s="6"/>
      <c r="HD1343" s="6"/>
      <c r="HE1343" s="6"/>
      <c r="HF1343" s="6"/>
      <c r="HG1343" s="6"/>
      <c r="HH1343" s="6"/>
      <c r="HI1343" s="6"/>
      <c r="HJ1343" s="6"/>
      <c r="HK1343" s="6"/>
      <c r="HL1343" s="6"/>
      <c r="HM1343" s="6"/>
      <c r="HN1343" s="6"/>
      <c r="HO1343" s="6"/>
      <c r="HP1343" s="6"/>
      <c r="HQ1343" s="6"/>
      <c r="HR1343" s="6"/>
      <c r="HS1343" s="6"/>
      <c r="HT1343" s="6"/>
      <c r="HU1343" s="6"/>
      <c r="HV1343" s="6"/>
      <c r="HW1343" s="6"/>
      <c r="HX1343" s="6"/>
      <c r="HY1343" s="6"/>
      <c r="HZ1343" s="6"/>
      <c r="IA1343" s="6"/>
      <c r="IB1343" s="6"/>
      <c r="IC1343" s="6"/>
      <c r="ID1343" s="6"/>
      <c r="IE1343" s="6"/>
      <c r="IF1343" s="6"/>
      <c r="IG1343" s="6"/>
      <c r="IH1343" s="6"/>
      <c r="II1343" s="6"/>
      <c r="IJ1343" s="6"/>
      <c r="IK1343" s="6"/>
      <c r="IL1343" s="6"/>
      <c r="IM1343" s="6"/>
      <c r="IN1343" s="6"/>
      <c r="IO1343" s="6"/>
      <c r="IP1343" s="6"/>
      <c r="IQ1343" s="6"/>
      <c r="IR1343" s="6"/>
      <c r="IS1343" s="6"/>
      <c r="IT1343" s="6"/>
      <c r="IU1343" s="6"/>
      <c r="IV1343" s="6"/>
    </row>
    <row r="1344" spans="1:256" s="62" customFormat="1" x14ac:dyDescent="0.2">
      <c r="A1344" s="6" t="s">
        <v>894</v>
      </c>
      <c r="B1344" s="66">
        <v>38023.470138888886</v>
      </c>
      <c r="C1344" s="66"/>
      <c r="D1344" s="6" t="s">
        <v>1043</v>
      </c>
      <c r="E1344" s="6" t="s">
        <v>1034</v>
      </c>
      <c r="F1344" s="6"/>
      <c r="G1344" s="6">
        <v>50</v>
      </c>
      <c r="H1344" s="6"/>
      <c r="I1344" s="6"/>
      <c r="J1344" s="6"/>
      <c r="K1344" s="6">
        <v>0.03</v>
      </c>
      <c r="L1344" s="6"/>
      <c r="M1344" s="6"/>
      <c r="N1344" s="6"/>
      <c r="O1344" s="6"/>
      <c r="P1344" s="6"/>
      <c r="Q1344" s="6">
        <v>3720</v>
      </c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  <c r="BD1344" s="6"/>
      <c r="BE1344" s="6"/>
      <c r="BF1344" s="6"/>
      <c r="BG1344" s="6"/>
      <c r="BH1344" s="6"/>
      <c r="BI1344" s="6"/>
      <c r="BJ1344" s="6"/>
      <c r="BK1344" s="6"/>
      <c r="BL1344" s="6"/>
      <c r="BM1344" s="6"/>
      <c r="BN1344" s="6"/>
      <c r="BO1344" s="6"/>
      <c r="BP1344" s="6"/>
      <c r="BQ1344" s="6"/>
      <c r="BR1344" s="6"/>
      <c r="BS1344" s="6"/>
      <c r="BT1344" s="6"/>
      <c r="BU1344" s="6"/>
      <c r="BV1344" s="6"/>
      <c r="BW1344" s="6"/>
      <c r="BX1344" s="6"/>
      <c r="BY1344" s="6"/>
      <c r="BZ1344" s="6"/>
      <c r="CA1344" s="6"/>
      <c r="CB1344" s="6"/>
      <c r="CC1344" s="6"/>
      <c r="CD1344" s="6"/>
      <c r="CE1344" s="6"/>
      <c r="CF1344" s="6"/>
      <c r="CG1344" s="6"/>
      <c r="CH1344" s="6"/>
      <c r="CI1344" s="6"/>
      <c r="CJ1344" s="6"/>
      <c r="CK1344" s="6"/>
      <c r="CL1344" s="6"/>
      <c r="CM1344" s="6"/>
      <c r="CN1344" s="6"/>
      <c r="CO1344" s="6"/>
      <c r="CP1344" s="6"/>
      <c r="CQ1344" s="6"/>
      <c r="CR1344" s="6"/>
      <c r="CS1344" s="6"/>
      <c r="CT1344" s="6"/>
      <c r="CU1344" s="6"/>
      <c r="CV1344" s="6"/>
      <c r="CW1344" s="6"/>
      <c r="CX1344" s="6"/>
      <c r="CY1344" s="6"/>
      <c r="CZ1344" s="6"/>
      <c r="DA1344" s="6"/>
      <c r="DB1344" s="6"/>
      <c r="DC1344" s="6"/>
      <c r="DD1344" s="6"/>
      <c r="DE1344" s="6"/>
      <c r="DF1344" s="6"/>
      <c r="DG1344" s="6"/>
      <c r="DH1344" s="6"/>
      <c r="DI1344" s="6"/>
      <c r="DJ1344" s="6"/>
      <c r="DK1344" s="6"/>
      <c r="DL1344" s="6"/>
      <c r="DM1344" s="6"/>
      <c r="DN1344" s="6"/>
      <c r="DO1344" s="6"/>
      <c r="DP1344" s="6"/>
      <c r="DQ1344" s="6"/>
      <c r="DR1344" s="6"/>
      <c r="DS1344" s="6"/>
      <c r="DT1344" s="6"/>
      <c r="DU1344" s="6"/>
      <c r="DV1344" s="6"/>
      <c r="DW1344" s="6"/>
      <c r="DX1344" s="6"/>
      <c r="DY1344" s="6"/>
      <c r="DZ1344" s="6"/>
      <c r="EA1344" s="6"/>
      <c r="EB1344" s="6"/>
      <c r="EC1344" s="6"/>
      <c r="ED1344" s="6"/>
      <c r="EE1344" s="6"/>
      <c r="EF1344" s="6"/>
      <c r="EG1344" s="6"/>
      <c r="EH1344" s="6"/>
      <c r="EI1344" s="6"/>
      <c r="EJ1344" s="6"/>
      <c r="EK1344" s="6"/>
      <c r="EL1344" s="6"/>
      <c r="EM1344" s="6"/>
      <c r="EN1344" s="6"/>
      <c r="EO1344" s="6"/>
      <c r="EP1344" s="6"/>
      <c r="EQ1344" s="6"/>
      <c r="ER1344" s="6"/>
      <c r="ES1344" s="6"/>
      <c r="ET1344" s="6"/>
      <c r="EU1344" s="6"/>
      <c r="EV1344" s="6"/>
      <c r="EW1344" s="6"/>
      <c r="EX1344" s="6"/>
      <c r="EY1344" s="6"/>
      <c r="EZ1344" s="6"/>
      <c r="FA1344" s="6"/>
      <c r="FB1344" s="6"/>
      <c r="FC1344" s="6"/>
      <c r="FD1344" s="6"/>
      <c r="FE1344" s="6"/>
      <c r="FF1344" s="6"/>
      <c r="FG1344" s="6"/>
      <c r="FH1344" s="6"/>
      <c r="FI1344" s="6"/>
      <c r="FJ1344" s="6"/>
      <c r="FK1344" s="6"/>
      <c r="FL1344" s="6"/>
      <c r="FM1344" s="6"/>
      <c r="FN1344" s="6"/>
      <c r="FO1344" s="6"/>
      <c r="FP1344" s="6"/>
      <c r="FQ1344" s="6"/>
      <c r="FR1344" s="6"/>
      <c r="FS1344" s="6"/>
      <c r="FT1344" s="6"/>
      <c r="FU1344" s="6"/>
      <c r="FV1344" s="6"/>
      <c r="FW1344" s="6"/>
      <c r="FX1344" s="6"/>
      <c r="FY1344" s="6"/>
      <c r="FZ1344" s="6"/>
      <c r="GA1344" s="6"/>
      <c r="GB1344" s="6"/>
      <c r="GC1344" s="6"/>
      <c r="GD1344" s="6"/>
      <c r="GE1344" s="6"/>
      <c r="GF1344" s="6"/>
      <c r="GG1344" s="6"/>
      <c r="GH1344" s="6"/>
      <c r="GI1344" s="6"/>
      <c r="GJ1344" s="6"/>
      <c r="GK1344" s="6"/>
      <c r="GL1344" s="6"/>
      <c r="GM1344" s="6"/>
      <c r="GN1344" s="6"/>
      <c r="GO1344" s="6"/>
      <c r="GP1344" s="6"/>
      <c r="GQ1344" s="6"/>
      <c r="GR1344" s="6"/>
      <c r="GS1344" s="6"/>
      <c r="GT1344" s="6"/>
      <c r="GU1344" s="6"/>
      <c r="GV1344" s="6"/>
      <c r="GW1344" s="6"/>
      <c r="GX1344" s="6"/>
      <c r="GY1344" s="6"/>
      <c r="GZ1344" s="6"/>
      <c r="HA1344" s="6"/>
      <c r="HB1344" s="6"/>
      <c r="HC1344" s="6"/>
      <c r="HD1344" s="6"/>
      <c r="HE1344" s="6"/>
      <c r="HF1344" s="6"/>
      <c r="HG1344" s="6"/>
      <c r="HH1344" s="6"/>
      <c r="HI1344" s="6"/>
      <c r="HJ1344" s="6"/>
      <c r="HK1344" s="6"/>
      <c r="HL1344" s="6"/>
      <c r="HM1344" s="6"/>
      <c r="HN1344" s="6"/>
      <c r="HO1344" s="6"/>
      <c r="HP1344" s="6"/>
      <c r="HQ1344" s="6"/>
      <c r="HR1344" s="6"/>
      <c r="HS1344" s="6"/>
      <c r="HT1344" s="6"/>
      <c r="HU1344" s="6"/>
      <c r="HV1344" s="6"/>
      <c r="HW1344" s="6"/>
      <c r="HX1344" s="6"/>
      <c r="HY1344" s="6"/>
      <c r="HZ1344" s="6"/>
      <c r="IA1344" s="6"/>
      <c r="IB1344" s="6"/>
      <c r="IC1344" s="6"/>
      <c r="ID1344" s="6"/>
      <c r="IE1344" s="6"/>
      <c r="IF1344" s="6"/>
      <c r="IG1344" s="6"/>
      <c r="IH1344" s="6"/>
      <c r="II1344" s="6"/>
      <c r="IJ1344" s="6"/>
      <c r="IK1344" s="6"/>
      <c r="IL1344" s="6"/>
      <c r="IM1344" s="6"/>
      <c r="IN1344" s="6"/>
      <c r="IO1344" s="6"/>
      <c r="IP1344" s="6"/>
      <c r="IQ1344" s="6"/>
      <c r="IR1344" s="6"/>
      <c r="IS1344" s="6"/>
      <c r="IT1344" s="6"/>
      <c r="IU1344" s="6"/>
      <c r="IV1344" s="6"/>
    </row>
    <row r="1345" spans="1:256" s="62" customFormat="1" x14ac:dyDescent="0.2">
      <c r="A1345" s="6" t="s">
        <v>894</v>
      </c>
      <c r="B1345" s="66">
        <v>38023.699305555558</v>
      </c>
      <c r="C1345" s="66">
        <v>38028.745138888888</v>
      </c>
      <c r="D1345" s="6" t="s">
        <v>1044</v>
      </c>
      <c r="E1345" s="6" t="s">
        <v>1034</v>
      </c>
      <c r="F1345" s="6"/>
      <c r="G1345" s="6">
        <v>50</v>
      </c>
      <c r="H1345" s="6"/>
      <c r="I1345" s="6"/>
      <c r="J1345" s="6"/>
      <c r="K1345" s="6"/>
      <c r="L1345" s="6"/>
      <c r="M1345" s="6">
        <v>8.2200000000000006</v>
      </c>
      <c r="N1345" s="6"/>
      <c r="O1345" s="6"/>
      <c r="P1345" s="6"/>
      <c r="Q1345" s="6">
        <v>17100</v>
      </c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  <c r="BD1345" s="6"/>
      <c r="BE1345" s="6"/>
      <c r="BF1345" s="6"/>
      <c r="BG1345" s="6"/>
      <c r="BH1345" s="6"/>
      <c r="BI1345" s="6"/>
      <c r="BJ1345" s="6"/>
      <c r="BK1345" s="6"/>
      <c r="BL1345" s="6"/>
      <c r="BM1345" s="6"/>
      <c r="BN1345" s="6"/>
      <c r="BO1345" s="6"/>
      <c r="BP1345" s="6"/>
      <c r="BQ1345" s="6"/>
      <c r="BR1345" s="6"/>
      <c r="BS1345" s="6"/>
      <c r="BT1345" s="6"/>
      <c r="BU1345" s="6"/>
      <c r="BV1345" s="6"/>
      <c r="BW1345" s="6"/>
      <c r="BX1345" s="6"/>
      <c r="BY1345" s="6"/>
      <c r="BZ1345" s="6"/>
      <c r="CA1345" s="6"/>
      <c r="CB1345" s="6"/>
      <c r="CC1345" s="6"/>
      <c r="CD1345" s="6"/>
      <c r="CE1345" s="6"/>
      <c r="CF1345" s="6"/>
      <c r="CG1345" s="6"/>
      <c r="CH1345" s="6"/>
      <c r="CI1345" s="6"/>
      <c r="CJ1345" s="6"/>
      <c r="CK1345" s="6"/>
      <c r="CL1345" s="6"/>
      <c r="CM1345" s="6"/>
      <c r="CN1345" s="6"/>
      <c r="CO1345" s="6"/>
      <c r="CP1345" s="6"/>
      <c r="CQ1345" s="6"/>
      <c r="CR1345" s="6"/>
      <c r="CS1345" s="6"/>
      <c r="CT1345" s="6"/>
      <c r="CU1345" s="6"/>
      <c r="CV1345" s="6"/>
      <c r="CW1345" s="6"/>
      <c r="CX1345" s="6"/>
      <c r="CY1345" s="6"/>
      <c r="CZ1345" s="6"/>
      <c r="DA1345" s="6"/>
      <c r="DB1345" s="6"/>
      <c r="DC1345" s="6"/>
      <c r="DD1345" s="6"/>
      <c r="DE1345" s="6"/>
      <c r="DF1345" s="6"/>
      <c r="DG1345" s="6"/>
      <c r="DH1345" s="6"/>
      <c r="DI1345" s="6"/>
      <c r="DJ1345" s="6"/>
      <c r="DK1345" s="6"/>
      <c r="DL1345" s="6"/>
      <c r="DM1345" s="6"/>
      <c r="DN1345" s="6"/>
      <c r="DO1345" s="6"/>
      <c r="DP1345" s="6"/>
      <c r="DQ1345" s="6"/>
      <c r="DR1345" s="6"/>
      <c r="DS1345" s="6"/>
      <c r="DT1345" s="6"/>
      <c r="DU1345" s="6"/>
      <c r="DV1345" s="6"/>
      <c r="DW1345" s="6"/>
      <c r="DX1345" s="6"/>
      <c r="DY1345" s="6"/>
      <c r="DZ1345" s="6"/>
      <c r="EA1345" s="6"/>
      <c r="EB1345" s="6"/>
      <c r="EC1345" s="6"/>
      <c r="ED1345" s="6"/>
      <c r="EE1345" s="6"/>
      <c r="EF1345" s="6"/>
      <c r="EG1345" s="6"/>
      <c r="EH1345" s="6"/>
      <c r="EI1345" s="6"/>
      <c r="EJ1345" s="6"/>
      <c r="EK1345" s="6"/>
      <c r="EL1345" s="6"/>
      <c r="EM1345" s="6"/>
      <c r="EN1345" s="6"/>
      <c r="EO1345" s="6"/>
      <c r="EP1345" s="6"/>
      <c r="EQ1345" s="6"/>
      <c r="ER1345" s="6"/>
      <c r="ES1345" s="6"/>
      <c r="ET1345" s="6"/>
      <c r="EU1345" s="6"/>
      <c r="EV1345" s="6"/>
      <c r="EW1345" s="6"/>
      <c r="EX1345" s="6"/>
      <c r="EY1345" s="6"/>
      <c r="EZ1345" s="6"/>
      <c r="FA1345" s="6"/>
      <c r="FB1345" s="6"/>
      <c r="FC1345" s="6"/>
      <c r="FD1345" s="6"/>
      <c r="FE1345" s="6"/>
      <c r="FF1345" s="6"/>
      <c r="FG1345" s="6"/>
      <c r="FH1345" s="6"/>
      <c r="FI1345" s="6"/>
      <c r="FJ1345" s="6"/>
      <c r="FK1345" s="6"/>
      <c r="FL1345" s="6"/>
      <c r="FM1345" s="6"/>
      <c r="FN1345" s="6"/>
      <c r="FO1345" s="6"/>
      <c r="FP1345" s="6"/>
      <c r="FQ1345" s="6"/>
      <c r="FR1345" s="6"/>
      <c r="FS1345" s="6"/>
      <c r="FT1345" s="6"/>
      <c r="FU1345" s="6"/>
      <c r="FV1345" s="6"/>
      <c r="FW1345" s="6"/>
      <c r="FX1345" s="6"/>
      <c r="FY1345" s="6"/>
      <c r="FZ1345" s="6"/>
      <c r="GA1345" s="6"/>
      <c r="GB1345" s="6"/>
      <c r="GC1345" s="6"/>
      <c r="GD1345" s="6"/>
      <c r="GE1345" s="6"/>
      <c r="GF1345" s="6"/>
      <c r="GG1345" s="6"/>
      <c r="GH1345" s="6"/>
      <c r="GI1345" s="6"/>
      <c r="GJ1345" s="6"/>
      <c r="GK1345" s="6"/>
      <c r="GL1345" s="6"/>
      <c r="GM1345" s="6"/>
      <c r="GN1345" s="6"/>
      <c r="GO1345" s="6"/>
      <c r="GP1345" s="6"/>
      <c r="GQ1345" s="6"/>
      <c r="GR1345" s="6"/>
      <c r="GS1345" s="6"/>
      <c r="GT1345" s="6"/>
      <c r="GU1345" s="6"/>
      <c r="GV1345" s="6"/>
      <c r="GW1345" s="6"/>
      <c r="GX1345" s="6"/>
      <c r="GY1345" s="6"/>
      <c r="GZ1345" s="6"/>
      <c r="HA1345" s="6"/>
      <c r="HB1345" s="6"/>
      <c r="HC1345" s="6"/>
      <c r="HD1345" s="6"/>
      <c r="HE1345" s="6"/>
      <c r="HF1345" s="6"/>
      <c r="HG1345" s="6"/>
      <c r="HH1345" s="6"/>
      <c r="HI1345" s="6"/>
      <c r="HJ1345" s="6"/>
      <c r="HK1345" s="6"/>
      <c r="HL1345" s="6"/>
      <c r="HM1345" s="6"/>
      <c r="HN1345" s="6"/>
      <c r="HO1345" s="6"/>
      <c r="HP1345" s="6"/>
      <c r="HQ1345" s="6"/>
      <c r="HR1345" s="6"/>
      <c r="HS1345" s="6"/>
      <c r="HT1345" s="6"/>
      <c r="HU1345" s="6"/>
      <c r="HV1345" s="6"/>
      <c r="HW1345" s="6"/>
      <c r="HX1345" s="6"/>
      <c r="HY1345" s="6"/>
      <c r="HZ1345" s="6"/>
      <c r="IA1345" s="6"/>
      <c r="IB1345" s="6"/>
      <c r="IC1345" s="6"/>
      <c r="ID1345" s="6"/>
      <c r="IE1345" s="6"/>
      <c r="IF1345" s="6"/>
      <c r="IG1345" s="6"/>
      <c r="IH1345" s="6"/>
      <c r="II1345" s="6"/>
      <c r="IJ1345" s="6"/>
      <c r="IK1345" s="6"/>
      <c r="IL1345" s="6"/>
      <c r="IM1345" s="6"/>
      <c r="IN1345" s="6"/>
      <c r="IO1345" s="6"/>
      <c r="IP1345" s="6"/>
      <c r="IQ1345" s="6"/>
      <c r="IR1345" s="6"/>
      <c r="IS1345" s="6"/>
      <c r="IT1345" s="6"/>
      <c r="IU1345" s="6"/>
      <c r="IV1345" s="6"/>
    </row>
    <row r="1346" spans="1:256" s="62" customFormat="1" x14ac:dyDescent="0.2">
      <c r="A1346" s="6" t="s">
        <v>894</v>
      </c>
      <c r="B1346" s="66">
        <v>38036.6</v>
      </c>
      <c r="C1346" s="66">
        <v>38037.561111111114</v>
      </c>
      <c r="D1346" s="6" t="s">
        <v>1045</v>
      </c>
      <c r="E1346" s="6" t="s">
        <v>1034</v>
      </c>
      <c r="F1346" s="6"/>
      <c r="G1346" s="6">
        <v>50</v>
      </c>
      <c r="H1346" s="6"/>
      <c r="I1346" s="6"/>
      <c r="J1346" s="6"/>
      <c r="K1346" s="6"/>
      <c r="L1346" s="6"/>
      <c r="M1346" s="6">
        <v>12.09</v>
      </c>
      <c r="N1346" s="6"/>
      <c r="O1346" s="6"/>
      <c r="P1346" s="6"/>
      <c r="Q1346" s="6">
        <v>11170</v>
      </c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  <c r="BD1346" s="6"/>
      <c r="BE1346" s="6"/>
      <c r="BF1346" s="6"/>
      <c r="BG1346" s="6"/>
      <c r="BH1346" s="6"/>
      <c r="BI1346" s="6"/>
      <c r="BJ1346" s="6"/>
      <c r="BK1346" s="6"/>
      <c r="BL1346" s="6"/>
      <c r="BM1346" s="6"/>
      <c r="BN1346" s="6"/>
      <c r="BO1346" s="6"/>
      <c r="BP1346" s="6"/>
      <c r="BQ1346" s="6"/>
      <c r="BR1346" s="6"/>
      <c r="BS1346" s="6"/>
      <c r="BT1346" s="6"/>
      <c r="BU1346" s="6"/>
      <c r="BV1346" s="6"/>
      <c r="BW1346" s="6"/>
      <c r="BX1346" s="6"/>
      <c r="BY1346" s="6"/>
      <c r="BZ1346" s="6"/>
      <c r="CA1346" s="6"/>
      <c r="CB1346" s="6"/>
      <c r="CC1346" s="6"/>
      <c r="CD1346" s="6"/>
      <c r="CE1346" s="6"/>
      <c r="CF1346" s="6"/>
      <c r="CG1346" s="6"/>
      <c r="CH1346" s="6"/>
      <c r="CI1346" s="6"/>
      <c r="CJ1346" s="6"/>
      <c r="CK1346" s="6"/>
      <c r="CL1346" s="6"/>
      <c r="CM1346" s="6"/>
      <c r="CN1346" s="6"/>
      <c r="CO1346" s="6"/>
      <c r="CP1346" s="6"/>
      <c r="CQ1346" s="6"/>
      <c r="CR1346" s="6"/>
      <c r="CS1346" s="6"/>
      <c r="CT1346" s="6"/>
      <c r="CU1346" s="6"/>
      <c r="CV1346" s="6"/>
      <c r="CW1346" s="6"/>
      <c r="CX1346" s="6"/>
      <c r="CY1346" s="6"/>
      <c r="CZ1346" s="6"/>
      <c r="DA1346" s="6"/>
      <c r="DB1346" s="6"/>
      <c r="DC1346" s="6"/>
      <c r="DD1346" s="6"/>
      <c r="DE1346" s="6"/>
      <c r="DF1346" s="6"/>
      <c r="DG1346" s="6"/>
      <c r="DH1346" s="6"/>
      <c r="DI1346" s="6"/>
      <c r="DJ1346" s="6"/>
      <c r="DK1346" s="6"/>
      <c r="DL1346" s="6"/>
      <c r="DM1346" s="6"/>
      <c r="DN1346" s="6"/>
      <c r="DO1346" s="6"/>
      <c r="DP1346" s="6"/>
      <c r="DQ1346" s="6"/>
      <c r="DR1346" s="6"/>
      <c r="DS1346" s="6"/>
      <c r="DT1346" s="6"/>
      <c r="DU1346" s="6"/>
      <c r="DV1346" s="6"/>
      <c r="DW1346" s="6"/>
      <c r="DX1346" s="6"/>
      <c r="DY1346" s="6"/>
      <c r="DZ1346" s="6"/>
      <c r="EA1346" s="6"/>
      <c r="EB1346" s="6"/>
      <c r="EC1346" s="6"/>
      <c r="ED1346" s="6"/>
      <c r="EE1346" s="6"/>
      <c r="EF1346" s="6"/>
      <c r="EG1346" s="6"/>
      <c r="EH1346" s="6"/>
      <c r="EI1346" s="6"/>
      <c r="EJ1346" s="6"/>
      <c r="EK1346" s="6"/>
      <c r="EL1346" s="6"/>
      <c r="EM1346" s="6"/>
      <c r="EN1346" s="6"/>
      <c r="EO1346" s="6"/>
      <c r="EP1346" s="6"/>
      <c r="EQ1346" s="6"/>
      <c r="ER1346" s="6"/>
      <c r="ES1346" s="6"/>
      <c r="ET1346" s="6"/>
      <c r="EU1346" s="6"/>
      <c r="EV1346" s="6"/>
      <c r="EW1346" s="6"/>
      <c r="EX1346" s="6"/>
      <c r="EY1346" s="6"/>
      <c r="EZ1346" s="6"/>
      <c r="FA1346" s="6"/>
      <c r="FB1346" s="6"/>
      <c r="FC1346" s="6"/>
      <c r="FD1346" s="6"/>
      <c r="FE1346" s="6"/>
      <c r="FF1346" s="6"/>
      <c r="FG1346" s="6"/>
      <c r="FH1346" s="6"/>
      <c r="FI1346" s="6"/>
      <c r="FJ1346" s="6"/>
      <c r="FK1346" s="6"/>
      <c r="FL1346" s="6"/>
      <c r="FM1346" s="6"/>
      <c r="FN1346" s="6"/>
      <c r="FO1346" s="6"/>
      <c r="FP1346" s="6"/>
      <c r="FQ1346" s="6"/>
      <c r="FR1346" s="6"/>
      <c r="FS1346" s="6"/>
      <c r="FT1346" s="6"/>
      <c r="FU1346" s="6"/>
      <c r="FV1346" s="6"/>
      <c r="FW1346" s="6"/>
      <c r="FX1346" s="6"/>
      <c r="FY1346" s="6"/>
      <c r="FZ1346" s="6"/>
      <c r="GA1346" s="6"/>
      <c r="GB1346" s="6"/>
      <c r="GC1346" s="6"/>
      <c r="GD1346" s="6"/>
      <c r="GE1346" s="6"/>
      <c r="GF1346" s="6"/>
      <c r="GG1346" s="6"/>
      <c r="GH1346" s="6"/>
      <c r="GI1346" s="6"/>
      <c r="GJ1346" s="6"/>
      <c r="GK1346" s="6"/>
      <c r="GL1346" s="6"/>
      <c r="GM1346" s="6"/>
      <c r="GN1346" s="6"/>
      <c r="GO1346" s="6"/>
      <c r="GP1346" s="6"/>
      <c r="GQ1346" s="6"/>
      <c r="GR1346" s="6"/>
      <c r="GS1346" s="6"/>
      <c r="GT1346" s="6"/>
      <c r="GU1346" s="6"/>
      <c r="GV1346" s="6"/>
      <c r="GW1346" s="6"/>
      <c r="GX1346" s="6"/>
      <c r="GY1346" s="6"/>
      <c r="GZ1346" s="6"/>
      <c r="HA1346" s="6"/>
      <c r="HB1346" s="6"/>
      <c r="HC1346" s="6"/>
      <c r="HD1346" s="6"/>
      <c r="HE1346" s="6"/>
      <c r="HF1346" s="6"/>
      <c r="HG1346" s="6"/>
      <c r="HH1346" s="6"/>
      <c r="HI1346" s="6"/>
      <c r="HJ1346" s="6"/>
      <c r="HK1346" s="6"/>
      <c r="HL1346" s="6"/>
      <c r="HM1346" s="6"/>
      <c r="HN1346" s="6"/>
      <c r="HO1346" s="6"/>
      <c r="HP1346" s="6"/>
      <c r="HQ1346" s="6"/>
      <c r="HR1346" s="6"/>
      <c r="HS1346" s="6"/>
      <c r="HT1346" s="6"/>
      <c r="HU1346" s="6"/>
      <c r="HV1346" s="6"/>
      <c r="HW1346" s="6"/>
      <c r="HX1346" s="6"/>
      <c r="HY1346" s="6"/>
      <c r="HZ1346" s="6"/>
      <c r="IA1346" s="6"/>
      <c r="IB1346" s="6"/>
      <c r="IC1346" s="6"/>
      <c r="ID1346" s="6"/>
      <c r="IE1346" s="6"/>
      <c r="IF1346" s="6"/>
      <c r="IG1346" s="6"/>
      <c r="IH1346" s="6"/>
      <c r="II1346" s="6"/>
      <c r="IJ1346" s="6"/>
      <c r="IK1346" s="6"/>
      <c r="IL1346" s="6"/>
      <c r="IM1346" s="6"/>
      <c r="IN1346" s="6"/>
      <c r="IO1346" s="6"/>
      <c r="IP1346" s="6"/>
      <c r="IQ1346" s="6"/>
      <c r="IR1346" s="6"/>
      <c r="IS1346" s="6"/>
      <c r="IT1346" s="6"/>
      <c r="IU1346" s="6"/>
      <c r="IV1346" s="6"/>
    </row>
    <row r="1347" spans="1:256" s="62" customFormat="1" x14ac:dyDescent="0.2">
      <c r="A1347" s="6" t="s">
        <v>894</v>
      </c>
      <c r="B1347" s="66">
        <v>38037.594444444447</v>
      </c>
      <c r="C1347" s="66">
        <v>38039.195138888892</v>
      </c>
      <c r="D1347" s="6" t="s">
        <v>1046</v>
      </c>
      <c r="E1347" s="6" t="s">
        <v>1047</v>
      </c>
      <c r="F1347" s="6"/>
      <c r="G1347" s="6">
        <v>50</v>
      </c>
      <c r="H1347" s="6"/>
      <c r="I1347" s="6"/>
      <c r="J1347" s="6"/>
      <c r="K1347" s="6"/>
      <c r="L1347" s="6"/>
      <c r="M1347" s="6">
        <v>28.69</v>
      </c>
      <c r="N1347" s="6"/>
      <c r="O1347" s="6">
        <v>8710</v>
      </c>
      <c r="P1347" s="6"/>
      <c r="Q1347" s="6">
        <v>14950</v>
      </c>
      <c r="R1347" s="6"/>
      <c r="S1347" s="6">
        <v>1.6E-2</v>
      </c>
      <c r="T1347" s="6"/>
      <c r="U1347" s="6">
        <v>4.42</v>
      </c>
      <c r="V1347" s="6"/>
      <c r="W1347" s="6"/>
      <c r="X1347" s="6"/>
      <c r="Y1347" s="6"/>
      <c r="Z1347" s="6"/>
      <c r="AA1347" s="6">
        <v>412</v>
      </c>
      <c r="AB1347" s="6"/>
      <c r="AC1347" s="6">
        <v>2730</v>
      </c>
      <c r="AD1347" s="6" t="s">
        <v>1784</v>
      </c>
      <c r="AE1347" s="6">
        <v>18</v>
      </c>
      <c r="AF1347" s="6"/>
      <c r="AG1347" s="6">
        <v>14000</v>
      </c>
      <c r="AH1347" s="6"/>
      <c r="AI1347" s="6"/>
      <c r="AJ1347" s="6"/>
      <c r="AK1347" s="6"/>
      <c r="AL1347" s="6"/>
      <c r="AM1347" s="6">
        <v>7.79</v>
      </c>
      <c r="AN1347" s="6"/>
      <c r="AO1347" s="6">
        <v>490</v>
      </c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  <c r="BD1347" s="6"/>
      <c r="BE1347" s="6"/>
      <c r="BF1347" s="6"/>
      <c r="BG1347" s="6"/>
      <c r="BH1347" s="6"/>
      <c r="BI1347" s="6"/>
      <c r="BJ1347" s="6"/>
      <c r="BK1347" s="6"/>
      <c r="BL1347" s="6"/>
      <c r="BM1347" s="6"/>
      <c r="BN1347" s="6"/>
      <c r="BO1347" s="6"/>
      <c r="BP1347" s="6"/>
      <c r="BQ1347" s="6"/>
      <c r="BR1347" s="6"/>
      <c r="BS1347" s="6"/>
      <c r="BT1347" s="6"/>
      <c r="BU1347" s="6"/>
      <c r="BV1347" s="6"/>
      <c r="BW1347" s="6"/>
      <c r="BX1347" s="6"/>
      <c r="BY1347" s="6"/>
      <c r="BZ1347" s="6"/>
      <c r="CA1347" s="6"/>
      <c r="CB1347" s="6"/>
      <c r="CC1347" s="6"/>
      <c r="CD1347" s="6"/>
      <c r="CE1347" s="6"/>
      <c r="CF1347" s="6"/>
      <c r="CG1347" s="6"/>
      <c r="CH1347" s="6"/>
      <c r="CI1347" s="6"/>
      <c r="CJ1347" s="6"/>
      <c r="CK1347" s="6"/>
      <c r="CL1347" s="6"/>
      <c r="CM1347" s="6"/>
      <c r="CN1347" s="6"/>
      <c r="CO1347" s="6"/>
      <c r="CP1347" s="6"/>
      <c r="CQ1347" s="6"/>
      <c r="CR1347" s="6"/>
      <c r="CS1347" s="6"/>
      <c r="CT1347" s="6"/>
      <c r="CU1347" s="6"/>
      <c r="CV1347" s="6"/>
      <c r="CW1347" s="6"/>
      <c r="CX1347" s="6"/>
      <c r="CY1347" s="6"/>
      <c r="CZ1347" s="6"/>
      <c r="DA1347" s="6"/>
      <c r="DB1347" s="6"/>
      <c r="DC1347" s="6"/>
      <c r="DD1347" s="6"/>
      <c r="DE1347" s="6"/>
      <c r="DF1347" s="6"/>
      <c r="DG1347" s="6"/>
      <c r="DH1347" s="6"/>
      <c r="DI1347" s="6"/>
      <c r="DJ1347" s="6"/>
      <c r="DK1347" s="6"/>
      <c r="DL1347" s="6"/>
      <c r="DM1347" s="6"/>
      <c r="DN1347" s="6"/>
      <c r="DO1347" s="6"/>
      <c r="DP1347" s="6"/>
      <c r="DQ1347" s="6"/>
      <c r="DR1347" s="6"/>
      <c r="DS1347" s="6"/>
      <c r="DT1347" s="6"/>
      <c r="DU1347" s="6"/>
      <c r="DV1347" s="6"/>
      <c r="DW1347" s="6"/>
      <c r="DX1347" s="6"/>
      <c r="DY1347" s="6"/>
      <c r="DZ1347" s="6"/>
      <c r="EA1347" s="6"/>
      <c r="EB1347" s="6"/>
      <c r="EC1347" s="6"/>
      <c r="ED1347" s="6"/>
      <c r="EE1347" s="6"/>
      <c r="EF1347" s="6"/>
      <c r="EG1347" s="6"/>
      <c r="EH1347" s="6"/>
      <c r="EI1347" s="6"/>
      <c r="EJ1347" s="6"/>
      <c r="EK1347" s="6"/>
      <c r="EL1347" s="6"/>
      <c r="EM1347" s="6"/>
      <c r="EN1347" s="6"/>
      <c r="EO1347" s="6"/>
      <c r="EP1347" s="6"/>
      <c r="EQ1347" s="6"/>
      <c r="ER1347" s="6"/>
      <c r="ES1347" s="6"/>
      <c r="ET1347" s="6"/>
      <c r="EU1347" s="6"/>
      <c r="EV1347" s="6"/>
      <c r="EW1347" s="6"/>
      <c r="EX1347" s="6"/>
      <c r="EY1347" s="6"/>
      <c r="EZ1347" s="6"/>
      <c r="FA1347" s="6"/>
      <c r="FB1347" s="6"/>
      <c r="FC1347" s="6"/>
      <c r="FD1347" s="6"/>
      <c r="FE1347" s="6"/>
      <c r="FF1347" s="6"/>
      <c r="FG1347" s="6"/>
      <c r="FH1347" s="6"/>
      <c r="FI1347" s="6"/>
      <c r="FJ1347" s="6"/>
      <c r="FK1347" s="6"/>
      <c r="FL1347" s="6"/>
      <c r="FM1347" s="6"/>
      <c r="FN1347" s="6"/>
      <c r="FO1347" s="6"/>
      <c r="FP1347" s="6"/>
      <c r="FQ1347" s="6"/>
      <c r="FR1347" s="6"/>
      <c r="FS1347" s="6"/>
      <c r="FT1347" s="6"/>
      <c r="FU1347" s="6"/>
      <c r="FV1347" s="6"/>
      <c r="FW1347" s="6"/>
      <c r="FX1347" s="6"/>
      <c r="FY1347" s="6"/>
      <c r="FZ1347" s="6"/>
      <c r="GA1347" s="6"/>
      <c r="GB1347" s="6"/>
      <c r="GC1347" s="6"/>
      <c r="GD1347" s="6"/>
      <c r="GE1347" s="6"/>
      <c r="GF1347" s="6"/>
      <c r="GG1347" s="6"/>
      <c r="GH1347" s="6"/>
      <c r="GI1347" s="6"/>
      <c r="GJ1347" s="6"/>
      <c r="GK1347" s="6"/>
      <c r="GL1347" s="6"/>
      <c r="GM1347" s="6"/>
      <c r="GN1347" s="6"/>
      <c r="GO1347" s="6"/>
      <c r="GP1347" s="6"/>
      <c r="GQ1347" s="6"/>
      <c r="GR1347" s="6"/>
      <c r="GS1347" s="6"/>
      <c r="GT1347" s="6"/>
      <c r="GU1347" s="6"/>
      <c r="GV1347" s="6"/>
      <c r="GW1347" s="6"/>
      <c r="GX1347" s="6"/>
      <c r="GY1347" s="6"/>
      <c r="GZ1347" s="6"/>
      <c r="HA1347" s="6"/>
      <c r="HB1347" s="6"/>
      <c r="HC1347" s="6"/>
      <c r="HD1347" s="6"/>
      <c r="HE1347" s="6"/>
      <c r="HF1347" s="6"/>
      <c r="HG1347" s="6"/>
      <c r="HH1347" s="6"/>
      <c r="HI1347" s="6"/>
      <c r="HJ1347" s="6"/>
      <c r="HK1347" s="6"/>
      <c r="HL1347" s="6"/>
      <c r="HM1347" s="6"/>
      <c r="HN1347" s="6"/>
      <c r="HO1347" s="6"/>
      <c r="HP1347" s="6"/>
      <c r="HQ1347" s="6"/>
      <c r="HR1347" s="6"/>
      <c r="HS1347" s="6"/>
      <c r="HT1347" s="6"/>
      <c r="HU1347" s="6"/>
      <c r="HV1347" s="6"/>
      <c r="HW1347" s="6"/>
      <c r="HX1347" s="6"/>
      <c r="HY1347" s="6"/>
      <c r="HZ1347" s="6"/>
      <c r="IA1347" s="6"/>
      <c r="IB1347" s="6"/>
      <c r="IC1347" s="6"/>
      <c r="ID1347" s="6"/>
      <c r="IE1347" s="6"/>
      <c r="IF1347" s="6"/>
      <c r="IG1347" s="6"/>
      <c r="IH1347" s="6"/>
      <c r="II1347" s="6"/>
      <c r="IJ1347" s="6"/>
      <c r="IK1347" s="6"/>
      <c r="IL1347" s="6"/>
      <c r="IM1347" s="6"/>
      <c r="IN1347" s="6"/>
      <c r="IO1347" s="6"/>
      <c r="IP1347" s="6"/>
      <c r="IQ1347" s="6"/>
      <c r="IR1347" s="6"/>
      <c r="IS1347" s="6"/>
      <c r="IT1347" s="6"/>
      <c r="IU1347" s="6"/>
      <c r="IV1347" s="6"/>
    </row>
    <row r="1348" spans="1:256" s="62" customFormat="1" x14ac:dyDescent="0.2">
      <c r="A1348" s="6" t="s">
        <v>894</v>
      </c>
      <c r="B1348" s="66">
        <v>38039.37222222222</v>
      </c>
      <c r="C1348" s="66">
        <v>38039.946527777778</v>
      </c>
      <c r="D1348" s="6" t="s">
        <v>1048</v>
      </c>
      <c r="E1348" s="6" t="s">
        <v>1034</v>
      </c>
      <c r="F1348" s="6"/>
      <c r="G1348" s="6">
        <v>50</v>
      </c>
      <c r="H1348" s="6"/>
      <c r="I1348" s="6"/>
      <c r="J1348" s="6"/>
      <c r="K1348" s="6"/>
      <c r="L1348" s="6"/>
      <c r="M1348" s="6">
        <v>13.65</v>
      </c>
      <c r="N1348" s="6"/>
      <c r="O1348" s="6"/>
      <c r="P1348" s="6"/>
      <c r="Q1348" s="6">
        <v>6890</v>
      </c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  <c r="BD1348" s="6"/>
      <c r="BE1348" s="6"/>
      <c r="BF1348" s="6"/>
      <c r="BG1348" s="6"/>
      <c r="BH1348" s="6"/>
      <c r="BI1348" s="6"/>
      <c r="BJ1348" s="6"/>
      <c r="BK1348" s="6"/>
      <c r="BL1348" s="6"/>
      <c r="BM1348" s="6"/>
      <c r="BN1348" s="6"/>
      <c r="BO1348" s="6"/>
      <c r="BP1348" s="6"/>
      <c r="BQ1348" s="6"/>
      <c r="BR1348" s="6"/>
      <c r="BS1348" s="6"/>
      <c r="BT1348" s="6"/>
      <c r="BU1348" s="6"/>
      <c r="BV1348" s="6"/>
      <c r="BW1348" s="6"/>
      <c r="BX1348" s="6"/>
      <c r="BY1348" s="6"/>
      <c r="BZ1348" s="6"/>
      <c r="CA1348" s="6"/>
      <c r="CB1348" s="6"/>
      <c r="CC1348" s="6"/>
      <c r="CD1348" s="6"/>
      <c r="CE1348" s="6"/>
      <c r="CF1348" s="6"/>
      <c r="CG1348" s="6"/>
      <c r="CH1348" s="6"/>
      <c r="CI1348" s="6"/>
      <c r="CJ1348" s="6"/>
      <c r="CK1348" s="6"/>
      <c r="CL1348" s="6"/>
      <c r="CM1348" s="6"/>
      <c r="CN1348" s="6"/>
      <c r="CO1348" s="6"/>
      <c r="CP1348" s="6"/>
      <c r="CQ1348" s="6"/>
      <c r="CR1348" s="6"/>
      <c r="CS1348" s="6"/>
      <c r="CT1348" s="6"/>
      <c r="CU1348" s="6"/>
      <c r="CV1348" s="6"/>
      <c r="CW1348" s="6"/>
      <c r="CX1348" s="6"/>
      <c r="CY1348" s="6"/>
      <c r="CZ1348" s="6"/>
      <c r="DA1348" s="6"/>
      <c r="DB1348" s="6"/>
      <c r="DC1348" s="6"/>
      <c r="DD1348" s="6"/>
      <c r="DE1348" s="6"/>
      <c r="DF1348" s="6"/>
      <c r="DG1348" s="6"/>
      <c r="DH1348" s="6"/>
      <c r="DI1348" s="6"/>
      <c r="DJ1348" s="6"/>
      <c r="DK1348" s="6"/>
      <c r="DL1348" s="6"/>
      <c r="DM1348" s="6"/>
      <c r="DN1348" s="6"/>
      <c r="DO1348" s="6"/>
      <c r="DP1348" s="6"/>
      <c r="DQ1348" s="6"/>
      <c r="DR1348" s="6"/>
      <c r="DS1348" s="6"/>
      <c r="DT1348" s="6"/>
      <c r="DU1348" s="6"/>
      <c r="DV1348" s="6"/>
      <c r="DW1348" s="6"/>
      <c r="DX1348" s="6"/>
      <c r="DY1348" s="6"/>
      <c r="DZ1348" s="6"/>
      <c r="EA1348" s="6"/>
      <c r="EB1348" s="6"/>
      <c r="EC1348" s="6"/>
      <c r="ED1348" s="6"/>
      <c r="EE1348" s="6"/>
      <c r="EF1348" s="6"/>
      <c r="EG1348" s="6"/>
      <c r="EH1348" s="6"/>
      <c r="EI1348" s="6"/>
      <c r="EJ1348" s="6"/>
      <c r="EK1348" s="6"/>
      <c r="EL1348" s="6"/>
      <c r="EM1348" s="6"/>
      <c r="EN1348" s="6"/>
      <c r="EO1348" s="6"/>
      <c r="EP1348" s="6"/>
      <c r="EQ1348" s="6"/>
      <c r="ER1348" s="6"/>
      <c r="ES1348" s="6"/>
      <c r="ET1348" s="6"/>
      <c r="EU1348" s="6"/>
      <c r="EV1348" s="6"/>
      <c r="EW1348" s="6"/>
      <c r="EX1348" s="6"/>
      <c r="EY1348" s="6"/>
      <c r="EZ1348" s="6"/>
      <c r="FA1348" s="6"/>
      <c r="FB1348" s="6"/>
      <c r="FC1348" s="6"/>
      <c r="FD1348" s="6"/>
      <c r="FE1348" s="6"/>
      <c r="FF1348" s="6"/>
      <c r="FG1348" s="6"/>
      <c r="FH1348" s="6"/>
      <c r="FI1348" s="6"/>
      <c r="FJ1348" s="6"/>
      <c r="FK1348" s="6"/>
      <c r="FL1348" s="6"/>
      <c r="FM1348" s="6"/>
      <c r="FN1348" s="6"/>
      <c r="FO1348" s="6"/>
      <c r="FP1348" s="6"/>
      <c r="FQ1348" s="6"/>
      <c r="FR1348" s="6"/>
      <c r="FS1348" s="6"/>
      <c r="FT1348" s="6"/>
      <c r="FU1348" s="6"/>
      <c r="FV1348" s="6"/>
      <c r="FW1348" s="6"/>
      <c r="FX1348" s="6"/>
      <c r="FY1348" s="6"/>
      <c r="FZ1348" s="6"/>
      <c r="GA1348" s="6"/>
      <c r="GB1348" s="6"/>
      <c r="GC1348" s="6"/>
      <c r="GD1348" s="6"/>
      <c r="GE1348" s="6"/>
      <c r="GF1348" s="6"/>
      <c r="GG1348" s="6"/>
      <c r="GH1348" s="6"/>
      <c r="GI1348" s="6"/>
      <c r="GJ1348" s="6"/>
      <c r="GK1348" s="6"/>
      <c r="GL1348" s="6"/>
      <c r="GM1348" s="6"/>
      <c r="GN1348" s="6"/>
      <c r="GO1348" s="6"/>
      <c r="GP1348" s="6"/>
      <c r="GQ1348" s="6"/>
      <c r="GR1348" s="6"/>
      <c r="GS1348" s="6"/>
      <c r="GT1348" s="6"/>
      <c r="GU1348" s="6"/>
      <c r="GV1348" s="6"/>
      <c r="GW1348" s="6"/>
      <c r="GX1348" s="6"/>
      <c r="GY1348" s="6"/>
      <c r="GZ1348" s="6"/>
      <c r="HA1348" s="6"/>
      <c r="HB1348" s="6"/>
      <c r="HC1348" s="6"/>
      <c r="HD1348" s="6"/>
      <c r="HE1348" s="6"/>
      <c r="HF1348" s="6"/>
      <c r="HG1348" s="6"/>
      <c r="HH1348" s="6"/>
      <c r="HI1348" s="6"/>
      <c r="HJ1348" s="6"/>
      <c r="HK1348" s="6"/>
      <c r="HL1348" s="6"/>
      <c r="HM1348" s="6"/>
      <c r="HN1348" s="6"/>
      <c r="HO1348" s="6"/>
      <c r="HP1348" s="6"/>
      <c r="HQ1348" s="6"/>
      <c r="HR1348" s="6"/>
      <c r="HS1348" s="6"/>
      <c r="HT1348" s="6"/>
      <c r="HU1348" s="6"/>
      <c r="HV1348" s="6"/>
      <c r="HW1348" s="6"/>
      <c r="HX1348" s="6"/>
      <c r="HY1348" s="6"/>
      <c r="HZ1348" s="6"/>
      <c r="IA1348" s="6"/>
      <c r="IB1348" s="6"/>
      <c r="IC1348" s="6"/>
      <c r="ID1348" s="6"/>
      <c r="IE1348" s="6"/>
      <c r="IF1348" s="6"/>
      <c r="IG1348" s="6"/>
      <c r="IH1348" s="6"/>
      <c r="II1348" s="6"/>
      <c r="IJ1348" s="6"/>
      <c r="IK1348" s="6"/>
      <c r="IL1348" s="6"/>
      <c r="IM1348" s="6"/>
      <c r="IN1348" s="6"/>
      <c r="IO1348" s="6"/>
      <c r="IP1348" s="6"/>
      <c r="IQ1348" s="6"/>
      <c r="IR1348" s="6"/>
      <c r="IS1348" s="6"/>
      <c r="IT1348" s="6"/>
      <c r="IU1348" s="6"/>
      <c r="IV1348" s="6"/>
    </row>
    <row r="1349" spans="1:256" s="62" customFormat="1" x14ac:dyDescent="0.2">
      <c r="A1349" s="6" t="s">
        <v>894</v>
      </c>
      <c r="B1349" s="66">
        <v>38040.050694444442</v>
      </c>
      <c r="C1349" s="66">
        <v>38040.560416666667</v>
      </c>
      <c r="D1349" s="6" t="s">
        <v>1049</v>
      </c>
      <c r="E1349" s="6" t="s">
        <v>1034</v>
      </c>
      <c r="F1349" s="6"/>
      <c r="G1349" s="6">
        <v>50</v>
      </c>
      <c r="H1349" s="6"/>
      <c r="I1349" s="6"/>
      <c r="J1349" s="6"/>
      <c r="K1349" s="6"/>
      <c r="L1349" s="6"/>
      <c r="M1349" s="6">
        <v>12.05</v>
      </c>
      <c r="N1349" s="6"/>
      <c r="O1349" s="6"/>
      <c r="P1349" s="6"/>
      <c r="Q1349" s="6">
        <v>4640</v>
      </c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  <c r="BD1349" s="6"/>
      <c r="BE1349" s="6"/>
      <c r="BF1349" s="6"/>
      <c r="BG1349" s="6"/>
      <c r="BH1349" s="6"/>
      <c r="BI1349" s="6"/>
      <c r="BJ1349" s="6"/>
      <c r="BK1349" s="6"/>
      <c r="BL1349" s="6"/>
      <c r="BM1349" s="6"/>
      <c r="BN1349" s="6"/>
      <c r="BO1349" s="6"/>
      <c r="BP1349" s="6"/>
      <c r="BQ1349" s="6"/>
      <c r="BR1349" s="6"/>
      <c r="BS1349" s="6"/>
      <c r="BT1349" s="6"/>
      <c r="BU1349" s="6"/>
      <c r="BV1349" s="6"/>
      <c r="BW1349" s="6"/>
      <c r="BX1349" s="6"/>
      <c r="BY1349" s="6"/>
      <c r="BZ1349" s="6"/>
      <c r="CA1349" s="6"/>
      <c r="CB1349" s="6"/>
      <c r="CC1349" s="6"/>
      <c r="CD1349" s="6"/>
      <c r="CE1349" s="6"/>
      <c r="CF1349" s="6"/>
      <c r="CG1349" s="6"/>
      <c r="CH1349" s="6"/>
      <c r="CI1349" s="6"/>
      <c r="CJ1349" s="6"/>
      <c r="CK1349" s="6"/>
      <c r="CL1349" s="6"/>
      <c r="CM1349" s="6"/>
      <c r="CN1349" s="6"/>
      <c r="CO1349" s="6"/>
      <c r="CP1349" s="6"/>
      <c r="CQ1349" s="6"/>
      <c r="CR1349" s="6"/>
      <c r="CS1349" s="6"/>
      <c r="CT1349" s="6"/>
      <c r="CU1349" s="6"/>
      <c r="CV1349" s="6"/>
      <c r="CW1349" s="6"/>
      <c r="CX1349" s="6"/>
      <c r="CY1349" s="6"/>
      <c r="CZ1349" s="6"/>
      <c r="DA1349" s="6"/>
      <c r="DB1349" s="6"/>
      <c r="DC1349" s="6"/>
      <c r="DD1349" s="6"/>
      <c r="DE1349" s="6"/>
      <c r="DF1349" s="6"/>
      <c r="DG1349" s="6"/>
      <c r="DH1349" s="6"/>
      <c r="DI1349" s="6"/>
      <c r="DJ1349" s="6"/>
      <c r="DK1349" s="6"/>
      <c r="DL1349" s="6"/>
      <c r="DM1349" s="6"/>
      <c r="DN1349" s="6"/>
      <c r="DO1349" s="6"/>
      <c r="DP1349" s="6"/>
      <c r="DQ1349" s="6"/>
      <c r="DR1349" s="6"/>
      <c r="DS1349" s="6"/>
      <c r="DT1349" s="6"/>
      <c r="DU1349" s="6"/>
      <c r="DV1349" s="6"/>
      <c r="DW1349" s="6"/>
      <c r="DX1349" s="6"/>
      <c r="DY1349" s="6"/>
      <c r="DZ1349" s="6"/>
      <c r="EA1349" s="6"/>
      <c r="EB1349" s="6"/>
      <c r="EC1349" s="6"/>
      <c r="ED1349" s="6"/>
      <c r="EE1349" s="6"/>
      <c r="EF1349" s="6"/>
      <c r="EG1349" s="6"/>
      <c r="EH1349" s="6"/>
      <c r="EI1349" s="6"/>
      <c r="EJ1349" s="6"/>
      <c r="EK1349" s="6"/>
      <c r="EL1349" s="6"/>
      <c r="EM1349" s="6"/>
      <c r="EN1349" s="6"/>
      <c r="EO1349" s="6"/>
      <c r="EP1349" s="6"/>
      <c r="EQ1349" s="6"/>
      <c r="ER1349" s="6"/>
      <c r="ES1349" s="6"/>
      <c r="ET1349" s="6"/>
      <c r="EU1349" s="6"/>
      <c r="EV1349" s="6"/>
      <c r="EW1349" s="6"/>
      <c r="EX1349" s="6"/>
      <c r="EY1349" s="6"/>
      <c r="EZ1349" s="6"/>
      <c r="FA1349" s="6"/>
      <c r="FB1349" s="6"/>
      <c r="FC1349" s="6"/>
      <c r="FD1349" s="6"/>
      <c r="FE1349" s="6"/>
      <c r="FF1349" s="6"/>
      <c r="FG1349" s="6"/>
      <c r="FH1349" s="6"/>
      <c r="FI1349" s="6"/>
      <c r="FJ1349" s="6"/>
      <c r="FK1349" s="6"/>
      <c r="FL1349" s="6"/>
      <c r="FM1349" s="6"/>
      <c r="FN1349" s="6"/>
      <c r="FO1349" s="6"/>
      <c r="FP1349" s="6"/>
      <c r="FQ1349" s="6"/>
      <c r="FR1349" s="6"/>
      <c r="FS1349" s="6"/>
      <c r="FT1349" s="6"/>
      <c r="FU1349" s="6"/>
      <c r="FV1349" s="6"/>
      <c r="FW1349" s="6"/>
      <c r="FX1349" s="6"/>
      <c r="FY1349" s="6"/>
      <c r="FZ1349" s="6"/>
      <c r="GA1349" s="6"/>
      <c r="GB1349" s="6"/>
      <c r="GC1349" s="6"/>
      <c r="GD1349" s="6"/>
      <c r="GE1349" s="6"/>
      <c r="GF1349" s="6"/>
      <c r="GG1349" s="6"/>
      <c r="GH1349" s="6"/>
      <c r="GI1349" s="6"/>
      <c r="GJ1349" s="6"/>
      <c r="GK1349" s="6"/>
      <c r="GL1349" s="6"/>
      <c r="GM1349" s="6"/>
      <c r="GN1349" s="6"/>
      <c r="GO1349" s="6"/>
      <c r="GP1349" s="6"/>
      <c r="GQ1349" s="6"/>
      <c r="GR1349" s="6"/>
      <c r="GS1349" s="6"/>
      <c r="GT1349" s="6"/>
      <c r="GU1349" s="6"/>
      <c r="GV1349" s="6"/>
      <c r="GW1349" s="6"/>
      <c r="GX1349" s="6"/>
      <c r="GY1349" s="6"/>
      <c r="GZ1349" s="6"/>
      <c r="HA1349" s="6"/>
      <c r="HB1349" s="6"/>
      <c r="HC1349" s="6"/>
      <c r="HD1349" s="6"/>
      <c r="HE1349" s="6"/>
      <c r="HF1349" s="6"/>
      <c r="HG1349" s="6"/>
      <c r="HH1349" s="6"/>
      <c r="HI1349" s="6"/>
      <c r="HJ1349" s="6"/>
      <c r="HK1349" s="6"/>
      <c r="HL1349" s="6"/>
      <c r="HM1349" s="6"/>
      <c r="HN1349" s="6"/>
      <c r="HO1349" s="6"/>
      <c r="HP1349" s="6"/>
      <c r="HQ1349" s="6"/>
      <c r="HR1349" s="6"/>
      <c r="HS1349" s="6"/>
      <c r="HT1349" s="6"/>
      <c r="HU1349" s="6"/>
      <c r="HV1349" s="6"/>
      <c r="HW1349" s="6"/>
      <c r="HX1349" s="6"/>
      <c r="HY1349" s="6"/>
      <c r="HZ1349" s="6"/>
      <c r="IA1349" s="6"/>
      <c r="IB1349" s="6"/>
      <c r="IC1349" s="6"/>
      <c r="ID1349" s="6"/>
      <c r="IE1349" s="6"/>
      <c r="IF1349" s="6"/>
      <c r="IG1349" s="6"/>
      <c r="IH1349" s="6"/>
      <c r="II1349" s="6"/>
      <c r="IJ1349" s="6"/>
      <c r="IK1349" s="6"/>
      <c r="IL1349" s="6"/>
      <c r="IM1349" s="6"/>
      <c r="IN1349" s="6"/>
      <c r="IO1349" s="6"/>
      <c r="IP1349" s="6"/>
      <c r="IQ1349" s="6"/>
      <c r="IR1349" s="6"/>
      <c r="IS1349" s="6"/>
      <c r="IT1349" s="6"/>
      <c r="IU1349" s="6"/>
      <c r="IV1349" s="6"/>
    </row>
    <row r="1350" spans="1:256" s="62" customFormat="1" x14ac:dyDescent="0.2">
      <c r="A1350" s="6" t="s">
        <v>894</v>
      </c>
      <c r="B1350" s="66">
        <v>38040.746527777781</v>
      </c>
      <c r="C1350" s="66">
        <v>38043.658333333333</v>
      </c>
      <c r="D1350" s="6" t="s">
        <v>1050</v>
      </c>
      <c r="E1350" s="6" t="s">
        <v>1034</v>
      </c>
      <c r="F1350" s="6"/>
      <c r="G1350" s="6">
        <v>50</v>
      </c>
      <c r="H1350" s="6"/>
      <c r="I1350" s="6"/>
      <c r="J1350" s="6"/>
      <c r="K1350" s="6"/>
      <c r="L1350" s="6"/>
      <c r="M1350" s="6">
        <v>54.33</v>
      </c>
      <c r="N1350" s="6"/>
      <c r="O1350" s="6"/>
      <c r="P1350" s="6"/>
      <c r="Q1350" s="6">
        <v>4260</v>
      </c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  <c r="BD1350" s="6"/>
      <c r="BE1350" s="6"/>
      <c r="BF1350" s="6"/>
      <c r="BG1350" s="6"/>
      <c r="BH1350" s="6"/>
      <c r="BI1350" s="6"/>
      <c r="BJ1350" s="6"/>
      <c r="BK1350" s="6"/>
      <c r="BL1350" s="6"/>
      <c r="BM1350" s="6"/>
      <c r="BN1350" s="6"/>
      <c r="BO1350" s="6"/>
      <c r="BP1350" s="6"/>
      <c r="BQ1350" s="6"/>
      <c r="BR1350" s="6"/>
      <c r="BS1350" s="6"/>
      <c r="BT1350" s="6"/>
      <c r="BU1350" s="6"/>
      <c r="BV1350" s="6"/>
      <c r="BW1350" s="6"/>
      <c r="BX1350" s="6"/>
      <c r="BY1350" s="6"/>
      <c r="BZ1350" s="6"/>
      <c r="CA1350" s="6"/>
      <c r="CB1350" s="6"/>
      <c r="CC1350" s="6"/>
      <c r="CD1350" s="6"/>
      <c r="CE1350" s="6"/>
      <c r="CF1350" s="6"/>
      <c r="CG1350" s="6"/>
      <c r="CH1350" s="6"/>
      <c r="CI1350" s="6"/>
      <c r="CJ1350" s="6"/>
      <c r="CK1350" s="6"/>
      <c r="CL1350" s="6"/>
      <c r="CM1350" s="6"/>
      <c r="CN1350" s="6"/>
      <c r="CO1350" s="6"/>
      <c r="CP1350" s="6"/>
      <c r="CQ1350" s="6"/>
      <c r="CR1350" s="6"/>
      <c r="CS1350" s="6"/>
      <c r="CT1350" s="6"/>
      <c r="CU1350" s="6"/>
      <c r="CV1350" s="6"/>
      <c r="CW1350" s="6"/>
      <c r="CX1350" s="6"/>
      <c r="CY1350" s="6"/>
      <c r="CZ1350" s="6"/>
      <c r="DA1350" s="6"/>
      <c r="DB1350" s="6"/>
      <c r="DC1350" s="6"/>
      <c r="DD1350" s="6"/>
      <c r="DE1350" s="6"/>
      <c r="DF1350" s="6"/>
      <c r="DG1350" s="6"/>
      <c r="DH1350" s="6"/>
      <c r="DI1350" s="6"/>
      <c r="DJ1350" s="6"/>
      <c r="DK1350" s="6"/>
      <c r="DL1350" s="6"/>
      <c r="DM1350" s="6"/>
      <c r="DN1350" s="6"/>
      <c r="DO1350" s="6"/>
      <c r="DP1350" s="6"/>
      <c r="DQ1350" s="6"/>
      <c r="DR1350" s="6"/>
      <c r="DS1350" s="6"/>
      <c r="DT1350" s="6"/>
      <c r="DU1350" s="6"/>
      <c r="DV1350" s="6"/>
      <c r="DW1350" s="6"/>
      <c r="DX1350" s="6"/>
      <c r="DY1350" s="6"/>
      <c r="DZ1350" s="6"/>
      <c r="EA1350" s="6"/>
      <c r="EB1350" s="6"/>
      <c r="EC1350" s="6"/>
      <c r="ED1350" s="6"/>
      <c r="EE1350" s="6"/>
      <c r="EF1350" s="6"/>
      <c r="EG1350" s="6"/>
      <c r="EH1350" s="6"/>
      <c r="EI1350" s="6"/>
      <c r="EJ1350" s="6"/>
      <c r="EK1350" s="6"/>
      <c r="EL1350" s="6"/>
      <c r="EM1350" s="6"/>
      <c r="EN1350" s="6"/>
      <c r="EO1350" s="6"/>
      <c r="EP1350" s="6"/>
      <c r="EQ1350" s="6"/>
      <c r="ER1350" s="6"/>
      <c r="ES1350" s="6"/>
      <c r="ET1350" s="6"/>
      <c r="EU1350" s="6"/>
      <c r="EV1350" s="6"/>
      <c r="EW1350" s="6"/>
      <c r="EX1350" s="6"/>
      <c r="EY1350" s="6"/>
      <c r="EZ1350" s="6"/>
      <c r="FA1350" s="6"/>
      <c r="FB1350" s="6"/>
      <c r="FC1350" s="6"/>
      <c r="FD1350" s="6"/>
      <c r="FE1350" s="6"/>
      <c r="FF1350" s="6"/>
      <c r="FG1350" s="6"/>
      <c r="FH1350" s="6"/>
      <c r="FI1350" s="6"/>
      <c r="FJ1350" s="6"/>
      <c r="FK1350" s="6"/>
      <c r="FL1350" s="6"/>
      <c r="FM1350" s="6"/>
      <c r="FN1350" s="6"/>
      <c r="FO1350" s="6"/>
      <c r="FP1350" s="6"/>
      <c r="FQ1350" s="6"/>
      <c r="FR1350" s="6"/>
      <c r="FS1350" s="6"/>
      <c r="FT1350" s="6"/>
      <c r="FU1350" s="6"/>
      <c r="FV1350" s="6"/>
      <c r="FW1350" s="6"/>
      <c r="FX1350" s="6"/>
      <c r="FY1350" s="6"/>
      <c r="FZ1350" s="6"/>
      <c r="GA1350" s="6"/>
      <c r="GB1350" s="6"/>
      <c r="GC1350" s="6"/>
      <c r="GD1350" s="6"/>
      <c r="GE1350" s="6"/>
      <c r="GF1350" s="6"/>
      <c r="GG1350" s="6"/>
      <c r="GH1350" s="6"/>
      <c r="GI1350" s="6"/>
      <c r="GJ1350" s="6"/>
      <c r="GK1350" s="6"/>
      <c r="GL1350" s="6"/>
      <c r="GM1350" s="6"/>
      <c r="GN1350" s="6"/>
      <c r="GO1350" s="6"/>
      <c r="GP1350" s="6"/>
      <c r="GQ1350" s="6"/>
      <c r="GR1350" s="6"/>
      <c r="GS1350" s="6"/>
      <c r="GT1350" s="6"/>
      <c r="GU1350" s="6"/>
      <c r="GV1350" s="6"/>
      <c r="GW1350" s="6"/>
      <c r="GX1350" s="6"/>
      <c r="GY1350" s="6"/>
      <c r="GZ1350" s="6"/>
      <c r="HA1350" s="6"/>
      <c r="HB1350" s="6"/>
      <c r="HC1350" s="6"/>
      <c r="HD1350" s="6"/>
      <c r="HE1350" s="6"/>
      <c r="HF1350" s="6"/>
      <c r="HG1350" s="6"/>
      <c r="HH1350" s="6"/>
      <c r="HI1350" s="6"/>
      <c r="HJ1350" s="6"/>
      <c r="HK1350" s="6"/>
      <c r="HL1350" s="6"/>
      <c r="HM1350" s="6"/>
      <c r="HN1350" s="6"/>
      <c r="HO1350" s="6"/>
      <c r="HP1350" s="6"/>
      <c r="HQ1350" s="6"/>
      <c r="HR1350" s="6"/>
      <c r="HS1350" s="6"/>
      <c r="HT1350" s="6"/>
      <c r="HU1350" s="6"/>
      <c r="HV1350" s="6"/>
      <c r="HW1350" s="6"/>
      <c r="HX1350" s="6"/>
      <c r="HY1350" s="6"/>
      <c r="HZ1350" s="6"/>
      <c r="IA1350" s="6"/>
      <c r="IB1350" s="6"/>
      <c r="IC1350" s="6"/>
      <c r="ID1350" s="6"/>
      <c r="IE1350" s="6"/>
      <c r="IF1350" s="6"/>
      <c r="IG1350" s="6"/>
      <c r="IH1350" s="6"/>
      <c r="II1350" s="6"/>
      <c r="IJ1350" s="6"/>
      <c r="IK1350" s="6"/>
      <c r="IL1350" s="6"/>
      <c r="IM1350" s="6"/>
      <c r="IN1350" s="6"/>
      <c r="IO1350" s="6"/>
      <c r="IP1350" s="6"/>
      <c r="IQ1350" s="6"/>
      <c r="IR1350" s="6"/>
      <c r="IS1350" s="6"/>
      <c r="IT1350" s="6"/>
      <c r="IU1350" s="6"/>
      <c r="IV1350" s="6"/>
    </row>
    <row r="1351" spans="1:256" s="62" customFormat="1" x14ac:dyDescent="0.2">
      <c r="A1351" s="6" t="s">
        <v>894</v>
      </c>
      <c r="B1351" s="66">
        <v>38044.581944444442</v>
      </c>
      <c r="C1351" s="66">
        <v>38049.564583333333</v>
      </c>
      <c r="D1351" s="6" t="s">
        <v>1051</v>
      </c>
      <c r="E1351" s="6" t="s">
        <v>1034</v>
      </c>
      <c r="F1351" s="6"/>
      <c r="G1351" s="6">
        <v>50</v>
      </c>
      <c r="H1351" s="6"/>
      <c r="I1351" s="6"/>
      <c r="J1351" s="6"/>
      <c r="K1351" s="6"/>
      <c r="L1351" s="6"/>
      <c r="M1351" s="6">
        <v>120.68</v>
      </c>
      <c r="N1351" s="6"/>
      <c r="O1351" s="6"/>
      <c r="P1351" s="6"/>
      <c r="Q1351" s="6">
        <v>3470</v>
      </c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  <c r="BD1351" s="6"/>
      <c r="BE1351" s="6"/>
      <c r="BF1351" s="6"/>
      <c r="BG1351" s="6"/>
      <c r="BH1351" s="6"/>
      <c r="BI1351" s="6"/>
      <c r="BJ1351" s="6"/>
      <c r="BK1351" s="6"/>
      <c r="BL1351" s="6"/>
      <c r="BM1351" s="6"/>
      <c r="BN1351" s="6"/>
      <c r="BO1351" s="6"/>
      <c r="BP1351" s="6"/>
      <c r="BQ1351" s="6"/>
      <c r="BR1351" s="6"/>
      <c r="BS1351" s="6"/>
      <c r="BT1351" s="6"/>
      <c r="BU1351" s="6"/>
      <c r="BV1351" s="6"/>
      <c r="BW1351" s="6"/>
      <c r="BX1351" s="6"/>
      <c r="BY1351" s="6"/>
      <c r="BZ1351" s="6"/>
      <c r="CA1351" s="6"/>
      <c r="CB1351" s="6"/>
      <c r="CC1351" s="6"/>
      <c r="CD1351" s="6"/>
      <c r="CE1351" s="6"/>
      <c r="CF1351" s="6"/>
      <c r="CG1351" s="6"/>
      <c r="CH1351" s="6"/>
      <c r="CI1351" s="6"/>
      <c r="CJ1351" s="6"/>
      <c r="CK1351" s="6"/>
      <c r="CL1351" s="6"/>
      <c r="CM1351" s="6"/>
      <c r="CN1351" s="6"/>
      <c r="CO1351" s="6"/>
      <c r="CP1351" s="6"/>
      <c r="CQ1351" s="6"/>
      <c r="CR1351" s="6"/>
      <c r="CS1351" s="6"/>
      <c r="CT1351" s="6"/>
      <c r="CU1351" s="6"/>
      <c r="CV1351" s="6"/>
      <c r="CW1351" s="6"/>
      <c r="CX1351" s="6"/>
      <c r="CY1351" s="6"/>
      <c r="CZ1351" s="6"/>
      <c r="DA1351" s="6"/>
      <c r="DB1351" s="6"/>
      <c r="DC1351" s="6"/>
      <c r="DD1351" s="6"/>
      <c r="DE1351" s="6"/>
      <c r="DF1351" s="6"/>
      <c r="DG1351" s="6"/>
      <c r="DH1351" s="6"/>
      <c r="DI1351" s="6"/>
      <c r="DJ1351" s="6"/>
      <c r="DK1351" s="6"/>
      <c r="DL1351" s="6"/>
      <c r="DM1351" s="6"/>
      <c r="DN1351" s="6"/>
      <c r="DO1351" s="6"/>
      <c r="DP1351" s="6"/>
      <c r="DQ1351" s="6"/>
      <c r="DR1351" s="6"/>
      <c r="DS1351" s="6"/>
      <c r="DT1351" s="6"/>
      <c r="DU1351" s="6"/>
      <c r="DV1351" s="6"/>
      <c r="DW1351" s="6"/>
      <c r="DX1351" s="6"/>
      <c r="DY1351" s="6"/>
      <c r="DZ1351" s="6"/>
      <c r="EA1351" s="6"/>
      <c r="EB1351" s="6"/>
      <c r="EC1351" s="6"/>
      <c r="ED1351" s="6"/>
      <c r="EE1351" s="6"/>
      <c r="EF1351" s="6"/>
      <c r="EG1351" s="6"/>
      <c r="EH1351" s="6"/>
      <c r="EI1351" s="6"/>
      <c r="EJ1351" s="6"/>
      <c r="EK1351" s="6"/>
      <c r="EL1351" s="6"/>
      <c r="EM1351" s="6"/>
      <c r="EN1351" s="6"/>
      <c r="EO1351" s="6"/>
      <c r="EP1351" s="6"/>
      <c r="EQ1351" s="6"/>
      <c r="ER1351" s="6"/>
      <c r="ES1351" s="6"/>
      <c r="ET1351" s="6"/>
      <c r="EU1351" s="6"/>
      <c r="EV1351" s="6"/>
      <c r="EW1351" s="6"/>
      <c r="EX1351" s="6"/>
      <c r="EY1351" s="6"/>
      <c r="EZ1351" s="6"/>
      <c r="FA1351" s="6"/>
      <c r="FB1351" s="6"/>
      <c r="FC1351" s="6"/>
      <c r="FD1351" s="6"/>
      <c r="FE1351" s="6"/>
      <c r="FF1351" s="6"/>
      <c r="FG1351" s="6"/>
      <c r="FH1351" s="6"/>
      <c r="FI1351" s="6"/>
      <c r="FJ1351" s="6"/>
      <c r="FK1351" s="6"/>
      <c r="FL1351" s="6"/>
      <c r="FM1351" s="6"/>
      <c r="FN1351" s="6"/>
      <c r="FO1351" s="6"/>
      <c r="FP1351" s="6"/>
      <c r="FQ1351" s="6"/>
      <c r="FR1351" s="6"/>
      <c r="FS1351" s="6"/>
      <c r="FT1351" s="6"/>
      <c r="FU1351" s="6"/>
      <c r="FV1351" s="6"/>
      <c r="FW1351" s="6"/>
      <c r="FX1351" s="6"/>
      <c r="FY1351" s="6"/>
      <c r="FZ1351" s="6"/>
      <c r="GA1351" s="6"/>
      <c r="GB1351" s="6"/>
      <c r="GC1351" s="6"/>
      <c r="GD1351" s="6"/>
      <c r="GE1351" s="6"/>
      <c r="GF1351" s="6"/>
      <c r="GG1351" s="6"/>
      <c r="GH1351" s="6"/>
      <c r="GI1351" s="6"/>
      <c r="GJ1351" s="6"/>
      <c r="GK1351" s="6"/>
      <c r="GL1351" s="6"/>
      <c r="GM1351" s="6"/>
      <c r="GN1351" s="6"/>
      <c r="GO1351" s="6"/>
      <c r="GP1351" s="6"/>
      <c r="GQ1351" s="6"/>
      <c r="GR1351" s="6"/>
      <c r="GS1351" s="6"/>
      <c r="GT1351" s="6"/>
      <c r="GU1351" s="6"/>
      <c r="GV1351" s="6"/>
      <c r="GW1351" s="6"/>
      <c r="GX1351" s="6"/>
      <c r="GY1351" s="6"/>
      <c r="GZ1351" s="6"/>
      <c r="HA1351" s="6"/>
      <c r="HB1351" s="6"/>
      <c r="HC1351" s="6"/>
      <c r="HD1351" s="6"/>
      <c r="HE1351" s="6"/>
      <c r="HF1351" s="6"/>
      <c r="HG1351" s="6"/>
      <c r="HH1351" s="6"/>
      <c r="HI1351" s="6"/>
      <c r="HJ1351" s="6"/>
      <c r="HK1351" s="6"/>
      <c r="HL1351" s="6"/>
      <c r="HM1351" s="6"/>
      <c r="HN1351" s="6"/>
      <c r="HO1351" s="6"/>
      <c r="HP1351" s="6"/>
      <c r="HQ1351" s="6"/>
      <c r="HR1351" s="6"/>
      <c r="HS1351" s="6"/>
      <c r="HT1351" s="6"/>
      <c r="HU1351" s="6"/>
      <c r="HV1351" s="6"/>
      <c r="HW1351" s="6"/>
      <c r="HX1351" s="6"/>
      <c r="HY1351" s="6"/>
      <c r="HZ1351" s="6"/>
      <c r="IA1351" s="6"/>
      <c r="IB1351" s="6"/>
      <c r="IC1351" s="6"/>
      <c r="ID1351" s="6"/>
      <c r="IE1351" s="6"/>
      <c r="IF1351" s="6"/>
      <c r="IG1351" s="6"/>
      <c r="IH1351" s="6"/>
      <c r="II1351" s="6"/>
      <c r="IJ1351" s="6"/>
      <c r="IK1351" s="6"/>
      <c r="IL1351" s="6"/>
      <c r="IM1351" s="6"/>
      <c r="IN1351" s="6"/>
      <c r="IO1351" s="6"/>
      <c r="IP1351" s="6"/>
      <c r="IQ1351" s="6"/>
      <c r="IR1351" s="6"/>
      <c r="IS1351" s="6"/>
      <c r="IT1351" s="6"/>
      <c r="IU1351" s="6"/>
      <c r="IV1351" s="6"/>
    </row>
    <row r="1352" spans="1:256" s="62" customFormat="1" x14ac:dyDescent="0.2">
      <c r="A1352" s="6" t="s">
        <v>894</v>
      </c>
      <c r="B1352" s="66">
        <v>38050.245833333334</v>
      </c>
      <c r="C1352" s="66">
        <v>38050.990972222222</v>
      </c>
      <c r="D1352" s="6" t="s">
        <v>1052</v>
      </c>
      <c r="E1352" s="6" t="s">
        <v>1034</v>
      </c>
      <c r="F1352" s="6"/>
      <c r="G1352" s="6">
        <v>50</v>
      </c>
      <c r="H1352" s="6"/>
      <c r="I1352" s="6"/>
      <c r="J1352" s="6"/>
      <c r="K1352" s="6"/>
      <c r="L1352" s="6"/>
      <c r="M1352" s="6">
        <v>53.54</v>
      </c>
      <c r="N1352" s="6"/>
      <c r="O1352" s="6"/>
      <c r="P1352" s="6"/>
      <c r="Q1352" s="6">
        <v>557</v>
      </c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  <c r="BD1352" s="6"/>
      <c r="BE1352" s="6"/>
      <c r="BF1352" s="6"/>
      <c r="BG1352" s="6"/>
      <c r="BH1352" s="6"/>
      <c r="BI1352" s="6"/>
      <c r="BJ1352" s="6"/>
      <c r="BK1352" s="6"/>
      <c r="BL1352" s="6"/>
      <c r="BM1352" s="6"/>
      <c r="BN1352" s="6"/>
      <c r="BO1352" s="6"/>
      <c r="BP1352" s="6"/>
      <c r="BQ1352" s="6"/>
      <c r="BR1352" s="6"/>
      <c r="BS1352" s="6"/>
      <c r="BT1352" s="6"/>
      <c r="BU1352" s="6"/>
      <c r="BV1352" s="6"/>
      <c r="BW1352" s="6"/>
      <c r="BX1352" s="6"/>
      <c r="BY1352" s="6"/>
      <c r="BZ1352" s="6"/>
      <c r="CA1352" s="6"/>
      <c r="CB1352" s="6"/>
      <c r="CC1352" s="6"/>
      <c r="CD1352" s="6"/>
      <c r="CE1352" s="6"/>
      <c r="CF1352" s="6"/>
      <c r="CG1352" s="6"/>
      <c r="CH1352" s="6"/>
      <c r="CI1352" s="6"/>
      <c r="CJ1352" s="6"/>
      <c r="CK1352" s="6"/>
      <c r="CL1352" s="6"/>
      <c r="CM1352" s="6"/>
      <c r="CN1352" s="6"/>
      <c r="CO1352" s="6"/>
      <c r="CP1352" s="6"/>
      <c r="CQ1352" s="6"/>
      <c r="CR1352" s="6"/>
      <c r="CS1352" s="6"/>
      <c r="CT1352" s="6"/>
      <c r="CU1352" s="6"/>
      <c r="CV1352" s="6"/>
      <c r="CW1352" s="6"/>
      <c r="CX1352" s="6"/>
      <c r="CY1352" s="6"/>
      <c r="CZ1352" s="6"/>
      <c r="DA1352" s="6"/>
      <c r="DB1352" s="6"/>
      <c r="DC1352" s="6"/>
      <c r="DD1352" s="6"/>
      <c r="DE1352" s="6"/>
      <c r="DF1352" s="6"/>
      <c r="DG1352" s="6"/>
      <c r="DH1352" s="6"/>
      <c r="DI1352" s="6"/>
      <c r="DJ1352" s="6"/>
      <c r="DK1352" s="6"/>
      <c r="DL1352" s="6"/>
      <c r="DM1352" s="6"/>
      <c r="DN1352" s="6"/>
      <c r="DO1352" s="6"/>
      <c r="DP1352" s="6"/>
      <c r="DQ1352" s="6"/>
      <c r="DR1352" s="6"/>
      <c r="DS1352" s="6"/>
      <c r="DT1352" s="6"/>
      <c r="DU1352" s="6"/>
      <c r="DV1352" s="6"/>
      <c r="DW1352" s="6"/>
      <c r="DX1352" s="6"/>
      <c r="DY1352" s="6"/>
      <c r="DZ1352" s="6"/>
      <c r="EA1352" s="6"/>
      <c r="EB1352" s="6"/>
      <c r="EC1352" s="6"/>
      <c r="ED1352" s="6"/>
      <c r="EE1352" s="6"/>
      <c r="EF1352" s="6"/>
      <c r="EG1352" s="6"/>
      <c r="EH1352" s="6"/>
      <c r="EI1352" s="6"/>
      <c r="EJ1352" s="6"/>
      <c r="EK1352" s="6"/>
      <c r="EL1352" s="6"/>
      <c r="EM1352" s="6"/>
      <c r="EN1352" s="6"/>
      <c r="EO1352" s="6"/>
      <c r="EP1352" s="6"/>
      <c r="EQ1352" s="6"/>
      <c r="ER1352" s="6"/>
      <c r="ES1352" s="6"/>
      <c r="ET1352" s="6"/>
      <c r="EU1352" s="6"/>
      <c r="EV1352" s="6"/>
      <c r="EW1352" s="6"/>
      <c r="EX1352" s="6"/>
      <c r="EY1352" s="6"/>
      <c r="EZ1352" s="6"/>
      <c r="FA1352" s="6"/>
      <c r="FB1352" s="6"/>
      <c r="FC1352" s="6"/>
      <c r="FD1352" s="6"/>
      <c r="FE1352" s="6"/>
      <c r="FF1352" s="6"/>
      <c r="FG1352" s="6"/>
      <c r="FH1352" s="6"/>
      <c r="FI1352" s="6"/>
      <c r="FJ1352" s="6"/>
      <c r="FK1352" s="6"/>
      <c r="FL1352" s="6"/>
      <c r="FM1352" s="6"/>
      <c r="FN1352" s="6"/>
      <c r="FO1352" s="6"/>
      <c r="FP1352" s="6"/>
      <c r="FQ1352" s="6"/>
      <c r="FR1352" s="6"/>
      <c r="FS1352" s="6"/>
      <c r="FT1352" s="6"/>
      <c r="FU1352" s="6"/>
      <c r="FV1352" s="6"/>
      <c r="FW1352" s="6"/>
      <c r="FX1352" s="6"/>
      <c r="FY1352" s="6"/>
      <c r="FZ1352" s="6"/>
      <c r="GA1352" s="6"/>
      <c r="GB1352" s="6"/>
      <c r="GC1352" s="6"/>
      <c r="GD1352" s="6"/>
      <c r="GE1352" s="6"/>
      <c r="GF1352" s="6"/>
      <c r="GG1352" s="6"/>
      <c r="GH1352" s="6"/>
      <c r="GI1352" s="6"/>
      <c r="GJ1352" s="6"/>
      <c r="GK1352" s="6"/>
      <c r="GL1352" s="6"/>
      <c r="GM1352" s="6"/>
      <c r="GN1352" s="6"/>
      <c r="GO1352" s="6"/>
      <c r="GP1352" s="6"/>
      <c r="GQ1352" s="6"/>
      <c r="GR1352" s="6"/>
      <c r="GS1352" s="6"/>
      <c r="GT1352" s="6"/>
      <c r="GU1352" s="6"/>
      <c r="GV1352" s="6"/>
      <c r="GW1352" s="6"/>
      <c r="GX1352" s="6"/>
      <c r="GY1352" s="6"/>
      <c r="GZ1352" s="6"/>
      <c r="HA1352" s="6"/>
      <c r="HB1352" s="6"/>
      <c r="HC1352" s="6"/>
      <c r="HD1352" s="6"/>
      <c r="HE1352" s="6"/>
      <c r="HF1352" s="6"/>
      <c r="HG1352" s="6"/>
      <c r="HH1352" s="6"/>
      <c r="HI1352" s="6"/>
      <c r="HJ1352" s="6"/>
      <c r="HK1352" s="6"/>
      <c r="HL1352" s="6"/>
      <c r="HM1352" s="6"/>
      <c r="HN1352" s="6"/>
      <c r="HO1352" s="6"/>
      <c r="HP1352" s="6"/>
      <c r="HQ1352" s="6"/>
      <c r="HR1352" s="6"/>
      <c r="HS1352" s="6"/>
      <c r="HT1352" s="6"/>
      <c r="HU1352" s="6"/>
      <c r="HV1352" s="6"/>
      <c r="HW1352" s="6"/>
      <c r="HX1352" s="6"/>
      <c r="HY1352" s="6"/>
      <c r="HZ1352" s="6"/>
      <c r="IA1352" s="6"/>
      <c r="IB1352" s="6"/>
      <c r="IC1352" s="6"/>
      <c r="ID1352" s="6"/>
      <c r="IE1352" s="6"/>
      <c r="IF1352" s="6"/>
      <c r="IG1352" s="6"/>
      <c r="IH1352" s="6"/>
      <c r="II1352" s="6"/>
      <c r="IJ1352" s="6"/>
      <c r="IK1352" s="6"/>
      <c r="IL1352" s="6"/>
      <c r="IM1352" s="6"/>
      <c r="IN1352" s="6"/>
      <c r="IO1352" s="6"/>
      <c r="IP1352" s="6"/>
      <c r="IQ1352" s="6"/>
      <c r="IR1352" s="6"/>
      <c r="IS1352" s="6"/>
      <c r="IT1352" s="6"/>
      <c r="IU1352" s="6"/>
      <c r="IV1352" s="6"/>
    </row>
    <row r="1353" spans="1:256" s="62" customFormat="1" x14ac:dyDescent="0.2">
      <c r="A1353" s="6" t="s">
        <v>894</v>
      </c>
      <c r="B1353" s="66">
        <v>38051.012499999997</v>
      </c>
      <c r="C1353" s="66">
        <v>38051.251388888886</v>
      </c>
      <c r="D1353" s="6" t="s">
        <v>1053</v>
      </c>
      <c r="E1353" s="6" t="s">
        <v>1034</v>
      </c>
      <c r="F1353" s="6"/>
      <c r="G1353" s="6">
        <v>50</v>
      </c>
      <c r="H1353" s="6"/>
      <c r="I1353" s="6"/>
      <c r="J1353" s="6"/>
      <c r="K1353" s="6"/>
      <c r="L1353" s="6"/>
      <c r="M1353" s="6">
        <v>54.12</v>
      </c>
      <c r="N1353" s="6"/>
      <c r="O1353" s="6"/>
      <c r="P1353" s="6"/>
      <c r="Q1353" s="6">
        <v>81</v>
      </c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  <c r="BD1353" s="6"/>
      <c r="BE1353" s="6"/>
      <c r="BF1353" s="6"/>
      <c r="BG1353" s="6"/>
      <c r="BH1353" s="6"/>
      <c r="BI1353" s="6"/>
      <c r="BJ1353" s="6"/>
      <c r="BK1353" s="6"/>
      <c r="BL1353" s="6"/>
      <c r="BM1353" s="6"/>
      <c r="BN1353" s="6"/>
      <c r="BO1353" s="6"/>
      <c r="BP1353" s="6"/>
      <c r="BQ1353" s="6"/>
      <c r="BR1353" s="6"/>
      <c r="BS1353" s="6"/>
      <c r="BT1353" s="6"/>
      <c r="BU1353" s="6"/>
      <c r="BV1353" s="6"/>
      <c r="BW1353" s="6"/>
      <c r="BX1353" s="6"/>
      <c r="BY1353" s="6"/>
      <c r="BZ1353" s="6"/>
      <c r="CA1353" s="6"/>
      <c r="CB1353" s="6"/>
      <c r="CC1353" s="6"/>
      <c r="CD1353" s="6"/>
      <c r="CE1353" s="6"/>
      <c r="CF1353" s="6"/>
      <c r="CG1353" s="6"/>
      <c r="CH1353" s="6"/>
      <c r="CI1353" s="6"/>
      <c r="CJ1353" s="6"/>
      <c r="CK1353" s="6"/>
      <c r="CL1353" s="6"/>
      <c r="CM1353" s="6"/>
      <c r="CN1353" s="6"/>
      <c r="CO1353" s="6"/>
      <c r="CP1353" s="6"/>
      <c r="CQ1353" s="6"/>
      <c r="CR1353" s="6"/>
      <c r="CS1353" s="6"/>
      <c r="CT1353" s="6"/>
      <c r="CU1353" s="6"/>
      <c r="CV1353" s="6"/>
      <c r="CW1353" s="6"/>
      <c r="CX1353" s="6"/>
      <c r="CY1353" s="6"/>
      <c r="CZ1353" s="6"/>
      <c r="DA1353" s="6"/>
      <c r="DB1353" s="6"/>
      <c r="DC1353" s="6"/>
      <c r="DD1353" s="6"/>
      <c r="DE1353" s="6"/>
      <c r="DF1353" s="6"/>
      <c r="DG1353" s="6"/>
      <c r="DH1353" s="6"/>
      <c r="DI1353" s="6"/>
      <c r="DJ1353" s="6"/>
      <c r="DK1353" s="6"/>
      <c r="DL1353" s="6"/>
      <c r="DM1353" s="6"/>
      <c r="DN1353" s="6"/>
      <c r="DO1353" s="6"/>
      <c r="DP1353" s="6"/>
      <c r="DQ1353" s="6"/>
      <c r="DR1353" s="6"/>
      <c r="DS1353" s="6"/>
      <c r="DT1353" s="6"/>
      <c r="DU1353" s="6"/>
      <c r="DV1353" s="6"/>
      <c r="DW1353" s="6"/>
      <c r="DX1353" s="6"/>
      <c r="DY1353" s="6"/>
      <c r="DZ1353" s="6"/>
      <c r="EA1353" s="6"/>
      <c r="EB1353" s="6"/>
      <c r="EC1353" s="6"/>
      <c r="ED1353" s="6"/>
      <c r="EE1353" s="6"/>
      <c r="EF1353" s="6"/>
      <c r="EG1353" s="6"/>
      <c r="EH1353" s="6"/>
      <c r="EI1353" s="6"/>
      <c r="EJ1353" s="6"/>
      <c r="EK1353" s="6"/>
      <c r="EL1353" s="6"/>
      <c r="EM1353" s="6"/>
      <c r="EN1353" s="6"/>
      <c r="EO1353" s="6"/>
      <c r="EP1353" s="6"/>
      <c r="EQ1353" s="6"/>
      <c r="ER1353" s="6"/>
      <c r="ES1353" s="6"/>
      <c r="ET1353" s="6"/>
      <c r="EU1353" s="6"/>
      <c r="EV1353" s="6"/>
      <c r="EW1353" s="6"/>
      <c r="EX1353" s="6"/>
      <c r="EY1353" s="6"/>
      <c r="EZ1353" s="6"/>
      <c r="FA1353" s="6"/>
      <c r="FB1353" s="6"/>
      <c r="FC1353" s="6"/>
      <c r="FD1353" s="6"/>
      <c r="FE1353" s="6"/>
      <c r="FF1353" s="6"/>
      <c r="FG1353" s="6"/>
      <c r="FH1353" s="6"/>
      <c r="FI1353" s="6"/>
      <c r="FJ1353" s="6"/>
      <c r="FK1353" s="6"/>
      <c r="FL1353" s="6"/>
      <c r="FM1353" s="6"/>
      <c r="FN1353" s="6"/>
      <c r="FO1353" s="6"/>
      <c r="FP1353" s="6"/>
      <c r="FQ1353" s="6"/>
      <c r="FR1353" s="6"/>
      <c r="FS1353" s="6"/>
      <c r="FT1353" s="6"/>
      <c r="FU1353" s="6"/>
      <c r="FV1353" s="6"/>
      <c r="FW1353" s="6"/>
      <c r="FX1353" s="6"/>
      <c r="FY1353" s="6"/>
      <c r="FZ1353" s="6"/>
      <c r="GA1353" s="6"/>
      <c r="GB1353" s="6"/>
      <c r="GC1353" s="6"/>
      <c r="GD1353" s="6"/>
      <c r="GE1353" s="6"/>
      <c r="GF1353" s="6"/>
      <c r="GG1353" s="6"/>
      <c r="GH1353" s="6"/>
      <c r="GI1353" s="6"/>
      <c r="GJ1353" s="6"/>
      <c r="GK1353" s="6"/>
      <c r="GL1353" s="6"/>
      <c r="GM1353" s="6"/>
      <c r="GN1353" s="6"/>
      <c r="GO1353" s="6"/>
      <c r="GP1353" s="6"/>
      <c r="GQ1353" s="6"/>
      <c r="GR1353" s="6"/>
      <c r="GS1353" s="6"/>
      <c r="GT1353" s="6"/>
      <c r="GU1353" s="6"/>
      <c r="GV1353" s="6"/>
      <c r="GW1353" s="6"/>
      <c r="GX1353" s="6"/>
      <c r="GY1353" s="6"/>
      <c r="GZ1353" s="6"/>
      <c r="HA1353" s="6"/>
      <c r="HB1353" s="6"/>
      <c r="HC1353" s="6"/>
      <c r="HD1353" s="6"/>
      <c r="HE1353" s="6"/>
      <c r="HF1353" s="6"/>
      <c r="HG1353" s="6"/>
      <c r="HH1353" s="6"/>
      <c r="HI1353" s="6"/>
      <c r="HJ1353" s="6"/>
      <c r="HK1353" s="6"/>
      <c r="HL1353" s="6"/>
      <c r="HM1353" s="6"/>
      <c r="HN1353" s="6"/>
      <c r="HO1353" s="6"/>
      <c r="HP1353" s="6"/>
      <c r="HQ1353" s="6"/>
      <c r="HR1353" s="6"/>
      <c r="HS1353" s="6"/>
      <c r="HT1353" s="6"/>
      <c r="HU1353" s="6"/>
      <c r="HV1353" s="6"/>
      <c r="HW1353" s="6"/>
      <c r="HX1353" s="6"/>
      <c r="HY1353" s="6"/>
      <c r="HZ1353" s="6"/>
      <c r="IA1353" s="6"/>
      <c r="IB1353" s="6"/>
      <c r="IC1353" s="6"/>
      <c r="ID1353" s="6"/>
      <c r="IE1353" s="6"/>
      <c r="IF1353" s="6"/>
      <c r="IG1353" s="6"/>
      <c r="IH1353" s="6"/>
      <c r="II1353" s="6"/>
      <c r="IJ1353" s="6"/>
      <c r="IK1353" s="6"/>
      <c r="IL1353" s="6"/>
      <c r="IM1353" s="6"/>
      <c r="IN1353" s="6"/>
      <c r="IO1353" s="6"/>
      <c r="IP1353" s="6"/>
      <c r="IQ1353" s="6"/>
      <c r="IR1353" s="6"/>
      <c r="IS1353" s="6"/>
      <c r="IT1353" s="6"/>
      <c r="IU1353" s="6"/>
      <c r="IV1353" s="6"/>
    </row>
    <row r="1354" spans="1:256" s="62" customFormat="1" x14ac:dyDescent="0.2">
      <c r="A1354" s="6" t="s">
        <v>894</v>
      </c>
      <c r="B1354" s="66">
        <v>38051.299305555556</v>
      </c>
      <c r="C1354" s="66">
        <v>38053.145833333336</v>
      </c>
      <c r="D1354" s="6" t="s">
        <v>1054</v>
      </c>
      <c r="E1354" s="6" t="s">
        <v>1034</v>
      </c>
      <c r="F1354" s="6"/>
      <c r="G1354" s="6">
        <v>50</v>
      </c>
      <c r="H1354" s="6"/>
      <c r="I1354" s="6"/>
      <c r="J1354" s="6"/>
      <c r="K1354" s="6"/>
      <c r="L1354" s="6"/>
      <c r="M1354" s="6">
        <v>21.11</v>
      </c>
      <c r="N1354" s="6"/>
      <c r="O1354" s="6"/>
      <c r="P1354" s="6"/>
      <c r="Q1354" s="6">
        <v>1110</v>
      </c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  <c r="BD1354" s="6"/>
      <c r="BE1354" s="6"/>
      <c r="BF1354" s="6"/>
      <c r="BG1354" s="6"/>
      <c r="BH1354" s="6"/>
      <c r="BI1354" s="6"/>
      <c r="BJ1354" s="6"/>
      <c r="BK1354" s="6"/>
      <c r="BL1354" s="6"/>
      <c r="BM1354" s="6"/>
      <c r="BN1354" s="6"/>
      <c r="BO1354" s="6"/>
      <c r="BP1354" s="6"/>
      <c r="BQ1354" s="6"/>
      <c r="BR1354" s="6"/>
      <c r="BS1354" s="6"/>
      <c r="BT1354" s="6"/>
      <c r="BU1354" s="6"/>
      <c r="BV1354" s="6"/>
      <c r="BW1354" s="6"/>
      <c r="BX1354" s="6"/>
      <c r="BY1354" s="6"/>
      <c r="BZ1354" s="6"/>
      <c r="CA1354" s="6"/>
      <c r="CB1354" s="6"/>
      <c r="CC1354" s="6"/>
      <c r="CD1354" s="6"/>
      <c r="CE1354" s="6"/>
      <c r="CF1354" s="6"/>
      <c r="CG1354" s="6"/>
      <c r="CH1354" s="6"/>
      <c r="CI1354" s="6"/>
      <c r="CJ1354" s="6"/>
      <c r="CK1354" s="6"/>
      <c r="CL1354" s="6"/>
      <c r="CM1354" s="6"/>
      <c r="CN1354" s="6"/>
      <c r="CO1354" s="6"/>
      <c r="CP1354" s="6"/>
      <c r="CQ1354" s="6"/>
      <c r="CR1354" s="6"/>
      <c r="CS1354" s="6"/>
      <c r="CT1354" s="6"/>
      <c r="CU1354" s="6"/>
      <c r="CV1354" s="6"/>
      <c r="CW1354" s="6"/>
      <c r="CX1354" s="6"/>
      <c r="CY1354" s="6"/>
      <c r="CZ1354" s="6"/>
      <c r="DA1354" s="6"/>
      <c r="DB1354" s="6"/>
      <c r="DC1354" s="6"/>
      <c r="DD1354" s="6"/>
      <c r="DE1354" s="6"/>
      <c r="DF1354" s="6"/>
      <c r="DG1354" s="6"/>
      <c r="DH1354" s="6"/>
      <c r="DI1354" s="6"/>
      <c r="DJ1354" s="6"/>
      <c r="DK1354" s="6"/>
      <c r="DL1354" s="6"/>
      <c r="DM1354" s="6"/>
      <c r="DN1354" s="6"/>
      <c r="DO1354" s="6"/>
      <c r="DP1354" s="6"/>
      <c r="DQ1354" s="6"/>
      <c r="DR1354" s="6"/>
      <c r="DS1354" s="6"/>
      <c r="DT1354" s="6"/>
      <c r="DU1354" s="6"/>
      <c r="DV1354" s="6"/>
      <c r="DW1354" s="6"/>
      <c r="DX1354" s="6"/>
      <c r="DY1354" s="6"/>
      <c r="DZ1354" s="6"/>
      <c r="EA1354" s="6"/>
      <c r="EB1354" s="6"/>
      <c r="EC1354" s="6"/>
      <c r="ED1354" s="6"/>
      <c r="EE1354" s="6"/>
      <c r="EF1354" s="6"/>
      <c r="EG1354" s="6"/>
      <c r="EH1354" s="6"/>
      <c r="EI1354" s="6"/>
      <c r="EJ1354" s="6"/>
      <c r="EK1354" s="6"/>
      <c r="EL1354" s="6"/>
      <c r="EM1354" s="6"/>
      <c r="EN1354" s="6"/>
      <c r="EO1354" s="6"/>
      <c r="EP1354" s="6"/>
      <c r="EQ1354" s="6"/>
      <c r="ER1354" s="6"/>
      <c r="ES1354" s="6"/>
      <c r="ET1354" s="6"/>
      <c r="EU1354" s="6"/>
      <c r="EV1354" s="6"/>
      <c r="EW1354" s="6"/>
      <c r="EX1354" s="6"/>
      <c r="EY1354" s="6"/>
      <c r="EZ1354" s="6"/>
      <c r="FA1354" s="6"/>
      <c r="FB1354" s="6"/>
      <c r="FC1354" s="6"/>
      <c r="FD1354" s="6"/>
      <c r="FE1354" s="6"/>
      <c r="FF1354" s="6"/>
      <c r="FG1354" s="6"/>
      <c r="FH1354" s="6"/>
      <c r="FI1354" s="6"/>
      <c r="FJ1354" s="6"/>
      <c r="FK1354" s="6"/>
      <c r="FL1354" s="6"/>
      <c r="FM1354" s="6"/>
      <c r="FN1354" s="6"/>
      <c r="FO1354" s="6"/>
      <c r="FP1354" s="6"/>
      <c r="FQ1354" s="6"/>
      <c r="FR1354" s="6"/>
      <c r="FS1354" s="6"/>
      <c r="FT1354" s="6"/>
      <c r="FU1354" s="6"/>
      <c r="FV1354" s="6"/>
      <c r="FW1354" s="6"/>
      <c r="FX1354" s="6"/>
      <c r="FY1354" s="6"/>
      <c r="FZ1354" s="6"/>
      <c r="GA1354" s="6"/>
      <c r="GB1354" s="6"/>
      <c r="GC1354" s="6"/>
      <c r="GD1354" s="6"/>
      <c r="GE1354" s="6"/>
      <c r="GF1354" s="6"/>
      <c r="GG1354" s="6"/>
      <c r="GH1354" s="6"/>
      <c r="GI1354" s="6"/>
      <c r="GJ1354" s="6"/>
      <c r="GK1354" s="6"/>
      <c r="GL1354" s="6"/>
      <c r="GM1354" s="6"/>
      <c r="GN1354" s="6"/>
      <c r="GO1354" s="6"/>
      <c r="GP1354" s="6"/>
      <c r="GQ1354" s="6"/>
      <c r="GR1354" s="6"/>
      <c r="GS1354" s="6"/>
      <c r="GT1354" s="6"/>
      <c r="GU1354" s="6"/>
      <c r="GV1354" s="6"/>
      <c r="GW1354" s="6"/>
      <c r="GX1354" s="6"/>
      <c r="GY1354" s="6"/>
      <c r="GZ1354" s="6"/>
      <c r="HA1354" s="6"/>
      <c r="HB1354" s="6"/>
      <c r="HC1354" s="6"/>
      <c r="HD1354" s="6"/>
      <c r="HE1354" s="6"/>
      <c r="HF1354" s="6"/>
      <c r="HG1354" s="6"/>
      <c r="HH1354" s="6"/>
      <c r="HI1354" s="6"/>
      <c r="HJ1354" s="6"/>
      <c r="HK1354" s="6"/>
      <c r="HL1354" s="6"/>
      <c r="HM1354" s="6"/>
      <c r="HN1354" s="6"/>
      <c r="HO1354" s="6"/>
      <c r="HP1354" s="6"/>
      <c r="HQ1354" s="6"/>
      <c r="HR1354" s="6"/>
      <c r="HS1354" s="6"/>
      <c r="HT1354" s="6"/>
      <c r="HU1354" s="6"/>
      <c r="HV1354" s="6"/>
      <c r="HW1354" s="6"/>
      <c r="HX1354" s="6"/>
      <c r="HY1354" s="6"/>
      <c r="HZ1354" s="6"/>
      <c r="IA1354" s="6"/>
      <c r="IB1354" s="6"/>
      <c r="IC1354" s="6"/>
      <c r="ID1354" s="6"/>
      <c r="IE1354" s="6"/>
      <c r="IF1354" s="6"/>
      <c r="IG1354" s="6"/>
      <c r="IH1354" s="6"/>
      <c r="II1354" s="6"/>
      <c r="IJ1354" s="6"/>
      <c r="IK1354" s="6"/>
      <c r="IL1354" s="6"/>
      <c r="IM1354" s="6"/>
      <c r="IN1354" s="6"/>
      <c r="IO1354" s="6"/>
      <c r="IP1354" s="6"/>
      <c r="IQ1354" s="6"/>
      <c r="IR1354" s="6"/>
      <c r="IS1354" s="6"/>
      <c r="IT1354" s="6"/>
      <c r="IU1354" s="6"/>
      <c r="IV1354" s="6"/>
    </row>
    <row r="1355" spans="1:256" s="62" customFormat="1" x14ac:dyDescent="0.2">
      <c r="A1355" s="6" t="s">
        <v>894</v>
      </c>
      <c r="B1355" s="66">
        <v>38054.512499999997</v>
      </c>
      <c r="C1355" s="66">
        <v>38060.506944444445</v>
      </c>
      <c r="D1355" s="6" t="s">
        <v>1055</v>
      </c>
      <c r="E1355" s="6" t="s">
        <v>1034</v>
      </c>
      <c r="F1355" s="6"/>
      <c r="G1355" s="6">
        <v>50</v>
      </c>
      <c r="H1355" s="6"/>
      <c r="I1355" s="6"/>
      <c r="J1355" s="6"/>
      <c r="K1355" s="6"/>
      <c r="L1355" s="6"/>
      <c r="M1355" s="6">
        <v>25.04</v>
      </c>
      <c r="N1355" s="6"/>
      <c r="O1355" s="6"/>
      <c r="P1355" s="6"/>
      <c r="Q1355" s="6">
        <v>1310</v>
      </c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  <c r="BD1355" s="6"/>
      <c r="BE1355" s="6"/>
      <c r="BF1355" s="6"/>
      <c r="BG1355" s="6"/>
      <c r="BH1355" s="6"/>
      <c r="BI1355" s="6"/>
      <c r="BJ1355" s="6"/>
      <c r="BK1355" s="6"/>
      <c r="BL1355" s="6"/>
      <c r="BM1355" s="6"/>
      <c r="BN1355" s="6"/>
      <c r="BO1355" s="6"/>
      <c r="BP1355" s="6"/>
      <c r="BQ1355" s="6"/>
      <c r="BR1355" s="6"/>
      <c r="BS1355" s="6"/>
      <c r="BT1355" s="6"/>
      <c r="BU1355" s="6"/>
      <c r="BV1355" s="6"/>
      <c r="BW1355" s="6"/>
      <c r="BX1355" s="6"/>
      <c r="BY1355" s="6"/>
      <c r="BZ1355" s="6"/>
      <c r="CA1355" s="6"/>
      <c r="CB1355" s="6"/>
      <c r="CC1355" s="6"/>
      <c r="CD1355" s="6"/>
      <c r="CE1355" s="6"/>
      <c r="CF1355" s="6"/>
      <c r="CG1355" s="6"/>
      <c r="CH1355" s="6"/>
      <c r="CI1355" s="6"/>
      <c r="CJ1355" s="6"/>
      <c r="CK1355" s="6"/>
      <c r="CL1355" s="6"/>
      <c r="CM1355" s="6"/>
      <c r="CN1355" s="6"/>
      <c r="CO1355" s="6"/>
      <c r="CP1355" s="6"/>
      <c r="CQ1355" s="6"/>
      <c r="CR1355" s="6"/>
      <c r="CS1355" s="6"/>
      <c r="CT1355" s="6"/>
      <c r="CU1355" s="6"/>
      <c r="CV1355" s="6"/>
      <c r="CW1355" s="6"/>
      <c r="CX1355" s="6"/>
      <c r="CY1355" s="6"/>
      <c r="CZ1355" s="6"/>
      <c r="DA1355" s="6"/>
      <c r="DB1355" s="6"/>
      <c r="DC1355" s="6"/>
      <c r="DD1355" s="6"/>
      <c r="DE1355" s="6"/>
      <c r="DF1355" s="6"/>
      <c r="DG1355" s="6"/>
      <c r="DH1355" s="6"/>
      <c r="DI1355" s="6"/>
      <c r="DJ1355" s="6"/>
      <c r="DK1355" s="6"/>
      <c r="DL1355" s="6"/>
      <c r="DM1355" s="6"/>
      <c r="DN1355" s="6"/>
      <c r="DO1355" s="6"/>
      <c r="DP1355" s="6"/>
      <c r="DQ1355" s="6"/>
      <c r="DR1355" s="6"/>
      <c r="DS1355" s="6"/>
      <c r="DT1355" s="6"/>
      <c r="DU1355" s="6"/>
      <c r="DV1355" s="6"/>
      <c r="DW1355" s="6"/>
      <c r="DX1355" s="6"/>
      <c r="DY1355" s="6"/>
      <c r="DZ1355" s="6"/>
      <c r="EA1355" s="6"/>
      <c r="EB1355" s="6"/>
      <c r="EC1355" s="6"/>
      <c r="ED1355" s="6"/>
      <c r="EE1355" s="6"/>
      <c r="EF1355" s="6"/>
      <c r="EG1355" s="6"/>
      <c r="EH1355" s="6"/>
      <c r="EI1355" s="6"/>
      <c r="EJ1355" s="6"/>
      <c r="EK1355" s="6"/>
      <c r="EL1355" s="6"/>
      <c r="EM1355" s="6"/>
      <c r="EN1355" s="6"/>
      <c r="EO1355" s="6"/>
      <c r="EP1355" s="6"/>
      <c r="EQ1355" s="6"/>
      <c r="ER1355" s="6"/>
      <c r="ES1355" s="6"/>
      <c r="ET1355" s="6"/>
      <c r="EU1355" s="6"/>
      <c r="EV1355" s="6"/>
      <c r="EW1355" s="6"/>
      <c r="EX1355" s="6"/>
      <c r="EY1355" s="6"/>
      <c r="EZ1355" s="6"/>
      <c r="FA1355" s="6"/>
      <c r="FB1355" s="6"/>
      <c r="FC1355" s="6"/>
      <c r="FD1355" s="6"/>
      <c r="FE1355" s="6"/>
      <c r="FF1355" s="6"/>
      <c r="FG1355" s="6"/>
      <c r="FH1355" s="6"/>
      <c r="FI1355" s="6"/>
      <c r="FJ1355" s="6"/>
      <c r="FK1355" s="6"/>
      <c r="FL1355" s="6"/>
      <c r="FM1355" s="6"/>
      <c r="FN1355" s="6"/>
      <c r="FO1355" s="6"/>
      <c r="FP1355" s="6"/>
      <c r="FQ1355" s="6"/>
      <c r="FR1355" s="6"/>
      <c r="FS1355" s="6"/>
      <c r="FT1355" s="6"/>
      <c r="FU1355" s="6"/>
      <c r="FV1355" s="6"/>
      <c r="FW1355" s="6"/>
      <c r="FX1355" s="6"/>
      <c r="FY1355" s="6"/>
      <c r="FZ1355" s="6"/>
      <c r="GA1355" s="6"/>
      <c r="GB1355" s="6"/>
      <c r="GC1355" s="6"/>
      <c r="GD1355" s="6"/>
      <c r="GE1355" s="6"/>
      <c r="GF1355" s="6"/>
      <c r="GG1355" s="6"/>
      <c r="GH1355" s="6"/>
      <c r="GI1355" s="6"/>
      <c r="GJ1355" s="6"/>
      <c r="GK1355" s="6"/>
      <c r="GL1355" s="6"/>
      <c r="GM1355" s="6"/>
      <c r="GN1355" s="6"/>
      <c r="GO1355" s="6"/>
      <c r="GP1355" s="6"/>
      <c r="GQ1355" s="6"/>
      <c r="GR1355" s="6"/>
      <c r="GS1355" s="6"/>
      <c r="GT1355" s="6"/>
      <c r="GU1355" s="6"/>
      <c r="GV1355" s="6"/>
      <c r="GW1355" s="6"/>
      <c r="GX1355" s="6"/>
      <c r="GY1355" s="6"/>
      <c r="GZ1355" s="6"/>
      <c r="HA1355" s="6"/>
      <c r="HB1355" s="6"/>
      <c r="HC1355" s="6"/>
      <c r="HD1355" s="6"/>
      <c r="HE1355" s="6"/>
      <c r="HF1355" s="6"/>
      <c r="HG1355" s="6"/>
      <c r="HH1355" s="6"/>
      <c r="HI1355" s="6"/>
      <c r="HJ1355" s="6"/>
      <c r="HK1355" s="6"/>
      <c r="HL1355" s="6"/>
      <c r="HM1355" s="6"/>
      <c r="HN1355" s="6"/>
      <c r="HO1355" s="6"/>
      <c r="HP1355" s="6"/>
      <c r="HQ1355" s="6"/>
      <c r="HR1355" s="6"/>
      <c r="HS1355" s="6"/>
      <c r="HT1355" s="6"/>
      <c r="HU1355" s="6"/>
      <c r="HV1355" s="6"/>
      <c r="HW1355" s="6"/>
      <c r="HX1355" s="6"/>
      <c r="HY1355" s="6"/>
      <c r="HZ1355" s="6"/>
      <c r="IA1355" s="6"/>
      <c r="IB1355" s="6"/>
      <c r="IC1355" s="6"/>
      <c r="ID1355" s="6"/>
      <c r="IE1355" s="6"/>
      <c r="IF1355" s="6"/>
      <c r="IG1355" s="6"/>
      <c r="IH1355" s="6"/>
      <c r="II1355" s="6"/>
      <c r="IJ1355" s="6"/>
      <c r="IK1355" s="6"/>
      <c r="IL1355" s="6"/>
      <c r="IM1355" s="6"/>
      <c r="IN1355" s="6"/>
      <c r="IO1355" s="6"/>
      <c r="IP1355" s="6"/>
      <c r="IQ1355" s="6"/>
      <c r="IR1355" s="6"/>
      <c r="IS1355" s="6"/>
      <c r="IT1355" s="6"/>
      <c r="IU1355" s="6"/>
      <c r="IV1355" s="6"/>
    </row>
    <row r="1356" spans="1:256" s="62" customFormat="1" x14ac:dyDescent="0.2">
      <c r="A1356" s="6" t="s">
        <v>894</v>
      </c>
      <c r="B1356" s="66">
        <v>38063.473611111112</v>
      </c>
      <c r="C1356" s="66">
        <v>38072.222222222219</v>
      </c>
      <c r="D1356" s="6" t="s">
        <v>1056</v>
      </c>
      <c r="E1356" s="6" t="s">
        <v>1034</v>
      </c>
      <c r="F1356" s="6"/>
      <c r="G1356" s="6">
        <v>50</v>
      </c>
      <c r="H1356" s="6"/>
      <c r="I1356" s="6"/>
      <c r="J1356" s="6"/>
      <c r="K1356" s="6"/>
      <c r="L1356" s="6"/>
      <c r="M1356" s="6">
        <v>92.52</v>
      </c>
      <c r="N1356" s="6"/>
      <c r="O1356" s="6"/>
      <c r="P1356" s="6"/>
      <c r="Q1356" s="6">
        <v>1430</v>
      </c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  <c r="BD1356" s="6"/>
      <c r="BE1356" s="6"/>
      <c r="BF1356" s="6"/>
      <c r="BG1356" s="6"/>
      <c r="BH1356" s="6"/>
      <c r="BI1356" s="6"/>
      <c r="BJ1356" s="6"/>
      <c r="BK1356" s="6"/>
      <c r="BL1356" s="6"/>
      <c r="BM1356" s="6"/>
      <c r="BN1356" s="6"/>
      <c r="BO1356" s="6"/>
      <c r="BP1356" s="6"/>
      <c r="BQ1356" s="6"/>
      <c r="BR1356" s="6"/>
      <c r="BS1356" s="6"/>
      <c r="BT1356" s="6"/>
      <c r="BU1356" s="6"/>
      <c r="BV1356" s="6"/>
      <c r="BW1356" s="6"/>
      <c r="BX1356" s="6"/>
      <c r="BY1356" s="6"/>
      <c r="BZ1356" s="6"/>
      <c r="CA1356" s="6"/>
      <c r="CB1356" s="6"/>
      <c r="CC1356" s="6"/>
      <c r="CD1356" s="6"/>
      <c r="CE1356" s="6"/>
      <c r="CF1356" s="6"/>
      <c r="CG1356" s="6"/>
      <c r="CH1356" s="6"/>
      <c r="CI1356" s="6"/>
      <c r="CJ1356" s="6"/>
      <c r="CK1356" s="6"/>
      <c r="CL1356" s="6"/>
      <c r="CM1356" s="6"/>
      <c r="CN1356" s="6"/>
      <c r="CO1356" s="6"/>
      <c r="CP1356" s="6"/>
      <c r="CQ1356" s="6"/>
      <c r="CR1356" s="6"/>
      <c r="CS1356" s="6"/>
      <c r="CT1356" s="6"/>
      <c r="CU1356" s="6"/>
      <c r="CV1356" s="6"/>
      <c r="CW1356" s="6"/>
      <c r="CX1356" s="6"/>
      <c r="CY1356" s="6"/>
      <c r="CZ1356" s="6"/>
      <c r="DA1356" s="6"/>
      <c r="DB1356" s="6"/>
      <c r="DC1356" s="6"/>
      <c r="DD1356" s="6"/>
      <c r="DE1356" s="6"/>
      <c r="DF1356" s="6"/>
      <c r="DG1356" s="6"/>
      <c r="DH1356" s="6"/>
      <c r="DI1356" s="6"/>
      <c r="DJ1356" s="6"/>
      <c r="DK1356" s="6"/>
      <c r="DL1356" s="6"/>
      <c r="DM1356" s="6"/>
      <c r="DN1356" s="6"/>
      <c r="DO1356" s="6"/>
      <c r="DP1356" s="6"/>
      <c r="DQ1356" s="6"/>
      <c r="DR1356" s="6"/>
      <c r="DS1356" s="6"/>
      <c r="DT1356" s="6"/>
      <c r="DU1356" s="6"/>
      <c r="DV1356" s="6"/>
      <c r="DW1356" s="6"/>
      <c r="DX1356" s="6"/>
      <c r="DY1356" s="6"/>
      <c r="DZ1356" s="6"/>
      <c r="EA1356" s="6"/>
      <c r="EB1356" s="6"/>
      <c r="EC1356" s="6"/>
      <c r="ED1356" s="6"/>
      <c r="EE1356" s="6"/>
      <c r="EF1356" s="6"/>
      <c r="EG1356" s="6"/>
      <c r="EH1356" s="6"/>
      <c r="EI1356" s="6"/>
      <c r="EJ1356" s="6"/>
      <c r="EK1356" s="6"/>
      <c r="EL1356" s="6"/>
      <c r="EM1356" s="6"/>
      <c r="EN1356" s="6"/>
      <c r="EO1356" s="6"/>
      <c r="EP1356" s="6"/>
      <c r="EQ1356" s="6"/>
      <c r="ER1356" s="6"/>
      <c r="ES1356" s="6"/>
      <c r="ET1356" s="6"/>
      <c r="EU1356" s="6"/>
      <c r="EV1356" s="6"/>
      <c r="EW1356" s="6"/>
      <c r="EX1356" s="6"/>
      <c r="EY1356" s="6"/>
      <c r="EZ1356" s="6"/>
      <c r="FA1356" s="6"/>
      <c r="FB1356" s="6"/>
      <c r="FC1356" s="6"/>
      <c r="FD1356" s="6"/>
      <c r="FE1356" s="6"/>
      <c r="FF1356" s="6"/>
      <c r="FG1356" s="6"/>
      <c r="FH1356" s="6"/>
      <c r="FI1356" s="6"/>
      <c r="FJ1356" s="6"/>
      <c r="FK1356" s="6"/>
      <c r="FL1356" s="6"/>
      <c r="FM1356" s="6"/>
      <c r="FN1356" s="6"/>
      <c r="FO1356" s="6"/>
      <c r="FP1356" s="6"/>
      <c r="FQ1356" s="6"/>
      <c r="FR1356" s="6"/>
      <c r="FS1356" s="6"/>
      <c r="FT1356" s="6"/>
      <c r="FU1356" s="6"/>
      <c r="FV1356" s="6"/>
      <c r="FW1356" s="6"/>
      <c r="FX1356" s="6"/>
      <c r="FY1356" s="6"/>
      <c r="FZ1356" s="6"/>
      <c r="GA1356" s="6"/>
      <c r="GB1356" s="6"/>
      <c r="GC1356" s="6"/>
      <c r="GD1356" s="6"/>
      <c r="GE1356" s="6"/>
      <c r="GF1356" s="6"/>
      <c r="GG1356" s="6"/>
      <c r="GH1356" s="6"/>
      <c r="GI1356" s="6"/>
      <c r="GJ1356" s="6"/>
      <c r="GK1356" s="6"/>
      <c r="GL1356" s="6"/>
      <c r="GM1356" s="6"/>
      <c r="GN1356" s="6"/>
      <c r="GO1356" s="6"/>
      <c r="GP1356" s="6"/>
      <c r="GQ1356" s="6"/>
      <c r="GR1356" s="6"/>
      <c r="GS1356" s="6"/>
      <c r="GT1356" s="6"/>
      <c r="GU1356" s="6"/>
      <c r="GV1356" s="6"/>
      <c r="GW1356" s="6"/>
      <c r="GX1356" s="6"/>
      <c r="GY1356" s="6"/>
      <c r="GZ1356" s="6"/>
      <c r="HA1356" s="6"/>
      <c r="HB1356" s="6"/>
      <c r="HC1356" s="6"/>
      <c r="HD1356" s="6"/>
      <c r="HE1356" s="6"/>
      <c r="HF1356" s="6"/>
      <c r="HG1356" s="6"/>
      <c r="HH1356" s="6"/>
      <c r="HI1356" s="6"/>
      <c r="HJ1356" s="6"/>
      <c r="HK1356" s="6"/>
      <c r="HL1356" s="6"/>
      <c r="HM1356" s="6"/>
      <c r="HN1356" s="6"/>
      <c r="HO1356" s="6"/>
      <c r="HP1356" s="6"/>
      <c r="HQ1356" s="6"/>
      <c r="HR1356" s="6"/>
      <c r="HS1356" s="6"/>
      <c r="HT1356" s="6"/>
      <c r="HU1356" s="6"/>
      <c r="HV1356" s="6"/>
      <c r="HW1356" s="6"/>
      <c r="HX1356" s="6"/>
      <c r="HY1356" s="6"/>
      <c r="HZ1356" s="6"/>
      <c r="IA1356" s="6"/>
      <c r="IB1356" s="6"/>
      <c r="IC1356" s="6"/>
      <c r="ID1356" s="6"/>
      <c r="IE1356" s="6"/>
      <c r="IF1356" s="6"/>
      <c r="IG1356" s="6"/>
      <c r="IH1356" s="6"/>
      <c r="II1356" s="6"/>
      <c r="IJ1356" s="6"/>
      <c r="IK1356" s="6"/>
      <c r="IL1356" s="6"/>
      <c r="IM1356" s="6"/>
      <c r="IN1356" s="6"/>
      <c r="IO1356" s="6"/>
      <c r="IP1356" s="6"/>
      <c r="IQ1356" s="6"/>
      <c r="IR1356" s="6"/>
      <c r="IS1356" s="6"/>
      <c r="IT1356" s="6"/>
      <c r="IU1356" s="6"/>
      <c r="IV1356" s="6"/>
    </row>
    <row r="1357" spans="1:256" s="62" customFormat="1" x14ac:dyDescent="0.2">
      <c r="A1357" s="6" t="s">
        <v>894</v>
      </c>
      <c r="B1357" s="66">
        <v>38072.722916666666</v>
      </c>
      <c r="C1357" s="66">
        <v>38076.397222222222</v>
      </c>
      <c r="D1357" s="6" t="s">
        <v>1057</v>
      </c>
      <c r="E1357" s="6" t="s">
        <v>1034</v>
      </c>
      <c r="F1357" s="6"/>
      <c r="G1357" s="6">
        <v>50</v>
      </c>
      <c r="H1357" s="6"/>
      <c r="I1357" s="6"/>
      <c r="J1357" s="6"/>
      <c r="K1357" s="6"/>
      <c r="L1357" s="6"/>
      <c r="M1357" s="6">
        <v>71.180000000000007</v>
      </c>
      <c r="N1357" s="6"/>
      <c r="O1357" s="6"/>
      <c r="P1357" s="6"/>
      <c r="Q1357" s="6">
        <v>138</v>
      </c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  <c r="BD1357" s="6"/>
      <c r="BE1357" s="6"/>
      <c r="BF1357" s="6"/>
      <c r="BG1357" s="6"/>
      <c r="BH1357" s="6"/>
      <c r="BI1357" s="6"/>
      <c r="BJ1357" s="6"/>
      <c r="BK1357" s="6"/>
      <c r="BL1357" s="6"/>
      <c r="BM1357" s="6"/>
      <c r="BN1357" s="6"/>
      <c r="BO1357" s="6"/>
      <c r="BP1357" s="6"/>
      <c r="BQ1357" s="6"/>
      <c r="BR1357" s="6"/>
      <c r="BS1357" s="6"/>
      <c r="BT1357" s="6"/>
      <c r="BU1357" s="6"/>
      <c r="BV1357" s="6"/>
      <c r="BW1357" s="6"/>
      <c r="BX1357" s="6"/>
      <c r="BY1357" s="6"/>
      <c r="BZ1357" s="6"/>
      <c r="CA1357" s="6"/>
      <c r="CB1357" s="6"/>
      <c r="CC1357" s="6"/>
      <c r="CD1357" s="6"/>
      <c r="CE1357" s="6"/>
      <c r="CF1357" s="6"/>
      <c r="CG1357" s="6"/>
      <c r="CH1357" s="6"/>
      <c r="CI1357" s="6"/>
      <c r="CJ1357" s="6"/>
      <c r="CK1357" s="6"/>
      <c r="CL1357" s="6"/>
      <c r="CM1357" s="6"/>
      <c r="CN1357" s="6"/>
      <c r="CO1357" s="6"/>
      <c r="CP1357" s="6"/>
      <c r="CQ1357" s="6"/>
      <c r="CR1357" s="6"/>
      <c r="CS1357" s="6"/>
      <c r="CT1357" s="6"/>
      <c r="CU1357" s="6"/>
      <c r="CV1357" s="6"/>
      <c r="CW1357" s="6"/>
      <c r="CX1357" s="6"/>
      <c r="CY1357" s="6"/>
      <c r="CZ1357" s="6"/>
      <c r="DA1357" s="6"/>
      <c r="DB1357" s="6"/>
      <c r="DC1357" s="6"/>
      <c r="DD1357" s="6"/>
      <c r="DE1357" s="6"/>
      <c r="DF1357" s="6"/>
      <c r="DG1357" s="6"/>
      <c r="DH1357" s="6"/>
      <c r="DI1357" s="6"/>
      <c r="DJ1357" s="6"/>
      <c r="DK1357" s="6"/>
      <c r="DL1357" s="6"/>
      <c r="DM1357" s="6"/>
      <c r="DN1357" s="6"/>
      <c r="DO1357" s="6"/>
      <c r="DP1357" s="6"/>
      <c r="DQ1357" s="6"/>
      <c r="DR1357" s="6"/>
      <c r="DS1357" s="6"/>
      <c r="DT1357" s="6"/>
      <c r="DU1357" s="6"/>
      <c r="DV1357" s="6"/>
      <c r="DW1357" s="6"/>
      <c r="DX1357" s="6"/>
      <c r="DY1357" s="6"/>
      <c r="DZ1357" s="6"/>
      <c r="EA1357" s="6"/>
      <c r="EB1357" s="6"/>
      <c r="EC1357" s="6"/>
      <c r="ED1357" s="6"/>
      <c r="EE1357" s="6"/>
      <c r="EF1357" s="6"/>
      <c r="EG1357" s="6"/>
      <c r="EH1357" s="6"/>
      <c r="EI1357" s="6"/>
      <c r="EJ1357" s="6"/>
      <c r="EK1357" s="6"/>
      <c r="EL1357" s="6"/>
      <c r="EM1357" s="6"/>
      <c r="EN1357" s="6"/>
      <c r="EO1357" s="6"/>
      <c r="EP1357" s="6"/>
      <c r="EQ1357" s="6"/>
      <c r="ER1357" s="6"/>
      <c r="ES1357" s="6"/>
      <c r="ET1357" s="6"/>
      <c r="EU1357" s="6"/>
      <c r="EV1357" s="6"/>
      <c r="EW1357" s="6"/>
      <c r="EX1357" s="6"/>
      <c r="EY1357" s="6"/>
      <c r="EZ1357" s="6"/>
      <c r="FA1357" s="6"/>
      <c r="FB1357" s="6"/>
      <c r="FC1357" s="6"/>
      <c r="FD1357" s="6"/>
      <c r="FE1357" s="6"/>
      <c r="FF1357" s="6"/>
      <c r="FG1357" s="6"/>
      <c r="FH1357" s="6"/>
      <c r="FI1357" s="6"/>
      <c r="FJ1357" s="6"/>
      <c r="FK1357" s="6"/>
      <c r="FL1357" s="6"/>
      <c r="FM1357" s="6"/>
      <c r="FN1357" s="6"/>
      <c r="FO1357" s="6"/>
      <c r="FP1357" s="6"/>
      <c r="FQ1357" s="6"/>
      <c r="FR1357" s="6"/>
      <c r="FS1357" s="6"/>
      <c r="FT1357" s="6"/>
      <c r="FU1357" s="6"/>
      <c r="FV1357" s="6"/>
      <c r="FW1357" s="6"/>
      <c r="FX1357" s="6"/>
      <c r="FY1357" s="6"/>
      <c r="FZ1357" s="6"/>
      <c r="GA1357" s="6"/>
      <c r="GB1357" s="6"/>
      <c r="GC1357" s="6"/>
      <c r="GD1357" s="6"/>
      <c r="GE1357" s="6"/>
      <c r="GF1357" s="6"/>
      <c r="GG1357" s="6"/>
      <c r="GH1357" s="6"/>
      <c r="GI1357" s="6"/>
      <c r="GJ1357" s="6"/>
      <c r="GK1357" s="6"/>
      <c r="GL1357" s="6"/>
      <c r="GM1357" s="6"/>
      <c r="GN1357" s="6"/>
      <c r="GO1357" s="6"/>
      <c r="GP1357" s="6"/>
      <c r="GQ1357" s="6"/>
      <c r="GR1357" s="6"/>
      <c r="GS1357" s="6"/>
      <c r="GT1357" s="6"/>
      <c r="GU1357" s="6"/>
      <c r="GV1357" s="6"/>
      <c r="GW1357" s="6"/>
      <c r="GX1357" s="6"/>
      <c r="GY1357" s="6"/>
      <c r="GZ1357" s="6"/>
      <c r="HA1357" s="6"/>
      <c r="HB1357" s="6"/>
      <c r="HC1357" s="6"/>
      <c r="HD1357" s="6"/>
      <c r="HE1357" s="6"/>
      <c r="HF1357" s="6"/>
      <c r="HG1357" s="6"/>
      <c r="HH1357" s="6"/>
      <c r="HI1357" s="6"/>
      <c r="HJ1357" s="6"/>
      <c r="HK1357" s="6"/>
      <c r="HL1357" s="6"/>
      <c r="HM1357" s="6"/>
      <c r="HN1357" s="6"/>
      <c r="HO1357" s="6"/>
      <c r="HP1357" s="6"/>
      <c r="HQ1357" s="6"/>
      <c r="HR1357" s="6"/>
      <c r="HS1357" s="6"/>
      <c r="HT1357" s="6"/>
      <c r="HU1357" s="6"/>
      <c r="HV1357" s="6"/>
      <c r="HW1357" s="6"/>
      <c r="HX1357" s="6"/>
      <c r="HY1357" s="6"/>
      <c r="HZ1357" s="6"/>
      <c r="IA1357" s="6"/>
      <c r="IB1357" s="6"/>
      <c r="IC1357" s="6"/>
      <c r="ID1357" s="6"/>
      <c r="IE1357" s="6"/>
      <c r="IF1357" s="6"/>
      <c r="IG1357" s="6"/>
      <c r="IH1357" s="6"/>
      <c r="II1357" s="6"/>
      <c r="IJ1357" s="6"/>
      <c r="IK1357" s="6"/>
      <c r="IL1357" s="6"/>
      <c r="IM1357" s="6"/>
      <c r="IN1357" s="6"/>
      <c r="IO1357" s="6"/>
      <c r="IP1357" s="6"/>
      <c r="IQ1357" s="6"/>
      <c r="IR1357" s="6"/>
      <c r="IS1357" s="6"/>
      <c r="IT1357" s="6"/>
      <c r="IU1357" s="6"/>
      <c r="IV1357" s="6"/>
    </row>
    <row r="1358" spans="1:256" s="62" customFormat="1" x14ac:dyDescent="0.2">
      <c r="A1358" s="6" t="s">
        <v>894</v>
      </c>
      <c r="B1358" s="66">
        <v>38083.423611111109</v>
      </c>
      <c r="C1358" s="66"/>
      <c r="D1358" s="6" t="s">
        <v>1058</v>
      </c>
      <c r="E1358" s="6" t="s">
        <v>1034</v>
      </c>
      <c r="F1358" s="6"/>
      <c r="G1358" s="6">
        <v>50</v>
      </c>
      <c r="H1358" s="6"/>
      <c r="I1358" s="6"/>
      <c r="J1358" s="6"/>
      <c r="K1358" s="6">
        <v>0.28999999999999998</v>
      </c>
      <c r="L1358" s="6"/>
      <c r="M1358" s="6"/>
      <c r="N1358" s="6"/>
      <c r="O1358" s="6"/>
      <c r="P1358" s="6"/>
      <c r="Q1358" s="6">
        <v>248</v>
      </c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  <c r="BD1358" s="6"/>
      <c r="BE1358" s="6"/>
      <c r="BF1358" s="6"/>
      <c r="BG1358" s="6"/>
      <c r="BH1358" s="6"/>
      <c r="BI1358" s="6"/>
      <c r="BJ1358" s="6"/>
      <c r="BK1358" s="6"/>
      <c r="BL1358" s="6"/>
      <c r="BM1358" s="6"/>
      <c r="BN1358" s="6"/>
      <c r="BO1358" s="6"/>
      <c r="BP1358" s="6"/>
      <c r="BQ1358" s="6"/>
      <c r="BR1358" s="6"/>
      <c r="BS1358" s="6"/>
      <c r="BT1358" s="6"/>
      <c r="BU1358" s="6"/>
      <c r="BV1358" s="6"/>
      <c r="BW1358" s="6"/>
      <c r="BX1358" s="6"/>
      <c r="BY1358" s="6"/>
      <c r="BZ1358" s="6"/>
      <c r="CA1358" s="6"/>
      <c r="CB1358" s="6"/>
      <c r="CC1358" s="6"/>
      <c r="CD1358" s="6"/>
      <c r="CE1358" s="6"/>
      <c r="CF1358" s="6"/>
      <c r="CG1358" s="6"/>
      <c r="CH1358" s="6"/>
      <c r="CI1358" s="6"/>
      <c r="CJ1358" s="6"/>
      <c r="CK1358" s="6"/>
      <c r="CL1358" s="6"/>
      <c r="CM1358" s="6"/>
      <c r="CN1358" s="6"/>
      <c r="CO1358" s="6"/>
      <c r="CP1358" s="6"/>
      <c r="CQ1358" s="6"/>
      <c r="CR1358" s="6"/>
      <c r="CS1358" s="6"/>
      <c r="CT1358" s="6"/>
      <c r="CU1358" s="6"/>
      <c r="CV1358" s="6"/>
      <c r="CW1358" s="6"/>
      <c r="CX1358" s="6"/>
      <c r="CY1358" s="6"/>
      <c r="CZ1358" s="6"/>
      <c r="DA1358" s="6"/>
      <c r="DB1358" s="6"/>
      <c r="DC1358" s="6"/>
      <c r="DD1358" s="6"/>
      <c r="DE1358" s="6"/>
      <c r="DF1358" s="6"/>
      <c r="DG1358" s="6"/>
      <c r="DH1358" s="6"/>
      <c r="DI1358" s="6"/>
      <c r="DJ1358" s="6"/>
      <c r="DK1358" s="6"/>
      <c r="DL1358" s="6"/>
      <c r="DM1358" s="6"/>
      <c r="DN1358" s="6"/>
      <c r="DO1358" s="6"/>
      <c r="DP1358" s="6"/>
      <c r="DQ1358" s="6"/>
      <c r="DR1358" s="6"/>
      <c r="DS1358" s="6"/>
      <c r="DT1358" s="6"/>
      <c r="DU1358" s="6"/>
      <c r="DV1358" s="6"/>
      <c r="DW1358" s="6"/>
      <c r="DX1358" s="6"/>
      <c r="DY1358" s="6"/>
      <c r="DZ1358" s="6"/>
      <c r="EA1358" s="6"/>
      <c r="EB1358" s="6"/>
      <c r="EC1358" s="6"/>
      <c r="ED1358" s="6"/>
      <c r="EE1358" s="6"/>
      <c r="EF1358" s="6"/>
      <c r="EG1358" s="6"/>
      <c r="EH1358" s="6"/>
      <c r="EI1358" s="6"/>
      <c r="EJ1358" s="6"/>
      <c r="EK1358" s="6"/>
      <c r="EL1358" s="6"/>
      <c r="EM1358" s="6"/>
      <c r="EN1358" s="6"/>
      <c r="EO1358" s="6"/>
      <c r="EP1358" s="6"/>
      <c r="EQ1358" s="6"/>
      <c r="ER1358" s="6"/>
      <c r="ES1358" s="6"/>
      <c r="ET1358" s="6"/>
      <c r="EU1358" s="6"/>
      <c r="EV1358" s="6"/>
      <c r="EW1358" s="6"/>
      <c r="EX1358" s="6"/>
      <c r="EY1358" s="6"/>
      <c r="EZ1358" s="6"/>
      <c r="FA1358" s="6"/>
      <c r="FB1358" s="6"/>
      <c r="FC1358" s="6"/>
      <c r="FD1358" s="6"/>
      <c r="FE1358" s="6"/>
      <c r="FF1358" s="6"/>
      <c r="FG1358" s="6"/>
      <c r="FH1358" s="6"/>
      <c r="FI1358" s="6"/>
      <c r="FJ1358" s="6"/>
      <c r="FK1358" s="6"/>
      <c r="FL1358" s="6"/>
      <c r="FM1358" s="6"/>
      <c r="FN1358" s="6"/>
      <c r="FO1358" s="6"/>
      <c r="FP1358" s="6"/>
      <c r="FQ1358" s="6"/>
      <c r="FR1358" s="6"/>
      <c r="FS1358" s="6"/>
      <c r="FT1358" s="6"/>
      <c r="FU1358" s="6"/>
      <c r="FV1358" s="6"/>
      <c r="FW1358" s="6"/>
      <c r="FX1358" s="6"/>
      <c r="FY1358" s="6"/>
      <c r="FZ1358" s="6"/>
      <c r="GA1358" s="6"/>
      <c r="GB1358" s="6"/>
      <c r="GC1358" s="6"/>
      <c r="GD1358" s="6"/>
      <c r="GE1358" s="6"/>
      <c r="GF1358" s="6"/>
      <c r="GG1358" s="6"/>
      <c r="GH1358" s="6"/>
      <c r="GI1358" s="6"/>
      <c r="GJ1358" s="6"/>
      <c r="GK1358" s="6"/>
      <c r="GL1358" s="6"/>
      <c r="GM1358" s="6"/>
      <c r="GN1358" s="6"/>
      <c r="GO1358" s="6"/>
      <c r="GP1358" s="6"/>
      <c r="GQ1358" s="6"/>
      <c r="GR1358" s="6"/>
      <c r="GS1358" s="6"/>
      <c r="GT1358" s="6"/>
      <c r="GU1358" s="6"/>
      <c r="GV1358" s="6"/>
      <c r="GW1358" s="6"/>
      <c r="GX1358" s="6"/>
      <c r="GY1358" s="6"/>
      <c r="GZ1358" s="6"/>
      <c r="HA1358" s="6"/>
      <c r="HB1358" s="6"/>
      <c r="HC1358" s="6"/>
      <c r="HD1358" s="6"/>
      <c r="HE1358" s="6"/>
      <c r="HF1358" s="6"/>
      <c r="HG1358" s="6"/>
      <c r="HH1358" s="6"/>
      <c r="HI1358" s="6"/>
      <c r="HJ1358" s="6"/>
      <c r="HK1358" s="6"/>
      <c r="HL1358" s="6"/>
      <c r="HM1358" s="6"/>
      <c r="HN1358" s="6"/>
      <c r="HO1358" s="6"/>
      <c r="HP1358" s="6"/>
      <c r="HQ1358" s="6"/>
      <c r="HR1358" s="6"/>
      <c r="HS1358" s="6"/>
      <c r="HT1358" s="6"/>
      <c r="HU1358" s="6"/>
      <c r="HV1358" s="6"/>
      <c r="HW1358" s="6"/>
      <c r="HX1358" s="6"/>
      <c r="HY1358" s="6"/>
      <c r="HZ1358" s="6"/>
      <c r="IA1358" s="6"/>
      <c r="IB1358" s="6"/>
      <c r="IC1358" s="6"/>
      <c r="ID1358" s="6"/>
      <c r="IE1358" s="6"/>
      <c r="IF1358" s="6"/>
      <c r="IG1358" s="6"/>
      <c r="IH1358" s="6"/>
      <c r="II1358" s="6"/>
      <c r="IJ1358" s="6"/>
      <c r="IK1358" s="6"/>
      <c r="IL1358" s="6"/>
      <c r="IM1358" s="6"/>
      <c r="IN1358" s="6"/>
      <c r="IO1358" s="6"/>
      <c r="IP1358" s="6"/>
      <c r="IQ1358" s="6"/>
      <c r="IR1358" s="6"/>
      <c r="IS1358" s="6"/>
      <c r="IT1358" s="6"/>
      <c r="IU1358" s="6"/>
      <c r="IV1358" s="6"/>
    </row>
    <row r="1359" spans="1:256" s="62" customFormat="1" x14ac:dyDescent="0.2">
      <c r="A1359" s="6" t="s">
        <v>894</v>
      </c>
      <c r="B1359" s="66">
        <v>38094.11041666667</v>
      </c>
      <c r="C1359" s="66">
        <v>38099.530555555553</v>
      </c>
      <c r="D1359" s="6" t="s">
        <v>1059</v>
      </c>
      <c r="E1359" s="6" t="s">
        <v>1034</v>
      </c>
      <c r="F1359" s="6"/>
      <c r="G1359" s="6">
        <v>50</v>
      </c>
      <c r="H1359" s="6"/>
      <c r="I1359" s="6"/>
      <c r="J1359" s="6"/>
      <c r="K1359" s="6"/>
      <c r="L1359" s="6"/>
      <c r="M1359" s="6">
        <v>78.900000000000006</v>
      </c>
      <c r="N1359" s="6"/>
      <c r="O1359" s="6"/>
      <c r="P1359" s="6"/>
      <c r="Q1359" s="6">
        <v>133</v>
      </c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  <c r="BD1359" s="6"/>
      <c r="BE1359" s="6"/>
      <c r="BF1359" s="6"/>
      <c r="BG1359" s="6"/>
      <c r="BH1359" s="6"/>
      <c r="BI1359" s="6"/>
      <c r="BJ1359" s="6"/>
      <c r="BK1359" s="6"/>
      <c r="BL1359" s="6"/>
      <c r="BM1359" s="6"/>
      <c r="BN1359" s="6"/>
      <c r="BO1359" s="6"/>
      <c r="BP1359" s="6"/>
      <c r="BQ1359" s="6"/>
      <c r="BR1359" s="6"/>
      <c r="BS1359" s="6"/>
      <c r="BT1359" s="6"/>
      <c r="BU1359" s="6"/>
      <c r="BV1359" s="6"/>
      <c r="BW1359" s="6"/>
      <c r="BX1359" s="6"/>
      <c r="BY1359" s="6"/>
      <c r="BZ1359" s="6"/>
      <c r="CA1359" s="6"/>
      <c r="CB1359" s="6"/>
      <c r="CC1359" s="6"/>
      <c r="CD1359" s="6"/>
      <c r="CE1359" s="6"/>
      <c r="CF1359" s="6"/>
      <c r="CG1359" s="6"/>
      <c r="CH1359" s="6"/>
      <c r="CI1359" s="6"/>
      <c r="CJ1359" s="6"/>
      <c r="CK1359" s="6"/>
      <c r="CL1359" s="6"/>
      <c r="CM1359" s="6"/>
      <c r="CN1359" s="6"/>
      <c r="CO1359" s="6"/>
      <c r="CP1359" s="6"/>
      <c r="CQ1359" s="6"/>
      <c r="CR1359" s="6"/>
      <c r="CS1359" s="6"/>
      <c r="CT1359" s="6"/>
      <c r="CU1359" s="6"/>
      <c r="CV1359" s="6"/>
      <c r="CW1359" s="6"/>
      <c r="CX1359" s="6"/>
      <c r="CY1359" s="6"/>
      <c r="CZ1359" s="6"/>
      <c r="DA1359" s="6"/>
      <c r="DB1359" s="6"/>
      <c r="DC1359" s="6"/>
      <c r="DD1359" s="6"/>
      <c r="DE1359" s="6"/>
      <c r="DF1359" s="6"/>
      <c r="DG1359" s="6"/>
      <c r="DH1359" s="6"/>
      <c r="DI1359" s="6"/>
      <c r="DJ1359" s="6"/>
      <c r="DK1359" s="6"/>
      <c r="DL1359" s="6"/>
      <c r="DM1359" s="6"/>
      <c r="DN1359" s="6"/>
      <c r="DO1359" s="6"/>
      <c r="DP1359" s="6"/>
      <c r="DQ1359" s="6"/>
      <c r="DR1359" s="6"/>
      <c r="DS1359" s="6"/>
      <c r="DT1359" s="6"/>
      <c r="DU1359" s="6"/>
      <c r="DV1359" s="6"/>
      <c r="DW1359" s="6"/>
      <c r="DX1359" s="6"/>
      <c r="DY1359" s="6"/>
      <c r="DZ1359" s="6"/>
      <c r="EA1359" s="6"/>
      <c r="EB1359" s="6"/>
      <c r="EC1359" s="6"/>
      <c r="ED1359" s="6"/>
      <c r="EE1359" s="6"/>
      <c r="EF1359" s="6"/>
      <c r="EG1359" s="6"/>
      <c r="EH1359" s="6"/>
      <c r="EI1359" s="6"/>
      <c r="EJ1359" s="6"/>
      <c r="EK1359" s="6"/>
      <c r="EL1359" s="6"/>
      <c r="EM1359" s="6"/>
      <c r="EN1359" s="6"/>
      <c r="EO1359" s="6"/>
      <c r="EP1359" s="6"/>
      <c r="EQ1359" s="6"/>
      <c r="ER1359" s="6"/>
      <c r="ES1359" s="6"/>
      <c r="ET1359" s="6"/>
      <c r="EU1359" s="6"/>
      <c r="EV1359" s="6"/>
      <c r="EW1359" s="6"/>
      <c r="EX1359" s="6"/>
      <c r="EY1359" s="6"/>
      <c r="EZ1359" s="6"/>
      <c r="FA1359" s="6"/>
      <c r="FB1359" s="6"/>
      <c r="FC1359" s="6"/>
      <c r="FD1359" s="6"/>
      <c r="FE1359" s="6"/>
      <c r="FF1359" s="6"/>
      <c r="FG1359" s="6"/>
      <c r="FH1359" s="6"/>
      <c r="FI1359" s="6"/>
      <c r="FJ1359" s="6"/>
      <c r="FK1359" s="6"/>
      <c r="FL1359" s="6"/>
      <c r="FM1359" s="6"/>
      <c r="FN1359" s="6"/>
      <c r="FO1359" s="6"/>
      <c r="FP1359" s="6"/>
      <c r="FQ1359" s="6"/>
      <c r="FR1359" s="6"/>
      <c r="FS1359" s="6"/>
      <c r="FT1359" s="6"/>
      <c r="FU1359" s="6"/>
      <c r="FV1359" s="6"/>
      <c r="FW1359" s="6"/>
      <c r="FX1359" s="6"/>
      <c r="FY1359" s="6"/>
      <c r="FZ1359" s="6"/>
      <c r="GA1359" s="6"/>
      <c r="GB1359" s="6"/>
      <c r="GC1359" s="6"/>
      <c r="GD1359" s="6"/>
      <c r="GE1359" s="6"/>
      <c r="GF1359" s="6"/>
      <c r="GG1359" s="6"/>
      <c r="GH1359" s="6"/>
      <c r="GI1359" s="6"/>
      <c r="GJ1359" s="6"/>
      <c r="GK1359" s="6"/>
      <c r="GL1359" s="6"/>
      <c r="GM1359" s="6"/>
      <c r="GN1359" s="6"/>
      <c r="GO1359" s="6"/>
      <c r="GP1359" s="6"/>
      <c r="GQ1359" s="6"/>
      <c r="GR1359" s="6"/>
      <c r="GS1359" s="6"/>
      <c r="GT1359" s="6"/>
      <c r="GU1359" s="6"/>
      <c r="GV1359" s="6"/>
      <c r="GW1359" s="6"/>
      <c r="GX1359" s="6"/>
      <c r="GY1359" s="6"/>
      <c r="GZ1359" s="6"/>
      <c r="HA1359" s="6"/>
      <c r="HB1359" s="6"/>
      <c r="HC1359" s="6"/>
      <c r="HD1359" s="6"/>
      <c r="HE1359" s="6"/>
      <c r="HF1359" s="6"/>
      <c r="HG1359" s="6"/>
      <c r="HH1359" s="6"/>
      <c r="HI1359" s="6"/>
      <c r="HJ1359" s="6"/>
      <c r="HK1359" s="6"/>
      <c r="HL1359" s="6"/>
      <c r="HM1359" s="6"/>
      <c r="HN1359" s="6"/>
      <c r="HO1359" s="6"/>
      <c r="HP1359" s="6"/>
      <c r="HQ1359" s="6"/>
      <c r="HR1359" s="6"/>
      <c r="HS1359" s="6"/>
      <c r="HT1359" s="6"/>
      <c r="HU1359" s="6"/>
      <c r="HV1359" s="6"/>
      <c r="HW1359" s="6"/>
      <c r="HX1359" s="6"/>
      <c r="HY1359" s="6"/>
      <c r="HZ1359" s="6"/>
      <c r="IA1359" s="6"/>
      <c r="IB1359" s="6"/>
      <c r="IC1359" s="6"/>
      <c r="ID1359" s="6"/>
      <c r="IE1359" s="6"/>
      <c r="IF1359" s="6"/>
      <c r="IG1359" s="6"/>
      <c r="IH1359" s="6"/>
      <c r="II1359" s="6"/>
      <c r="IJ1359" s="6"/>
      <c r="IK1359" s="6"/>
      <c r="IL1359" s="6"/>
      <c r="IM1359" s="6"/>
      <c r="IN1359" s="6"/>
      <c r="IO1359" s="6"/>
      <c r="IP1359" s="6"/>
      <c r="IQ1359" s="6"/>
      <c r="IR1359" s="6"/>
      <c r="IS1359" s="6"/>
      <c r="IT1359" s="6"/>
      <c r="IU1359" s="6"/>
      <c r="IV1359" s="6"/>
    </row>
    <row r="1360" spans="1:256" s="62" customFormat="1" x14ac:dyDescent="0.2">
      <c r="A1360" s="6" t="s">
        <v>894</v>
      </c>
      <c r="B1360" s="66">
        <v>38353.706944444442</v>
      </c>
      <c r="C1360" s="66">
        <v>38354.01458333333</v>
      </c>
      <c r="D1360" s="6" t="s">
        <v>1060</v>
      </c>
      <c r="E1360" s="6" t="s">
        <v>1061</v>
      </c>
      <c r="F1360" s="6"/>
      <c r="G1360" s="6">
        <v>50</v>
      </c>
      <c r="H1360" s="6"/>
      <c r="I1360" s="6"/>
      <c r="J1360" s="6"/>
      <c r="K1360" s="6"/>
      <c r="L1360" s="6"/>
      <c r="M1360" s="6">
        <v>25.59</v>
      </c>
      <c r="N1360" s="6"/>
      <c r="O1360" s="6"/>
      <c r="P1360" s="6"/>
      <c r="Q1360" s="6">
        <v>181</v>
      </c>
      <c r="R1360" s="6"/>
      <c r="S1360" s="6"/>
      <c r="T1360" s="6"/>
      <c r="U1360" s="6"/>
      <c r="V1360" s="6"/>
      <c r="W1360" s="6">
        <v>35</v>
      </c>
      <c r="X1360" s="6"/>
      <c r="Y1360" s="6">
        <v>4</v>
      </c>
      <c r="Z1360" s="6"/>
      <c r="AA1360" s="6"/>
      <c r="AB1360" s="6"/>
      <c r="AC1360" s="6"/>
      <c r="AD1360" s="6"/>
      <c r="AE1360" s="6"/>
      <c r="AF1360" s="6"/>
      <c r="AG1360" s="6"/>
      <c r="AH1360" s="6"/>
      <c r="AI1360" s="6">
        <v>23</v>
      </c>
      <c r="AJ1360" s="6" t="s">
        <v>1784</v>
      </c>
      <c r="AK1360" s="6">
        <v>2.5</v>
      </c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  <c r="BD1360" s="6"/>
      <c r="BE1360" s="6"/>
      <c r="BF1360" s="6"/>
      <c r="BG1360" s="6"/>
      <c r="BH1360" s="6"/>
      <c r="BI1360" s="6"/>
      <c r="BJ1360" s="6"/>
      <c r="BK1360" s="6"/>
      <c r="BL1360" s="6"/>
      <c r="BM1360" s="6"/>
      <c r="BN1360" s="6"/>
      <c r="BO1360" s="6"/>
      <c r="BP1360" s="6"/>
      <c r="BQ1360" s="6"/>
      <c r="BR1360" s="6"/>
      <c r="BS1360" s="6"/>
      <c r="BT1360" s="6"/>
      <c r="BU1360" s="6"/>
      <c r="BV1360" s="6"/>
      <c r="BW1360" s="6"/>
      <c r="BX1360" s="6"/>
      <c r="BY1360" s="6"/>
      <c r="BZ1360" s="6"/>
      <c r="CA1360" s="6"/>
      <c r="CB1360" s="6"/>
      <c r="CC1360" s="6"/>
      <c r="CD1360" s="6"/>
      <c r="CE1360" s="6"/>
      <c r="CF1360" s="6"/>
      <c r="CG1360" s="6"/>
      <c r="CH1360" s="6"/>
      <c r="CI1360" s="6"/>
      <c r="CJ1360" s="6"/>
      <c r="CK1360" s="6"/>
      <c r="CL1360" s="6"/>
      <c r="CM1360" s="6"/>
      <c r="CN1360" s="6"/>
      <c r="CO1360" s="6"/>
      <c r="CP1360" s="6"/>
      <c r="CQ1360" s="6"/>
      <c r="CR1360" s="6"/>
      <c r="CS1360" s="6"/>
      <c r="CT1360" s="6"/>
      <c r="CU1360" s="6"/>
      <c r="CV1360" s="6"/>
      <c r="CW1360" s="6"/>
      <c r="CX1360" s="6"/>
      <c r="CY1360" s="6"/>
      <c r="CZ1360" s="6"/>
      <c r="DA1360" s="6"/>
      <c r="DB1360" s="6"/>
      <c r="DC1360" s="6"/>
      <c r="DD1360" s="6"/>
      <c r="DE1360" s="6"/>
      <c r="DF1360" s="6"/>
      <c r="DG1360" s="6"/>
      <c r="DH1360" s="6"/>
      <c r="DI1360" s="6"/>
      <c r="DJ1360" s="6"/>
      <c r="DK1360" s="6"/>
      <c r="DL1360" s="6"/>
      <c r="DM1360" s="6"/>
      <c r="DN1360" s="6"/>
      <c r="DO1360" s="6"/>
      <c r="DP1360" s="6"/>
      <c r="DQ1360" s="6"/>
      <c r="DR1360" s="6"/>
      <c r="DS1360" s="6"/>
      <c r="DT1360" s="6"/>
      <c r="DU1360" s="6"/>
      <c r="DV1360" s="6"/>
      <c r="DW1360" s="6"/>
      <c r="DX1360" s="6"/>
      <c r="DY1360" s="6"/>
      <c r="DZ1360" s="6"/>
      <c r="EA1360" s="6"/>
      <c r="EB1360" s="6"/>
      <c r="EC1360" s="6"/>
      <c r="ED1360" s="6"/>
      <c r="EE1360" s="6"/>
      <c r="EF1360" s="6"/>
      <c r="EG1360" s="6"/>
      <c r="EH1360" s="6"/>
      <c r="EI1360" s="6"/>
      <c r="EJ1360" s="6"/>
      <c r="EK1360" s="6"/>
      <c r="EL1360" s="6"/>
      <c r="EM1360" s="6"/>
      <c r="EN1360" s="6"/>
      <c r="EO1360" s="6"/>
      <c r="EP1360" s="6"/>
      <c r="EQ1360" s="6"/>
      <c r="ER1360" s="6"/>
      <c r="ES1360" s="6"/>
      <c r="ET1360" s="6"/>
      <c r="EU1360" s="6"/>
      <c r="EV1360" s="6"/>
      <c r="EW1360" s="6"/>
      <c r="EX1360" s="6"/>
      <c r="EY1360" s="6"/>
      <c r="EZ1360" s="6"/>
      <c r="FA1360" s="6"/>
      <c r="FB1360" s="6"/>
      <c r="FC1360" s="6"/>
      <c r="FD1360" s="6"/>
      <c r="FE1360" s="6"/>
      <c r="FF1360" s="6"/>
      <c r="FG1360" s="6"/>
      <c r="FH1360" s="6"/>
      <c r="FI1360" s="6"/>
      <c r="FJ1360" s="6"/>
      <c r="FK1360" s="6"/>
      <c r="FL1360" s="6"/>
      <c r="FM1360" s="6"/>
      <c r="FN1360" s="6"/>
      <c r="FO1360" s="6"/>
      <c r="FP1360" s="6"/>
      <c r="FQ1360" s="6"/>
      <c r="FR1360" s="6"/>
      <c r="FS1360" s="6"/>
      <c r="FT1360" s="6"/>
      <c r="FU1360" s="6"/>
      <c r="FV1360" s="6"/>
      <c r="FW1360" s="6"/>
      <c r="FX1360" s="6"/>
      <c r="FY1360" s="6"/>
      <c r="FZ1360" s="6"/>
      <c r="GA1360" s="6"/>
      <c r="GB1360" s="6"/>
      <c r="GC1360" s="6"/>
      <c r="GD1360" s="6"/>
      <c r="GE1360" s="6"/>
      <c r="GF1360" s="6"/>
      <c r="GG1360" s="6"/>
      <c r="GH1360" s="6"/>
      <c r="GI1360" s="6"/>
      <c r="GJ1360" s="6"/>
      <c r="GK1360" s="6"/>
      <c r="GL1360" s="6"/>
      <c r="GM1360" s="6"/>
      <c r="GN1360" s="6"/>
      <c r="GO1360" s="6"/>
      <c r="GP1360" s="6"/>
      <c r="GQ1360" s="6"/>
      <c r="GR1360" s="6"/>
      <c r="GS1360" s="6"/>
      <c r="GT1360" s="6"/>
      <c r="GU1360" s="6"/>
      <c r="GV1360" s="6"/>
      <c r="GW1360" s="6"/>
      <c r="GX1360" s="6"/>
      <c r="GY1360" s="6"/>
      <c r="GZ1360" s="6"/>
      <c r="HA1360" s="6"/>
      <c r="HB1360" s="6"/>
      <c r="HC1360" s="6"/>
      <c r="HD1360" s="6"/>
      <c r="HE1360" s="6"/>
      <c r="HF1360" s="6"/>
      <c r="HG1360" s="6"/>
      <c r="HH1360" s="6"/>
      <c r="HI1360" s="6"/>
      <c r="HJ1360" s="6"/>
      <c r="HK1360" s="6"/>
      <c r="HL1360" s="6"/>
      <c r="HM1360" s="6"/>
      <c r="HN1360" s="6"/>
      <c r="HO1360" s="6"/>
      <c r="HP1360" s="6"/>
      <c r="HQ1360" s="6"/>
      <c r="HR1360" s="6"/>
      <c r="HS1360" s="6"/>
      <c r="HT1360" s="6"/>
      <c r="HU1360" s="6"/>
      <c r="HV1360" s="6"/>
      <c r="HW1360" s="6"/>
      <c r="HX1360" s="6"/>
      <c r="HY1360" s="6"/>
      <c r="HZ1360" s="6"/>
      <c r="IA1360" s="6"/>
      <c r="IB1360" s="6"/>
      <c r="IC1360" s="6"/>
      <c r="ID1360" s="6"/>
      <c r="IE1360" s="6"/>
      <c r="IF1360" s="6"/>
      <c r="IG1360" s="6"/>
      <c r="IH1360" s="6"/>
      <c r="II1360" s="6"/>
      <c r="IJ1360" s="6"/>
      <c r="IK1360" s="6"/>
      <c r="IL1360" s="6"/>
      <c r="IM1360" s="6"/>
      <c r="IN1360" s="6"/>
      <c r="IO1360" s="6"/>
      <c r="IP1360" s="6"/>
      <c r="IQ1360" s="6"/>
      <c r="IR1360" s="6"/>
      <c r="IS1360" s="6"/>
      <c r="IT1360" s="6"/>
      <c r="IU1360" s="6"/>
      <c r="IV1360" s="6"/>
    </row>
    <row r="1361" spans="1:256" s="62" customFormat="1" x14ac:dyDescent="0.2">
      <c r="A1361" s="6" t="s">
        <v>894</v>
      </c>
      <c r="B1361" s="66">
        <v>38355.550000000003</v>
      </c>
      <c r="C1361" s="66">
        <v>38355.790277777778</v>
      </c>
      <c r="D1361" s="6" t="s">
        <v>1062</v>
      </c>
      <c r="E1361" s="6" t="s">
        <v>1063</v>
      </c>
      <c r="F1361" s="6"/>
      <c r="G1361" s="6">
        <v>50</v>
      </c>
      <c r="H1361" s="6"/>
      <c r="I1361" s="6"/>
      <c r="J1361" s="6"/>
      <c r="K1361" s="6"/>
      <c r="L1361" s="6"/>
      <c r="M1361" s="6">
        <v>0.9</v>
      </c>
      <c r="N1361" s="6"/>
      <c r="O1361" s="6">
        <v>48100</v>
      </c>
      <c r="P1361" s="6"/>
      <c r="Q1361" s="6">
        <v>81800</v>
      </c>
      <c r="R1361" s="6"/>
      <c r="S1361" s="6">
        <v>2.63</v>
      </c>
      <c r="T1361" s="6"/>
      <c r="U1361" s="6">
        <v>7.93</v>
      </c>
      <c r="V1361" s="6"/>
      <c r="W1361" s="6">
        <v>1650</v>
      </c>
      <c r="X1361" s="6"/>
      <c r="Y1361" s="6">
        <v>785</v>
      </c>
      <c r="Z1361" s="6"/>
      <c r="AA1361" s="6">
        <v>1180</v>
      </c>
      <c r="AB1361" s="6"/>
      <c r="AC1361" s="6">
        <v>6930</v>
      </c>
      <c r="AD1361" s="6" t="s">
        <v>1784</v>
      </c>
      <c r="AE1361" s="6">
        <v>18</v>
      </c>
      <c r="AF1361" s="6"/>
      <c r="AG1361" s="6">
        <v>70000</v>
      </c>
      <c r="AH1361" s="6"/>
      <c r="AI1361" s="6">
        <v>3400</v>
      </c>
      <c r="AJ1361" s="6" t="s">
        <v>1784</v>
      </c>
      <c r="AK1361" s="6">
        <v>25</v>
      </c>
      <c r="AL1361" s="6"/>
      <c r="AM1361" s="6">
        <v>7.84</v>
      </c>
      <c r="AN1361" s="6"/>
      <c r="AO1361" s="6">
        <v>1480</v>
      </c>
      <c r="AP1361" s="6"/>
      <c r="AQ1361" s="6">
        <v>6600</v>
      </c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  <c r="BD1361" s="6"/>
      <c r="BE1361" s="6"/>
      <c r="BF1361" s="6"/>
      <c r="BG1361" s="6"/>
      <c r="BH1361" s="6"/>
      <c r="BI1361" s="6"/>
      <c r="BJ1361" s="6"/>
      <c r="BK1361" s="6"/>
      <c r="BL1361" s="6"/>
      <c r="BM1361" s="6"/>
      <c r="BN1361" s="6"/>
      <c r="BO1361" s="6"/>
      <c r="BP1361" s="6"/>
      <c r="BQ1361" s="6"/>
      <c r="BR1361" s="6"/>
      <c r="BS1361" s="6"/>
      <c r="BT1361" s="6"/>
      <c r="BU1361" s="6"/>
      <c r="BV1361" s="6"/>
      <c r="BW1361" s="6"/>
      <c r="BX1361" s="6"/>
      <c r="BY1361" s="6"/>
      <c r="BZ1361" s="6"/>
      <c r="CA1361" s="6">
        <v>4600</v>
      </c>
      <c r="CB1361" s="6"/>
      <c r="CC1361" s="6"/>
      <c r="CD1361" s="6"/>
      <c r="CE1361" s="6"/>
      <c r="CF1361" s="6"/>
      <c r="CG1361" s="6"/>
      <c r="CH1361" s="6"/>
      <c r="CI1361" s="6"/>
      <c r="CJ1361" s="6"/>
      <c r="CK1361" s="6"/>
      <c r="CL1361" s="6"/>
      <c r="CM1361" s="6"/>
      <c r="CN1361" s="6"/>
      <c r="CO1361" s="6"/>
      <c r="CP1361" s="6"/>
      <c r="CQ1361" s="6"/>
      <c r="CR1361" s="6"/>
      <c r="CS1361" s="6"/>
      <c r="CT1361" s="6"/>
      <c r="CU1361" s="6"/>
      <c r="CV1361" s="6"/>
      <c r="CW1361" s="6"/>
      <c r="CX1361" s="6"/>
      <c r="CY1361" s="6"/>
      <c r="CZ1361" s="6"/>
      <c r="DA1361" s="6"/>
      <c r="DB1361" s="6"/>
      <c r="DC1361" s="6"/>
      <c r="DD1361" s="6"/>
      <c r="DE1361" s="6"/>
      <c r="DF1361" s="6"/>
      <c r="DG1361" s="6"/>
      <c r="DH1361" s="6"/>
      <c r="DI1361" s="6"/>
      <c r="DJ1361" s="6"/>
      <c r="DK1361" s="6"/>
      <c r="DL1361" s="6"/>
      <c r="DM1361" s="6"/>
      <c r="DN1361" s="6"/>
      <c r="DO1361" s="6"/>
      <c r="DP1361" s="6"/>
      <c r="DQ1361" s="6"/>
      <c r="DR1361" s="6"/>
      <c r="DS1361" s="6"/>
      <c r="DT1361" s="6"/>
      <c r="DU1361" s="6"/>
      <c r="DV1361" s="6"/>
      <c r="DW1361" s="6"/>
      <c r="DX1361" s="6"/>
      <c r="DY1361" s="6"/>
      <c r="DZ1361" s="6"/>
      <c r="EA1361" s="6"/>
      <c r="EB1361" s="6"/>
      <c r="EC1361" s="6"/>
      <c r="ED1361" s="6"/>
      <c r="EE1361" s="6"/>
      <c r="EF1361" s="6"/>
      <c r="EG1361" s="6"/>
      <c r="EH1361" s="6"/>
      <c r="EI1361" s="6"/>
      <c r="EJ1361" s="6"/>
      <c r="EK1361" s="6"/>
      <c r="EL1361" s="6"/>
      <c r="EM1361" s="6"/>
      <c r="EN1361" s="6"/>
      <c r="EO1361" s="6"/>
      <c r="EP1361" s="6"/>
      <c r="EQ1361" s="6"/>
      <c r="ER1361" s="6"/>
      <c r="ES1361" s="6"/>
      <c r="ET1361" s="6"/>
      <c r="EU1361" s="6"/>
      <c r="EV1361" s="6"/>
      <c r="EW1361" s="6"/>
      <c r="EX1361" s="6"/>
      <c r="EY1361" s="6"/>
      <c r="EZ1361" s="6"/>
      <c r="FA1361" s="6"/>
      <c r="FB1361" s="6"/>
      <c r="FC1361" s="6"/>
      <c r="FD1361" s="6"/>
      <c r="FE1361" s="6"/>
      <c r="FF1361" s="6"/>
      <c r="FG1361" s="6"/>
      <c r="FH1361" s="6"/>
      <c r="FI1361" s="6"/>
      <c r="FJ1361" s="6"/>
      <c r="FK1361" s="6"/>
      <c r="FL1361" s="6"/>
      <c r="FM1361" s="6"/>
      <c r="FN1361" s="6"/>
      <c r="FO1361" s="6"/>
      <c r="FP1361" s="6"/>
      <c r="FQ1361" s="6"/>
      <c r="FR1361" s="6"/>
      <c r="FS1361" s="6"/>
      <c r="FT1361" s="6"/>
      <c r="FU1361" s="6"/>
      <c r="FV1361" s="6"/>
      <c r="FW1361" s="6"/>
      <c r="FX1361" s="6"/>
      <c r="FY1361" s="6"/>
      <c r="FZ1361" s="6"/>
      <c r="GA1361" s="6"/>
      <c r="GB1361" s="6"/>
      <c r="GC1361" s="6"/>
      <c r="GD1361" s="6"/>
      <c r="GE1361" s="6"/>
      <c r="GF1361" s="6"/>
      <c r="GG1361" s="6"/>
      <c r="GH1361" s="6"/>
      <c r="GI1361" s="6"/>
      <c r="GJ1361" s="6"/>
      <c r="GK1361" s="6"/>
      <c r="GL1361" s="6"/>
      <c r="GM1361" s="6"/>
      <c r="GN1361" s="6"/>
      <c r="GO1361" s="6"/>
      <c r="GP1361" s="6"/>
      <c r="GQ1361" s="6"/>
      <c r="GR1361" s="6"/>
      <c r="GS1361" s="6"/>
      <c r="GT1361" s="6"/>
      <c r="GU1361" s="6"/>
      <c r="GV1361" s="6"/>
      <c r="GW1361" s="6"/>
      <c r="GX1361" s="6"/>
      <c r="GY1361" s="6"/>
      <c r="GZ1361" s="6"/>
      <c r="HA1361" s="6"/>
      <c r="HB1361" s="6"/>
      <c r="HC1361" s="6"/>
      <c r="HD1361" s="6"/>
      <c r="HE1361" s="6"/>
      <c r="HF1361" s="6"/>
      <c r="HG1361" s="6"/>
      <c r="HH1361" s="6"/>
      <c r="HI1361" s="6"/>
      <c r="HJ1361" s="6"/>
      <c r="HK1361" s="6"/>
      <c r="HL1361" s="6"/>
      <c r="HM1361" s="6"/>
      <c r="HN1361" s="6"/>
      <c r="HO1361" s="6"/>
      <c r="HP1361" s="6"/>
      <c r="HQ1361" s="6"/>
      <c r="HR1361" s="6"/>
      <c r="HS1361" s="6"/>
      <c r="HT1361" s="6"/>
      <c r="HU1361" s="6"/>
      <c r="HV1361" s="6"/>
      <c r="HW1361" s="6"/>
      <c r="HX1361" s="6"/>
      <c r="HY1361" s="6"/>
      <c r="HZ1361" s="6"/>
      <c r="IA1361" s="6"/>
      <c r="IB1361" s="6"/>
      <c r="IC1361" s="6"/>
      <c r="ID1361" s="6"/>
      <c r="IE1361" s="6"/>
      <c r="IF1361" s="6"/>
      <c r="IG1361" s="6"/>
      <c r="IH1361" s="6"/>
      <c r="II1361" s="6"/>
      <c r="IJ1361" s="6"/>
      <c r="IK1361" s="6"/>
      <c r="IL1361" s="6"/>
      <c r="IM1361" s="6"/>
      <c r="IN1361" s="6"/>
      <c r="IO1361" s="6"/>
      <c r="IP1361" s="6"/>
      <c r="IQ1361" s="6"/>
      <c r="IR1361" s="6"/>
      <c r="IS1361" s="6"/>
      <c r="IT1361" s="6"/>
      <c r="IU1361" s="6"/>
      <c r="IV1361" s="6"/>
    </row>
    <row r="1362" spans="1:256" s="62" customFormat="1" x14ac:dyDescent="0.2">
      <c r="A1362" s="6" t="s">
        <v>894</v>
      </c>
      <c r="B1362" s="66">
        <v>38363.564583333333</v>
      </c>
      <c r="C1362" s="66">
        <v>38365.350694444445</v>
      </c>
      <c r="D1362" s="6" t="s">
        <v>1064</v>
      </c>
      <c r="E1362" s="6" t="s">
        <v>1065</v>
      </c>
      <c r="F1362" s="6"/>
      <c r="G1362" s="6">
        <v>50</v>
      </c>
      <c r="H1362" s="6"/>
      <c r="I1362" s="6"/>
      <c r="J1362" s="6"/>
      <c r="K1362" s="6"/>
      <c r="L1362" s="6"/>
      <c r="M1362" s="6">
        <v>90.68</v>
      </c>
      <c r="N1362" s="6" t="s">
        <v>1934</v>
      </c>
      <c r="O1362" s="6">
        <v>629</v>
      </c>
      <c r="P1362" s="6"/>
      <c r="Q1362" s="6">
        <v>2340</v>
      </c>
      <c r="R1362" s="6"/>
      <c r="S1362" s="6">
        <v>0.221</v>
      </c>
      <c r="T1362" s="6"/>
      <c r="U1362" s="6">
        <v>1.73</v>
      </c>
      <c r="V1362" s="6"/>
      <c r="W1362" s="6">
        <v>200</v>
      </c>
      <c r="X1362" s="6"/>
      <c r="Y1362" s="6">
        <v>36.9</v>
      </c>
      <c r="Z1362" s="6"/>
      <c r="AA1362" s="6">
        <v>22.8</v>
      </c>
      <c r="AB1362" s="6"/>
      <c r="AC1362" s="6">
        <v>877</v>
      </c>
      <c r="AD1362" s="6" t="s">
        <v>1784</v>
      </c>
      <c r="AE1362" s="6">
        <v>18</v>
      </c>
      <c r="AF1362" s="6"/>
      <c r="AG1362" s="6">
        <v>1000</v>
      </c>
      <c r="AH1362" s="6"/>
      <c r="AI1362" s="6">
        <v>350</v>
      </c>
      <c r="AJ1362" s="6"/>
      <c r="AK1362" s="6">
        <v>38</v>
      </c>
      <c r="AL1362" s="6"/>
      <c r="AM1362" s="6">
        <v>7.36</v>
      </c>
      <c r="AN1362" s="6"/>
      <c r="AO1362" s="6">
        <v>263</v>
      </c>
      <c r="AP1362" s="6"/>
      <c r="AQ1362" s="6">
        <v>70</v>
      </c>
      <c r="AR1362" s="6"/>
      <c r="AS1362" s="6"/>
      <c r="AT1362" s="6"/>
      <c r="AU1362" s="6"/>
      <c r="AV1362" s="6"/>
      <c r="AW1362" s="6"/>
      <c r="AX1362" s="6"/>
      <c r="AY1362" s="6"/>
      <c r="AZ1362" s="6"/>
      <c r="BA1362" s="6">
        <v>117</v>
      </c>
      <c r="BB1362" s="6"/>
      <c r="BC1362" s="6">
        <v>25.4</v>
      </c>
      <c r="BD1362" s="6"/>
      <c r="BE1362" s="6"/>
      <c r="BF1362" s="6"/>
      <c r="BG1362" s="6">
        <v>31</v>
      </c>
      <c r="BH1362" s="6"/>
      <c r="BI1362" s="6">
        <v>6.5</v>
      </c>
      <c r="BJ1362" s="6"/>
      <c r="BK1362" s="6">
        <v>19.3</v>
      </c>
      <c r="BL1362" s="6"/>
      <c r="BM1362" s="6">
        <v>279</v>
      </c>
      <c r="BN1362" s="6"/>
      <c r="BO1362" s="6"/>
      <c r="BP1362" s="6"/>
      <c r="BQ1362" s="6"/>
      <c r="BR1362" s="6"/>
      <c r="BS1362" s="6"/>
      <c r="BT1362" s="6"/>
      <c r="BU1362" s="6">
        <v>90.2</v>
      </c>
      <c r="BV1362" s="6"/>
      <c r="BW1362" s="6"/>
      <c r="BX1362" s="6"/>
      <c r="BY1362" s="6"/>
      <c r="BZ1362" s="6"/>
      <c r="CA1362" s="6">
        <v>100</v>
      </c>
      <c r="CB1362" s="6"/>
      <c r="CC1362" s="6"/>
      <c r="CD1362" s="6"/>
      <c r="CE1362" s="6"/>
      <c r="CF1362" s="6"/>
      <c r="CG1362" s="6"/>
      <c r="CH1362" s="6"/>
      <c r="CI1362" s="6"/>
      <c r="CJ1362" s="6"/>
      <c r="CK1362" s="6"/>
      <c r="CL1362" s="6"/>
      <c r="CM1362" s="6"/>
      <c r="CN1362" s="6"/>
      <c r="CO1362" s="6"/>
      <c r="CP1362" s="6"/>
      <c r="CQ1362" s="6"/>
      <c r="CR1362" s="6"/>
      <c r="CS1362" s="6"/>
      <c r="CT1362" s="6"/>
      <c r="CU1362" s="6"/>
      <c r="CV1362" s="6"/>
      <c r="CW1362" s="6"/>
      <c r="CX1362" s="6"/>
      <c r="CY1362" s="6"/>
      <c r="CZ1362" s="6"/>
      <c r="DA1362" s="6"/>
      <c r="DB1362" s="6"/>
      <c r="DC1362" s="6"/>
      <c r="DD1362" s="6"/>
      <c r="DE1362" s="6"/>
      <c r="DF1362" s="6"/>
      <c r="DG1362" s="6"/>
      <c r="DH1362" s="6"/>
      <c r="DI1362" s="6"/>
      <c r="DJ1362" s="6"/>
      <c r="DK1362" s="6"/>
      <c r="DL1362" s="6"/>
      <c r="DM1362" s="6"/>
      <c r="DN1362" s="6"/>
      <c r="DO1362" s="6"/>
      <c r="DP1362" s="6"/>
      <c r="DQ1362" s="6"/>
      <c r="DR1362" s="6"/>
      <c r="DS1362" s="6"/>
      <c r="DT1362" s="6"/>
      <c r="DU1362" s="6"/>
      <c r="DV1362" s="6"/>
      <c r="DW1362" s="6"/>
      <c r="DX1362" s="6"/>
      <c r="DY1362" s="6"/>
      <c r="DZ1362" s="6"/>
      <c r="EA1362" s="6"/>
      <c r="EB1362" s="6"/>
      <c r="EC1362" s="6"/>
      <c r="ED1362" s="6"/>
      <c r="EE1362" s="6"/>
      <c r="EF1362" s="6"/>
      <c r="EG1362" s="6"/>
      <c r="EH1362" s="6"/>
      <c r="EI1362" s="6"/>
      <c r="EJ1362" s="6"/>
      <c r="EK1362" s="6"/>
      <c r="EL1362" s="6"/>
      <c r="EM1362" s="6"/>
      <c r="EN1362" s="6"/>
      <c r="EO1362" s="6"/>
      <c r="EP1362" s="6"/>
      <c r="EQ1362" s="6"/>
      <c r="ER1362" s="6"/>
      <c r="ES1362" s="6"/>
      <c r="ET1362" s="6"/>
      <c r="EU1362" s="6"/>
      <c r="EV1362" s="6"/>
      <c r="EW1362" s="6"/>
      <c r="EX1362" s="6"/>
      <c r="EY1362" s="6"/>
      <c r="EZ1362" s="6"/>
      <c r="FA1362" s="6"/>
      <c r="FB1362" s="6"/>
      <c r="FC1362" s="6"/>
      <c r="FD1362" s="6"/>
      <c r="FE1362" s="6"/>
      <c r="FF1362" s="6"/>
      <c r="FG1362" s="6"/>
      <c r="FH1362" s="6"/>
      <c r="FI1362" s="6"/>
      <c r="FJ1362" s="6"/>
      <c r="FK1362" s="6"/>
      <c r="FL1362" s="6"/>
      <c r="FM1362" s="6"/>
      <c r="FN1362" s="6"/>
      <c r="FO1362" s="6"/>
      <c r="FP1362" s="6"/>
      <c r="FQ1362" s="6"/>
      <c r="FR1362" s="6"/>
      <c r="FS1362" s="6"/>
      <c r="FT1362" s="6"/>
      <c r="FU1362" s="6"/>
      <c r="FV1362" s="6"/>
      <c r="FW1362" s="6"/>
      <c r="FX1362" s="6"/>
      <c r="FY1362" s="6"/>
      <c r="FZ1362" s="6"/>
      <c r="GA1362" s="6"/>
      <c r="GB1362" s="6"/>
      <c r="GC1362" s="6"/>
      <c r="GD1362" s="6"/>
      <c r="GE1362" s="6"/>
      <c r="GF1362" s="6"/>
      <c r="GG1362" s="6"/>
      <c r="GH1362" s="6"/>
      <c r="GI1362" s="6"/>
      <c r="GJ1362" s="6"/>
      <c r="GK1362" s="6"/>
      <c r="GL1362" s="6"/>
      <c r="GM1362" s="6"/>
      <c r="GN1362" s="6"/>
      <c r="GO1362" s="6"/>
      <c r="GP1362" s="6"/>
      <c r="GQ1362" s="6"/>
      <c r="GR1362" s="6"/>
      <c r="GS1362" s="6"/>
      <c r="GT1362" s="6"/>
      <c r="GU1362" s="6"/>
      <c r="GV1362" s="6"/>
      <c r="GW1362" s="6"/>
      <c r="GX1362" s="6"/>
      <c r="GY1362" s="6"/>
      <c r="GZ1362" s="6"/>
      <c r="HA1362" s="6"/>
      <c r="HB1362" s="6"/>
      <c r="HC1362" s="6"/>
      <c r="HD1362" s="6"/>
      <c r="HE1362" s="6"/>
      <c r="HF1362" s="6"/>
      <c r="HG1362" s="6"/>
      <c r="HH1362" s="6"/>
      <c r="HI1362" s="6"/>
      <c r="HJ1362" s="6"/>
      <c r="HK1362" s="6"/>
      <c r="HL1362" s="6"/>
      <c r="HM1362" s="6"/>
      <c r="HN1362" s="6"/>
      <c r="HO1362" s="6"/>
      <c r="HP1362" s="6"/>
      <c r="HQ1362" s="6"/>
      <c r="HR1362" s="6"/>
      <c r="HS1362" s="6"/>
      <c r="HT1362" s="6"/>
      <c r="HU1362" s="6"/>
      <c r="HV1362" s="6"/>
      <c r="HW1362" s="6"/>
      <c r="HX1362" s="6"/>
      <c r="HY1362" s="6"/>
      <c r="HZ1362" s="6"/>
      <c r="IA1362" s="6"/>
      <c r="IB1362" s="6"/>
      <c r="IC1362" s="6"/>
      <c r="ID1362" s="6"/>
      <c r="IE1362" s="6"/>
      <c r="IF1362" s="6"/>
      <c r="IG1362" s="6"/>
      <c r="IH1362" s="6"/>
      <c r="II1362" s="6"/>
      <c r="IJ1362" s="6"/>
      <c r="IK1362" s="6"/>
      <c r="IL1362" s="6"/>
      <c r="IM1362" s="6"/>
      <c r="IN1362" s="6"/>
      <c r="IO1362" s="6"/>
      <c r="IP1362" s="6"/>
      <c r="IQ1362" s="6"/>
      <c r="IR1362" s="6"/>
      <c r="IS1362" s="6"/>
      <c r="IT1362" s="6"/>
      <c r="IU1362" s="6"/>
      <c r="IV1362" s="6"/>
    </row>
    <row r="1363" spans="1:256" s="62" customFormat="1" x14ac:dyDescent="0.2">
      <c r="A1363" s="6" t="s">
        <v>894</v>
      </c>
      <c r="B1363" s="66">
        <v>38376.611111111109</v>
      </c>
      <c r="C1363" s="66">
        <v>38377.568055555559</v>
      </c>
      <c r="D1363" s="6" t="s">
        <v>1066</v>
      </c>
      <c r="E1363" s="6" t="s">
        <v>1034</v>
      </c>
      <c r="F1363" s="6"/>
      <c r="G1363" s="6">
        <v>50</v>
      </c>
      <c r="H1363" s="6"/>
      <c r="I1363" s="6"/>
      <c r="J1363" s="6"/>
      <c r="K1363" s="6"/>
      <c r="L1363" s="6"/>
      <c r="M1363" s="6">
        <v>1.96</v>
      </c>
      <c r="N1363" s="6"/>
      <c r="O1363" s="6"/>
      <c r="P1363" s="6"/>
      <c r="Q1363" s="6">
        <v>17400</v>
      </c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  <c r="BD1363" s="6"/>
      <c r="BE1363" s="6"/>
      <c r="BF1363" s="6"/>
      <c r="BG1363" s="6"/>
      <c r="BH1363" s="6"/>
      <c r="BI1363" s="6"/>
      <c r="BJ1363" s="6"/>
      <c r="BK1363" s="6"/>
      <c r="BL1363" s="6"/>
      <c r="BM1363" s="6"/>
      <c r="BN1363" s="6"/>
      <c r="BO1363" s="6"/>
      <c r="BP1363" s="6"/>
      <c r="BQ1363" s="6"/>
      <c r="BR1363" s="6"/>
      <c r="BS1363" s="6"/>
      <c r="BT1363" s="6"/>
      <c r="BU1363" s="6"/>
      <c r="BV1363" s="6"/>
      <c r="BW1363" s="6"/>
      <c r="BX1363" s="6"/>
      <c r="BY1363" s="6"/>
      <c r="BZ1363" s="6"/>
      <c r="CA1363" s="6"/>
      <c r="CB1363" s="6"/>
      <c r="CC1363" s="6"/>
      <c r="CD1363" s="6"/>
      <c r="CE1363" s="6"/>
      <c r="CF1363" s="6"/>
      <c r="CG1363" s="6"/>
      <c r="CH1363" s="6"/>
      <c r="CI1363" s="6"/>
      <c r="CJ1363" s="6"/>
      <c r="CK1363" s="6"/>
      <c r="CL1363" s="6"/>
      <c r="CM1363" s="6"/>
      <c r="CN1363" s="6"/>
      <c r="CO1363" s="6"/>
      <c r="CP1363" s="6"/>
      <c r="CQ1363" s="6"/>
      <c r="CR1363" s="6"/>
      <c r="CS1363" s="6"/>
      <c r="CT1363" s="6"/>
      <c r="CU1363" s="6"/>
      <c r="CV1363" s="6"/>
      <c r="CW1363" s="6"/>
      <c r="CX1363" s="6"/>
      <c r="CY1363" s="6"/>
      <c r="CZ1363" s="6"/>
      <c r="DA1363" s="6"/>
      <c r="DB1363" s="6"/>
      <c r="DC1363" s="6"/>
      <c r="DD1363" s="6"/>
      <c r="DE1363" s="6"/>
      <c r="DF1363" s="6"/>
      <c r="DG1363" s="6"/>
      <c r="DH1363" s="6"/>
      <c r="DI1363" s="6"/>
      <c r="DJ1363" s="6"/>
      <c r="DK1363" s="6"/>
      <c r="DL1363" s="6"/>
      <c r="DM1363" s="6"/>
      <c r="DN1363" s="6"/>
      <c r="DO1363" s="6"/>
      <c r="DP1363" s="6"/>
      <c r="DQ1363" s="6"/>
      <c r="DR1363" s="6"/>
      <c r="DS1363" s="6"/>
      <c r="DT1363" s="6"/>
      <c r="DU1363" s="6"/>
      <c r="DV1363" s="6"/>
      <c r="DW1363" s="6"/>
      <c r="DX1363" s="6"/>
      <c r="DY1363" s="6"/>
      <c r="DZ1363" s="6"/>
      <c r="EA1363" s="6"/>
      <c r="EB1363" s="6"/>
      <c r="EC1363" s="6"/>
      <c r="ED1363" s="6"/>
      <c r="EE1363" s="6"/>
      <c r="EF1363" s="6"/>
      <c r="EG1363" s="6"/>
      <c r="EH1363" s="6"/>
      <c r="EI1363" s="6"/>
      <c r="EJ1363" s="6"/>
      <c r="EK1363" s="6"/>
      <c r="EL1363" s="6"/>
      <c r="EM1363" s="6"/>
      <c r="EN1363" s="6"/>
      <c r="EO1363" s="6"/>
      <c r="EP1363" s="6"/>
      <c r="EQ1363" s="6"/>
      <c r="ER1363" s="6"/>
      <c r="ES1363" s="6"/>
      <c r="ET1363" s="6"/>
      <c r="EU1363" s="6"/>
      <c r="EV1363" s="6"/>
      <c r="EW1363" s="6"/>
      <c r="EX1363" s="6"/>
      <c r="EY1363" s="6"/>
      <c r="EZ1363" s="6"/>
      <c r="FA1363" s="6"/>
      <c r="FB1363" s="6"/>
      <c r="FC1363" s="6"/>
      <c r="FD1363" s="6"/>
      <c r="FE1363" s="6"/>
      <c r="FF1363" s="6"/>
      <c r="FG1363" s="6"/>
      <c r="FH1363" s="6"/>
      <c r="FI1363" s="6"/>
      <c r="FJ1363" s="6"/>
      <c r="FK1363" s="6"/>
      <c r="FL1363" s="6"/>
      <c r="FM1363" s="6"/>
      <c r="FN1363" s="6"/>
      <c r="FO1363" s="6"/>
      <c r="FP1363" s="6"/>
      <c r="FQ1363" s="6"/>
      <c r="FR1363" s="6"/>
      <c r="FS1363" s="6"/>
      <c r="FT1363" s="6"/>
      <c r="FU1363" s="6"/>
      <c r="FV1363" s="6"/>
      <c r="FW1363" s="6"/>
      <c r="FX1363" s="6"/>
      <c r="FY1363" s="6"/>
      <c r="FZ1363" s="6"/>
      <c r="GA1363" s="6"/>
      <c r="GB1363" s="6"/>
      <c r="GC1363" s="6"/>
      <c r="GD1363" s="6"/>
      <c r="GE1363" s="6"/>
      <c r="GF1363" s="6"/>
      <c r="GG1363" s="6"/>
      <c r="GH1363" s="6"/>
      <c r="GI1363" s="6"/>
      <c r="GJ1363" s="6"/>
      <c r="GK1363" s="6"/>
      <c r="GL1363" s="6"/>
      <c r="GM1363" s="6"/>
      <c r="GN1363" s="6"/>
      <c r="GO1363" s="6"/>
      <c r="GP1363" s="6"/>
      <c r="GQ1363" s="6"/>
      <c r="GR1363" s="6"/>
      <c r="GS1363" s="6"/>
      <c r="GT1363" s="6"/>
      <c r="GU1363" s="6"/>
      <c r="GV1363" s="6"/>
      <c r="GW1363" s="6"/>
      <c r="GX1363" s="6"/>
      <c r="GY1363" s="6"/>
      <c r="GZ1363" s="6"/>
      <c r="HA1363" s="6"/>
      <c r="HB1363" s="6"/>
      <c r="HC1363" s="6"/>
      <c r="HD1363" s="6"/>
      <c r="HE1363" s="6"/>
      <c r="HF1363" s="6"/>
      <c r="HG1363" s="6"/>
      <c r="HH1363" s="6"/>
      <c r="HI1363" s="6"/>
      <c r="HJ1363" s="6"/>
      <c r="HK1363" s="6"/>
      <c r="HL1363" s="6"/>
      <c r="HM1363" s="6"/>
      <c r="HN1363" s="6"/>
      <c r="HO1363" s="6"/>
      <c r="HP1363" s="6"/>
      <c r="HQ1363" s="6"/>
      <c r="HR1363" s="6"/>
      <c r="HS1363" s="6"/>
      <c r="HT1363" s="6"/>
      <c r="HU1363" s="6"/>
      <c r="HV1363" s="6"/>
      <c r="HW1363" s="6"/>
      <c r="HX1363" s="6"/>
      <c r="HY1363" s="6"/>
      <c r="HZ1363" s="6"/>
      <c r="IA1363" s="6"/>
      <c r="IB1363" s="6"/>
      <c r="IC1363" s="6"/>
      <c r="ID1363" s="6"/>
      <c r="IE1363" s="6"/>
      <c r="IF1363" s="6"/>
      <c r="IG1363" s="6"/>
      <c r="IH1363" s="6"/>
      <c r="II1363" s="6"/>
      <c r="IJ1363" s="6"/>
      <c r="IK1363" s="6"/>
      <c r="IL1363" s="6"/>
      <c r="IM1363" s="6"/>
      <c r="IN1363" s="6"/>
      <c r="IO1363" s="6"/>
      <c r="IP1363" s="6"/>
      <c r="IQ1363" s="6"/>
      <c r="IR1363" s="6"/>
      <c r="IS1363" s="6"/>
      <c r="IT1363" s="6"/>
      <c r="IU1363" s="6"/>
      <c r="IV1363" s="6"/>
    </row>
    <row r="1364" spans="1:256" s="62" customFormat="1" x14ac:dyDescent="0.2">
      <c r="A1364" s="6" t="s">
        <v>894</v>
      </c>
      <c r="B1364" s="66">
        <v>38377.575694444444</v>
      </c>
      <c r="C1364" s="66">
        <v>38377.715277777781</v>
      </c>
      <c r="D1364" s="6" t="s">
        <v>1067</v>
      </c>
      <c r="E1364" s="6" t="s">
        <v>1034</v>
      </c>
      <c r="F1364" s="6"/>
      <c r="G1364" s="6">
        <v>50</v>
      </c>
      <c r="H1364" s="6"/>
      <c r="I1364" s="6"/>
      <c r="J1364" s="6"/>
      <c r="K1364" s="6"/>
      <c r="L1364" s="6"/>
      <c r="M1364" s="6">
        <v>1.54</v>
      </c>
      <c r="N1364" s="6"/>
      <c r="O1364" s="6"/>
      <c r="P1364" s="6"/>
      <c r="Q1364" s="6">
        <v>11900</v>
      </c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  <c r="BD1364" s="6"/>
      <c r="BE1364" s="6"/>
      <c r="BF1364" s="6"/>
      <c r="BG1364" s="6"/>
      <c r="BH1364" s="6"/>
      <c r="BI1364" s="6"/>
      <c r="BJ1364" s="6"/>
      <c r="BK1364" s="6"/>
      <c r="BL1364" s="6"/>
      <c r="BM1364" s="6"/>
      <c r="BN1364" s="6"/>
      <c r="BO1364" s="6"/>
      <c r="BP1364" s="6"/>
      <c r="BQ1364" s="6"/>
      <c r="BR1364" s="6"/>
      <c r="BS1364" s="6"/>
      <c r="BT1364" s="6"/>
      <c r="BU1364" s="6"/>
      <c r="BV1364" s="6"/>
      <c r="BW1364" s="6"/>
      <c r="BX1364" s="6"/>
      <c r="BY1364" s="6"/>
      <c r="BZ1364" s="6"/>
      <c r="CA1364" s="6"/>
      <c r="CB1364" s="6"/>
      <c r="CC1364" s="6"/>
      <c r="CD1364" s="6"/>
      <c r="CE1364" s="6"/>
      <c r="CF1364" s="6"/>
      <c r="CG1364" s="6"/>
      <c r="CH1364" s="6"/>
      <c r="CI1364" s="6"/>
      <c r="CJ1364" s="6"/>
      <c r="CK1364" s="6"/>
      <c r="CL1364" s="6"/>
      <c r="CM1364" s="6"/>
      <c r="CN1364" s="6"/>
      <c r="CO1364" s="6"/>
      <c r="CP1364" s="6"/>
      <c r="CQ1364" s="6"/>
      <c r="CR1364" s="6"/>
      <c r="CS1364" s="6"/>
      <c r="CT1364" s="6"/>
      <c r="CU1364" s="6"/>
      <c r="CV1364" s="6"/>
      <c r="CW1364" s="6"/>
      <c r="CX1364" s="6"/>
      <c r="CY1364" s="6"/>
      <c r="CZ1364" s="6"/>
      <c r="DA1364" s="6"/>
      <c r="DB1364" s="6"/>
      <c r="DC1364" s="6"/>
      <c r="DD1364" s="6"/>
      <c r="DE1364" s="6"/>
      <c r="DF1364" s="6"/>
      <c r="DG1364" s="6"/>
      <c r="DH1364" s="6"/>
      <c r="DI1364" s="6"/>
      <c r="DJ1364" s="6"/>
      <c r="DK1364" s="6"/>
      <c r="DL1364" s="6"/>
      <c r="DM1364" s="6"/>
      <c r="DN1364" s="6"/>
      <c r="DO1364" s="6"/>
      <c r="DP1364" s="6"/>
      <c r="DQ1364" s="6"/>
      <c r="DR1364" s="6"/>
      <c r="DS1364" s="6"/>
      <c r="DT1364" s="6"/>
      <c r="DU1364" s="6"/>
      <c r="DV1364" s="6"/>
      <c r="DW1364" s="6"/>
      <c r="DX1364" s="6"/>
      <c r="DY1364" s="6"/>
      <c r="DZ1364" s="6"/>
      <c r="EA1364" s="6"/>
      <c r="EB1364" s="6"/>
      <c r="EC1364" s="6"/>
      <c r="ED1364" s="6"/>
      <c r="EE1364" s="6"/>
      <c r="EF1364" s="6"/>
      <c r="EG1364" s="6"/>
      <c r="EH1364" s="6"/>
      <c r="EI1364" s="6"/>
      <c r="EJ1364" s="6"/>
      <c r="EK1364" s="6"/>
      <c r="EL1364" s="6"/>
      <c r="EM1364" s="6"/>
      <c r="EN1364" s="6"/>
      <c r="EO1364" s="6"/>
      <c r="EP1364" s="6"/>
      <c r="EQ1364" s="6"/>
      <c r="ER1364" s="6"/>
      <c r="ES1364" s="6"/>
      <c r="ET1364" s="6"/>
      <c r="EU1364" s="6"/>
      <c r="EV1364" s="6"/>
      <c r="EW1364" s="6"/>
      <c r="EX1364" s="6"/>
      <c r="EY1364" s="6"/>
      <c r="EZ1364" s="6"/>
      <c r="FA1364" s="6"/>
      <c r="FB1364" s="6"/>
      <c r="FC1364" s="6"/>
      <c r="FD1364" s="6"/>
      <c r="FE1364" s="6"/>
      <c r="FF1364" s="6"/>
      <c r="FG1364" s="6"/>
      <c r="FH1364" s="6"/>
      <c r="FI1364" s="6"/>
      <c r="FJ1364" s="6"/>
      <c r="FK1364" s="6"/>
      <c r="FL1364" s="6"/>
      <c r="FM1364" s="6"/>
      <c r="FN1364" s="6"/>
      <c r="FO1364" s="6"/>
      <c r="FP1364" s="6"/>
      <c r="FQ1364" s="6"/>
      <c r="FR1364" s="6"/>
      <c r="FS1364" s="6"/>
      <c r="FT1364" s="6"/>
      <c r="FU1364" s="6"/>
      <c r="FV1364" s="6"/>
      <c r="FW1364" s="6"/>
      <c r="FX1364" s="6"/>
      <c r="FY1364" s="6"/>
      <c r="FZ1364" s="6"/>
      <c r="GA1364" s="6"/>
      <c r="GB1364" s="6"/>
      <c r="GC1364" s="6"/>
      <c r="GD1364" s="6"/>
      <c r="GE1364" s="6"/>
      <c r="GF1364" s="6"/>
      <c r="GG1364" s="6"/>
      <c r="GH1364" s="6"/>
      <c r="GI1364" s="6"/>
      <c r="GJ1364" s="6"/>
      <c r="GK1364" s="6"/>
      <c r="GL1364" s="6"/>
      <c r="GM1364" s="6"/>
      <c r="GN1364" s="6"/>
      <c r="GO1364" s="6"/>
      <c r="GP1364" s="6"/>
      <c r="GQ1364" s="6"/>
      <c r="GR1364" s="6"/>
      <c r="GS1364" s="6"/>
      <c r="GT1364" s="6"/>
      <c r="GU1364" s="6"/>
      <c r="GV1364" s="6"/>
      <c r="GW1364" s="6"/>
      <c r="GX1364" s="6"/>
      <c r="GY1364" s="6"/>
      <c r="GZ1364" s="6"/>
      <c r="HA1364" s="6"/>
      <c r="HB1364" s="6"/>
      <c r="HC1364" s="6"/>
      <c r="HD1364" s="6"/>
      <c r="HE1364" s="6"/>
      <c r="HF1364" s="6"/>
      <c r="HG1364" s="6"/>
      <c r="HH1364" s="6"/>
      <c r="HI1364" s="6"/>
      <c r="HJ1364" s="6"/>
      <c r="HK1364" s="6"/>
      <c r="HL1364" s="6"/>
      <c r="HM1364" s="6"/>
      <c r="HN1364" s="6"/>
      <c r="HO1364" s="6"/>
      <c r="HP1364" s="6"/>
      <c r="HQ1364" s="6"/>
      <c r="HR1364" s="6"/>
      <c r="HS1364" s="6"/>
      <c r="HT1364" s="6"/>
      <c r="HU1364" s="6"/>
      <c r="HV1364" s="6"/>
      <c r="HW1364" s="6"/>
      <c r="HX1364" s="6"/>
      <c r="HY1364" s="6"/>
      <c r="HZ1364" s="6"/>
      <c r="IA1364" s="6"/>
      <c r="IB1364" s="6"/>
      <c r="IC1364" s="6"/>
      <c r="ID1364" s="6"/>
      <c r="IE1364" s="6"/>
      <c r="IF1364" s="6"/>
      <c r="IG1364" s="6"/>
      <c r="IH1364" s="6"/>
      <c r="II1364" s="6"/>
      <c r="IJ1364" s="6"/>
      <c r="IK1364" s="6"/>
      <c r="IL1364" s="6"/>
      <c r="IM1364" s="6"/>
      <c r="IN1364" s="6"/>
      <c r="IO1364" s="6"/>
      <c r="IP1364" s="6"/>
      <c r="IQ1364" s="6"/>
      <c r="IR1364" s="6"/>
      <c r="IS1364" s="6"/>
      <c r="IT1364" s="6"/>
      <c r="IU1364" s="6"/>
      <c r="IV1364" s="6"/>
    </row>
    <row r="1365" spans="1:256" s="62" customFormat="1" x14ac:dyDescent="0.2">
      <c r="A1365" s="6" t="s">
        <v>894</v>
      </c>
      <c r="B1365" s="66">
        <v>38379.540277777778</v>
      </c>
      <c r="C1365" s="66"/>
      <c r="D1365" s="6" t="s">
        <v>1068</v>
      </c>
      <c r="E1365" s="6" t="s">
        <v>1034</v>
      </c>
      <c r="F1365" s="6"/>
      <c r="G1365" s="6">
        <v>50</v>
      </c>
      <c r="H1365" s="6"/>
      <c r="I1365" s="6"/>
      <c r="J1365" s="6"/>
      <c r="K1365" s="6">
        <v>0.08</v>
      </c>
      <c r="L1365" s="6"/>
      <c r="M1365" s="6"/>
      <c r="N1365" s="6"/>
      <c r="O1365" s="6"/>
      <c r="P1365" s="6"/>
      <c r="Q1365" s="6">
        <v>5970</v>
      </c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  <c r="BD1365" s="6"/>
      <c r="BE1365" s="6"/>
      <c r="BF1365" s="6"/>
      <c r="BG1365" s="6"/>
      <c r="BH1365" s="6"/>
      <c r="BI1365" s="6"/>
      <c r="BJ1365" s="6"/>
      <c r="BK1365" s="6"/>
      <c r="BL1365" s="6"/>
      <c r="BM1365" s="6"/>
      <c r="BN1365" s="6"/>
      <c r="BO1365" s="6"/>
      <c r="BP1365" s="6"/>
      <c r="BQ1365" s="6"/>
      <c r="BR1365" s="6"/>
      <c r="BS1365" s="6"/>
      <c r="BT1365" s="6"/>
      <c r="BU1365" s="6"/>
      <c r="BV1365" s="6"/>
      <c r="BW1365" s="6"/>
      <c r="BX1365" s="6"/>
      <c r="BY1365" s="6"/>
      <c r="BZ1365" s="6"/>
      <c r="CA1365" s="6"/>
      <c r="CB1365" s="6"/>
      <c r="CC1365" s="6"/>
      <c r="CD1365" s="6"/>
      <c r="CE1365" s="6"/>
      <c r="CF1365" s="6"/>
      <c r="CG1365" s="6"/>
      <c r="CH1365" s="6"/>
      <c r="CI1365" s="6"/>
      <c r="CJ1365" s="6"/>
      <c r="CK1365" s="6"/>
      <c r="CL1365" s="6"/>
      <c r="CM1365" s="6"/>
      <c r="CN1365" s="6"/>
      <c r="CO1365" s="6"/>
      <c r="CP1365" s="6"/>
      <c r="CQ1365" s="6"/>
      <c r="CR1365" s="6"/>
      <c r="CS1365" s="6"/>
      <c r="CT1365" s="6"/>
      <c r="CU1365" s="6"/>
      <c r="CV1365" s="6"/>
      <c r="CW1365" s="6"/>
      <c r="CX1365" s="6"/>
      <c r="CY1365" s="6"/>
      <c r="CZ1365" s="6"/>
      <c r="DA1365" s="6"/>
      <c r="DB1365" s="6"/>
      <c r="DC1365" s="6"/>
      <c r="DD1365" s="6"/>
      <c r="DE1365" s="6"/>
      <c r="DF1365" s="6"/>
      <c r="DG1365" s="6"/>
      <c r="DH1365" s="6"/>
      <c r="DI1365" s="6"/>
      <c r="DJ1365" s="6"/>
      <c r="DK1365" s="6"/>
      <c r="DL1365" s="6"/>
      <c r="DM1365" s="6"/>
      <c r="DN1365" s="6"/>
      <c r="DO1365" s="6"/>
      <c r="DP1365" s="6"/>
      <c r="DQ1365" s="6"/>
      <c r="DR1365" s="6"/>
      <c r="DS1365" s="6"/>
      <c r="DT1365" s="6"/>
      <c r="DU1365" s="6"/>
      <c r="DV1365" s="6"/>
      <c r="DW1365" s="6"/>
      <c r="DX1365" s="6"/>
      <c r="DY1365" s="6"/>
      <c r="DZ1365" s="6"/>
      <c r="EA1365" s="6"/>
      <c r="EB1365" s="6"/>
      <c r="EC1365" s="6"/>
      <c r="ED1365" s="6"/>
      <c r="EE1365" s="6"/>
      <c r="EF1365" s="6"/>
      <c r="EG1365" s="6"/>
      <c r="EH1365" s="6"/>
      <c r="EI1365" s="6"/>
      <c r="EJ1365" s="6"/>
      <c r="EK1365" s="6"/>
      <c r="EL1365" s="6"/>
      <c r="EM1365" s="6"/>
      <c r="EN1365" s="6"/>
      <c r="EO1365" s="6"/>
      <c r="EP1365" s="6"/>
      <c r="EQ1365" s="6"/>
      <c r="ER1365" s="6"/>
      <c r="ES1365" s="6"/>
      <c r="ET1365" s="6"/>
      <c r="EU1365" s="6"/>
      <c r="EV1365" s="6"/>
      <c r="EW1365" s="6"/>
      <c r="EX1365" s="6"/>
      <c r="EY1365" s="6"/>
      <c r="EZ1365" s="6"/>
      <c r="FA1365" s="6"/>
      <c r="FB1365" s="6"/>
      <c r="FC1365" s="6"/>
      <c r="FD1365" s="6"/>
      <c r="FE1365" s="6"/>
      <c r="FF1365" s="6"/>
      <c r="FG1365" s="6"/>
      <c r="FH1365" s="6"/>
      <c r="FI1365" s="6"/>
      <c r="FJ1365" s="6"/>
      <c r="FK1365" s="6"/>
      <c r="FL1365" s="6"/>
      <c r="FM1365" s="6"/>
      <c r="FN1365" s="6"/>
      <c r="FO1365" s="6"/>
      <c r="FP1365" s="6"/>
      <c r="FQ1365" s="6"/>
      <c r="FR1365" s="6"/>
      <c r="FS1365" s="6"/>
      <c r="FT1365" s="6"/>
      <c r="FU1365" s="6"/>
      <c r="FV1365" s="6"/>
      <c r="FW1365" s="6"/>
      <c r="FX1365" s="6"/>
      <c r="FY1365" s="6"/>
      <c r="FZ1365" s="6"/>
      <c r="GA1365" s="6"/>
      <c r="GB1365" s="6"/>
      <c r="GC1365" s="6"/>
      <c r="GD1365" s="6"/>
      <c r="GE1365" s="6"/>
      <c r="GF1365" s="6"/>
      <c r="GG1365" s="6"/>
      <c r="GH1365" s="6"/>
      <c r="GI1365" s="6"/>
      <c r="GJ1365" s="6"/>
      <c r="GK1365" s="6"/>
      <c r="GL1365" s="6"/>
      <c r="GM1365" s="6"/>
      <c r="GN1365" s="6"/>
      <c r="GO1365" s="6"/>
      <c r="GP1365" s="6"/>
      <c r="GQ1365" s="6"/>
      <c r="GR1365" s="6"/>
      <c r="GS1365" s="6"/>
      <c r="GT1365" s="6"/>
      <c r="GU1365" s="6"/>
      <c r="GV1365" s="6"/>
      <c r="GW1365" s="6"/>
      <c r="GX1365" s="6"/>
      <c r="GY1365" s="6"/>
      <c r="GZ1365" s="6"/>
      <c r="HA1365" s="6"/>
      <c r="HB1365" s="6"/>
      <c r="HC1365" s="6"/>
      <c r="HD1365" s="6"/>
      <c r="HE1365" s="6"/>
      <c r="HF1365" s="6"/>
      <c r="HG1365" s="6"/>
      <c r="HH1365" s="6"/>
      <c r="HI1365" s="6"/>
      <c r="HJ1365" s="6"/>
      <c r="HK1365" s="6"/>
      <c r="HL1365" s="6"/>
      <c r="HM1365" s="6"/>
      <c r="HN1365" s="6"/>
      <c r="HO1365" s="6"/>
      <c r="HP1365" s="6"/>
      <c r="HQ1365" s="6"/>
      <c r="HR1365" s="6"/>
      <c r="HS1365" s="6"/>
      <c r="HT1365" s="6"/>
      <c r="HU1365" s="6"/>
      <c r="HV1365" s="6"/>
      <c r="HW1365" s="6"/>
      <c r="HX1365" s="6"/>
      <c r="HY1365" s="6"/>
      <c r="HZ1365" s="6"/>
      <c r="IA1365" s="6"/>
      <c r="IB1365" s="6"/>
      <c r="IC1365" s="6"/>
      <c r="ID1365" s="6"/>
      <c r="IE1365" s="6"/>
      <c r="IF1365" s="6"/>
      <c r="IG1365" s="6"/>
      <c r="IH1365" s="6"/>
      <c r="II1365" s="6"/>
      <c r="IJ1365" s="6"/>
      <c r="IK1365" s="6"/>
      <c r="IL1365" s="6"/>
      <c r="IM1365" s="6"/>
      <c r="IN1365" s="6"/>
      <c r="IO1365" s="6"/>
      <c r="IP1365" s="6"/>
      <c r="IQ1365" s="6"/>
      <c r="IR1365" s="6"/>
      <c r="IS1365" s="6"/>
      <c r="IT1365" s="6"/>
      <c r="IU1365" s="6"/>
      <c r="IV1365" s="6"/>
    </row>
    <row r="1366" spans="1:256" s="62" customFormat="1" x14ac:dyDescent="0.2">
      <c r="A1366" s="6" t="s">
        <v>894</v>
      </c>
      <c r="B1366" s="66">
        <v>38388.585416666669</v>
      </c>
      <c r="C1366" s="66">
        <v>38389.640972222223</v>
      </c>
      <c r="D1366" s="6" t="s">
        <v>1069</v>
      </c>
      <c r="E1366" s="6" t="s">
        <v>1034</v>
      </c>
      <c r="F1366" s="6"/>
      <c r="G1366" s="6">
        <v>50</v>
      </c>
      <c r="H1366" s="6"/>
      <c r="I1366" s="6"/>
      <c r="J1366" s="6"/>
      <c r="K1366" s="6"/>
      <c r="L1366" s="6"/>
      <c r="M1366" s="6">
        <v>12.09</v>
      </c>
      <c r="N1366" s="6"/>
      <c r="O1366" s="6"/>
      <c r="P1366" s="6"/>
      <c r="Q1366" s="6">
        <v>7920</v>
      </c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  <c r="BD1366" s="6"/>
      <c r="BE1366" s="6"/>
      <c r="BF1366" s="6"/>
      <c r="BG1366" s="6"/>
      <c r="BH1366" s="6"/>
      <c r="BI1366" s="6"/>
      <c r="BJ1366" s="6"/>
      <c r="BK1366" s="6"/>
      <c r="BL1366" s="6"/>
      <c r="BM1366" s="6"/>
      <c r="BN1366" s="6"/>
      <c r="BO1366" s="6"/>
      <c r="BP1366" s="6"/>
      <c r="BQ1366" s="6"/>
      <c r="BR1366" s="6"/>
      <c r="BS1366" s="6"/>
      <c r="BT1366" s="6"/>
      <c r="BU1366" s="6"/>
      <c r="BV1366" s="6"/>
      <c r="BW1366" s="6"/>
      <c r="BX1366" s="6"/>
      <c r="BY1366" s="6"/>
      <c r="BZ1366" s="6"/>
      <c r="CA1366" s="6"/>
      <c r="CB1366" s="6"/>
      <c r="CC1366" s="6"/>
      <c r="CD1366" s="6"/>
      <c r="CE1366" s="6"/>
      <c r="CF1366" s="6"/>
      <c r="CG1366" s="6"/>
      <c r="CH1366" s="6"/>
      <c r="CI1366" s="6"/>
      <c r="CJ1366" s="6"/>
      <c r="CK1366" s="6"/>
      <c r="CL1366" s="6"/>
      <c r="CM1366" s="6"/>
      <c r="CN1366" s="6"/>
      <c r="CO1366" s="6"/>
      <c r="CP1366" s="6"/>
      <c r="CQ1366" s="6"/>
      <c r="CR1366" s="6"/>
      <c r="CS1366" s="6"/>
      <c r="CT1366" s="6"/>
      <c r="CU1366" s="6"/>
      <c r="CV1366" s="6"/>
      <c r="CW1366" s="6"/>
      <c r="CX1366" s="6"/>
      <c r="CY1366" s="6"/>
      <c r="CZ1366" s="6"/>
      <c r="DA1366" s="6"/>
      <c r="DB1366" s="6"/>
      <c r="DC1366" s="6"/>
      <c r="DD1366" s="6"/>
      <c r="DE1366" s="6"/>
      <c r="DF1366" s="6"/>
      <c r="DG1366" s="6"/>
      <c r="DH1366" s="6"/>
      <c r="DI1366" s="6"/>
      <c r="DJ1366" s="6"/>
      <c r="DK1366" s="6"/>
      <c r="DL1366" s="6"/>
      <c r="DM1366" s="6"/>
      <c r="DN1366" s="6"/>
      <c r="DO1366" s="6"/>
      <c r="DP1366" s="6"/>
      <c r="DQ1366" s="6"/>
      <c r="DR1366" s="6"/>
      <c r="DS1366" s="6"/>
      <c r="DT1366" s="6"/>
      <c r="DU1366" s="6"/>
      <c r="DV1366" s="6"/>
      <c r="DW1366" s="6"/>
      <c r="DX1366" s="6"/>
      <c r="DY1366" s="6"/>
      <c r="DZ1366" s="6"/>
      <c r="EA1366" s="6"/>
      <c r="EB1366" s="6"/>
      <c r="EC1366" s="6"/>
      <c r="ED1366" s="6"/>
      <c r="EE1366" s="6"/>
      <c r="EF1366" s="6"/>
      <c r="EG1366" s="6"/>
      <c r="EH1366" s="6"/>
      <c r="EI1366" s="6"/>
      <c r="EJ1366" s="6"/>
      <c r="EK1366" s="6"/>
      <c r="EL1366" s="6"/>
      <c r="EM1366" s="6"/>
      <c r="EN1366" s="6"/>
      <c r="EO1366" s="6"/>
      <c r="EP1366" s="6"/>
      <c r="EQ1366" s="6"/>
      <c r="ER1366" s="6"/>
      <c r="ES1366" s="6"/>
      <c r="ET1366" s="6"/>
      <c r="EU1366" s="6"/>
      <c r="EV1366" s="6"/>
      <c r="EW1366" s="6"/>
      <c r="EX1366" s="6"/>
      <c r="EY1366" s="6"/>
      <c r="EZ1366" s="6"/>
      <c r="FA1366" s="6"/>
      <c r="FB1366" s="6"/>
      <c r="FC1366" s="6"/>
      <c r="FD1366" s="6"/>
      <c r="FE1366" s="6"/>
      <c r="FF1366" s="6"/>
      <c r="FG1366" s="6"/>
      <c r="FH1366" s="6"/>
      <c r="FI1366" s="6"/>
      <c r="FJ1366" s="6"/>
      <c r="FK1366" s="6"/>
      <c r="FL1366" s="6"/>
      <c r="FM1366" s="6"/>
      <c r="FN1366" s="6"/>
      <c r="FO1366" s="6"/>
      <c r="FP1366" s="6"/>
      <c r="FQ1366" s="6"/>
      <c r="FR1366" s="6"/>
      <c r="FS1366" s="6"/>
      <c r="FT1366" s="6"/>
      <c r="FU1366" s="6"/>
      <c r="FV1366" s="6"/>
      <c r="FW1366" s="6"/>
      <c r="FX1366" s="6"/>
      <c r="FY1366" s="6"/>
      <c r="FZ1366" s="6"/>
      <c r="GA1366" s="6"/>
      <c r="GB1366" s="6"/>
      <c r="GC1366" s="6"/>
      <c r="GD1366" s="6"/>
      <c r="GE1366" s="6"/>
      <c r="GF1366" s="6"/>
      <c r="GG1366" s="6"/>
      <c r="GH1366" s="6"/>
      <c r="GI1366" s="6"/>
      <c r="GJ1366" s="6"/>
      <c r="GK1366" s="6"/>
      <c r="GL1366" s="6"/>
      <c r="GM1366" s="6"/>
      <c r="GN1366" s="6"/>
      <c r="GO1366" s="6"/>
      <c r="GP1366" s="6"/>
      <c r="GQ1366" s="6"/>
      <c r="GR1366" s="6"/>
      <c r="GS1366" s="6"/>
      <c r="GT1366" s="6"/>
      <c r="GU1366" s="6"/>
      <c r="GV1366" s="6"/>
      <c r="GW1366" s="6"/>
      <c r="GX1366" s="6"/>
      <c r="GY1366" s="6"/>
      <c r="GZ1366" s="6"/>
      <c r="HA1366" s="6"/>
      <c r="HB1366" s="6"/>
      <c r="HC1366" s="6"/>
      <c r="HD1366" s="6"/>
      <c r="HE1366" s="6"/>
      <c r="HF1366" s="6"/>
      <c r="HG1366" s="6"/>
      <c r="HH1366" s="6"/>
      <c r="HI1366" s="6"/>
      <c r="HJ1366" s="6"/>
      <c r="HK1366" s="6"/>
      <c r="HL1366" s="6"/>
      <c r="HM1366" s="6"/>
      <c r="HN1366" s="6"/>
      <c r="HO1366" s="6"/>
      <c r="HP1366" s="6"/>
      <c r="HQ1366" s="6"/>
      <c r="HR1366" s="6"/>
      <c r="HS1366" s="6"/>
      <c r="HT1366" s="6"/>
      <c r="HU1366" s="6"/>
      <c r="HV1366" s="6"/>
      <c r="HW1366" s="6"/>
      <c r="HX1366" s="6"/>
      <c r="HY1366" s="6"/>
      <c r="HZ1366" s="6"/>
      <c r="IA1366" s="6"/>
      <c r="IB1366" s="6"/>
      <c r="IC1366" s="6"/>
      <c r="ID1366" s="6"/>
      <c r="IE1366" s="6"/>
      <c r="IF1366" s="6"/>
      <c r="IG1366" s="6"/>
      <c r="IH1366" s="6"/>
      <c r="II1366" s="6"/>
      <c r="IJ1366" s="6"/>
      <c r="IK1366" s="6"/>
      <c r="IL1366" s="6"/>
      <c r="IM1366" s="6"/>
      <c r="IN1366" s="6"/>
      <c r="IO1366" s="6"/>
      <c r="IP1366" s="6"/>
      <c r="IQ1366" s="6"/>
      <c r="IR1366" s="6"/>
      <c r="IS1366" s="6"/>
      <c r="IT1366" s="6"/>
      <c r="IU1366" s="6"/>
      <c r="IV1366" s="6"/>
    </row>
    <row r="1367" spans="1:256" s="62" customFormat="1" x14ac:dyDescent="0.2">
      <c r="A1367" s="6" t="s">
        <v>894</v>
      </c>
      <c r="B1367" s="66">
        <v>38403.433333333334</v>
      </c>
      <c r="C1367" s="66">
        <v>38404.020138888889</v>
      </c>
      <c r="D1367" s="6" t="s">
        <v>1070</v>
      </c>
      <c r="E1367" s="6" t="s">
        <v>1071</v>
      </c>
      <c r="F1367" s="6"/>
      <c r="G1367" s="6">
        <v>50</v>
      </c>
      <c r="H1367" s="6"/>
      <c r="I1367" s="6"/>
      <c r="J1367" s="6"/>
      <c r="K1367" s="6"/>
      <c r="L1367" s="6"/>
      <c r="M1367" s="6">
        <v>4.04</v>
      </c>
      <c r="N1367" s="6"/>
      <c r="O1367" s="6">
        <v>615</v>
      </c>
      <c r="P1367" s="6"/>
      <c r="Q1367" s="6">
        <v>980</v>
      </c>
      <c r="R1367" s="6"/>
      <c r="S1367" s="6">
        <v>0.46700000000000003</v>
      </c>
      <c r="T1367" s="6"/>
      <c r="U1367" s="6">
        <v>1.6</v>
      </c>
      <c r="V1367" s="6"/>
      <c r="W1367" s="6">
        <v>71</v>
      </c>
      <c r="X1367" s="6"/>
      <c r="Y1367" s="6">
        <v>376</v>
      </c>
      <c r="Z1367" s="6"/>
      <c r="AA1367" s="6">
        <v>303</v>
      </c>
      <c r="AB1367" s="6"/>
      <c r="AC1367" s="6">
        <v>2050</v>
      </c>
      <c r="AD1367" s="6" t="s">
        <v>1784</v>
      </c>
      <c r="AE1367" s="6">
        <v>18</v>
      </c>
      <c r="AF1367" s="6"/>
      <c r="AG1367" s="6">
        <v>230</v>
      </c>
      <c r="AH1367" s="6"/>
      <c r="AI1367" s="6">
        <v>88</v>
      </c>
      <c r="AJ1367" s="6"/>
      <c r="AK1367" s="6">
        <v>310</v>
      </c>
      <c r="AL1367" s="6"/>
      <c r="AM1367" s="6">
        <v>7.37</v>
      </c>
      <c r="AN1367" s="6"/>
      <c r="AO1367" s="6">
        <v>290</v>
      </c>
      <c r="AP1367" s="6"/>
      <c r="AQ1367" s="6">
        <v>170</v>
      </c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  <c r="BD1367" s="6"/>
      <c r="BE1367" s="6"/>
      <c r="BF1367" s="6"/>
      <c r="BG1367" s="6"/>
      <c r="BH1367" s="6"/>
      <c r="BI1367" s="6"/>
      <c r="BJ1367" s="6"/>
      <c r="BK1367" s="6"/>
      <c r="BL1367" s="6"/>
      <c r="BM1367" s="6"/>
      <c r="BN1367" s="6"/>
      <c r="BO1367" s="6"/>
      <c r="BP1367" s="6"/>
      <c r="BQ1367" s="6"/>
      <c r="BR1367" s="6"/>
      <c r="BS1367" s="6"/>
      <c r="BT1367" s="6"/>
      <c r="BU1367" s="6"/>
      <c r="BV1367" s="6"/>
      <c r="BW1367" s="6"/>
      <c r="BX1367" s="6"/>
      <c r="BY1367" s="6"/>
      <c r="BZ1367" s="6"/>
      <c r="CA1367" s="6">
        <v>70</v>
      </c>
      <c r="CB1367" s="6"/>
      <c r="CC1367" s="6"/>
      <c r="CD1367" s="6"/>
      <c r="CE1367" s="6"/>
      <c r="CF1367" s="6"/>
      <c r="CG1367" s="6"/>
      <c r="CH1367" s="6"/>
      <c r="CI1367" s="6"/>
      <c r="CJ1367" s="6"/>
      <c r="CK1367" s="6"/>
      <c r="CL1367" s="6"/>
      <c r="CM1367" s="6"/>
      <c r="CN1367" s="6"/>
      <c r="CO1367" s="6"/>
      <c r="CP1367" s="6"/>
      <c r="CQ1367" s="6"/>
      <c r="CR1367" s="6"/>
      <c r="CS1367" s="6"/>
      <c r="CT1367" s="6"/>
      <c r="CU1367" s="6"/>
      <c r="CV1367" s="6"/>
      <c r="CW1367" s="6"/>
      <c r="CX1367" s="6"/>
      <c r="CY1367" s="6"/>
      <c r="CZ1367" s="6"/>
      <c r="DA1367" s="6"/>
      <c r="DB1367" s="6"/>
      <c r="DC1367" s="6"/>
      <c r="DD1367" s="6"/>
      <c r="DE1367" s="6"/>
      <c r="DF1367" s="6"/>
      <c r="DG1367" s="6"/>
      <c r="DH1367" s="6"/>
      <c r="DI1367" s="6"/>
      <c r="DJ1367" s="6"/>
      <c r="DK1367" s="6"/>
      <c r="DL1367" s="6"/>
      <c r="DM1367" s="6"/>
      <c r="DN1367" s="6"/>
      <c r="DO1367" s="6"/>
      <c r="DP1367" s="6"/>
      <c r="DQ1367" s="6"/>
      <c r="DR1367" s="6"/>
      <c r="DS1367" s="6"/>
      <c r="DT1367" s="6"/>
      <c r="DU1367" s="6"/>
      <c r="DV1367" s="6"/>
      <c r="DW1367" s="6"/>
      <c r="DX1367" s="6"/>
      <c r="DY1367" s="6"/>
      <c r="DZ1367" s="6"/>
      <c r="EA1367" s="6"/>
      <c r="EB1367" s="6"/>
      <c r="EC1367" s="6"/>
      <c r="ED1367" s="6"/>
      <c r="EE1367" s="6"/>
      <c r="EF1367" s="6"/>
      <c r="EG1367" s="6"/>
      <c r="EH1367" s="6"/>
      <c r="EI1367" s="6"/>
      <c r="EJ1367" s="6"/>
      <c r="EK1367" s="6"/>
      <c r="EL1367" s="6"/>
      <c r="EM1367" s="6"/>
      <c r="EN1367" s="6"/>
      <c r="EO1367" s="6"/>
      <c r="EP1367" s="6"/>
      <c r="EQ1367" s="6"/>
      <c r="ER1367" s="6"/>
      <c r="ES1367" s="6"/>
      <c r="ET1367" s="6"/>
      <c r="EU1367" s="6"/>
      <c r="EV1367" s="6"/>
      <c r="EW1367" s="6"/>
      <c r="EX1367" s="6"/>
      <c r="EY1367" s="6"/>
      <c r="EZ1367" s="6"/>
      <c r="FA1367" s="6"/>
      <c r="FB1367" s="6"/>
      <c r="FC1367" s="6"/>
      <c r="FD1367" s="6"/>
      <c r="FE1367" s="6"/>
      <c r="FF1367" s="6"/>
      <c r="FG1367" s="6"/>
      <c r="FH1367" s="6"/>
      <c r="FI1367" s="6"/>
      <c r="FJ1367" s="6"/>
      <c r="FK1367" s="6"/>
      <c r="FL1367" s="6"/>
      <c r="FM1367" s="6"/>
      <c r="FN1367" s="6"/>
      <c r="FO1367" s="6"/>
      <c r="FP1367" s="6"/>
      <c r="FQ1367" s="6"/>
      <c r="FR1367" s="6"/>
      <c r="FS1367" s="6"/>
      <c r="FT1367" s="6"/>
      <c r="FU1367" s="6"/>
      <c r="FV1367" s="6"/>
      <c r="FW1367" s="6"/>
      <c r="FX1367" s="6"/>
      <c r="FY1367" s="6"/>
      <c r="FZ1367" s="6"/>
      <c r="GA1367" s="6"/>
      <c r="GB1367" s="6"/>
      <c r="GC1367" s="6"/>
      <c r="GD1367" s="6"/>
      <c r="GE1367" s="6"/>
      <c r="GF1367" s="6"/>
      <c r="GG1367" s="6"/>
      <c r="GH1367" s="6"/>
      <c r="GI1367" s="6"/>
      <c r="GJ1367" s="6"/>
      <c r="GK1367" s="6"/>
      <c r="GL1367" s="6"/>
      <c r="GM1367" s="6"/>
      <c r="GN1367" s="6"/>
      <c r="GO1367" s="6"/>
      <c r="GP1367" s="6"/>
      <c r="GQ1367" s="6"/>
      <c r="GR1367" s="6"/>
      <c r="GS1367" s="6"/>
      <c r="GT1367" s="6"/>
      <c r="GU1367" s="6"/>
      <c r="GV1367" s="6"/>
      <c r="GW1367" s="6"/>
      <c r="GX1367" s="6"/>
      <c r="GY1367" s="6"/>
      <c r="GZ1367" s="6"/>
      <c r="HA1367" s="6"/>
      <c r="HB1367" s="6"/>
      <c r="HC1367" s="6"/>
      <c r="HD1367" s="6"/>
      <c r="HE1367" s="6"/>
      <c r="HF1367" s="6"/>
      <c r="HG1367" s="6"/>
      <c r="HH1367" s="6"/>
      <c r="HI1367" s="6"/>
      <c r="HJ1367" s="6"/>
      <c r="HK1367" s="6"/>
      <c r="HL1367" s="6"/>
      <c r="HM1367" s="6"/>
      <c r="HN1367" s="6"/>
      <c r="HO1367" s="6"/>
      <c r="HP1367" s="6"/>
      <c r="HQ1367" s="6"/>
      <c r="HR1367" s="6"/>
      <c r="HS1367" s="6"/>
      <c r="HT1367" s="6"/>
      <c r="HU1367" s="6"/>
      <c r="HV1367" s="6"/>
      <c r="HW1367" s="6"/>
      <c r="HX1367" s="6"/>
      <c r="HY1367" s="6"/>
      <c r="HZ1367" s="6"/>
      <c r="IA1367" s="6"/>
      <c r="IB1367" s="6"/>
      <c r="IC1367" s="6"/>
      <c r="ID1367" s="6"/>
      <c r="IE1367" s="6"/>
      <c r="IF1367" s="6"/>
      <c r="IG1367" s="6"/>
      <c r="IH1367" s="6"/>
      <c r="II1367" s="6"/>
      <c r="IJ1367" s="6"/>
      <c r="IK1367" s="6"/>
      <c r="IL1367" s="6"/>
      <c r="IM1367" s="6"/>
      <c r="IN1367" s="6"/>
      <c r="IO1367" s="6"/>
      <c r="IP1367" s="6"/>
      <c r="IQ1367" s="6"/>
      <c r="IR1367" s="6"/>
      <c r="IS1367" s="6"/>
      <c r="IT1367" s="6"/>
      <c r="IU1367" s="6"/>
      <c r="IV1367" s="6"/>
    </row>
    <row r="1368" spans="1:256" s="62" customFormat="1" x14ac:dyDescent="0.2">
      <c r="A1368" s="6" t="s">
        <v>894</v>
      </c>
      <c r="B1368" s="66">
        <v>38428.825694444444</v>
      </c>
      <c r="C1368" s="66">
        <v>38429.37222222222</v>
      </c>
      <c r="D1368" s="6" t="s">
        <v>1072</v>
      </c>
      <c r="E1368" s="6" t="s">
        <v>1073</v>
      </c>
      <c r="F1368" s="6"/>
      <c r="G1368" s="6">
        <v>50</v>
      </c>
      <c r="H1368" s="6"/>
      <c r="I1368" s="6"/>
      <c r="J1368" s="6"/>
      <c r="K1368" s="6"/>
      <c r="L1368" s="6"/>
      <c r="M1368" s="6">
        <v>3.5</v>
      </c>
      <c r="N1368" s="6"/>
      <c r="O1368" s="6"/>
      <c r="P1368" s="6"/>
      <c r="Q1368" s="6">
        <v>37500</v>
      </c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  <c r="BD1368" s="6"/>
      <c r="BE1368" s="6"/>
      <c r="BF1368" s="6"/>
      <c r="BG1368" s="6"/>
      <c r="BH1368" s="6"/>
      <c r="BI1368" s="6"/>
      <c r="BJ1368" s="6"/>
      <c r="BK1368" s="6"/>
      <c r="BL1368" s="6"/>
      <c r="BM1368" s="6"/>
      <c r="BN1368" s="6"/>
      <c r="BO1368" s="6"/>
      <c r="BP1368" s="6"/>
      <c r="BQ1368" s="6"/>
      <c r="BR1368" s="6"/>
      <c r="BS1368" s="6"/>
      <c r="BT1368" s="6"/>
      <c r="BU1368" s="6"/>
      <c r="BV1368" s="6"/>
      <c r="BW1368" s="6"/>
      <c r="BX1368" s="6"/>
      <c r="BY1368" s="6"/>
      <c r="BZ1368" s="6"/>
      <c r="CA1368" s="6"/>
      <c r="CB1368" s="6"/>
      <c r="CC1368" s="6"/>
      <c r="CD1368" s="6"/>
      <c r="CE1368" s="6"/>
      <c r="CF1368" s="6"/>
      <c r="CG1368" s="6"/>
      <c r="CH1368" s="6"/>
      <c r="CI1368" s="6"/>
      <c r="CJ1368" s="6"/>
      <c r="CK1368" s="6"/>
      <c r="CL1368" s="6"/>
      <c r="CM1368" s="6"/>
      <c r="CN1368" s="6"/>
      <c r="CO1368" s="6"/>
      <c r="CP1368" s="6"/>
      <c r="CQ1368" s="6"/>
      <c r="CR1368" s="6"/>
      <c r="CS1368" s="6"/>
      <c r="CT1368" s="6"/>
      <c r="CU1368" s="6"/>
      <c r="CV1368" s="6"/>
      <c r="CW1368" s="6"/>
      <c r="CX1368" s="6"/>
      <c r="CY1368" s="6"/>
      <c r="CZ1368" s="6"/>
      <c r="DA1368" s="6"/>
      <c r="DB1368" s="6"/>
      <c r="DC1368" s="6"/>
      <c r="DD1368" s="6"/>
      <c r="DE1368" s="6"/>
      <c r="DF1368" s="6"/>
      <c r="DG1368" s="6"/>
      <c r="DH1368" s="6"/>
      <c r="DI1368" s="6"/>
      <c r="DJ1368" s="6"/>
      <c r="DK1368" s="6"/>
      <c r="DL1368" s="6"/>
      <c r="DM1368" s="6"/>
      <c r="DN1368" s="6"/>
      <c r="DO1368" s="6"/>
      <c r="DP1368" s="6"/>
      <c r="DQ1368" s="6"/>
      <c r="DR1368" s="6"/>
      <c r="DS1368" s="6"/>
      <c r="DT1368" s="6"/>
      <c r="DU1368" s="6"/>
      <c r="DV1368" s="6"/>
      <c r="DW1368" s="6"/>
      <c r="DX1368" s="6"/>
      <c r="DY1368" s="6"/>
      <c r="DZ1368" s="6"/>
      <c r="EA1368" s="6"/>
      <c r="EB1368" s="6"/>
      <c r="EC1368" s="6"/>
      <c r="ED1368" s="6"/>
      <c r="EE1368" s="6"/>
      <c r="EF1368" s="6"/>
      <c r="EG1368" s="6"/>
      <c r="EH1368" s="6"/>
      <c r="EI1368" s="6"/>
      <c r="EJ1368" s="6"/>
      <c r="EK1368" s="6"/>
      <c r="EL1368" s="6"/>
      <c r="EM1368" s="6"/>
      <c r="EN1368" s="6"/>
      <c r="EO1368" s="6"/>
      <c r="EP1368" s="6"/>
      <c r="EQ1368" s="6"/>
      <c r="ER1368" s="6"/>
      <c r="ES1368" s="6"/>
      <c r="ET1368" s="6"/>
      <c r="EU1368" s="6"/>
      <c r="EV1368" s="6"/>
      <c r="EW1368" s="6"/>
      <c r="EX1368" s="6"/>
      <c r="EY1368" s="6"/>
      <c r="EZ1368" s="6"/>
      <c r="FA1368" s="6"/>
      <c r="FB1368" s="6"/>
      <c r="FC1368" s="6"/>
      <c r="FD1368" s="6"/>
      <c r="FE1368" s="6"/>
      <c r="FF1368" s="6"/>
      <c r="FG1368" s="6"/>
      <c r="FH1368" s="6"/>
      <c r="FI1368" s="6"/>
      <c r="FJ1368" s="6"/>
      <c r="FK1368" s="6"/>
      <c r="FL1368" s="6"/>
      <c r="FM1368" s="6"/>
      <c r="FN1368" s="6"/>
      <c r="FO1368" s="6"/>
      <c r="FP1368" s="6"/>
      <c r="FQ1368" s="6"/>
      <c r="FR1368" s="6"/>
      <c r="FS1368" s="6"/>
      <c r="FT1368" s="6"/>
      <c r="FU1368" s="6"/>
      <c r="FV1368" s="6"/>
      <c r="FW1368" s="6"/>
      <c r="FX1368" s="6"/>
      <c r="FY1368" s="6"/>
      <c r="FZ1368" s="6"/>
      <c r="GA1368" s="6"/>
      <c r="GB1368" s="6"/>
      <c r="GC1368" s="6"/>
      <c r="GD1368" s="6"/>
      <c r="GE1368" s="6"/>
      <c r="GF1368" s="6"/>
      <c r="GG1368" s="6"/>
      <c r="GH1368" s="6"/>
      <c r="GI1368" s="6"/>
      <c r="GJ1368" s="6"/>
      <c r="GK1368" s="6"/>
      <c r="GL1368" s="6"/>
      <c r="GM1368" s="6"/>
      <c r="GN1368" s="6"/>
      <c r="GO1368" s="6"/>
      <c r="GP1368" s="6"/>
      <c r="GQ1368" s="6"/>
      <c r="GR1368" s="6"/>
      <c r="GS1368" s="6"/>
      <c r="GT1368" s="6"/>
      <c r="GU1368" s="6"/>
      <c r="GV1368" s="6"/>
      <c r="GW1368" s="6"/>
      <c r="GX1368" s="6"/>
      <c r="GY1368" s="6"/>
      <c r="GZ1368" s="6"/>
      <c r="HA1368" s="6"/>
      <c r="HB1368" s="6"/>
      <c r="HC1368" s="6"/>
      <c r="HD1368" s="6"/>
      <c r="HE1368" s="6"/>
      <c r="HF1368" s="6"/>
      <c r="HG1368" s="6"/>
      <c r="HH1368" s="6"/>
      <c r="HI1368" s="6"/>
      <c r="HJ1368" s="6"/>
      <c r="HK1368" s="6"/>
      <c r="HL1368" s="6"/>
      <c r="HM1368" s="6"/>
      <c r="HN1368" s="6"/>
      <c r="HO1368" s="6"/>
      <c r="HP1368" s="6"/>
      <c r="HQ1368" s="6"/>
      <c r="HR1368" s="6"/>
      <c r="HS1368" s="6"/>
      <c r="HT1368" s="6"/>
      <c r="HU1368" s="6"/>
      <c r="HV1368" s="6"/>
      <c r="HW1368" s="6"/>
      <c r="HX1368" s="6"/>
      <c r="HY1368" s="6"/>
      <c r="HZ1368" s="6"/>
      <c r="IA1368" s="6"/>
      <c r="IB1368" s="6"/>
      <c r="IC1368" s="6"/>
      <c r="ID1368" s="6"/>
      <c r="IE1368" s="6"/>
      <c r="IF1368" s="6"/>
      <c r="IG1368" s="6"/>
      <c r="IH1368" s="6"/>
      <c r="II1368" s="6"/>
      <c r="IJ1368" s="6"/>
      <c r="IK1368" s="6"/>
      <c r="IL1368" s="6"/>
      <c r="IM1368" s="6"/>
      <c r="IN1368" s="6"/>
      <c r="IO1368" s="6"/>
      <c r="IP1368" s="6"/>
      <c r="IQ1368" s="6"/>
      <c r="IR1368" s="6"/>
      <c r="IS1368" s="6"/>
      <c r="IT1368" s="6"/>
      <c r="IU1368" s="6"/>
      <c r="IV1368" s="6"/>
    </row>
    <row r="1369" spans="1:256" s="62" customFormat="1" x14ac:dyDescent="0.2">
      <c r="A1369" s="6" t="s">
        <v>894</v>
      </c>
      <c r="B1369" s="66">
        <v>38428.825694444444</v>
      </c>
      <c r="C1369" s="66">
        <v>38429.541666666664</v>
      </c>
      <c r="D1369" s="6" t="s">
        <v>1074</v>
      </c>
      <c r="E1369" s="6" t="s">
        <v>1075</v>
      </c>
      <c r="F1369" s="6"/>
      <c r="G1369" s="6">
        <v>50</v>
      </c>
      <c r="H1369" s="6"/>
      <c r="I1369" s="6"/>
      <c r="J1369" s="6"/>
      <c r="K1369" s="6"/>
      <c r="L1369" s="6"/>
      <c r="M1369" s="6">
        <v>6.64</v>
      </c>
      <c r="N1369" s="6"/>
      <c r="O1369" s="6">
        <v>15300</v>
      </c>
      <c r="P1369" s="6"/>
      <c r="Q1369" s="6">
        <v>29200</v>
      </c>
      <c r="R1369" s="6"/>
      <c r="S1369" s="6">
        <v>0.58199999999999996</v>
      </c>
      <c r="T1369" s="6"/>
      <c r="U1369" s="6">
        <v>2.8</v>
      </c>
      <c r="V1369" s="6"/>
      <c r="W1369" s="6">
        <v>413</v>
      </c>
      <c r="X1369" s="6"/>
      <c r="Y1369" s="6">
        <v>536</v>
      </c>
      <c r="Z1369" s="6"/>
      <c r="AA1369" s="6">
        <v>708</v>
      </c>
      <c r="AB1369" s="6"/>
      <c r="AC1369" s="6">
        <v>3560</v>
      </c>
      <c r="AD1369" s="6" t="s">
        <v>1784</v>
      </c>
      <c r="AE1369" s="6">
        <v>18</v>
      </c>
      <c r="AF1369" s="6"/>
      <c r="AG1369" s="6">
        <v>15000</v>
      </c>
      <c r="AH1369" s="6"/>
      <c r="AI1369" s="6">
        <v>520</v>
      </c>
      <c r="AJ1369" s="6"/>
      <c r="AK1369" s="6">
        <v>110</v>
      </c>
      <c r="AL1369" s="6"/>
      <c r="AM1369" s="6">
        <v>7.3</v>
      </c>
      <c r="AN1369" s="6"/>
      <c r="AO1369" s="6">
        <v>547</v>
      </c>
      <c r="AP1369" s="6"/>
      <c r="AQ1369" s="6">
        <v>410</v>
      </c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  <c r="BD1369" s="6"/>
      <c r="BE1369" s="6"/>
      <c r="BF1369" s="6"/>
      <c r="BG1369" s="6"/>
      <c r="BH1369" s="6"/>
      <c r="BI1369" s="6"/>
      <c r="BJ1369" s="6"/>
      <c r="BK1369" s="6"/>
      <c r="BL1369" s="6"/>
      <c r="BM1369" s="6"/>
      <c r="BN1369" s="6"/>
      <c r="BO1369" s="6"/>
      <c r="BP1369" s="6"/>
      <c r="BQ1369" s="6"/>
      <c r="BR1369" s="6"/>
      <c r="BS1369" s="6"/>
      <c r="BT1369" s="6"/>
      <c r="BU1369" s="6"/>
      <c r="BV1369" s="6"/>
      <c r="BW1369" s="6"/>
      <c r="BX1369" s="6"/>
      <c r="BY1369" s="6"/>
      <c r="BZ1369" s="6"/>
      <c r="CA1369" s="6">
        <v>220</v>
      </c>
      <c r="CB1369" s="6"/>
      <c r="CC1369" s="6"/>
      <c r="CD1369" s="6"/>
      <c r="CE1369" s="6"/>
      <c r="CF1369" s="6"/>
      <c r="CG1369" s="6"/>
      <c r="CH1369" s="6"/>
      <c r="CI1369" s="6"/>
      <c r="CJ1369" s="6"/>
      <c r="CK1369" s="6"/>
      <c r="CL1369" s="6"/>
      <c r="CM1369" s="6"/>
      <c r="CN1369" s="6"/>
      <c r="CO1369" s="6"/>
      <c r="CP1369" s="6"/>
      <c r="CQ1369" s="6"/>
      <c r="CR1369" s="6"/>
      <c r="CS1369" s="6"/>
      <c r="CT1369" s="6"/>
      <c r="CU1369" s="6"/>
      <c r="CV1369" s="6"/>
      <c r="CW1369" s="6"/>
      <c r="CX1369" s="6"/>
      <c r="CY1369" s="6"/>
      <c r="CZ1369" s="6"/>
      <c r="DA1369" s="6"/>
      <c r="DB1369" s="6"/>
      <c r="DC1369" s="6"/>
      <c r="DD1369" s="6"/>
      <c r="DE1369" s="6"/>
      <c r="DF1369" s="6"/>
      <c r="DG1369" s="6"/>
      <c r="DH1369" s="6"/>
      <c r="DI1369" s="6"/>
      <c r="DJ1369" s="6"/>
      <c r="DK1369" s="6"/>
      <c r="DL1369" s="6"/>
      <c r="DM1369" s="6"/>
      <c r="DN1369" s="6"/>
      <c r="DO1369" s="6"/>
      <c r="DP1369" s="6"/>
      <c r="DQ1369" s="6"/>
      <c r="DR1369" s="6"/>
      <c r="DS1369" s="6"/>
      <c r="DT1369" s="6"/>
      <c r="DU1369" s="6"/>
      <c r="DV1369" s="6"/>
      <c r="DW1369" s="6"/>
      <c r="DX1369" s="6"/>
      <c r="DY1369" s="6"/>
      <c r="DZ1369" s="6"/>
      <c r="EA1369" s="6"/>
      <c r="EB1369" s="6"/>
      <c r="EC1369" s="6"/>
      <c r="ED1369" s="6"/>
      <c r="EE1369" s="6"/>
      <c r="EF1369" s="6"/>
      <c r="EG1369" s="6"/>
      <c r="EH1369" s="6"/>
      <c r="EI1369" s="6"/>
      <c r="EJ1369" s="6"/>
      <c r="EK1369" s="6"/>
      <c r="EL1369" s="6"/>
      <c r="EM1369" s="6"/>
      <c r="EN1369" s="6"/>
      <c r="EO1369" s="6"/>
      <c r="EP1369" s="6"/>
      <c r="EQ1369" s="6"/>
      <c r="ER1369" s="6"/>
      <c r="ES1369" s="6"/>
      <c r="ET1369" s="6"/>
      <c r="EU1369" s="6"/>
      <c r="EV1369" s="6"/>
      <c r="EW1369" s="6"/>
      <c r="EX1369" s="6"/>
      <c r="EY1369" s="6"/>
      <c r="EZ1369" s="6"/>
      <c r="FA1369" s="6"/>
      <c r="FB1369" s="6"/>
      <c r="FC1369" s="6"/>
      <c r="FD1369" s="6"/>
      <c r="FE1369" s="6"/>
      <c r="FF1369" s="6"/>
      <c r="FG1369" s="6"/>
      <c r="FH1369" s="6"/>
      <c r="FI1369" s="6"/>
      <c r="FJ1369" s="6"/>
      <c r="FK1369" s="6"/>
      <c r="FL1369" s="6"/>
      <c r="FM1369" s="6"/>
      <c r="FN1369" s="6"/>
      <c r="FO1369" s="6"/>
      <c r="FP1369" s="6"/>
      <c r="FQ1369" s="6"/>
      <c r="FR1369" s="6"/>
      <c r="FS1369" s="6"/>
      <c r="FT1369" s="6"/>
      <c r="FU1369" s="6"/>
      <c r="FV1369" s="6"/>
      <c r="FW1369" s="6"/>
      <c r="FX1369" s="6"/>
      <c r="FY1369" s="6"/>
      <c r="FZ1369" s="6"/>
      <c r="GA1369" s="6"/>
      <c r="GB1369" s="6"/>
      <c r="GC1369" s="6"/>
      <c r="GD1369" s="6"/>
      <c r="GE1369" s="6"/>
      <c r="GF1369" s="6"/>
      <c r="GG1369" s="6"/>
      <c r="GH1369" s="6"/>
      <c r="GI1369" s="6"/>
      <c r="GJ1369" s="6"/>
      <c r="GK1369" s="6"/>
      <c r="GL1369" s="6"/>
      <c r="GM1369" s="6"/>
      <c r="GN1369" s="6"/>
      <c r="GO1369" s="6"/>
      <c r="GP1369" s="6"/>
      <c r="GQ1369" s="6"/>
      <c r="GR1369" s="6"/>
      <c r="GS1369" s="6"/>
      <c r="GT1369" s="6"/>
      <c r="GU1369" s="6"/>
      <c r="GV1369" s="6"/>
      <c r="GW1369" s="6"/>
      <c r="GX1369" s="6"/>
      <c r="GY1369" s="6"/>
      <c r="GZ1369" s="6"/>
      <c r="HA1369" s="6"/>
      <c r="HB1369" s="6"/>
      <c r="HC1369" s="6"/>
      <c r="HD1369" s="6"/>
      <c r="HE1369" s="6"/>
      <c r="HF1369" s="6"/>
      <c r="HG1369" s="6"/>
      <c r="HH1369" s="6"/>
      <c r="HI1369" s="6"/>
      <c r="HJ1369" s="6"/>
      <c r="HK1369" s="6"/>
      <c r="HL1369" s="6"/>
      <c r="HM1369" s="6"/>
      <c r="HN1369" s="6"/>
      <c r="HO1369" s="6"/>
      <c r="HP1369" s="6"/>
      <c r="HQ1369" s="6"/>
      <c r="HR1369" s="6"/>
      <c r="HS1369" s="6"/>
      <c r="HT1369" s="6"/>
      <c r="HU1369" s="6"/>
      <c r="HV1369" s="6"/>
      <c r="HW1369" s="6"/>
      <c r="HX1369" s="6"/>
      <c r="HY1369" s="6"/>
      <c r="HZ1369" s="6"/>
      <c r="IA1369" s="6"/>
      <c r="IB1369" s="6"/>
      <c r="IC1369" s="6"/>
      <c r="ID1369" s="6"/>
      <c r="IE1369" s="6"/>
      <c r="IF1369" s="6"/>
      <c r="IG1369" s="6"/>
      <c r="IH1369" s="6"/>
      <c r="II1369" s="6"/>
      <c r="IJ1369" s="6"/>
      <c r="IK1369" s="6"/>
      <c r="IL1369" s="6"/>
      <c r="IM1369" s="6"/>
      <c r="IN1369" s="6"/>
      <c r="IO1369" s="6"/>
      <c r="IP1369" s="6"/>
      <c r="IQ1369" s="6"/>
      <c r="IR1369" s="6"/>
      <c r="IS1369" s="6"/>
      <c r="IT1369" s="6"/>
      <c r="IU1369" s="6"/>
      <c r="IV1369" s="6"/>
    </row>
    <row r="1370" spans="1:256" s="62" customFormat="1" x14ac:dyDescent="0.2">
      <c r="A1370" s="6" t="s">
        <v>894</v>
      </c>
      <c r="B1370" s="66">
        <v>38429.395138888889</v>
      </c>
      <c r="C1370" s="66">
        <v>38429.541666666664</v>
      </c>
      <c r="D1370" s="6" t="s">
        <v>1076</v>
      </c>
      <c r="E1370" s="6" t="s">
        <v>1077</v>
      </c>
      <c r="F1370" s="6"/>
      <c r="G1370" s="6">
        <v>50</v>
      </c>
      <c r="H1370" s="6"/>
      <c r="I1370" s="6"/>
      <c r="J1370" s="6"/>
      <c r="K1370" s="6"/>
      <c r="L1370" s="6"/>
      <c r="M1370" s="6">
        <v>2.79</v>
      </c>
      <c r="N1370" s="6"/>
      <c r="O1370" s="6"/>
      <c r="P1370" s="6"/>
      <c r="Q1370" s="6">
        <v>18800</v>
      </c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  <c r="BD1370" s="6"/>
      <c r="BE1370" s="6"/>
      <c r="BF1370" s="6"/>
      <c r="BG1370" s="6"/>
      <c r="BH1370" s="6"/>
      <c r="BI1370" s="6"/>
      <c r="BJ1370" s="6"/>
      <c r="BK1370" s="6"/>
      <c r="BL1370" s="6"/>
      <c r="BM1370" s="6"/>
      <c r="BN1370" s="6"/>
      <c r="BO1370" s="6"/>
      <c r="BP1370" s="6"/>
      <c r="BQ1370" s="6"/>
      <c r="BR1370" s="6"/>
      <c r="BS1370" s="6"/>
      <c r="BT1370" s="6"/>
      <c r="BU1370" s="6"/>
      <c r="BV1370" s="6"/>
      <c r="BW1370" s="6"/>
      <c r="BX1370" s="6"/>
      <c r="BY1370" s="6"/>
      <c r="BZ1370" s="6"/>
      <c r="CA1370" s="6"/>
      <c r="CB1370" s="6"/>
      <c r="CC1370" s="6"/>
      <c r="CD1370" s="6"/>
      <c r="CE1370" s="6"/>
      <c r="CF1370" s="6"/>
      <c r="CG1370" s="6"/>
      <c r="CH1370" s="6"/>
      <c r="CI1370" s="6"/>
      <c r="CJ1370" s="6"/>
      <c r="CK1370" s="6"/>
      <c r="CL1370" s="6"/>
      <c r="CM1370" s="6"/>
      <c r="CN1370" s="6"/>
      <c r="CO1370" s="6"/>
      <c r="CP1370" s="6"/>
      <c r="CQ1370" s="6"/>
      <c r="CR1370" s="6"/>
      <c r="CS1370" s="6"/>
      <c r="CT1370" s="6"/>
      <c r="CU1370" s="6"/>
      <c r="CV1370" s="6"/>
      <c r="CW1370" s="6"/>
      <c r="CX1370" s="6"/>
      <c r="CY1370" s="6"/>
      <c r="CZ1370" s="6"/>
      <c r="DA1370" s="6"/>
      <c r="DB1370" s="6"/>
      <c r="DC1370" s="6"/>
      <c r="DD1370" s="6"/>
      <c r="DE1370" s="6"/>
      <c r="DF1370" s="6"/>
      <c r="DG1370" s="6"/>
      <c r="DH1370" s="6"/>
      <c r="DI1370" s="6"/>
      <c r="DJ1370" s="6"/>
      <c r="DK1370" s="6"/>
      <c r="DL1370" s="6"/>
      <c r="DM1370" s="6"/>
      <c r="DN1370" s="6"/>
      <c r="DO1370" s="6"/>
      <c r="DP1370" s="6"/>
      <c r="DQ1370" s="6"/>
      <c r="DR1370" s="6"/>
      <c r="DS1370" s="6"/>
      <c r="DT1370" s="6"/>
      <c r="DU1370" s="6"/>
      <c r="DV1370" s="6"/>
      <c r="DW1370" s="6"/>
      <c r="DX1370" s="6"/>
      <c r="DY1370" s="6"/>
      <c r="DZ1370" s="6"/>
      <c r="EA1370" s="6"/>
      <c r="EB1370" s="6"/>
      <c r="EC1370" s="6"/>
      <c r="ED1370" s="6"/>
      <c r="EE1370" s="6"/>
      <c r="EF1370" s="6"/>
      <c r="EG1370" s="6"/>
      <c r="EH1370" s="6"/>
      <c r="EI1370" s="6"/>
      <c r="EJ1370" s="6"/>
      <c r="EK1370" s="6"/>
      <c r="EL1370" s="6"/>
      <c r="EM1370" s="6"/>
      <c r="EN1370" s="6"/>
      <c r="EO1370" s="6"/>
      <c r="EP1370" s="6"/>
      <c r="EQ1370" s="6"/>
      <c r="ER1370" s="6"/>
      <c r="ES1370" s="6"/>
      <c r="ET1370" s="6"/>
      <c r="EU1370" s="6"/>
      <c r="EV1370" s="6"/>
      <c r="EW1370" s="6"/>
      <c r="EX1370" s="6"/>
      <c r="EY1370" s="6"/>
      <c r="EZ1370" s="6"/>
      <c r="FA1370" s="6"/>
      <c r="FB1370" s="6"/>
      <c r="FC1370" s="6"/>
      <c r="FD1370" s="6"/>
      <c r="FE1370" s="6"/>
      <c r="FF1370" s="6"/>
      <c r="FG1370" s="6"/>
      <c r="FH1370" s="6"/>
      <c r="FI1370" s="6"/>
      <c r="FJ1370" s="6"/>
      <c r="FK1370" s="6"/>
      <c r="FL1370" s="6"/>
      <c r="FM1370" s="6"/>
      <c r="FN1370" s="6"/>
      <c r="FO1370" s="6"/>
      <c r="FP1370" s="6"/>
      <c r="FQ1370" s="6"/>
      <c r="FR1370" s="6"/>
      <c r="FS1370" s="6"/>
      <c r="FT1370" s="6"/>
      <c r="FU1370" s="6"/>
      <c r="FV1370" s="6"/>
      <c r="FW1370" s="6"/>
      <c r="FX1370" s="6"/>
      <c r="FY1370" s="6"/>
      <c r="FZ1370" s="6"/>
      <c r="GA1370" s="6"/>
      <c r="GB1370" s="6"/>
      <c r="GC1370" s="6"/>
      <c r="GD1370" s="6"/>
      <c r="GE1370" s="6"/>
      <c r="GF1370" s="6"/>
      <c r="GG1370" s="6"/>
      <c r="GH1370" s="6"/>
      <c r="GI1370" s="6"/>
      <c r="GJ1370" s="6"/>
      <c r="GK1370" s="6"/>
      <c r="GL1370" s="6"/>
      <c r="GM1370" s="6"/>
      <c r="GN1370" s="6"/>
      <c r="GO1370" s="6"/>
      <c r="GP1370" s="6"/>
      <c r="GQ1370" s="6"/>
      <c r="GR1370" s="6"/>
      <c r="GS1370" s="6"/>
      <c r="GT1370" s="6"/>
      <c r="GU1370" s="6"/>
      <c r="GV1370" s="6"/>
      <c r="GW1370" s="6"/>
      <c r="GX1370" s="6"/>
      <c r="GY1370" s="6"/>
      <c r="GZ1370" s="6"/>
      <c r="HA1370" s="6"/>
      <c r="HB1370" s="6"/>
      <c r="HC1370" s="6"/>
      <c r="HD1370" s="6"/>
      <c r="HE1370" s="6"/>
      <c r="HF1370" s="6"/>
      <c r="HG1370" s="6"/>
      <c r="HH1370" s="6"/>
      <c r="HI1370" s="6"/>
      <c r="HJ1370" s="6"/>
      <c r="HK1370" s="6"/>
      <c r="HL1370" s="6"/>
      <c r="HM1370" s="6"/>
      <c r="HN1370" s="6"/>
      <c r="HO1370" s="6"/>
      <c r="HP1370" s="6"/>
      <c r="HQ1370" s="6"/>
      <c r="HR1370" s="6"/>
      <c r="HS1370" s="6"/>
      <c r="HT1370" s="6"/>
      <c r="HU1370" s="6"/>
      <c r="HV1370" s="6"/>
      <c r="HW1370" s="6"/>
      <c r="HX1370" s="6"/>
      <c r="HY1370" s="6"/>
      <c r="HZ1370" s="6"/>
      <c r="IA1370" s="6"/>
      <c r="IB1370" s="6"/>
      <c r="IC1370" s="6"/>
      <c r="ID1370" s="6"/>
      <c r="IE1370" s="6"/>
      <c r="IF1370" s="6"/>
      <c r="IG1370" s="6"/>
      <c r="IH1370" s="6"/>
      <c r="II1370" s="6"/>
      <c r="IJ1370" s="6"/>
      <c r="IK1370" s="6"/>
      <c r="IL1370" s="6"/>
      <c r="IM1370" s="6"/>
      <c r="IN1370" s="6"/>
      <c r="IO1370" s="6"/>
      <c r="IP1370" s="6"/>
      <c r="IQ1370" s="6"/>
      <c r="IR1370" s="6"/>
      <c r="IS1370" s="6"/>
      <c r="IT1370" s="6"/>
      <c r="IU1370" s="6"/>
      <c r="IV1370" s="6"/>
    </row>
    <row r="1371" spans="1:256" s="62" customFormat="1" x14ac:dyDescent="0.2">
      <c r="A1371" s="6" t="s">
        <v>894</v>
      </c>
      <c r="B1371" s="66">
        <v>38429.686805555553</v>
      </c>
      <c r="C1371" s="66">
        <v>38430.84375</v>
      </c>
      <c r="D1371" s="6" t="s">
        <v>1078</v>
      </c>
      <c r="E1371" s="6" t="s">
        <v>1079</v>
      </c>
      <c r="F1371" s="6"/>
      <c r="G1371" s="6">
        <v>50</v>
      </c>
      <c r="H1371" s="6"/>
      <c r="I1371" s="6"/>
      <c r="J1371" s="6"/>
      <c r="K1371" s="6"/>
      <c r="L1371" s="6"/>
      <c r="M1371" s="6">
        <v>28.05</v>
      </c>
      <c r="N1371" s="6"/>
      <c r="O1371" s="6">
        <v>1130</v>
      </c>
      <c r="P1371" s="6"/>
      <c r="Q1371" s="6">
        <v>1780</v>
      </c>
      <c r="R1371" s="6"/>
      <c r="S1371" s="6">
        <v>0.27800000000000002</v>
      </c>
      <c r="T1371" s="6"/>
      <c r="U1371" s="6">
        <v>1.81</v>
      </c>
      <c r="V1371" s="6"/>
      <c r="W1371" s="6">
        <v>94</v>
      </c>
      <c r="X1371" s="6"/>
      <c r="Y1371" s="6">
        <v>30.8</v>
      </c>
      <c r="Z1371" s="6"/>
      <c r="AA1371" s="6">
        <v>18.2</v>
      </c>
      <c r="AB1371" s="6"/>
      <c r="AC1371" s="6">
        <v>542</v>
      </c>
      <c r="AD1371" s="6" t="s">
        <v>1784</v>
      </c>
      <c r="AE1371" s="6">
        <v>18</v>
      </c>
      <c r="AF1371" s="6"/>
      <c r="AG1371" s="6">
        <v>890</v>
      </c>
      <c r="AH1371" s="6"/>
      <c r="AI1371" s="6">
        <v>100</v>
      </c>
      <c r="AJ1371" s="6"/>
      <c r="AK1371" s="6">
        <v>13</v>
      </c>
      <c r="AL1371" s="6"/>
      <c r="AM1371" s="6">
        <v>7.26</v>
      </c>
      <c r="AN1371" s="6"/>
      <c r="AO1371" s="6">
        <v>182</v>
      </c>
      <c r="AP1371" s="6"/>
      <c r="AQ1371" s="6">
        <v>75</v>
      </c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  <c r="BD1371" s="6"/>
      <c r="BE1371" s="6"/>
      <c r="BF1371" s="6"/>
      <c r="BG1371" s="6"/>
      <c r="BH1371" s="6"/>
      <c r="BI1371" s="6"/>
      <c r="BJ1371" s="6"/>
      <c r="BK1371" s="6"/>
      <c r="BL1371" s="6"/>
      <c r="BM1371" s="6"/>
      <c r="BN1371" s="6"/>
      <c r="BO1371" s="6"/>
      <c r="BP1371" s="6"/>
      <c r="BQ1371" s="6"/>
      <c r="BR1371" s="6"/>
      <c r="BS1371" s="6"/>
      <c r="BT1371" s="6"/>
      <c r="BU1371" s="6"/>
      <c r="BV1371" s="6"/>
      <c r="BW1371" s="6"/>
      <c r="BX1371" s="6"/>
      <c r="BY1371" s="6"/>
      <c r="BZ1371" s="6" t="s">
        <v>1784</v>
      </c>
      <c r="CA1371" s="6">
        <v>40</v>
      </c>
      <c r="CB1371" s="6"/>
      <c r="CC1371" s="6"/>
      <c r="CD1371" s="6"/>
      <c r="CE1371" s="6"/>
      <c r="CF1371" s="6"/>
      <c r="CG1371" s="6"/>
      <c r="CH1371" s="6"/>
      <c r="CI1371" s="6"/>
      <c r="CJ1371" s="6"/>
      <c r="CK1371" s="6"/>
      <c r="CL1371" s="6"/>
      <c r="CM1371" s="6"/>
      <c r="CN1371" s="6"/>
      <c r="CO1371" s="6"/>
      <c r="CP1371" s="6"/>
      <c r="CQ1371" s="6"/>
      <c r="CR1371" s="6"/>
      <c r="CS1371" s="6"/>
      <c r="CT1371" s="6"/>
      <c r="CU1371" s="6"/>
      <c r="CV1371" s="6"/>
      <c r="CW1371" s="6"/>
      <c r="CX1371" s="6"/>
      <c r="CY1371" s="6"/>
      <c r="CZ1371" s="6"/>
      <c r="DA1371" s="6"/>
      <c r="DB1371" s="6"/>
      <c r="DC1371" s="6"/>
      <c r="DD1371" s="6"/>
      <c r="DE1371" s="6"/>
      <c r="DF1371" s="6"/>
      <c r="DG1371" s="6"/>
      <c r="DH1371" s="6"/>
      <c r="DI1371" s="6"/>
      <c r="DJ1371" s="6"/>
      <c r="DK1371" s="6"/>
      <c r="DL1371" s="6"/>
      <c r="DM1371" s="6"/>
      <c r="DN1371" s="6"/>
      <c r="DO1371" s="6"/>
      <c r="DP1371" s="6"/>
      <c r="DQ1371" s="6"/>
      <c r="DR1371" s="6"/>
      <c r="DS1371" s="6"/>
      <c r="DT1371" s="6"/>
      <c r="DU1371" s="6"/>
      <c r="DV1371" s="6"/>
      <c r="DW1371" s="6"/>
      <c r="DX1371" s="6"/>
      <c r="DY1371" s="6"/>
      <c r="DZ1371" s="6"/>
      <c r="EA1371" s="6"/>
      <c r="EB1371" s="6"/>
      <c r="EC1371" s="6"/>
      <c r="ED1371" s="6"/>
      <c r="EE1371" s="6"/>
      <c r="EF1371" s="6"/>
      <c r="EG1371" s="6"/>
      <c r="EH1371" s="6"/>
      <c r="EI1371" s="6"/>
      <c r="EJ1371" s="6"/>
      <c r="EK1371" s="6"/>
      <c r="EL1371" s="6"/>
      <c r="EM1371" s="6"/>
      <c r="EN1371" s="6"/>
      <c r="EO1371" s="6"/>
      <c r="EP1371" s="6"/>
      <c r="EQ1371" s="6"/>
      <c r="ER1371" s="6"/>
      <c r="ES1371" s="6"/>
      <c r="ET1371" s="6"/>
      <c r="EU1371" s="6"/>
      <c r="EV1371" s="6"/>
      <c r="EW1371" s="6"/>
      <c r="EX1371" s="6"/>
      <c r="EY1371" s="6"/>
      <c r="EZ1371" s="6"/>
      <c r="FA1371" s="6"/>
      <c r="FB1371" s="6"/>
      <c r="FC1371" s="6"/>
      <c r="FD1371" s="6"/>
      <c r="FE1371" s="6"/>
      <c r="FF1371" s="6"/>
      <c r="FG1371" s="6"/>
      <c r="FH1371" s="6"/>
      <c r="FI1371" s="6"/>
      <c r="FJ1371" s="6"/>
      <c r="FK1371" s="6"/>
      <c r="FL1371" s="6"/>
      <c r="FM1371" s="6"/>
      <c r="FN1371" s="6"/>
      <c r="FO1371" s="6"/>
      <c r="FP1371" s="6"/>
      <c r="FQ1371" s="6"/>
      <c r="FR1371" s="6"/>
      <c r="FS1371" s="6"/>
      <c r="FT1371" s="6"/>
      <c r="FU1371" s="6"/>
      <c r="FV1371" s="6"/>
      <c r="FW1371" s="6"/>
      <c r="FX1371" s="6"/>
      <c r="FY1371" s="6"/>
      <c r="FZ1371" s="6"/>
      <c r="GA1371" s="6"/>
      <c r="GB1371" s="6"/>
      <c r="GC1371" s="6"/>
      <c r="GD1371" s="6"/>
      <c r="GE1371" s="6"/>
      <c r="GF1371" s="6"/>
      <c r="GG1371" s="6"/>
      <c r="GH1371" s="6"/>
      <c r="GI1371" s="6"/>
      <c r="GJ1371" s="6"/>
      <c r="GK1371" s="6"/>
      <c r="GL1371" s="6"/>
      <c r="GM1371" s="6"/>
      <c r="GN1371" s="6"/>
      <c r="GO1371" s="6"/>
      <c r="GP1371" s="6"/>
      <c r="GQ1371" s="6"/>
      <c r="GR1371" s="6"/>
      <c r="GS1371" s="6"/>
      <c r="GT1371" s="6"/>
      <c r="GU1371" s="6"/>
      <c r="GV1371" s="6"/>
      <c r="GW1371" s="6"/>
      <c r="GX1371" s="6"/>
      <c r="GY1371" s="6"/>
      <c r="GZ1371" s="6"/>
      <c r="HA1371" s="6"/>
      <c r="HB1371" s="6"/>
      <c r="HC1371" s="6"/>
      <c r="HD1371" s="6"/>
      <c r="HE1371" s="6"/>
      <c r="HF1371" s="6"/>
      <c r="HG1371" s="6"/>
      <c r="HH1371" s="6"/>
      <c r="HI1371" s="6"/>
      <c r="HJ1371" s="6"/>
      <c r="HK1371" s="6"/>
      <c r="HL1371" s="6"/>
      <c r="HM1371" s="6"/>
      <c r="HN1371" s="6"/>
      <c r="HO1371" s="6"/>
      <c r="HP1371" s="6"/>
      <c r="HQ1371" s="6"/>
      <c r="HR1371" s="6"/>
      <c r="HS1371" s="6"/>
      <c r="HT1371" s="6"/>
      <c r="HU1371" s="6"/>
      <c r="HV1371" s="6"/>
      <c r="HW1371" s="6"/>
      <c r="HX1371" s="6"/>
      <c r="HY1371" s="6"/>
      <c r="HZ1371" s="6"/>
      <c r="IA1371" s="6"/>
      <c r="IB1371" s="6"/>
      <c r="IC1371" s="6"/>
      <c r="ID1371" s="6"/>
      <c r="IE1371" s="6"/>
      <c r="IF1371" s="6"/>
      <c r="IG1371" s="6"/>
      <c r="IH1371" s="6"/>
      <c r="II1371" s="6"/>
      <c r="IJ1371" s="6"/>
      <c r="IK1371" s="6"/>
      <c r="IL1371" s="6"/>
      <c r="IM1371" s="6"/>
      <c r="IN1371" s="6"/>
      <c r="IO1371" s="6"/>
      <c r="IP1371" s="6"/>
      <c r="IQ1371" s="6"/>
      <c r="IR1371" s="6"/>
      <c r="IS1371" s="6"/>
      <c r="IT1371" s="6"/>
      <c r="IU1371" s="6"/>
      <c r="IV1371" s="6"/>
    </row>
    <row r="1372" spans="1:256" s="62" customFormat="1" x14ac:dyDescent="0.2">
      <c r="A1372" s="6" t="s">
        <v>894</v>
      </c>
      <c r="B1372" s="66">
        <v>38738.056250000001</v>
      </c>
      <c r="C1372" s="66">
        <v>38738.161111111112</v>
      </c>
      <c r="D1372" s="6" t="s">
        <v>1080</v>
      </c>
      <c r="E1372" s="6" t="s">
        <v>1081</v>
      </c>
      <c r="F1372" s="6"/>
      <c r="G1372" s="6">
        <v>50</v>
      </c>
      <c r="H1372" s="6"/>
      <c r="I1372" s="6"/>
      <c r="J1372" s="6"/>
      <c r="K1372" s="6"/>
      <c r="L1372" s="6"/>
      <c r="M1372" s="6">
        <v>0.48</v>
      </c>
      <c r="N1372" s="6"/>
      <c r="O1372" s="6">
        <v>646</v>
      </c>
      <c r="P1372" s="6"/>
      <c r="Q1372" s="6"/>
      <c r="R1372" s="6"/>
      <c r="S1372" s="6">
        <v>2.34</v>
      </c>
      <c r="T1372" s="6"/>
      <c r="U1372" s="6">
        <v>3.49</v>
      </c>
      <c r="V1372" s="6"/>
      <c r="W1372" s="6">
        <v>104</v>
      </c>
      <c r="X1372" s="6"/>
      <c r="Y1372" s="6">
        <v>8420</v>
      </c>
      <c r="Z1372" s="6"/>
      <c r="AA1372" s="6">
        <v>12700</v>
      </c>
      <c r="AB1372" s="6"/>
      <c r="AC1372" s="6">
        <v>33400</v>
      </c>
      <c r="AD1372" s="6" t="s">
        <v>1784</v>
      </c>
      <c r="AE1372" s="6">
        <v>18</v>
      </c>
      <c r="AF1372" s="6"/>
      <c r="AG1372" s="6">
        <v>20</v>
      </c>
      <c r="AH1372" s="6" t="s">
        <v>1784</v>
      </c>
      <c r="AI1372" s="6">
        <v>25</v>
      </c>
      <c r="AJ1372" s="6" t="s">
        <v>1784</v>
      </c>
      <c r="AK1372" s="6">
        <v>12.5</v>
      </c>
      <c r="AL1372" s="6"/>
      <c r="AM1372" s="6">
        <v>7.17</v>
      </c>
      <c r="AN1372" s="6"/>
      <c r="AO1372" s="6">
        <v>270</v>
      </c>
      <c r="AP1372" s="6"/>
      <c r="AQ1372" s="6">
        <v>140</v>
      </c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  <c r="BD1372" s="6"/>
      <c r="BE1372" s="6"/>
      <c r="BF1372" s="6"/>
      <c r="BG1372" s="6"/>
      <c r="BH1372" s="6"/>
      <c r="BI1372" s="6"/>
      <c r="BJ1372" s="6"/>
      <c r="BK1372" s="6"/>
      <c r="BL1372" s="6"/>
      <c r="BM1372" s="6"/>
      <c r="BN1372" s="6"/>
      <c r="BO1372" s="6"/>
      <c r="BP1372" s="6"/>
      <c r="BQ1372" s="6"/>
      <c r="BR1372" s="6"/>
      <c r="BS1372" s="6"/>
      <c r="BT1372" s="6"/>
      <c r="BU1372" s="6"/>
      <c r="BV1372" s="6"/>
      <c r="BW1372" s="6"/>
      <c r="BX1372" s="6"/>
      <c r="BY1372" s="6"/>
      <c r="BZ1372" s="6"/>
      <c r="CA1372" s="6">
        <v>210</v>
      </c>
      <c r="CB1372" s="6"/>
      <c r="CC1372" s="6"/>
      <c r="CD1372" s="6"/>
      <c r="CE1372" s="6"/>
      <c r="CF1372" s="6"/>
      <c r="CG1372" s="6"/>
      <c r="CH1372" s="6"/>
      <c r="CI1372" s="6"/>
      <c r="CJ1372" s="6"/>
      <c r="CK1372" s="6"/>
      <c r="CL1372" s="6"/>
      <c r="CM1372" s="6"/>
      <c r="CN1372" s="6"/>
      <c r="CO1372" s="6"/>
      <c r="CP1372" s="6"/>
      <c r="CQ1372" s="6"/>
      <c r="CR1372" s="6"/>
      <c r="CS1372" s="6"/>
      <c r="CT1372" s="6"/>
      <c r="CU1372" s="6"/>
      <c r="CV1372" s="6"/>
      <c r="CW1372" s="6"/>
      <c r="CX1372" s="6"/>
      <c r="CY1372" s="6"/>
      <c r="CZ1372" s="6"/>
      <c r="DA1372" s="6"/>
      <c r="DB1372" s="6"/>
      <c r="DC1372" s="6"/>
      <c r="DD1372" s="6"/>
      <c r="DE1372" s="6"/>
      <c r="DF1372" s="6"/>
      <c r="DG1372" s="6"/>
      <c r="DH1372" s="6"/>
      <c r="DI1372" s="6"/>
      <c r="DJ1372" s="6"/>
      <c r="DK1372" s="6"/>
      <c r="DL1372" s="6"/>
      <c r="DM1372" s="6"/>
      <c r="DN1372" s="6"/>
      <c r="DO1372" s="6"/>
      <c r="DP1372" s="6"/>
      <c r="DQ1372" s="6"/>
      <c r="DR1372" s="6"/>
      <c r="DS1372" s="6"/>
      <c r="DT1372" s="6"/>
      <c r="DU1372" s="6"/>
      <c r="DV1372" s="6"/>
      <c r="DW1372" s="6"/>
      <c r="DX1372" s="6"/>
      <c r="DY1372" s="6"/>
      <c r="DZ1372" s="6"/>
      <c r="EA1372" s="6"/>
      <c r="EB1372" s="6"/>
      <c r="EC1372" s="6"/>
      <c r="ED1372" s="6"/>
      <c r="EE1372" s="6"/>
      <c r="EF1372" s="6"/>
      <c r="EG1372" s="6"/>
      <c r="EH1372" s="6"/>
      <c r="EI1372" s="6"/>
      <c r="EJ1372" s="6"/>
      <c r="EK1372" s="6"/>
      <c r="EL1372" s="6"/>
      <c r="EM1372" s="6"/>
      <c r="EN1372" s="6"/>
      <c r="EO1372" s="6"/>
      <c r="EP1372" s="6"/>
      <c r="EQ1372" s="6"/>
      <c r="ER1372" s="6"/>
      <c r="ES1372" s="6"/>
      <c r="ET1372" s="6"/>
      <c r="EU1372" s="6"/>
      <c r="EV1372" s="6"/>
      <c r="EW1372" s="6"/>
      <c r="EX1372" s="6"/>
      <c r="EY1372" s="6"/>
      <c r="EZ1372" s="6"/>
      <c r="FA1372" s="6"/>
      <c r="FB1372" s="6"/>
      <c r="FC1372" s="6"/>
      <c r="FD1372" s="6"/>
      <c r="FE1372" s="6"/>
      <c r="FF1372" s="6"/>
      <c r="FG1372" s="6"/>
      <c r="FH1372" s="6"/>
      <c r="FI1372" s="6"/>
      <c r="FJ1372" s="6"/>
      <c r="FK1372" s="6"/>
      <c r="FL1372" s="6"/>
      <c r="FM1372" s="6"/>
      <c r="FN1372" s="6"/>
      <c r="FO1372" s="6"/>
      <c r="FP1372" s="6"/>
      <c r="FQ1372" s="6"/>
      <c r="FR1372" s="6"/>
      <c r="FS1372" s="6"/>
      <c r="FT1372" s="6"/>
      <c r="FU1372" s="6"/>
      <c r="FV1372" s="6"/>
      <c r="FW1372" s="6"/>
      <c r="FX1372" s="6"/>
      <c r="FY1372" s="6"/>
      <c r="FZ1372" s="6"/>
      <c r="GA1372" s="6"/>
      <c r="GB1372" s="6"/>
      <c r="GC1372" s="6"/>
      <c r="GD1372" s="6"/>
      <c r="GE1372" s="6"/>
      <c r="GF1372" s="6"/>
      <c r="GG1372" s="6"/>
      <c r="GH1372" s="6"/>
      <c r="GI1372" s="6"/>
      <c r="GJ1372" s="6"/>
      <c r="GK1372" s="6"/>
      <c r="GL1372" s="6"/>
      <c r="GM1372" s="6"/>
      <c r="GN1372" s="6"/>
      <c r="GO1372" s="6"/>
      <c r="GP1372" s="6"/>
      <c r="GQ1372" s="6"/>
      <c r="GR1372" s="6"/>
      <c r="GS1372" s="6"/>
      <c r="GT1372" s="6"/>
      <c r="GU1372" s="6"/>
      <c r="GV1372" s="6"/>
      <c r="GW1372" s="6"/>
      <c r="GX1372" s="6"/>
      <c r="GY1372" s="6"/>
      <c r="GZ1372" s="6"/>
      <c r="HA1372" s="6"/>
      <c r="HB1372" s="6"/>
      <c r="HC1372" s="6"/>
      <c r="HD1372" s="6"/>
      <c r="HE1372" s="6"/>
      <c r="HF1372" s="6"/>
      <c r="HG1372" s="6"/>
      <c r="HH1372" s="6"/>
      <c r="HI1372" s="6"/>
      <c r="HJ1372" s="6"/>
      <c r="HK1372" s="6"/>
      <c r="HL1372" s="6"/>
      <c r="HM1372" s="6"/>
      <c r="HN1372" s="6"/>
      <c r="HO1372" s="6"/>
      <c r="HP1372" s="6"/>
      <c r="HQ1372" s="6"/>
      <c r="HR1372" s="6"/>
      <c r="HS1372" s="6"/>
      <c r="HT1372" s="6"/>
      <c r="HU1372" s="6"/>
      <c r="HV1372" s="6"/>
      <c r="HW1372" s="6"/>
      <c r="HX1372" s="6"/>
      <c r="HY1372" s="6"/>
      <c r="HZ1372" s="6"/>
      <c r="IA1372" s="6"/>
      <c r="IB1372" s="6"/>
      <c r="IC1372" s="6"/>
      <c r="ID1372" s="6"/>
      <c r="IE1372" s="6"/>
      <c r="IF1372" s="6"/>
      <c r="IG1372" s="6"/>
      <c r="IH1372" s="6"/>
      <c r="II1372" s="6"/>
      <c r="IJ1372" s="6"/>
      <c r="IK1372" s="6"/>
      <c r="IL1372" s="6"/>
      <c r="IM1372" s="6"/>
      <c r="IN1372" s="6"/>
      <c r="IO1372" s="6"/>
      <c r="IP1372" s="6"/>
      <c r="IQ1372" s="6"/>
      <c r="IR1372" s="6"/>
      <c r="IS1372" s="6"/>
      <c r="IT1372" s="6"/>
      <c r="IU1372" s="6"/>
      <c r="IV1372" s="6"/>
    </row>
    <row r="1373" spans="1:256" s="62" customFormat="1" x14ac:dyDescent="0.2">
      <c r="A1373" s="6" t="s">
        <v>894</v>
      </c>
      <c r="B1373" s="66">
        <v>38747.289583333331</v>
      </c>
      <c r="C1373" s="66">
        <v>38747.436111111114</v>
      </c>
      <c r="D1373" s="6" t="s">
        <v>1082</v>
      </c>
      <c r="E1373" s="6" t="s">
        <v>1034</v>
      </c>
      <c r="F1373" s="6"/>
      <c r="G1373" s="6">
        <v>50</v>
      </c>
      <c r="H1373" s="6"/>
      <c r="I1373" s="6"/>
      <c r="J1373" s="6"/>
      <c r="K1373" s="6"/>
      <c r="L1373" s="6"/>
      <c r="M1373" s="6">
        <v>1.94</v>
      </c>
      <c r="N1373" s="6"/>
      <c r="O1373" s="6"/>
      <c r="P1373" s="6"/>
      <c r="Q1373" s="6">
        <v>1590</v>
      </c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  <c r="BD1373" s="6"/>
      <c r="BE1373" s="6"/>
      <c r="BF1373" s="6"/>
      <c r="BG1373" s="6"/>
      <c r="BH1373" s="6"/>
      <c r="BI1373" s="6"/>
      <c r="BJ1373" s="6"/>
      <c r="BK1373" s="6"/>
      <c r="BL1373" s="6"/>
      <c r="BM1373" s="6"/>
      <c r="BN1373" s="6"/>
      <c r="BO1373" s="6"/>
      <c r="BP1373" s="6"/>
      <c r="BQ1373" s="6"/>
      <c r="BR1373" s="6"/>
      <c r="BS1373" s="6"/>
      <c r="BT1373" s="6"/>
      <c r="BU1373" s="6"/>
      <c r="BV1373" s="6"/>
      <c r="BW1373" s="6"/>
      <c r="BX1373" s="6"/>
      <c r="BY1373" s="6"/>
      <c r="BZ1373" s="6"/>
      <c r="CA1373" s="6"/>
      <c r="CB1373" s="6"/>
      <c r="CC1373" s="6"/>
      <c r="CD1373" s="6"/>
      <c r="CE1373" s="6"/>
      <c r="CF1373" s="6"/>
      <c r="CG1373" s="6"/>
      <c r="CH1373" s="6"/>
      <c r="CI1373" s="6"/>
      <c r="CJ1373" s="6"/>
      <c r="CK1373" s="6"/>
      <c r="CL1373" s="6"/>
      <c r="CM1373" s="6"/>
      <c r="CN1373" s="6"/>
      <c r="CO1373" s="6"/>
      <c r="CP1373" s="6"/>
      <c r="CQ1373" s="6"/>
      <c r="CR1373" s="6"/>
      <c r="CS1373" s="6"/>
      <c r="CT1373" s="6"/>
      <c r="CU1373" s="6"/>
      <c r="CV1373" s="6"/>
      <c r="CW1373" s="6"/>
      <c r="CX1373" s="6"/>
      <c r="CY1373" s="6"/>
      <c r="CZ1373" s="6"/>
      <c r="DA1373" s="6"/>
      <c r="DB1373" s="6"/>
      <c r="DC1373" s="6"/>
      <c r="DD1373" s="6"/>
      <c r="DE1373" s="6"/>
      <c r="DF1373" s="6"/>
      <c r="DG1373" s="6"/>
      <c r="DH1373" s="6"/>
      <c r="DI1373" s="6"/>
      <c r="DJ1373" s="6"/>
      <c r="DK1373" s="6"/>
      <c r="DL1373" s="6"/>
      <c r="DM1373" s="6"/>
      <c r="DN1373" s="6"/>
      <c r="DO1373" s="6"/>
      <c r="DP1373" s="6"/>
      <c r="DQ1373" s="6"/>
      <c r="DR1373" s="6"/>
      <c r="DS1373" s="6"/>
      <c r="DT1373" s="6"/>
      <c r="DU1373" s="6"/>
      <c r="DV1373" s="6"/>
      <c r="DW1373" s="6"/>
      <c r="DX1373" s="6"/>
      <c r="DY1373" s="6"/>
      <c r="DZ1373" s="6"/>
      <c r="EA1373" s="6"/>
      <c r="EB1373" s="6"/>
      <c r="EC1373" s="6"/>
      <c r="ED1373" s="6"/>
      <c r="EE1373" s="6"/>
      <c r="EF1373" s="6"/>
      <c r="EG1373" s="6"/>
      <c r="EH1373" s="6"/>
      <c r="EI1373" s="6"/>
      <c r="EJ1373" s="6"/>
      <c r="EK1373" s="6"/>
      <c r="EL1373" s="6"/>
      <c r="EM1373" s="6"/>
      <c r="EN1373" s="6"/>
      <c r="EO1373" s="6"/>
      <c r="EP1373" s="6"/>
      <c r="EQ1373" s="6"/>
      <c r="ER1373" s="6"/>
      <c r="ES1373" s="6"/>
      <c r="ET1373" s="6"/>
      <c r="EU1373" s="6"/>
      <c r="EV1373" s="6"/>
      <c r="EW1373" s="6"/>
      <c r="EX1373" s="6"/>
      <c r="EY1373" s="6"/>
      <c r="EZ1373" s="6"/>
      <c r="FA1373" s="6"/>
      <c r="FB1373" s="6"/>
      <c r="FC1373" s="6"/>
      <c r="FD1373" s="6"/>
      <c r="FE1373" s="6"/>
      <c r="FF1373" s="6"/>
      <c r="FG1373" s="6"/>
      <c r="FH1373" s="6"/>
      <c r="FI1373" s="6"/>
      <c r="FJ1373" s="6"/>
      <c r="FK1373" s="6"/>
      <c r="FL1373" s="6"/>
      <c r="FM1373" s="6"/>
      <c r="FN1373" s="6"/>
      <c r="FO1373" s="6"/>
      <c r="FP1373" s="6"/>
      <c r="FQ1373" s="6"/>
      <c r="FR1373" s="6"/>
      <c r="FS1373" s="6"/>
      <c r="FT1373" s="6"/>
      <c r="FU1373" s="6"/>
      <c r="FV1373" s="6"/>
      <c r="FW1373" s="6"/>
      <c r="FX1373" s="6"/>
      <c r="FY1373" s="6"/>
      <c r="FZ1373" s="6"/>
      <c r="GA1373" s="6"/>
      <c r="GB1373" s="6"/>
      <c r="GC1373" s="6"/>
      <c r="GD1373" s="6"/>
      <c r="GE1373" s="6"/>
      <c r="GF1373" s="6"/>
      <c r="GG1373" s="6"/>
      <c r="GH1373" s="6"/>
      <c r="GI1373" s="6"/>
      <c r="GJ1373" s="6"/>
      <c r="GK1373" s="6"/>
      <c r="GL1373" s="6"/>
      <c r="GM1373" s="6"/>
      <c r="GN1373" s="6"/>
      <c r="GO1373" s="6"/>
      <c r="GP1373" s="6"/>
      <c r="GQ1373" s="6"/>
      <c r="GR1373" s="6"/>
      <c r="GS1373" s="6"/>
      <c r="GT1373" s="6"/>
      <c r="GU1373" s="6"/>
      <c r="GV1373" s="6"/>
      <c r="GW1373" s="6"/>
      <c r="GX1373" s="6"/>
      <c r="GY1373" s="6"/>
      <c r="GZ1373" s="6"/>
      <c r="HA1373" s="6"/>
      <c r="HB1373" s="6"/>
      <c r="HC1373" s="6"/>
      <c r="HD1373" s="6"/>
      <c r="HE1373" s="6"/>
      <c r="HF1373" s="6"/>
      <c r="HG1373" s="6"/>
      <c r="HH1373" s="6"/>
      <c r="HI1373" s="6"/>
      <c r="HJ1373" s="6"/>
      <c r="HK1373" s="6"/>
      <c r="HL1373" s="6"/>
      <c r="HM1373" s="6"/>
      <c r="HN1373" s="6"/>
      <c r="HO1373" s="6"/>
      <c r="HP1373" s="6"/>
      <c r="HQ1373" s="6"/>
      <c r="HR1373" s="6"/>
      <c r="HS1373" s="6"/>
      <c r="HT1373" s="6"/>
      <c r="HU1373" s="6"/>
      <c r="HV1373" s="6"/>
      <c r="HW1373" s="6"/>
      <c r="HX1373" s="6"/>
      <c r="HY1373" s="6"/>
      <c r="HZ1373" s="6"/>
      <c r="IA1373" s="6"/>
      <c r="IB1373" s="6"/>
      <c r="IC1373" s="6"/>
      <c r="ID1373" s="6"/>
      <c r="IE1373" s="6"/>
      <c r="IF1373" s="6"/>
      <c r="IG1373" s="6"/>
      <c r="IH1373" s="6"/>
      <c r="II1373" s="6"/>
      <c r="IJ1373" s="6"/>
      <c r="IK1373" s="6"/>
      <c r="IL1373" s="6"/>
      <c r="IM1373" s="6"/>
      <c r="IN1373" s="6"/>
      <c r="IO1373" s="6"/>
      <c r="IP1373" s="6"/>
      <c r="IQ1373" s="6"/>
      <c r="IR1373" s="6"/>
      <c r="IS1373" s="6"/>
      <c r="IT1373" s="6"/>
      <c r="IU1373" s="6"/>
      <c r="IV1373" s="6"/>
    </row>
    <row r="1374" spans="1:256" s="62" customFormat="1" x14ac:dyDescent="0.2">
      <c r="A1374" s="6" t="s">
        <v>894</v>
      </c>
      <c r="B1374" s="66">
        <v>38747.443749999999</v>
      </c>
      <c r="C1374" s="66">
        <v>38747.57708333333</v>
      </c>
      <c r="D1374" s="6" t="s">
        <v>1083</v>
      </c>
      <c r="E1374" s="6" t="s">
        <v>1034</v>
      </c>
      <c r="F1374" s="6"/>
      <c r="G1374" s="6">
        <v>50</v>
      </c>
      <c r="H1374" s="6"/>
      <c r="I1374" s="6"/>
      <c r="J1374" s="6"/>
      <c r="K1374" s="6"/>
      <c r="L1374" s="6"/>
      <c r="M1374" s="6">
        <v>1.81</v>
      </c>
      <c r="N1374" s="6"/>
      <c r="O1374" s="6"/>
      <c r="P1374" s="6"/>
      <c r="Q1374" s="6">
        <v>1060</v>
      </c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  <c r="BD1374" s="6"/>
      <c r="BE1374" s="6"/>
      <c r="BF1374" s="6"/>
      <c r="BG1374" s="6"/>
      <c r="BH1374" s="6"/>
      <c r="BI1374" s="6"/>
      <c r="BJ1374" s="6"/>
      <c r="BK1374" s="6"/>
      <c r="BL1374" s="6"/>
      <c r="BM1374" s="6"/>
      <c r="BN1374" s="6"/>
      <c r="BO1374" s="6"/>
      <c r="BP1374" s="6"/>
      <c r="BQ1374" s="6"/>
      <c r="BR1374" s="6"/>
      <c r="BS1374" s="6"/>
      <c r="BT1374" s="6"/>
      <c r="BU1374" s="6"/>
      <c r="BV1374" s="6"/>
      <c r="BW1374" s="6"/>
      <c r="BX1374" s="6"/>
      <c r="BY1374" s="6"/>
      <c r="BZ1374" s="6"/>
      <c r="CA1374" s="6"/>
      <c r="CB1374" s="6"/>
      <c r="CC1374" s="6"/>
      <c r="CD1374" s="6"/>
      <c r="CE1374" s="6"/>
      <c r="CF1374" s="6"/>
      <c r="CG1374" s="6"/>
      <c r="CH1374" s="6"/>
      <c r="CI1374" s="6"/>
      <c r="CJ1374" s="6"/>
      <c r="CK1374" s="6"/>
      <c r="CL1374" s="6"/>
      <c r="CM1374" s="6"/>
      <c r="CN1374" s="6"/>
      <c r="CO1374" s="6"/>
      <c r="CP1374" s="6"/>
      <c r="CQ1374" s="6"/>
      <c r="CR1374" s="6"/>
      <c r="CS1374" s="6"/>
      <c r="CT1374" s="6"/>
      <c r="CU1374" s="6"/>
      <c r="CV1374" s="6"/>
      <c r="CW1374" s="6"/>
      <c r="CX1374" s="6"/>
      <c r="CY1374" s="6"/>
      <c r="CZ1374" s="6"/>
      <c r="DA1374" s="6"/>
      <c r="DB1374" s="6"/>
      <c r="DC1374" s="6"/>
      <c r="DD1374" s="6"/>
      <c r="DE1374" s="6"/>
      <c r="DF1374" s="6"/>
      <c r="DG1374" s="6"/>
      <c r="DH1374" s="6"/>
      <c r="DI1374" s="6"/>
      <c r="DJ1374" s="6"/>
      <c r="DK1374" s="6"/>
      <c r="DL1374" s="6"/>
      <c r="DM1374" s="6"/>
      <c r="DN1374" s="6"/>
      <c r="DO1374" s="6"/>
      <c r="DP1374" s="6"/>
      <c r="DQ1374" s="6"/>
      <c r="DR1374" s="6"/>
      <c r="DS1374" s="6"/>
      <c r="DT1374" s="6"/>
      <c r="DU1374" s="6"/>
      <c r="DV1374" s="6"/>
      <c r="DW1374" s="6"/>
      <c r="DX1374" s="6"/>
      <c r="DY1374" s="6"/>
      <c r="DZ1374" s="6"/>
      <c r="EA1374" s="6"/>
      <c r="EB1374" s="6"/>
      <c r="EC1374" s="6"/>
      <c r="ED1374" s="6"/>
      <c r="EE1374" s="6"/>
      <c r="EF1374" s="6"/>
      <c r="EG1374" s="6"/>
      <c r="EH1374" s="6"/>
      <c r="EI1374" s="6"/>
      <c r="EJ1374" s="6"/>
      <c r="EK1374" s="6"/>
      <c r="EL1374" s="6"/>
      <c r="EM1374" s="6"/>
      <c r="EN1374" s="6"/>
      <c r="EO1374" s="6"/>
      <c r="EP1374" s="6"/>
      <c r="EQ1374" s="6"/>
      <c r="ER1374" s="6"/>
      <c r="ES1374" s="6"/>
      <c r="ET1374" s="6"/>
      <c r="EU1374" s="6"/>
      <c r="EV1374" s="6"/>
      <c r="EW1374" s="6"/>
      <c r="EX1374" s="6"/>
      <c r="EY1374" s="6"/>
      <c r="EZ1374" s="6"/>
      <c r="FA1374" s="6"/>
      <c r="FB1374" s="6"/>
      <c r="FC1374" s="6"/>
      <c r="FD1374" s="6"/>
      <c r="FE1374" s="6"/>
      <c r="FF1374" s="6"/>
      <c r="FG1374" s="6"/>
      <c r="FH1374" s="6"/>
      <c r="FI1374" s="6"/>
      <c r="FJ1374" s="6"/>
      <c r="FK1374" s="6"/>
      <c r="FL1374" s="6"/>
      <c r="FM1374" s="6"/>
      <c r="FN1374" s="6"/>
      <c r="FO1374" s="6"/>
      <c r="FP1374" s="6"/>
      <c r="FQ1374" s="6"/>
      <c r="FR1374" s="6"/>
      <c r="FS1374" s="6"/>
      <c r="FT1374" s="6"/>
      <c r="FU1374" s="6"/>
      <c r="FV1374" s="6"/>
      <c r="FW1374" s="6"/>
      <c r="FX1374" s="6"/>
      <c r="FY1374" s="6"/>
      <c r="FZ1374" s="6"/>
      <c r="GA1374" s="6"/>
      <c r="GB1374" s="6"/>
      <c r="GC1374" s="6"/>
      <c r="GD1374" s="6"/>
      <c r="GE1374" s="6"/>
      <c r="GF1374" s="6"/>
      <c r="GG1374" s="6"/>
      <c r="GH1374" s="6"/>
      <c r="GI1374" s="6"/>
      <c r="GJ1374" s="6"/>
      <c r="GK1374" s="6"/>
      <c r="GL1374" s="6"/>
      <c r="GM1374" s="6"/>
      <c r="GN1374" s="6"/>
      <c r="GO1374" s="6"/>
      <c r="GP1374" s="6"/>
      <c r="GQ1374" s="6"/>
      <c r="GR1374" s="6"/>
      <c r="GS1374" s="6"/>
      <c r="GT1374" s="6"/>
      <c r="GU1374" s="6"/>
      <c r="GV1374" s="6"/>
      <c r="GW1374" s="6"/>
      <c r="GX1374" s="6"/>
      <c r="GY1374" s="6"/>
      <c r="GZ1374" s="6"/>
      <c r="HA1374" s="6"/>
      <c r="HB1374" s="6"/>
      <c r="HC1374" s="6"/>
      <c r="HD1374" s="6"/>
      <c r="HE1374" s="6"/>
      <c r="HF1374" s="6"/>
      <c r="HG1374" s="6"/>
      <c r="HH1374" s="6"/>
      <c r="HI1374" s="6"/>
      <c r="HJ1374" s="6"/>
      <c r="HK1374" s="6"/>
      <c r="HL1374" s="6"/>
      <c r="HM1374" s="6"/>
      <c r="HN1374" s="6"/>
      <c r="HO1374" s="6"/>
      <c r="HP1374" s="6"/>
      <c r="HQ1374" s="6"/>
      <c r="HR1374" s="6"/>
      <c r="HS1374" s="6"/>
      <c r="HT1374" s="6"/>
      <c r="HU1374" s="6"/>
      <c r="HV1374" s="6"/>
      <c r="HW1374" s="6"/>
      <c r="HX1374" s="6"/>
      <c r="HY1374" s="6"/>
      <c r="HZ1374" s="6"/>
      <c r="IA1374" s="6"/>
      <c r="IB1374" s="6"/>
      <c r="IC1374" s="6"/>
      <c r="ID1374" s="6"/>
      <c r="IE1374" s="6"/>
      <c r="IF1374" s="6"/>
      <c r="IG1374" s="6"/>
      <c r="IH1374" s="6"/>
      <c r="II1374" s="6"/>
      <c r="IJ1374" s="6"/>
      <c r="IK1374" s="6"/>
      <c r="IL1374" s="6"/>
      <c r="IM1374" s="6"/>
      <c r="IN1374" s="6"/>
      <c r="IO1374" s="6"/>
      <c r="IP1374" s="6"/>
      <c r="IQ1374" s="6"/>
      <c r="IR1374" s="6"/>
      <c r="IS1374" s="6"/>
      <c r="IT1374" s="6"/>
      <c r="IU1374" s="6"/>
      <c r="IV1374" s="6"/>
    </row>
    <row r="1375" spans="1:256" s="62" customFormat="1" x14ac:dyDescent="0.2">
      <c r="A1375" s="6" t="s">
        <v>894</v>
      </c>
      <c r="B1375" s="66">
        <v>38747.628472222219</v>
      </c>
      <c r="C1375" s="66">
        <v>38747.76458333333</v>
      </c>
      <c r="D1375" s="6" t="s">
        <v>1084</v>
      </c>
      <c r="E1375" s="6" t="s">
        <v>1034</v>
      </c>
      <c r="F1375" s="6"/>
      <c r="G1375" s="6">
        <v>50</v>
      </c>
      <c r="H1375" s="6"/>
      <c r="I1375" s="6"/>
      <c r="J1375" s="6"/>
      <c r="K1375" s="6"/>
      <c r="L1375" s="6"/>
      <c r="M1375" s="6">
        <v>0.8</v>
      </c>
      <c r="N1375" s="6"/>
      <c r="O1375" s="6"/>
      <c r="P1375" s="6"/>
      <c r="Q1375" s="6">
        <v>1360</v>
      </c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  <c r="BD1375" s="6"/>
      <c r="BE1375" s="6"/>
      <c r="BF1375" s="6"/>
      <c r="BG1375" s="6"/>
      <c r="BH1375" s="6"/>
      <c r="BI1375" s="6"/>
      <c r="BJ1375" s="6"/>
      <c r="BK1375" s="6"/>
      <c r="BL1375" s="6"/>
      <c r="BM1375" s="6"/>
      <c r="BN1375" s="6"/>
      <c r="BO1375" s="6"/>
      <c r="BP1375" s="6"/>
      <c r="BQ1375" s="6"/>
      <c r="BR1375" s="6"/>
      <c r="BS1375" s="6"/>
      <c r="BT1375" s="6"/>
      <c r="BU1375" s="6"/>
      <c r="BV1375" s="6"/>
      <c r="BW1375" s="6"/>
      <c r="BX1375" s="6"/>
      <c r="BY1375" s="6"/>
      <c r="BZ1375" s="6"/>
      <c r="CA1375" s="6"/>
      <c r="CB1375" s="6"/>
      <c r="CC1375" s="6"/>
      <c r="CD1375" s="6"/>
      <c r="CE1375" s="6"/>
      <c r="CF1375" s="6"/>
      <c r="CG1375" s="6"/>
      <c r="CH1375" s="6"/>
      <c r="CI1375" s="6"/>
      <c r="CJ1375" s="6"/>
      <c r="CK1375" s="6"/>
      <c r="CL1375" s="6"/>
      <c r="CM1375" s="6"/>
      <c r="CN1375" s="6"/>
      <c r="CO1375" s="6"/>
      <c r="CP1375" s="6"/>
      <c r="CQ1375" s="6"/>
      <c r="CR1375" s="6"/>
      <c r="CS1375" s="6"/>
      <c r="CT1375" s="6"/>
      <c r="CU1375" s="6"/>
      <c r="CV1375" s="6"/>
      <c r="CW1375" s="6"/>
      <c r="CX1375" s="6"/>
      <c r="CY1375" s="6"/>
      <c r="CZ1375" s="6"/>
      <c r="DA1375" s="6"/>
      <c r="DB1375" s="6"/>
      <c r="DC1375" s="6"/>
      <c r="DD1375" s="6"/>
      <c r="DE1375" s="6"/>
      <c r="DF1375" s="6"/>
      <c r="DG1375" s="6"/>
      <c r="DH1375" s="6"/>
      <c r="DI1375" s="6"/>
      <c r="DJ1375" s="6"/>
      <c r="DK1375" s="6"/>
      <c r="DL1375" s="6"/>
      <c r="DM1375" s="6"/>
      <c r="DN1375" s="6"/>
      <c r="DO1375" s="6"/>
      <c r="DP1375" s="6"/>
      <c r="DQ1375" s="6"/>
      <c r="DR1375" s="6"/>
      <c r="DS1375" s="6"/>
      <c r="DT1375" s="6"/>
      <c r="DU1375" s="6"/>
      <c r="DV1375" s="6"/>
      <c r="DW1375" s="6"/>
      <c r="DX1375" s="6"/>
      <c r="DY1375" s="6"/>
      <c r="DZ1375" s="6"/>
      <c r="EA1375" s="6"/>
      <c r="EB1375" s="6"/>
      <c r="EC1375" s="6"/>
      <c r="ED1375" s="6"/>
      <c r="EE1375" s="6"/>
      <c r="EF1375" s="6"/>
      <c r="EG1375" s="6"/>
      <c r="EH1375" s="6"/>
      <c r="EI1375" s="6"/>
      <c r="EJ1375" s="6"/>
      <c r="EK1375" s="6"/>
      <c r="EL1375" s="6"/>
      <c r="EM1375" s="6"/>
      <c r="EN1375" s="6"/>
      <c r="EO1375" s="6"/>
      <c r="EP1375" s="6"/>
      <c r="EQ1375" s="6"/>
      <c r="ER1375" s="6"/>
      <c r="ES1375" s="6"/>
      <c r="ET1375" s="6"/>
      <c r="EU1375" s="6"/>
      <c r="EV1375" s="6"/>
      <c r="EW1375" s="6"/>
      <c r="EX1375" s="6"/>
      <c r="EY1375" s="6"/>
      <c r="EZ1375" s="6"/>
      <c r="FA1375" s="6"/>
      <c r="FB1375" s="6"/>
      <c r="FC1375" s="6"/>
      <c r="FD1375" s="6"/>
      <c r="FE1375" s="6"/>
      <c r="FF1375" s="6"/>
      <c r="FG1375" s="6"/>
      <c r="FH1375" s="6"/>
      <c r="FI1375" s="6"/>
      <c r="FJ1375" s="6"/>
      <c r="FK1375" s="6"/>
      <c r="FL1375" s="6"/>
      <c r="FM1375" s="6"/>
      <c r="FN1375" s="6"/>
      <c r="FO1375" s="6"/>
      <c r="FP1375" s="6"/>
      <c r="FQ1375" s="6"/>
      <c r="FR1375" s="6"/>
      <c r="FS1375" s="6"/>
      <c r="FT1375" s="6"/>
      <c r="FU1375" s="6"/>
      <c r="FV1375" s="6"/>
      <c r="FW1375" s="6"/>
      <c r="FX1375" s="6"/>
      <c r="FY1375" s="6"/>
      <c r="FZ1375" s="6"/>
      <c r="GA1375" s="6"/>
      <c r="GB1375" s="6"/>
      <c r="GC1375" s="6"/>
      <c r="GD1375" s="6"/>
      <c r="GE1375" s="6"/>
      <c r="GF1375" s="6"/>
      <c r="GG1375" s="6"/>
      <c r="GH1375" s="6"/>
      <c r="GI1375" s="6"/>
      <c r="GJ1375" s="6"/>
      <c r="GK1375" s="6"/>
      <c r="GL1375" s="6"/>
      <c r="GM1375" s="6"/>
      <c r="GN1375" s="6"/>
      <c r="GO1375" s="6"/>
      <c r="GP1375" s="6"/>
      <c r="GQ1375" s="6"/>
      <c r="GR1375" s="6"/>
      <c r="GS1375" s="6"/>
      <c r="GT1375" s="6"/>
      <c r="GU1375" s="6"/>
      <c r="GV1375" s="6"/>
      <c r="GW1375" s="6"/>
      <c r="GX1375" s="6"/>
      <c r="GY1375" s="6"/>
      <c r="GZ1375" s="6"/>
      <c r="HA1375" s="6"/>
      <c r="HB1375" s="6"/>
      <c r="HC1375" s="6"/>
      <c r="HD1375" s="6"/>
      <c r="HE1375" s="6"/>
      <c r="HF1375" s="6"/>
      <c r="HG1375" s="6"/>
      <c r="HH1375" s="6"/>
      <c r="HI1375" s="6"/>
      <c r="HJ1375" s="6"/>
      <c r="HK1375" s="6"/>
      <c r="HL1375" s="6"/>
      <c r="HM1375" s="6"/>
      <c r="HN1375" s="6"/>
      <c r="HO1375" s="6"/>
      <c r="HP1375" s="6"/>
      <c r="HQ1375" s="6"/>
      <c r="HR1375" s="6"/>
      <c r="HS1375" s="6"/>
      <c r="HT1375" s="6"/>
      <c r="HU1375" s="6"/>
      <c r="HV1375" s="6"/>
      <c r="HW1375" s="6"/>
      <c r="HX1375" s="6"/>
      <c r="HY1375" s="6"/>
      <c r="HZ1375" s="6"/>
      <c r="IA1375" s="6"/>
      <c r="IB1375" s="6"/>
      <c r="IC1375" s="6"/>
      <c r="ID1375" s="6"/>
      <c r="IE1375" s="6"/>
      <c r="IF1375" s="6"/>
      <c r="IG1375" s="6"/>
      <c r="IH1375" s="6"/>
      <c r="II1375" s="6"/>
      <c r="IJ1375" s="6"/>
      <c r="IK1375" s="6"/>
      <c r="IL1375" s="6"/>
      <c r="IM1375" s="6"/>
      <c r="IN1375" s="6"/>
      <c r="IO1375" s="6"/>
      <c r="IP1375" s="6"/>
      <c r="IQ1375" s="6"/>
      <c r="IR1375" s="6"/>
      <c r="IS1375" s="6"/>
      <c r="IT1375" s="6"/>
      <c r="IU1375" s="6"/>
      <c r="IV1375" s="6"/>
    </row>
    <row r="1376" spans="1:256" s="62" customFormat="1" x14ac:dyDescent="0.2">
      <c r="A1376" s="6" t="s">
        <v>894</v>
      </c>
      <c r="B1376" s="66">
        <v>38764.228472222225</v>
      </c>
      <c r="C1376" s="66">
        <v>38764.740277777775</v>
      </c>
      <c r="D1376" s="6" t="s">
        <v>1085</v>
      </c>
      <c r="E1376" s="6" t="s">
        <v>1086</v>
      </c>
      <c r="F1376" s="6"/>
      <c r="G1376" s="6">
        <v>50</v>
      </c>
      <c r="H1376" s="6"/>
      <c r="I1376" s="6"/>
      <c r="J1376" s="6"/>
      <c r="K1376" s="6"/>
      <c r="L1376" s="6"/>
      <c r="M1376" s="6">
        <v>11.38</v>
      </c>
      <c r="N1376" s="6"/>
      <c r="O1376" s="6">
        <v>2190</v>
      </c>
      <c r="P1376" s="6"/>
      <c r="Q1376" s="6">
        <v>4212</v>
      </c>
      <c r="R1376" s="6"/>
      <c r="S1376" s="6">
        <v>0.54800000000000004</v>
      </c>
      <c r="T1376" s="6"/>
      <c r="U1376" s="6">
        <v>2.08</v>
      </c>
      <c r="V1376" s="6"/>
      <c r="W1376" s="6">
        <v>86</v>
      </c>
      <c r="X1376" s="6"/>
      <c r="Y1376" s="6">
        <v>538</v>
      </c>
      <c r="Z1376" s="6"/>
      <c r="AA1376" s="6">
        <v>849</v>
      </c>
      <c r="AB1376" s="6"/>
      <c r="AC1376" s="6">
        <v>3020</v>
      </c>
      <c r="AD1376" s="6" t="s">
        <v>1784</v>
      </c>
      <c r="AE1376" s="6">
        <v>18</v>
      </c>
      <c r="AF1376" s="6"/>
      <c r="AG1376" s="6">
        <v>2000</v>
      </c>
      <c r="AH1376" s="6"/>
      <c r="AI1376" s="6">
        <v>130</v>
      </c>
      <c r="AJ1376" s="6"/>
      <c r="AK1376" s="6">
        <v>16</v>
      </c>
      <c r="AL1376" s="6"/>
      <c r="AM1376" s="6">
        <v>6.82</v>
      </c>
      <c r="AN1376" s="6"/>
      <c r="AO1376" s="6">
        <v>164</v>
      </c>
      <c r="AP1376" s="6"/>
      <c r="AQ1376" s="6">
        <v>150</v>
      </c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  <c r="BD1376" s="6"/>
      <c r="BE1376" s="6"/>
      <c r="BF1376" s="6"/>
      <c r="BG1376" s="6"/>
      <c r="BH1376" s="6"/>
      <c r="BI1376" s="6"/>
      <c r="BJ1376" s="6"/>
      <c r="BK1376" s="6"/>
      <c r="BL1376" s="6"/>
      <c r="BM1376" s="6"/>
      <c r="BN1376" s="6"/>
      <c r="BO1376" s="6"/>
      <c r="BP1376" s="6"/>
      <c r="BQ1376" s="6"/>
      <c r="BR1376" s="6"/>
      <c r="BS1376" s="6"/>
      <c r="BT1376" s="6"/>
      <c r="BU1376" s="6"/>
      <c r="BV1376" s="6"/>
      <c r="BW1376" s="6"/>
      <c r="BX1376" s="6"/>
      <c r="BY1376" s="6"/>
      <c r="BZ1376" s="6"/>
      <c r="CA1376" s="6">
        <v>1200</v>
      </c>
      <c r="CB1376" s="6"/>
      <c r="CC1376" s="6"/>
      <c r="CD1376" s="6"/>
      <c r="CE1376" s="6"/>
      <c r="CF1376" s="6"/>
      <c r="CG1376" s="6"/>
      <c r="CH1376" s="6"/>
      <c r="CI1376" s="6"/>
      <c r="CJ1376" s="6"/>
      <c r="CK1376" s="6"/>
      <c r="CL1376" s="6"/>
      <c r="CM1376" s="6"/>
      <c r="CN1376" s="6"/>
      <c r="CO1376" s="6"/>
      <c r="CP1376" s="6"/>
      <c r="CQ1376" s="6"/>
      <c r="CR1376" s="6"/>
      <c r="CS1376" s="6"/>
      <c r="CT1376" s="6"/>
      <c r="CU1376" s="6"/>
      <c r="CV1376" s="6"/>
      <c r="CW1376" s="6"/>
      <c r="CX1376" s="6"/>
      <c r="CY1376" s="6"/>
      <c r="CZ1376" s="6"/>
      <c r="DA1376" s="6"/>
      <c r="DB1376" s="6"/>
      <c r="DC1376" s="6"/>
      <c r="DD1376" s="6"/>
      <c r="DE1376" s="6"/>
      <c r="DF1376" s="6"/>
      <c r="DG1376" s="6"/>
      <c r="DH1376" s="6"/>
      <c r="DI1376" s="6"/>
      <c r="DJ1376" s="6"/>
      <c r="DK1376" s="6"/>
      <c r="DL1376" s="6"/>
      <c r="DM1376" s="6"/>
      <c r="DN1376" s="6"/>
      <c r="DO1376" s="6"/>
      <c r="DP1376" s="6"/>
      <c r="DQ1376" s="6"/>
      <c r="DR1376" s="6"/>
      <c r="DS1376" s="6"/>
      <c r="DT1376" s="6"/>
      <c r="DU1376" s="6"/>
      <c r="DV1376" s="6"/>
      <c r="DW1376" s="6"/>
      <c r="DX1376" s="6"/>
      <c r="DY1376" s="6"/>
      <c r="DZ1376" s="6"/>
      <c r="EA1376" s="6"/>
      <c r="EB1376" s="6"/>
      <c r="EC1376" s="6"/>
      <c r="ED1376" s="6"/>
      <c r="EE1376" s="6"/>
      <c r="EF1376" s="6"/>
      <c r="EG1376" s="6"/>
      <c r="EH1376" s="6"/>
      <c r="EI1376" s="6"/>
      <c r="EJ1376" s="6"/>
      <c r="EK1376" s="6"/>
      <c r="EL1376" s="6"/>
      <c r="EM1376" s="6"/>
      <c r="EN1376" s="6"/>
      <c r="EO1376" s="6"/>
      <c r="EP1376" s="6"/>
      <c r="EQ1376" s="6"/>
      <c r="ER1376" s="6"/>
      <c r="ES1376" s="6"/>
      <c r="ET1376" s="6"/>
      <c r="EU1376" s="6"/>
      <c r="EV1376" s="6"/>
      <c r="EW1376" s="6"/>
      <c r="EX1376" s="6"/>
      <c r="EY1376" s="6"/>
      <c r="EZ1376" s="6"/>
      <c r="FA1376" s="6"/>
      <c r="FB1376" s="6"/>
      <c r="FC1376" s="6"/>
      <c r="FD1376" s="6"/>
      <c r="FE1376" s="6"/>
      <c r="FF1376" s="6"/>
      <c r="FG1376" s="6"/>
      <c r="FH1376" s="6"/>
      <c r="FI1376" s="6"/>
      <c r="FJ1376" s="6"/>
      <c r="FK1376" s="6"/>
      <c r="FL1376" s="6"/>
      <c r="FM1376" s="6"/>
      <c r="FN1376" s="6"/>
      <c r="FO1376" s="6"/>
      <c r="FP1376" s="6"/>
      <c r="FQ1376" s="6"/>
      <c r="FR1376" s="6"/>
      <c r="FS1376" s="6"/>
      <c r="FT1376" s="6"/>
      <c r="FU1376" s="6"/>
      <c r="FV1376" s="6"/>
      <c r="FW1376" s="6"/>
      <c r="FX1376" s="6"/>
      <c r="FY1376" s="6"/>
      <c r="FZ1376" s="6"/>
      <c r="GA1376" s="6"/>
      <c r="GB1376" s="6"/>
      <c r="GC1376" s="6"/>
      <c r="GD1376" s="6"/>
      <c r="GE1376" s="6"/>
      <c r="GF1376" s="6"/>
      <c r="GG1376" s="6"/>
      <c r="GH1376" s="6"/>
      <c r="GI1376" s="6"/>
      <c r="GJ1376" s="6"/>
      <c r="GK1376" s="6"/>
      <c r="GL1376" s="6"/>
      <c r="GM1376" s="6"/>
      <c r="GN1376" s="6"/>
      <c r="GO1376" s="6"/>
      <c r="GP1376" s="6"/>
      <c r="GQ1376" s="6"/>
      <c r="GR1376" s="6"/>
      <c r="GS1376" s="6"/>
      <c r="GT1376" s="6"/>
      <c r="GU1376" s="6"/>
      <c r="GV1376" s="6"/>
      <c r="GW1376" s="6"/>
      <c r="GX1376" s="6"/>
      <c r="GY1376" s="6"/>
      <c r="GZ1376" s="6"/>
      <c r="HA1376" s="6"/>
      <c r="HB1376" s="6"/>
      <c r="HC1376" s="6"/>
      <c r="HD1376" s="6"/>
      <c r="HE1376" s="6"/>
      <c r="HF1376" s="6"/>
      <c r="HG1376" s="6"/>
      <c r="HH1376" s="6"/>
      <c r="HI1376" s="6"/>
      <c r="HJ1376" s="6"/>
      <c r="HK1376" s="6"/>
      <c r="HL1376" s="6"/>
      <c r="HM1376" s="6"/>
      <c r="HN1376" s="6"/>
      <c r="HO1376" s="6"/>
      <c r="HP1376" s="6"/>
      <c r="HQ1376" s="6"/>
      <c r="HR1376" s="6"/>
      <c r="HS1376" s="6"/>
      <c r="HT1376" s="6"/>
      <c r="HU1376" s="6"/>
      <c r="HV1376" s="6"/>
      <c r="HW1376" s="6"/>
      <c r="HX1376" s="6"/>
      <c r="HY1376" s="6"/>
      <c r="HZ1376" s="6"/>
      <c r="IA1376" s="6"/>
      <c r="IB1376" s="6"/>
      <c r="IC1376" s="6"/>
      <c r="ID1376" s="6"/>
      <c r="IE1376" s="6"/>
      <c r="IF1376" s="6"/>
      <c r="IG1376" s="6"/>
      <c r="IH1376" s="6"/>
      <c r="II1376" s="6"/>
      <c r="IJ1376" s="6"/>
      <c r="IK1376" s="6"/>
      <c r="IL1376" s="6"/>
      <c r="IM1376" s="6"/>
      <c r="IN1376" s="6"/>
      <c r="IO1376" s="6"/>
      <c r="IP1376" s="6"/>
      <c r="IQ1376" s="6"/>
      <c r="IR1376" s="6"/>
      <c r="IS1376" s="6"/>
      <c r="IT1376" s="6"/>
      <c r="IU1376" s="6"/>
      <c r="IV1376" s="6"/>
    </row>
    <row r="1377" spans="1:256" s="62" customFormat="1" x14ac:dyDescent="0.2">
      <c r="A1377" s="6" t="s">
        <v>894</v>
      </c>
      <c r="B1377" s="66">
        <v>38782.036111111112</v>
      </c>
      <c r="C1377" s="66">
        <v>38782.215277777781</v>
      </c>
      <c r="D1377" s="6" t="s">
        <v>1087</v>
      </c>
      <c r="E1377" s="6" t="s">
        <v>1034</v>
      </c>
      <c r="F1377" s="6"/>
      <c r="G1377" s="6">
        <v>50</v>
      </c>
      <c r="H1377" s="6"/>
      <c r="I1377" s="6"/>
      <c r="J1377" s="6"/>
      <c r="K1377" s="6"/>
      <c r="L1377" s="6"/>
      <c r="M1377" s="6">
        <v>1.1000000000000001</v>
      </c>
      <c r="N1377" s="6"/>
      <c r="O1377" s="6"/>
      <c r="P1377" s="6"/>
      <c r="Q1377" s="6">
        <v>5860</v>
      </c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  <c r="BD1377" s="6"/>
      <c r="BE1377" s="6"/>
      <c r="BF1377" s="6"/>
      <c r="BG1377" s="6"/>
      <c r="BH1377" s="6"/>
      <c r="BI1377" s="6"/>
      <c r="BJ1377" s="6"/>
      <c r="BK1377" s="6"/>
      <c r="BL1377" s="6"/>
      <c r="BM1377" s="6"/>
      <c r="BN1377" s="6"/>
      <c r="BO1377" s="6"/>
      <c r="BP1377" s="6"/>
      <c r="BQ1377" s="6"/>
      <c r="BR1377" s="6"/>
      <c r="BS1377" s="6"/>
      <c r="BT1377" s="6"/>
      <c r="BU1377" s="6"/>
      <c r="BV1377" s="6"/>
      <c r="BW1377" s="6"/>
      <c r="BX1377" s="6"/>
      <c r="BY1377" s="6"/>
      <c r="BZ1377" s="6"/>
      <c r="CA1377" s="6"/>
      <c r="CB1377" s="6"/>
      <c r="CC1377" s="6"/>
      <c r="CD1377" s="6"/>
      <c r="CE1377" s="6"/>
      <c r="CF1377" s="6"/>
      <c r="CG1377" s="6"/>
      <c r="CH1377" s="6"/>
      <c r="CI1377" s="6"/>
      <c r="CJ1377" s="6"/>
      <c r="CK1377" s="6"/>
      <c r="CL1377" s="6"/>
      <c r="CM1377" s="6"/>
      <c r="CN1377" s="6"/>
      <c r="CO1377" s="6"/>
      <c r="CP1377" s="6"/>
      <c r="CQ1377" s="6"/>
      <c r="CR1377" s="6"/>
      <c r="CS1377" s="6"/>
      <c r="CT1377" s="6"/>
      <c r="CU1377" s="6"/>
      <c r="CV1377" s="6"/>
      <c r="CW1377" s="6"/>
      <c r="CX1377" s="6"/>
      <c r="CY1377" s="6"/>
      <c r="CZ1377" s="6"/>
      <c r="DA1377" s="6"/>
      <c r="DB1377" s="6"/>
      <c r="DC1377" s="6"/>
      <c r="DD1377" s="6"/>
      <c r="DE1377" s="6"/>
      <c r="DF1377" s="6"/>
      <c r="DG1377" s="6"/>
      <c r="DH1377" s="6"/>
      <c r="DI1377" s="6"/>
      <c r="DJ1377" s="6"/>
      <c r="DK1377" s="6"/>
      <c r="DL1377" s="6"/>
      <c r="DM1377" s="6"/>
      <c r="DN1377" s="6"/>
      <c r="DO1377" s="6"/>
      <c r="DP1377" s="6"/>
      <c r="DQ1377" s="6"/>
      <c r="DR1377" s="6"/>
      <c r="DS1377" s="6"/>
      <c r="DT1377" s="6"/>
      <c r="DU1377" s="6"/>
      <c r="DV1377" s="6"/>
      <c r="DW1377" s="6"/>
      <c r="DX1377" s="6"/>
      <c r="DY1377" s="6"/>
      <c r="DZ1377" s="6"/>
      <c r="EA1377" s="6"/>
      <c r="EB1377" s="6"/>
      <c r="EC1377" s="6"/>
      <c r="ED1377" s="6"/>
      <c r="EE1377" s="6"/>
      <c r="EF1377" s="6"/>
      <c r="EG1377" s="6"/>
      <c r="EH1377" s="6"/>
      <c r="EI1377" s="6"/>
      <c r="EJ1377" s="6"/>
      <c r="EK1377" s="6"/>
      <c r="EL1377" s="6"/>
      <c r="EM1377" s="6"/>
      <c r="EN1377" s="6"/>
      <c r="EO1377" s="6"/>
      <c r="EP1377" s="6"/>
      <c r="EQ1377" s="6"/>
      <c r="ER1377" s="6"/>
      <c r="ES1377" s="6"/>
      <c r="ET1377" s="6"/>
      <c r="EU1377" s="6"/>
      <c r="EV1377" s="6"/>
      <c r="EW1377" s="6"/>
      <c r="EX1377" s="6"/>
      <c r="EY1377" s="6"/>
      <c r="EZ1377" s="6"/>
      <c r="FA1377" s="6"/>
      <c r="FB1377" s="6"/>
      <c r="FC1377" s="6"/>
      <c r="FD1377" s="6"/>
      <c r="FE1377" s="6"/>
      <c r="FF1377" s="6"/>
      <c r="FG1377" s="6"/>
      <c r="FH1377" s="6"/>
      <c r="FI1377" s="6"/>
      <c r="FJ1377" s="6"/>
      <c r="FK1377" s="6"/>
      <c r="FL1377" s="6"/>
      <c r="FM1377" s="6"/>
      <c r="FN1377" s="6"/>
      <c r="FO1377" s="6"/>
      <c r="FP1377" s="6"/>
      <c r="FQ1377" s="6"/>
      <c r="FR1377" s="6"/>
      <c r="FS1377" s="6"/>
      <c r="FT1377" s="6"/>
      <c r="FU1377" s="6"/>
      <c r="FV1377" s="6"/>
      <c r="FW1377" s="6"/>
      <c r="FX1377" s="6"/>
      <c r="FY1377" s="6"/>
      <c r="FZ1377" s="6"/>
      <c r="GA1377" s="6"/>
      <c r="GB1377" s="6"/>
      <c r="GC1377" s="6"/>
      <c r="GD1377" s="6"/>
      <c r="GE1377" s="6"/>
      <c r="GF1377" s="6"/>
      <c r="GG1377" s="6"/>
      <c r="GH1377" s="6"/>
      <c r="GI1377" s="6"/>
      <c r="GJ1377" s="6"/>
      <c r="GK1377" s="6"/>
      <c r="GL1377" s="6"/>
      <c r="GM1377" s="6"/>
      <c r="GN1377" s="6"/>
      <c r="GO1377" s="6"/>
      <c r="GP1377" s="6"/>
      <c r="GQ1377" s="6"/>
      <c r="GR1377" s="6"/>
      <c r="GS1377" s="6"/>
      <c r="GT1377" s="6"/>
      <c r="GU1377" s="6"/>
      <c r="GV1377" s="6"/>
      <c r="GW1377" s="6"/>
      <c r="GX1377" s="6"/>
      <c r="GY1377" s="6"/>
      <c r="GZ1377" s="6"/>
      <c r="HA1377" s="6"/>
      <c r="HB1377" s="6"/>
      <c r="HC1377" s="6"/>
      <c r="HD1377" s="6"/>
      <c r="HE1377" s="6"/>
      <c r="HF1377" s="6"/>
      <c r="HG1377" s="6"/>
      <c r="HH1377" s="6"/>
      <c r="HI1377" s="6"/>
      <c r="HJ1377" s="6"/>
      <c r="HK1377" s="6"/>
      <c r="HL1377" s="6"/>
      <c r="HM1377" s="6"/>
      <c r="HN1377" s="6"/>
      <c r="HO1377" s="6"/>
      <c r="HP1377" s="6"/>
      <c r="HQ1377" s="6"/>
      <c r="HR1377" s="6"/>
      <c r="HS1377" s="6"/>
      <c r="HT1377" s="6"/>
      <c r="HU1377" s="6"/>
      <c r="HV1377" s="6"/>
      <c r="HW1377" s="6"/>
      <c r="HX1377" s="6"/>
      <c r="HY1377" s="6"/>
      <c r="HZ1377" s="6"/>
      <c r="IA1377" s="6"/>
      <c r="IB1377" s="6"/>
      <c r="IC1377" s="6"/>
      <c r="ID1377" s="6"/>
      <c r="IE1377" s="6"/>
      <c r="IF1377" s="6"/>
      <c r="IG1377" s="6"/>
      <c r="IH1377" s="6"/>
      <c r="II1377" s="6"/>
      <c r="IJ1377" s="6"/>
      <c r="IK1377" s="6"/>
      <c r="IL1377" s="6"/>
      <c r="IM1377" s="6"/>
      <c r="IN1377" s="6"/>
      <c r="IO1377" s="6"/>
      <c r="IP1377" s="6"/>
      <c r="IQ1377" s="6"/>
      <c r="IR1377" s="6"/>
      <c r="IS1377" s="6"/>
      <c r="IT1377" s="6"/>
      <c r="IU1377" s="6"/>
      <c r="IV1377" s="6"/>
    </row>
    <row r="1378" spans="1:256" s="62" customFormat="1" x14ac:dyDescent="0.2">
      <c r="A1378" s="6" t="s">
        <v>894</v>
      </c>
      <c r="B1378" s="66">
        <v>38782.041666666664</v>
      </c>
      <c r="C1378" s="66">
        <v>38782.59375</v>
      </c>
      <c r="D1378" s="6" t="s">
        <v>1088</v>
      </c>
      <c r="E1378" s="6" t="s">
        <v>1089</v>
      </c>
      <c r="F1378" s="6"/>
      <c r="G1378" s="6">
        <v>50</v>
      </c>
      <c r="H1378" s="6"/>
      <c r="I1378" s="6"/>
      <c r="J1378" s="6"/>
      <c r="K1378" s="6"/>
      <c r="L1378" s="6"/>
      <c r="M1378" s="6">
        <v>14.38</v>
      </c>
      <c r="N1378" s="6"/>
      <c r="O1378" s="6">
        <v>2700</v>
      </c>
      <c r="P1378" s="6"/>
      <c r="Q1378" s="6">
        <v>3260</v>
      </c>
      <c r="R1378" s="6"/>
      <c r="S1378" s="6">
        <v>0.56499999999999995</v>
      </c>
      <c r="T1378" s="6"/>
      <c r="U1378" s="6">
        <v>2.52</v>
      </c>
      <c r="V1378" s="6"/>
      <c r="W1378" s="6">
        <v>126</v>
      </c>
      <c r="X1378" s="6"/>
      <c r="Y1378" s="6">
        <v>261</v>
      </c>
      <c r="Z1378" s="6"/>
      <c r="AA1378" s="6">
        <v>318</v>
      </c>
      <c r="AB1378" s="6"/>
      <c r="AC1378" s="6">
        <v>1690</v>
      </c>
      <c r="AD1378" s="6" t="s">
        <v>1784</v>
      </c>
      <c r="AE1378" s="6">
        <v>18</v>
      </c>
      <c r="AF1378" s="6"/>
      <c r="AG1378" s="6">
        <v>1700</v>
      </c>
      <c r="AH1378" s="6"/>
      <c r="AI1378" s="6">
        <v>140</v>
      </c>
      <c r="AJ1378" s="6"/>
      <c r="AK1378" s="6">
        <v>75</v>
      </c>
      <c r="AL1378" s="6"/>
      <c r="AM1378" s="6">
        <v>7.11</v>
      </c>
      <c r="AN1378" s="6"/>
      <c r="AO1378" s="6">
        <v>213</v>
      </c>
      <c r="AP1378" s="6"/>
      <c r="AQ1378" s="6">
        <v>160</v>
      </c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  <c r="BD1378" s="6"/>
      <c r="BE1378" s="6"/>
      <c r="BF1378" s="6"/>
      <c r="BG1378" s="6"/>
      <c r="BH1378" s="6"/>
      <c r="BI1378" s="6"/>
      <c r="BJ1378" s="6"/>
      <c r="BK1378" s="6"/>
      <c r="BL1378" s="6"/>
      <c r="BM1378" s="6"/>
      <c r="BN1378" s="6"/>
      <c r="BO1378" s="6"/>
      <c r="BP1378" s="6"/>
      <c r="BQ1378" s="6"/>
      <c r="BR1378" s="6"/>
      <c r="BS1378" s="6"/>
      <c r="BT1378" s="6"/>
      <c r="BU1378" s="6"/>
      <c r="BV1378" s="6"/>
      <c r="BW1378" s="6"/>
      <c r="BX1378" s="6"/>
      <c r="BY1378" s="6"/>
      <c r="BZ1378" s="6"/>
      <c r="CA1378" s="6">
        <v>1260</v>
      </c>
      <c r="CB1378" s="6"/>
      <c r="CC1378" s="6"/>
      <c r="CD1378" s="6"/>
      <c r="CE1378" s="6"/>
      <c r="CF1378" s="6"/>
      <c r="CG1378" s="6"/>
      <c r="CH1378" s="6"/>
      <c r="CI1378" s="6"/>
      <c r="CJ1378" s="6"/>
      <c r="CK1378" s="6"/>
      <c r="CL1378" s="6"/>
      <c r="CM1378" s="6"/>
      <c r="CN1378" s="6"/>
      <c r="CO1378" s="6"/>
      <c r="CP1378" s="6"/>
      <c r="CQ1378" s="6"/>
      <c r="CR1378" s="6"/>
      <c r="CS1378" s="6"/>
      <c r="CT1378" s="6"/>
      <c r="CU1378" s="6"/>
      <c r="CV1378" s="6"/>
      <c r="CW1378" s="6"/>
      <c r="CX1378" s="6"/>
      <c r="CY1378" s="6"/>
      <c r="CZ1378" s="6"/>
      <c r="DA1378" s="6"/>
      <c r="DB1378" s="6"/>
      <c r="DC1378" s="6"/>
      <c r="DD1378" s="6"/>
      <c r="DE1378" s="6"/>
      <c r="DF1378" s="6"/>
      <c r="DG1378" s="6"/>
      <c r="DH1378" s="6"/>
      <c r="DI1378" s="6"/>
      <c r="DJ1378" s="6"/>
      <c r="DK1378" s="6"/>
      <c r="DL1378" s="6"/>
      <c r="DM1378" s="6"/>
      <c r="DN1378" s="6"/>
      <c r="DO1378" s="6"/>
      <c r="DP1378" s="6"/>
      <c r="DQ1378" s="6"/>
      <c r="DR1378" s="6"/>
      <c r="DS1378" s="6"/>
      <c r="DT1378" s="6"/>
      <c r="DU1378" s="6"/>
      <c r="DV1378" s="6"/>
      <c r="DW1378" s="6"/>
      <c r="DX1378" s="6"/>
      <c r="DY1378" s="6"/>
      <c r="DZ1378" s="6"/>
      <c r="EA1378" s="6"/>
      <c r="EB1378" s="6"/>
      <c r="EC1378" s="6"/>
      <c r="ED1378" s="6"/>
      <c r="EE1378" s="6"/>
      <c r="EF1378" s="6"/>
      <c r="EG1378" s="6"/>
      <c r="EH1378" s="6"/>
      <c r="EI1378" s="6"/>
      <c r="EJ1378" s="6"/>
      <c r="EK1378" s="6"/>
      <c r="EL1378" s="6"/>
      <c r="EM1378" s="6"/>
      <c r="EN1378" s="6"/>
      <c r="EO1378" s="6"/>
      <c r="EP1378" s="6"/>
      <c r="EQ1378" s="6"/>
      <c r="ER1378" s="6"/>
      <c r="ES1378" s="6"/>
      <c r="ET1378" s="6"/>
      <c r="EU1378" s="6"/>
      <c r="EV1378" s="6"/>
      <c r="EW1378" s="6"/>
      <c r="EX1378" s="6"/>
      <c r="EY1378" s="6"/>
      <c r="EZ1378" s="6"/>
      <c r="FA1378" s="6"/>
      <c r="FB1378" s="6"/>
      <c r="FC1378" s="6"/>
      <c r="FD1378" s="6"/>
      <c r="FE1378" s="6"/>
      <c r="FF1378" s="6"/>
      <c r="FG1378" s="6"/>
      <c r="FH1378" s="6"/>
      <c r="FI1378" s="6"/>
      <c r="FJ1378" s="6"/>
      <c r="FK1378" s="6"/>
      <c r="FL1378" s="6"/>
      <c r="FM1378" s="6"/>
      <c r="FN1378" s="6"/>
      <c r="FO1378" s="6"/>
      <c r="FP1378" s="6"/>
      <c r="FQ1378" s="6"/>
      <c r="FR1378" s="6"/>
      <c r="FS1378" s="6"/>
      <c r="FT1378" s="6"/>
      <c r="FU1378" s="6"/>
      <c r="FV1378" s="6"/>
      <c r="FW1378" s="6"/>
      <c r="FX1378" s="6"/>
      <c r="FY1378" s="6"/>
      <c r="FZ1378" s="6"/>
      <c r="GA1378" s="6"/>
      <c r="GB1378" s="6"/>
      <c r="GC1378" s="6"/>
      <c r="GD1378" s="6"/>
      <c r="GE1378" s="6"/>
      <c r="GF1378" s="6"/>
      <c r="GG1378" s="6"/>
      <c r="GH1378" s="6"/>
      <c r="GI1378" s="6"/>
      <c r="GJ1378" s="6"/>
      <c r="GK1378" s="6"/>
      <c r="GL1378" s="6"/>
      <c r="GM1378" s="6"/>
      <c r="GN1378" s="6"/>
      <c r="GO1378" s="6"/>
      <c r="GP1378" s="6"/>
      <c r="GQ1378" s="6"/>
      <c r="GR1378" s="6"/>
      <c r="GS1378" s="6"/>
      <c r="GT1378" s="6"/>
      <c r="GU1378" s="6"/>
      <c r="GV1378" s="6"/>
      <c r="GW1378" s="6"/>
      <c r="GX1378" s="6"/>
      <c r="GY1378" s="6"/>
      <c r="GZ1378" s="6"/>
      <c r="HA1378" s="6"/>
      <c r="HB1378" s="6"/>
      <c r="HC1378" s="6"/>
      <c r="HD1378" s="6"/>
      <c r="HE1378" s="6"/>
      <c r="HF1378" s="6"/>
      <c r="HG1378" s="6"/>
      <c r="HH1378" s="6"/>
      <c r="HI1378" s="6"/>
      <c r="HJ1378" s="6"/>
      <c r="HK1378" s="6"/>
      <c r="HL1378" s="6"/>
      <c r="HM1378" s="6"/>
      <c r="HN1378" s="6"/>
      <c r="HO1378" s="6"/>
      <c r="HP1378" s="6"/>
      <c r="HQ1378" s="6"/>
      <c r="HR1378" s="6"/>
      <c r="HS1378" s="6"/>
      <c r="HT1378" s="6"/>
      <c r="HU1378" s="6"/>
      <c r="HV1378" s="6"/>
      <c r="HW1378" s="6"/>
      <c r="HX1378" s="6"/>
      <c r="HY1378" s="6"/>
      <c r="HZ1378" s="6"/>
      <c r="IA1378" s="6"/>
      <c r="IB1378" s="6"/>
      <c r="IC1378" s="6"/>
      <c r="ID1378" s="6"/>
      <c r="IE1378" s="6"/>
      <c r="IF1378" s="6"/>
      <c r="IG1378" s="6"/>
      <c r="IH1378" s="6"/>
      <c r="II1378" s="6"/>
      <c r="IJ1378" s="6"/>
      <c r="IK1378" s="6"/>
      <c r="IL1378" s="6"/>
      <c r="IM1378" s="6"/>
      <c r="IN1378" s="6"/>
      <c r="IO1378" s="6"/>
      <c r="IP1378" s="6"/>
      <c r="IQ1378" s="6"/>
      <c r="IR1378" s="6"/>
      <c r="IS1378" s="6"/>
      <c r="IT1378" s="6"/>
      <c r="IU1378" s="6"/>
      <c r="IV1378" s="6"/>
    </row>
    <row r="1379" spans="1:256" s="62" customFormat="1" x14ac:dyDescent="0.2">
      <c r="A1379" s="6" t="s">
        <v>894</v>
      </c>
      <c r="B1379" s="66">
        <v>38782.238888888889</v>
      </c>
      <c r="C1379" s="66">
        <v>38782.425000000003</v>
      </c>
      <c r="D1379" s="6" t="s">
        <v>1090</v>
      </c>
      <c r="E1379" s="6" t="s">
        <v>1091</v>
      </c>
      <c r="F1379" s="6"/>
      <c r="G1379" s="6">
        <v>50</v>
      </c>
      <c r="H1379" s="6"/>
      <c r="I1379" s="6"/>
      <c r="J1379" s="6"/>
      <c r="K1379" s="6"/>
      <c r="L1379" s="6"/>
      <c r="M1379" s="6">
        <v>1.08</v>
      </c>
      <c r="N1379" s="6"/>
      <c r="O1379" s="6"/>
      <c r="P1379" s="6"/>
      <c r="Q1379" s="6">
        <v>4810</v>
      </c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  <c r="BD1379" s="6"/>
      <c r="BE1379" s="6"/>
      <c r="BF1379" s="6"/>
      <c r="BG1379" s="6"/>
      <c r="BH1379" s="6"/>
      <c r="BI1379" s="6"/>
      <c r="BJ1379" s="6"/>
      <c r="BK1379" s="6"/>
      <c r="BL1379" s="6"/>
      <c r="BM1379" s="6"/>
      <c r="BN1379" s="6"/>
      <c r="BO1379" s="6"/>
      <c r="BP1379" s="6"/>
      <c r="BQ1379" s="6"/>
      <c r="BR1379" s="6"/>
      <c r="BS1379" s="6"/>
      <c r="BT1379" s="6"/>
      <c r="BU1379" s="6"/>
      <c r="BV1379" s="6"/>
      <c r="BW1379" s="6"/>
      <c r="BX1379" s="6"/>
      <c r="BY1379" s="6"/>
      <c r="BZ1379" s="6"/>
      <c r="CA1379" s="6"/>
      <c r="CB1379" s="6"/>
      <c r="CC1379" s="6"/>
      <c r="CD1379" s="6"/>
      <c r="CE1379" s="6"/>
      <c r="CF1379" s="6"/>
      <c r="CG1379" s="6"/>
      <c r="CH1379" s="6"/>
      <c r="CI1379" s="6"/>
      <c r="CJ1379" s="6"/>
      <c r="CK1379" s="6"/>
      <c r="CL1379" s="6"/>
      <c r="CM1379" s="6"/>
      <c r="CN1379" s="6"/>
      <c r="CO1379" s="6"/>
      <c r="CP1379" s="6"/>
      <c r="CQ1379" s="6"/>
      <c r="CR1379" s="6"/>
      <c r="CS1379" s="6"/>
      <c r="CT1379" s="6"/>
      <c r="CU1379" s="6"/>
      <c r="CV1379" s="6"/>
      <c r="CW1379" s="6"/>
      <c r="CX1379" s="6"/>
      <c r="CY1379" s="6"/>
      <c r="CZ1379" s="6"/>
      <c r="DA1379" s="6"/>
      <c r="DB1379" s="6"/>
      <c r="DC1379" s="6"/>
      <c r="DD1379" s="6"/>
      <c r="DE1379" s="6"/>
      <c r="DF1379" s="6"/>
      <c r="DG1379" s="6"/>
      <c r="DH1379" s="6"/>
      <c r="DI1379" s="6"/>
      <c r="DJ1379" s="6"/>
      <c r="DK1379" s="6"/>
      <c r="DL1379" s="6"/>
      <c r="DM1379" s="6"/>
      <c r="DN1379" s="6"/>
      <c r="DO1379" s="6"/>
      <c r="DP1379" s="6"/>
      <c r="DQ1379" s="6"/>
      <c r="DR1379" s="6"/>
      <c r="DS1379" s="6"/>
      <c r="DT1379" s="6"/>
      <c r="DU1379" s="6"/>
      <c r="DV1379" s="6"/>
      <c r="DW1379" s="6"/>
      <c r="DX1379" s="6"/>
      <c r="DY1379" s="6"/>
      <c r="DZ1379" s="6"/>
      <c r="EA1379" s="6"/>
      <c r="EB1379" s="6"/>
      <c r="EC1379" s="6"/>
      <c r="ED1379" s="6"/>
      <c r="EE1379" s="6"/>
      <c r="EF1379" s="6"/>
      <c r="EG1379" s="6"/>
      <c r="EH1379" s="6"/>
      <c r="EI1379" s="6"/>
      <c r="EJ1379" s="6"/>
      <c r="EK1379" s="6"/>
      <c r="EL1379" s="6"/>
      <c r="EM1379" s="6"/>
      <c r="EN1379" s="6"/>
      <c r="EO1379" s="6"/>
      <c r="EP1379" s="6"/>
      <c r="EQ1379" s="6"/>
      <c r="ER1379" s="6"/>
      <c r="ES1379" s="6"/>
      <c r="ET1379" s="6"/>
      <c r="EU1379" s="6"/>
      <c r="EV1379" s="6"/>
      <c r="EW1379" s="6"/>
      <c r="EX1379" s="6"/>
      <c r="EY1379" s="6"/>
      <c r="EZ1379" s="6"/>
      <c r="FA1379" s="6"/>
      <c r="FB1379" s="6"/>
      <c r="FC1379" s="6"/>
      <c r="FD1379" s="6"/>
      <c r="FE1379" s="6"/>
      <c r="FF1379" s="6"/>
      <c r="FG1379" s="6"/>
      <c r="FH1379" s="6"/>
      <c r="FI1379" s="6"/>
      <c r="FJ1379" s="6"/>
      <c r="FK1379" s="6"/>
      <c r="FL1379" s="6"/>
      <c r="FM1379" s="6"/>
      <c r="FN1379" s="6"/>
      <c r="FO1379" s="6"/>
      <c r="FP1379" s="6"/>
      <c r="FQ1379" s="6"/>
      <c r="FR1379" s="6"/>
      <c r="FS1379" s="6"/>
      <c r="FT1379" s="6"/>
      <c r="FU1379" s="6"/>
      <c r="FV1379" s="6"/>
      <c r="FW1379" s="6"/>
      <c r="FX1379" s="6"/>
      <c r="FY1379" s="6"/>
      <c r="FZ1379" s="6"/>
      <c r="GA1379" s="6"/>
      <c r="GB1379" s="6"/>
      <c r="GC1379" s="6"/>
      <c r="GD1379" s="6"/>
      <c r="GE1379" s="6"/>
      <c r="GF1379" s="6"/>
      <c r="GG1379" s="6"/>
      <c r="GH1379" s="6"/>
      <c r="GI1379" s="6"/>
      <c r="GJ1379" s="6"/>
      <c r="GK1379" s="6"/>
      <c r="GL1379" s="6"/>
      <c r="GM1379" s="6"/>
      <c r="GN1379" s="6"/>
      <c r="GO1379" s="6"/>
      <c r="GP1379" s="6"/>
      <c r="GQ1379" s="6"/>
      <c r="GR1379" s="6"/>
      <c r="GS1379" s="6"/>
      <c r="GT1379" s="6"/>
      <c r="GU1379" s="6"/>
      <c r="GV1379" s="6"/>
      <c r="GW1379" s="6"/>
      <c r="GX1379" s="6"/>
      <c r="GY1379" s="6"/>
      <c r="GZ1379" s="6"/>
      <c r="HA1379" s="6"/>
      <c r="HB1379" s="6"/>
      <c r="HC1379" s="6"/>
      <c r="HD1379" s="6"/>
      <c r="HE1379" s="6"/>
      <c r="HF1379" s="6"/>
      <c r="HG1379" s="6"/>
      <c r="HH1379" s="6"/>
      <c r="HI1379" s="6"/>
      <c r="HJ1379" s="6"/>
      <c r="HK1379" s="6"/>
      <c r="HL1379" s="6"/>
      <c r="HM1379" s="6"/>
      <c r="HN1379" s="6"/>
      <c r="HO1379" s="6"/>
      <c r="HP1379" s="6"/>
      <c r="HQ1379" s="6"/>
      <c r="HR1379" s="6"/>
      <c r="HS1379" s="6"/>
      <c r="HT1379" s="6"/>
      <c r="HU1379" s="6"/>
      <c r="HV1379" s="6"/>
      <c r="HW1379" s="6"/>
      <c r="HX1379" s="6"/>
      <c r="HY1379" s="6"/>
      <c r="HZ1379" s="6"/>
      <c r="IA1379" s="6"/>
      <c r="IB1379" s="6"/>
      <c r="IC1379" s="6"/>
      <c r="ID1379" s="6"/>
      <c r="IE1379" s="6"/>
      <c r="IF1379" s="6"/>
      <c r="IG1379" s="6"/>
      <c r="IH1379" s="6"/>
      <c r="II1379" s="6"/>
      <c r="IJ1379" s="6"/>
      <c r="IK1379" s="6"/>
      <c r="IL1379" s="6"/>
      <c r="IM1379" s="6"/>
      <c r="IN1379" s="6"/>
      <c r="IO1379" s="6"/>
      <c r="IP1379" s="6"/>
      <c r="IQ1379" s="6"/>
      <c r="IR1379" s="6"/>
      <c r="IS1379" s="6"/>
      <c r="IT1379" s="6"/>
      <c r="IU1379" s="6"/>
      <c r="IV1379" s="6"/>
    </row>
    <row r="1380" spans="1:256" s="62" customFormat="1" x14ac:dyDescent="0.2">
      <c r="A1380" s="6" t="s">
        <v>894</v>
      </c>
      <c r="B1380" s="66">
        <v>38782.445833333331</v>
      </c>
      <c r="C1380" s="66">
        <v>38782.502083333333</v>
      </c>
      <c r="D1380" s="6" t="s">
        <v>1092</v>
      </c>
      <c r="E1380" s="6" t="s">
        <v>1093</v>
      </c>
      <c r="F1380" s="6"/>
      <c r="G1380" s="6">
        <v>50</v>
      </c>
      <c r="H1380" s="6"/>
      <c r="I1380" s="6"/>
      <c r="J1380" s="6"/>
      <c r="K1380" s="6"/>
      <c r="L1380" s="6"/>
      <c r="M1380" s="6">
        <v>1.69</v>
      </c>
      <c r="N1380" s="6"/>
      <c r="O1380" s="6"/>
      <c r="P1380" s="6"/>
      <c r="Q1380" s="6">
        <v>11230</v>
      </c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  <c r="BD1380" s="6"/>
      <c r="BE1380" s="6"/>
      <c r="BF1380" s="6"/>
      <c r="BG1380" s="6"/>
      <c r="BH1380" s="6"/>
      <c r="BI1380" s="6"/>
      <c r="BJ1380" s="6"/>
      <c r="BK1380" s="6"/>
      <c r="BL1380" s="6"/>
      <c r="BM1380" s="6"/>
      <c r="BN1380" s="6"/>
      <c r="BO1380" s="6"/>
      <c r="BP1380" s="6"/>
      <c r="BQ1380" s="6"/>
      <c r="BR1380" s="6"/>
      <c r="BS1380" s="6"/>
      <c r="BT1380" s="6"/>
      <c r="BU1380" s="6"/>
      <c r="BV1380" s="6"/>
      <c r="BW1380" s="6"/>
      <c r="BX1380" s="6"/>
      <c r="BY1380" s="6"/>
      <c r="BZ1380" s="6"/>
      <c r="CA1380" s="6"/>
      <c r="CB1380" s="6"/>
      <c r="CC1380" s="6"/>
      <c r="CD1380" s="6"/>
      <c r="CE1380" s="6"/>
      <c r="CF1380" s="6"/>
      <c r="CG1380" s="6"/>
      <c r="CH1380" s="6"/>
      <c r="CI1380" s="6"/>
      <c r="CJ1380" s="6"/>
      <c r="CK1380" s="6"/>
      <c r="CL1380" s="6"/>
      <c r="CM1380" s="6"/>
      <c r="CN1380" s="6"/>
      <c r="CO1380" s="6"/>
      <c r="CP1380" s="6"/>
      <c r="CQ1380" s="6"/>
      <c r="CR1380" s="6"/>
      <c r="CS1380" s="6"/>
      <c r="CT1380" s="6"/>
      <c r="CU1380" s="6"/>
      <c r="CV1380" s="6"/>
      <c r="CW1380" s="6"/>
      <c r="CX1380" s="6"/>
      <c r="CY1380" s="6"/>
      <c r="CZ1380" s="6"/>
      <c r="DA1380" s="6"/>
      <c r="DB1380" s="6"/>
      <c r="DC1380" s="6"/>
      <c r="DD1380" s="6"/>
      <c r="DE1380" s="6"/>
      <c r="DF1380" s="6"/>
      <c r="DG1380" s="6"/>
      <c r="DH1380" s="6"/>
      <c r="DI1380" s="6"/>
      <c r="DJ1380" s="6"/>
      <c r="DK1380" s="6"/>
      <c r="DL1380" s="6"/>
      <c r="DM1380" s="6"/>
      <c r="DN1380" s="6"/>
      <c r="DO1380" s="6"/>
      <c r="DP1380" s="6"/>
      <c r="DQ1380" s="6"/>
      <c r="DR1380" s="6"/>
      <c r="DS1380" s="6"/>
      <c r="DT1380" s="6"/>
      <c r="DU1380" s="6"/>
      <c r="DV1380" s="6"/>
      <c r="DW1380" s="6"/>
      <c r="DX1380" s="6"/>
      <c r="DY1380" s="6"/>
      <c r="DZ1380" s="6"/>
      <c r="EA1380" s="6"/>
      <c r="EB1380" s="6"/>
      <c r="EC1380" s="6"/>
      <c r="ED1380" s="6"/>
      <c r="EE1380" s="6"/>
      <c r="EF1380" s="6"/>
      <c r="EG1380" s="6"/>
      <c r="EH1380" s="6"/>
      <c r="EI1380" s="6"/>
      <c r="EJ1380" s="6"/>
      <c r="EK1380" s="6"/>
      <c r="EL1380" s="6"/>
      <c r="EM1380" s="6"/>
      <c r="EN1380" s="6"/>
      <c r="EO1380" s="6"/>
      <c r="EP1380" s="6"/>
      <c r="EQ1380" s="6"/>
      <c r="ER1380" s="6"/>
      <c r="ES1380" s="6"/>
      <c r="ET1380" s="6"/>
      <c r="EU1380" s="6"/>
      <c r="EV1380" s="6"/>
      <c r="EW1380" s="6"/>
      <c r="EX1380" s="6"/>
      <c r="EY1380" s="6"/>
      <c r="EZ1380" s="6"/>
      <c r="FA1380" s="6"/>
      <c r="FB1380" s="6"/>
      <c r="FC1380" s="6"/>
      <c r="FD1380" s="6"/>
      <c r="FE1380" s="6"/>
      <c r="FF1380" s="6"/>
      <c r="FG1380" s="6"/>
      <c r="FH1380" s="6"/>
      <c r="FI1380" s="6"/>
      <c r="FJ1380" s="6"/>
      <c r="FK1380" s="6"/>
      <c r="FL1380" s="6"/>
      <c r="FM1380" s="6"/>
      <c r="FN1380" s="6"/>
      <c r="FO1380" s="6"/>
      <c r="FP1380" s="6"/>
      <c r="FQ1380" s="6"/>
      <c r="FR1380" s="6"/>
      <c r="FS1380" s="6"/>
      <c r="FT1380" s="6"/>
      <c r="FU1380" s="6"/>
      <c r="FV1380" s="6"/>
      <c r="FW1380" s="6"/>
      <c r="FX1380" s="6"/>
      <c r="FY1380" s="6"/>
      <c r="FZ1380" s="6"/>
      <c r="GA1380" s="6"/>
      <c r="GB1380" s="6"/>
      <c r="GC1380" s="6"/>
      <c r="GD1380" s="6"/>
      <c r="GE1380" s="6"/>
      <c r="GF1380" s="6"/>
      <c r="GG1380" s="6"/>
      <c r="GH1380" s="6"/>
      <c r="GI1380" s="6"/>
      <c r="GJ1380" s="6"/>
      <c r="GK1380" s="6"/>
      <c r="GL1380" s="6"/>
      <c r="GM1380" s="6"/>
      <c r="GN1380" s="6"/>
      <c r="GO1380" s="6"/>
      <c r="GP1380" s="6"/>
      <c r="GQ1380" s="6"/>
      <c r="GR1380" s="6"/>
      <c r="GS1380" s="6"/>
      <c r="GT1380" s="6"/>
      <c r="GU1380" s="6"/>
      <c r="GV1380" s="6"/>
      <c r="GW1380" s="6"/>
      <c r="GX1380" s="6"/>
      <c r="GY1380" s="6"/>
      <c r="GZ1380" s="6"/>
      <c r="HA1380" s="6"/>
      <c r="HB1380" s="6"/>
      <c r="HC1380" s="6"/>
      <c r="HD1380" s="6"/>
      <c r="HE1380" s="6"/>
      <c r="HF1380" s="6"/>
      <c r="HG1380" s="6"/>
      <c r="HH1380" s="6"/>
      <c r="HI1380" s="6"/>
      <c r="HJ1380" s="6"/>
      <c r="HK1380" s="6"/>
      <c r="HL1380" s="6"/>
      <c r="HM1380" s="6"/>
      <c r="HN1380" s="6"/>
      <c r="HO1380" s="6"/>
      <c r="HP1380" s="6"/>
      <c r="HQ1380" s="6"/>
      <c r="HR1380" s="6"/>
      <c r="HS1380" s="6"/>
      <c r="HT1380" s="6"/>
      <c r="HU1380" s="6"/>
      <c r="HV1380" s="6"/>
      <c r="HW1380" s="6"/>
      <c r="HX1380" s="6"/>
      <c r="HY1380" s="6"/>
      <c r="HZ1380" s="6"/>
      <c r="IA1380" s="6"/>
      <c r="IB1380" s="6"/>
      <c r="IC1380" s="6"/>
      <c r="ID1380" s="6"/>
      <c r="IE1380" s="6"/>
      <c r="IF1380" s="6"/>
      <c r="IG1380" s="6"/>
      <c r="IH1380" s="6"/>
      <c r="II1380" s="6"/>
      <c r="IJ1380" s="6"/>
      <c r="IK1380" s="6"/>
      <c r="IL1380" s="6"/>
      <c r="IM1380" s="6"/>
      <c r="IN1380" s="6"/>
      <c r="IO1380" s="6"/>
      <c r="IP1380" s="6"/>
      <c r="IQ1380" s="6"/>
      <c r="IR1380" s="6"/>
      <c r="IS1380" s="6"/>
      <c r="IT1380" s="6"/>
      <c r="IU1380" s="6"/>
      <c r="IV1380" s="6"/>
    </row>
    <row r="1381" spans="1:256" s="62" customFormat="1" x14ac:dyDescent="0.2">
      <c r="A1381" s="6" t="s">
        <v>894</v>
      </c>
      <c r="B1381" s="66">
        <v>38782.508333333331</v>
      </c>
      <c r="C1381" s="66">
        <v>38782.588888888888</v>
      </c>
      <c r="D1381" s="6" t="s">
        <v>1094</v>
      </c>
      <c r="E1381" s="6" t="s">
        <v>1095</v>
      </c>
      <c r="F1381" s="6"/>
      <c r="G1381" s="6">
        <v>50</v>
      </c>
      <c r="H1381" s="6"/>
      <c r="I1381" s="6"/>
      <c r="J1381" s="6"/>
      <c r="K1381" s="6"/>
      <c r="L1381" s="6"/>
      <c r="M1381" s="6">
        <v>9.07</v>
      </c>
      <c r="N1381" s="6"/>
      <c r="O1381" s="6"/>
      <c r="P1381" s="6"/>
      <c r="Q1381" s="6">
        <v>2181</v>
      </c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  <c r="BD1381" s="6"/>
      <c r="BE1381" s="6"/>
      <c r="BF1381" s="6"/>
      <c r="BG1381" s="6"/>
      <c r="BH1381" s="6"/>
      <c r="BI1381" s="6"/>
      <c r="BJ1381" s="6"/>
      <c r="BK1381" s="6"/>
      <c r="BL1381" s="6"/>
      <c r="BM1381" s="6"/>
      <c r="BN1381" s="6"/>
      <c r="BO1381" s="6"/>
      <c r="BP1381" s="6"/>
      <c r="BQ1381" s="6"/>
      <c r="BR1381" s="6"/>
      <c r="BS1381" s="6"/>
      <c r="BT1381" s="6"/>
      <c r="BU1381" s="6"/>
      <c r="BV1381" s="6"/>
      <c r="BW1381" s="6"/>
      <c r="BX1381" s="6"/>
      <c r="BY1381" s="6"/>
      <c r="BZ1381" s="6"/>
      <c r="CA1381" s="6"/>
      <c r="CB1381" s="6"/>
      <c r="CC1381" s="6"/>
      <c r="CD1381" s="6"/>
      <c r="CE1381" s="6"/>
      <c r="CF1381" s="6"/>
      <c r="CG1381" s="6"/>
      <c r="CH1381" s="6"/>
      <c r="CI1381" s="6"/>
      <c r="CJ1381" s="6"/>
      <c r="CK1381" s="6"/>
      <c r="CL1381" s="6"/>
      <c r="CM1381" s="6"/>
      <c r="CN1381" s="6"/>
      <c r="CO1381" s="6"/>
      <c r="CP1381" s="6"/>
      <c r="CQ1381" s="6"/>
      <c r="CR1381" s="6"/>
      <c r="CS1381" s="6"/>
      <c r="CT1381" s="6"/>
      <c r="CU1381" s="6"/>
      <c r="CV1381" s="6"/>
      <c r="CW1381" s="6"/>
      <c r="CX1381" s="6"/>
      <c r="CY1381" s="6"/>
      <c r="CZ1381" s="6"/>
      <c r="DA1381" s="6"/>
      <c r="DB1381" s="6"/>
      <c r="DC1381" s="6"/>
      <c r="DD1381" s="6"/>
      <c r="DE1381" s="6"/>
      <c r="DF1381" s="6"/>
      <c r="DG1381" s="6"/>
      <c r="DH1381" s="6"/>
      <c r="DI1381" s="6"/>
      <c r="DJ1381" s="6"/>
      <c r="DK1381" s="6"/>
      <c r="DL1381" s="6"/>
      <c r="DM1381" s="6"/>
      <c r="DN1381" s="6"/>
      <c r="DO1381" s="6"/>
      <c r="DP1381" s="6"/>
      <c r="DQ1381" s="6"/>
      <c r="DR1381" s="6"/>
      <c r="DS1381" s="6"/>
      <c r="DT1381" s="6"/>
      <c r="DU1381" s="6"/>
      <c r="DV1381" s="6"/>
      <c r="DW1381" s="6"/>
      <c r="DX1381" s="6"/>
      <c r="DY1381" s="6"/>
      <c r="DZ1381" s="6"/>
      <c r="EA1381" s="6"/>
      <c r="EB1381" s="6"/>
      <c r="EC1381" s="6"/>
      <c r="ED1381" s="6"/>
      <c r="EE1381" s="6"/>
      <c r="EF1381" s="6"/>
      <c r="EG1381" s="6"/>
      <c r="EH1381" s="6"/>
      <c r="EI1381" s="6"/>
      <c r="EJ1381" s="6"/>
      <c r="EK1381" s="6"/>
      <c r="EL1381" s="6"/>
      <c r="EM1381" s="6"/>
      <c r="EN1381" s="6"/>
      <c r="EO1381" s="6"/>
      <c r="EP1381" s="6"/>
      <c r="EQ1381" s="6"/>
      <c r="ER1381" s="6"/>
      <c r="ES1381" s="6"/>
      <c r="ET1381" s="6"/>
      <c r="EU1381" s="6"/>
      <c r="EV1381" s="6"/>
      <c r="EW1381" s="6"/>
      <c r="EX1381" s="6"/>
      <c r="EY1381" s="6"/>
      <c r="EZ1381" s="6"/>
      <c r="FA1381" s="6"/>
      <c r="FB1381" s="6"/>
      <c r="FC1381" s="6"/>
      <c r="FD1381" s="6"/>
      <c r="FE1381" s="6"/>
      <c r="FF1381" s="6"/>
      <c r="FG1381" s="6"/>
      <c r="FH1381" s="6"/>
      <c r="FI1381" s="6"/>
      <c r="FJ1381" s="6"/>
      <c r="FK1381" s="6"/>
      <c r="FL1381" s="6"/>
      <c r="FM1381" s="6"/>
      <c r="FN1381" s="6"/>
      <c r="FO1381" s="6"/>
      <c r="FP1381" s="6"/>
      <c r="FQ1381" s="6"/>
      <c r="FR1381" s="6"/>
      <c r="FS1381" s="6"/>
      <c r="FT1381" s="6"/>
      <c r="FU1381" s="6"/>
      <c r="FV1381" s="6"/>
      <c r="FW1381" s="6"/>
      <c r="FX1381" s="6"/>
      <c r="FY1381" s="6"/>
      <c r="FZ1381" s="6"/>
      <c r="GA1381" s="6"/>
      <c r="GB1381" s="6"/>
      <c r="GC1381" s="6"/>
      <c r="GD1381" s="6"/>
      <c r="GE1381" s="6"/>
      <c r="GF1381" s="6"/>
      <c r="GG1381" s="6"/>
      <c r="GH1381" s="6"/>
      <c r="GI1381" s="6"/>
      <c r="GJ1381" s="6"/>
      <c r="GK1381" s="6"/>
      <c r="GL1381" s="6"/>
      <c r="GM1381" s="6"/>
      <c r="GN1381" s="6"/>
      <c r="GO1381" s="6"/>
      <c r="GP1381" s="6"/>
      <c r="GQ1381" s="6"/>
      <c r="GR1381" s="6"/>
      <c r="GS1381" s="6"/>
      <c r="GT1381" s="6"/>
      <c r="GU1381" s="6"/>
      <c r="GV1381" s="6"/>
      <c r="GW1381" s="6"/>
      <c r="GX1381" s="6"/>
      <c r="GY1381" s="6"/>
      <c r="GZ1381" s="6"/>
      <c r="HA1381" s="6"/>
      <c r="HB1381" s="6"/>
      <c r="HC1381" s="6"/>
      <c r="HD1381" s="6"/>
      <c r="HE1381" s="6"/>
      <c r="HF1381" s="6"/>
      <c r="HG1381" s="6"/>
      <c r="HH1381" s="6"/>
      <c r="HI1381" s="6"/>
      <c r="HJ1381" s="6"/>
      <c r="HK1381" s="6"/>
      <c r="HL1381" s="6"/>
      <c r="HM1381" s="6"/>
      <c r="HN1381" s="6"/>
      <c r="HO1381" s="6"/>
      <c r="HP1381" s="6"/>
      <c r="HQ1381" s="6"/>
      <c r="HR1381" s="6"/>
      <c r="HS1381" s="6"/>
      <c r="HT1381" s="6"/>
      <c r="HU1381" s="6"/>
      <c r="HV1381" s="6"/>
      <c r="HW1381" s="6"/>
      <c r="HX1381" s="6"/>
      <c r="HY1381" s="6"/>
      <c r="HZ1381" s="6"/>
      <c r="IA1381" s="6"/>
      <c r="IB1381" s="6"/>
      <c r="IC1381" s="6"/>
      <c r="ID1381" s="6"/>
      <c r="IE1381" s="6"/>
      <c r="IF1381" s="6"/>
      <c r="IG1381" s="6"/>
      <c r="IH1381" s="6"/>
      <c r="II1381" s="6"/>
      <c r="IJ1381" s="6"/>
      <c r="IK1381" s="6"/>
      <c r="IL1381" s="6"/>
      <c r="IM1381" s="6"/>
      <c r="IN1381" s="6"/>
      <c r="IO1381" s="6"/>
      <c r="IP1381" s="6"/>
      <c r="IQ1381" s="6"/>
      <c r="IR1381" s="6"/>
      <c r="IS1381" s="6"/>
      <c r="IT1381" s="6"/>
      <c r="IU1381" s="6"/>
      <c r="IV1381" s="6"/>
    </row>
    <row r="1382" spans="1:256" s="62" customFormat="1" x14ac:dyDescent="0.2">
      <c r="A1382" s="6" t="s">
        <v>894</v>
      </c>
      <c r="B1382" s="66">
        <v>38783.556250000001</v>
      </c>
      <c r="C1382" s="66">
        <v>38784.886111111111</v>
      </c>
      <c r="D1382" s="6" t="s">
        <v>1096</v>
      </c>
      <c r="E1382" s="6" t="s">
        <v>1097</v>
      </c>
      <c r="F1382" s="6"/>
      <c r="G1382" s="6">
        <v>50</v>
      </c>
      <c r="H1382" s="6"/>
      <c r="I1382" s="6"/>
      <c r="J1382" s="6"/>
      <c r="K1382" s="6"/>
      <c r="L1382" s="6"/>
      <c r="M1382" s="6">
        <v>24.66</v>
      </c>
      <c r="N1382" s="6"/>
      <c r="O1382" s="6"/>
      <c r="P1382" s="6"/>
      <c r="Q1382" s="6">
        <v>4840</v>
      </c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  <c r="BD1382" s="6"/>
      <c r="BE1382" s="6"/>
      <c r="BF1382" s="6"/>
      <c r="BG1382" s="6"/>
      <c r="BH1382" s="6"/>
      <c r="BI1382" s="6"/>
      <c r="BJ1382" s="6"/>
      <c r="BK1382" s="6"/>
      <c r="BL1382" s="6"/>
      <c r="BM1382" s="6"/>
      <c r="BN1382" s="6"/>
      <c r="BO1382" s="6"/>
      <c r="BP1382" s="6"/>
      <c r="BQ1382" s="6"/>
      <c r="BR1382" s="6"/>
      <c r="BS1382" s="6"/>
      <c r="BT1382" s="6"/>
      <c r="BU1382" s="6"/>
      <c r="BV1382" s="6"/>
      <c r="BW1382" s="6"/>
      <c r="BX1382" s="6"/>
      <c r="BY1382" s="6"/>
      <c r="BZ1382" s="6"/>
      <c r="CA1382" s="6"/>
      <c r="CB1382" s="6"/>
      <c r="CC1382" s="6"/>
      <c r="CD1382" s="6"/>
      <c r="CE1382" s="6"/>
      <c r="CF1382" s="6"/>
      <c r="CG1382" s="6"/>
      <c r="CH1382" s="6"/>
      <c r="CI1382" s="6"/>
      <c r="CJ1382" s="6"/>
      <c r="CK1382" s="6"/>
      <c r="CL1382" s="6"/>
      <c r="CM1382" s="6"/>
      <c r="CN1382" s="6"/>
      <c r="CO1382" s="6"/>
      <c r="CP1382" s="6"/>
      <c r="CQ1382" s="6"/>
      <c r="CR1382" s="6"/>
      <c r="CS1382" s="6"/>
      <c r="CT1382" s="6"/>
      <c r="CU1382" s="6"/>
      <c r="CV1382" s="6"/>
      <c r="CW1382" s="6"/>
      <c r="CX1382" s="6"/>
      <c r="CY1382" s="6"/>
      <c r="CZ1382" s="6"/>
      <c r="DA1382" s="6"/>
      <c r="DB1382" s="6"/>
      <c r="DC1382" s="6"/>
      <c r="DD1382" s="6"/>
      <c r="DE1382" s="6"/>
      <c r="DF1382" s="6"/>
      <c r="DG1382" s="6"/>
      <c r="DH1382" s="6"/>
      <c r="DI1382" s="6"/>
      <c r="DJ1382" s="6"/>
      <c r="DK1382" s="6"/>
      <c r="DL1382" s="6"/>
      <c r="DM1382" s="6"/>
      <c r="DN1382" s="6"/>
      <c r="DO1382" s="6"/>
      <c r="DP1382" s="6"/>
      <c r="DQ1382" s="6"/>
      <c r="DR1382" s="6"/>
      <c r="DS1382" s="6"/>
      <c r="DT1382" s="6"/>
      <c r="DU1382" s="6"/>
      <c r="DV1382" s="6"/>
      <c r="DW1382" s="6"/>
      <c r="DX1382" s="6"/>
      <c r="DY1382" s="6"/>
      <c r="DZ1382" s="6"/>
      <c r="EA1382" s="6"/>
      <c r="EB1382" s="6"/>
      <c r="EC1382" s="6"/>
      <c r="ED1382" s="6"/>
      <c r="EE1382" s="6"/>
      <c r="EF1382" s="6"/>
      <c r="EG1382" s="6"/>
      <c r="EH1382" s="6"/>
      <c r="EI1382" s="6"/>
      <c r="EJ1382" s="6"/>
      <c r="EK1382" s="6"/>
      <c r="EL1382" s="6"/>
      <c r="EM1382" s="6"/>
      <c r="EN1382" s="6"/>
      <c r="EO1382" s="6"/>
      <c r="EP1382" s="6"/>
      <c r="EQ1382" s="6"/>
      <c r="ER1382" s="6"/>
      <c r="ES1382" s="6"/>
      <c r="ET1382" s="6"/>
      <c r="EU1382" s="6"/>
      <c r="EV1382" s="6"/>
      <c r="EW1382" s="6"/>
      <c r="EX1382" s="6"/>
      <c r="EY1382" s="6"/>
      <c r="EZ1382" s="6"/>
      <c r="FA1382" s="6"/>
      <c r="FB1382" s="6"/>
      <c r="FC1382" s="6"/>
      <c r="FD1382" s="6"/>
      <c r="FE1382" s="6"/>
      <c r="FF1382" s="6"/>
      <c r="FG1382" s="6"/>
      <c r="FH1382" s="6"/>
      <c r="FI1382" s="6"/>
      <c r="FJ1382" s="6"/>
      <c r="FK1382" s="6"/>
      <c r="FL1382" s="6"/>
      <c r="FM1382" s="6"/>
      <c r="FN1382" s="6"/>
      <c r="FO1382" s="6"/>
      <c r="FP1382" s="6"/>
      <c r="FQ1382" s="6"/>
      <c r="FR1382" s="6"/>
      <c r="FS1382" s="6"/>
      <c r="FT1382" s="6"/>
      <c r="FU1382" s="6"/>
      <c r="FV1382" s="6"/>
      <c r="FW1382" s="6"/>
      <c r="FX1382" s="6"/>
      <c r="FY1382" s="6"/>
      <c r="FZ1382" s="6"/>
      <c r="GA1382" s="6"/>
      <c r="GB1382" s="6"/>
      <c r="GC1382" s="6"/>
      <c r="GD1382" s="6"/>
      <c r="GE1382" s="6"/>
      <c r="GF1382" s="6"/>
      <c r="GG1382" s="6"/>
      <c r="GH1382" s="6"/>
      <c r="GI1382" s="6"/>
      <c r="GJ1382" s="6"/>
      <c r="GK1382" s="6"/>
      <c r="GL1382" s="6"/>
      <c r="GM1382" s="6"/>
      <c r="GN1382" s="6"/>
      <c r="GO1382" s="6"/>
      <c r="GP1382" s="6"/>
      <c r="GQ1382" s="6"/>
      <c r="GR1382" s="6"/>
      <c r="GS1382" s="6"/>
      <c r="GT1382" s="6"/>
      <c r="GU1382" s="6"/>
      <c r="GV1382" s="6"/>
      <c r="GW1382" s="6"/>
      <c r="GX1382" s="6"/>
      <c r="GY1382" s="6"/>
      <c r="GZ1382" s="6"/>
      <c r="HA1382" s="6"/>
      <c r="HB1382" s="6"/>
      <c r="HC1382" s="6"/>
      <c r="HD1382" s="6"/>
      <c r="HE1382" s="6"/>
      <c r="HF1382" s="6"/>
      <c r="HG1382" s="6"/>
      <c r="HH1382" s="6"/>
      <c r="HI1382" s="6"/>
      <c r="HJ1382" s="6"/>
      <c r="HK1382" s="6"/>
      <c r="HL1382" s="6"/>
      <c r="HM1382" s="6"/>
      <c r="HN1382" s="6"/>
      <c r="HO1382" s="6"/>
      <c r="HP1382" s="6"/>
      <c r="HQ1382" s="6"/>
      <c r="HR1382" s="6"/>
      <c r="HS1382" s="6"/>
      <c r="HT1382" s="6"/>
      <c r="HU1382" s="6"/>
      <c r="HV1382" s="6"/>
      <c r="HW1382" s="6"/>
      <c r="HX1382" s="6"/>
      <c r="HY1382" s="6"/>
      <c r="HZ1382" s="6"/>
      <c r="IA1382" s="6"/>
      <c r="IB1382" s="6"/>
      <c r="IC1382" s="6"/>
      <c r="ID1382" s="6"/>
      <c r="IE1382" s="6"/>
      <c r="IF1382" s="6"/>
      <c r="IG1382" s="6"/>
      <c r="IH1382" s="6"/>
      <c r="II1382" s="6"/>
      <c r="IJ1382" s="6"/>
      <c r="IK1382" s="6"/>
      <c r="IL1382" s="6"/>
      <c r="IM1382" s="6"/>
      <c r="IN1382" s="6"/>
      <c r="IO1382" s="6"/>
      <c r="IP1382" s="6"/>
      <c r="IQ1382" s="6"/>
      <c r="IR1382" s="6"/>
      <c r="IS1382" s="6"/>
      <c r="IT1382" s="6"/>
      <c r="IU1382" s="6"/>
      <c r="IV1382" s="6"/>
    </row>
    <row r="1383" spans="1:256" s="62" customFormat="1" x14ac:dyDescent="0.2">
      <c r="A1383" s="6" t="s">
        <v>894</v>
      </c>
      <c r="B1383" s="66">
        <v>38783.561111111114</v>
      </c>
      <c r="C1383" s="66">
        <v>38785.097916666666</v>
      </c>
      <c r="D1383" s="6" t="s">
        <v>1098</v>
      </c>
      <c r="E1383" s="6" t="s">
        <v>1099</v>
      </c>
      <c r="F1383" s="6"/>
      <c r="G1383" s="6">
        <v>50</v>
      </c>
      <c r="H1383" s="6"/>
      <c r="I1383" s="6"/>
      <c r="J1383" s="6"/>
      <c r="K1383" s="6"/>
      <c r="L1383" s="6"/>
      <c r="M1383" s="6">
        <v>72.98</v>
      </c>
      <c r="N1383" s="6" t="s">
        <v>1934</v>
      </c>
      <c r="O1383" s="6">
        <v>939</v>
      </c>
      <c r="P1383" s="6"/>
      <c r="Q1383" s="6">
        <v>1960</v>
      </c>
      <c r="R1383" s="6"/>
      <c r="S1383" s="6">
        <v>8.5000000000000006E-2</v>
      </c>
      <c r="T1383" s="6"/>
      <c r="U1383" s="6">
        <v>3.56</v>
      </c>
      <c r="V1383" s="6"/>
      <c r="W1383" s="6">
        <v>91</v>
      </c>
      <c r="X1383" s="6"/>
      <c r="Y1383" s="6">
        <v>16.2</v>
      </c>
      <c r="Z1383" s="6"/>
      <c r="AA1383" s="6">
        <v>6.3</v>
      </c>
      <c r="AB1383" s="6"/>
      <c r="AC1383" s="6">
        <v>415</v>
      </c>
      <c r="AD1383" s="6" t="s">
        <v>1784</v>
      </c>
      <c r="AE1383" s="6">
        <v>18</v>
      </c>
      <c r="AF1383" s="6"/>
      <c r="AG1383" s="6">
        <v>850</v>
      </c>
      <c r="AH1383" s="6"/>
      <c r="AI1383" s="6">
        <v>110</v>
      </c>
      <c r="AJ1383" s="6"/>
      <c r="AK1383" s="6">
        <v>7.4</v>
      </c>
      <c r="AL1383" s="6"/>
      <c r="AM1383" s="6">
        <v>7.19</v>
      </c>
      <c r="AN1383" s="6"/>
      <c r="AO1383" s="6">
        <v>142</v>
      </c>
      <c r="AP1383" s="6"/>
      <c r="AQ1383" s="6">
        <v>80</v>
      </c>
      <c r="AR1383" s="6"/>
      <c r="AS1383" s="6">
        <v>1.597</v>
      </c>
      <c r="AT1383" s="6"/>
      <c r="AU1383" s="6">
        <v>24.003</v>
      </c>
      <c r="AV1383" s="6" t="s">
        <v>1784</v>
      </c>
      <c r="AW1383" s="6">
        <v>0.12</v>
      </c>
      <c r="AX1383" s="6"/>
      <c r="AY1383" s="6">
        <v>23.96</v>
      </c>
      <c r="AZ1383" s="6"/>
      <c r="BA1383" s="6"/>
      <c r="BB1383" s="6"/>
      <c r="BC1383" s="6"/>
      <c r="BD1383" s="6"/>
      <c r="BE1383" s="6"/>
      <c r="BF1383" s="6"/>
      <c r="BG1383" s="6"/>
      <c r="BH1383" s="6"/>
      <c r="BI1383" s="6"/>
      <c r="BJ1383" s="6"/>
      <c r="BK1383" s="6"/>
      <c r="BL1383" s="6"/>
      <c r="BM1383" s="6"/>
      <c r="BN1383" s="6"/>
      <c r="BO1383" s="6"/>
      <c r="BP1383" s="6"/>
      <c r="BQ1383" s="6"/>
      <c r="BR1383" s="6"/>
      <c r="BS1383" s="6"/>
      <c r="BT1383" s="6"/>
      <c r="BU1383" s="6"/>
      <c r="BV1383" s="6"/>
      <c r="BW1383" s="6"/>
      <c r="BX1383" s="6"/>
      <c r="BY1383" s="6"/>
      <c r="BZ1383" s="6"/>
      <c r="CA1383" s="6">
        <v>340</v>
      </c>
      <c r="CB1383" s="6"/>
      <c r="CC1383" s="6"/>
      <c r="CD1383" s="6"/>
      <c r="CE1383" s="6"/>
      <c r="CF1383" s="6"/>
      <c r="CG1383" s="6"/>
      <c r="CH1383" s="6"/>
      <c r="CI1383" s="6"/>
      <c r="CJ1383" s="6"/>
      <c r="CK1383" s="6"/>
      <c r="CL1383" s="6"/>
      <c r="CM1383" s="6"/>
      <c r="CN1383" s="6"/>
      <c r="CO1383" s="6"/>
      <c r="CP1383" s="6"/>
      <c r="CQ1383" s="6"/>
      <c r="CR1383" s="6"/>
      <c r="CS1383" s="6"/>
      <c r="CT1383" s="6"/>
      <c r="CU1383" s="6"/>
      <c r="CV1383" s="6"/>
      <c r="CW1383" s="6"/>
      <c r="CX1383" s="6"/>
      <c r="CY1383" s="6"/>
      <c r="CZ1383" s="6"/>
      <c r="DA1383" s="6"/>
      <c r="DB1383" s="6"/>
      <c r="DC1383" s="6"/>
      <c r="DD1383" s="6"/>
      <c r="DE1383" s="6"/>
      <c r="DF1383" s="6"/>
      <c r="DG1383" s="6"/>
      <c r="DH1383" s="6"/>
      <c r="DI1383" s="6"/>
      <c r="DJ1383" s="6"/>
      <c r="DK1383" s="6"/>
      <c r="DL1383" s="6"/>
      <c r="DM1383" s="6"/>
      <c r="DN1383" s="6"/>
      <c r="DO1383" s="6"/>
      <c r="DP1383" s="6"/>
      <c r="DQ1383" s="6"/>
      <c r="DR1383" s="6"/>
      <c r="DS1383" s="6"/>
      <c r="DT1383" s="6"/>
      <c r="DU1383" s="6"/>
      <c r="DV1383" s="6"/>
      <c r="DW1383" s="6"/>
      <c r="DX1383" s="6"/>
      <c r="DY1383" s="6"/>
      <c r="DZ1383" s="6"/>
      <c r="EA1383" s="6"/>
      <c r="EB1383" s="6"/>
      <c r="EC1383" s="6"/>
      <c r="ED1383" s="6"/>
      <c r="EE1383" s="6"/>
      <c r="EF1383" s="6"/>
      <c r="EG1383" s="6"/>
      <c r="EH1383" s="6"/>
      <c r="EI1383" s="6"/>
      <c r="EJ1383" s="6"/>
      <c r="EK1383" s="6"/>
      <c r="EL1383" s="6"/>
      <c r="EM1383" s="6"/>
      <c r="EN1383" s="6"/>
      <c r="EO1383" s="6"/>
      <c r="EP1383" s="6"/>
      <c r="EQ1383" s="6"/>
      <c r="ER1383" s="6"/>
      <c r="ES1383" s="6"/>
      <c r="ET1383" s="6"/>
      <c r="EU1383" s="6"/>
      <c r="EV1383" s="6"/>
      <c r="EW1383" s="6"/>
      <c r="EX1383" s="6"/>
      <c r="EY1383" s="6"/>
      <c r="EZ1383" s="6"/>
      <c r="FA1383" s="6"/>
      <c r="FB1383" s="6"/>
      <c r="FC1383" s="6"/>
      <c r="FD1383" s="6"/>
      <c r="FE1383" s="6"/>
      <c r="FF1383" s="6"/>
      <c r="FG1383" s="6"/>
      <c r="FH1383" s="6"/>
      <c r="FI1383" s="6"/>
      <c r="FJ1383" s="6"/>
      <c r="FK1383" s="6"/>
      <c r="FL1383" s="6"/>
      <c r="FM1383" s="6"/>
      <c r="FN1383" s="6"/>
      <c r="FO1383" s="6"/>
      <c r="FP1383" s="6"/>
      <c r="FQ1383" s="6"/>
      <c r="FR1383" s="6"/>
      <c r="FS1383" s="6"/>
      <c r="FT1383" s="6"/>
      <c r="FU1383" s="6"/>
      <c r="FV1383" s="6"/>
      <c r="FW1383" s="6"/>
      <c r="FX1383" s="6"/>
      <c r="FY1383" s="6"/>
      <c r="FZ1383" s="6"/>
      <c r="GA1383" s="6"/>
      <c r="GB1383" s="6"/>
      <c r="GC1383" s="6"/>
      <c r="GD1383" s="6"/>
      <c r="GE1383" s="6"/>
      <c r="GF1383" s="6"/>
      <c r="GG1383" s="6"/>
      <c r="GH1383" s="6"/>
      <c r="GI1383" s="6"/>
      <c r="GJ1383" s="6"/>
      <c r="GK1383" s="6"/>
      <c r="GL1383" s="6"/>
      <c r="GM1383" s="6"/>
      <c r="GN1383" s="6"/>
      <c r="GO1383" s="6"/>
      <c r="GP1383" s="6"/>
      <c r="GQ1383" s="6"/>
      <c r="GR1383" s="6"/>
      <c r="GS1383" s="6"/>
      <c r="GT1383" s="6"/>
      <c r="GU1383" s="6"/>
      <c r="GV1383" s="6"/>
      <c r="GW1383" s="6"/>
      <c r="GX1383" s="6"/>
      <c r="GY1383" s="6"/>
      <c r="GZ1383" s="6"/>
      <c r="HA1383" s="6"/>
      <c r="HB1383" s="6"/>
      <c r="HC1383" s="6"/>
      <c r="HD1383" s="6"/>
      <c r="HE1383" s="6"/>
      <c r="HF1383" s="6"/>
      <c r="HG1383" s="6"/>
      <c r="HH1383" s="6"/>
      <c r="HI1383" s="6"/>
      <c r="HJ1383" s="6"/>
      <c r="HK1383" s="6"/>
      <c r="HL1383" s="6"/>
      <c r="HM1383" s="6"/>
      <c r="HN1383" s="6"/>
      <c r="HO1383" s="6"/>
      <c r="HP1383" s="6"/>
      <c r="HQ1383" s="6"/>
      <c r="HR1383" s="6"/>
      <c r="HS1383" s="6"/>
      <c r="HT1383" s="6"/>
      <c r="HU1383" s="6"/>
      <c r="HV1383" s="6"/>
      <c r="HW1383" s="6"/>
      <c r="HX1383" s="6"/>
      <c r="HY1383" s="6"/>
      <c r="HZ1383" s="6"/>
      <c r="IA1383" s="6"/>
      <c r="IB1383" s="6"/>
      <c r="IC1383" s="6"/>
      <c r="ID1383" s="6"/>
      <c r="IE1383" s="6"/>
      <c r="IF1383" s="6"/>
      <c r="IG1383" s="6"/>
      <c r="IH1383" s="6"/>
      <c r="II1383" s="6"/>
      <c r="IJ1383" s="6"/>
      <c r="IK1383" s="6"/>
      <c r="IL1383" s="6"/>
      <c r="IM1383" s="6"/>
      <c r="IN1383" s="6"/>
      <c r="IO1383" s="6"/>
      <c r="IP1383" s="6"/>
      <c r="IQ1383" s="6"/>
      <c r="IR1383" s="6"/>
      <c r="IS1383" s="6"/>
      <c r="IT1383" s="6"/>
      <c r="IU1383" s="6"/>
      <c r="IV1383" s="6"/>
    </row>
    <row r="1384" spans="1:256" s="62" customFormat="1" x14ac:dyDescent="0.2">
      <c r="A1384" s="6" t="s">
        <v>894</v>
      </c>
      <c r="B1384" s="66">
        <v>38784.541666666664</v>
      </c>
      <c r="C1384" s="66"/>
      <c r="D1384" s="6" t="s">
        <v>1100</v>
      </c>
      <c r="E1384" s="6" t="s">
        <v>1101</v>
      </c>
      <c r="F1384" s="6"/>
      <c r="G1384" s="6">
        <v>70</v>
      </c>
      <c r="H1384" s="6"/>
      <c r="I1384" s="6"/>
      <c r="J1384" s="6"/>
      <c r="K1384" s="6">
        <v>0.38</v>
      </c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  <c r="BD1384" s="6"/>
      <c r="BE1384" s="6"/>
      <c r="BF1384" s="6"/>
      <c r="BG1384" s="6"/>
      <c r="BH1384" s="6"/>
      <c r="BI1384" s="6"/>
      <c r="BJ1384" s="6"/>
      <c r="BK1384" s="6"/>
      <c r="BL1384" s="6"/>
      <c r="BM1384" s="6"/>
      <c r="BN1384" s="6"/>
      <c r="BO1384" s="6"/>
      <c r="BP1384" s="6"/>
      <c r="BQ1384" s="6"/>
      <c r="BR1384" s="6"/>
      <c r="BS1384" s="6"/>
      <c r="BT1384" s="6"/>
      <c r="BU1384" s="6"/>
      <c r="BV1384" s="6"/>
      <c r="BW1384" s="6"/>
      <c r="BX1384" s="6"/>
      <c r="BY1384" s="6">
        <v>12.1</v>
      </c>
      <c r="BZ1384" s="6"/>
      <c r="CA1384" s="6"/>
      <c r="CB1384" s="6"/>
      <c r="CC1384" s="6"/>
      <c r="CD1384" s="6"/>
      <c r="CE1384" s="6"/>
      <c r="CF1384" s="6"/>
      <c r="CG1384" s="6"/>
      <c r="CH1384" s="6"/>
      <c r="CI1384" s="6"/>
      <c r="CJ1384" s="6"/>
      <c r="CK1384" s="6"/>
      <c r="CL1384" s="6"/>
      <c r="CM1384" s="6"/>
      <c r="CN1384" s="6"/>
      <c r="CO1384" s="6"/>
      <c r="CP1384" s="6"/>
      <c r="CQ1384" s="6"/>
      <c r="CR1384" s="6"/>
      <c r="CS1384" s="6"/>
      <c r="CT1384" s="6"/>
      <c r="CU1384" s="6"/>
      <c r="CV1384" s="6"/>
      <c r="CW1384" s="6"/>
      <c r="CX1384" s="6"/>
      <c r="CY1384" s="6"/>
      <c r="CZ1384" s="6"/>
      <c r="DA1384" s="6"/>
      <c r="DB1384" s="6"/>
      <c r="DC1384" s="6"/>
      <c r="DD1384" s="6"/>
      <c r="DE1384" s="6"/>
      <c r="DF1384" s="6"/>
      <c r="DG1384" s="6"/>
      <c r="DH1384" s="6"/>
      <c r="DI1384" s="6"/>
      <c r="DJ1384" s="6"/>
      <c r="DK1384" s="6"/>
      <c r="DL1384" s="6"/>
      <c r="DM1384" s="6"/>
      <c r="DN1384" s="6"/>
      <c r="DO1384" s="6"/>
      <c r="DP1384" s="6"/>
      <c r="DQ1384" s="6"/>
      <c r="DR1384" s="6"/>
      <c r="DS1384" s="6"/>
      <c r="DT1384" s="6"/>
      <c r="DU1384" s="6"/>
      <c r="DV1384" s="6"/>
      <c r="DW1384" s="6"/>
      <c r="DX1384" s="6"/>
      <c r="DY1384" s="6"/>
      <c r="DZ1384" s="6"/>
      <c r="EA1384" s="6"/>
      <c r="EB1384" s="6"/>
      <c r="EC1384" s="6"/>
      <c r="ED1384" s="6"/>
      <c r="EE1384" s="6"/>
      <c r="EF1384" s="6"/>
      <c r="EG1384" s="6"/>
      <c r="EH1384" s="6"/>
      <c r="EI1384" s="6"/>
      <c r="EJ1384" s="6"/>
      <c r="EK1384" s="6"/>
      <c r="EL1384" s="6"/>
      <c r="EM1384" s="6"/>
      <c r="EN1384" s="6"/>
      <c r="EO1384" s="6"/>
      <c r="EP1384" s="6"/>
      <c r="EQ1384" s="6"/>
      <c r="ER1384" s="6"/>
      <c r="ES1384" s="6"/>
      <c r="ET1384" s="6"/>
      <c r="EU1384" s="6"/>
      <c r="EV1384" s="6"/>
      <c r="EW1384" s="6"/>
      <c r="EX1384" s="6"/>
      <c r="EY1384" s="6"/>
      <c r="EZ1384" s="6"/>
      <c r="FA1384" s="6"/>
      <c r="FB1384" s="6"/>
      <c r="FC1384" s="6"/>
      <c r="FD1384" s="6"/>
      <c r="FE1384" s="6"/>
      <c r="FF1384" s="6"/>
      <c r="FG1384" s="6"/>
      <c r="FH1384" s="6"/>
      <c r="FI1384" s="6"/>
      <c r="FJ1384" s="6"/>
      <c r="FK1384" s="6"/>
      <c r="FL1384" s="6"/>
      <c r="FM1384" s="6"/>
      <c r="FN1384" s="6"/>
      <c r="FO1384" s="6"/>
      <c r="FP1384" s="6"/>
      <c r="FQ1384" s="6"/>
      <c r="FR1384" s="6"/>
      <c r="FS1384" s="6"/>
      <c r="FT1384" s="6"/>
      <c r="FU1384" s="6"/>
      <c r="FV1384" s="6"/>
      <c r="FW1384" s="6"/>
      <c r="FX1384" s="6"/>
      <c r="FY1384" s="6"/>
      <c r="FZ1384" s="6"/>
      <c r="GA1384" s="6"/>
      <c r="GB1384" s="6"/>
      <c r="GC1384" s="6"/>
      <c r="GD1384" s="6"/>
      <c r="GE1384" s="6"/>
      <c r="GF1384" s="6"/>
      <c r="GG1384" s="6"/>
      <c r="GH1384" s="6"/>
      <c r="GI1384" s="6"/>
      <c r="GJ1384" s="6"/>
      <c r="GK1384" s="6"/>
      <c r="GL1384" s="6"/>
      <c r="GM1384" s="6"/>
      <c r="GN1384" s="6"/>
      <c r="GO1384" s="6"/>
      <c r="GP1384" s="6"/>
      <c r="GQ1384" s="6"/>
      <c r="GR1384" s="6"/>
      <c r="GS1384" s="6"/>
      <c r="GT1384" s="6"/>
      <c r="GU1384" s="6"/>
      <c r="GV1384" s="6"/>
      <c r="GW1384" s="6"/>
      <c r="GX1384" s="6"/>
      <c r="GY1384" s="6"/>
      <c r="GZ1384" s="6"/>
      <c r="HA1384" s="6"/>
      <c r="HB1384" s="6"/>
      <c r="HC1384" s="6"/>
      <c r="HD1384" s="6"/>
      <c r="HE1384" s="6"/>
      <c r="HF1384" s="6"/>
      <c r="HG1384" s="6"/>
      <c r="HH1384" s="6"/>
      <c r="HI1384" s="6"/>
      <c r="HJ1384" s="6"/>
      <c r="HK1384" s="6"/>
      <c r="HL1384" s="6"/>
      <c r="HM1384" s="6"/>
      <c r="HN1384" s="6"/>
      <c r="HO1384" s="6"/>
      <c r="HP1384" s="6"/>
      <c r="HQ1384" s="6"/>
      <c r="HR1384" s="6"/>
      <c r="HS1384" s="6"/>
      <c r="HT1384" s="6"/>
      <c r="HU1384" s="6"/>
      <c r="HV1384" s="6"/>
      <c r="HW1384" s="6"/>
      <c r="HX1384" s="6"/>
      <c r="HY1384" s="6"/>
      <c r="HZ1384" s="6"/>
      <c r="IA1384" s="6"/>
      <c r="IB1384" s="6"/>
      <c r="IC1384" s="6"/>
      <c r="ID1384" s="6"/>
      <c r="IE1384" s="6"/>
      <c r="IF1384" s="6"/>
      <c r="IG1384" s="6"/>
      <c r="IH1384" s="6"/>
      <c r="II1384" s="6"/>
      <c r="IJ1384" s="6"/>
      <c r="IK1384" s="6"/>
      <c r="IL1384" s="6"/>
      <c r="IM1384" s="6"/>
      <c r="IN1384" s="6"/>
      <c r="IO1384" s="6"/>
      <c r="IP1384" s="6"/>
      <c r="IQ1384" s="6"/>
      <c r="IR1384" s="6"/>
      <c r="IS1384" s="6"/>
      <c r="IT1384" s="6"/>
      <c r="IU1384" s="6"/>
      <c r="IV1384" s="6"/>
    </row>
    <row r="1385" spans="1:256" s="62" customFormat="1" x14ac:dyDescent="0.2">
      <c r="A1385" s="6" t="s">
        <v>894</v>
      </c>
      <c r="B1385" s="66">
        <v>38784.89166666667</v>
      </c>
      <c r="C1385" s="66">
        <v>38785.009722222225</v>
      </c>
      <c r="D1385" s="6" t="s">
        <v>1102</v>
      </c>
      <c r="E1385" s="6" t="s">
        <v>1103</v>
      </c>
      <c r="F1385" s="6"/>
      <c r="G1385" s="6">
        <v>50</v>
      </c>
      <c r="H1385" s="6"/>
      <c r="I1385" s="6"/>
      <c r="J1385" s="6"/>
      <c r="K1385" s="6"/>
      <c r="L1385" s="6"/>
      <c r="M1385" s="6">
        <v>42.5</v>
      </c>
      <c r="N1385" s="6"/>
      <c r="O1385" s="6"/>
      <c r="P1385" s="6"/>
      <c r="Q1385" s="6">
        <v>509</v>
      </c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  <c r="BD1385" s="6"/>
      <c r="BE1385" s="6"/>
      <c r="BF1385" s="6"/>
      <c r="BG1385" s="6"/>
      <c r="BH1385" s="6"/>
      <c r="BI1385" s="6"/>
      <c r="BJ1385" s="6"/>
      <c r="BK1385" s="6"/>
      <c r="BL1385" s="6"/>
      <c r="BM1385" s="6"/>
      <c r="BN1385" s="6"/>
      <c r="BO1385" s="6"/>
      <c r="BP1385" s="6"/>
      <c r="BQ1385" s="6"/>
      <c r="BR1385" s="6"/>
      <c r="BS1385" s="6"/>
      <c r="BT1385" s="6"/>
      <c r="BU1385" s="6"/>
      <c r="BV1385" s="6"/>
      <c r="BW1385" s="6"/>
      <c r="BX1385" s="6"/>
      <c r="BY1385" s="6"/>
      <c r="BZ1385" s="6"/>
      <c r="CA1385" s="6"/>
      <c r="CB1385" s="6"/>
      <c r="CC1385" s="6"/>
      <c r="CD1385" s="6"/>
      <c r="CE1385" s="6"/>
      <c r="CF1385" s="6"/>
      <c r="CG1385" s="6"/>
      <c r="CH1385" s="6"/>
      <c r="CI1385" s="6"/>
      <c r="CJ1385" s="6"/>
      <c r="CK1385" s="6"/>
      <c r="CL1385" s="6"/>
      <c r="CM1385" s="6"/>
      <c r="CN1385" s="6"/>
      <c r="CO1385" s="6"/>
      <c r="CP1385" s="6"/>
      <c r="CQ1385" s="6"/>
      <c r="CR1385" s="6"/>
      <c r="CS1385" s="6"/>
      <c r="CT1385" s="6"/>
      <c r="CU1385" s="6"/>
      <c r="CV1385" s="6"/>
      <c r="CW1385" s="6"/>
      <c r="CX1385" s="6"/>
      <c r="CY1385" s="6"/>
      <c r="CZ1385" s="6"/>
      <c r="DA1385" s="6"/>
      <c r="DB1385" s="6"/>
      <c r="DC1385" s="6"/>
      <c r="DD1385" s="6"/>
      <c r="DE1385" s="6"/>
      <c r="DF1385" s="6"/>
      <c r="DG1385" s="6"/>
      <c r="DH1385" s="6"/>
      <c r="DI1385" s="6"/>
      <c r="DJ1385" s="6"/>
      <c r="DK1385" s="6"/>
      <c r="DL1385" s="6"/>
      <c r="DM1385" s="6"/>
      <c r="DN1385" s="6"/>
      <c r="DO1385" s="6"/>
      <c r="DP1385" s="6"/>
      <c r="DQ1385" s="6"/>
      <c r="DR1385" s="6"/>
      <c r="DS1385" s="6"/>
      <c r="DT1385" s="6"/>
      <c r="DU1385" s="6"/>
      <c r="DV1385" s="6"/>
      <c r="DW1385" s="6"/>
      <c r="DX1385" s="6"/>
      <c r="DY1385" s="6"/>
      <c r="DZ1385" s="6"/>
      <c r="EA1385" s="6"/>
      <c r="EB1385" s="6"/>
      <c r="EC1385" s="6"/>
      <c r="ED1385" s="6"/>
      <c r="EE1385" s="6"/>
      <c r="EF1385" s="6"/>
      <c r="EG1385" s="6"/>
      <c r="EH1385" s="6"/>
      <c r="EI1385" s="6"/>
      <c r="EJ1385" s="6"/>
      <c r="EK1385" s="6"/>
      <c r="EL1385" s="6"/>
      <c r="EM1385" s="6"/>
      <c r="EN1385" s="6"/>
      <c r="EO1385" s="6"/>
      <c r="EP1385" s="6"/>
      <c r="EQ1385" s="6"/>
      <c r="ER1385" s="6"/>
      <c r="ES1385" s="6"/>
      <c r="ET1385" s="6"/>
      <c r="EU1385" s="6"/>
      <c r="EV1385" s="6"/>
      <c r="EW1385" s="6"/>
      <c r="EX1385" s="6"/>
      <c r="EY1385" s="6"/>
      <c r="EZ1385" s="6"/>
      <c r="FA1385" s="6"/>
      <c r="FB1385" s="6"/>
      <c r="FC1385" s="6"/>
      <c r="FD1385" s="6"/>
      <c r="FE1385" s="6"/>
      <c r="FF1385" s="6"/>
      <c r="FG1385" s="6"/>
      <c r="FH1385" s="6"/>
      <c r="FI1385" s="6"/>
      <c r="FJ1385" s="6"/>
      <c r="FK1385" s="6"/>
      <c r="FL1385" s="6"/>
      <c r="FM1385" s="6"/>
      <c r="FN1385" s="6"/>
      <c r="FO1385" s="6"/>
      <c r="FP1385" s="6"/>
      <c r="FQ1385" s="6"/>
      <c r="FR1385" s="6"/>
      <c r="FS1385" s="6"/>
      <c r="FT1385" s="6"/>
      <c r="FU1385" s="6"/>
      <c r="FV1385" s="6"/>
      <c r="FW1385" s="6"/>
      <c r="FX1385" s="6"/>
      <c r="FY1385" s="6"/>
      <c r="FZ1385" s="6"/>
      <c r="GA1385" s="6"/>
      <c r="GB1385" s="6"/>
      <c r="GC1385" s="6"/>
      <c r="GD1385" s="6"/>
      <c r="GE1385" s="6"/>
      <c r="GF1385" s="6"/>
      <c r="GG1385" s="6"/>
      <c r="GH1385" s="6"/>
      <c r="GI1385" s="6"/>
      <c r="GJ1385" s="6"/>
      <c r="GK1385" s="6"/>
      <c r="GL1385" s="6"/>
      <c r="GM1385" s="6"/>
      <c r="GN1385" s="6"/>
      <c r="GO1385" s="6"/>
      <c r="GP1385" s="6"/>
      <c r="GQ1385" s="6"/>
      <c r="GR1385" s="6"/>
      <c r="GS1385" s="6"/>
      <c r="GT1385" s="6"/>
      <c r="GU1385" s="6"/>
      <c r="GV1385" s="6"/>
      <c r="GW1385" s="6"/>
      <c r="GX1385" s="6"/>
      <c r="GY1385" s="6"/>
      <c r="GZ1385" s="6"/>
      <c r="HA1385" s="6"/>
      <c r="HB1385" s="6"/>
      <c r="HC1385" s="6"/>
      <c r="HD1385" s="6"/>
      <c r="HE1385" s="6"/>
      <c r="HF1385" s="6"/>
      <c r="HG1385" s="6"/>
      <c r="HH1385" s="6"/>
      <c r="HI1385" s="6"/>
      <c r="HJ1385" s="6"/>
      <c r="HK1385" s="6"/>
      <c r="HL1385" s="6"/>
      <c r="HM1385" s="6"/>
      <c r="HN1385" s="6"/>
      <c r="HO1385" s="6"/>
      <c r="HP1385" s="6"/>
      <c r="HQ1385" s="6"/>
      <c r="HR1385" s="6"/>
      <c r="HS1385" s="6"/>
      <c r="HT1385" s="6"/>
      <c r="HU1385" s="6"/>
      <c r="HV1385" s="6"/>
      <c r="HW1385" s="6"/>
      <c r="HX1385" s="6"/>
      <c r="HY1385" s="6"/>
      <c r="HZ1385" s="6"/>
      <c r="IA1385" s="6"/>
      <c r="IB1385" s="6"/>
      <c r="IC1385" s="6"/>
      <c r="ID1385" s="6"/>
      <c r="IE1385" s="6"/>
      <c r="IF1385" s="6"/>
      <c r="IG1385" s="6"/>
      <c r="IH1385" s="6"/>
      <c r="II1385" s="6"/>
      <c r="IJ1385" s="6"/>
      <c r="IK1385" s="6"/>
      <c r="IL1385" s="6"/>
      <c r="IM1385" s="6"/>
      <c r="IN1385" s="6"/>
      <c r="IO1385" s="6"/>
      <c r="IP1385" s="6"/>
      <c r="IQ1385" s="6"/>
      <c r="IR1385" s="6"/>
      <c r="IS1385" s="6"/>
      <c r="IT1385" s="6"/>
      <c r="IU1385" s="6"/>
      <c r="IV1385" s="6"/>
    </row>
    <row r="1386" spans="1:256" s="62" customFormat="1" x14ac:dyDescent="0.2">
      <c r="A1386" s="6" t="s">
        <v>894</v>
      </c>
      <c r="B1386" s="66">
        <v>39052.147916666669</v>
      </c>
      <c r="C1386" s="66">
        <v>39052.924305555556</v>
      </c>
      <c r="D1386" s="6" t="s">
        <v>1104</v>
      </c>
      <c r="E1386" s="6" t="s">
        <v>1099</v>
      </c>
      <c r="F1386" s="6"/>
      <c r="G1386" s="6">
        <v>50</v>
      </c>
      <c r="H1386" s="6"/>
      <c r="I1386" s="6"/>
      <c r="J1386" s="6"/>
      <c r="K1386" s="6"/>
      <c r="L1386" s="6"/>
      <c r="M1386" s="6">
        <v>0.66</v>
      </c>
      <c r="N1386" s="6"/>
      <c r="O1386" s="6">
        <v>8.1999999999999993</v>
      </c>
      <c r="P1386" s="6"/>
      <c r="Q1386" s="6">
        <v>51</v>
      </c>
      <c r="R1386" s="6"/>
      <c r="S1386" s="6">
        <v>0.46</v>
      </c>
      <c r="T1386" s="6"/>
      <c r="U1386" s="6">
        <v>1.03</v>
      </c>
      <c r="V1386" s="6"/>
      <c r="W1386" s="6">
        <v>32.799999999999997</v>
      </c>
      <c r="X1386" s="6"/>
      <c r="Y1386" s="6">
        <v>1210</v>
      </c>
      <c r="Z1386" s="6"/>
      <c r="AA1386" s="6">
        <v>1810</v>
      </c>
      <c r="AB1386" s="6"/>
      <c r="AC1386" s="6">
        <v>6230</v>
      </c>
      <c r="AD1386" s="6" t="s">
        <v>1784</v>
      </c>
      <c r="AE1386" s="6">
        <v>18</v>
      </c>
      <c r="AF1386" s="6" t="s">
        <v>1784</v>
      </c>
      <c r="AG1386" s="6">
        <v>18</v>
      </c>
      <c r="AH1386" s="6"/>
      <c r="AI1386" s="6">
        <v>6.3</v>
      </c>
      <c r="AJ1386" s="6" t="s">
        <v>1784</v>
      </c>
      <c r="AK1386" s="6">
        <v>2.5</v>
      </c>
      <c r="AL1386" s="6"/>
      <c r="AM1386" s="6">
        <v>8.0299999999999994</v>
      </c>
      <c r="AN1386" s="6"/>
      <c r="AO1386" s="6">
        <v>287</v>
      </c>
      <c r="AP1386" s="6"/>
      <c r="AQ1386" s="6">
        <v>74</v>
      </c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  <c r="BD1386" s="6"/>
      <c r="BE1386" s="6"/>
      <c r="BF1386" s="6"/>
      <c r="BG1386" s="6"/>
      <c r="BH1386" s="6"/>
      <c r="BI1386" s="6"/>
      <c r="BJ1386" s="6"/>
      <c r="BK1386" s="6"/>
      <c r="BL1386" s="6"/>
      <c r="BM1386" s="6"/>
      <c r="BN1386" s="6"/>
      <c r="BO1386" s="6"/>
      <c r="BP1386" s="6"/>
      <c r="BQ1386" s="6"/>
      <c r="BR1386" s="6"/>
      <c r="BS1386" s="6"/>
      <c r="BT1386" s="6"/>
      <c r="BU1386" s="6"/>
      <c r="BV1386" s="6"/>
      <c r="BW1386" s="6"/>
      <c r="BX1386" s="6"/>
      <c r="BY1386" s="6"/>
      <c r="BZ1386" s="6"/>
      <c r="CA1386" s="6">
        <v>31</v>
      </c>
      <c r="CB1386" s="6"/>
      <c r="CC1386" s="6">
        <v>0.87</v>
      </c>
      <c r="CD1386" s="6"/>
      <c r="CE1386" s="6"/>
      <c r="CF1386" s="6"/>
      <c r="CG1386" s="6"/>
      <c r="CH1386" s="6"/>
      <c r="CI1386" s="6"/>
      <c r="CJ1386" s="6"/>
      <c r="CK1386" s="6"/>
      <c r="CL1386" s="6"/>
      <c r="CM1386" s="6"/>
      <c r="CN1386" s="6"/>
      <c r="CO1386" s="6"/>
      <c r="CP1386" s="6"/>
      <c r="CQ1386" s="6"/>
      <c r="CR1386" s="6"/>
      <c r="CS1386" s="6"/>
      <c r="CT1386" s="6"/>
      <c r="CU1386" s="6"/>
      <c r="CV1386" s="6"/>
      <c r="CW1386" s="6"/>
      <c r="CX1386" s="6"/>
      <c r="CY1386" s="6"/>
      <c r="CZ1386" s="6"/>
      <c r="DA1386" s="6"/>
      <c r="DB1386" s="6"/>
      <c r="DC1386" s="6"/>
      <c r="DD1386" s="6"/>
      <c r="DE1386" s="6"/>
      <c r="DF1386" s="6"/>
      <c r="DG1386" s="6"/>
      <c r="DH1386" s="6"/>
      <c r="DI1386" s="6"/>
      <c r="DJ1386" s="6"/>
      <c r="DK1386" s="6"/>
      <c r="DL1386" s="6"/>
      <c r="DM1386" s="6"/>
      <c r="DN1386" s="6"/>
      <c r="DO1386" s="6"/>
      <c r="DP1386" s="6"/>
      <c r="DQ1386" s="6"/>
      <c r="DR1386" s="6"/>
      <c r="DS1386" s="6"/>
      <c r="DT1386" s="6"/>
      <c r="DU1386" s="6"/>
      <c r="DV1386" s="6"/>
      <c r="DW1386" s="6"/>
      <c r="DX1386" s="6"/>
      <c r="DY1386" s="6"/>
      <c r="DZ1386" s="6"/>
      <c r="EA1386" s="6"/>
      <c r="EB1386" s="6"/>
      <c r="EC1386" s="6"/>
      <c r="ED1386" s="6"/>
      <c r="EE1386" s="6"/>
      <c r="EF1386" s="6"/>
      <c r="EG1386" s="6"/>
      <c r="EH1386" s="6"/>
      <c r="EI1386" s="6"/>
      <c r="EJ1386" s="6"/>
      <c r="EK1386" s="6"/>
      <c r="EL1386" s="6"/>
      <c r="EM1386" s="6"/>
      <c r="EN1386" s="6"/>
      <c r="EO1386" s="6"/>
      <c r="EP1386" s="6"/>
      <c r="EQ1386" s="6"/>
      <c r="ER1386" s="6"/>
      <c r="ES1386" s="6"/>
      <c r="ET1386" s="6"/>
      <c r="EU1386" s="6"/>
      <c r="EV1386" s="6"/>
      <c r="EW1386" s="6"/>
      <c r="EX1386" s="6"/>
      <c r="EY1386" s="6"/>
      <c r="EZ1386" s="6"/>
      <c r="FA1386" s="6"/>
      <c r="FB1386" s="6"/>
      <c r="FC1386" s="6"/>
      <c r="FD1386" s="6"/>
      <c r="FE1386" s="6"/>
      <c r="FF1386" s="6"/>
      <c r="FG1386" s="6"/>
      <c r="FH1386" s="6"/>
      <c r="FI1386" s="6"/>
      <c r="FJ1386" s="6"/>
      <c r="FK1386" s="6"/>
      <c r="FL1386" s="6"/>
      <c r="FM1386" s="6"/>
      <c r="FN1386" s="6"/>
      <c r="FO1386" s="6"/>
      <c r="FP1386" s="6"/>
      <c r="FQ1386" s="6"/>
      <c r="FR1386" s="6"/>
      <c r="FS1386" s="6"/>
      <c r="FT1386" s="6"/>
      <c r="FU1386" s="6"/>
      <c r="FV1386" s="6"/>
      <c r="FW1386" s="6"/>
      <c r="FX1386" s="6"/>
      <c r="FY1386" s="6"/>
      <c r="FZ1386" s="6"/>
      <c r="GA1386" s="6"/>
      <c r="GB1386" s="6"/>
      <c r="GC1386" s="6"/>
      <c r="GD1386" s="6"/>
      <c r="GE1386" s="6"/>
      <c r="GF1386" s="6"/>
      <c r="GG1386" s="6"/>
      <c r="GH1386" s="6"/>
      <c r="GI1386" s="6"/>
      <c r="GJ1386" s="6"/>
      <c r="GK1386" s="6"/>
      <c r="GL1386" s="6"/>
      <c r="GM1386" s="6"/>
      <c r="GN1386" s="6"/>
      <c r="GO1386" s="6"/>
      <c r="GP1386" s="6"/>
      <c r="GQ1386" s="6"/>
      <c r="GR1386" s="6"/>
      <c r="GS1386" s="6"/>
      <c r="GT1386" s="6"/>
      <c r="GU1386" s="6"/>
      <c r="GV1386" s="6"/>
      <c r="GW1386" s="6"/>
      <c r="GX1386" s="6"/>
      <c r="GY1386" s="6"/>
      <c r="GZ1386" s="6"/>
      <c r="HA1386" s="6"/>
      <c r="HB1386" s="6"/>
      <c r="HC1386" s="6"/>
      <c r="HD1386" s="6"/>
      <c r="HE1386" s="6"/>
      <c r="HF1386" s="6"/>
      <c r="HG1386" s="6"/>
      <c r="HH1386" s="6"/>
      <c r="HI1386" s="6"/>
      <c r="HJ1386" s="6"/>
      <c r="HK1386" s="6"/>
      <c r="HL1386" s="6"/>
      <c r="HM1386" s="6"/>
      <c r="HN1386" s="6"/>
      <c r="HO1386" s="6"/>
      <c r="HP1386" s="6"/>
      <c r="HQ1386" s="6"/>
      <c r="HR1386" s="6"/>
      <c r="HS1386" s="6"/>
      <c r="HT1386" s="6"/>
      <c r="HU1386" s="6"/>
      <c r="HV1386" s="6"/>
      <c r="HW1386" s="6"/>
      <c r="HX1386" s="6"/>
      <c r="HY1386" s="6"/>
      <c r="HZ1386" s="6"/>
      <c r="IA1386" s="6"/>
      <c r="IB1386" s="6"/>
      <c r="IC1386" s="6"/>
      <c r="ID1386" s="6"/>
      <c r="IE1386" s="6"/>
      <c r="IF1386" s="6"/>
      <c r="IG1386" s="6"/>
      <c r="IH1386" s="6"/>
      <c r="II1386" s="6"/>
      <c r="IJ1386" s="6"/>
      <c r="IK1386" s="6"/>
      <c r="IL1386" s="6"/>
      <c r="IM1386" s="6"/>
      <c r="IN1386" s="6"/>
      <c r="IO1386" s="6"/>
      <c r="IP1386" s="6"/>
      <c r="IQ1386" s="6"/>
      <c r="IR1386" s="6"/>
      <c r="IS1386" s="6"/>
      <c r="IT1386" s="6"/>
      <c r="IU1386" s="6"/>
      <c r="IV1386" s="6"/>
    </row>
    <row r="1387" spans="1:256" s="62" customFormat="1" x14ac:dyDescent="0.2">
      <c r="A1387" s="6" t="s">
        <v>894</v>
      </c>
      <c r="B1387" s="66">
        <v>39096.885416666664</v>
      </c>
      <c r="C1387" s="66">
        <v>39097.425694444442</v>
      </c>
      <c r="D1387" s="6" t="s">
        <v>1105</v>
      </c>
      <c r="E1387" s="6" t="s">
        <v>1106</v>
      </c>
      <c r="F1387" s="6"/>
      <c r="G1387" s="6">
        <v>50</v>
      </c>
      <c r="H1387" s="6"/>
      <c r="I1387" s="6"/>
      <c r="J1387" s="6"/>
      <c r="K1387" s="6"/>
      <c r="L1387" s="6"/>
      <c r="M1387" s="6">
        <v>0.26</v>
      </c>
      <c r="N1387" s="6"/>
      <c r="O1387" s="6">
        <v>1040</v>
      </c>
      <c r="P1387" s="6"/>
      <c r="Q1387" s="6">
        <v>1510</v>
      </c>
      <c r="R1387" s="6"/>
      <c r="S1387" s="6">
        <v>1.51</v>
      </c>
      <c r="T1387" s="6"/>
      <c r="U1387" s="6">
        <v>2.2800000000000002</v>
      </c>
      <c r="V1387" s="6"/>
      <c r="W1387" s="6">
        <v>395</v>
      </c>
      <c r="X1387" s="6"/>
      <c r="Y1387" s="6">
        <v>19200</v>
      </c>
      <c r="Z1387" s="6"/>
      <c r="AA1387" s="6">
        <v>29400</v>
      </c>
      <c r="AB1387" s="6"/>
      <c r="AC1387" s="6">
        <v>68300</v>
      </c>
      <c r="AD1387" s="6" t="s">
        <v>1784</v>
      </c>
      <c r="AE1387" s="6">
        <v>18</v>
      </c>
      <c r="AF1387" s="6"/>
      <c r="AG1387" s="6">
        <v>330</v>
      </c>
      <c r="AH1387" s="6"/>
      <c r="AI1387" s="6">
        <v>550</v>
      </c>
      <c r="AJ1387" s="6" t="s">
        <v>1784</v>
      </c>
      <c r="AK1387" s="6">
        <v>2.5</v>
      </c>
      <c r="AL1387" s="6"/>
      <c r="AM1387" s="6">
        <v>7.68</v>
      </c>
      <c r="AN1387" s="6"/>
      <c r="AO1387" s="6">
        <v>398</v>
      </c>
      <c r="AP1387" s="6"/>
      <c r="AQ1387" s="6">
        <v>110</v>
      </c>
      <c r="AR1387" s="6"/>
      <c r="AS1387" s="6"/>
      <c r="AT1387" s="6"/>
      <c r="AU1387" s="6"/>
      <c r="AV1387" s="6"/>
      <c r="AW1387" s="6"/>
      <c r="AX1387" s="6"/>
      <c r="AY1387" s="6"/>
      <c r="AZ1387" s="6"/>
      <c r="BA1387" s="6">
        <v>19</v>
      </c>
      <c r="BB1387" s="6"/>
      <c r="BC1387" s="6"/>
      <c r="BD1387" s="6"/>
      <c r="BE1387" s="6"/>
      <c r="BF1387" s="6"/>
      <c r="BG1387" s="6"/>
      <c r="BH1387" s="6"/>
      <c r="BI1387" s="6"/>
      <c r="BJ1387" s="6"/>
      <c r="BK1387" s="6"/>
      <c r="BL1387" s="6"/>
      <c r="BM1387" s="6"/>
      <c r="BN1387" s="6"/>
      <c r="BO1387" s="6"/>
      <c r="BP1387" s="6"/>
      <c r="BQ1387" s="6"/>
      <c r="BR1387" s="6"/>
      <c r="BS1387" s="6"/>
      <c r="BT1387" s="6"/>
      <c r="BU1387" s="6"/>
      <c r="BV1387" s="6"/>
      <c r="BW1387" s="6"/>
      <c r="BX1387" s="6"/>
      <c r="BY1387" s="6"/>
      <c r="BZ1387" s="6"/>
      <c r="CA1387" s="6">
        <v>100</v>
      </c>
      <c r="CB1387" s="6"/>
      <c r="CC1387" s="6">
        <v>1.8</v>
      </c>
      <c r="CD1387" s="6"/>
      <c r="CE1387" s="6"/>
      <c r="CF1387" s="6"/>
      <c r="CG1387" s="6"/>
      <c r="CH1387" s="6"/>
      <c r="CI1387" s="6"/>
      <c r="CJ1387" s="6"/>
      <c r="CK1387" s="6"/>
      <c r="CL1387" s="6"/>
      <c r="CM1387" s="6"/>
      <c r="CN1387" s="6"/>
      <c r="CO1387" s="6"/>
      <c r="CP1387" s="6"/>
      <c r="CQ1387" s="6"/>
      <c r="CR1387" s="6"/>
      <c r="CS1387" s="6"/>
      <c r="CT1387" s="6"/>
      <c r="CU1387" s="6"/>
      <c r="CV1387" s="6"/>
      <c r="CW1387" s="6"/>
      <c r="CX1387" s="6"/>
      <c r="CY1387" s="6"/>
      <c r="CZ1387" s="6"/>
      <c r="DA1387" s="6"/>
      <c r="DB1387" s="6"/>
      <c r="DC1387" s="6"/>
      <c r="DD1387" s="6"/>
      <c r="DE1387" s="6"/>
      <c r="DF1387" s="6"/>
      <c r="DG1387" s="6"/>
      <c r="DH1387" s="6"/>
      <c r="DI1387" s="6"/>
      <c r="DJ1387" s="6"/>
      <c r="DK1387" s="6"/>
      <c r="DL1387" s="6"/>
      <c r="DM1387" s="6"/>
      <c r="DN1387" s="6"/>
      <c r="DO1387" s="6"/>
      <c r="DP1387" s="6"/>
      <c r="DQ1387" s="6"/>
      <c r="DR1387" s="6"/>
      <c r="DS1387" s="6"/>
      <c r="DT1387" s="6"/>
      <c r="DU1387" s="6"/>
      <c r="DV1387" s="6"/>
      <c r="DW1387" s="6"/>
      <c r="DX1387" s="6"/>
      <c r="DY1387" s="6"/>
      <c r="DZ1387" s="6"/>
      <c r="EA1387" s="6"/>
      <c r="EB1387" s="6"/>
      <c r="EC1387" s="6"/>
      <c r="ED1387" s="6"/>
      <c r="EE1387" s="6"/>
      <c r="EF1387" s="6"/>
      <c r="EG1387" s="6"/>
      <c r="EH1387" s="6"/>
      <c r="EI1387" s="6"/>
      <c r="EJ1387" s="6"/>
      <c r="EK1387" s="6"/>
      <c r="EL1387" s="6"/>
      <c r="EM1387" s="6"/>
      <c r="EN1387" s="6"/>
      <c r="EO1387" s="6"/>
      <c r="EP1387" s="6"/>
      <c r="EQ1387" s="6"/>
      <c r="ER1387" s="6"/>
      <c r="ES1387" s="6"/>
      <c r="ET1387" s="6"/>
      <c r="EU1387" s="6"/>
      <c r="EV1387" s="6"/>
      <c r="EW1387" s="6"/>
      <c r="EX1387" s="6"/>
      <c r="EY1387" s="6"/>
      <c r="EZ1387" s="6"/>
      <c r="FA1387" s="6"/>
      <c r="FB1387" s="6"/>
      <c r="FC1387" s="6"/>
      <c r="FD1387" s="6"/>
      <c r="FE1387" s="6"/>
      <c r="FF1387" s="6"/>
      <c r="FG1387" s="6"/>
      <c r="FH1387" s="6"/>
      <c r="FI1387" s="6"/>
      <c r="FJ1387" s="6"/>
      <c r="FK1387" s="6"/>
      <c r="FL1387" s="6"/>
      <c r="FM1387" s="6"/>
      <c r="FN1387" s="6"/>
      <c r="FO1387" s="6"/>
      <c r="FP1387" s="6"/>
      <c r="FQ1387" s="6"/>
      <c r="FR1387" s="6"/>
      <c r="FS1387" s="6"/>
      <c r="FT1387" s="6"/>
      <c r="FU1387" s="6"/>
      <c r="FV1387" s="6"/>
      <c r="FW1387" s="6"/>
      <c r="FX1387" s="6"/>
      <c r="FY1387" s="6"/>
      <c r="FZ1387" s="6"/>
      <c r="GA1387" s="6"/>
      <c r="GB1387" s="6"/>
      <c r="GC1387" s="6"/>
      <c r="GD1387" s="6"/>
      <c r="GE1387" s="6"/>
      <c r="GF1387" s="6"/>
      <c r="GG1387" s="6"/>
      <c r="GH1387" s="6"/>
      <c r="GI1387" s="6"/>
      <c r="GJ1387" s="6"/>
      <c r="GK1387" s="6"/>
      <c r="GL1387" s="6"/>
      <c r="GM1387" s="6"/>
      <c r="GN1387" s="6"/>
      <c r="GO1387" s="6"/>
      <c r="GP1387" s="6"/>
      <c r="GQ1387" s="6"/>
      <c r="GR1387" s="6"/>
      <c r="GS1387" s="6"/>
      <c r="GT1387" s="6"/>
      <c r="GU1387" s="6"/>
      <c r="GV1387" s="6"/>
      <c r="GW1387" s="6"/>
      <c r="GX1387" s="6"/>
      <c r="GY1387" s="6"/>
      <c r="GZ1387" s="6"/>
      <c r="HA1387" s="6"/>
      <c r="HB1387" s="6"/>
      <c r="HC1387" s="6"/>
      <c r="HD1387" s="6"/>
      <c r="HE1387" s="6"/>
      <c r="HF1387" s="6"/>
      <c r="HG1387" s="6"/>
      <c r="HH1387" s="6"/>
      <c r="HI1387" s="6"/>
      <c r="HJ1387" s="6"/>
      <c r="HK1387" s="6"/>
      <c r="HL1387" s="6"/>
      <c r="HM1387" s="6"/>
      <c r="HN1387" s="6"/>
      <c r="HO1387" s="6"/>
      <c r="HP1387" s="6"/>
      <c r="HQ1387" s="6"/>
      <c r="HR1387" s="6"/>
      <c r="HS1387" s="6"/>
      <c r="HT1387" s="6"/>
      <c r="HU1387" s="6"/>
      <c r="HV1387" s="6"/>
      <c r="HW1387" s="6"/>
      <c r="HX1387" s="6"/>
      <c r="HY1387" s="6"/>
      <c r="HZ1387" s="6"/>
      <c r="IA1387" s="6"/>
      <c r="IB1387" s="6"/>
      <c r="IC1387" s="6"/>
      <c r="ID1387" s="6"/>
      <c r="IE1387" s="6"/>
      <c r="IF1387" s="6"/>
      <c r="IG1387" s="6"/>
      <c r="IH1387" s="6"/>
      <c r="II1387" s="6"/>
      <c r="IJ1387" s="6"/>
      <c r="IK1387" s="6"/>
      <c r="IL1387" s="6"/>
      <c r="IM1387" s="6"/>
      <c r="IN1387" s="6"/>
      <c r="IO1387" s="6"/>
      <c r="IP1387" s="6"/>
      <c r="IQ1387" s="6"/>
      <c r="IR1387" s="6"/>
      <c r="IS1387" s="6"/>
      <c r="IT1387" s="6"/>
      <c r="IU1387" s="6"/>
      <c r="IV1387" s="6"/>
    </row>
    <row r="1388" spans="1:256" s="287" customFormat="1" x14ac:dyDescent="0.2">
      <c r="A1388" s="6" t="s">
        <v>894</v>
      </c>
      <c r="B1388" s="66">
        <v>39097.295138888891</v>
      </c>
      <c r="C1388" s="66"/>
      <c r="D1388" s="6" t="s">
        <v>1107</v>
      </c>
      <c r="E1388" s="6" t="s">
        <v>1108</v>
      </c>
      <c r="F1388" s="6"/>
      <c r="G1388" s="6">
        <v>70</v>
      </c>
      <c r="H1388" s="6"/>
      <c r="I1388" s="6"/>
      <c r="J1388" s="6"/>
      <c r="K1388" s="6">
        <v>0.01</v>
      </c>
      <c r="L1388" s="6"/>
      <c r="M1388" s="354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  <c r="BD1388" s="6"/>
      <c r="BE1388" s="6"/>
      <c r="BF1388" s="6"/>
      <c r="BG1388" s="6"/>
      <c r="BH1388" s="6"/>
      <c r="BI1388" s="6"/>
      <c r="BJ1388" s="6"/>
      <c r="BK1388" s="6"/>
      <c r="BL1388" s="6"/>
      <c r="BM1388" s="6"/>
      <c r="BN1388" s="6"/>
      <c r="BO1388" s="6"/>
      <c r="BP1388" s="6"/>
      <c r="BQ1388" s="6"/>
      <c r="BR1388" s="6"/>
      <c r="BS1388" s="6"/>
      <c r="BT1388" s="6"/>
      <c r="BU1388" s="6"/>
      <c r="BV1388" s="6"/>
      <c r="BW1388" s="6"/>
      <c r="BX1388" s="6"/>
      <c r="BY1388" s="6">
        <v>5.7</v>
      </c>
      <c r="BZ1388" s="6"/>
      <c r="CA1388" s="6"/>
      <c r="CB1388" s="6"/>
      <c r="CC1388" s="6"/>
      <c r="CD1388" s="6"/>
      <c r="CE1388" s="6"/>
      <c r="CF1388" s="6"/>
      <c r="CG1388" s="6"/>
      <c r="CH1388" s="6"/>
      <c r="CI1388" s="6"/>
      <c r="CJ1388" s="6"/>
      <c r="CK1388" s="6"/>
      <c r="CL1388" s="6"/>
      <c r="CM1388" s="6"/>
      <c r="CN1388" s="6"/>
      <c r="CO1388" s="6"/>
      <c r="CP1388" s="6"/>
      <c r="CQ1388" s="6"/>
      <c r="CR1388" s="6"/>
      <c r="CS1388" s="6"/>
      <c r="CT1388" s="6"/>
      <c r="CU1388" s="6"/>
      <c r="CV1388" s="6"/>
      <c r="CW1388" s="6"/>
      <c r="CX1388" s="6"/>
      <c r="CY1388" s="6"/>
      <c r="CZ1388" s="6"/>
      <c r="DA1388" s="6"/>
      <c r="DB1388" s="6"/>
      <c r="DC1388" s="6"/>
      <c r="DD1388" s="6"/>
      <c r="DE1388" s="6"/>
      <c r="DF1388" s="6"/>
      <c r="DG1388" s="6"/>
      <c r="DH1388" s="6"/>
      <c r="DI1388" s="6"/>
      <c r="DJ1388" s="6"/>
      <c r="DK1388" s="6"/>
      <c r="DL1388" s="6"/>
      <c r="DM1388" s="6"/>
      <c r="DN1388" s="6"/>
      <c r="DO1388" s="6"/>
      <c r="DP1388" s="6"/>
      <c r="DQ1388" s="6"/>
      <c r="DR1388" s="6"/>
      <c r="DS1388" s="6"/>
      <c r="DT1388" s="6"/>
      <c r="DU1388" s="6"/>
      <c r="DV1388" s="6"/>
      <c r="DW1388" s="6"/>
      <c r="DX1388" s="6"/>
      <c r="DY1388" s="6"/>
      <c r="DZ1388" s="6"/>
      <c r="EA1388" s="6"/>
      <c r="EB1388" s="6"/>
      <c r="EC1388" s="6"/>
      <c r="ED1388" s="6"/>
      <c r="EE1388" s="6"/>
      <c r="EF1388" s="6"/>
      <c r="EG1388" s="6"/>
      <c r="EH1388" s="6"/>
      <c r="EI1388" s="6"/>
      <c r="EJ1388" s="6"/>
      <c r="EK1388" s="6"/>
      <c r="EL1388" s="6"/>
      <c r="EM1388" s="6"/>
      <c r="EN1388" s="6"/>
      <c r="EO1388" s="6"/>
      <c r="EP1388" s="6"/>
      <c r="EQ1388" s="6"/>
      <c r="ER1388" s="6"/>
      <c r="ES1388" s="6"/>
      <c r="ET1388" s="6"/>
      <c r="EU1388" s="6"/>
      <c r="EV1388" s="6"/>
      <c r="EW1388" s="6"/>
      <c r="EX1388" s="6"/>
      <c r="EY1388" s="6"/>
      <c r="EZ1388" s="6"/>
      <c r="FA1388" s="6"/>
      <c r="FB1388" s="6"/>
      <c r="FC1388" s="6"/>
      <c r="FD1388" s="6"/>
      <c r="FE1388" s="6"/>
      <c r="FF1388" s="6"/>
      <c r="FG1388" s="6"/>
      <c r="FH1388" s="6"/>
      <c r="FI1388" s="6"/>
      <c r="FJ1388" s="6"/>
      <c r="FK1388" s="6"/>
      <c r="FL1388" s="6"/>
      <c r="FM1388" s="6"/>
      <c r="FN1388" s="6"/>
      <c r="FO1388" s="6"/>
      <c r="FP1388" s="6"/>
      <c r="FQ1388" s="6"/>
      <c r="FR1388" s="6"/>
      <c r="FS1388" s="6"/>
      <c r="FT1388" s="6"/>
      <c r="FU1388" s="6"/>
      <c r="FV1388" s="6"/>
      <c r="FW1388" s="6"/>
      <c r="FX1388" s="6"/>
      <c r="FY1388" s="6"/>
      <c r="FZ1388" s="6"/>
      <c r="GA1388" s="6"/>
      <c r="GB1388" s="6"/>
      <c r="GC1388" s="6"/>
      <c r="GD1388" s="6"/>
      <c r="GE1388" s="6"/>
      <c r="GF1388" s="6"/>
      <c r="GG1388" s="6"/>
      <c r="GH1388" s="6"/>
      <c r="GI1388" s="6"/>
      <c r="GJ1388" s="6"/>
      <c r="GK1388" s="6"/>
      <c r="GL1388" s="6"/>
      <c r="GM1388" s="6"/>
      <c r="GN1388" s="6"/>
      <c r="GO1388" s="6"/>
      <c r="GP1388" s="6"/>
      <c r="GQ1388" s="6"/>
      <c r="GR1388" s="6"/>
      <c r="GS1388" s="6"/>
      <c r="GT1388" s="6"/>
      <c r="GU1388" s="6"/>
      <c r="GV1388" s="6"/>
      <c r="GW1388" s="6"/>
      <c r="GX1388" s="6"/>
      <c r="GY1388" s="6"/>
      <c r="GZ1388" s="6"/>
      <c r="HA1388" s="6"/>
      <c r="HB1388" s="6"/>
      <c r="HC1388" s="6"/>
      <c r="HD1388" s="6"/>
      <c r="HE1388" s="6"/>
      <c r="HF1388" s="6"/>
      <c r="HG1388" s="6"/>
      <c r="HH1388" s="6"/>
      <c r="HI1388" s="6"/>
      <c r="HJ1388" s="6"/>
      <c r="HK1388" s="6"/>
      <c r="HL1388" s="6"/>
      <c r="HM1388" s="6"/>
      <c r="HN1388" s="6"/>
      <c r="HO1388" s="6"/>
      <c r="HP1388" s="6"/>
      <c r="HQ1388" s="6"/>
      <c r="HR1388" s="6"/>
      <c r="HS1388" s="6"/>
      <c r="HT1388" s="6"/>
      <c r="HU1388" s="6"/>
      <c r="HV1388" s="6"/>
      <c r="HW1388" s="6"/>
      <c r="HX1388" s="6"/>
      <c r="HY1388" s="6"/>
      <c r="HZ1388" s="6"/>
      <c r="IA1388" s="6"/>
      <c r="IB1388" s="6"/>
      <c r="IC1388" s="6"/>
      <c r="ID1388" s="6"/>
      <c r="IE1388" s="6"/>
      <c r="IF1388" s="6"/>
      <c r="IG1388" s="6"/>
      <c r="IH1388" s="6"/>
      <c r="II1388" s="6"/>
      <c r="IJ1388" s="6"/>
      <c r="IK1388" s="6"/>
      <c r="IL1388" s="6"/>
      <c r="IM1388" s="6"/>
      <c r="IN1388" s="6"/>
      <c r="IO1388" s="6"/>
      <c r="IP1388" s="6"/>
      <c r="IQ1388" s="6"/>
      <c r="IR1388" s="6"/>
      <c r="IS1388" s="6"/>
      <c r="IT1388" s="6"/>
      <c r="IU1388" s="6"/>
      <c r="IV1388" s="6"/>
    </row>
    <row r="1389" spans="1:256" s="287" customFormat="1" x14ac:dyDescent="0.2">
      <c r="A1389" s="6" t="s">
        <v>894</v>
      </c>
      <c r="B1389" s="66">
        <v>39103.751388888886</v>
      </c>
      <c r="C1389" s="66">
        <v>39104.263194444444</v>
      </c>
      <c r="D1389" s="6" t="s">
        <v>1109</v>
      </c>
      <c r="E1389" s="6" t="s">
        <v>1110</v>
      </c>
      <c r="F1389" s="6"/>
      <c r="G1389" s="6">
        <v>50</v>
      </c>
      <c r="H1389" s="6"/>
      <c r="I1389" s="6"/>
      <c r="J1389" s="6"/>
      <c r="K1389" s="6"/>
      <c r="L1389" s="6"/>
      <c r="M1389" s="6">
        <v>0.64</v>
      </c>
      <c r="N1389" s="6"/>
      <c r="O1389" s="6">
        <v>221</v>
      </c>
      <c r="P1389" s="6"/>
      <c r="Q1389" s="6">
        <v>340</v>
      </c>
      <c r="R1389" s="6"/>
      <c r="S1389" s="6"/>
      <c r="T1389" s="6"/>
      <c r="U1389" s="6"/>
      <c r="V1389" s="6"/>
      <c r="W1389" s="6">
        <v>56.2</v>
      </c>
      <c r="X1389" s="6"/>
      <c r="Y1389" s="6">
        <v>14100</v>
      </c>
      <c r="Z1389" s="6"/>
      <c r="AA1389" s="6">
        <v>22700</v>
      </c>
      <c r="AB1389" s="6"/>
      <c r="AC1389" s="6">
        <v>54000</v>
      </c>
      <c r="AD1389" s="6" t="s">
        <v>1784</v>
      </c>
      <c r="AE1389" s="6">
        <v>18</v>
      </c>
      <c r="AF1389" s="6"/>
      <c r="AG1389" s="6">
        <v>35</v>
      </c>
      <c r="AH1389" s="6"/>
      <c r="AI1389" s="6">
        <v>14</v>
      </c>
      <c r="AJ1389" s="6" t="s">
        <v>1784</v>
      </c>
      <c r="AK1389" s="6">
        <v>2.5</v>
      </c>
      <c r="AL1389" s="6"/>
      <c r="AM1389" s="6">
        <v>7.23</v>
      </c>
      <c r="AN1389" s="6"/>
      <c r="AO1389" s="6">
        <v>160</v>
      </c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>
        <v>17</v>
      </c>
      <c r="BB1389" s="6"/>
      <c r="BC1389" s="6"/>
      <c r="BD1389" s="6"/>
      <c r="BE1389" s="6"/>
      <c r="BF1389" s="6"/>
      <c r="BG1389" s="6"/>
      <c r="BH1389" s="6"/>
      <c r="BI1389" s="6"/>
      <c r="BJ1389" s="6"/>
      <c r="BK1389" s="6"/>
      <c r="BL1389" s="6"/>
      <c r="BM1389" s="6"/>
      <c r="BN1389" s="6"/>
      <c r="BO1389" s="6"/>
      <c r="BP1389" s="6"/>
      <c r="BQ1389" s="6"/>
      <c r="BR1389" s="6"/>
      <c r="BS1389" s="6"/>
      <c r="BT1389" s="6"/>
      <c r="BU1389" s="6"/>
      <c r="BV1389" s="6"/>
      <c r="BW1389" s="6"/>
      <c r="BX1389" s="6"/>
      <c r="BY1389" s="6"/>
      <c r="BZ1389" s="6"/>
      <c r="CA1389" s="6"/>
      <c r="CB1389" s="6"/>
      <c r="CC1389" s="6"/>
      <c r="CD1389" s="6"/>
      <c r="CE1389" s="6"/>
      <c r="CF1389" s="6"/>
      <c r="CG1389" s="6"/>
      <c r="CH1389" s="6"/>
      <c r="CI1389" s="6"/>
      <c r="CJ1389" s="6"/>
      <c r="CK1389" s="6"/>
      <c r="CL1389" s="6"/>
      <c r="CM1389" s="6"/>
      <c r="CN1389" s="6"/>
      <c r="CO1389" s="6"/>
      <c r="CP1389" s="6"/>
      <c r="CQ1389" s="6"/>
      <c r="CR1389" s="6"/>
      <c r="CS1389" s="6"/>
      <c r="CT1389" s="6"/>
      <c r="CU1389" s="6"/>
      <c r="CV1389" s="6"/>
      <c r="CW1389" s="6"/>
      <c r="CX1389" s="6"/>
      <c r="CY1389" s="6"/>
      <c r="CZ1389" s="6"/>
      <c r="DA1389" s="6"/>
      <c r="DB1389" s="6"/>
      <c r="DC1389" s="6"/>
      <c r="DD1389" s="6"/>
      <c r="DE1389" s="6"/>
      <c r="DF1389" s="6"/>
      <c r="DG1389" s="6"/>
      <c r="DH1389" s="6"/>
      <c r="DI1389" s="6"/>
      <c r="DJ1389" s="6"/>
      <c r="DK1389" s="6"/>
      <c r="DL1389" s="6"/>
      <c r="DM1389" s="6"/>
      <c r="DN1389" s="6"/>
      <c r="DO1389" s="6"/>
      <c r="DP1389" s="6"/>
      <c r="DQ1389" s="6"/>
      <c r="DR1389" s="6"/>
      <c r="DS1389" s="6"/>
      <c r="DT1389" s="6"/>
      <c r="DU1389" s="6"/>
      <c r="DV1389" s="6"/>
      <c r="DW1389" s="6"/>
      <c r="DX1389" s="6"/>
      <c r="DY1389" s="6"/>
      <c r="DZ1389" s="6"/>
      <c r="EA1389" s="6"/>
      <c r="EB1389" s="6"/>
      <c r="EC1389" s="6"/>
      <c r="ED1389" s="6"/>
      <c r="EE1389" s="6"/>
      <c r="EF1389" s="6"/>
      <c r="EG1389" s="6"/>
      <c r="EH1389" s="6"/>
      <c r="EI1389" s="6"/>
      <c r="EJ1389" s="6"/>
      <c r="EK1389" s="6"/>
      <c r="EL1389" s="6"/>
      <c r="EM1389" s="6"/>
      <c r="EN1389" s="6"/>
      <c r="EO1389" s="6"/>
      <c r="EP1389" s="6"/>
      <c r="EQ1389" s="6"/>
      <c r="ER1389" s="6"/>
      <c r="ES1389" s="6"/>
      <c r="ET1389" s="6"/>
      <c r="EU1389" s="6"/>
      <c r="EV1389" s="6"/>
      <c r="EW1389" s="6"/>
      <c r="EX1389" s="6"/>
      <c r="EY1389" s="6"/>
      <c r="EZ1389" s="6"/>
      <c r="FA1389" s="6"/>
      <c r="FB1389" s="6"/>
      <c r="FC1389" s="6"/>
      <c r="FD1389" s="6"/>
      <c r="FE1389" s="6"/>
      <c r="FF1389" s="6"/>
      <c r="FG1389" s="6"/>
      <c r="FH1389" s="6"/>
      <c r="FI1389" s="6"/>
      <c r="FJ1389" s="6"/>
      <c r="FK1389" s="6"/>
      <c r="FL1389" s="6"/>
      <c r="FM1389" s="6"/>
      <c r="FN1389" s="6"/>
      <c r="FO1389" s="6"/>
      <c r="FP1389" s="6"/>
      <c r="FQ1389" s="6"/>
      <c r="FR1389" s="6"/>
      <c r="FS1389" s="6"/>
      <c r="FT1389" s="6"/>
      <c r="FU1389" s="6"/>
      <c r="FV1389" s="6"/>
      <c r="FW1389" s="6"/>
      <c r="FX1389" s="6"/>
      <c r="FY1389" s="6"/>
      <c r="FZ1389" s="6"/>
      <c r="GA1389" s="6"/>
      <c r="GB1389" s="6"/>
      <c r="GC1389" s="6"/>
      <c r="GD1389" s="6"/>
      <c r="GE1389" s="6"/>
      <c r="GF1389" s="6"/>
      <c r="GG1389" s="6"/>
      <c r="GH1389" s="6"/>
      <c r="GI1389" s="6"/>
      <c r="GJ1389" s="6"/>
      <c r="GK1389" s="6"/>
      <c r="GL1389" s="6"/>
      <c r="GM1389" s="6"/>
      <c r="GN1389" s="6"/>
      <c r="GO1389" s="6"/>
      <c r="GP1389" s="6"/>
      <c r="GQ1389" s="6"/>
      <c r="GR1389" s="6"/>
      <c r="GS1389" s="6"/>
      <c r="GT1389" s="6"/>
      <c r="GU1389" s="6"/>
      <c r="GV1389" s="6"/>
      <c r="GW1389" s="6"/>
      <c r="GX1389" s="6"/>
      <c r="GY1389" s="6"/>
      <c r="GZ1389" s="6"/>
      <c r="HA1389" s="6"/>
      <c r="HB1389" s="6"/>
      <c r="HC1389" s="6"/>
      <c r="HD1389" s="6"/>
      <c r="HE1389" s="6"/>
      <c r="HF1389" s="6"/>
      <c r="HG1389" s="6"/>
      <c r="HH1389" s="6"/>
      <c r="HI1389" s="6"/>
      <c r="HJ1389" s="6"/>
      <c r="HK1389" s="6"/>
      <c r="HL1389" s="6"/>
      <c r="HM1389" s="6"/>
      <c r="HN1389" s="6"/>
      <c r="HO1389" s="6"/>
      <c r="HP1389" s="6"/>
      <c r="HQ1389" s="6"/>
      <c r="HR1389" s="6"/>
      <c r="HS1389" s="6"/>
      <c r="HT1389" s="6"/>
      <c r="HU1389" s="6"/>
      <c r="HV1389" s="6"/>
      <c r="HW1389" s="6"/>
      <c r="HX1389" s="6"/>
      <c r="HY1389" s="6"/>
      <c r="HZ1389" s="6"/>
      <c r="IA1389" s="6"/>
      <c r="IB1389" s="6"/>
      <c r="IC1389" s="6"/>
      <c r="ID1389" s="6"/>
      <c r="IE1389" s="6"/>
      <c r="IF1389" s="6"/>
      <c r="IG1389" s="6"/>
      <c r="IH1389" s="6"/>
      <c r="II1389" s="6"/>
      <c r="IJ1389" s="6"/>
      <c r="IK1389" s="6"/>
      <c r="IL1389" s="6"/>
      <c r="IM1389" s="6"/>
      <c r="IN1389" s="6"/>
      <c r="IO1389" s="6"/>
      <c r="IP1389" s="6"/>
      <c r="IQ1389" s="6"/>
      <c r="IR1389" s="6"/>
      <c r="IS1389" s="6"/>
      <c r="IT1389" s="6"/>
      <c r="IU1389" s="6"/>
      <c r="IV1389" s="6"/>
    </row>
    <row r="1390" spans="1:256" s="287" customFormat="1" x14ac:dyDescent="0.2">
      <c r="A1390" s="6" t="s">
        <v>894</v>
      </c>
      <c r="B1390" s="66">
        <v>39136.991666666669</v>
      </c>
      <c r="C1390" s="66">
        <v>39138.845833333333</v>
      </c>
      <c r="D1390" s="6" t="s">
        <v>1111</v>
      </c>
      <c r="E1390" s="6" t="s">
        <v>1112</v>
      </c>
      <c r="F1390" s="6"/>
      <c r="G1390" s="6">
        <v>50</v>
      </c>
      <c r="H1390" s="6"/>
      <c r="I1390" s="6"/>
      <c r="J1390" s="6"/>
      <c r="K1390" s="6"/>
      <c r="L1390" s="6"/>
      <c r="M1390" s="355">
        <v>7.31</v>
      </c>
      <c r="N1390" s="6"/>
      <c r="O1390" s="6">
        <v>1420</v>
      </c>
      <c r="P1390" s="6"/>
      <c r="Q1390" s="6">
        <v>2370</v>
      </c>
      <c r="R1390" s="6"/>
      <c r="S1390" s="6">
        <v>0.16300000000000001</v>
      </c>
      <c r="T1390" s="6"/>
      <c r="U1390" s="6">
        <v>1.3900000000000001</v>
      </c>
      <c r="V1390" s="6"/>
      <c r="W1390" s="6">
        <v>119</v>
      </c>
      <c r="X1390" s="6"/>
      <c r="Y1390" s="6">
        <v>2960</v>
      </c>
      <c r="Z1390" s="6"/>
      <c r="AA1390" s="6">
        <v>4640</v>
      </c>
      <c r="AB1390" s="6"/>
      <c r="AC1390" s="6">
        <v>13700</v>
      </c>
      <c r="AD1390" s="6" t="s">
        <v>1784</v>
      </c>
      <c r="AE1390" s="6">
        <v>18</v>
      </c>
      <c r="AF1390" s="6"/>
      <c r="AG1390" s="6">
        <v>350</v>
      </c>
      <c r="AH1390" s="6"/>
      <c r="AI1390" s="6">
        <v>140</v>
      </c>
      <c r="AJ1390" s="6"/>
      <c r="AK1390" s="6">
        <v>210</v>
      </c>
      <c r="AL1390" s="6"/>
      <c r="AM1390" s="6">
        <v>7.12</v>
      </c>
      <c r="AN1390" s="6"/>
      <c r="AO1390" s="6">
        <v>317</v>
      </c>
      <c r="AP1390" s="6"/>
      <c r="AQ1390" s="6">
        <v>44</v>
      </c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  <c r="BD1390" s="6"/>
      <c r="BE1390" s="6"/>
      <c r="BF1390" s="6"/>
      <c r="BG1390" s="6"/>
      <c r="BH1390" s="6"/>
      <c r="BI1390" s="6"/>
      <c r="BJ1390" s="6"/>
      <c r="BK1390" s="6"/>
      <c r="BL1390" s="6"/>
      <c r="BM1390" s="6"/>
      <c r="BN1390" s="6"/>
      <c r="BO1390" s="6"/>
      <c r="BP1390" s="6"/>
      <c r="BQ1390" s="6"/>
      <c r="BR1390" s="6"/>
      <c r="BS1390" s="6"/>
      <c r="BT1390" s="6"/>
      <c r="BU1390" s="6"/>
      <c r="BV1390" s="6"/>
      <c r="BW1390" s="6"/>
      <c r="BX1390" s="6"/>
      <c r="BY1390" s="6"/>
      <c r="BZ1390" s="6"/>
      <c r="CA1390" s="6">
        <v>55</v>
      </c>
      <c r="CB1390" s="6"/>
      <c r="CC1390" s="6">
        <v>17</v>
      </c>
      <c r="CD1390" s="6"/>
      <c r="CE1390" s="6"/>
      <c r="CF1390" s="6"/>
      <c r="CG1390" s="6"/>
      <c r="CH1390" s="6"/>
      <c r="CI1390" s="6"/>
      <c r="CJ1390" s="6"/>
      <c r="CK1390" s="6"/>
      <c r="CL1390" s="6"/>
      <c r="CM1390" s="6"/>
      <c r="CN1390" s="6"/>
      <c r="CO1390" s="6"/>
      <c r="CP1390" s="6"/>
      <c r="CQ1390" s="6"/>
      <c r="CR1390" s="6"/>
      <c r="CS1390" s="6"/>
      <c r="CT1390" s="6"/>
      <c r="CU1390" s="6"/>
      <c r="CV1390" s="6"/>
      <c r="CW1390" s="6"/>
      <c r="CX1390" s="6"/>
      <c r="CY1390" s="6"/>
      <c r="CZ1390" s="6"/>
      <c r="DA1390" s="6"/>
      <c r="DB1390" s="6"/>
      <c r="DC1390" s="6"/>
      <c r="DD1390" s="6"/>
      <c r="DE1390" s="6"/>
      <c r="DF1390" s="6"/>
      <c r="DG1390" s="6"/>
      <c r="DH1390" s="6"/>
      <c r="DI1390" s="6"/>
      <c r="DJ1390" s="6"/>
      <c r="DK1390" s="6"/>
      <c r="DL1390" s="6"/>
      <c r="DM1390" s="6"/>
      <c r="DN1390" s="6"/>
      <c r="DO1390" s="6"/>
      <c r="DP1390" s="6"/>
      <c r="DQ1390" s="6"/>
      <c r="DR1390" s="6"/>
      <c r="DS1390" s="6"/>
      <c r="DT1390" s="6"/>
      <c r="DU1390" s="6"/>
      <c r="DV1390" s="6"/>
      <c r="DW1390" s="6"/>
      <c r="DX1390" s="6"/>
      <c r="DY1390" s="6"/>
      <c r="DZ1390" s="6"/>
      <c r="EA1390" s="6"/>
      <c r="EB1390" s="6"/>
      <c r="EC1390" s="6"/>
      <c r="ED1390" s="6"/>
      <c r="EE1390" s="6"/>
      <c r="EF1390" s="6"/>
      <c r="EG1390" s="6"/>
      <c r="EH1390" s="6"/>
      <c r="EI1390" s="6"/>
      <c r="EJ1390" s="6"/>
      <c r="EK1390" s="6"/>
      <c r="EL1390" s="6"/>
      <c r="EM1390" s="6"/>
      <c r="EN1390" s="6"/>
      <c r="EO1390" s="6"/>
      <c r="EP1390" s="6"/>
      <c r="EQ1390" s="6"/>
      <c r="ER1390" s="6"/>
      <c r="ES1390" s="6"/>
      <c r="ET1390" s="6"/>
      <c r="EU1390" s="6"/>
      <c r="EV1390" s="6"/>
      <c r="EW1390" s="6"/>
      <c r="EX1390" s="6"/>
      <c r="EY1390" s="6"/>
      <c r="EZ1390" s="6"/>
      <c r="FA1390" s="6"/>
      <c r="FB1390" s="6"/>
      <c r="FC1390" s="6"/>
      <c r="FD1390" s="6"/>
      <c r="FE1390" s="6"/>
      <c r="FF1390" s="6"/>
      <c r="FG1390" s="6"/>
      <c r="FH1390" s="6"/>
      <c r="FI1390" s="6"/>
      <c r="FJ1390" s="6"/>
      <c r="FK1390" s="6"/>
      <c r="FL1390" s="6"/>
      <c r="FM1390" s="6"/>
      <c r="FN1390" s="6"/>
      <c r="FO1390" s="6"/>
      <c r="FP1390" s="6"/>
      <c r="FQ1390" s="6"/>
      <c r="FR1390" s="6"/>
      <c r="FS1390" s="6"/>
      <c r="FT1390" s="6"/>
      <c r="FU1390" s="6"/>
      <c r="FV1390" s="6"/>
      <c r="FW1390" s="6"/>
      <c r="FX1390" s="6"/>
      <c r="FY1390" s="6"/>
      <c r="FZ1390" s="6"/>
      <c r="GA1390" s="6"/>
      <c r="GB1390" s="6"/>
      <c r="GC1390" s="6"/>
      <c r="GD1390" s="6"/>
      <c r="GE1390" s="6"/>
      <c r="GF1390" s="6"/>
      <c r="GG1390" s="6"/>
      <c r="GH1390" s="6"/>
      <c r="GI1390" s="6"/>
      <c r="GJ1390" s="6"/>
      <c r="GK1390" s="6"/>
      <c r="GL1390" s="6"/>
      <c r="GM1390" s="6"/>
      <c r="GN1390" s="6"/>
      <c r="GO1390" s="6"/>
      <c r="GP1390" s="6"/>
      <c r="GQ1390" s="6"/>
      <c r="GR1390" s="6"/>
      <c r="GS1390" s="6"/>
      <c r="GT1390" s="6"/>
      <c r="GU1390" s="6"/>
      <c r="GV1390" s="6"/>
      <c r="GW1390" s="6"/>
      <c r="GX1390" s="6"/>
      <c r="GY1390" s="6"/>
      <c r="GZ1390" s="6"/>
      <c r="HA1390" s="6"/>
      <c r="HB1390" s="6"/>
      <c r="HC1390" s="6"/>
      <c r="HD1390" s="6"/>
      <c r="HE1390" s="6"/>
      <c r="HF1390" s="6"/>
      <c r="HG1390" s="6"/>
      <c r="HH1390" s="6"/>
      <c r="HI1390" s="6"/>
      <c r="HJ1390" s="6"/>
      <c r="HK1390" s="6"/>
      <c r="HL1390" s="6"/>
      <c r="HM1390" s="6"/>
      <c r="HN1390" s="6"/>
      <c r="HO1390" s="6"/>
      <c r="HP1390" s="6"/>
      <c r="HQ1390" s="6"/>
      <c r="HR1390" s="6"/>
      <c r="HS1390" s="6"/>
      <c r="HT1390" s="6"/>
      <c r="HU1390" s="6"/>
      <c r="HV1390" s="6"/>
      <c r="HW1390" s="6"/>
      <c r="HX1390" s="6"/>
      <c r="HY1390" s="6"/>
      <c r="HZ1390" s="6"/>
      <c r="IA1390" s="6"/>
      <c r="IB1390" s="6"/>
      <c r="IC1390" s="6"/>
      <c r="ID1390" s="6"/>
      <c r="IE1390" s="6"/>
      <c r="IF1390" s="6"/>
      <c r="IG1390" s="6"/>
      <c r="IH1390" s="6"/>
      <c r="II1390" s="6"/>
      <c r="IJ1390" s="6"/>
      <c r="IK1390" s="6"/>
      <c r="IL1390" s="6"/>
      <c r="IM1390" s="6"/>
      <c r="IN1390" s="6"/>
      <c r="IO1390" s="6"/>
      <c r="IP1390" s="6"/>
      <c r="IQ1390" s="6"/>
      <c r="IR1390" s="6"/>
      <c r="IS1390" s="6"/>
      <c r="IT1390" s="6"/>
      <c r="IU1390" s="6"/>
      <c r="IV1390" s="6"/>
    </row>
    <row r="1391" spans="1:256" s="287" customFormat="1" x14ac:dyDescent="0.2">
      <c r="A1391" s="6" t="s">
        <v>894</v>
      </c>
      <c r="B1391" s="66">
        <v>39142.303472222222</v>
      </c>
      <c r="C1391" s="66">
        <v>39142.65</v>
      </c>
      <c r="D1391" s="6" t="s">
        <v>1113</v>
      </c>
      <c r="E1391" s="6" t="s">
        <v>1114</v>
      </c>
      <c r="F1391" s="6"/>
      <c r="G1391" s="6">
        <v>50</v>
      </c>
      <c r="H1391" s="6"/>
      <c r="I1391" s="6"/>
      <c r="J1391" s="6"/>
      <c r="K1391" s="6"/>
      <c r="L1391" s="6"/>
      <c r="M1391" s="6">
        <v>14.37</v>
      </c>
      <c r="N1391" s="6" t="s">
        <v>1934</v>
      </c>
      <c r="O1391" s="6">
        <v>3720</v>
      </c>
      <c r="P1391" s="6"/>
      <c r="Q1391" s="6">
        <v>7950</v>
      </c>
      <c r="R1391" s="6"/>
      <c r="S1391" s="6"/>
      <c r="T1391" s="6"/>
      <c r="U1391" s="6"/>
      <c r="V1391" s="6"/>
      <c r="W1391" s="6">
        <v>85.2</v>
      </c>
      <c r="X1391" s="6"/>
      <c r="Y1391" s="6">
        <v>129</v>
      </c>
      <c r="Z1391" s="6"/>
      <c r="AA1391" s="6">
        <v>62.4</v>
      </c>
      <c r="AB1391" s="6"/>
      <c r="AC1391" s="6">
        <v>954</v>
      </c>
      <c r="AD1391" s="6" t="s">
        <v>1784</v>
      </c>
      <c r="AE1391" s="6">
        <v>18</v>
      </c>
      <c r="AF1391" s="6"/>
      <c r="AG1391" s="6">
        <v>4700</v>
      </c>
      <c r="AH1391" s="6"/>
      <c r="AI1391" s="6">
        <v>140</v>
      </c>
      <c r="AJ1391" s="6"/>
      <c r="AK1391" s="6">
        <v>110</v>
      </c>
      <c r="AL1391" s="6"/>
      <c r="AM1391" s="6">
        <v>7.28</v>
      </c>
      <c r="AN1391" s="6"/>
      <c r="AO1391" s="6">
        <v>246</v>
      </c>
      <c r="AP1391" s="6"/>
      <c r="AQ1391" s="6">
        <v>100</v>
      </c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  <c r="BD1391" s="6"/>
      <c r="BE1391" s="6"/>
      <c r="BF1391" s="6"/>
      <c r="BG1391" s="6"/>
      <c r="BH1391" s="6"/>
      <c r="BI1391" s="6"/>
      <c r="BJ1391" s="6"/>
      <c r="BK1391" s="6"/>
      <c r="BL1391" s="6"/>
      <c r="BM1391" s="6"/>
      <c r="BN1391" s="6"/>
      <c r="BO1391" s="6"/>
      <c r="BP1391" s="6"/>
      <c r="BQ1391" s="6"/>
      <c r="BR1391" s="6"/>
      <c r="BS1391" s="6"/>
      <c r="BT1391" s="6"/>
      <c r="BU1391" s="6"/>
      <c r="BV1391" s="6"/>
      <c r="BW1391" s="6"/>
      <c r="BX1391" s="6"/>
      <c r="BY1391" s="6"/>
      <c r="BZ1391" s="6"/>
      <c r="CA1391" s="6">
        <v>120</v>
      </c>
      <c r="CB1391" s="6"/>
      <c r="CC1391" s="6">
        <v>39</v>
      </c>
      <c r="CD1391" s="6"/>
      <c r="CE1391" s="6"/>
      <c r="CF1391" s="6"/>
      <c r="CG1391" s="6"/>
      <c r="CH1391" s="6"/>
      <c r="CI1391" s="6"/>
      <c r="CJ1391" s="6"/>
      <c r="CK1391" s="6"/>
      <c r="CL1391" s="6"/>
      <c r="CM1391" s="6"/>
      <c r="CN1391" s="6"/>
      <c r="CO1391" s="6"/>
      <c r="CP1391" s="6"/>
      <c r="CQ1391" s="6"/>
      <c r="CR1391" s="6"/>
      <c r="CS1391" s="6"/>
      <c r="CT1391" s="6"/>
      <c r="CU1391" s="6"/>
      <c r="CV1391" s="6"/>
      <c r="CW1391" s="6"/>
      <c r="CX1391" s="6"/>
      <c r="CY1391" s="6"/>
      <c r="CZ1391" s="6"/>
      <c r="DA1391" s="6"/>
      <c r="DB1391" s="6"/>
      <c r="DC1391" s="6"/>
      <c r="DD1391" s="6"/>
      <c r="DE1391" s="6"/>
      <c r="DF1391" s="6"/>
      <c r="DG1391" s="6"/>
      <c r="DH1391" s="6"/>
      <c r="DI1391" s="6"/>
      <c r="DJ1391" s="6"/>
      <c r="DK1391" s="6"/>
      <c r="DL1391" s="6"/>
      <c r="DM1391" s="6"/>
      <c r="DN1391" s="6"/>
      <c r="DO1391" s="6"/>
      <c r="DP1391" s="6"/>
      <c r="DQ1391" s="6"/>
      <c r="DR1391" s="6"/>
      <c r="DS1391" s="6"/>
      <c r="DT1391" s="6"/>
      <c r="DU1391" s="6"/>
      <c r="DV1391" s="6"/>
      <c r="DW1391" s="6"/>
      <c r="DX1391" s="6"/>
      <c r="DY1391" s="6"/>
      <c r="DZ1391" s="6"/>
      <c r="EA1391" s="6"/>
      <c r="EB1391" s="6"/>
      <c r="EC1391" s="6"/>
      <c r="ED1391" s="6"/>
      <c r="EE1391" s="6"/>
      <c r="EF1391" s="6"/>
      <c r="EG1391" s="6"/>
      <c r="EH1391" s="6"/>
      <c r="EI1391" s="6"/>
      <c r="EJ1391" s="6"/>
      <c r="EK1391" s="6"/>
      <c r="EL1391" s="6"/>
      <c r="EM1391" s="6"/>
      <c r="EN1391" s="6"/>
      <c r="EO1391" s="6"/>
      <c r="EP1391" s="6"/>
      <c r="EQ1391" s="6"/>
      <c r="ER1391" s="6"/>
      <c r="ES1391" s="6"/>
      <c r="ET1391" s="6"/>
      <c r="EU1391" s="6"/>
      <c r="EV1391" s="6"/>
      <c r="EW1391" s="6"/>
      <c r="EX1391" s="6"/>
      <c r="EY1391" s="6"/>
      <c r="EZ1391" s="6"/>
      <c r="FA1391" s="6"/>
      <c r="FB1391" s="6"/>
      <c r="FC1391" s="6"/>
      <c r="FD1391" s="6"/>
      <c r="FE1391" s="6"/>
      <c r="FF1391" s="6"/>
      <c r="FG1391" s="6"/>
      <c r="FH1391" s="6"/>
      <c r="FI1391" s="6"/>
      <c r="FJ1391" s="6"/>
      <c r="FK1391" s="6"/>
      <c r="FL1391" s="6"/>
      <c r="FM1391" s="6"/>
      <c r="FN1391" s="6"/>
      <c r="FO1391" s="6"/>
      <c r="FP1391" s="6"/>
      <c r="FQ1391" s="6"/>
      <c r="FR1391" s="6"/>
      <c r="FS1391" s="6"/>
      <c r="FT1391" s="6"/>
      <c r="FU1391" s="6"/>
      <c r="FV1391" s="6"/>
      <c r="FW1391" s="6"/>
      <c r="FX1391" s="6"/>
      <c r="FY1391" s="6"/>
      <c r="FZ1391" s="6"/>
      <c r="GA1391" s="6"/>
      <c r="GB1391" s="6"/>
      <c r="GC1391" s="6"/>
      <c r="GD1391" s="6"/>
      <c r="GE1391" s="6"/>
      <c r="GF1391" s="6"/>
      <c r="GG1391" s="6"/>
      <c r="GH1391" s="6"/>
      <c r="GI1391" s="6"/>
      <c r="GJ1391" s="6"/>
      <c r="GK1391" s="6"/>
      <c r="GL1391" s="6"/>
      <c r="GM1391" s="6"/>
      <c r="GN1391" s="6"/>
      <c r="GO1391" s="6"/>
      <c r="GP1391" s="6"/>
      <c r="GQ1391" s="6"/>
      <c r="GR1391" s="6"/>
      <c r="GS1391" s="6"/>
      <c r="GT1391" s="6"/>
      <c r="GU1391" s="6"/>
      <c r="GV1391" s="6"/>
      <c r="GW1391" s="6"/>
      <c r="GX1391" s="6"/>
      <c r="GY1391" s="6"/>
      <c r="GZ1391" s="6"/>
      <c r="HA1391" s="6"/>
      <c r="HB1391" s="6"/>
      <c r="HC1391" s="6"/>
      <c r="HD1391" s="6"/>
      <c r="HE1391" s="6"/>
      <c r="HF1391" s="6"/>
      <c r="HG1391" s="6"/>
      <c r="HH1391" s="6"/>
      <c r="HI1391" s="6"/>
      <c r="HJ1391" s="6"/>
      <c r="HK1391" s="6"/>
      <c r="HL1391" s="6"/>
      <c r="HM1391" s="6"/>
      <c r="HN1391" s="6"/>
      <c r="HO1391" s="6"/>
      <c r="HP1391" s="6"/>
      <c r="HQ1391" s="6"/>
      <c r="HR1391" s="6"/>
      <c r="HS1391" s="6"/>
      <c r="HT1391" s="6"/>
      <c r="HU1391" s="6"/>
      <c r="HV1391" s="6"/>
      <c r="HW1391" s="6"/>
      <c r="HX1391" s="6"/>
      <c r="HY1391" s="6"/>
      <c r="HZ1391" s="6"/>
      <c r="IA1391" s="6"/>
      <c r="IB1391" s="6"/>
      <c r="IC1391" s="6"/>
      <c r="ID1391" s="6"/>
      <c r="IE1391" s="6"/>
      <c r="IF1391" s="6"/>
      <c r="IG1391" s="6"/>
      <c r="IH1391" s="6"/>
      <c r="II1391" s="6"/>
      <c r="IJ1391" s="6"/>
      <c r="IK1391" s="6"/>
      <c r="IL1391" s="6"/>
      <c r="IM1391" s="6"/>
      <c r="IN1391" s="6"/>
      <c r="IO1391" s="6"/>
      <c r="IP1391" s="6"/>
      <c r="IQ1391" s="6"/>
      <c r="IR1391" s="6"/>
      <c r="IS1391" s="6"/>
      <c r="IT1391" s="6"/>
      <c r="IU1391" s="6"/>
      <c r="IV1391" s="6"/>
    </row>
    <row r="1392" spans="1:256" s="287" customFormat="1" x14ac:dyDescent="0.2">
      <c r="A1392" s="6" t="s">
        <v>894</v>
      </c>
      <c r="B1392" s="66">
        <v>39142.886805555558</v>
      </c>
      <c r="C1392" s="66">
        <v>39143.353472222225</v>
      </c>
      <c r="D1392" s="6" t="s">
        <v>1115</v>
      </c>
      <c r="E1392" s="6" t="s">
        <v>1116</v>
      </c>
      <c r="F1392" s="6"/>
      <c r="G1392" s="6">
        <v>50</v>
      </c>
      <c r="H1392" s="6"/>
      <c r="I1392" s="6"/>
      <c r="J1392" s="6"/>
      <c r="K1392" s="6"/>
      <c r="L1392" s="6"/>
      <c r="M1392" s="6">
        <v>4.29</v>
      </c>
      <c r="N1392" s="6"/>
      <c r="O1392" s="6"/>
      <c r="P1392" s="6"/>
      <c r="Q1392" s="6">
        <v>2610</v>
      </c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  <c r="BD1392" s="6"/>
      <c r="BE1392" s="6"/>
      <c r="BF1392" s="6"/>
      <c r="BG1392" s="6"/>
      <c r="BH1392" s="6"/>
      <c r="BI1392" s="6"/>
      <c r="BJ1392" s="6"/>
      <c r="BK1392" s="6"/>
      <c r="BL1392" s="6"/>
      <c r="BM1392" s="6"/>
      <c r="BN1392" s="6"/>
      <c r="BO1392" s="6"/>
      <c r="BP1392" s="6"/>
      <c r="BQ1392" s="6"/>
      <c r="BR1392" s="6"/>
      <c r="BS1392" s="6"/>
      <c r="BT1392" s="6"/>
      <c r="BU1392" s="6"/>
      <c r="BV1392" s="6"/>
      <c r="BW1392" s="6"/>
      <c r="BX1392" s="6"/>
      <c r="BY1392" s="6"/>
      <c r="BZ1392" s="6"/>
      <c r="CA1392" s="6"/>
      <c r="CB1392" s="6"/>
      <c r="CC1392" s="6"/>
      <c r="CD1392" s="6"/>
      <c r="CE1392" s="6"/>
      <c r="CF1392" s="6"/>
      <c r="CG1392" s="6"/>
      <c r="CH1392" s="6"/>
      <c r="CI1392" s="6"/>
      <c r="CJ1392" s="6"/>
      <c r="CK1392" s="6"/>
      <c r="CL1392" s="6"/>
      <c r="CM1392" s="6"/>
      <c r="CN1392" s="6"/>
      <c r="CO1392" s="6"/>
      <c r="CP1392" s="6"/>
      <c r="CQ1392" s="6"/>
      <c r="CR1392" s="6"/>
      <c r="CS1392" s="6"/>
      <c r="CT1392" s="6"/>
      <c r="CU1392" s="6"/>
      <c r="CV1392" s="6"/>
      <c r="CW1392" s="6"/>
      <c r="CX1392" s="6"/>
      <c r="CY1392" s="6"/>
      <c r="CZ1392" s="6"/>
      <c r="DA1392" s="6"/>
      <c r="DB1392" s="6"/>
      <c r="DC1392" s="6"/>
      <c r="DD1392" s="6"/>
      <c r="DE1392" s="6"/>
      <c r="DF1392" s="6"/>
      <c r="DG1392" s="6"/>
      <c r="DH1392" s="6"/>
      <c r="DI1392" s="6"/>
      <c r="DJ1392" s="6"/>
      <c r="DK1392" s="6"/>
      <c r="DL1392" s="6"/>
      <c r="DM1392" s="6"/>
      <c r="DN1392" s="6"/>
      <c r="DO1392" s="6"/>
      <c r="DP1392" s="6"/>
      <c r="DQ1392" s="6"/>
      <c r="DR1392" s="6"/>
      <c r="DS1392" s="6"/>
      <c r="DT1392" s="6"/>
      <c r="DU1392" s="6"/>
      <c r="DV1392" s="6"/>
      <c r="DW1392" s="6"/>
      <c r="DX1392" s="6"/>
      <c r="DY1392" s="6"/>
      <c r="DZ1392" s="6"/>
      <c r="EA1392" s="6"/>
      <c r="EB1392" s="6"/>
      <c r="EC1392" s="6"/>
      <c r="ED1392" s="6"/>
      <c r="EE1392" s="6"/>
      <c r="EF1392" s="6"/>
      <c r="EG1392" s="6"/>
      <c r="EH1392" s="6"/>
      <c r="EI1392" s="6"/>
      <c r="EJ1392" s="6"/>
      <c r="EK1392" s="6"/>
      <c r="EL1392" s="6"/>
      <c r="EM1392" s="6"/>
      <c r="EN1392" s="6"/>
      <c r="EO1392" s="6"/>
      <c r="EP1392" s="6"/>
      <c r="EQ1392" s="6"/>
      <c r="ER1392" s="6"/>
      <c r="ES1392" s="6"/>
      <c r="ET1392" s="6"/>
      <c r="EU1392" s="6"/>
      <c r="EV1392" s="6"/>
      <c r="EW1392" s="6"/>
      <c r="EX1392" s="6"/>
      <c r="EY1392" s="6"/>
      <c r="EZ1392" s="6"/>
      <c r="FA1392" s="6"/>
      <c r="FB1392" s="6"/>
      <c r="FC1392" s="6"/>
      <c r="FD1392" s="6"/>
      <c r="FE1392" s="6"/>
      <c r="FF1392" s="6"/>
      <c r="FG1392" s="6"/>
      <c r="FH1392" s="6"/>
      <c r="FI1392" s="6"/>
      <c r="FJ1392" s="6"/>
      <c r="FK1392" s="6"/>
      <c r="FL1392" s="6"/>
      <c r="FM1392" s="6"/>
      <c r="FN1392" s="6"/>
      <c r="FO1392" s="6"/>
      <c r="FP1392" s="6"/>
      <c r="FQ1392" s="6"/>
      <c r="FR1392" s="6"/>
      <c r="FS1392" s="6"/>
      <c r="FT1392" s="6"/>
      <c r="FU1392" s="6"/>
      <c r="FV1392" s="6"/>
      <c r="FW1392" s="6"/>
      <c r="FX1392" s="6"/>
      <c r="FY1392" s="6"/>
      <c r="FZ1392" s="6"/>
      <c r="GA1392" s="6"/>
      <c r="GB1392" s="6"/>
      <c r="GC1392" s="6"/>
      <c r="GD1392" s="6"/>
      <c r="GE1392" s="6"/>
      <c r="GF1392" s="6"/>
      <c r="GG1392" s="6"/>
      <c r="GH1392" s="6"/>
      <c r="GI1392" s="6"/>
      <c r="GJ1392" s="6"/>
      <c r="GK1392" s="6"/>
      <c r="GL1392" s="6"/>
      <c r="GM1392" s="6"/>
      <c r="GN1392" s="6"/>
      <c r="GO1392" s="6"/>
      <c r="GP1392" s="6"/>
      <c r="GQ1392" s="6"/>
      <c r="GR1392" s="6"/>
      <c r="GS1392" s="6"/>
      <c r="GT1392" s="6"/>
      <c r="GU1392" s="6"/>
      <c r="GV1392" s="6"/>
      <c r="GW1392" s="6"/>
      <c r="GX1392" s="6"/>
      <c r="GY1392" s="6"/>
      <c r="GZ1392" s="6"/>
      <c r="HA1392" s="6"/>
      <c r="HB1392" s="6"/>
      <c r="HC1392" s="6"/>
      <c r="HD1392" s="6"/>
      <c r="HE1392" s="6"/>
      <c r="HF1392" s="6"/>
      <c r="HG1392" s="6"/>
      <c r="HH1392" s="6"/>
      <c r="HI1392" s="6"/>
      <c r="HJ1392" s="6"/>
      <c r="HK1392" s="6"/>
      <c r="HL1392" s="6"/>
      <c r="HM1392" s="6"/>
      <c r="HN1392" s="6"/>
      <c r="HO1392" s="6"/>
      <c r="HP1392" s="6"/>
      <c r="HQ1392" s="6"/>
      <c r="HR1392" s="6"/>
      <c r="HS1392" s="6"/>
      <c r="HT1392" s="6"/>
      <c r="HU1392" s="6"/>
      <c r="HV1392" s="6"/>
      <c r="HW1392" s="6"/>
      <c r="HX1392" s="6"/>
      <c r="HY1392" s="6"/>
      <c r="HZ1392" s="6"/>
      <c r="IA1392" s="6"/>
      <c r="IB1392" s="6"/>
      <c r="IC1392" s="6"/>
      <c r="ID1392" s="6"/>
      <c r="IE1392" s="6"/>
      <c r="IF1392" s="6"/>
      <c r="IG1392" s="6"/>
      <c r="IH1392" s="6"/>
      <c r="II1392" s="6"/>
      <c r="IJ1392" s="6"/>
      <c r="IK1392" s="6"/>
      <c r="IL1392" s="6"/>
      <c r="IM1392" s="6"/>
      <c r="IN1392" s="6"/>
      <c r="IO1392" s="6"/>
      <c r="IP1392" s="6"/>
      <c r="IQ1392" s="6"/>
      <c r="IR1392" s="6"/>
      <c r="IS1392" s="6"/>
      <c r="IT1392" s="6"/>
      <c r="IU1392" s="6"/>
      <c r="IV1392" s="6"/>
    </row>
    <row r="1393" spans="1:256" s="287" customFormat="1" x14ac:dyDescent="0.2">
      <c r="A1393" s="6" t="s">
        <v>894</v>
      </c>
      <c r="B1393" s="66">
        <v>39183.515972222223</v>
      </c>
      <c r="C1393" s="66">
        <v>39183.746527777781</v>
      </c>
      <c r="D1393" s="6" t="s">
        <v>1117</v>
      </c>
      <c r="E1393" s="6" t="s">
        <v>1118</v>
      </c>
      <c r="F1393" s="6"/>
      <c r="G1393" s="6">
        <v>50</v>
      </c>
      <c r="H1393" s="6"/>
      <c r="I1393" s="6"/>
      <c r="J1393" s="6"/>
      <c r="K1393" s="6"/>
      <c r="L1393" s="6"/>
      <c r="M1393" s="6">
        <v>0.71</v>
      </c>
      <c r="N1393" s="6"/>
      <c r="O1393" s="6"/>
      <c r="P1393" s="6"/>
      <c r="Q1393" s="6">
        <v>3850</v>
      </c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  <c r="BD1393" s="6"/>
      <c r="BE1393" s="6"/>
      <c r="BF1393" s="6"/>
      <c r="BG1393" s="6"/>
      <c r="BH1393" s="6"/>
      <c r="BI1393" s="6"/>
      <c r="BJ1393" s="6"/>
      <c r="BK1393" s="6"/>
      <c r="BL1393" s="6"/>
      <c r="BM1393" s="6"/>
      <c r="BN1393" s="6"/>
      <c r="BO1393" s="6"/>
      <c r="BP1393" s="6"/>
      <c r="BQ1393" s="6"/>
      <c r="BR1393" s="6"/>
      <c r="BS1393" s="6"/>
      <c r="BT1393" s="6"/>
      <c r="BU1393" s="6"/>
      <c r="BV1393" s="6"/>
      <c r="BW1393" s="6"/>
      <c r="BX1393" s="6"/>
      <c r="BY1393" s="6"/>
      <c r="BZ1393" s="6"/>
      <c r="CA1393" s="6"/>
      <c r="CB1393" s="6"/>
      <c r="CC1393" s="6"/>
      <c r="CD1393" s="6"/>
      <c r="CE1393" s="6"/>
      <c r="CF1393" s="6"/>
      <c r="CG1393" s="6"/>
      <c r="CH1393" s="6"/>
      <c r="CI1393" s="6"/>
      <c r="CJ1393" s="6"/>
      <c r="CK1393" s="6"/>
      <c r="CL1393" s="6"/>
      <c r="CM1393" s="6"/>
      <c r="CN1393" s="6"/>
      <c r="CO1393" s="6"/>
      <c r="CP1393" s="6"/>
      <c r="CQ1393" s="6"/>
      <c r="CR1393" s="6"/>
      <c r="CS1393" s="6"/>
      <c r="CT1393" s="6"/>
      <c r="CU1393" s="6"/>
      <c r="CV1393" s="6"/>
      <c r="CW1393" s="6"/>
      <c r="CX1393" s="6"/>
      <c r="CY1393" s="6"/>
      <c r="CZ1393" s="6"/>
      <c r="DA1393" s="6"/>
      <c r="DB1393" s="6"/>
      <c r="DC1393" s="6"/>
      <c r="DD1393" s="6"/>
      <c r="DE1393" s="6"/>
      <c r="DF1393" s="6"/>
      <c r="DG1393" s="6"/>
      <c r="DH1393" s="6"/>
      <c r="DI1393" s="6"/>
      <c r="DJ1393" s="6"/>
      <c r="DK1393" s="6"/>
      <c r="DL1393" s="6"/>
      <c r="DM1393" s="6"/>
      <c r="DN1393" s="6"/>
      <c r="DO1393" s="6"/>
      <c r="DP1393" s="6"/>
      <c r="DQ1393" s="6"/>
      <c r="DR1393" s="6"/>
      <c r="DS1393" s="6"/>
      <c r="DT1393" s="6"/>
      <c r="DU1393" s="6"/>
      <c r="DV1393" s="6"/>
      <c r="DW1393" s="6"/>
      <c r="DX1393" s="6"/>
      <c r="DY1393" s="6"/>
      <c r="DZ1393" s="6"/>
      <c r="EA1393" s="6"/>
      <c r="EB1393" s="6"/>
      <c r="EC1393" s="6"/>
      <c r="ED1393" s="6"/>
      <c r="EE1393" s="6"/>
      <c r="EF1393" s="6"/>
      <c r="EG1393" s="6"/>
      <c r="EH1393" s="6"/>
      <c r="EI1393" s="6"/>
      <c r="EJ1393" s="6"/>
      <c r="EK1393" s="6"/>
      <c r="EL1393" s="6"/>
      <c r="EM1393" s="6"/>
      <c r="EN1393" s="6"/>
      <c r="EO1393" s="6"/>
      <c r="EP1393" s="6"/>
      <c r="EQ1393" s="6"/>
      <c r="ER1393" s="6"/>
      <c r="ES1393" s="6"/>
      <c r="ET1393" s="6"/>
      <c r="EU1393" s="6"/>
      <c r="EV1393" s="6"/>
      <c r="EW1393" s="6"/>
      <c r="EX1393" s="6"/>
      <c r="EY1393" s="6"/>
      <c r="EZ1393" s="6"/>
      <c r="FA1393" s="6"/>
      <c r="FB1393" s="6"/>
      <c r="FC1393" s="6"/>
      <c r="FD1393" s="6"/>
      <c r="FE1393" s="6"/>
      <c r="FF1393" s="6"/>
      <c r="FG1393" s="6"/>
      <c r="FH1393" s="6"/>
      <c r="FI1393" s="6"/>
      <c r="FJ1393" s="6"/>
      <c r="FK1393" s="6"/>
      <c r="FL1393" s="6"/>
      <c r="FM1393" s="6"/>
      <c r="FN1393" s="6"/>
      <c r="FO1393" s="6"/>
      <c r="FP1393" s="6"/>
      <c r="FQ1393" s="6"/>
      <c r="FR1393" s="6"/>
      <c r="FS1393" s="6"/>
      <c r="FT1393" s="6"/>
      <c r="FU1393" s="6"/>
      <c r="FV1393" s="6"/>
      <c r="FW1393" s="6"/>
      <c r="FX1393" s="6"/>
      <c r="FY1393" s="6"/>
      <c r="FZ1393" s="6"/>
      <c r="GA1393" s="6"/>
      <c r="GB1393" s="6"/>
      <c r="GC1393" s="6"/>
      <c r="GD1393" s="6"/>
      <c r="GE1393" s="6"/>
      <c r="GF1393" s="6"/>
      <c r="GG1393" s="6"/>
      <c r="GH1393" s="6"/>
      <c r="GI1393" s="6"/>
      <c r="GJ1393" s="6"/>
      <c r="GK1393" s="6"/>
      <c r="GL1393" s="6"/>
      <c r="GM1393" s="6"/>
      <c r="GN1393" s="6"/>
      <c r="GO1393" s="6"/>
      <c r="GP1393" s="6"/>
      <c r="GQ1393" s="6"/>
      <c r="GR1393" s="6"/>
      <c r="GS1393" s="6"/>
      <c r="GT1393" s="6"/>
      <c r="GU1393" s="6"/>
      <c r="GV1393" s="6"/>
      <c r="GW1393" s="6"/>
      <c r="GX1393" s="6"/>
      <c r="GY1393" s="6"/>
      <c r="GZ1393" s="6"/>
      <c r="HA1393" s="6"/>
      <c r="HB1393" s="6"/>
      <c r="HC1393" s="6"/>
      <c r="HD1393" s="6"/>
      <c r="HE1393" s="6"/>
      <c r="HF1393" s="6"/>
      <c r="HG1393" s="6"/>
      <c r="HH1393" s="6"/>
      <c r="HI1393" s="6"/>
      <c r="HJ1393" s="6"/>
      <c r="HK1393" s="6"/>
      <c r="HL1393" s="6"/>
      <c r="HM1393" s="6"/>
      <c r="HN1393" s="6"/>
      <c r="HO1393" s="6"/>
      <c r="HP1393" s="6"/>
      <c r="HQ1393" s="6"/>
      <c r="HR1393" s="6"/>
      <c r="HS1393" s="6"/>
      <c r="HT1393" s="6"/>
      <c r="HU1393" s="6"/>
      <c r="HV1393" s="6"/>
      <c r="HW1393" s="6"/>
      <c r="HX1393" s="6"/>
      <c r="HY1393" s="6"/>
      <c r="HZ1393" s="6"/>
      <c r="IA1393" s="6"/>
      <c r="IB1393" s="6"/>
      <c r="IC1393" s="6"/>
      <c r="ID1393" s="6"/>
      <c r="IE1393" s="6"/>
      <c r="IF1393" s="6"/>
      <c r="IG1393" s="6"/>
      <c r="IH1393" s="6"/>
      <c r="II1393" s="6"/>
      <c r="IJ1393" s="6"/>
      <c r="IK1393" s="6"/>
      <c r="IL1393" s="6"/>
      <c r="IM1393" s="6"/>
      <c r="IN1393" s="6"/>
      <c r="IO1393" s="6"/>
      <c r="IP1393" s="6"/>
      <c r="IQ1393" s="6"/>
      <c r="IR1393" s="6"/>
      <c r="IS1393" s="6"/>
      <c r="IT1393" s="6"/>
      <c r="IU1393" s="6"/>
      <c r="IV1393" s="6"/>
    </row>
    <row r="1394" spans="1:256" s="287" customFormat="1" x14ac:dyDescent="0.2">
      <c r="A1394" s="6" t="s">
        <v>894</v>
      </c>
      <c r="B1394" s="66">
        <v>39183.515972222223</v>
      </c>
      <c r="C1394" s="66">
        <v>39184.109027777777</v>
      </c>
      <c r="D1394" s="6" t="s">
        <v>1119</v>
      </c>
      <c r="E1394" s="6" t="s">
        <v>1120</v>
      </c>
      <c r="F1394" s="6"/>
      <c r="G1394" s="6">
        <v>50</v>
      </c>
      <c r="H1394" s="6"/>
      <c r="I1394" s="6"/>
      <c r="J1394" s="6"/>
      <c r="K1394" s="6"/>
      <c r="L1394" s="6"/>
      <c r="M1394" s="357">
        <v>24.97</v>
      </c>
      <c r="N1394" s="6"/>
      <c r="O1394" s="6">
        <v>3680</v>
      </c>
      <c r="P1394" s="6"/>
      <c r="Q1394" s="6">
        <v>6370</v>
      </c>
      <c r="R1394" s="6"/>
      <c r="S1394" s="6">
        <v>0.40400000000000003</v>
      </c>
      <c r="T1394" s="6"/>
      <c r="U1394" s="6">
        <v>1.83</v>
      </c>
      <c r="V1394" s="6"/>
      <c r="W1394" s="6">
        <v>20.6</v>
      </c>
      <c r="X1394" s="6"/>
      <c r="Y1394" s="6">
        <v>479</v>
      </c>
      <c r="Z1394" s="6"/>
      <c r="AA1394" s="6">
        <v>759</v>
      </c>
      <c r="AB1394" s="6"/>
      <c r="AC1394" s="6">
        <v>2450</v>
      </c>
      <c r="AD1394" s="6" t="s">
        <v>1784</v>
      </c>
      <c r="AE1394" s="6">
        <v>18</v>
      </c>
      <c r="AF1394" s="6"/>
      <c r="AG1394" s="6">
        <v>1900</v>
      </c>
      <c r="AH1394" s="6"/>
      <c r="AI1394" s="6">
        <v>19</v>
      </c>
      <c r="AJ1394" s="6" t="s">
        <v>1784</v>
      </c>
      <c r="AK1394" s="6">
        <v>2.5</v>
      </c>
      <c r="AL1394" s="6"/>
      <c r="AM1394" s="6">
        <v>6.9399999999999995</v>
      </c>
      <c r="AN1394" s="6"/>
      <c r="AO1394" s="6">
        <v>78.400000000000006</v>
      </c>
      <c r="AP1394" s="6"/>
      <c r="AQ1394" s="6">
        <v>240</v>
      </c>
      <c r="AR1394" s="6"/>
      <c r="AS1394" s="6"/>
      <c r="AT1394" s="6"/>
      <c r="AU1394" s="6"/>
      <c r="AV1394" s="6"/>
      <c r="AW1394" s="6"/>
      <c r="AX1394" s="6"/>
      <c r="AY1394" s="6"/>
      <c r="AZ1394" s="6"/>
      <c r="BA1394" s="6">
        <v>37</v>
      </c>
      <c r="BB1394" s="6"/>
      <c r="BC1394" s="6"/>
      <c r="BD1394" s="6"/>
      <c r="BE1394" s="6"/>
      <c r="BF1394" s="6"/>
      <c r="BG1394" s="6"/>
      <c r="BH1394" s="6"/>
      <c r="BI1394" s="6"/>
      <c r="BJ1394" s="6"/>
      <c r="BK1394" s="6"/>
      <c r="BL1394" s="6"/>
      <c r="BM1394" s="6"/>
      <c r="BN1394" s="6"/>
      <c r="BO1394" s="6"/>
      <c r="BP1394" s="6"/>
      <c r="BQ1394" s="6"/>
      <c r="BR1394" s="6"/>
      <c r="BS1394" s="6"/>
      <c r="BT1394" s="6"/>
      <c r="BU1394" s="6"/>
      <c r="BV1394" s="6"/>
      <c r="BW1394" s="6"/>
      <c r="BX1394" s="6"/>
      <c r="BY1394" s="6"/>
      <c r="BZ1394" s="6"/>
      <c r="CA1394" s="6">
        <v>250</v>
      </c>
      <c r="CB1394" s="6"/>
      <c r="CC1394" s="6">
        <v>95</v>
      </c>
      <c r="CD1394" s="6"/>
      <c r="CE1394" s="6"/>
      <c r="CF1394" s="6"/>
      <c r="CG1394" s="6"/>
      <c r="CH1394" s="6"/>
      <c r="CI1394" s="6"/>
      <c r="CJ1394" s="6"/>
      <c r="CK1394" s="6"/>
      <c r="CL1394" s="6"/>
      <c r="CM1394" s="6"/>
      <c r="CN1394" s="6"/>
      <c r="CO1394" s="6"/>
      <c r="CP1394" s="6"/>
      <c r="CQ1394" s="6"/>
      <c r="CR1394" s="6"/>
      <c r="CS1394" s="6"/>
      <c r="CT1394" s="6"/>
      <c r="CU1394" s="6"/>
      <c r="CV1394" s="6"/>
      <c r="CW1394" s="6"/>
      <c r="CX1394" s="6"/>
      <c r="CY1394" s="6"/>
      <c r="CZ1394" s="6"/>
      <c r="DA1394" s="6"/>
      <c r="DB1394" s="6"/>
      <c r="DC1394" s="6"/>
      <c r="DD1394" s="6"/>
      <c r="DE1394" s="6"/>
      <c r="DF1394" s="6"/>
      <c r="DG1394" s="6"/>
      <c r="DH1394" s="6"/>
      <c r="DI1394" s="6"/>
      <c r="DJ1394" s="6"/>
      <c r="DK1394" s="6"/>
      <c r="DL1394" s="6"/>
      <c r="DM1394" s="6"/>
      <c r="DN1394" s="6"/>
      <c r="DO1394" s="6"/>
      <c r="DP1394" s="6"/>
      <c r="DQ1394" s="6"/>
      <c r="DR1394" s="6"/>
      <c r="DS1394" s="6"/>
      <c r="DT1394" s="6"/>
      <c r="DU1394" s="6"/>
      <c r="DV1394" s="6"/>
      <c r="DW1394" s="6"/>
      <c r="DX1394" s="6"/>
      <c r="DY1394" s="6"/>
      <c r="DZ1394" s="6"/>
      <c r="EA1394" s="6"/>
      <c r="EB1394" s="6"/>
      <c r="EC1394" s="6"/>
      <c r="ED1394" s="6"/>
      <c r="EE1394" s="6"/>
      <c r="EF1394" s="6"/>
      <c r="EG1394" s="6"/>
      <c r="EH1394" s="6"/>
      <c r="EI1394" s="6"/>
      <c r="EJ1394" s="6"/>
      <c r="EK1394" s="6"/>
      <c r="EL1394" s="6"/>
      <c r="EM1394" s="6"/>
      <c r="EN1394" s="6"/>
      <c r="EO1394" s="6"/>
      <c r="EP1394" s="6"/>
      <c r="EQ1394" s="6"/>
      <c r="ER1394" s="6"/>
      <c r="ES1394" s="6"/>
      <c r="ET1394" s="6"/>
      <c r="EU1394" s="6"/>
      <c r="EV1394" s="6"/>
      <c r="EW1394" s="6"/>
      <c r="EX1394" s="6"/>
      <c r="EY1394" s="6"/>
      <c r="EZ1394" s="6"/>
      <c r="FA1394" s="6"/>
      <c r="FB1394" s="6"/>
      <c r="FC1394" s="6"/>
      <c r="FD1394" s="6"/>
      <c r="FE1394" s="6"/>
      <c r="FF1394" s="6"/>
      <c r="FG1394" s="6"/>
      <c r="FH1394" s="6"/>
      <c r="FI1394" s="6"/>
      <c r="FJ1394" s="6"/>
      <c r="FK1394" s="6"/>
      <c r="FL1394" s="6"/>
      <c r="FM1394" s="6"/>
      <c r="FN1394" s="6"/>
      <c r="FO1394" s="6"/>
      <c r="FP1394" s="6"/>
      <c r="FQ1394" s="6"/>
      <c r="FR1394" s="6"/>
      <c r="FS1394" s="6"/>
      <c r="FT1394" s="6"/>
      <c r="FU1394" s="6"/>
      <c r="FV1394" s="6"/>
      <c r="FW1394" s="6"/>
      <c r="FX1394" s="6"/>
      <c r="FY1394" s="6"/>
      <c r="FZ1394" s="6"/>
      <c r="GA1394" s="6"/>
      <c r="GB1394" s="6"/>
      <c r="GC1394" s="6"/>
      <c r="GD1394" s="6"/>
      <c r="GE1394" s="6"/>
      <c r="GF1394" s="6"/>
      <c r="GG1394" s="6"/>
      <c r="GH1394" s="6"/>
      <c r="GI1394" s="6"/>
      <c r="GJ1394" s="6"/>
      <c r="GK1394" s="6"/>
      <c r="GL1394" s="6"/>
      <c r="GM1394" s="6"/>
      <c r="GN1394" s="6"/>
      <c r="GO1394" s="6"/>
      <c r="GP1394" s="6"/>
      <c r="GQ1394" s="6"/>
      <c r="GR1394" s="6"/>
      <c r="GS1394" s="6"/>
      <c r="GT1394" s="6"/>
      <c r="GU1394" s="6"/>
      <c r="GV1394" s="6"/>
      <c r="GW1394" s="6"/>
      <c r="GX1394" s="6"/>
      <c r="GY1394" s="6"/>
      <c r="GZ1394" s="6"/>
      <c r="HA1394" s="6"/>
      <c r="HB1394" s="6"/>
      <c r="HC1394" s="6"/>
      <c r="HD1394" s="6"/>
      <c r="HE1394" s="6"/>
      <c r="HF1394" s="6"/>
      <c r="HG1394" s="6"/>
      <c r="HH1394" s="6"/>
      <c r="HI1394" s="6"/>
      <c r="HJ1394" s="6"/>
      <c r="HK1394" s="6"/>
      <c r="HL1394" s="6"/>
      <c r="HM1394" s="6"/>
      <c r="HN1394" s="6"/>
      <c r="HO1394" s="6"/>
      <c r="HP1394" s="6"/>
      <c r="HQ1394" s="6"/>
      <c r="HR1394" s="6"/>
      <c r="HS1394" s="6"/>
      <c r="HT1394" s="6"/>
      <c r="HU1394" s="6"/>
      <c r="HV1394" s="6"/>
      <c r="HW1394" s="6"/>
      <c r="HX1394" s="6"/>
      <c r="HY1394" s="6"/>
      <c r="HZ1394" s="6"/>
      <c r="IA1394" s="6"/>
      <c r="IB1394" s="6"/>
      <c r="IC1394" s="6"/>
      <c r="ID1394" s="6"/>
      <c r="IE1394" s="6"/>
      <c r="IF1394" s="6"/>
      <c r="IG1394" s="6"/>
      <c r="IH1394" s="6"/>
      <c r="II1394" s="6"/>
      <c r="IJ1394" s="6"/>
      <c r="IK1394" s="6"/>
      <c r="IL1394" s="6"/>
      <c r="IM1394" s="6"/>
      <c r="IN1394" s="6"/>
      <c r="IO1394" s="6"/>
      <c r="IP1394" s="6"/>
      <c r="IQ1394" s="6"/>
      <c r="IR1394" s="6"/>
      <c r="IS1394" s="6"/>
      <c r="IT1394" s="6"/>
      <c r="IU1394" s="6"/>
      <c r="IV1394" s="6"/>
    </row>
    <row r="1395" spans="1:256" s="287" customFormat="1" x14ac:dyDescent="0.2">
      <c r="A1395" s="6" t="s">
        <v>894</v>
      </c>
      <c r="B1395" s="66">
        <v>39183.758333333331</v>
      </c>
      <c r="C1395" s="66">
        <v>39183.86041666667</v>
      </c>
      <c r="D1395" s="6" t="s">
        <v>1121</v>
      </c>
      <c r="E1395" s="6" t="s">
        <v>1122</v>
      </c>
      <c r="F1395" s="6"/>
      <c r="G1395" s="6">
        <v>50</v>
      </c>
      <c r="H1395" s="6"/>
      <c r="I1395" s="6"/>
      <c r="J1395" s="6"/>
      <c r="K1395" s="6"/>
      <c r="L1395" s="6"/>
      <c r="M1395" s="356">
        <v>3.52</v>
      </c>
      <c r="N1395" s="6"/>
      <c r="O1395" s="6"/>
      <c r="P1395" s="6"/>
      <c r="Q1395" s="6">
        <v>6260</v>
      </c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  <c r="BD1395" s="6"/>
      <c r="BE1395" s="6"/>
      <c r="BF1395" s="6"/>
      <c r="BG1395" s="6"/>
      <c r="BH1395" s="6"/>
      <c r="BI1395" s="6"/>
      <c r="BJ1395" s="6"/>
      <c r="BK1395" s="6"/>
      <c r="BL1395" s="6"/>
      <c r="BM1395" s="6"/>
      <c r="BN1395" s="6"/>
      <c r="BO1395" s="6"/>
      <c r="BP1395" s="6"/>
      <c r="BQ1395" s="6"/>
      <c r="BR1395" s="6"/>
      <c r="BS1395" s="6"/>
      <c r="BT1395" s="6"/>
      <c r="BU1395" s="6"/>
      <c r="BV1395" s="6"/>
      <c r="BW1395" s="6"/>
      <c r="BX1395" s="6"/>
      <c r="BY1395" s="6"/>
      <c r="BZ1395" s="6"/>
      <c r="CA1395" s="6"/>
      <c r="CB1395" s="6"/>
      <c r="CC1395" s="6"/>
      <c r="CD1395" s="6"/>
      <c r="CE1395" s="6"/>
      <c r="CF1395" s="6"/>
      <c r="CG1395" s="6"/>
      <c r="CH1395" s="6"/>
      <c r="CI1395" s="6"/>
      <c r="CJ1395" s="6"/>
      <c r="CK1395" s="6"/>
      <c r="CL1395" s="6"/>
      <c r="CM1395" s="6"/>
      <c r="CN1395" s="6"/>
      <c r="CO1395" s="6"/>
      <c r="CP1395" s="6"/>
      <c r="CQ1395" s="6"/>
      <c r="CR1395" s="6"/>
      <c r="CS1395" s="6"/>
      <c r="CT1395" s="6"/>
      <c r="CU1395" s="6"/>
      <c r="CV1395" s="6"/>
      <c r="CW1395" s="6"/>
      <c r="CX1395" s="6"/>
      <c r="CY1395" s="6"/>
      <c r="CZ1395" s="6"/>
      <c r="DA1395" s="6"/>
      <c r="DB1395" s="6"/>
      <c r="DC1395" s="6"/>
      <c r="DD1395" s="6"/>
      <c r="DE1395" s="6"/>
      <c r="DF1395" s="6"/>
      <c r="DG1395" s="6"/>
      <c r="DH1395" s="6"/>
      <c r="DI1395" s="6"/>
      <c r="DJ1395" s="6"/>
      <c r="DK1395" s="6"/>
      <c r="DL1395" s="6"/>
      <c r="DM1395" s="6"/>
      <c r="DN1395" s="6"/>
      <c r="DO1395" s="6"/>
      <c r="DP1395" s="6"/>
      <c r="DQ1395" s="6"/>
      <c r="DR1395" s="6"/>
      <c r="DS1395" s="6"/>
      <c r="DT1395" s="6"/>
      <c r="DU1395" s="6"/>
      <c r="DV1395" s="6"/>
      <c r="DW1395" s="6"/>
      <c r="DX1395" s="6"/>
      <c r="DY1395" s="6"/>
      <c r="DZ1395" s="6"/>
      <c r="EA1395" s="6"/>
      <c r="EB1395" s="6"/>
      <c r="EC1395" s="6"/>
      <c r="ED1395" s="6"/>
      <c r="EE1395" s="6"/>
      <c r="EF1395" s="6"/>
      <c r="EG1395" s="6"/>
      <c r="EH1395" s="6"/>
      <c r="EI1395" s="6"/>
      <c r="EJ1395" s="6"/>
      <c r="EK1395" s="6"/>
      <c r="EL1395" s="6"/>
      <c r="EM1395" s="6"/>
      <c r="EN1395" s="6"/>
      <c r="EO1395" s="6"/>
      <c r="EP1395" s="6"/>
      <c r="EQ1395" s="6"/>
      <c r="ER1395" s="6"/>
      <c r="ES1395" s="6"/>
      <c r="ET1395" s="6"/>
      <c r="EU1395" s="6"/>
      <c r="EV1395" s="6"/>
      <c r="EW1395" s="6"/>
      <c r="EX1395" s="6"/>
      <c r="EY1395" s="6"/>
      <c r="EZ1395" s="6"/>
      <c r="FA1395" s="6"/>
      <c r="FB1395" s="6"/>
      <c r="FC1395" s="6"/>
      <c r="FD1395" s="6"/>
      <c r="FE1395" s="6"/>
      <c r="FF1395" s="6"/>
      <c r="FG1395" s="6"/>
      <c r="FH1395" s="6"/>
      <c r="FI1395" s="6"/>
      <c r="FJ1395" s="6"/>
      <c r="FK1395" s="6"/>
      <c r="FL1395" s="6"/>
      <c r="FM1395" s="6"/>
      <c r="FN1395" s="6"/>
      <c r="FO1395" s="6"/>
      <c r="FP1395" s="6"/>
      <c r="FQ1395" s="6"/>
      <c r="FR1395" s="6"/>
      <c r="FS1395" s="6"/>
      <c r="FT1395" s="6"/>
      <c r="FU1395" s="6"/>
      <c r="FV1395" s="6"/>
      <c r="FW1395" s="6"/>
      <c r="FX1395" s="6"/>
      <c r="FY1395" s="6"/>
      <c r="FZ1395" s="6"/>
      <c r="GA1395" s="6"/>
      <c r="GB1395" s="6"/>
      <c r="GC1395" s="6"/>
      <c r="GD1395" s="6"/>
      <c r="GE1395" s="6"/>
      <c r="GF1395" s="6"/>
      <c r="GG1395" s="6"/>
      <c r="GH1395" s="6"/>
      <c r="GI1395" s="6"/>
      <c r="GJ1395" s="6"/>
      <c r="GK1395" s="6"/>
      <c r="GL1395" s="6"/>
      <c r="GM1395" s="6"/>
      <c r="GN1395" s="6"/>
      <c r="GO1395" s="6"/>
      <c r="GP1395" s="6"/>
      <c r="GQ1395" s="6"/>
      <c r="GR1395" s="6"/>
      <c r="GS1395" s="6"/>
      <c r="GT1395" s="6"/>
      <c r="GU1395" s="6"/>
      <c r="GV1395" s="6"/>
      <c r="GW1395" s="6"/>
      <c r="GX1395" s="6"/>
      <c r="GY1395" s="6"/>
      <c r="GZ1395" s="6"/>
      <c r="HA1395" s="6"/>
      <c r="HB1395" s="6"/>
      <c r="HC1395" s="6"/>
      <c r="HD1395" s="6"/>
      <c r="HE1395" s="6"/>
      <c r="HF1395" s="6"/>
      <c r="HG1395" s="6"/>
      <c r="HH1395" s="6"/>
      <c r="HI1395" s="6"/>
      <c r="HJ1395" s="6"/>
      <c r="HK1395" s="6"/>
      <c r="HL1395" s="6"/>
      <c r="HM1395" s="6"/>
      <c r="HN1395" s="6"/>
      <c r="HO1395" s="6"/>
      <c r="HP1395" s="6"/>
      <c r="HQ1395" s="6"/>
      <c r="HR1395" s="6"/>
      <c r="HS1395" s="6"/>
      <c r="HT1395" s="6"/>
      <c r="HU1395" s="6"/>
      <c r="HV1395" s="6"/>
      <c r="HW1395" s="6"/>
      <c r="HX1395" s="6"/>
      <c r="HY1395" s="6"/>
      <c r="HZ1395" s="6"/>
      <c r="IA1395" s="6"/>
      <c r="IB1395" s="6"/>
      <c r="IC1395" s="6"/>
      <c r="ID1395" s="6"/>
      <c r="IE1395" s="6"/>
      <c r="IF1395" s="6"/>
      <c r="IG1395" s="6"/>
      <c r="IH1395" s="6"/>
      <c r="II1395" s="6"/>
      <c r="IJ1395" s="6"/>
      <c r="IK1395" s="6"/>
      <c r="IL1395" s="6"/>
      <c r="IM1395" s="6"/>
      <c r="IN1395" s="6"/>
      <c r="IO1395" s="6"/>
      <c r="IP1395" s="6"/>
      <c r="IQ1395" s="6"/>
      <c r="IR1395" s="6"/>
      <c r="IS1395" s="6"/>
      <c r="IT1395" s="6"/>
      <c r="IU1395" s="6"/>
      <c r="IV1395" s="6"/>
    </row>
    <row r="1396" spans="1:256" s="287" customFormat="1" x14ac:dyDescent="0.2">
      <c r="A1396" s="6" t="s">
        <v>894</v>
      </c>
      <c r="B1396" s="66">
        <v>39183.881249999999</v>
      </c>
      <c r="C1396" s="66">
        <v>39184.109027777777</v>
      </c>
      <c r="D1396" s="6" t="s">
        <v>1123</v>
      </c>
      <c r="E1396" s="6" t="s">
        <v>1124</v>
      </c>
      <c r="F1396" s="6"/>
      <c r="G1396" s="6">
        <v>50</v>
      </c>
      <c r="H1396" s="6"/>
      <c r="I1396" s="6"/>
      <c r="J1396" s="6"/>
      <c r="K1396" s="6"/>
      <c r="L1396" s="6"/>
      <c r="M1396" s="6">
        <v>18.39</v>
      </c>
      <c r="N1396" s="6"/>
      <c r="O1396" s="6"/>
      <c r="P1396" s="6"/>
      <c r="Q1396" s="6">
        <v>6760</v>
      </c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  <c r="BD1396" s="6"/>
      <c r="BE1396" s="6"/>
      <c r="BF1396" s="6"/>
      <c r="BG1396" s="6"/>
      <c r="BH1396" s="6"/>
      <c r="BI1396" s="6"/>
      <c r="BJ1396" s="6"/>
      <c r="BK1396" s="6"/>
      <c r="BL1396" s="6"/>
      <c r="BM1396" s="6"/>
      <c r="BN1396" s="6"/>
      <c r="BO1396" s="6"/>
      <c r="BP1396" s="6"/>
      <c r="BQ1396" s="6"/>
      <c r="BR1396" s="6"/>
      <c r="BS1396" s="6"/>
      <c r="BT1396" s="6"/>
      <c r="BU1396" s="6"/>
      <c r="BV1396" s="6"/>
      <c r="BW1396" s="6"/>
      <c r="BX1396" s="6"/>
      <c r="BY1396" s="6"/>
      <c r="BZ1396" s="6"/>
      <c r="CA1396" s="6"/>
      <c r="CB1396" s="6"/>
      <c r="CC1396" s="6"/>
      <c r="CD1396" s="6"/>
      <c r="CE1396" s="6"/>
      <c r="CF1396" s="6"/>
      <c r="CG1396" s="6"/>
      <c r="CH1396" s="6"/>
      <c r="CI1396" s="6"/>
      <c r="CJ1396" s="6"/>
      <c r="CK1396" s="6"/>
      <c r="CL1396" s="6"/>
      <c r="CM1396" s="6"/>
      <c r="CN1396" s="6"/>
      <c r="CO1396" s="6"/>
      <c r="CP1396" s="6"/>
      <c r="CQ1396" s="6"/>
      <c r="CR1396" s="6"/>
      <c r="CS1396" s="6"/>
      <c r="CT1396" s="6"/>
      <c r="CU1396" s="6"/>
      <c r="CV1396" s="6"/>
      <c r="CW1396" s="6"/>
      <c r="CX1396" s="6"/>
      <c r="CY1396" s="6"/>
      <c r="CZ1396" s="6"/>
      <c r="DA1396" s="6"/>
      <c r="DB1396" s="6"/>
      <c r="DC1396" s="6"/>
      <c r="DD1396" s="6"/>
      <c r="DE1396" s="6"/>
      <c r="DF1396" s="6"/>
      <c r="DG1396" s="6"/>
      <c r="DH1396" s="6"/>
      <c r="DI1396" s="6"/>
      <c r="DJ1396" s="6"/>
      <c r="DK1396" s="6"/>
      <c r="DL1396" s="6"/>
      <c r="DM1396" s="6"/>
      <c r="DN1396" s="6"/>
      <c r="DO1396" s="6"/>
      <c r="DP1396" s="6"/>
      <c r="DQ1396" s="6"/>
      <c r="DR1396" s="6"/>
      <c r="DS1396" s="6"/>
      <c r="DT1396" s="6"/>
      <c r="DU1396" s="6"/>
      <c r="DV1396" s="6"/>
      <c r="DW1396" s="6"/>
      <c r="DX1396" s="6"/>
      <c r="DY1396" s="6"/>
      <c r="DZ1396" s="6"/>
      <c r="EA1396" s="6"/>
      <c r="EB1396" s="6"/>
      <c r="EC1396" s="6"/>
      <c r="ED1396" s="6"/>
      <c r="EE1396" s="6"/>
      <c r="EF1396" s="6"/>
      <c r="EG1396" s="6"/>
      <c r="EH1396" s="6"/>
      <c r="EI1396" s="6"/>
      <c r="EJ1396" s="6"/>
      <c r="EK1396" s="6"/>
      <c r="EL1396" s="6"/>
      <c r="EM1396" s="6"/>
      <c r="EN1396" s="6"/>
      <c r="EO1396" s="6"/>
      <c r="EP1396" s="6"/>
      <c r="EQ1396" s="6"/>
      <c r="ER1396" s="6"/>
      <c r="ES1396" s="6"/>
      <c r="ET1396" s="6"/>
      <c r="EU1396" s="6"/>
      <c r="EV1396" s="6"/>
      <c r="EW1396" s="6"/>
      <c r="EX1396" s="6"/>
      <c r="EY1396" s="6"/>
      <c r="EZ1396" s="6"/>
      <c r="FA1396" s="6"/>
      <c r="FB1396" s="6"/>
      <c r="FC1396" s="6"/>
      <c r="FD1396" s="6"/>
      <c r="FE1396" s="6"/>
      <c r="FF1396" s="6"/>
      <c r="FG1396" s="6"/>
      <c r="FH1396" s="6"/>
      <c r="FI1396" s="6"/>
      <c r="FJ1396" s="6"/>
      <c r="FK1396" s="6"/>
      <c r="FL1396" s="6"/>
      <c r="FM1396" s="6"/>
      <c r="FN1396" s="6"/>
      <c r="FO1396" s="6"/>
      <c r="FP1396" s="6"/>
      <c r="FQ1396" s="6"/>
      <c r="FR1396" s="6"/>
      <c r="FS1396" s="6"/>
      <c r="FT1396" s="6"/>
      <c r="FU1396" s="6"/>
      <c r="FV1396" s="6"/>
      <c r="FW1396" s="6"/>
      <c r="FX1396" s="6"/>
      <c r="FY1396" s="6"/>
      <c r="FZ1396" s="6"/>
      <c r="GA1396" s="6"/>
      <c r="GB1396" s="6"/>
      <c r="GC1396" s="6"/>
      <c r="GD1396" s="6"/>
      <c r="GE1396" s="6"/>
      <c r="GF1396" s="6"/>
      <c r="GG1396" s="6"/>
      <c r="GH1396" s="6"/>
      <c r="GI1396" s="6"/>
      <c r="GJ1396" s="6"/>
      <c r="GK1396" s="6"/>
      <c r="GL1396" s="6"/>
      <c r="GM1396" s="6"/>
      <c r="GN1396" s="6"/>
      <c r="GO1396" s="6"/>
      <c r="GP1396" s="6"/>
      <c r="GQ1396" s="6"/>
      <c r="GR1396" s="6"/>
      <c r="GS1396" s="6"/>
      <c r="GT1396" s="6"/>
      <c r="GU1396" s="6"/>
      <c r="GV1396" s="6"/>
      <c r="GW1396" s="6"/>
      <c r="GX1396" s="6"/>
      <c r="GY1396" s="6"/>
      <c r="GZ1396" s="6"/>
      <c r="HA1396" s="6"/>
      <c r="HB1396" s="6"/>
      <c r="HC1396" s="6"/>
      <c r="HD1396" s="6"/>
      <c r="HE1396" s="6"/>
      <c r="HF1396" s="6"/>
      <c r="HG1396" s="6"/>
      <c r="HH1396" s="6"/>
      <c r="HI1396" s="6"/>
      <c r="HJ1396" s="6"/>
      <c r="HK1396" s="6"/>
      <c r="HL1396" s="6"/>
      <c r="HM1396" s="6"/>
      <c r="HN1396" s="6"/>
      <c r="HO1396" s="6"/>
      <c r="HP1396" s="6"/>
      <c r="HQ1396" s="6"/>
      <c r="HR1396" s="6"/>
      <c r="HS1396" s="6"/>
      <c r="HT1396" s="6"/>
      <c r="HU1396" s="6"/>
      <c r="HV1396" s="6"/>
      <c r="HW1396" s="6"/>
      <c r="HX1396" s="6"/>
      <c r="HY1396" s="6"/>
      <c r="HZ1396" s="6"/>
      <c r="IA1396" s="6"/>
      <c r="IB1396" s="6"/>
      <c r="IC1396" s="6"/>
      <c r="ID1396" s="6"/>
      <c r="IE1396" s="6"/>
      <c r="IF1396" s="6"/>
      <c r="IG1396" s="6"/>
      <c r="IH1396" s="6"/>
      <c r="II1396" s="6"/>
      <c r="IJ1396" s="6"/>
      <c r="IK1396" s="6"/>
      <c r="IL1396" s="6"/>
      <c r="IM1396" s="6"/>
      <c r="IN1396" s="6"/>
      <c r="IO1396" s="6"/>
      <c r="IP1396" s="6"/>
      <c r="IQ1396" s="6"/>
      <c r="IR1396" s="6"/>
      <c r="IS1396" s="6"/>
      <c r="IT1396" s="6"/>
      <c r="IU1396" s="6"/>
      <c r="IV1396" s="6"/>
    </row>
    <row r="1397" spans="1:256" s="287" customFormat="1" x14ac:dyDescent="0.2">
      <c r="A1397" s="6" t="s">
        <v>894</v>
      </c>
      <c r="B1397" s="66">
        <v>39184.209722222222</v>
      </c>
      <c r="C1397" s="66">
        <v>39184.40625</v>
      </c>
      <c r="D1397" s="6" t="s">
        <v>1125</v>
      </c>
      <c r="E1397" s="6" t="s">
        <v>1126</v>
      </c>
      <c r="F1397" s="6"/>
      <c r="G1397" s="6">
        <v>50</v>
      </c>
      <c r="H1397" s="6"/>
      <c r="I1397" s="6"/>
      <c r="J1397" s="6"/>
      <c r="K1397" s="6"/>
      <c r="L1397" s="6"/>
      <c r="M1397" s="6">
        <v>3.51</v>
      </c>
      <c r="N1397" s="6"/>
      <c r="O1397" s="6"/>
      <c r="P1397" s="6"/>
      <c r="Q1397" s="6">
        <v>33</v>
      </c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  <c r="BD1397" s="6"/>
      <c r="BE1397" s="6"/>
      <c r="BF1397" s="6"/>
      <c r="BG1397" s="6"/>
      <c r="BH1397" s="6"/>
      <c r="BI1397" s="6"/>
      <c r="BJ1397" s="6"/>
      <c r="BK1397" s="6"/>
      <c r="BL1397" s="6"/>
      <c r="BM1397" s="6"/>
      <c r="BN1397" s="6"/>
      <c r="BO1397" s="6"/>
      <c r="BP1397" s="6"/>
      <c r="BQ1397" s="6"/>
      <c r="BR1397" s="6"/>
      <c r="BS1397" s="6"/>
      <c r="BT1397" s="6"/>
      <c r="BU1397" s="6"/>
      <c r="BV1397" s="6"/>
      <c r="BW1397" s="6"/>
      <c r="BX1397" s="6"/>
      <c r="BY1397" s="6"/>
      <c r="BZ1397" s="6"/>
      <c r="CA1397" s="6"/>
      <c r="CB1397" s="6"/>
      <c r="CC1397" s="6"/>
      <c r="CD1397" s="6"/>
      <c r="CE1397" s="6"/>
      <c r="CF1397" s="6"/>
      <c r="CG1397" s="6"/>
      <c r="CH1397" s="6"/>
      <c r="CI1397" s="6"/>
      <c r="CJ1397" s="6"/>
      <c r="CK1397" s="6"/>
      <c r="CL1397" s="6"/>
      <c r="CM1397" s="6"/>
      <c r="CN1397" s="6"/>
      <c r="CO1397" s="6"/>
      <c r="CP1397" s="6"/>
      <c r="CQ1397" s="6"/>
      <c r="CR1397" s="6"/>
      <c r="CS1397" s="6"/>
      <c r="CT1397" s="6"/>
      <c r="CU1397" s="6"/>
      <c r="CV1397" s="6"/>
      <c r="CW1397" s="6"/>
      <c r="CX1397" s="6"/>
      <c r="CY1397" s="6"/>
      <c r="CZ1397" s="6"/>
      <c r="DA1397" s="6"/>
      <c r="DB1397" s="6"/>
      <c r="DC1397" s="6"/>
      <c r="DD1397" s="6"/>
      <c r="DE1397" s="6"/>
      <c r="DF1397" s="6"/>
      <c r="DG1397" s="6"/>
      <c r="DH1397" s="6"/>
      <c r="DI1397" s="6"/>
      <c r="DJ1397" s="6"/>
      <c r="DK1397" s="6"/>
      <c r="DL1397" s="6"/>
      <c r="DM1397" s="6"/>
      <c r="DN1397" s="6"/>
      <c r="DO1397" s="6"/>
      <c r="DP1397" s="6"/>
      <c r="DQ1397" s="6"/>
      <c r="DR1397" s="6"/>
      <c r="DS1397" s="6"/>
      <c r="DT1397" s="6"/>
      <c r="DU1397" s="6"/>
      <c r="DV1397" s="6"/>
      <c r="DW1397" s="6"/>
      <c r="DX1397" s="6"/>
      <c r="DY1397" s="6"/>
      <c r="DZ1397" s="6"/>
      <c r="EA1397" s="6"/>
      <c r="EB1397" s="6"/>
      <c r="EC1397" s="6"/>
      <c r="ED1397" s="6"/>
      <c r="EE1397" s="6"/>
      <c r="EF1397" s="6"/>
      <c r="EG1397" s="6"/>
      <c r="EH1397" s="6"/>
      <c r="EI1397" s="6"/>
      <c r="EJ1397" s="6"/>
      <c r="EK1397" s="6"/>
      <c r="EL1397" s="6"/>
      <c r="EM1397" s="6"/>
      <c r="EN1397" s="6"/>
      <c r="EO1397" s="6"/>
      <c r="EP1397" s="6"/>
      <c r="EQ1397" s="6"/>
      <c r="ER1397" s="6"/>
      <c r="ES1397" s="6"/>
      <c r="ET1397" s="6"/>
      <c r="EU1397" s="6"/>
      <c r="EV1397" s="6"/>
      <c r="EW1397" s="6"/>
      <c r="EX1397" s="6"/>
      <c r="EY1397" s="6"/>
      <c r="EZ1397" s="6"/>
      <c r="FA1397" s="6"/>
      <c r="FB1397" s="6"/>
      <c r="FC1397" s="6"/>
      <c r="FD1397" s="6"/>
      <c r="FE1397" s="6"/>
      <c r="FF1397" s="6"/>
      <c r="FG1397" s="6"/>
      <c r="FH1397" s="6"/>
      <c r="FI1397" s="6"/>
      <c r="FJ1397" s="6"/>
      <c r="FK1397" s="6"/>
      <c r="FL1397" s="6"/>
      <c r="FM1397" s="6"/>
      <c r="FN1397" s="6"/>
      <c r="FO1397" s="6"/>
      <c r="FP1397" s="6"/>
      <c r="FQ1397" s="6"/>
      <c r="FR1397" s="6"/>
      <c r="FS1397" s="6"/>
      <c r="FT1397" s="6"/>
      <c r="FU1397" s="6"/>
      <c r="FV1397" s="6"/>
      <c r="FW1397" s="6"/>
      <c r="FX1397" s="6"/>
      <c r="FY1397" s="6"/>
      <c r="FZ1397" s="6"/>
      <c r="GA1397" s="6"/>
      <c r="GB1397" s="6"/>
      <c r="GC1397" s="6"/>
      <c r="GD1397" s="6"/>
      <c r="GE1397" s="6"/>
      <c r="GF1397" s="6"/>
      <c r="GG1397" s="6"/>
      <c r="GH1397" s="6"/>
      <c r="GI1397" s="6"/>
      <c r="GJ1397" s="6"/>
      <c r="GK1397" s="6"/>
      <c r="GL1397" s="6"/>
      <c r="GM1397" s="6"/>
      <c r="GN1397" s="6"/>
      <c r="GO1397" s="6"/>
      <c r="GP1397" s="6"/>
      <c r="GQ1397" s="6"/>
      <c r="GR1397" s="6"/>
      <c r="GS1397" s="6"/>
      <c r="GT1397" s="6"/>
      <c r="GU1397" s="6"/>
      <c r="GV1397" s="6"/>
      <c r="GW1397" s="6"/>
      <c r="GX1397" s="6"/>
      <c r="GY1397" s="6"/>
      <c r="GZ1397" s="6"/>
      <c r="HA1397" s="6"/>
      <c r="HB1397" s="6"/>
      <c r="HC1397" s="6"/>
      <c r="HD1397" s="6"/>
      <c r="HE1397" s="6"/>
      <c r="HF1397" s="6"/>
      <c r="HG1397" s="6"/>
      <c r="HH1397" s="6"/>
      <c r="HI1397" s="6"/>
      <c r="HJ1397" s="6"/>
      <c r="HK1397" s="6"/>
      <c r="HL1397" s="6"/>
      <c r="HM1397" s="6"/>
      <c r="HN1397" s="6"/>
      <c r="HO1397" s="6"/>
      <c r="HP1397" s="6"/>
      <c r="HQ1397" s="6"/>
      <c r="HR1397" s="6"/>
      <c r="HS1397" s="6"/>
      <c r="HT1397" s="6"/>
      <c r="HU1397" s="6"/>
      <c r="HV1397" s="6"/>
      <c r="HW1397" s="6"/>
      <c r="HX1397" s="6"/>
      <c r="HY1397" s="6"/>
      <c r="HZ1397" s="6"/>
      <c r="IA1397" s="6"/>
      <c r="IB1397" s="6"/>
      <c r="IC1397" s="6"/>
      <c r="ID1397" s="6"/>
      <c r="IE1397" s="6"/>
      <c r="IF1397" s="6"/>
      <c r="IG1397" s="6"/>
      <c r="IH1397" s="6"/>
      <c r="II1397" s="6"/>
      <c r="IJ1397" s="6"/>
      <c r="IK1397" s="6"/>
      <c r="IL1397" s="6"/>
      <c r="IM1397" s="6"/>
      <c r="IN1397" s="6"/>
      <c r="IO1397" s="6"/>
      <c r="IP1397" s="6"/>
      <c r="IQ1397" s="6"/>
      <c r="IR1397" s="6"/>
      <c r="IS1397" s="6"/>
      <c r="IT1397" s="6"/>
      <c r="IU1397" s="6"/>
      <c r="IV1397" s="6"/>
    </row>
    <row r="1398" spans="1:256" s="62" customFormat="1" x14ac:dyDescent="0.2">
      <c r="A1398" s="6" t="s">
        <v>894</v>
      </c>
      <c r="B1398" s="66">
        <v>39184.583333333336</v>
      </c>
      <c r="C1398" s="66"/>
      <c r="D1398" s="6" t="s">
        <v>1127</v>
      </c>
      <c r="E1398" s="6" t="s">
        <v>1128</v>
      </c>
      <c r="F1398" s="6"/>
      <c r="G1398" s="6">
        <v>70</v>
      </c>
      <c r="H1398" s="6"/>
      <c r="I1398" s="6"/>
      <c r="J1398" s="6"/>
      <c r="K1398" s="6">
        <v>0.28999999999999998</v>
      </c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  <c r="BD1398" s="6"/>
      <c r="BE1398" s="6"/>
      <c r="BF1398" s="6"/>
      <c r="BG1398" s="6"/>
      <c r="BH1398" s="6"/>
      <c r="BI1398" s="6"/>
      <c r="BJ1398" s="6"/>
      <c r="BK1398" s="6"/>
      <c r="BL1398" s="6"/>
      <c r="BM1398" s="6"/>
      <c r="BN1398" s="6"/>
      <c r="BO1398" s="6"/>
      <c r="BP1398" s="6"/>
      <c r="BQ1398" s="6"/>
      <c r="BR1398" s="6"/>
      <c r="BS1398" s="6"/>
      <c r="BT1398" s="6"/>
      <c r="BU1398" s="6"/>
      <c r="BV1398" s="6"/>
      <c r="BW1398" s="6"/>
      <c r="BX1398" s="6" t="s">
        <v>1784</v>
      </c>
      <c r="BY1398" s="6">
        <v>1.9</v>
      </c>
      <c r="BZ1398" s="6"/>
      <c r="CA1398" s="6"/>
      <c r="CB1398" s="6"/>
      <c r="CC1398" s="6"/>
      <c r="CD1398" s="6"/>
      <c r="CE1398" s="6"/>
      <c r="CF1398" s="6"/>
      <c r="CG1398" s="6"/>
      <c r="CH1398" s="6"/>
      <c r="CI1398" s="6"/>
      <c r="CJ1398" s="6"/>
      <c r="CK1398" s="6"/>
      <c r="CL1398" s="6"/>
      <c r="CM1398" s="6"/>
      <c r="CN1398" s="6"/>
      <c r="CO1398" s="6"/>
      <c r="CP1398" s="6"/>
      <c r="CQ1398" s="6"/>
      <c r="CR1398" s="6"/>
      <c r="CS1398" s="6"/>
      <c r="CT1398" s="6"/>
      <c r="CU1398" s="6"/>
      <c r="CV1398" s="6"/>
      <c r="CW1398" s="6"/>
      <c r="CX1398" s="6"/>
      <c r="CY1398" s="6"/>
      <c r="CZ1398" s="6"/>
      <c r="DA1398" s="6"/>
      <c r="DB1398" s="6"/>
      <c r="DC1398" s="6"/>
      <c r="DD1398" s="6"/>
      <c r="DE1398" s="6"/>
      <c r="DF1398" s="6"/>
      <c r="DG1398" s="6"/>
      <c r="DH1398" s="6"/>
      <c r="DI1398" s="6"/>
      <c r="DJ1398" s="6"/>
      <c r="DK1398" s="6"/>
      <c r="DL1398" s="6"/>
      <c r="DM1398" s="6"/>
      <c r="DN1398" s="6"/>
      <c r="DO1398" s="6"/>
      <c r="DP1398" s="6"/>
      <c r="DQ1398" s="6"/>
      <c r="DR1398" s="6"/>
      <c r="DS1398" s="6"/>
      <c r="DT1398" s="6"/>
      <c r="DU1398" s="6"/>
      <c r="DV1398" s="6"/>
      <c r="DW1398" s="6"/>
      <c r="DX1398" s="6"/>
      <c r="DY1398" s="6"/>
      <c r="DZ1398" s="6"/>
      <c r="EA1398" s="6"/>
      <c r="EB1398" s="6"/>
      <c r="EC1398" s="6"/>
      <c r="ED1398" s="6"/>
      <c r="EE1398" s="6"/>
      <c r="EF1398" s="6"/>
      <c r="EG1398" s="6"/>
      <c r="EH1398" s="6"/>
      <c r="EI1398" s="6"/>
      <c r="EJ1398" s="6"/>
      <c r="EK1398" s="6"/>
      <c r="EL1398" s="6"/>
      <c r="EM1398" s="6"/>
      <c r="EN1398" s="6"/>
      <c r="EO1398" s="6"/>
      <c r="EP1398" s="6"/>
      <c r="EQ1398" s="6"/>
      <c r="ER1398" s="6"/>
      <c r="ES1398" s="6"/>
      <c r="ET1398" s="6"/>
      <c r="EU1398" s="6"/>
      <c r="EV1398" s="6"/>
      <c r="EW1398" s="6"/>
      <c r="EX1398" s="6"/>
      <c r="EY1398" s="6"/>
      <c r="EZ1398" s="6"/>
      <c r="FA1398" s="6"/>
      <c r="FB1398" s="6"/>
      <c r="FC1398" s="6"/>
      <c r="FD1398" s="6"/>
      <c r="FE1398" s="6"/>
      <c r="FF1398" s="6"/>
      <c r="FG1398" s="6"/>
      <c r="FH1398" s="6"/>
      <c r="FI1398" s="6"/>
      <c r="FJ1398" s="6"/>
      <c r="FK1398" s="6"/>
      <c r="FL1398" s="6"/>
      <c r="FM1398" s="6"/>
      <c r="FN1398" s="6"/>
      <c r="FO1398" s="6"/>
      <c r="FP1398" s="6"/>
      <c r="FQ1398" s="6"/>
      <c r="FR1398" s="6"/>
      <c r="FS1398" s="6"/>
      <c r="FT1398" s="6"/>
      <c r="FU1398" s="6"/>
      <c r="FV1398" s="6"/>
      <c r="FW1398" s="6"/>
      <c r="FX1398" s="6"/>
      <c r="FY1398" s="6"/>
      <c r="FZ1398" s="6"/>
      <c r="GA1398" s="6"/>
      <c r="GB1398" s="6"/>
      <c r="GC1398" s="6"/>
      <c r="GD1398" s="6"/>
      <c r="GE1398" s="6"/>
      <c r="GF1398" s="6"/>
      <c r="GG1398" s="6"/>
      <c r="GH1398" s="6"/>
      <c r="GI1398" s="6"/>
      <c r="GJ1398" s="6"/>
      <c r="GK1398" s="6"/>
      <c r="GL1398" s="6"/>
      <c r="GM1398" s="6"/>
      <c r="GN1398" s="6"/>
      <c r="GO1398" s="6"/>
      <c r="GP1398" s="6"/>
      <c r="GQ1398" s="6"/>
      <c r="GR1398" s="6"/>
      <c r="GS1398" s="6"/>
      <c r="GT1398" s="6"/>
      <c r="GU1398" s="6"/>
      <c r="GV1398" s="6"/>
      <c r="GW1398" s="6"/>
      <c r="GX1398" s="6"/>
      <c r="GY1398" s="6"/>
      <c r="GZ1398" s="6"/>
      <c r="HA1398" s="6"/>
      <c r="HB1398" s="6"/>
      <c r="HC1398" s="6"/>
      <c r="HD1398" s="6"/>
      <c r="HE1398" s="6"/>
      <c r="HF1398" s="6"/>
      <c r="HG1398" s="6"/>
      <c r="HH1398" s="6"/>
      <c r="HI1398" s="6"/>
      <c r="HJ1398" s="6"/>
      <c r="HK1398" s="6"/>
      <c r="HL1398" s="6"/>
      <c r="HM1398" s="6"/>
      <c r="HN1398" s="6"/>
      <c r="HO1398" s="6"/>
      <c r="HP1398" s="6"/>
      <c r="HQ1398" s="6"/>
      <c r="HR1398" s="6"/>
      <c r="HS1398" s="6"/>
      <c r="HT1398" s="6"/>
      <c r="HU1398" s="6"/>
      <c r="HV1398" s="6"/>
      <c r="HW1398" s="6"/>
      <c r="HX1398" s="6"/>
      <c r="HY1398" s="6"/>
      <c r="HZ1398" s="6"/>
      <c r="IA1398" s="6"/>
      <c r="IB1398" s="6"/>
      <c r="IC1398" s="6"/>
      <c r="ID1398" s="6"/>
      <c r="IE1398" s="6"/>
      <c r="IF1398" s="6"/>
      <c r="IG1398" s="6"/>
      <c r="IH1398" s="6"/>
      <c r="II1398" s="6"/>
      <c r="IJ1398" s="6"/>
      <c r="IK1398" s="6"/>
      <c r="IL1398" s="6"/>
      <c r="IM1398" s="6"/>
      <c r="IN1398" s="6"/>
      <c r="IO1398" s="6"/>
      <c r="IP1398" s="6"/>
      <c r="IQ1398" s="6"/>
      <c r="IR1398" s="6"/>
      <c r="IS1398" s="6"/>
      <c r="IT1398" s="6"/>
      <c r="IU1398" s="6"/>
      <c r="IV1398" s="6"/>
    </row>
    <row r="1399" spans="1:256" s="62" customFormat="1" x14ac:dyDescent="0.2">
      <c r="A1399" s="6" t="s">
        <v>894</v>
      </c>
      <c r="B1399" s="66">
        <v>39350.659722222219</v>
      </c>
      <c r="C1399" s="66">
        <v>39350.970138888886</v>
      </c>
      <c r="D1399" s="6" t="s">
        <v>1129</v>
      </c>
      <c r="E1399" s="6" t="s">
        <v>1130</v>
      </c>
      <c r="F1399" s="6"/>
      <c r="G1399" s="6">
        <v>50</v>
      </c>
      <c r="H1399" s="6"/>
      <c r="I1399" s="6"/>
      <c r="J1399" s="6"/>
      <c r="K1399" s="6"/>
      <c r="L1399" s="6"/>
      <c r="M1399" s="6">
        <v>7.6899999999999995</v>
      </c>
      <c r="N1399" s="6"/>
      <c r="O1399" s="6">
        <v>10.8</v>
      </c>
      <c r="P1399" s="6"/>
      <c r="Q1399" s="6">
        <v>39</v>
      </c>
      <c r="R1399" s="6"/>
      <c r="S1399" s="6">
        <v>0.28699999999999998</v>
      </c>
      <c r="T1399" s="6"/>
      <c r="U1399" s="6">
        <v>0.93</v>
      </c>
      <c r="V1399" s="6"/>
      <c r="W1399" s="6">
        <v>13.7</v>
      </c>
      <c r="X1399" s="6"/>
      <c r="Y1399" s="6">
        <v>6.6</v>
      </c>
      <c r="Z1399" s="6"/>
      <c r="AA1399" s="6">
        <v>2.7</v>
      </c>
      <c r="AB1399" s="6"/>
      <c r="AC1399" s="6">
        <v>175</v>
      </c>
      <c r="AD1399" s="6" t="s">
        <v>1784</v>
      </c>
      <c r="AE1399" s="6">
        <v>18</v>
      </c>
      <c r="AF1399" s="6" t="s">
        <v>1784</v>
      </c>
      <c r="AG1399" s="6">
        <v>18</v>
      </c>
      <c r="AH1399" s="6" t="s">
        <v>1784</v>
      </c>
      <c r="AI1399" s="6">
        <v>5</v>
      </c>
      <c r="AJ1399" s="6" t="s">
        <v>1784</v>
      </c>
      <c r="AK1399" s="6">
        <v>2.5</v>
      </c>
      <c r="AL1399" s="6"/>
      <c r="AM1399" s="6">
        <v>7.63</v>
      </c>
      <c r="AN1399" s="6"/>
      <c r="AO1399" s="6">
        <v>55.2</v>
      </c>
      <c r="AP1399" s="6" t="s">
        <v>1784</v>
      </c>
      <c r="AQ1399" s="6">
        <v>0.25</v>
      </c>
      <c r="AR1399" s="6"/>
      <c r="AS1399" s="6"/>
      <c r="AT1399" s="6"/>
      <c r="AU1399" s="6"/>
      <c r="AV1399" s="6"/>
      <c r="AW1399" s="6"/>
      <c r="AX1399" s="6"/>
      <c r="AY1399" s="6"/>
      <c r="AZ1399" s="6"/>
      <c r="BA1399" s="6">
        <v>25</v>
      </c>
      <c r="BB1399" s="6"/>
      <c r="BC1399" s="6"/>
      <c r="BD1399" s="6"/>
      <c r="BE1399" s="6"/>
      <c r="BF1399" s="6"/>
      <c r="BG1399" s="6"/>
      <c r="BH1399" s="6"/>
      <c r="BI1399" s="6"/>
      <c r="BJ1399" s="6"/>
      <c r="BK1399" s="6"/>
      <c r="BL1399" s="6"/>
      <c r="BM1399" s="6"/>
      <c r="BN1399" s="6"/>
      <c r="BO1399" s="6"/>
      <c r="BP1399" s="6"/>
      <c r="BQ1399" s="6"/>
      <c r="BR1399" s="6"/>
      <c r="BS1399" s="6"/>
      <c r="BT1399" s="6"/>
      <c r="BU1399" s="6"/>
      <c r="BV1399" s="6"/>
      <c r="BW1399" s="6"/>
      <c r="BX1399" s="6"/>
      <c r="BY1399" s="6"/>
      <c r="BZ1399" s="6"/>
      <c r="CA1399" s="6">
        <v>30</v>
      </c>
      <c r="CB1399" s="6"/>
      <c r="CC1399" s="6">
        <v>0.74</v>
      </c>
      <c r="CD1399" s="6"/>
      <c r="CE1399" s="6"/>
      <c r="CF1399" s="6"/>
      <c r="CG1399" s="6"/>
      <c r="CH1399" s="6"/>
      <c r="CI1399" s="6"/>
      <c r="CJ1399" s="6"/>
      <c r="CK1399" s="6"/>
      <c r="CL1399" s="6"/>
      <c r="CM1399" s="6"/>
      <c r="CN1399" s="6"/>
      <c r="CO1399" s="6"/>
      <c r="CP1399" s="6"/>
      <c r="CQ1399" s="6"/>
      <c r="CR1399" s="6"/>
      <c r="CS1399" s="6"/>
      <c r="CT1399" s="6"/>
      <c r="CU1399" s="6"/>
      <c r="CV1399" s="6"/>
      <c r="CW1399" s="6"/>
      <c r="CX1399" s="6"/>
      <c r="CY1399" s="6"/>
      <c r="CZ1399" s="6"/>
      <c r="DA1399" s="6"/>
      <c r="DB1399" s="6"/>
      <c r="DC1399" s="6"/>
      <c r="DD1399" s="6"/>
      <c r="DE1399" s="6"/>
      <c r="DF1399" s="6"/>
      <c r="DG1399" s="6"/>
      <c r="DH1399" s="6"/>
      <c r="DI1399" s="6"/>
      <c r="DJ1399" s="6"/>
      <c r="DK1399" s="6"/>
      <c r="DL1399" s="6"/>
      <c r="DM1399" s="6"/>
      <c r="DN1399" s="6"/>
      <c r="DO1399" s="6"/>
      <c r="DP1399" s="6"/>
      <c r="DQ1399" s="6"/>
      <c r="DR1399" s="6"/>
      <c r="DS1399" s="6"/>
      <c r="DT1399" s="6"/>
      <c r="DU1399" s="6"/>
      <c r="DV1399" s="6"/>
      <c r="DW1399" s="6"/>
      <c r="DX1399" s="6"/>
      <c r="DY1399" s="6"/>
      <c r="DZ1399" s="6"/>
      <c r="EA1399" s="6"/>
      <c r="EB1399" s="6"/>
      <c r="EC1399" s="6"/>
      <c r="ED1399" s="6"/>
      <c r="EE1399" s="6"/>
      <c r="EF1399" s="6"/>
      <c r="EG1399" s="6"/>
      <c r="EH1399" s="6"/>
      <c r="EI1399" s="6"/>
      <c r="EJ1399" s="6"/>
      <c r="EK1399" s="6"/>
      <c r="EL1399" s="6"/>
      <c r="EM1399" s="6"/>
      <c r="EN1399" s="6"/>
      <c r="EO1399" s="6"/>
      <c r="EP1399" s="6"/>
      <c r="EQ1399" s="6"/>
      <c r="ER1399" s="6"/>
      <c r="ES1399" s="6"/>
      <c r="ET1399" s="6"/>
      <c r="EU1399" s="6"/>
      <c r="EV1399" s="6"/>
      <c r="EW1399" s="6"/>
      <c r="EX1399" s="6"/>
      <c r="EY1399" s="6"/>
      <c r="EZ1399" s="6"/>
      <c r="FA1399" s="6"/>
      <c r="FB1399" s="6"/>
      <c r="FC1399" s="6"/>
      <c r="FD1399" s="6"/>
      <c r="FE1399" s="6"/>
      <c r="FF1399" s="6"/>
      <c r="FG1399" s="6"/>
      <c r="FH1399" s="6"/>
      <c r="FI1399" s="6"/>
      <c r="FJ1399" s="6"/>
      <c r="FK1399" s="6"/>
      <c r="FL1399" s="6"/>
      <c r="FM1399" s="6"/>
      <c r="FN1399" s="6"/>
      <c r="FO1399" s="6"/>
      <c r="FP1399" s="6"/>
      <c r="FQ1399" s="6"/>
      <c r="FR1399" s="6"/>
      <c r="FS1399" s="6"/>
      <c r="FT1399" s="6"/>
      <c r="FU1399" s="6"/>
      <c r="FV1399" s="6"/>
      <c r="FW1399" s="6"/>
      <c r="FX1399" s="6"/>
      <c r="FY1399" s="6"/>
      <c r="FZ1399" s="6"/>
      <c r="GA1399" s="6"/>
      <c r="GB1399" s="6"/>
      <c r="GC1399" s="6"/>
      <c r="GD1399" s="6"/>
      <c r="GE1399" s="6"/>
      <c r="GF1399" s="6"/>
      <c r="GG1399" s="6"/>
      <c r="GH1399" s="6"/>
      <c r="GI1399" s="6"/>
      <c r="GJ1399" s="6"/>
      <c r="GK1399" s="6"/>
      <c r="GL1399" s="6"/>
      <c r="GM1399" s="6"/>
      <c r="GN1399" s="6"/>
      <c r="GO1399" s="6"/>
      <c r="GP1399" s="6"/>
      <c r="GQ1399" s="6"/>
      <c r="GR1399" s="6"/>
      <c r="GS1399" s="6"/>
      <c r="GT1399" s="6"/>
      <c r="GU1399" s="6"/>
      <c r="GV1399" s="6"/>
      <c r="GW1399" s="6"/>
      <c r="GX1399" s="6"/>
      <c r="GY1399" s="6"/>
      <c r="GZ1399" s="6"/>
      <c r="HA1399" s="6"/>
      <c r="HB1399" s="6"/>
      <c r="HC1399" s="6"/>
      <c r="HD1399" s="6"/>
      <c r="HE1399" s="6"/>
      <c r="HF1399" s="6"/>
      <c r="HG1399" s="6"/>
      <c r="HH1399" s="6"/>
      <c r="HI1399" s="6"/>
      <c r="HJ1399" s="6"/>
      <c r="HK1399" s="6"/>
      <c r="HL1399" s="6"/>
      <c r="HM1399" s="6"/>
      <c r="HN1399" s="6"/>
      <c r="HO1399" s="6"/>
      <c r="HP1399" s="6"/>
      <c r="HQ1399" s="6"/>
      <c r="HR1399" s="6"/>
      <c r="HS1399" s="6"/>
      <c r="HT1399" s="6"/>
      <c r="HU1399" s="6"/>
      <c r="HV1399" s="6"/>
      <c r="HW1399" s="6"/>
      <c r="HX1399" s="6"/>
      <c r="HY1399" s="6"/>
      <c r="HZ1399" s="6"/>
      <c r="IA1399" s="6"/>
      <c r="IB1399" s="6"/>
      <c r="IC1399" s="6"/>
      <c r="ID1399" s="6"/>
      <c r="IE1399" s="6"/>
      <c r="IF1399" s="6"/>
      <c r="IG1399" s="6"/>
      <c r="IH1399" s="6"/>
      <c r="II1399" s="6"/>
      <c r="IJ1399" s="6"/>
      <c r="IK1399" s="6"/>
      <c r="IL1399" s="6"/>
      <c r="IM1399" s="6"/>
      <c r="IN1399" s="6"/>
      <c r="IO1399" s="6"/>
      <c r="IP1399" s="6"/>
      <c r="IQ1399" s="6"/>
      <c r="IR1399" s="6"/>
      <c r="IS1399" s="6"/>
      <c r="IT1399" s="6"/>
      <c r="IU1399" s="6"/>
      <c r="IV1399" s="6"/>
    </row>
    <row r="1400" spans="1:256" s="62" customFormat="1" x14ac:dyDescent="0.2">
      <c r="A1400" s="6" t="s">
        <v>894</v>
      </c>
      <c r="B1400" s="66">
        <v>39351.520833333336</v>
      </c>
      <c r="C1400" s="66"/>
      <c r="D1400" s="6" t="s">
        <v>1131</v>
      </c>
      <c r="E1400" s="6" t="s">
        <v>1132</v>
      </c>
      <c r="F1400" s="6"/>
      <c r="G1400" s="6">
        <v>70</v>
      </c>
      <c r="H1400" s="6"/>
      <c r="I1400" s="6"/>
      <c r="J1400" s="6"/>
      <c r="K1400" s="6">
        <v>0.03</v>
      </c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  <c r="BD1400" s="6"/>
      <c r="BE1400" s="6"/>
      <c r="BF1400" s="6"/>
      <c r="BG1400" s="6"/>
      <c r="BH1400" s="6"/>
      <c r="BI1400" s="6"/>
      <c r="BJ1400" s="6"/>
      <c r="BK1400" s="6"/>
      <c r="BL1400" s="6"/>
      <c r="BM1400" s="6"/>
      <c r="BN1400" s="6"/>
      <c r="BO1400" s="6"/>
      <c r="BP1400" s="6"/>
      <c r="BQ1400" s="6"/>
      <c r="BR1400" s="6"/>
      <c r="BS1400" s="6"/>
      <c r="BT1400" s="6"/>
      <c r="BU1400" s="6"/>
      <c r="BV1400" s="6"/>
      <c r="BW1400" s="6"/>
      <c r="BX1400" s="6"/>
      <c r="BY1400" s="6">
        <v>3.4</v>
      </c>
      <c r="BZ1400" s="6"/>
      <c r="CA1400" s="6"/>
      <c r="CB1400" s="6"/>
      <c r="CC1400" s="6"/>
      <c r="CD1400" s="6"/>
      <c r="CE1400" s="6"/>
      <c r="CF1400" s="6"/>
      <c r="CG1400" s="6"/>
      <c r="CH1400" s="6"/>
      <c r="CI1400" s="6"/>
      <c r="CJ1400" s="6"/>
      <c r="CK1400" s="6"/>
      <c r="CL1400" s="6"/>
      <c r="CM1400" s="6"/>
      <c r="CN1400" s="6"/>
      <c r="CO1400" s="6"/>
      <c r="CP1400" s="6"/>
      <c r="CQ1400" s="6"/>
      <c r="CR1400" s="6"/>
      <c r="CS1400" s="6"/>
      <c r="CT1400" s="6"/>
      <c r="CU1400" s="6"/>
      <c r="CV1400" s="6"/>
      <c r="CW1400" s="6"/>
      <c r="CX1400" s="6"/>
      <c r="CY1400" s="6"/>
      <c r="CZ1400" s="6"/>
      <c r="DA1400" s="6"/>
      <c r="DB1400" s="6"/>
      <c r="DC1400" s="6"/>
      <c r="DD1400" s="6"/>
      <c r="DE1400" s="6"/>
      <c r="DF1400" s="6"/>
      <c r="DG1400" s="6"/>
      <c r="DH1400" s="6"/>
      <c r="DI1400" s="6"/>
      <c r="DJ1400" s="6"/>
      <c r="DK1400" s="6"/>
      <c r="DL1400" s="6"/>
      <c r="DM1400" s="6"/>
      <c r="DN1400" s="6"/>
      <c r="DO1400" s="6"/>
      <c r="DP1400" s="6"/>
      <c r="DQ1400" s="6"/>
      <c r="DR1400" s="6"/>
      <c r="DS1400" s="6"/>
      <c r="DT1400" s="6"/>
      <c r="DU1400" s="6"/>
      <c r="DV1400" s="6"/>
      <c r="DW1400" s="6"/>
      <c r="DX1400" s="6"/>
      <c r="DY1400" s="6"/>
      <c r="DZ1400" s="6"/>
      <c r="EA1400" s="6"/>
      <c r="EB1400" s="6"/>
      <c r="EC1400" s="6"/>
      <c r="ED1400" s="6"/>
      <c r="EE1400" s="6"/>
      <c r="EF1400" s="6"/>
      <c r="EG1400" s="6"/>
      <c r="EH1400" s="6"/>
      <c r="EI1400" s="6"/>
      <c r="EJ1400" s="6"/>
      <c r="EK1400" s="6"/>
      <c r="EL1400" s="6"/>
      <c r="EM1400" s="6"/>
      <c r="EN1400" s="6"/>
      <c r="EO1400" s="6"/>
      <c r="EP1400" s="6"/>
      <c r="EQ1400" s="6"/>
      <c r="ER1400" s="6"/>
      <c r="ES1400" s="6"/>
      <c r="ET1400" s="6"/>
      <c r="EU1400" s="6"/>
      <c r="EV1400" s="6"/>
      <c r="EW1400" s="6"/>
      <c r="EX1400" s="6"/>
      <c r="EY1400" s="6"/>
      <c r="EZ1400" s="6"/>
      <c r="FA1400" s="6"/>
      <c r="FB1400" s="6"/>
      <c r="FC1400" s="6"/>
      <c r="FD1400" s="6"/>
      <c r="FE1400" s="6"/>
      <c r="FF1400" s="6"/>
      <c r="FG1400" s="6"/>
      <c r="FH1400" s="6"/>
      <c r="FI1400" s="6"/>
      <c r="FJ1400" s="6"/>
      <c r="FK1400" s="6"/>
      <c r="FL1400" s="6"/>
      <c r="FM1400" s="6"/>
      <c r="FN1400" s="6"/>
      <c r="FO1400" s="6"/>
      <c r="FP1400" s="6"/>
      <c r="FQ1400" s="6"/>
      <c r="FR1400" s="6"/>
      <c r="FS1400" s="6"/>
      <c r="FT1400" s="6"/>
      <c r="FU1400" s="6"/>
      <c r="FV1400" s="6"/>
      <c r="FW1400" s="6"/>
      <c r="FX1400" s="6"/>
      <c r="FY1400" s="6"/>
      <c r="FZ1400" s="6"/>
      <c r="GA1400" s="6"/>
      <c r="GB1400" s="6"/>
      <c r="GC1400" s="6"/>
      <c r="GD1400" s="6"/>
      <c r="GE1400" s="6"/>
      <c r="GF1400" s="6"/>
      <c r="GG1400" s="6"/>
      <c r="GH1400" s="6"/>
      <c r="GI1400" s="6"/>
      <c r="GJ1400" s="6"/>
      <c r="GK1400" s="6"/>
      <c r="GL1400" s="6"/>
      <c r="GM1400" s="6"/>
      <c r="GN1400" s="6"/>
      <c r="GO1400" s="6"/>
      <c r="GP1400" s="6"/>
      <c r="GQ1400" s="6"/>
      <c r="GR1400" s="6"/>
      <c r="GS1400" s="6"/>
      <c r="GT1400" s="6"/>
      <c r="GU1400" s="6"/>
      <c r="GV1400" s="6"/>
      <c r="GW1400" s="6"/>
      <c r="GX1400" s="6"/>
      <c r="GY1400" s="6"/>
      <c r="GZ1400" s="6"/>
      <c r="HA1400" s="6"/>
      <c r="HB1400" s="6"/>
      <c r="HC1400" s="6"/>
      <c r="HD1400" s="6"/>
      <c r="HE1400" s="6"/>
      <c r="HF1400" s="6"/>
      <c r="HG1400" s="6"/>
      <c r="HH1400" s="6"/>
      <c r="HI1400" s="6"/>
      <c r="HJ1400" s="6"/>
      <c r="HK1400" s="6"/>
      <c r="HL1400" s="6"/>
      <c r="HM1400" s="6"/>
      <c r="HN1400" s="6"/>
      <c r="HO1400" s="6"/>
      <c r="HP1400" s="6"/>
      <c r="HQ1400" s="6"/>
      <c r="HR1400" s="6"/>
      <c r="HS1400" s="6"/>
      <c r="HT1400" s="6"/>
      <c r="HU1400" s="6"/>
      <c r="HV1400" s="6"/>
      <c r="HW1400" s="6"/>
      <c r="HX1400" s="6"/>
      <c r="HY1400" s="6"/>
      <c r="HZ1400" s="6"/>
      <c r="IA1400" s="6"/>
      <c r="IB1400" s="6"/>
      <c r="IC1400" s="6"/>
      <c r="ID1400" s="6"/>
      <c r="IE1400" s="6"/>
      <c r="IF1400" s="6"/>
      <c r="IG1400" s="6"/>
      <c r="IH1400" s="6"/>
      <c r="II1400" s="6"/>
      <c r="IJ1400" s="6"/>
      <c r="IK1400" s="6"/>
      <c r="IL1400" s="6"/>
      <c r="IM1400" s="6"/>
      <c r="IN1400" s="6"/>
      <c r="IO1400" s="6"/>
      <c r="IP1400" s="6"/>
      <c r="IQ1400" s="6"/>
      <c r="IR1400" s="6"/>
      <c r="IS1400" s="6"/>
      <c r="IT1400" s="6"/>
      <c r="IU1400" s="6"/>
      <c r="IV1400" s="6"/>
    </row>
    <row r="1401" spans="1:256" s="62" customFormat="1" x14ac:dyDescent="0.2">
      <c r="A1401" s="6" t="s">
        <v>894</v>
      </c>
      <c r="B1401" s="66">
        <v>39417.838888888888</v>
      </c>
      <c r="C1401" s="66">
        <v>39419.236805555556</v>
      </c>
      <c r="D1401" s="6" t="s">
        <v>1133</v>
      </c>
      <c r="E1401" s="6" t="s">
        <v>1134</v>
      </c>
      <c r="F1401" s="6"/>
      <c r="G1401" s="6">
        <v>50</v>
      </c>
      <c r="H1401" s="6"/>
      <c r="I1401" s="6"/>
      <c r="J1401" s="6"/>
      <c r="K1401" s="6"/>
      <c r="L1401" s="6"/>
      <c r="M1401" s="6">
        <v>17</v>
      </c>
      <c r="N1401" s="6" t="s">
        <v>1934</v>
      </c>
      <c r="O1401" s="6">
        <v>476</v>
      </c>
      <c r="P1401" s="6"/>
      <c r="Q1401" s="6">
        <v>1010</v>
      </c>
      <c r="R1401" s="6"/>
      <c r="S1401" s="6">
        <v>0.28999999999999998</v>
      </c>
      <c r="T1401" s="6"/>
      <c r="U1401" s="6">
        <v>1.3</v>
      </c>
      <c r="V1401" s="6"/>
      <c r="W1401" s="6">
        <v>26.6</v>
      </c>
      <c r="X1401" s="6"/>
      <c r="Y1401" s="6">
        <v>86.7</v>
      </c>
      <c r="Z1401" s="6"/>
      <c r="AA1401" s="6">
        <v>21.8</v>
      </c>
      <c r="AB1401" s="6"/>
      <c r="AC1401" s="6">
        <v>557</v>
      </c>
      <c r="AD1401" s="6" t="s">
        <v>1784</v>
      </c>
      <c r="AE1401" s="6">
        <v>18</v>
      </c>
      <c r="AF1401" s="6"/>
      <c r="AG1401" s="6">
        <v>510</v>
      </c>
      <c r="AH1401" s="6"/>
      <c r="AI1401" s="6">
        <v>27</v>
      </c>
      <c r="AJ1401" s="6"/>
      <c r="AK1401" s="6">
        <v>110</v>
      </c>
      <c r="AL1401" s="6"/>
      <c r="AM1401" s="6">
        <v>7.12</v>
      </c>
      <c r="AN1401" s="6"/>
      <c r="AO1401" s="6">
        <v>124</v>
      </c>
      <c r="AP1401" s="6"/>
      <c r="AQ1401" s="6">
        <v>22</v>
      </c>
      <c r="AR1401" s="6"/>
      <c r="AS1401" s="6"/>
      <c r="AT1401" s="6"/>
      <c r="AU1401" s="6"/>
      <c r="AV1401" s="6"/>
      <c r="AW1401" s="6"/>
      <c r="AX1401" s="6"/>
      <c r="AY1401" s="6"/>
      <c r="AZ1401" s="6"/>
      <c r="BA1401" s="6">
        <v>64</v>
      </c>
      <c r="BB1401" s="6"/>
      <c r="BC1401" s="6"/>
      <c r="BD1401" s="6"/>
      <c r="BE1401" s="6"/>
      <c r="BF1401" s="6"/>
      <c r="BG1401" s="6"/>
      <c r="BH1401" s="6"/>
      <c r="BI1401" s="6"/>
      <c r="BJ1401" s="6"/>
      <c r="BK1401" s="6"/>
      <c r="BL1401" s="6"/>
      <c r="BM1401" s="6"/>
      <c r="BN1401" s="6"/>
      <c r="BO1401" s="6"/>
      <c r="BP1401" s="6"/>
      <c r="BQ1401" s="6"/>
      <c r="BR1401" s="6"/>
      <c r="BS1401" s="6"/>
      <c r="BT1401" s="6"/>
      <c r="BU1401" s="6"/>
      <c r="BV1401" s="6"/>
      <c r="BW1401" s="6"/>
      <c r="BX1401" s="6"/>
      <c r="BY1401" s="6"/>
      <c r="BZ1401" s="6"/>
      <c r="CA1401" s="6">
        <v>22</v>
      </c>
      <c r="CB1401" s="6"/>
      <c r="CC1401" s="6">
        <v>90</v>
      </c>
      <c r="CD1401" s="6"/>
      <c r="CE1401" s="6"/>
      <c r="CF1401" s="6"/>
      <c r="CG1401" s="6"/>
      <c r="CH1401" s="6"/>
      <c r="CI1401" s="6"/>
      <c r="CJ1401" s="6"/>
      <c r="CK1401" s="6"/>
      <c r="CL1401" s="6"/>
      <c r="CM1401" s="6"/>
      <c r="CN1401" s="6"/>
      <c r="CO1401" s="6"/>
      <c r="CP1401" s="6"/>
      <c r="CQ1401" s="6"/>
      <c r="CR1401" s="6"/>
      <c r="CS1401" s="6"/>
      <c r="CT1401" s="6"/>
      <c r="CU1401" s="6"/>
      <c r="CV1401" s="6"/>
      <c r="CW1401" s="6"/>
      <c r="CX1401" s="6"/>
      <c r="CY1401" s="6"/>
      <c r="CZ1401" s="6"/>
      <c r="DA1401" s="6"/>
      <c r="DB1401" s="6"/>
      <c r="DC1401" s="6"/>
      <c r="DD1401" s="6"/>
      <c r="DE1401" s="6"/>
      <c r="DF1401" s="6"/>
      <c r="DG1401" s="6"/>
      <c r="DH1401" s="6"/>
      <c r="DI1401" s="6"/>
      <c r="DJ1401" s="6"/>
      <c r="DK1401" s="6"/>
      <c r="DL1401" s="6"/>
      <c r="DM1401" s="6"/>
      <c r="DN1401" s="6"/>
      <c r="DO1401" s="6"/>
      <c r="DP1401" s="6"/>
      <c r="DQ1401" s="6"/>
      <c r="DR1401" s="6"/>
      <c r="DS1401" s="6"/>
      <c r="DT1401" s="6"/>
      <c r="DU1401" s="6"/>
      <c r="DV1401" s="6"/>
      <c r="DW1401" s="6"/>
      <c r="DX1401" s="6"/>
      <c r="DY1401" s="6"/>
      <c r="DZ1401" s="6"/>
      <c r="EA1401" s="6"/>
      <c r="EB1401" s="6"/>
      <c r="EC1401" s="6"/>
      <c r="ED1401" s="6"/>
      <c r="EE1401" s="6"/>
      <c r="EF1401" s="6"/>
      <c r="EG1401" s="6"/>
      <c r="EH1401" s="6"/>
      <c r="EI1401" s="6"/>
      <c r="EJ1401" s="6"/>
      <c r="EK1401" s="6"/>
      <c r="EL1401" s="6"/>
      <c r="EM1401" s="6"/>
      <c r="EN1401" s="6"/>
      <c r="EO1401" s="6"/>
      <c r="EP1401" s="6"/>
      <c r="EQ1401" s="6"/>
      <c r="ER1401" s="6"/>
      <c r="ES1401" s="6"/>
      <c r="ET1401" s="6"/>
      <c r="EU1401" s="6"/>
      <c r="EV1401" s="6"/>
      <c r="EW1401" s="6"/>
      <c r="EX1401" s="6"/>
      <c r="EY1401" s="6"/>
      <c r="EZ1401" s="6"/>
      <c r="FA1401" s="6"/>
      <c r="FB1401" s="6"/>
      <c r="FC1401" s="6"/>
      <c r="FD1401" s="6"/>
      <c r="FE1401" s="6"/>
      <c r="FF1401" s="6"/>
      <c r="FG1401" s="6"/>
      <c r="FH1401" s="6"/>
      <c r="FI1401" s="6"/>
      <c r="FJ1401" s="6"/>
      <c r="FK1401" s="6"/>
      <c r="FL1401" s="6"/>
      <c r="FM1401" s="6"/>
      <c r="FN1401" s="6"/>
      <c r="FO1401" s="6"/>
      <c r="FP1401" s="6"/>
      <c r="FQ1401" s="6"/>
      <c r="FR1401" s="6"/>
      <c r="FS1401" s="6"/>
      <c r="FT1401" s="6"/>
      <c r="FU1401" s="6"/>
      <c r="FV1401" s="6"/>
      <c r="FW1401" s="6"/>
      <c r="FX1401" s="6"/>
      <c r="FY1401" s="6"/>
      <c r="FZ1401" s="6"/>
      <c r="GA1401" s="6"/>
      <c r="GB1401" s="6"/>
      <c r="GC1401" s="6"/>
      <c r="GD1401" s="6"/>
      <c r="GE1401" s="6"/>
      <c r="GF1401" s="6"/>
      <c r="GG1401" s="6"/>
      <c r="GH1401" s="6"/>
      <c r="GI1401" s="6"/>
      <c r="GJ1401" s="6"/>
      <c r="GK1401" s="6"/>
      <c r="GL1401" s="6"/>
      <c r="GM1401" s="6"/>
      <c r="GN1401" s="6"/>
      <c r="GO1401" s="6"/>
      <c r="GP1401" s="6"/>
      <c r="GQ1401" s="6"/>
      <c r="GR1401" s="6"/>
      <c r="GS1401" s="6"/>
      <c r="GT1401" s="6"/>
      <c r="GU1401" s="6"/>
      <c r="GV1401" s="6"/>
      <c r="GW1401" s="6"/>
      <c r="GX1401" s="6"/>
      <c r="GY1401" s="6"/>
      <c r="GZ1401" s="6"/>
      <c r="HA1401" s="6"/>
      <c r="HB1401" s="6"/>
      <c r="HC1401" s="6"/>
      <c r="HD1401" s="6"/>
      <c r="HE1401" s="6"/>
      <c r="HF1401" s="6"/>
      <c r="HG1401" s="6"/>
      <c r="HH1401" s="6"/>
      <c r="HI1401" s="6"/>
      <c r="HJ1401" s="6"/>
      <c r="HK1401" s="6"/>
      <c r="HL1401" s="6"/>
      <c r="HM1401" s="6"/>
      <c r="HN1401" s="6"/>
      <c r="HO1401" s="6"/>
      <c r="HP1401" s="6"/>
      <c r="HQ1401" s="6"/>
      <c r="HR1401" s="6"/>
      <c r="HS1401" s="6"/>
      <c r="HT1401" s="6"/>
      <c r="HU1401" s="6"/>
      <c r="HV1401" s="6"/>
      <c r="HW1401" s="6"/>
      <c r="HX1401" s="6"/>
      <c r="HY1401" s="6"/>
      <c r="HZ1401" s="6"/>
      <c r="IA1401" s="6"/>
      <c r="IB1401" s="6"/>
      <c r="IC1401" s="6"/>
      <c r="ID1401" s="6"/>
      <c r="IE1401" s="6"/>
      <c r="IF1401" s="6"/>
      <c r="IG1401" s="6"/>
      <c r="IH1401" s="6"/>
      <c r="II1401" s="6"/>
      <c r="IJ1401" s="6"/>
      <c r="IK1401" s="6"/>
      <c r="IL1401" s="6"/>
      <c r="IM1401" s="6"/>
      <c r="IN1401" s="6"/>
      <c r="IO1401" s="6"/>
      <c r="IP1401" s="6"/>
      <c r="IQ1401" s="6"/>
      <c r="IR1401" s="6"/>
      <c r="IS1401" s="6"/>
      <c r="IT1401" s="6"/>
      <c r="IU1401" s="6"/>
      <c r="IV1401" s="6"/>
    </row>
    <row r="1402" spans="1:256" s="62" customFormat="1" x14ac:dyDescent="0.2">
      <c r="A1402" s="6" t="s">
        <v>894</v>
      </c>
      <c r="B1402" s="66">
        <v>39418.631944444445</v>
      </c>
      <c r="C1402" s="66"/>
      <c r="D1402" s="6" t="s">
        <v>1135</v>
      </c>
      <c r="E1402" s="6" t="s">
        <v>1136</v>
      </c>
      <c r="F1402" s="6"/>
      <c r="G1402" s="6">
        <v>70</v>
      </c>
      <c r="H1402" s="6"/>
      <c r="I1402" s="6"/>
      <c r="J1402" s="6"/>
      <c r="K1402" s="6">
        <v>0.42</v>
      </c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  <c r="BD1402" s="6"/>
      <c r="BE1402" s="6"/>
      <c r="BF1402" s="6"/>
      <c r="BG1402" s="6"/>
      <c r="BH1402" s="6"/>
      <c r="BI1402" s="6"/>
      <c r="BJ1402" s="6"/>
      <c r="BK1402" s="6"/>
      <c r="BL1402" s="6"/>
      <c r="BM1402" s="6"/>
      <c r="BN1402" s="6"/>
      <c r="BO1402" s="6"/>
      <c r="BP1402" s="6"/>
      <c r="BQ1402" s="6"/>
      <c r="BR1402" s="6"/>
      <c r="BS1402" s="6"/>
      <c r="BT1402" s="6"/>
      <c r="BU1402" s="6"/>
      <c r="BV1402" s="6"/>
      <c r="BW1402" s="6"/>
      <c r="BX1402" s="6"/>
      <c r="BY1402" s="6">
        <v>3.9</v>
      </c>
      <c r="BZ1402" s="6"/>
      <c r="CA1402" s="6"/>
      <c r="CB1402" s="6"/>
      <c r="CC1402" s="6"/>
      <c r="CD1402" s="6"/>
      <c r="CE1402" s="6"/>
      <c r="CF1402" s="6"/>
      <c r="CG1402" s="6"/>
      <c r="CH1402" s="6"/>
      <c r="CI1402" s="6"/>
      <c r="CJ1402" s="6"/>
      <c r="CK1402" s="6"/>
      <c r="CL1402" s="6"/>
      <c r="CM1402" s="6"/>
      <c r="CN1402" s="6"/>
      <c r="CO1402" s="6"/>
      <c r="CP1402" s="6"/>
      <c r="CQ1402" s="6"/>
      <c r="CR1402" s="6"/>
      <c r="CS1402" s="6"/>
      <c r="CT1402" s="6"/>
      <c r="CU1402" s="6"/>
      <c r="CV1402" s="6"/>
      <c r="CW1402" s="6"/>
      <c r="CX1402" s="6"/>
      <c r="CY1402" s="6"/>
      <c r="CZ1402" s="6"/>
      <c r="DA1402" s="6"/>
      <c r="DB1402" s="6"/>
      <c r="DC1402" s="6"/>
      <c r="DD1402" s="6"/>
      <c r="DE1402" s="6"/>
      <c r="DF1402" s="6"/>
      <c r="DG1402" s="6"/>
      <c r="DH1402" s="6"/>
      <c r="DI1402" s="6"/>
      <c r="DJ1402" s="6"/>
      <c r="DK1402" s="6"/>
      <c r="DL1402" s="6"/>
      <c r="DM1402" s="6"/>
      <c r="DN1402" s="6"/>
      <c r="DO1402" s="6"/>
      <c r="DP1402" s="6"/>
      <c r="DQ1402" s="6"/>
      <c r="DR1402" s="6"/>
      <c r="DS1402" s="6"/>
      <c r="DT1402" s="6"/>
      <c r="DU1402" s="6"/>
      <c r="DV1402" s="6"/>
      <c r="DW1402" s="6"/>
      <c r="DX1402" s="6"/>
      <c r="DY1402" s="6"/>
      <c r="DZ1402" s="6"/>
      <c r="EA1402" s="6"/>
      <c r="EB1402" s="6"/>
      <c r="EC1402" s="6"/>
      <c r="ED1402" s="6"/>
      <c r="EE1402" s="6"/>
      <c r="EF1402" s="6"/>
      <c r="EG1402" s="6"/>
      <c r="EH1402" s="6"/>
      <c r="EI1402" s="6"/>
      <c r="EJ1402" s="6"/>
      <c r="EK1402" s="6"/>
      <c r="EL1402" s="6"/>
      <c r="EM1402" s="6"/>
      <c r="EN1402" s="6"/>
      <c r="EO1402" s="6"/>
      <c r="EP1402" s="6"/>
      <c r="EQ1402" s="6"/>
      <c r="ER1402" s="6"/>
      <c r="ES1402" s="6"/>
      <c r="ET1402" s="6"/>
      <c r="EU1402" s="6"/>
      <c r="EV1402" s="6"/>
      <c r="EW1402" s="6"/>
      <c r="EX1402" s="6"/>
      <c r="EY1402" s="6"/>
      <c r="EZ1402" s="6"/>
      <c r="FA1402" s="6"/>
      <c r="FB1402" s="6"/>
      <c r="FC1402" s="6"/>
      <c r="FD1402" s="6"/>
      <c r="FE1402" s="6"/>
      <c r="FF1402" s="6"/>
      <c r="FG1402" s="6"/>
      <c r="FH1402" s="6"/>
      <c r="FI1402" s="6"/>
      <c r="FJ1402" s="6"/>
      <c r="FK1402" s="6"/>
      <c r="FL1402" s="6"/>
      <c r="FM1402" s="6"/>
      <c r="FN1402" s="6"/>
      <c r="FO1402" s="6"/>
      <c r="FP1402" s="6"/>
      <c r="FQ1402" s="6"/>
      <c r="FR1402" s="6"/>
      <c r="FS1402" s="6"/>
      <c r="FT1402" s="6"/>
      <c r="FU1402" s="6"/>
      <c r="FV1402" s="6"/>
      <c r="FW1402" s="6"/>
      <c r="FX1402" s="6"/>
      <c r="FY1402" s="6"/>
      <c r="FZ1402" s="6"/>
      <c r="GA1402" s="6"/>
      <c r="GB1402" s="6"/>
      <c r="GC1402" s="6"/>
      <c r="GD1402" s="6"/>
      <c r="GE1402" s="6"/>
      <c r="GF1402" s="6"/>
      <c r="GG1402" s="6"/>
      <c r="GH1402" s="6"/>
      <c r="GI1402" s="6"/>
      <c r="GJ1402" s="6"/>
      <c r="GK1402" s="6"/>
      <c r="GL1402" s="6"/>
      <c r="GM1402" s="6"/>
      <c r="GN1402" s="6"/>
      <c r="GO1402" s="6"/>
      <c r="GP1402" s="6"/>
      <c r="GQ1402" s="6"/>
      <c r="GR1402" s="6"/>
      <c r="GS1402" s="6"/>
      <c r="GT1402" s="6"/>
      <c r="GU1402" s="6"/>
      <c r="GV1402" s="6"/>
      <c r="GW1402" s="6"/>
      <c r="GX1402" s="6"/>
      <c r="GY1402" s="6"/>
      <c r="GZ1402" s="6"/>
      <c r="HA1402" s="6"/>
      <c r="HB1402" s="6"/>
      <c r="HC1402" s="6"/>
      <c r="HD1402" s="6"/>
      <c r="HE1402" s="6"/>
      <c r="HF1402" s="6"/>
      <c r="HG1402" s="6"/>
      <c r="HH1402" s="6"/>
      <c r="HI1402" s="6"/>
      <c r="HJ1402" s="6"/>
      <c r="HK1402" s="6"/>
      <c r="HL1402" s="6"/>
      <c r="HM1402" s="6"/>
      <c r="HN1402" s="6"/>
      <c r="HO1402" s="6"/>
      <c r="HP1402" s="6"/>
      <c r="HQ1402" s="6"/>
      <c r="HR1402" s="6"/>
      <c r="HS1402" s="6"/>
      <c r="HT1402" s="6"/>
      <c r="HU1402" s="6"/>
      <c r="HV1402" s="6"/>
      <c r="HW1402" s="6"/>
      <c r="HX1402" s="6"/>
      <c r="HY1402" s="6"/>
      <c r="HZ1402" s="6"/>
      <c r="IA1402" s="6"/>
      <c r="IB1402" s="6"/>
      <c r="IC1402" s="6"/>
      <c r="ID1402" s="6"/>
      <c r="IE1402" s="6"/>
      <c r="IF1402" s="6"/>
      <c r="IG1402" s="6"/>
      <c r="IH1402" s="6"/>
      <c r="II1402" s="6"/>
      <c r="IJ1402" s="6"/>
      <c r="IK1402" s="6"/>
      <c r="IL1402" s="6"/>
      <c r="IM1402" s="6"/>
      <c r="IN1402" s="6"/>
      <c r="IO1402" s="6"/>
      <c r="IP1402" s="6"/>
      <c r="IQ1402" s="6"/>
      <c r="IR1402" s="6"/>
      <c r="IS1402" s="6"/>
      <c r="IT1402" s="6"/>
      <c r="IU1402" s="6"/>
      <c r="IV1402" s="6"/>
    </row>
    <row r="1403" spans="1:256" s="62" customFormat="1" x14ac:dyDescent="0.2">
      <c r="A1403" s="6" t="s">
        <v>894</v>
      </c>
      <c r="B1403" s="66">
        <v>39427.42083333333</v>
      </c>
      <c r="C1403" s="66">
        <v>39427.775000000001</v>
      </c>
      <c r="D1403" s="6" t="s">
        <v>1137</v>
      </c>
      <c r="E1403" s="6" t="s">
        <v>1138</v>
      </c>
      <c r="F1403" s="6"/>
      <c r="G1403" s="6">
        <v>50</v>
      </c>
      <c r="H1403" s="6"/>
      <c r="I1403" s="6"/>
      <c r="J1403" s="6"/>
      <c r="K1403" s="6"/>
      <c r="L1403" s="6"/>
      <c r="M1403" s="6">
        <v>0.37</v>
      </c>
      <c r="N1403" s="6"/>
      <c r="O1403" s="6"/>
      <c r="P1403" s="6"/>
      <c r="Q1403" s="6">
        <v>6570</v>
      </c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  <c r="BD1403" s="6"/>
      <c r="BE1403" s="6"/>
      <c r="BF1403" s="6"/>
      <c r="BG1403" s="6"/>
      <c r="BH1403" s="6"/>
      <c r="BI1403" s="6"/>
      <c r="BJ1403" s="6"/>
      <c r="BK1403" s="6"/>
      <c r="BL1403" s="6"/>
      <c r="BM1403" s="6"/>
      <c r="BN1403" s="6"/>
      <c r="BO1403" s="6"/>
      <c r="BP1403" s="6"/>
      <c r="BQ1403" s="6"/>
      <c r="BR1403" s="6"/>
      <c r="BS1403" s="6"/>
      <c r="BT1403" s="6"/>
      <c r="BU1403" s="6"/>
      <c r="BV1403" s="6"/>
      <c r="BW1403" s="6"/>
      <c r="BX1403" s="6"/>
      <c r="BY1403" s="6"/>
      <c r="BZ1403" s="6"/>
      <c r="CA1403" s="6"/>
      <c r="CB1403" s="6"/>
      <c r="CC1403" s="6"/>
      <c r="CD1403" s="6"/>
      <c r="CE1403" s="6"/>
      <c r="CF1403" s="6"/>
      <c r="CG1403" s="6"/>
      <c r="CH1403" s="6"/>
      <c r="CI1403" s="6"/>
      <c r="CJ1403" s="6"/>
      <c r="CK1403" s="6"/>
      <c r="CL1403" s="6"/>
      <c r="CM1403" s="6"/>
      <c r="CN1403" s="6"/>
      <c r="CO1403" s="6"/>
      <c r="CP1403" s="6"/>
      <c r="CQ1403" s="6"/>
      <c r="CR1403" s="6"/>
      <c r="CS1403" s="6"/>
      <c r="CT1403" s="6"/>
      <c r="CU1403" s="6"/>
      <c r="CV1403" s="6"/>
      <c r="CW1403" s="6"/>
      <c r="CX1403" s="6"/>
      <c r="CY1403" s="6"/>
      <c r="CZ1403" s="6"/>
      <c r="DA1403" s="6"/>
      <c r="DB1403" s="6"/>
      <c r="DC1403" s="6"/>
      <c r="DD1403" s="6"/>
      <c r="DE1403" s="6"/>
      <c r="DF1403" s="6"/>
      <c r="DG1403" s="6"/>
      <c r="DH1403" s="6"/>
      <c r="DI1403" s="6"/>
      <c r="DJ1403" s="6"/>
      <c r="DK1403" s="6"/>
      <c r="DL1403" s="6"/>
      <c r="DM1403" s="6"/>
      <c r="DN1403" s="6"/>
      <c r="DO1403" s="6"/>
      <c r="DP1403" s="6"/>
      <c r="DQ1403" s="6"/>
      <c r="DR1403" s="6"/>
      <c r="DS1403" s="6"/>
      <c r="DT1403" s="6"/>
      <c r="DU1403" s="6"/>
      <c r="DV1403" s="6"/>
      <c r="DW1403" s="6"/>
      <c r="DX1403" s="6"/>
      <c r="DY1403" s="6"/>
      <c r="DZ1403" s="6"/>
      <c r="EA1403" s="6"/>
      <c r="EB1403" s="6"/>
      <c r="EC1403" s="6"/>
      <c r="ED1403" s="6"/>
      <c r="EE1403" s="6"/>
      <c r="EF1403" s="6"/>
      <c r="EG1403" s="6"/>
      <c r="EH1403" s="6"/>
      <c r="EI1403" s="6"/>
      <c r="EJ1403" s="6"/>
      <c r="EK1403" s="6"/>
      <c r="EL1403" s="6"/>
      <c r="EM1403" s="6"/>
      <c r="EN1403" s="6"/>
      <c r="EO1403" s="6"/>
      <c r="EP1403" s="6"/>
      <c r="EQ1403" s="6"/>
      <c r="ER1403" s="6"/>
      <c r="ES1403" s="6"/>
      <c r="ET1403" s="6"/>
      <c r="EU1403" s="6"/>
      <c r="EV1403" s="6"/>
      <c r="EW1403" s="6"/>
      <c r="EX1403" s="6"/>
      <c r="EY1403" s="6"/>
      <c r="EZ1403" s="6"/>
      <c r="FA1403" s="6"/>
      <c r="FB1403" s="6"/>
      <c r="FC1403" s="6"/>
      <c r="FD1403" s="6"/>
      <c r="FE1403" s="6"/>
      <c r="FF1403" s="6"/>
      <c r="FG1403" s="6"/>
      <c r="FH1403" s="6"/>
      <c r="FI1403" s="6"/>
      <c r="FJ1403" s="6"/>
      <c r="FK1403" s="6"/>
      <c r="FL1403" s="6"/>
      <c r="FM1403" s="6"/>
      <c r="FN1403" s="6"/>
      <c r="FO1403" s="6"/>
      <c r="FP1403" s="6"/>
      <c r="FQ1403" s="6"/>
      <c r="FR1403" s="6"/>
      <c r="FS1403" s="6"/>
      <c r="FT1403" s="6"/>
      <c r="FU1403" s="6"/>
      <c r="FV1403" s="6"/>
      <c r="FW1403" s="6"/>
      <c r="FX1403" s="6"/>
      <c r="FY1403" s="6"/>
      <c r="FZ1403" s="6"/>
      <c r="GA1403" s="6"/>
      <c r="GB1403" s="6"/>
      <c r="GC1403" s="6"/>
      <c r="GD1403" s="6"/>
      <c r="GE1403" s="6"/>
      <c r="GF1403" s="6"/>
      <c r="GG1403" s="6"/>
      <c r="GH1403" s="6"/>
      <c r="GI1403" s="6"/>
      <c r="GJ1403" s="6"/>
      <c r="GK1403" s="6"/>
      <c r="GL1403" s="6"/>
      <c r="GM1403" s="6"/>
      <c r="GN1403" s="6"/>
      <c r="GO1403" s="6"/>
      <c r="GP1403" s="6"/>
      <c r="GQ1403" s="6"/>
      <c r="GR1403" s="6"/>
      <c r="GS1403" s="6"/>
      <c r="GT1403" s="6"/>
      <c r="GU1403" s="6"/>
      <c r="GV1403" s="6"/>
      <c r="GW1403" s="6"/>
      <c r="GX1403" s="6"/>
      <c r="GY1403" s="6"/>
      <c r="GZ1403" s="6"/>
      <c r="HA1403" s="6"/>
      <c r="HB1403" s="6"/>
      <c r="HC1403" s="6"/>
      <c r="HD1403" s="6"/>
      <c r="HE1403" s="6"/>
      <c r="HF1403" s="6"/>
      <c r="HG1403" s="6"/>
      <c r="HH1403" s="6"/>
      <c r="HI1403" s="6"/>
      <c r="HJ1403" s="6"/>
      <c r="HK1403" s="6"/>
      <c r="HL1403" s="6"/>
      <c r="HM1403" s="6"/>
      <c r="HN1403" s="6"/>
      <c r="HO1403" s="6"/>
      <c r="HP1403" s="6"/>
      <c r="HQ1403" s="6"/>
      <c r="HR1403" s="6"/>
      <c r="HS1403" s="6"/>
      <c r="HT1403" s="6"/>
      <c r="HU1403" s="6"/>
      <c r="HV1403" s="6"/>
      <c r="HW1403" s="6"/>
      <c r="HX1403" s="6"/>
      <c r="HY1403" s="6"/>
      <c r="HZ1403" s="6"/>
      <c r="IA1403" s="6"/>
      <c r="IB1403" s="6"/>
      <c r="IC1403" s="6"/>
      <c r="ID1403" s="6"/>
      <c r="IE1403" s="6"/>
      <c r="IF1403" s="6"/>
      <c r="IG1403" s="6"/>
      <c r="IH1403" s="6"/>
      <c r="II1403" s="6"/>
      <c r="IJ1403" s="6"/>
      <c r="IK1403" s="6"/>
      <c r="IL1403" s="6"/>
      <c r="IM1403" s="6"/>
      <c r="IN1403" s="6"/>
      <c r="IO1403" s="6"/>
      <c r="IP1403" s="6"/>
      <c r="IQ1403" s="6"/>
      <c r="IR1403" s="6"/>
      <c r="IS1403" s="6"/>
      <c r="IT1403" s="6"/>
      <c r="IU1403" s="6"/>
      <c r="IV1403" s="6"/>
    </row>
    <row r="1404" spans="1:256" s="62" customFormat="1" x14ac:dyDescent="0.2">
      <c r="A1404" s="6" t="s">
        <v>894</v>
      </c>
      <c r="B1404" s="66">
        <v>39427.42083333333</v>
      </c>
      <c r="C1404" s="66">
        <v>39428.188888888886</v>
      </c>
      <c r="D1404" s="6" t="s">
        <v>1139</v>
      </c>
      <c r="E1404" s="6" t="s">
        <v>1140</v>
      </c>
      <c r="F1404" s="6"/>
      <c r="G1404" s="6">
        <v>50</v>
      </c>
      <c r="H1404" s="6"/>
      <c r="I1404" s="6"/>
      <c r="J1404" s="6"/>
      <c r="K1404" s="6"/>
      <c r="L1404" s="6"/>
      <c r="M1404" s="6">
        <v>0.96</v>
      </c>
      <c r="N1404" s="6" t="s">
        <v>1934</v>
      </c>
      <c r="O1404" s="6">
        <v>25600</v>
      </c>
      <c r="P1404" s="6"/>
      <c r="Q1404" s="6">
        <v>43200</v>
      </c>
      <c r="R1404" s="6"/>
      <c r="S1404" s="6">
        <v>0.35599999999999998</v>
      </c>
      <c r="T1404" s="6"/>
      <c r="U1404" s="6">
        <v>4.8899999999999997</v>
      </c>
      <c r="V1404" s="6"/>
      <c r="W1404" s="6">
        <v>139</v>
      </c>
      <c r="X1404" s="6"/>
      <c r="Y1404" s="6">
        <v>1180</v>
      </c>
      <c r="Z1404" s="6"/>
      <c r="AA1404" s="6">
        <v>1550</v>
      </c>
      <c r="AB1404" s="6"/>
      <c r="AC1404" s="6">
        <v>5210</v>
      </c>
      <c r="AD1404" s="6"/>
      <c r="AE1404" s="6"/>
      <c r="AF1404" s="6"/>
      <c r="AG1404" s="6">
        <v>24000</v>
      </c>
      <c r="AH1404" s="6"/>
      <c r="AI1404" s="6">
        <v>200</v>
      </c>
      <c r="AJ1404" s="6"/>
      <c r="AK1404" s="6">
        <v>92</v>
      </c>
      <c r="AL1404" s="6"/>
      <c r="AM1404" s="6">
        <v>7.31</v>
      </c>
      <c r="AN1404" s="6"/>
      <c r="AO1404" s="6">
        <v>345</v>
      </c>
      <c r="AP1404" s="6"/>
      <c r="AQ1404" s="6">
        <v>630</v>
      </c>
      <c r="AR1404" s="6"/>
      <c r="AS1404" s="6"/>
      <c r="AT1404" s="6"/>
      <c r="AU1404" s="6"/>
      <c r="AV1404" s="6"/>
      <c r="AW1404" s="6"/>
      <c r="AX1404" s="6"/>
      <c r="AY1404" s="6"/>
      <c r="AZ1404" s="6"/>
      <c r="BA1404" s="6">
        <v>34</v>
      </c>
      <c r="BB1404" s="6"/>
      <c r="BC1404" s="6"/>
      <c r="BD1404" s="6"/>
      <c r="BE1404" s="6"/>
      <c r="BF1404" s="6"/>
      <c r="BG1404" s="6"/>
      <c r="BH1404" s="6"/>
      <c r="BI1404" s="6"/>
      <c r="BJ1404" s="6"/>
      <c r="BK1404" s="6"/>
      <c r="BL1404" s="6"/>
      <c r="BM1404" s="6"/>
      <c r="BN1404" s="6"/>
      <c r="BO1404" s="6"/>
      <c r="BP1404" s="6"/>
      <c r="BQ1404" s="6"/>
      <c r="BR1404" s="6"/>
      <c r="BS1404" s="6"/>
      <c r="BT1404" s="6"/>
      <c r="BU1404" s="6"/>
      <c r="BV1404" s="6"/>
      <c r="BW1404" s="6"/>
      <c r="BX1404" s="6"/>
      <c r="BY1404" s="6"/>
      <c r="BZ1404" s="6"/>
      <c r="CA1404" s="6">
        <v>470</v>
      </c>
      <c r="CB1404" s="6"/>
      <c r="CC1404" s="6">
        <v>110</v>
      </c>
      <c r="CD1404" s="6"/>
      <c r="CE1404" s="6"/>
      <c r="CF1404" s="6"/>
      <c r="CG1404" s="6"/>
      <c r="CH1404" s="6"/>
      <c r="CI1404" s="6"/>
      <c r="CJ1404" s="6"/>
      <c r="CK1404" s="6"/>
      <c r="CL1404" s="6"/>
      <c r="CM1404" s="6"/>
      <c r="CN1404" s="6"/>
      <c r="CO1404" s="6"/>
      <c r="CP1404" s="6"/>
      <c r="CQ1404" s="6"/>
      <c r="CR1404" s="6"/>
      <c r="CS1404" s="6"/>
      <c r="CT1404" s="6"/>
      <c r="CU1404" s="6"/>
      <c r="CV1404" s="6"/>
      <c r="CW1404" s="6"/>
      <c r="CX1404" s="6"/>
      <c r="CY1404" s="6"/>
      <c r="CZ1404" s="6"/>
      <c r="DA1404" s="6"/>
      <c r="DB1404" s="6"/>
      <c r="DC1404" s="6"/>
      <c r="DD1404" s="6"/>
      <c r="DE1404" s="6"/>
      <c r="DF1404" s="6"/>
      <c r="DG1404" s="6"/>
      <c r="DH1404" s="6"/>
      <c r="DI1404" s="6"/>
      <c r="DJ1404" s="6"/>
      <c r="DK1404" s="6"/>
      <c r="DL1404" s="6"/>
      <c r="DM1404" s="6"/>
      <c r="DN1404" s="6"/>
      <c r="DO1404" s="6"/>
      <c r="DP1404" s="6"/>
      <c r="DQ1404" s="6"/>
      <c r="DR1404" s="6"/>
      <c r="DS1404" s="6"/>
      <c r="DT1404" s="6"/>
      <c r="DU1404" s="6"/>
      <c r="DV1404" s="6"/>
      <c r="DW1404" s="6"/>
      <c r="DX1404" s="6"/>
      <c r="DY1404" s="6"/>
      <c r="DZ1404" s="6"/>
      <c r="EA1404" s="6"/>
      <c r="EB1404" s="6"/>
      <c r="EC1404" s="6"/>
      <c r="ED1404" s="6"/>
      <c r="EE1404" s="6"/>
      <c r="EF1404" s="6"/>
      <c r="EG1404" s="6"/>
      <c r="EH1404" s="6"/>
      <c r="EI1404" s="6"/>
      <c r="EJ1404" s="6"/>
      <c r="EK1404" s="6"/>
      <c r="EL1404" s="6"/>
      <c r="EM1404" s="6"/>
      <c r="EN1404" s="6"/>
      <c r="EO1404" s="6"/>
      <c r="EP1404" s="6"/>
      <c r="EQ1404" s="6"/>
      <c r="ER1404" s="6"/>
      <c r="ES1404" s="6"/>
      <c r="ET1404" s="6"/>
      <c r="EU1404" s="6"/>
      <c r="EV1404" s="6"/>
      <c r="EW1404" s="6"/>
      <c r="EX1404" s="6"/>
      <c r="EY1404" s="6"/>
      <c r="EZ1404" s="6"/>
      <c r="FA1404" s="6"/>
      <c r="FB1404" s="6"/>
      <c r="FC1404" s="6"/>
      <c r="FD1404" s="6"/>
      <c r="FE1404" s="6"/>
      <c r="FF1404" s="6"/>
      <c r="FG1404" s="6"/>
      <c r="FH1404" s="6"/>
      <c r="FI1404" s="6"/>
      <c r="FJ1404" s="6"/>
      <c r="FK1404" s="6"/>
      <c r="FL1404" s="6"/>
      <c r="FM1404" s="6"/>
      <c r="FN1404" s="6"/>
      <c r="FO1404" s="6"/>
      <c r="FP1404" s="6"/>
      <c r="FQ1404" s="6"/>
      <c r="FR1404" s="6"/>
      <c r="FS1404" s="6"/>
      <c r="FT1404" s="6"/>
      <c r="FU1404" s="6"/>
      <c r="FV1404" s="6"/>
      <c r="FW1404" s="6"/>
      <c r="FX1404" s="6"/>
      <c r="FY1404" s="6"/>
      <c r="FZ1404" s="6"/>
      <c r="GA1404" s="6"/>
      <c r="GB1404" s="6"/>
      <c r="GC1404" s="6"/>
      <c r="GD1404" s="6"/>
      <c r="GE1404" s="6"/>
      <c r="GF1404" s="6"/>
      <c r="GG1404" s="6"/>
      <c r="GH1404" s="6"/>
      <c r="GI1404" s="6"/>
      <c r="GJ1404" s="6"/>
      <c r="GK1404" s="6"/>
      <c r="GL1404" s="6"/>
      <c r="GM1404" s="6"/>
      <c r="GN1404" s="6"/>
      <c r="GO1404" s="6"/>
      <c r="GP1404" s="6"/>
      <c r="GQ1404" s="6"/>
      <c r="GR1404" s="6"/>
      <c r="GS1404" s="6"/>
      <c r="GT1404" s="6"/>
      <c r="GU1404" s="6"/>
      <c r="GV1404" s="6"/>
      <c r="GW1404" s="6"/>
      <c r="GX1404" s="6"/>
      <c r="GY1404" s="6"/>
      <c r="GZ1404" s="6"/>
      <c r="HA1404" s="6"/>
      <c r="HB1404" s="6"/>
      <c r="HC1404" s="6"/>
      <c r="HD1404" s="6"/>
      <c r="HE1404" s="6"/>
      <c r="HF1404" s="6"/>
      <c r="HG1404" s="6"/>
      <c r="HH1404" s="6"/>
      <c r="HI1404" s="6"/>
      <c r="HJ1404" s="6"/>
      <c r="HK1404" s="6"/>
      <c r="HL1404" s="6"/>
      <c r="HM1404" s="6"/>
      <c r="HN1404" s="6"/>
      <c r="HO1404" s="6"/>
      <c r="HP1404" s="6"/>
      <c r="HQ1404" s="6"/>
      <c r="HR1404" s="6"/>
      <c r="HS1404" s="6"/>
      <c r="HT1404" s="6"/>
      <c r="HU1404" s="6"/>
      <c r="HV1404" s="6"/>
      <c r="HW1404" s="6"/>
      <c r="HX1404" s="6"/>
      <c r="HY1404" s="6"/>
      <c r="HZ1404" s="6"/>
      <c r="IA1404" s="6"/>
      <c r="IB1404" s="6"/>
      <c r="IC1404" s="6"/>
      <c r="ID1404" s="6"/>
      <c r="IE1404" s="6"/>
      <c r="IF1404" s="6"/>
      <c r="IG1404" s="6"/>
      <c r="IH1404" s="6"/>
      <c r="II1404" s="6"/>
      <c r="IJ1404" s="6"/>
      <c r="IK1404" s="6"/>
      <c r="IL1404" s="6"/>
      <c r="IM1404" s="6"/>
      <c r="IN1404" s="6"/>
      <c r="IO1404" s="6"/>
      <c r="IP1404" s="6"/>
      <c r="IQ1404" s="6"/>
      <c r="IR1404" s="6"/>
      <c r="IS1404" s="6"/>
      <c r="IT1404" s="6"/>
      <c r="IU1404" s="6"/>
      <c r="IV1404" s="6"/>
    </row>
    <row r="1405" spans="1:256" s="62" customFormat="1" x14ac:dyDescent="0.2">
      <c r="A1405" s="6" t="s">
        <v>894</v>
      </c>
      <c r="B1405" s="66">
        <v>39427.808333333334</v>
      </c>
      <c r="C1405" s="66">
        <v>39428.120138888888</v>
      </c>
      <c r="D1405" s="6" t="s">
        <v>1141</v>
      </c>
      <c r="E1405" s="6" t="s">
        <v>1142</v>
      </c>
      <c r="F1405" s="6"/>
      <c r="G1405" s="6">
        <v>50</v>
      </c>
      <c r="H1405" s="6"/>
      <c r="I1405" s="6"/>
      <c r="J1405" s="6"/>
      <c r="K1405" s="6"/>
      <c r="L1405" s="6"/>
      <c r="M1405" s="6">
        <v>0.43</v>
      </c>
      <c r="N1405" s="6"/>
      <c r="O1405" s="6"/>
      <c r="P1405" s="6"/>
      <c r="Q1405" s="6">
        <v>77600</v>
      </c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  <c r="BD1405" s="6"/>
      <c r="BE1405" s="6"/>
      <c r="BF1405" s="6"/>
      <c r="BG1405" s="6"/>
      <c r="BH1405" s="6"/>
      <c r="BI1405" s="6"/>
      <c r="BJ1405" s="6"/>
      <c r="BK1405" s="6"/>
      <c r="BL1405" s="6"/>
      <c r="BM1405" s="6"/>
      <c r="BN1405" s="6"/>
      <c r="BO1405" s="6"/>
      <c r="BP1405" s="6"/>
      <c r="BQ1405" s="6"/>
      <c r="BR1405" s="6"/>
      <c r="BS1405" s="6"/>
      <c r="BT1405" s="6"/>
      <c r="BU1405" s="6"/>
      <c r="BV1405" s="6"/>
      <c r="BW1405" s="6"/>
      <c r="BX1405" s="6"/>
      <c r="BY1405" s="6"/>
      <c r="BZ1405" s="6"/>
      <c r="CA1405" s="6"/>
      <c r="CB1405" s="6"/>
      <c r="CC1405" s="6"/>
      <c r="CD1405" s="6"/>
      <c r="CE1405" s="6"/>
      <c r="CF1405" s="6"/>
      <c r="CG1405" s="6"/>
      <c r="CH1405" s="6"/>
      <c r="CI1405" s="6"/>
      <c r="CJ1405" s="6"/>
      <c r="CK1405" s="6"/>
      <c r="CL1405" s="6"/>
      <c r="CM1405" s="6"/>
      <c r="CN1405" s="6"/>
      <c r="CO1405" s="6"/>
      <c r="CP1405" s="6"/>
      <c r="CQ1405" s="6"/>
      <c r="CR1405" s="6"/>
      <c r="CS1405" s="6"/>
      <c r="CT1405" s="6"/>
      <c r="CU1405" s="6"/>
      <c r="CV1405" s="6"/>
      <c r="CW1405" s="6"/>
      <c r="CX1405" s="6"/>
      <c r="CY1405" s="6"/>
      <c r="CZ1405" s="6"/>
      <c r="DA1405" s="6"/>
      <c r="DB1405" s="6"/>
      <c r="DC1405" s="6"/>
      <c r="DD1405" s="6"/>
      <c r="DE1405" s="6"/>
      <c r="DF1405" s="6"/>
      <c r="DG1405" s="6"/>
      <c r="DH1405" s="6"/>
      <c r="DI1405" s="6"/>
      <c r="DJ1405" s="6"/>
      <c r="DK1405" s="6"/>
      <c r="DL1405" s="6"/>
      <c r="DM1405" s="6"/>
      <c r="DN1405" s="6"/>
      <c r="DO1405" s="6"/>
      <c r="DP1405" s="6"/>
      <c r="DQ1405" s="6"/>
      <c r="DR1405" s="6"/>
      <c r="DS1405" s="6"/>
      <c r="DT1405" s="6"/>
      <c r="DU1405" s="6"/>
      <c r="DV1405" s="6"/>
      <c r="DW1405" s="6"/>
      <c r="DX1405" s="6"/>
      <c r="DY1405" s="6"/>
      <c r="DZ1405" s="6"/>
      <c r="EA1405" s="6"/>
      <c r="EB1405" s="6"/>
      <c r="EC1405" s="6"/>
      <c r="ED1405" s="6"/>
      <c r="EE1405" s="6"/>
      <c r="EF1405" s="6"/>
      <c r="EG1405" s="6"/>
      <c r="EH1405" s="6"/>
      <c r="EI1405" s="6"/>
      <c r="EJ1405" s="6"/>
      <c r="EK1405" s="6"/>
      <c r="EL1405" s="6"/>
      <c r="EM1405" s="6"/>
      <c r="EN1405" s="6"/>
      <c r="EO1405" s="6"/>
      <c r="EP1405" s="6"/>
      <c r="EQ1405" s="6"/>
      <c r="ER1405" s="6"/>
      <c r="ES1405" s="6"/>
      <c r="ET1405" s="6"/>
      <c r="EU1405" s="6"/>
      <c r="EV1405" s="6"/>
      <c r="EW1405" s="6"/>
      <c r="EX1405" s="6"/>
      <c r="EY1405" s="6"/>
      <c r="EZ1405" s="6"/>
      <c r="FA1405" s="6"/>
      <c r="FB1405" s="6"/>
      <c r="FC1405" s="6"/>
      <c r="FD1405" s="6"/>
      <c r="FE1405" s="6"/>
      <c r="FF1405" s="6"/>
      <c r="FG1405" s="6"/>
      <c r="FH1405" s="6"/>
      <c r="FI1405" s="6"/>
      <c r="FJ1405" s="6"/>
      <c r="FK1405" s="6"/>
      <c r="FL1405" s="6"/>
      <c r="FM1405" s="6"/>
      <c r="FN1405" s="6"/>
      <c r="FO1405" s="6"/>
      <c r="FP1405" s="6"/>
      <c r="FQ1405" s="6"/>
      <c r="FR1405" s="6"/>
      <c r="FS1405" s="6"/>
      <c r="FT1405" s="6"/>
      <c r="FU1405" s="6"/>
      <c r="FV1405" s="6"/>
      <c r="FW1405" s="6"/>
      <c r="FX1405" s="6"/>
      <c r="FY1405" s="6"/>
      <c r="FZ1405" s="6"/>
      <c r="GA1405" s="6"/>
      <c r="GB1405" s="6"/>
      <c r="GC1405" s="6"/>
      <c r="GD1405" s="6"/>
      <c r="GE1405" s="6"/>
      <c r="GF1405" s="6"/>
      <c r="GG1405" s="6"/>
      <c r="GH1405" s="6"/>
      <c r="GI1405" s="6"/>
      <c r="GJ1405" s="6"/>
      <c r="GK1405" s="6"/>
      <c r="GL1405" s="6"/>
      <c r="GM1405" s="6"/>
      <c r="GN1405" s="6"/>
      <c r="GO1405" s="6"/>
      <c r="GP1405" s="6"/>
      <c r="GQ1405" s="6"/>
      <c r="GR1405" s="6"/>
      <c r="GS1405" s="6"/>
      <c r="GT1405" s="6"/>
      <c r="GU1405" s="6"/>
      <c r="GV1405" s="6"/>
      <c r="GW1405" s="6"/>
      <c r="GX1405" s="6"/>
      <c r="GY1405" s="6"/>
      <c r="GZ1405" s="6"/>
      <c r="HA1405" s="6"/>
      <c r="HB1405" s="6"/>
      <c r="HC1405" s="6"/>
      <c r="HD1405" s="6"/>
      <c r="HE1405" s="6"/>
      <c r="HF1405" s="6"/>
      <c r="HG1405" s="6"/>
      <c r="HH1405" s="6"/>
      <c r="HI1405" s="6"/>
      <c r="HJ1405" s="6"/>
      <c r="HK1405" s="6"/>
      <c r="HL1405" s="6"/>
      <c r="HM1405" s="6"/>
      <c r="HN1405" s="6"/>
      <c r="HO1405" s="6"/>
      <c r="HP1405" s="6"/>
      <c r="HQ1405" s="6"/>
      <c r="HR1405" s="6"/>
      <c r="HS1405" s="6"/>
      <c r="HT1405" s="6"/>
      <c r="HU1405" s="6"/>
      <c r="HV1405" s="6"/>
      <c r="HW1405" s="6"/>
      <c r="HX1405" s="6"/>
      <c r="HY1405" s="6"/>
      <c r="HZ1405" s="6"/>
      <c r="IA1405" s="6"/>
      <c r="IB1405" s="6"/>
      <c r="IC1405" s="6"/>
      <c r="ID1405" s="6"/>
      <c r="IE1405" s="6"/>
      <c r="IF1405" s="6"/>
      <c r="IG1405" s="6"/>
      <c r="IH1405" s="6"/>
      <c r="II1405" s="6"/>
      <c r="IJ1405" s="6"/>
      <c r="IK1405" s="6"/>
      <c r="IL1405" s="6"/>
      <c r="IM1405" s="6"/>
      <c r="IN1405" s="6"/>
      <c r="IO1405" s="6"/>
      <c r="IP1405" s="6"/>
      <c r="IQ1405" s="6"/>
      <c r="IR1405" s="6"/>
      <c r="IS1405" s="6"/>
      <c r="IT1405" s="6"/>
      <c r="IU1405" s="6"/>
      <c r="IV1405" s="6"/>
    </row>
    <row r="1406" spans="1:256" s="62" customFormat="1" x14ac:dyDescent="0.2">
      <c r="A1406" s="6" t="s">
        <v>894</v>
      </c>
      <c r="B1406" s="66">
        <v>39428.156944444447</v>
      </c>
      <c r="C1406" s="66">
        <v>39428.188888888886</v>
      </c>
      <c r="D1406" s="6" t="s">
        <v>1143</v>
      </c>
      <c r="E1406" s="6" t="s">
        <v>1144</v>
      </c>
      <c r="F1406" s="6"/>
      <c r="G1406" s="6">
        <v>50</v>
      </c>
      <c r="H1406" s="6"/>
      <c r="I1406" s="6"/>
      <c r="J1406" s="6"/>
      <c r="K1406" s="6"/>
      <c r="L1406" s="6"/>
      <c r="M1406" s="6">
        <v>0.05</v>
      </c>
      <c r="N1406" s="6"/>
      <c r="O1406" s="6"/>
      <c r="P1406" s="6"/>
      <c r="Q1406" s="6">
        <v>62400</v>
      </c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  <c r="BD1406" s="6"/>
      <c r="BE1406" s="6"/>
      <c r="BF1406" s="6"/>
      <c r="BG1406" s="6"/>
      <c r="BH1406" s="6"/>
      <c r="BI1406" s="6"/>
      <c r="BJ1406" s="6"/>
      <c r="BK1406" s="6"/>
      <c r="BL1406" s="6"/>
      <c r="BM1406" s="6"/>
      <c r="BN1406" s="6"/>
      <c r="BO1406" s="6"/>
      <c r="BP1406" s="6"/>
      <c r="BQ1406" s="6"/>
      <c r="BR1406" s="6"/>
      <c r="BS1406" s="6"/>
      <c r="BT1406" s="6"/>
      <c r="BU1406" s="6"/>
      <c r="BV1406" s="6"/>
      <c r="BW1406" s="6"/>
      <c r="BX1406" s="6"/>
      <c r="BY1406" s="6"/>
      <c r="BZ1406" s="6"/>
      <c r="CA1406" s="6"/>
      <c r="CB1406" s="6"/>
      <c r="CC1406" s="6"/>
      <c r="CD1406" s="6"/>
      <c r="CE1406" s="6"/>
      <c r="CF1406" s="6"/>
      <c r="CG1406" s="6"/>
      <c r="CH1406" s="6"/>
      <c r="CI1406" s="6"/>
      <c r="CJ1406" s="6"/>
      <c r="CK1406" s="6"/>
      <c r="CL1406" s="6"/>
      <c r="CM1406" s="6"/>
      <c r="CN1406" s="6"/>
      <c r="CO1406" s="6"/>
      <c r="CP1406" s="6"/>
      <c r="CQ1406" s="6"/>
      <c r="CR1406" s="6"/>
      <c r="CS1406" s="6"/>
      <c r="CT1406" s="6"/>
      <c r="CU1406" s="6"/>
      <c r="CV1406" s="6"/>
      <c r="CW1406" s="6"/>
      <c r="CX1406" s="6"/>
      <c r="CY1406" s="6"/>
      <c r="CZ1406" s="6"/>
      <c r="DA1406" s="6"/>
      <c r="DB1406" s="6"/>
      <c r="DC1406" s="6"/>
      <c r="DD1406" s="6"/>
      <c r="DE1406" s="6"/>
      <c r="DF1406" s="6"/>
      <c r="DG1406" s="6"/>
      <c r="DH1406" s="6"/>
      <c r="DI1406" s="6"/>
      <c r="DJ1406" s="6"/>
      <c r="DK1406" s="6"/>
      <c r="DL1406" s="6"/>
      <c r="DM1406" s="6"/>
      <c r="DN1406" s="6"/>
      <c r="DO1406" s="6"/>
      <c r="DP1406" s="6"/>
      <c r="DQ1406" s="6"/>
      <c r="DR1406" s="6"/>
      <c r="DS1406" s="6"/>
      <c r="DT1406" s="6"/>
      <c r="DU1406" s="6"/>
      <c r="DV1406" s="6"/>
      <c r="DW1406" s="6"/>
      <c r="DX1406" s="6"/>
      <c r="DY1406" s="6"/>
      <c r="DZ1406" s="6"/>
      <c r="EA1406" s="6"/>
      <c r="EB1406" s="6"/>
      <c r="EC1406" s="6"/>
      <c r="ED1406" s="6"/>
      <c r="EE1406" s="6"/>
      <c r="EF1406" s="6"/>
      <c r="EG1406" s="6"/>
      <c r="EH1406" s="6"/>
      <c r="EI1406" s="6"/>
      <c r="EJ1406" s="6"/>
      <c r="EK1406" s="6"/>
      <c r="EL1406" s="6"/>
      <c r="EM1406" s="6"/>
      <c r="EN1406" s="6"/>
      <c r="EO1406" s="6"/>
      <c r="EP1406" s="6"/>
      <c r="EQ1406" s="6"/>
      <c r="ER1406" s="6"/>
      <c r="ES1406" s="6"/>
      <c r="ET1406" s="6"/>
      <c r="EU1406" s="6"/>
      <c r="EV1406" s="6"/>
      <c r="EW1406" s="6"/>
      <c r="EX1406" s="6"/>
      <c r="EY1406" s="6"/>
      <c r="EZ1406" s="6"/>
      <c r="FA1406" s="6"/>
      <c r="FB1406" s="6"/>
      <c r="FC1406" s="6"/>
      <c r="FD1406" s="6"/>
      <c r="FE1406" s="6"/>
      <c r="FF1406" s="6"/>
      <c r="FG1406" s="6"/>
      <c r="FH1406" s="6"/>
      <c r="FI1406" s="6"/>
      <c r="FJ1406" s="6"/>
      <c r="FK1406" s="6"/>
      <c r="FL1406" s="6"/>
      <c r="FM1406" s="6"/>
      <c r="FN1406" s="6"/>
      <c r="FO1406" s="6"/>
      <c r="FP1406" s="6"/>
      <c r="FQ1406" s="6"/>
      <c r="FR1406" s="6"/>
      <c r="FS1406" s="6"/>
      <c r="FT1406" s="6"/>
      <c r="FU1406" s="6"/>
      <c r="FV1406" s="6"/>
      <c r="FW1406" s="6"/>
      <c r="FX1406" s="6"/>
      <c r="FY1406" s="6"/>
      <c r="FZ1406" s="6"/>
      <c r="GA1406" s="6"/>
      <c r="GB1406" s="6"/>
      <c r="GC1406" s="6"/>
      <c r="GD1406" s="6"/>
      <c r="GE1406" s="6"/>
      <c r="GF1406" s="6"/>
      <c r="GG1406" s="6"/>
      <c r="GH1406" s="6"/>
      <c r="GI1406" s="6"/>
      <c r="GJ1406" s="6"/>
      <c r="GK1406" s="6"/>
      <c r="GL1406" s="6"/>
      <c r="GM1406" s="6"/>
      <c r="GN1406" s="6"/>
      <c r="GO1406" s="6"/>
      <c r="GP1406" s="6"/>
      <c r="GQ1406" s="6"/>
      <c r="GR1406" s="6"/>
      <c r="GS1406" s="6"/>
      <c r="GT1406" s="6"/>
      <c r="GU1406" s="6"/>
      <c r="GV1406" s="6"/>
      <c r="GW1406" s="6"/>
      <c r="GX1406" s="6"/>
      <c r="GY1406" s="6"/>
      <c r="GZ1406" s="6"/>
      <c r="HA1406" s="6"/>
      <c r="HB1406" s="6"/>
      <c r="HC1406" s="6"/>
      <c r="HD1406" s="6"/>
      <c r="HE1406" s="6"/>
      <c r="HF1406" s="6"/>
      <c r="HG1406" s="6"/>
      <c r="HH1406" s="6"/>
      <c r="HI1406" s="6"/>
      <c r="HJ1406" s="6"/>
      <c r="HK1406" s="6"/>
      <c r="HL1406" s="6"/>
      <c r="HM1406" s="6"/>
      <c r="HN1406" s="6"/>
      <c r="HO1406" s="6"/>
      <c r="HP1406" s="6"/>
      <c r="HQ1406" s="6"/>
      <c r="HR1406" s="6"/>
      <c r="HS1406" s="6"/>
      <c r="HT1406" s="6"/>
      <c r="HU1406" s="6"/>
      <c r="HV1406" s="6"/>
      <c r="HW1406" s="6"/>
      <c r="HX1406" s="6"/>
      <c r="HY1406" s="6"/>
      <c r="HZ1406" s="6"/>
      <c r="IA1406" s="6"/>
      <c r="IB1406" s="6"/>
      <c r="IC1406" s="6"/>
      <c r="ID1406" s="6"/>
      <c r="IE1406" s="6"/>
      <c r="IF1406" s="6"/>
      <c r="IG1406" s="6"/>
      <c r="IH1406" s="6"/>
      <c r="II1406" s="6"/>
      <c r="IJ1406" s="6"/>
      <c r="IK1406" s="6"/>
      <c r="IL1406" s="6"/>
      <c r="IM1406" s="6"/>
      <c r="IN1406" s="6"/>
      <c r="IO1406" s="6"/>
      <c r="IP1406" s="6"/>
      <c r="IQ1406" s="6"/>
      <c r="IR1406" s="6"/>
      <c r="IS1406" s="6"/>
      <c r="IT1406" s="6"/>
      <c r="IU1406" s="6"/>
      <c r="IV1406" s="6"/>
    </row>
    <row r="1407" spans="1:256" s="62" customFormat="1" x14ac:dyDescent="0.2">
      <c r="A1407" s="6" t="s">
        <v>894</v>
      </c>
      <c r="B1407" s="66">
        <v>39452.743055555555</v>
      </c>
      <c r="C1407" s="66">
        <v>39454.446527777778</v>
      </c>
      <c r="D1407" s="6" t="s">
        <v>1145</v>
      </c>
      <c r="E1407" s="6" t="s">
        <v>1146</v>
      </c>
      <c r="F1407" s="6"/>
      <c r="G1407" s="6">
        <v>50</v>
      </c>
      <c r="H1407" s="6"/>
      <c r="I1407" s="6"/>
      <c r="J1407" s="6"/>
      <c r="K1407" s="6"/>
      <c r="L1407" s="6"/>
      <c r="M1407" s="6">
        <v>23.1</v>
      </c>
      <c r="N1407" s="6"/>
      <c r="O1407" s="6"/>
      <c r="P1407" s="6"/>
      <c r="Q1407" s="6">
        <v>3370</v>
      </c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  <c r="BD1407" s="6"/>
      <c r="BE1407" s="6"/>
      <c r="BF1407" s="6"/>
      <c r="BG1407" s="6"/>
      <c r="BH1407" s="6"/>
      <c r="BI1407" s="6"/>
      <c r="BJ1407" s="6"/>
      <c r="BK1407" s="6"/>
      <c r="BL1407" s="6"/>
      <c r="BM1407" s="6"/>
      <c r="BN1407" s="6"/>
      <c r="BO1407" s="6"/>
      <c r="BP1407" s="6"/>
      <c r="BQ1407" s="6"/>
      <c r="BR1407" s="6"/>
      <c r="BS1407" s="6"/>
      <c r="BT1407" s="6"/>
      <c r="BU1407" s="6"/>
      <c r="BV1407" s="6"/>
      <c r="BW1407" s="6"/>
      <c r="BX1407" s="6"/>
      <c r="BY1407" s="6"/>
      <c r="BZ1407" s="6"/>
      <c r="CA1407" s="6"/>
      <c r="CB1407" s="6"/>
      <c r="CC1407" s="6"/>
      <c r="CD1407" s="6"/>
      <c r="CE1407" s="6"/>
      <c r="CF1407" s="6"/>
      <c r="CG1407" s="6"/>
      <c r="CH1407" s="6"/>
      <c r="CI1407" s="6"/>
      <c r="CJ1407" s="6"/>
      <c r="CK1407" s="6"/>
      <c r="CL1407" s="6"/>
      <c r="CM1407" s="6"/>
      <c r="CN1407" s="6"/>
      <c r="CO1407" s="6"/>
      <c r="CP1407" s="6"/>
      <c r="CQ1407" s="6"/>
      <c r="CR1407" s="6"/>
      <c r="CS1407" s="6"/>
      <c r="CT1407" s="6"/>
      <c r="CU1407" s="6"/>
      <c r="CV1407" s="6"/>
      <c r="CW1407" s="6"/>
      <c r="CX1407" s="6"/>
      <c r="CY1407" s="6"/>
      <c r="CZ1407" s="6"/>
      <c r="DA1407" s="6"/>
      <c r="DB1407" s="6"/>
      <c r="DC1407" s="6"/>
      <c r="DD1407" s="6"/>
      <c r="DE1407" s="6"/>
      <c r="DF1407" s="6"/>
      <c r="DG1407" s="6"/>
      <c r="DH1407" s="6"/>
      <c r="DI1407" s="6"/>
      <c r="DJ1407" s="6"/>
      <c r="DK1407" s="6"/>
      <c r="DL1407" s="6"/>
      <c r="DM1407" s="6"/>
      <c r="DN1407" s="6"/>
      <c r="DO1407" s="6"/>
      <c r="DP1407" s="6"/>
      <c r="DQ1407" s="6"/>
      <c r="DR1407" s="6"/>
      <c r="DS1407" s="6"/>
      <c r="DT1407" s="6"/>
      <c r="DU1407" s="6"/>
      <c r="DV1407" s="6"/>
      <c r="DW1407" s="6"/>
      <c r="DX1407" s="6"/>
      <c r="DY1407" s="6"/>
      <c r="DZ1407" s="6"/>
      <c r="EA1407" s="6"/>
      <c r="EB1407" s="6"/>
      <c r="EC1407" s="6"/>
      <c r="ED1407" s="6"/>
      <c r="EE1407" s="6"/>
      <c r="EF1407" s="6"/>
      <c r="EG1407" s="6"/>
      <c r="EH1407" s="6"/>
      <c r="EI1407" s="6"/>
      <c r="EJ1407" s="6"/>
      <c r="EK1407" s="6"/>
      <c r="EL1407" s="6"/>
      <c r="EM1407" s="6"/>
      <c r="EN1407" s="6"/>
      <c r="EO1407" s="6"/>
      <c r="EP1407" s="6"/>
      <c r="EQ1407" s="6"/>
      <c r="ER1407" s="6"/>
      <c r="ES1407" s="6"/>
      <c r="ET1407" s="6"/>
      <c r="EU1407" s="6"/>
      <c r="EV1407" s="6"/>
      <c r="EW1407" s="6"/>
      <c r="EX1407" s="6"/>
      <c r="EY1407" s="6"/>
      <c r="EZ1407" s="6"/>
      <c r="FA1407" s="6"/>
      <c r="FB1407" s="6"/>
      <c r="FC1407" s="6"/>
      <c r="FD1407" s="6"/>
      <c r="FE1407" s="6"/>
      <c r="FF1407" s="6"/>
      <c r="FG1407" s="6"/>
      <c r="FH1407" s="6"/>
      <c r="FI1407" s="6"/>
      <c r="FJ1407" s="6"/>
      <c r="FK1407" s="6"/>
      <c r="FL1407" s="6"/>
      <c r="FM1407" s="6"/>
      <c r="FN1407" s="6"/>
      <c r="FO1407" s="6"/>
      <c r="FP1407" s="6"/>
      <c r="FQ1407" s="6"/>
      <c r="FR1407" s="6"/>
      <c r="FS1407" s="6"/>
      <c r="FT1407" s="6"/>
      <c r="FU1407" s="6"/>
      <c r="FV1407" s="6"/>
      <c r="FW1407" s="6"/>
      <c r="FX1407" s="6"/>
      <c r="FY1407" s="6"/>
      <c r="FZ1407" s="6"/>
      <c r="GA1407" s="6"/>
      <c r="GB1407" s="6"/>
      <c r="GC1407" s="6"/>
      <c r="GD1407" s="6"/>
      <c r="GE1407" s="6"/>
      <c r="GF1407" s="6"/>
      <c r="GG1407" s="6"/>
      <c r="GH1407" s="6"/>
      <c r="GI1407" s="6"/>
      <c r="GJ1407" s="6"/>
      <c r="GK1407" s="6"/>
      <c r="GL1407" s="6"/>
      <c r="GM1407" s="6"/>
      <c r="GN1407" s="6"/>
      <c r="GO1407" s="6"/>
      <c r="GP1407" s="6"/>
      <c r="GQ1407" s="6"/>
      <c r="GR1407" s="6"/>
      <c r="GS1407" s="6"/>
      <c r="GT1407" s="6"/>
      <c r="GU1407" s="6"/>
      <c r="GV1407" s="6"/>
      <c r="GW1407" s="6"/>
      <c r="GX1407" s="6"/>
      <c r="GY1407" s="6"/>
      <c r="GZ1407" s="6"/>
      <c r="HA1407" s="6"/>
      <c r="HB1407" s="6"/>
      <c r="HC1407" s="6"/>
      <c r="HD1407" s="6"/>
      <c r="HE1407" s="6"/>
      <c r="HF1407" s="6"/>
      <c r="HG1407" s="6"/>
      <c r="HH1407" s="6"/>
      <c r="HI1407" s="6"/>
      <c r="HJ1407" s="6"/>
      <c r="HK1407" s="6"/>
      <c r="HL1407" s="6"/>
      <c r="HM1407" s="6"/>
      <c r="HN1407" s="6"/>
      <c r="HO1407" s="6"/>
      <c r="HP1407" s="6"/>
      <c r="HQ1407" s="6"/>
      <c r="HR1407" s="6"/>
      <c r="HS1407" s="6"/>
      <c r="HT1407" s="6"/>
      <c r="HU1407" s="6"/>
      <c r="HV1407" s="6"/>
      <c r="HW1407" s="6"/>
      <c r="HX1407" s="6"/>
      <c r="HY1407" s="6"/>
      <c r="HZ1407" s="6"/>
      <c r="IA1407" s="6"/>
      <c r="IB1407" s="6"/>
      <c r="IC1407" s="6"/>
      <c r="ID1407" s="6"/>
      <c r="IE1407" s="6"/>
      <c r="IF1407" s="6"/>
      <c r="IG1407" s="6"/>
      <c r="IH1407" s="6"/>
      <c r="II1407" s="6"/>
      <c r="IJ1407" s="6"/>
      <c r="IK1407" s="6"/>
      <c r="IL1407" s="6"/>
      <c r="IM1407" s="6"/>
      <c r="IN1407" s="6"/>
      <c r="IO1407" s="6"/>
      <c r="IP1407" s="6"/>
      <c r="IQ1407" s="6"/>
      <c r="IR1407" s="6"/>
      <c r="IS1407" s="6"/>
      <c r="IT1407" s="6"/>
      <c r="IU1407" s="6"/>
      <c r="IV1407" s="6"/>
    </row>
    <row r="1408" spans="1:256" s="62" customFormat="1" x14ac:dyDescent="0.2">
      <c r="A1408" s="6" t="s">
        <v>894</v>
      </c>
      <c r="B1408" s="66">
        <v>39452.743055555555</v>
      </c>
      <c r="C1408" s="66">
        <v>39456.253472222219</v>
      </c>
      <c r="D1408" s="6" t="s">
        <v>1147</v>
      </c>
      <c r="E1408" s="6" t="s">
        <v>1148</v>
      </c>
      <c r="F1408" s="6"/>
      <c r="G1408" s="6">
        <v>50</v>
      </c>
      <c r="H1408" s="6"/>
      <c r="I1408" s="6"/>
      <c r="J1408" s="6"/>
      <c r="K1408" s="6"/>
      <c r="L1408" s="6"/>
      <c r="M1408" s="6">
        <v>96.1</v>
      </c>
      <c r="N1408" s="6"/>
      <c r="O1408" s="6">
        <v>1120</v>
      </c>
      <c r="P1408" s="6"/>
      <c r="Q1408" s="6">
        <v>1700</v>
      </c>
      <c r="R1408" s="6" t="s">
        <v>1784</v>
      </c>
      <c r="S1408" s="6">
        <v>1.4999999999999999E-2</v>
      </c>
      <c r="T1408" s="6"/>
      <c r="U1408" s="6">
        <v>1.07</v>
      </c>
      <c r="V1408" s="6"/>
      <c r="W1408" s="6">
        <v>89.2</v>
      </c>
      <c r="X1408" s="6"/>
      <c r="Y1408" s="6">
        <v>65.099999999999994</v>
      </c>
      <c r="Z1408" s="6"/>
      <c r="AA1408" s="6">
        <v>12.6</v>
      </c>
      <c r="AB1408" s="6"/>
      <c r="AC1408" s="6">
        <v>685</v>
      </c>
      <c r="AD1408" s="6" t="s">
        <v>1784</v>
      </c>
      <c r="AE1408" s="6">
        <v>18</v>
      </c>
      <c r="AF1408" s="6"/>
      <c r="AG1408" s="6">
        <v>780</v>
      </c>
      <c r="AH1408" s="6"/>
      <c r="AI1408" s="6">
        <v>98</v>
      </c>
      <c r="AJ1408" s="6"/>
      <c r="AK1408" s="6">
        <v>60</v>
      </c>
      <c r="AL1408" s="6"/>
      <c r="AM1408" s="6">
        <v>7.37</v>
      </c>
      <c r="AN1408" s="6"/>
      <c r="AO1408" s="6">
        <v>225</v>
      </c>
      <c r="AP1408" s="6"/>
      <c r="AQ1408" s="6">
        <v>31</v>
      </c>
      <c r="AR1408" s="6"/>
      <c r="AS1408" s="6"/>
      <c r="AT1408" s="6"/>
      <c r="AU1408" s="6"/>
      <c r="AV1408" s="6"/>
      <c r="AW1408" s="6"/>
      <c r="AX1408" s="6"/>
      <c r="AY1408" s="6"/>
      <c r="AZ1408" s="6"/>
      <c r="BA1408" s="6">
        <v>98</v>
      </c>
      <c r="BB1408" s="6"/>
      <c r="BC1408" s="6"/>
      <c r="BD1408" s="6"/>
      <c r="BE1408" s="6"/>
      <c r="BF1408" s="6"/>
      <c r="BG1408" s="6"/>
      <c r="BH1408" s="6"/>
      <c r="BI1408" s="6"/>
      <c r="BJ1408" s="6"/>
      <c r="BK1408" s="6"/>
      <c r="BL1408" s="6"/>
      <c r="BM1408" s="6"/>
      <c r="BN1408" s="6"/>
      <c r="BO1408" s="6"/>
      <c r="BP1408" s="6"/>
      <c r="BQ1408" s="6"/>
      <c r="BR1408" s="6"/>
      <c r="BS1408" s="6"/>
      <c r="BT1408" s="6"/>
      <c r="BU1408" s="6"/>
      <c r="BV1408" s="6"/>
      <c r="BW1408" s="6"/>
      <c r="BX1408" s="6"/>
      <c r="BY1408" s="6"/>
      <c r="BZ1408" s="6"/>
      <c r="CA1408" s="6">
        <v>23</v>
      </c>
      <c r="CB1408" s="6"/>
      <c r="CC1408" s="6">
        <v>7.2</v>
      </c>
      <c r="CD1408" s="6"/>
      <c r="CE1408" s="6"/>
      <c r="CF1408" s="6"/>
      <c r="CG1408" s="6"/>
      <c r="CH1408" s="6"/>
      <c r="CI1408" s="6"/>
      <c r="CJ1408" s="6"/>
      <c r="CK1408" s="6"/>
      <c r="CL1408" s="6"/>
      <c r="CM1408" s="6"/>
      <c r="CN1408" s="6"/>
      <c r="CO1408" s="6"/>
      <c r="CP1408" s="6"/>
      <c r="CQ1408" s="6"/>
      <c r="CR1408" s="6"/>
      <c r="CS1408" s="6"/>
      <c r="CT1408" s="6"/>
      <c r="CU1408" s="6"/>
      <c r="CV1408" s="6"/>
      <c r="CW1408" s="6"/>
      <c r="CX1408" s="6"/>
      <c r="CY1408" s="6"/>
      <c r="CZ1408" s="6"/>
      <c r="DA1408" s="6"/>
      <c r="DB1408" s="6"/>
      <c r="DC1408" s="6"/>
      <c r="DD1408" s="6"/>
      <c r="DE1408" s="6"/>
      <c r="DF1408" s="6"/>
      <c r="DG1408" s="6"/>
      <c r="DH1408" s="6"/>
      <c r="DI1408" s="6"/>
      <c r="DJ1408" s="6"/>
      <c r="DK1408" s="6"/>
      <c r="DL1408" s="6"/>
      <c r="DM1408" s="6"/>
      <c r="DN1408" s="6"/>
      <c r="DO1408" s="6"/>
      <c r="DP1408" s="6"/>
      <c r="DQ1408" s="6"/>
      <c r="DR1408" s="6"/>
      <c r="DS1408" s="6"/>
      <c r="DT1408" s="6"/>
      <c r="DU1408" s="6"/>
      <c r="DV1408" s="6"/>
      <c r="DW1408" s="6"/>
      <c r="DX1408" s="6"/>
      <c r="DY1408" s="6"/>
      <c r="DZ1408" s="6"/>
      <c r="EA1408" s="6"/>
      <c r="EB1408" s="6"/>
      <c r="EC1408" s="6"/>
      <c r="ED1408" s="6"/>
      <c r="EE1408" s="6"/>
      <c r="EF1408" s="6"/>
      <c r="EG1408" s="6"/>
      <c r="EH1408" s="6"/>
      <c r="EI1408" s="6"/>
      <c r="EJ1408" s="6"/>
      <c r="EK1408" s="6"/>
      <c r="EL1408" s="6"/>
      <c r="EM1408" s="6"/>
      <c r="EN1408" s="6"/>
      <c r="EO1408" s="6"/>
      <c r="EP1408" s="6"/>
      <c r="EQ1408" s="6"/>
      <c r="ER1408" s="6"/>
      <c r="ES1408" s="6"/>
      <c r="ET1408" s="6"/>
      <c r="EU1408" s="6"/>
      <c r="EV1408" s="6"/>
      <c r="EW1408" s="6"/>
      <c r="EX1408" s="6"/>
      <c r="EY1408" s="6"/>
      <c r="EZ1408" s="6"/>
      <c r="FA1408" s="6"/>
      <c r="FB1408" s="6"/>
      <c r="FC1408" s="6"/>
      <c r="FD1408" s="6"/>
      <c r="FE1408" s="6"/>
      <c r="FF1408" s="6"/>
      <c r="FG1408" s="6"/>
      <c r="FH1408" s="6"/>
      <c r="FI1408" s="6"/>
      <c r="FJ1408" s="6"/>
      <c r="FK1408" s="6"/>
      <c r="FL1408" s="6"/>
      <c r="FM1408" s="6"/>
      <c r="FN1408" s="6"/>
      <c r="FO1408" s="6"/>
      <c r="FP1408" s="6"/>
      <c r="FQ1408" s="6"/>
      <c r="FR1408" s="6"/>
      <c r="FS1408" s="6"/>
      <c r="FT1408" s="6"/>
      <c r="FU1408" s="6"/>
      <c r="FV1408" s="6"/>
      <c r="FW1408" s="6"/>
      <c r="FX1408" s="6"/>
      <c r="FY1408" s="6"/>
      <c r="FZ1408" s="6"/>
      <c r="GA1408" s="6"/>
      <c r="GB1408" s="6"/>
      <c r="GC1408" s="6"/>
      <c r="GD1408" s="6"/>
      <c r="GE1408" s="6"/>
      <c r="GF1408" s="6"/>
      <c r="GG1408" s="6"/>
      <c r="GH1408" s="6"/>
      <c r="GI1408" s="6"/>
      <c r="GJ1408" s="6"/>
      <c r="GK1408" s="6"/>
      <c r="GL1408" s="6"/>
      <c r="GM1408" s="6"/>
      <c r="GN1408" s="6"/>
      <c r="GO1408" s="6"/>
      <c r="GP1408" s="6"/>
      <c r="GQ1408" s="6"/>
      <c r="GR1408" s="6"/>
      <c r="GS1408" s="6"/>
      <c r="GT1408" s="6"/>
      <c r="GU1408" s="6"/>
      <c r="GV1408" s="6"/>
      <c r="GW1408" s="6"/>
      <c r="GX1408" s="6"/>
      <c r="GY1408" s="6"/>
      <c r="GZ1408" s="6"/>
      <c r="HA1408" s="6"/>
      <c r="HB1408" s="6"/>
      <c r="HC1408" s="6"/>
      <c r="HD1408" s="6"/>
      <c r="HE1408" s="6"/>
      <c r="HF1408" s="6"/>
      <c r="HG1408" s="6"/>
      <c r="HH1408" s="6"/>
      <c r="HI1408" s="6"/>
      <c r="HJ1408" s="6"/>
      <c r="HK1408" s="6"/>
      <c r="HL1408" s="6"/>
      <c r="HM1408" s="6"/>
      <c r="HN1408" s="6"/>
      <c r="HO1408" s="6"/>
      <c r="HP1408" s="6"/>
      <c r="HQ1408" s="6"/>
      <c r="HR1408" s="6"/>
      <c r="HS1408" s="6"/>
      <c r="HT1408" s="6"/>
      <c r="HU1408" s="6"/>
      <c r="HV1408" s="6"/>
      <c r="HW1408" s="6"/>
      <c r="HX1408" s="6"/>
      <c r="HY1408" s="6"/>
      <c r="HZ1408" s="6"/>
      <c r="IA1408" s="6"/>
      <c r="IB1408" s="6"/>
      <c r="IC1408" s="6"/>
      <c r="ID1408" s="6"/>
      <c r="IE1408" s="6"/>
      <c r="IF1408" s="6"/>
      <c r="IG1408" s="6"/>
      <c r="IH1408" s="6"/>
      <c r="II1408" s="6"/>
      <c r="IJ1408" s="6"/>
      <c r="IK1408" s="6"/>
      <c r="IL1408" s="6"/>
      <c r="IM1408" s="6"/>
      <c r="IN1408" s="6"/>
      <c r="IO1408" s="6"/>
      <c r="IP1408" s="6"/>
      <c r="IQ1408" s="6"/>
      <c r="IR1408" s="6"/>
      <c r="IS1408" s="6"/>
      <c r="IT1408" s="6"/>
      <c r="IU1408" s="6"/>
      <c r="IV1408" s="6"/>
    </row>
    <row r="1409" spans="1:256" s="62" customFormat="1" x14ac:dyDescent="0.2">
      <c r="A1409" s="6" t="s">
        <v>894</v>
      </c>
      <c r="B1409" s="66">
        <v>39454.541666666664</v>
      </c>
      <c r="C1409" s="66"/>
      <c r="D1409" s="6" t="s">
        <v>1149</v>
      </c>
      <c r="E1409" s="6" t="s">
        <v>1150</v>
      </c>
      <c r="F1409" s="6"/>
      <c r="G1409" s="6">
        <v>70</v>
      </c>
      <c r="H1409" s="6"/>
      <c r="I1409" s="6"/>
      <c r="J1409" s="6"/>
      <c r="K1409" s="6">
        <v>0.33</v>
      </c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  <c r="BD1409" s="6"/>
      <c r="BE1409" s="6"/>
      <c r="BF1409" s="6"/>
      <c r="BG1409" s="6"/>
      <c r="BH1409" s="6"/>
      <c r="BI1409" s="6"/>
      <c r="BJ1409" s="6"/>
      <c r="BK1409" s="6"/>
      <c r="BL1409" s="6"/>
      <c r="BM1409" s="6"/>
      <c r="BN1409" s="6"/>
      <c r="BO1409" s="6"/>
      <c r="BP1409" s="6"/>
      <c r="BQ1409" s="6"/>
      <c r="BR1409" s="6"/>
      <c r="BS1409" s="6"/>
      <c r="BT1409" s="6"/>
      <c r="BU1409" s="6"/>
      <c r="BV1409" s="6"/>
      <c r="BW1409" s="6"/>
      <c r="BX1409" s="6" t="s">
        <v>1784</v>
      </c>
      <c r="BY1409" s="6">
        <v>1.9</v>
      </c>
      <c r="BZ1409" s="6"/>
      <c r="CA1409" s="6"/>
      <c r="CB1409" s="6"/>
      <c r="CC1409" s="6"/>
      <c r="CD1409" s="6"/>
      <c r="CE1409" s="6"/>
      <c r="CF1409" s="6"/>
      <c r="CG1409" s="6"/>
      <c r="CH1409" s="6"/>
      <c r="CI1409" s="6"/>
      <c r="CJ1409" s="6"/>
      <c r="CK1409" s="6"/>
      <c r="CL1409" s="6"/>
      <c r="CM1409" s="6"/>
      <c r="CN1409" s="6"/>
      <c r="CO1409" s="6"/>
      <c r="CP1409" s="6"/>
      <c r="CQ1409" s="6"/>
      <c r="CR1409" s="6"/>
      <c r="CS1409" s="6"/>
      <c r="CT1409" s="6"/>
      <c r="CU1409" s="6"/>
      <c r="CV1409" s="6"/>
      <c r="CW1409" s="6"/>
      <c r="CX1409" s="6"/>
      <c r="CY1409" s="6"/>
      <c r="CZ1409" s="6"/>
      <c r="DA1409" s="6"/>
      <c r="DB1409" s="6"/>
      <c r="DC1409" s="6"/>
      <c r="DD1409" s="6"/>
      <c r="DE1409" s="6"/>
      <c r="DF1409" s="6"/>
      <c r="DG1409" s="6"/>
      <c r="DH1409" s="6"/>
      <c r="DI1409" s="6"/>
      <c r="DJ1409" s="6"/>
      <c r="DK1409" s="6"/>
      <c r="DL1409" s="6"/>
      <c r="DM1409" s="6"/>
      <c r="DN1409" s="6"/>
      <c r="DO1409" s="6"/>
      <c r="DP1409" s="6"/>
      <c r="DQ1409" s="6"/>
      <c r="DR1409" s="6"/>
      <c r="DS1409" s="6"/>
      <c r="DT1409" s="6"/>
      <c r="DU1409" s="6"/>
      <c r="DV1409" s="6"/>
      <c r="DW1409" s="6"/>
      <c r="DX1409" s="6"/>
      <c r="DY1409" s="6"/>
      <c r="DZ1409" s="6"/>
      <c r="EA1409" s="6"/>
      <c r="EB1409" s="6"/>
      <c r="EC1409" s="6"/>
      <c r="ED1409" s="6"/>
      <c r="EE1409" s="6"/>
      <c r="EF1409" s="6"/>
      <c r="EG1409" s="6"/>
      <c r="EH1409" s="6"/>
      <c r="EI1409" s="6"/>
      <c r="EJ1409" s="6"/>
      <c r="EK1409" s="6"/>
      <c r="EL1409" s="6"/>
      <c r="EM1409" s="6"/>
      <c r="EN1409" s="6"/>
      <c r="EO1409" s="6"/>
      <c r="EP1409" s="6"/>
      <c r="EQ1409" s="6"/>
      <c r="ER1409" s="6"/>
      <c r="ES1409" s="6"/>
      <c r="ET1409" s="6"/>
      <c r="EU1409" s="6"/>
      <c r="EV1409" s="6"/>
      <c r="EW1409" s="6"/>
      <c r="EX1409" s="6"/>
      <c r="EY1409" s="6"/>
      <c r="EZ1409" s="6"/>
      <c r="FA1409" s="6"/>
      <c r="FB1409" s="6"/>
      <c r="FC1409" s="6"/>
      <c r="FD1409" s="6"/>
      <c r="FE1409" s="6"/>
      <c r="FF1409" s="6"/>
      <c r="FG1409" s="6"/>
      <c r="FH1409" s="6"/>
      <c r="FI1409" s="6"/>
      <c r="FJ1409" s="6"/>
      <c r="FK1409" s="6"/>
      <c r="FL1409" s="6"/>
      <c r="FM1409" s="6"/>
      <c r="FN1409" s="6"/>
      <c r="FO1409" s="6"/>
      <c r="FP1409" s="6"/>
      <c r="FQ1409" s="6"/>
      <c r="FR1409" s="6"/>
      <c r="FS1409" s="6"/>
      <c r="FT1409" s="6"/>
      <c r="FU1409" s="6"/>
      <c r="FV1409" s="6"/>
      <c r="FW1409" s="6"/>
      <c r="FX1409" s="6"/>
      <c r="FY1409" s="6"/>
      <c r="FZ1409" s="6"/>
      <c r="GA1409" s="6"/>
      <c r="GB1409" s="6"/>
      <c r="GC1409" s="6"/>
      <c r="GD1409" s="6"/>
      <c r="GE1409" s="6"/>
      <c r="GF1409" s="6"/>
      <c r="GG1409" s="6"/>
      <c r="GH1409" s="6"/>
      <c r="GI1409" s="6"/>
      <c r="GJ1409" s="6"/>
      <c r="GK1409" s="6"/>
      <c r="GL1409" s="6"/>
      <c r="GM1409" s="6"/>
      <c r="GN1409" s="6"/>
      <c r="GO1409" s="6"/>
      <c r="GP1409" s="6"/>
      <c r="GQ1409" s="6"/>
      <c r="GR1409" s="6"/>
      <c r="GS1409" s="6"/>
      <c r="GT1409" s="6"/>
      <c r="GU1409" s="6"/>
      <c r="GV1409" s="6"/>
      <c r="GW1409" s="6"/>
      <c r="GX1409" s="6"/>
      <c r="GY1409" s="6"/>
      <c r="GZ1409" s="6"/>
      <c r="HA1409" s="6"/>
      <c r="HB1409" s="6"/>
      <c r="HC1409" s="6"/>
      <c r="HD1409" s="6"/>
      <c r="HE1409" s="6"/>
      <c r="HF1409" s="6"/>
      <c r="HG1409" s="6"/>
      <c r="HH1409" s="6"/>
      <c r="HI1409" s="6"/>
      <c r="HJ1409" s="6"/>
      <c r="HK1409" s="6"/>
      <c r="HL1409" s="6"/>
      <c r="HM1409" s="6"/>
      <c r="HN1409" s="6"/>
      <c r="HO1409" s="6"/>
      <c r="HP1409" s="6"/>
      <c r="HQ1409" s="6"/>
      <c r="HR1409" s="6"/>
      <c r="HS1409" s="6"/>
      <c r="HT1409" s="6"/>
      <c r="HU1409" s="6"/>
      <c r="HV1409" s="6"/>
      <c r="HW1409" s="6"/>
      <c r="HX1409" s="6"/>
      <c r="HY1409" s="6"/>
      <c r="HZ1409" s="6"/>
      <c r="IA1409" s="6"/>
      <c r="IB1409" s="6"/>
      <c r="IC1409" s="6"/>
      <c r="ID1409" s="6"/>
      <c r="IE1409" s="6"/>
      <c r="IF1409" s="6"/>
      <c r="IG1409" s="6"/>
      <c r="IH1409" s="6"/>
      <c r="II1409" s="6"/>
      <c r="IJ1409" s="6"/>
      <c r="IK1409" s="6"/>
      <c r="IL1409" s="6"/>
      <c r="IM1409" s="6"/>
      <c r="IN1409" s="6"/>
      <c r="IO1409" s="6"/>
      <c r="IP1409" s="6"/>
      <c r="IQ1409" s="6"/>
      <c r="IR1409" s="6"/>
      <c r="IS1409" s="6"/>
      <c r="IT1409" s="6"/>
      <c r="IU1409" s="6"/>
      <c r="IV1409" s="6"/>
    </row>
    <row r="1410" spans="1:256" s="62" customFormat="1" x14ac:dyDescent="0.2">
      <c r="A1410" s="6" t="s">
        <v>894</v>
      </c>
      <c r="B1410" s="66">
        <v>39454.563888888886</v>
      </c>
      <c r="C1410" s="66">
        <v>39455.438194444447</v>
      </c>
      <c r="D1410" s="6" t="s">
        <v>1151</v>
      </c>
      <c r="E1410" s="6" t="s">
        <v>1152</v>
      </c>
      <c r="F1410" s="6"/>
      <c r="G1410" s="6">
        <v>50</v>
      </c>
      <c r="H1410" s="6"/>
      <c r="I1410" s="6"/>
      <c r="J1410" s="6"/>
      <c r="K1410" s="6"/>
      <c r="L1410" s="6"/>
      <c r="M1410" s="6">
        <v>45.7</v>
      </c>
      <c r="N1410" s="6"/>
      <c r="O1410" s="6"/>
      <c r="P1410" s="6"/>
      <c r="Q1410" s="6">
        <v>766</v>
      </c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  <c r="BD1410" s="6"/>
      <c r="BE1410" s="6"/>
      <c r="BF1410" s="6"/>
      <c r="BG1410" s="6"/>
      <c r="BH1410" s="6"/>
      <c r="BI1410" s="6"/>
      <c r="BJ1410" s="6"/>
      <c r="BK1410" s="6"/>
      <c r="BL1410" s="6"/>
      <c r="BM1410" s="6"/>
      <c r="BN1410" s="6"/>
      <c r="BO1410" s="6"/>
      <c r="BP1410" s="6"/>
      <c r="BQ1410" s="6"/>
      <c r="BR1410" s="6"/>
      <c r="BS1410" s="6"/>
      <c r="BT1410" s="6"/>
      <c r="BU1410" s="6"/>
      <c r="BV1410" s="6"/>
      <c r="BW1410" s="6"/>
      <c r="BX1410" s="6"/>
      <c r="BY1410" s="6"/>
      <c r="BZ1410" s="6"/>
      <c r="CA1410" s="6"/>
      <c r="CB1410" s="6"/>
      <c r="CC1410" s="6"/>
      <c r="CD1410" s="6"/>
      <c r="CE1410" s="6"/>
      <c r="CF1410" s="6"/>
      <c r="CG1410" s="6"/>
      <c r="CH1410" s="6"/>
      <c r="CI1410" s="6"/>
      <c r="CJ1410" s="6"/>
      <c r="CK1410" s="6"/>
      <c r="CL1410" s="6"/>
      <c r="CM1410" s="6"/>
      <c r="CN1410" s="6"/>
      <c r="CO1410" s="6"/>
      <c r="CP1410" s="6"/>
      <c r="CQ1410" s="6"/>
      <c r="CR1410" s="6"/>
      <c r="CS1410" s="6"/>
      <c r="CT1410" s="6"/>
      <c r="CU1410" s="6"/>
      <c r="CV1410" s="6"/>
      <c r="CW1410" s="6"/>
      <c r="CX1410" s="6"/>
      <c r="CY1410" s="6"/>
      <c r="CZ1410" s="6"/>
      <c r="DA1410" s="6"/>
      <c r="DB1410" s="6"/>
      <c r="DC1410" s="6"/>
      <c r="DD1410" s="6"/>
      <c r="DE1410" s="6"/>
      <c r="DF1410" s="6"/>
      <c r="DG1410" s="6"/>
      <c r="DH1410" s="6"/>
      <c r="DI1410" s="6"/>
      <c r="DJ1410" s="6"/>
      <c r="DK1410" s="6"/>
      <c r="DL1410" s="6"/>
      <c r="DM1410" s="6"/>
      <c r="DN1410" s="6"/>
      <c r="DO1410" s="6"/>
      <c r="DP1410" s="6"/>
      <c r="DQ1410" s="6"/>
      <c r="DR1410" s="6"/>
      <c r="DS1410" s="6"/>
      <c r="DT1410" s="6"/>
      <c r="DU1410" s="6"/>
      <c r="DV1410" s="6"/>
      <c r="DW1410" s="6"/>
      <c r="DX1410" s="6"/>
      <c r="DY1410" s="6"/>
      <c r="DZ1410" s="6"/>
      <c r="EA1410" s="6"/>
      <c r="EB1410" s="6"/>
      <c r="EC1410" s="6"/>
      <c r="ED1410" s="6"/>
      <c r="EE1410" s="6"/>
      <c r="EF1410" s="6"/>
      <c r="EG1410" s="6"/>
      <c r="EH1410" s="6"/>
      <c r="EI1410" s="6"/>
      <c r="EJ1410" s="6"/>
      <c r="EK1410" s="6"/>
      <c r="EL1410" s="6"/>
      <c r="EM1410" s="6"/>
      <c r="EN1410" s="6"/>
      <c r="EO1410" s="6"/>
      <c r="EP1410" s="6"/>
      <c r="EQ1410" s="6"/>
      <c r="ER1410" s="6"/>
      <c r="ES1410" s="6"/>
      <c r="ET1410" s="6"/>
      <c r="EU1410" s="6"/>
      <c r="EV1410" s="6"/>
      <c r="EW1410" s="6"/>
      <c r="EX1410" s="6"/>
      <c r="EY1410" s="6"/>
      <c r="EZ1410" s="6"/>
      <c r="FA1410" s="6"/>
      <c r="FB1410" s="6"/>
      <c r="FC1410" s="6"/>
      <c r="FD1410" s="6"/>
      <c r="FE1410" s="6"/>
      <c r="FF1410" s="6"/>
      <c r="FG1410" s="6"/>
      <c r="FH1410" s="6"/>
      <c r="FI1410" s="6"/>
      <c r="FJ1410" s="6"/>
      <c r="FK1410" s="6"/>
      <c r="FL1410" s="6"/>
      <c r="FM1410" s="6"/>
      <c r="FN1410" s="6"/>
      <c r="FO1410" s="6"/>
      <c r="FP1410" s="6"/>
      <c r="FQ1410" s="6"/>
      <c r="FR1410" s="6"/>
      <c r="FS1410" s="6"/>
      <c r="FT1410" s="6"/>
      <c r="FU1410" s="6"/>
      <c r="FV1410" s="6"/>
      <c r="FW1410" s="6"/>
      <c r="FX1410" s="6"/>
      <c r="FY1410" s="6"/>
      <c r="FZ1410" s="6"/>
      <c r="GA1410" s="6"/>
      <c r="GB1410" s="6"/>
      <c r="GC1410" s="6"/>
      <c r="GD1410" s="6"/>
      <c r="GE1410" s="6"/>
      <c r="GF1410" s="6"/>
      <c r="GG1410" s="6"/>
      <c r="GH1410" s="6"/>
      <c r="GI1410" s="6"/>
      <c r="GJ1410" s="6"/>
      <c r="GK1410" s="6"/>
      <c r="GL1410" s="6"/>
      <c r="GM1410" s="6"/>
      <c r="GN1410" s="6"/>
      <c r="GO1410" s="6"/>
      <c r="GP1410" s="6"/>
      <c r="GQ1410" s="6"/>
      <c r="GR1410" s="6"/>
      <c r="GS1410" s="6"/>
      <c r="GT1410" s="6"/>
      <c r="GU1410" s="6"/>
      <c r="GV1410" s="6"/>
      <c r="GW1410" s="6"/>
      <c r="GX1410" s="6"/>
      <c r="GY1410" s="6"/>
      <c r="GZ1410" s="6"/>
      <c r="HA1410" s="6"/>
      <c r="HB1410" s="6"/>
      <c r="HC1410" s="6"/>
      <c r="HD1410" s="6"/>
      <c r="HE1410" s="6"/>
      <c r="HF1410" s="6"/>
      <c r="HG1410" s="6"/>
      <c r="HH1410" s="6"/>
      <c r="HI1410" s="6"/>
      <c r="HJ1410" s="6"/>
      <c r="HK1410" s="6"/>
      <c r="HL1410" s="6"/>
      <c r="HM1410" s="6"/>
      <c r="HN1410" s="6"/>
      <c r="HO1410" s="6"/>
      <c r="HP1410" s="6"/>
      <c r="HQ1410" s="6"/>
      <c r="HR1410" s="6"/>
      <c r="HS1410" s="6"/>
      <c r="HT1410" s="6"/>
      <c r="HU1410" s="6"/>
      <c r="HV1410" s="6"/>
      <c r="HW1410" s="6"/>
      <c r="HX1410" s="6"/>
      <c r="HY1410" s="6"/>
      <c r="HZ1410" s="6"/>
      <c r="IA1410" s="6"/>
      <c r="IB1410" s="6"/>
      <c r="IC1410" s="6"/>
      <c r="ID1410" s="6"/>
      <c r="IE1410" s="6"/>
      <c r="IF1410" s="6"/>
      <c r="IG1410" s="6"/>
      <c r="IH1410" s="6"/>
      <c r="II1410" s="6"/>
      <c r="IJ1410" s="6"/>
      <c r="IK1410" s="6"/>
      <c r="IL1410" s="6"/>
      <c r="IM1410" s="6"/>
      <c r="IN1410" s="6"/>
      <c r="IO1410" s="6"/>
      <c r="IP1410" s="6"/>
      <c r="IQ1410" s="6"/>
      <c r="IR1410" s="6"/>
      <c r="IS1410" s="6"/>
      <c r="IT1410" s="6"/>
      <c r="IU1410" s="6"/>
      <c r="IV1410" s="6"/>
    </row>
    <row r="1411" spans="1:256" s="62" customFormat="1" x14ac:dyDescent="0.2">
      <c r="A1411" s="6" t="s">
        <v>894</v>
      </c>
      <c r="B1411" s="66">
        <v>39455.510416666664</v>
      </c>
      <c r="C1411" s="66">
        <v>39456.253472222219</v>
      </c>
      <c r="D1411" s="6" t="s">
        <v>1153</v>
      </c>
      <c r="E1411" s="6" t="s">
        <v>1154</v>
      </c>
      <c r="F1411" s="6"/>
      <c r="G1411" s="6">
        <v>50</v>
      </c>
      <c r="H1411" s="6"/>
      <c r="I1411" s="6"/>
      <c r="J1411" s="6"/>
      <c r="K1411" s="6"/>
      <c r="L1411" s="6"/>
      <c r="M1411" s="6">
        <v>17.7</v>
      </c>
      <c r="N1411" s="6"/>
      <c r="O1411" s="6"/>
      <c r="P1411" s="6"/>
      <c r="Q1411" s="6">
        <v>536</v>
      </c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  <c r="BD1411" s="6"/>
      <c r="BE1411" s="6"/>
      <c r="BF1411" s="6"/>
      <c r="BG1411" s="6"/>
      <c r="BH1411" s="6"/>
      <c r="BI1411" s="6"/>
      <c r="BJ1411" s="6"/>
      <c r="BK1411" s="6"/>
      <c r="BL1411" s="6"/>
      <c r="BM1411" s="6"/>
      <c r="BN1411" s="6"/>
      <c r="BO1411" s="6"/>
      <c r="BP1411" s="6"/>
      <c r="BQ1411" s="6"/>
      <c r="BR1411" s="6"/>
      <c r="BS1411" s="6"/>
      <c r="BT1411" s="6"/>
      <c r="BU1411" s="6"/>
      <c r="BV1411" s="6"/>
      <c r="BW1411" s="6"/>
      <c r="BX1411" s="6"/>
      <c r="BY1411" s="6"/>
      <c r="BZ1411" s="6"/>
      <c r="CA1411" s="6"/>
      <c r="CB1411" s="6"/>
      <c r="CC1411" s="6"/>
      <c r="CD1411" s="6"/>
      <c r="CE1411" s="6"/>
      <c r="CF1411" s="6"/>
      <c r="CG1411" s="6"/>
      <c r="CH1411" s="6"/>
      <c r="CI1411" s="6"/>
      <c r="CJ1411" s="6"/>
      <c r="CK1411" s="6"/>
      <c r="CL1411" s="6"/>
      <c r="CM1411" s="6"/>
      <c r="CN1411" s="6"/>
      <c r="CO1411" s="6"/>
      <c r="CP1411" s="6"/>
      <c r="CQ1411" s="6"/>
      <c r="CR1411" s="6"/>
      <c r="CS1411" s="6"/>
      <c r="CT1411" s="6"/>
      <c r="CU1411" s="6"/>
      <c r="CV1411" s="6"/>
      <c r="CW1411" s="6"/>
      <c r="CX1411" s="6"/>
      <c r="CY1411" s="6"/>
      <c r="CZ1411" s="6"/>
      <c r="DA1411" s="6"/>
      <c r="DB1411" s="6"/>
      <c r="DC1411" s="6"/>
      <c r="DD1411" s="6"/>
      <c r="DE1411" s="6"/>
      <c r="DF1411" s="6"/>
      <c r="DG1411" s="6"/>
      <c r="DH1411" s="6"/>
      <c r="DI1411" s="6"/>
      <c r="DJ1411" s="6"/>
      <c r="DK1411" s="6"/>
      <c r="DL1411" s="6"/>
      <c r="DM1411" s="6"/>
      <c r="DN1411" s="6"/>
      <c r="DO1411" s="6"/>
      <c r="DP1411" s="6"/>
      <c r="DQ1411" s="6"/>
      <c r="DR1411" s="6"/>
      <c r="DS1411" s="6"/>
      <c r="DT1411" s="6"/>
      <c r="DU1411" s="6"/>
      <c r="DV1411" s="6"/>
      <c r="DW1411" s="6"/>
      <c r="DX1411" s="6"/>
      <c r="DY1411" s="6"/>
      <c r="DZ1411" s="6"/>
      <c r="EA1411" s="6"/>
      <c r="EB1411" s="6"/>
      <c r="EC1411" s="6"/>
      <c r="ED1411" s="6"/>
      <c r="EE1411" s="6"/>
      <c r="EF1411" s="6"/>
      <c r="EG1411" s="6"/>
      <c r="EH1411" s="6"/>
      <c r="EI1411" s="6"/>
      <c r="EJ1411" s="6"/>
      <c r="EK1411" s="6"/>
      <c r="EL1411" s="6"/>
      <c r="EM1411" s="6"/>
      <c r="EN1411" s="6"/>
      <c r="EO1411" s="6"/>
      <c r="EP1411" s="6"/>
      <c r="EQ1411" s="6"/>
      <c r="ER1411" s="6"/>
      <c r="ES1411" s="6"/>
      <c r="ET1411" s="6"/>
      <c r="EU1411" s="6"/>
      <c r="EV1411" s="6"/>
      <c r="EW1411" s="6"/>
      <c r="EX1411" s="6"/>
      <c r="EY1411" s="6"/>
      <c r="EZ1411" s="6"/>
      <c r="FA1411" s="6"/>
      <c r="FB1411" s="6"/>
      <c r="FC1411" s="6"/>
      <c r="FD1411" s="6"/>
      <c r="FE1411" s="6"/>
      <c r="FF1411" s="6"/>
      <c r="FG1411" s="6"/>
      <c r="FH1411" s="6"/>
      <c r="FI1411" s="6"/>
      <c r="FJ1411" s="6"/>
      <c r="FK1411" s="6"/>
      <c r="FL1411" s="6"/>
      <c r="FM1411" s="6"/>
      <c r="FN1411" s="6"/>
      <c r="FO1411" s="6"/>
      <c r="FP1411" s="6"/>
      <c r="FQ1411" s="6"/>
      <c r="FR1411" s="6"/>
      <c r="FS1411" s="6"/>
      <c r="FT1411" s="6"/>
      <c r="FU1411" s="6"/>
      <c r="FV1411" s="6"/>
      <c r="FW1411" s="6"/>
      <c r="FX1411" s="6"/>
      <c r="FY1411" s="6"/>
      <c r="FZ1411" s="6"/>
      <c r="GA1411" s="6"/>
      <c r="GB1411" s="6"/>
      <c r="GC1411" s="6"/>
      <c r="GD1411" s="6"/>
      <c r="GE1411" s="6"/>
      <c r="GF1411" s="6"/>
      <c r="GG1411" s="6"/>
      <c r="GH1411" s="6"/>
      <c r="GI1411" s="6"/>
      <c r="GJ1411" s="6"/>
      <c r="GK1411" s="6"/>
      <c r="GL1411" s="6"/>
      <c r="GM1411" s="6"/>
      <c r="GN1411" s="6"/>
      <c r="GO1411" s="6"/>
      <c r="GP1411" s="6"/>
      <c r="GQ1411" s="6"/>
      <c r="GR1411" s="6"/>
      <c r="GS1411" s="6"/>
      <c r="GT1411" s="6"/>
      <c r="GU1411" s="6"/>
      <c r="GV1411" s="6"/>
      <c r="GW1411" s="6"/>
      <c r="GX1411" s="6"/>
      <c r="GY1411" s="6"/>
      <c r="GZ1411" s="6"/>
      <c r="HA1411" s="6"/>
      <c r="HB1411" s="6"/>
      <c r="HC1411" s="6"/>
      <c r="HD1411" s="6"/>
      <c r="HE1411" s="6"/>
      <c r="HF1411" s="6"/>
      <c r="HG1411" s="6"/>
      <c r="HH1411" s="6"/>
      <c r="HI1411" s="6"/>
      <c r="HJ1411" s="6"/>
      <c r="HK1411" s="6"/>
      <c r="HL1411" s="6"/>
      <c r="HM1411" s="6"/>
      <c r="HN1411" s="6"/>
      <c r="HO1411" s="6"/>
      <c r="HP1411" s="6"/>
      <c r="HQ1411" s="6"/>
      <c r="HR1411" s="6"/>
      <c r="HS1411" s="6"/>
      <c r="HT1411" s="6"/>
      <c r="HU1411" s="6"/>
      <c r="HV1411" s="6"/>
      <c r="HW1411" s="6"/>
      <c r="HX1411" s="6"/>
      <c r="HY1411" s="6"/>
      <c r="HZ1411" s="6"/>
      <c r="IA1411" s="6"/>
      <c r="IB1411" s="6"/>
      <c r="IC1411" s="6"/>
      <c r="ID1411" s="6"/>
      <c r="IE1411" s="6"/>
      <c r="IF1411" s="6"/>
      <c r="IG1411" s="6"/>
      <c r="IH1411" s="6"/>
      <c r="II1411" s="6"/>
      <c r="IJ1411" s="6"/>
      <c r="IK1411" s="6"/>
      <c r="IL1411" s="6"/>
      <c r="IM1411" s="6"/>
      <c r="IN1411" s="6"/>
      <c r="IO1411" s="6"/>
      <c r="IP1411" s="6"/>
      <c r="IQ1411" s="6"/>
      <c r="IR1411" s="6"/>
      <c r="IS1411" s="6"/>
      <c r="IT1411" s="6"/>
      <c r="IU1411" s="6"/>
      <c r="IV1411" s="6"/>
    </row>
    <row r="1412" spans="1:256" s="62" customFormat="1" x14ac:dyDescent="0.2">
      <c r="A1412" s="6" t="s">
        <v>894</v>
      </c>
      <c r="B1412" s="66">
        <v>39495.143055555556</v>
      </c>
      <c r="C1412" s="66">
        <v>39496.242361111108</v>
      </c>
      <c r="D1412" s="6" t="s">
        <v>1155</v>
      </c>
      <c r="E1412" s="6" t="s">
        <v>1156</v>
      </c>
      <c r="F1412" s="6"/>
      <c r="G1412" s="6">
        <v>50</v>
      </c>
      <c r="H1412" s="6"/>
      <c r="I1412" s="6"/>
      <c r="J1412" s="6"/>
      <c r="K1412" s="6"/>
      <c r="L1412" s="6"/>
      <c r="M1412" s="6">
        <v>73</v>
      </c>
      <c r="N1412" s="6"/>
      <c r="O1412" s="6">
        <v>1440</v>
      </c>
      <c r="P1412" s="6"/>
      <c r="Q1412" s="6">
        <v>2210</v>
      </c>
      <c r="R1412" s="6"/>
      <c r="S1412" s="6"/>
      <c r="T1412" s="6"/>
      <c r="U1412" s="6"/>
      <c r="V1412" s="6"/>
      <c r="W1412" s="6">
        <v>58.7</v>
      </c>
      <c r="X1412" s="6"/>
      <c r="Y1412" s="6">
        <v>71.8</v>
      </c>
      <c r="Z1412" s="6"/>
      <c r="AA1412" s="6">
        <v>22.3</v>
      </c>
      <c r="AB1412" s="6"/>
      <c r="AC1412" s="6">
        <v>514</v>
      </c>
      <c r="AD1412" s="6" t="s">
        <v>1784</v>
      </c>
      <c r="AE1412" s="6">
        <v>18</v>
      </c>
      <c r="AF1412" s="6"/>
      <c r="AG1412" s="6">
        <v>930</v>
      </c>
      <c r="AH1412" s="6"/>
      <c r="AI1412" s="6">
        <v>81</v>
      </c>
      <c r="AJ1412" s="6"/>
      <c r="AK1412" s="6">
        <v>91</v>
      </c>
      <c r="AL1412" s="6"/>
      <c r="AM1412" s="6">
        <v>7.18</v>
      </c>
      <c r="AN1412" s="6"/>
      <c r="AO1412" s="6">
        <v>98.8</v>
      </c>
      <c r="AP1412" s="6"/>
      <c r="AQ1412" s="6">
        <v>110</v>
      </c>
      <c r="AR1412" s="6"/>
      <c r="AS1412" s="6"/>
      <c r="AT1412" s="6"/>
      <c r="AU1412" s="6"/>
      <c r="AV1412" s="6"/>
      <c r="AW1412" s="6"/>
      <c r="AX1412" s="6"/>
      <c r="AY1412" s="6"/>
      <c r="AZ1412" s="6"/>
      <c r="BA1412" s="6">
        <v>47</v>
      </c>
      <c r="BB1412" s="6"/>
      <c r="BC1412" s="6"/>
      <c r="BD1412" s="6"/>
      <c r="BE1412" s="6"/>
      <c r="BF1412" s="6"/>
      <c r="BG1412" s="6"/>
      <c r="BH1412" s="6"/>
      <c r="BI1412" s="6"/>
      <c r="BJ1412" s="6"/>
      <c r="BK1412" s="6"/>
      <c r="BL1412" s="6"/>
      <c r="BM1412" s="6"/>
      <c r="BN1412" s="6"/>
      <c r="BO1412" s="6"/>
      <c r="BP1412" s="6"/>
      <c r="BQ1412" s="6"/>
      <c r="BR1412" s="6"/>
      <c r="BS1412" s="6"/>
      <c r="BT1412" s="6"/>
      <c r="BU1412" s="6"/>
      <c r="BV1412" s="6"/>
      <c r="BW1412" s="6"/>
      <c r="BX1412" s="6"/>
      <c r="BY1412" s="6"/>
      <c r="BZ1412" s="6"/>
      <c r="CA1412" s="6">
        <v>76</v>
      </c>
      <c r="CB1412" s="6"/>
      <c r="CC1412" s="6">
        <v>150</v>
      </c>
      <c r="CD1412" s="6"/>
      <c r="CE1412" s="6"/>
      <c r="CF1412" s="6"/>
      <c r="CG1412" s="6"/>
      <c r="CH1412" s="6"/>
      <c r="CI1412" s="6"/>
      <c r="CJ1412" s="6"/>
      <c r="CK1412" s="6"/>
      <c r="CL1412" s="6"/>
      <c r="CM1412" s="6"/>
      <c r="CN1412" s="6"/>
      <c r="CO1412" s="6"/>
      <c r="CP1412" s="6"/>
      <c r="CQ1412" s="6"/>
      <c r="CR1412" s="6"/>
      <c r="CS1412" s="6"/>
      <c r="CT1412" s="6"/>
      <c r="CU1412" s="6"/>
      <c r="CV1412" s="6"/>
      <c r="CW1412" s="6"/>
      <c r="CX1412" s="6"/>
      <c r="CY1412" s="6"/>
      <c r="CZ1412" s="6"/>
      <c r="DA1412" s="6"/>
      <c r="DB1412" s="6"/>
      <c r="DC1412" s="6"/>
      <c r="DD1412" s="6"/>
      <c r="DE1412" s="6"/>
      <c r="DF1412" s="6"/>
      <c r="DG1412" s="6"/>
      <c r="DH1412" s="6"/>
      <c r="DI1412" s="6"/>
      <c r="DJ1412" s="6"/>
      <c r="DK1412" s="6"/>
      <c r="DL1412" s="6"/>
      <c r="DM1412" s="6"/>
      <c r="DN1412" s="6"/>
      <c r="DO1412" s="6"/>
      <c r="DP1412" s="6"/>
      <c r="DQ1412" s="6"/>
      <c r="DR1412" s="6"/>
      <c r="DS1412" s="6"/>
      <c r="DT1412" s="6"/>
      <c r="DU1412" s="6"/>
      <c r="DV1412" s="6"/>
      <c r="DW1412" s="6"/>
      <c r="DX1412" s="6"/>
      <c r="DY1412" s="6"/>
      <c r="DZ1412" s="6"/>
      <c r="EA1412" s="6"/>
      <c r="EB1412" s="6"/>
      <c r="EC1412" s="6"/>
      <c r="ED1412" s="6"/>
      <c r="EE1412" s="6"/>
      <c r="EF1412" s="6"/>
      <c r="EG1412" s="6"/>
      <c r="EH1412" s="6"/>
      <c r="EI1412" s="6"/>
      <c r="EJ1412" s="6"/>
      <c r="EK1412" s="6"/>
      <c r="EL1412" s="6"/>
      <c r="EM1412" s="6"/>
      <c r="EN1412" s="6"/>
      <c r="EO1412" s="6"/>
      <c r="EP1412" s="6"/>
      <c r="EQ1412" s="6"/>
      <c r="ER1412" s="6"/>
      <c r="ES1412" s="6"/>
      <c r="ET1412" s="6"/>
      <c r="EU1412" s="6"/>
      <c r="EV1412" s="6"/>
      <c r="EW1412" s="6"/>
      <c r="EX1412" s="6"/>
      <c r="EY1412" s="6"/>
      <c r="EZ1412" s="6"/>
      <c r="FA1412" s="6"/>
      <c r="FB1412" s="6"/>
      <c r="FC1412" s="6"/>
      <c r="FD1412" s="6"/>
      <c r="FE1412" s="6"/>
      <c r="FF1412" s="6"/>
      <c r="FG1412" s="6"/>
      <c r="FH1412" s="6"/>
      <c r="FI1412" s="6"/>
      <c r="FJ1412" s="6"/>
      <c r="FK1412" s="6"/>
      <c r="FL1412" s="6"/>
      <c r="FM1412" s="6"/>
      <c r="FN1412" s="6"/>
      <c r="FO1412" s="6"/>
      <c r="FP1412" s="6"/>
      <c r="FQ1412" s="6"/>
      <c r="FR1412" s="6"/>
      <c r="FS1412" s="6"/>
      <c r="FT1412" s="6"/>
      <c r="FU1412" s="6"/>
      <c r="FV1412" s="6"/>
      <c r="FW1412" s="6"/>
      <c r="FX1412" s="6"/>
      <c r="FY1412" s="6"/>
      <c r="FZ1412" s="6"/>
      <c r="GA1412" s="6"/>
      <c r="GB1412" s="6"/>
      <c r="GC1412" s="6"/>
      <c r="GD1412" s="6"/>
      <c r="GE1412" s="6"/>
      <c r="GF1412" s="6"/>
      <c r="GG1412" s="6"/>
      <c r="GH1412" s="6"/>
      <c r="GI1412" s="6"/>
      <c r="GJ1412" s="6"/>
      <c r="GK1412" s="6"/>
      <c r="GL1412" s="6"/>
      <c r="GM1412" s="6"/>
      <c r="GN1412" s="6"/>
      <c r="GO1412" s="6"/>
      <c r="GP1412" s="6"/>
      <c r="GQ1412" s="6"/>
      <c r="GR1412" s="6"/>
      <c r="GS1412" s="6"/>
      <c r="GT1412" s="6"/>
      <c r="GU1412" s="6"/>
      <c r="GV1412" s="6"/>
      <c r="GW1412" s="6"/>
      <c r="GX1412" s="6"/>
      <c r="GY1412" s="6"/>
      <c r="GZ1412" s="6"/>
      <c r="HA1412" s="6"/>
      <c r="HB1412" s="6"/>
      <c r="HC1412" s="6"/>
      <c r="HD1412" s="6"/>
      <c r="HE1412" s="6"/>
      <c r="HF1412" s="6"/>
      <c r="HG1412" s="6"/>
      <c r="HH1412" s="6"/>
      <c r="HI1412" s="6"/>
      <c r="HJ1412" s="6"/>
      <c r="HK1412" s="6"/>
      <c r="HL1412" s="6"/>
      <c r="HM1412" s="6"/>
      <c r="HN1412" s="6"/>
      <c r="HO1412" s="6"/>
      <c r="HP1412" s="6"/>
      <c r="HQ1412" s="6"/>
      <c r="HR1412" s="6"/>
      <c r="HS1412" s="6"/>
      <c r="HT1412" s="6"/>
      <c r="HU1412" s="6"/>
      <c r="HV1412" s="6"/>
      <c r="HW1412" s="6"/>
      <c r="HX1412" s="6"/>
      <c r="HY1412" s="6"/>
      <c r="HZ1412" s="6"/>
      <c r="IA1412" s="6"/>
      <c r="IB1412" s="6"/>
      <c r="IC1412" s="6"/>
      <c r="ID1412" s="6"/>
      <c r="IE1412" s="6"/>
      <c r="IF1412" s="6"/>
      <c r="IG1412" s="6"/>
      <c r="IH1412" s="6"/>
      <c r="II1412" s="6"/>
      <c r="IJ1412" s="6"/>
      <c r="IK1412" s="6"/>
      <c r="IL1412" s="6"/>
      <c r="IM1412" s="6"/>
      <c r="IN1412" s="6"/>
      <c r="IO1412" s="6"/>
      <c r="IP1412" s="6"/>
      <c r="IQ1412" s="6"/>
      <c r="IR1412" s="6"/>
      <c r="IS1412" s="6"/>
      <c r="IT1412" s="6"/>
      <c r="IU1412" s="6"/>
      <c r="IV1412" s="6"/>
    </row>
    <row r="1413" spans="1:256" s="62" customFormat="1" x14ac:dyDescent="0.2">
      <c r="A1413" s="6" t="s">
        <v>894</v>
      </c>
      <c r="B1413" s="66">
        <v>39528.248611111114</v>
      </c>
      <c r="C1413" s="66">
        <v>39529.431944444441</v>
      </c>
      <c r="D1413" s="6" t="s">
        <v>1157</v>
      </c>
      <c r="E1413" s="6" t="s">
        <v>1158</v>
      </c>
      <c r="F1413" s="6"/>
      <c r="G1413" s="6">
        <v>50</v>
      </c>
      <c r="H1413" s="6"/>
      <c r="I1413" s="6"/>
      <c r="J1413" s="6"/>
      <c r="K1413" s="6"/>
      <c r="L1413" s="6"/>
      <c r="M1413" s="6">
        <v>2.2599999999999998</v>
      </c>
      <c r="N1413" s="6"/>
      <c r="O1413" s="6">
        <v>2370</v>
      </c>
      <c r="P1413" s="6"/>
      <c r="Q1413" s="6">
        <v>3860</v>
      </c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 t="s">
        <v>1784</v>
      </c>
      <c r="AE1413" s="6">
        <v>18</v>
      </c>
      <c r="AF1413" s="6"/>
      <c r="AG1413" s="6">
        <v>1100</v>
      </c>
      <c r="AH1413" s="6"/>
      <c r="AI1413" s="6">
        <v>320</v>
      </c>
      <c r="AJ1413" s="6"/>
      <c r="AK1413" s="6">
        <v>24</v>
      </c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  <c r="BD1413" s="6"/>
      <c r="BE1413" s="6"/>
      <c r="BF1413" s="6"/>
      <c r="BG1413" s="6"/>
      <c r="BH1413" s="6"/>
      <c r="BI1413" s="6"/>
      <c r="BJ1413" s="6"/>
      <c r="BK1413" s="6"/>
      <c r="BL1413" s="6"/>
      <c r="BM1413" s="6"/>
      <c r="BN1413" s="6"/>
      <c r="BO1413" s="6"/>
      <c r="BP1413" s="6"/>
      <c r="BQ1413" s="6"/>
      <c r="BR1413" s="6"/>
      <c r="BS1413" s="6"/>
      <c r="BT1413" s="6"/>
      <c r="BU1413" s="6"/>
      <c r="BV1413" s="6"/>
      <c r="BW1413" s="6"/>
      <c r="BX1413" s="6"/>
      <c r="BY1413" s="6"/>
      <c r="BZ1413" s="6"/>
      <c r="CA1413" s="6"/>
      <c r="CB1413" s="6"/>
      <c r="CC1413" s="6"/>
      <c r="CD1413" s="6"/>
      <c r="CE1413" s="6"/>
      <c r="CF1413" s="6"/>
      <c r="CG1413" s="6"/>
      <c r="CH1413" s="6"/>
      <c r="CI1413" s="6"/>
      <c r="CJ1413" s="6"/>
      <c r="CK1413" s="6"/>
      <c r="CL1413" s="6"/>
      <c r="CM1413" s="6"/>
      <c r="CN1413" s="6"/>
      <c r="CO1413" s="6"/>
      <c r="CP1413" s="6"/>
      <c r="CQ1413" s="6"/>
      <c r="CR1413" s="6"/>
      <c r="CS1413" s="6"/>
      <c r="CT1413" s="6"/>
      <c r="CU1413" s="6"/>
      <c r="CV1413" s="6"/>
      <c r="CW1413" s="6"/>
      <c r="CX1413" s="6"/>
      <c r="CY1413" s="6"/>
      <c r="CZ1413" s="6"/>
      <c r="DA1413" s="6"/>
      <c r="DB1413" s="6"/>
      <c r="DC1413" s="6"/>
      <c r="DD1413" s="6"/>
      <c r="DE1413" s="6"/>
      <c r="DF1413" s="6"/>
      <c r="DG1413" s="6"/>
      <c r="DH1413" s="6"/>
      <c r="DI1413" s="6"/>
      <c r="DJ1413" s="6"/>
      <c r="DK1413" s="6"/>
      <c r="DL1413" s="6"/>
      <c r="DM1413" s="6"/>
      <c r="DN1413" s="6"/>
      <c r="DO1413" s="6"/>
      <c r="DP1413" s="6"/>
      <c r="DQ1413" s="6"/>
      <c r="DR1413" s="6"/>
      <c r="DS1413" s="6"/>
      <c r="DT1413" s="6"/>
      <c r="DU1413" s="6"/>
      <c r="DV1413" s="6"/>
      <c r="DW1413" s="6"/>
      <c r="DX1413" s="6"/>
      <c r="DY1413" s="6"/>
      <c r="DZ1413" s="6"/>
      <c r="EA1413" s="6"/>
      <c r="EB1413" s="6"/>
      <c r="EC1413" s="6"/>
      <c r="ED1413" s="6"/>
      <c r="EE1413" s="6"/>
      <c r="EF1413" s="6"/>
      <c r="EG1413" s="6"/>
      <c r="EH1413" s="6"/>
      <c r="EI1413" s="6"/>
      <c r="EJ1413" s="6"/>
      <c r="EK1413" s="6"/>
      <c r="EL1413" s="6"/>
      <c r="EM1413" s="6"/>
      <c r="EN1413" s="6"/>
      <c r="EO1413" s="6"/>
      <c r="EP1413" s="6"/>
      <c r="EQ1413" s="6"/>
      <c r="ER1413" s="6"/>
      <c r="ES1413" s="6"/>
      <c r="ET1413" s="6"/>
      <c r="EU1413" s="6"/>
      <c r="EV1413" s="6"/>
      <c r="EW1413" s="6"/>
      <c r="EX1413" s="6"/>
      <c r="EY1413" s="6"/>
      <c r="EZ1413" s="6"/>
      <c r="FA1413" s="6"/>
      <c r="FB1413" s="6"/>
      <c r="FC1413" s="6"/>
      <c r="FD1413" s="6"/>
      <c r="FE1413" s="6"/>
      <c r="FF1413" s="6"/>
      <c r="FG1413" s="6"/>
      <c r="FH1413" s="6"/>
      <c r="FI1413" s="6"/>
      <c r="FJ1413" s="6"/>
      <c r="FK1413" s="6"/>
      <c r="FL1413" s="6"/>
      <c r="FM1413" s="6"/>
      <c r="FN1413" s="6"/>
      <c r="FO1413" s="6"/>
      <c r="FP1413" s="6"/>
      <c r="FQ1413" s="6"/>
      <c r="FR1413" s="6"/>
      <c r="FS1413" s="6"/>
      <c r="FT1413" s="6"/>
      <c r="FU1413" s="6"/>
      <c r="FV1413" s="6"/>
      <c r="FW1413" s="6"/>
      <c r="FX1413" s="6"/>
      <c r="FY1413" s="6"/>
      <c r="FZ1413" s="6"/>
      <c r="GA1413" s="6"/>
      <c r="GB1413" s="6"/>
      <c r="GC1413" s="6"/>
      <c r="GD1413" s="6"/>
      <c r="GE1413" s="6"/>
      <c r="GF1413" s="6"/>
      <c r="GG1413" s="6"/>
      <c r="GH1413" s="6"/>
      <c r="GI1413" s="6"/>
      <c r="GJ1413" s="6"/>
      <c r="GK1413" s="6"/>
      <c r="GL1413" s="6"/>
      <c r="GM1413" s="6"/>
      <c r="GN1413" s="6"/>
      <c r="GO1413" s="6"/>
      <c r="GP1413" s="6"/>
      <c r="GQ1413" s="6"/>
      <c r="GR1413" s="6"/>
      <c r="GS1413" s="6"/>
      <c r="GT1413" s="6"/>
      <c r="GU1413" s="6"/>
      <c r="GV1413" s="6"/>
      <c r="GW1413" s="6"/>
      <c r="GX1413" s="6"/>
      <c r="GY1413" s="6"/>
      <c r="GZ1413" s="6"/>
      <c r="HA1413" s="6"/>
      <c r="HB1413" s="6"/>
      <c r="HC1413" s="6"/>
      <c r="HD1413" s="6"/>
      <c r="HE1413" s="6"/>
      <c r="HF1413" s="6"/>
      <c r="HG1413" s="6"/>
      <c r="HH1413" s="6"/>
      <c r="HI1413" s="6"/>
      <c r="HJ1413" s="6"/>
      <c r="HK1413" s="6"/>
      <c r="HL1413" s="6"/>
      <c r="HM1413" s="6"/>
      <c r="HN1413" s="6"/>
      <c r="HO1413" s="6"/>
      <c r="HP1413" s="6"/>
      <c r="HQ1413" s="6"/>
      <c r="HR1413" s="6"/>
      <c r="HS1413" s="6"/>
      <c r="HT1413" s="6"/>
      <c r="HU1413" s="6"/>
      <c r="HV1413" s="6"/>
      <c r="HW1413" s="6"/>
      <c r="HX1413" s="6"/>
      <c r="HY1413" s="6"/>
      <c r="HZ1413" s="6"/>
      <c r="IA1413" s="6"/>
      <c r="IB1413" s="6"/>
      <c r="IC1413" s="6"/>
      <c r="ID1413" s="6"/>
      <c r="IE1413" s="6"/>
      <c r="IF1413" s="6"/>
      <c r="IG1413" s="6"/>
      <c r="IH1413" s="6"/>
      <c r="II1413" s="6"/>
      <c r="IJ1413" s="6"/>
      <c r="IK1413" s="6"/>
      <c r="IL1413" s="6"/>
      <c r="IM1413" s="6"/>
      <c r="IN1413" s="6"/>
      <c r="IO1413" s="6"/>
      <c r="IP1413" s="6"/>
      <c r="IQ1413" s="6"/>
      <c r="IR1413" s="6"/>
      <c r="IS1413" s="6"/>
      <c r="IT1413" s="6"/>
      <c r="IU1413" s="6"/>
      <c r="IV1413" s="6"/>
    </row>
    <row r="1414" spans="1:256" s="62" customFormat="1" x14ac:dyDescent="0.2">
      <c r="A1414" s="6" t="s">
        <v>894</v>
      </c>
      <c r="B1414" s="66">
        <v>39532.285416666666</v>
      </c>
      <c r="C1414" s="66">
        <v>39534.253472222219</v>
      </c>
      <c r="D1414" s="6" t="s">
        <v>1159</v>
      </c>
      <c r="E1414" s="6" t="s">
        <v>1160</v>
      </c>
      <c r="F1414" s="6"/>
      <c r="G1414" s="6">
        <v>50</v>
      </c>
      <c r="H1414" s="6"/>
      <c r="I1414" s="6"/>
      <c r="J1414" s="6"/>
      <c r="K1414" s="6"/>
      <c r="L1414" s="6"/>
      <c r="M1414" s="6">
        <v>35.200000000000003</v>
      </c>
      <c r="N1414" s="6"/>
      <c r="O1414" s="6">
        <v>701</v>
      </c>
      <c r="P1414" s="6"/>
      <c r="Q1414" s="6">
        <v>990</v>
      </c>
      <c r="R1414" s="6"/>
      <c r="S1414" s="6">
        <v>5.7000000000000002E-2</v>
      </c>
      <c r="T1414" s="6"/>
      <c r="U1414" s="6">
        <v>0.99</v>
      </c>
      <c r="V1414" s="6"/>
      <c r="W1414" s="6">
        <v>47.2</v>
      </c>
      <c r="X1414" s="6"/>
      <c r="Y1414" s="6">
        <v>64.099999999999994</v>
      </c>
      <c r="Z1414" s="6"/>
      <c r="AA1414" s="6">
        <v>10.5</v>
      </c>
      <c r="AB1414" s="6"/>
      <c r="AC1414" s="6">
        <v>636</v>
      </c>
      <c r="AD1414" s="6" t="s">
        <v>1784</v>
      </c>
      <c r="AE1414" s="6">
        <v>18</v>
      </c>
      <c r="AF1414" s="6"/>
      <c r="AG1414" s="6">
        <v>170</v>
      </c>
      <c r="AH1414" s="6"/>
      <c r="AI1414" s="6">
        <v>61</v>
      </c>
      <c r="AJ1414" s="6"/>
      <c r="AK1414" s="6">
        <v>49</v>
      </c>
      <c r="AL1414" s="6"/>
      <c r="AM1414" s="6">
        <v>7.28</v>
      </c>
      <c r="AN1414" s="6"/>
      <c r="AO1414" s="6">
        <v>223</v>
      </c>
      <c r="AP1414" s="6"/>
      <c r="AQ1414" s="6">
        <v>32</v>
      </c>
      <c r="AR1414" s="6"/>
      <c r="AS1414" s="6"/>
      <c r="AT1414" s="6"/>
      <c r="AU1414" s="6"/>
      <c r="AV1414" s="6"/>
      <c r="AW1414" s="6"/>
      <c r="AX1414" s="6"/>
      <c r="AY1414" s="6"/>
      <c r="AZ1414" s="6"/>
      <c r="BA1414" s="6">
        <v>29</v>
      </c>
      <c r="BB1414" s="6"/>
      <c r="BC1414" s="6"/>
      <c r="BD1414" s="6"/>
      <c r="BE1414" s="6"/>
      <c r="BF1414" s="6"/>
      <c r="BG1414" s="6"/>
      <c r="BH1414" s="6"/>
      <c r="BI1414" s="6"/>
      <c r="BJ1414" s="6"/>
      <c r="BK1414" s="6"/>
      <c r="BL1414" s="6"/>
      <c r="BM1414" s="6"/>
      <c r="BN1414" s="6"/>
      <c r="BO1414" s="6"/>
      <c r="BP1414" s="6"/>
      <c r="BQ1414" s="6"/>
      <c r="BR1414" s="6"/>
      <c r="BS1414" s="6"/>
      <c r="BT1414" s="6"/>
      <c r="BU1414" s="6"/>
      <c r="BV1414" s="6"/>
      <c r="BW1414" s="6"/>
      <c r="BX1414" s="6"/>
      <c r="BY1414" s="6"/>
      <c r="BZ1414" s="6"/>
      <c r="CA1414" s="6">
        <v>25</v>
      </c>
      <c r="CB1414" s="6"/>
      <c r="CC1414" s="6">
        <v>9.5</v>
      </c>
      <c r="CD1414" s="6"/>
      <c r="CE1414" s="6"/>
      <c r="CF1414" s="6"/>
      <c r="CG1414" s="6"/>
      <c r="CH1414" s="6"/>
      <c r="CI1414" s="6"/>
      <c r="CJ1414" s="6"/>
      <c r="CK1414" s="6"/>
      <c r="CL1414" s="6"/>
      <c r="CM1414" s="6"/>
      <c r="CN1414" s="6"/>
      <c r="CO1414" s="6"/>
      <c r="CP1414" s="6"/>
      <c r="CQ1414" s="6"/>
      <c r="CR1414" s="6"/>
      <c r="CS1414" s="6"/>
      <c r="CT1414" s="6"/>
      <c r="CU1414" s="6"/>
      <c r="CV1414" s="6"/>
      <c r="CW1414" s="6"/>
      <c r="CX1414" s="6"/>
      <c r="CY1414" s="6"/>
      <c r="CZ1414" s="6"/>
      <c r="DA1414" s="6"/>
      <c r="DB1414" s="6"/>
      <c r="DC1414" s="6"/>
      <c r="DD1414" s="6"/>
      <c r="DE1414" s="6"/>
      <c r="DF1414" s="6"/>
      <c r="DG1414" s="6"/>
      <c r="DH1414" s="6"/>
      <c r="DI1414" s="6"/>
      <c r="DJ1414" s="6"/>
      <c r="DK1414" s="6"/>
      <c r="DL1414" s="6"/>
      <c r="DM1414" s="6"/>
      <c r="DN1414" s="6"/>
      <c r="DO1414" s="6"/>
      <c r="DP1414" s="6"/>
      <c r="DQ1414" s="6"/>
      <c r="DR1414" s="6"/>
      <c r="DS1414" s="6"/>
      <c r="DT1414" s="6"/>
      <c r="DU1414" s="6"/>
      <c r="DV1414" s="6"/>
      <c r="DW1414" s="6"/>
      <c r="DX1414" s="6"/>
      <c r="DY1414" s="6"/>
      <c r="DZ1414" s="6"/>
      <c r="EA1414" s="6"/>
      <c r="EB1414" s="6"/>
      <c r="EC1414" s="6"/>
      <c r="ED1414" s="6"/>
      <c r="EE1414" s="6"/>
      <c r="EF1414" s="6"/>
      <c r="EG1414" s="6"/>
      <c r="EH1414" s="6"/>
      <c r="EI1414" s="6"/>
      <c r="EJ1414" s="6"/>
      <c r="EK1414" s="6"/>
      <c r="EL1414" s="6"/>
      <c r="EM1414" s="6"/>
      <c r="EN1414" s="6"/>
      <c r="EO1414" s="6"/>
      <c r="EP1414" s="6"/>
      <c r="EQ1414" s="6"/>
      <c r="ER1414" s="6"/>
      <c r="ES1414" s="6"/>
      <c r="ET1414" s="6"/>
      <c r="EU1414" s="6"/>
      <c r="EV1414" s="6"/>
      <c r="EW1414" s="6"/>
      <c r="EX1414" s="6"/>
      <c r="EY1414" s="6"/>
      <c r="EZ1414" s="6"/>
      <c r="FA1414" s="6"/>
      <c r="FB1414" s="6"/>
      <c r="FC1414" s="6"/>
      <c r="FD1414" s="6"/>
      <c r="FE1414" s="6"/>
      <c r="FF1414" s="6"/>
      <c r="FG1414" s="6"/>
      <c r="FH1414" s="6"/>
      <c r="FI1414" s="6"/>
      <c r="FJ1414" s="6"/>
      <c r="FK1414" s="6"/>
      <c r="FL1414" s="6"/>
      <c r="FM1414" s="6"/>
      <c r="FN1414" s="6"/>
      <c r="FO1414" s="6"/>
      <c r="FP1414" s="6"/>
      <c r="FQ1414" s="6"/>
      <c r="FR1414" s="6"/>
      <c r="FS1414" s="6"/>
      <c r="FT1414" s="6"/>
      <c r="FU1414" s="6"/>
      <c r="FV1414" s="6"/>
      <c r="FW1414" s="6"/>
      <c r="FX1414" s="6"/>
      <c r="FY1414" s="6"/>
      <c r="FZ1414" s="6"/>
      <c r="GA1414" s="6"/>
      <c r="GB1414" s="6"/>
      <c r="GC1414" s="6"/>
      <c r="GD1414" s="6"/>
      <c r="GE1414" s="6"/>
      <c r="GF1414" s="6"/>
      <c r="GG1414" s="6"/>
      <c r="GH1414" s="6"/>
      <c r="GI1414" s="6"/>
      <c r="GJ1414" s="6"/>
      <c r="GK1414" s="6"/>
      <c r="GL1414" s="6"/>
      <c r="GM1414" s="6"/>
      <c r="GN1414" s="6"/>
      <c r="GO1414" s="6"/>
      <c r="GP1414" s="6"/>
      <c r="GQ1414" s="6"/>
      <c r="GR1414" s="6"/>
      <c r="GS1414" s="6"/>
      <c r="GT1414" s="6"/>
      <c r="GU1414" s="6"/>
      <c r="GV1414" s="6"/>
      <c r="GW1414" s="6"/>
      <c r="GX1414" s="6"/>
      <c r="GY1414" s="6"/>
      <c r="GZ1414" s="6"/>
      <c r="HA1414" s="6"/>
      <c r="HB1414" s="6"/>
      <c r="HC1414" s="6"/>
      <c r="HD1414" s="6"/>
      <c r="HE1414" s="6"/>
      <c r="HF1414" s="6"/>
      <c r="HG1414" s="6"/>
      <c r="HH1414" s="6"/>
      <c r="HI1414" s="6"/>
      <c r="HJ1414" s="6"/>
      <c r="HK1414" s="6"/>
      <c r="HL1414" s="6"/>
      <c r="HM1414" s="6"/>
      <c r="HN1414" s="6"/>
      <c r="HO1414" s="6"/>
      <c r="HP1414" s="6"/>
      <c r="HQ1414" s="6"/>
      <c r="HR1414" s="6"/>
      <c r="HS1414" s="6"/>
      <c r="HT1414" s="6"/>
      <c r="HU1414" s="6"/>
      <c r="HV1414" s="6"/>
      <c r="HW1414" s="6"/>
      <c r="HX1414" s="6"/>
      <c r="HY1414" s="6"/>
      <c r="HZ1414" s="6"/>
      <c r="IA1414" s="6"/>
      <c r="IB1414" s="6"/>
      <c r="IC1414" s="6"/>
      <c r="ID1414" s="6"/>
      <c r="IE1414" s="6"/>
      <c r="IF1414" s="6"/>
      <c r="IG1414" s="6"/>
      <c r="IH1414" s="6"/>
      <c r="II1414" s="6"/>
      <c r="IJ1414" s="6"/>
      <c r="IK1414" s="6"/>
      <c r="IL1414" s="6"/>
      <c r="IM1414" s="6"/>
      <c r="IN1414" s="6"/>
      <c r="IO1414" s="6"/>
      <c r="IP1414" s="6"/>
      <c r="IQ1414" s="6"/>
      <c r="IR1414" s="6"/>
      <c r="IS1414" s="6"/>
      <c r="IT1414" s="6"/>
      <c r="IU1414" s="6"/>
      <c r="IV1414" s="6"/>
    </row>
    <row r="1415" spans="1:256" s="62" customFormat="1" x14ac:dyDescent="0.2">
      <c r="A1415" s="6" t="s">
        <v>894</v>
      </c>
      <c r="B1415" s="66">
        <v>39628.071527777778</v>
      </c>
      <c r="C1415" s="66">
        <v>39628.335416666669</v>
      </c>
      <c r="D1415" s="6" t="s">
        <v>1161</v>
      </c>
      <c r="E1415" s="6" t="s">
        <v>1162</v>
      </c>
      <c r="F1415" s="6"/>
      <c r="G1415" s="6">
        <v>50</v>
      </c>
      <c r="H1415" s="6"/>
      <c r="I1415" s="6"/>
      <c r="J1415" s="6"/>
      <c r="K1415" s="6"/>
      <c r="L1415" s="6"/>
      <c r="M1415" s="6">
        <v>13</v>
      </c>
      <c r="N1415" s="6"/>
      <c r="O1415" s="6">
        <v>5.8</v>
      </c>
      <c r="P1415" s="6"/>
      <c r="Q1415" s="6">
        <v>26.7</v>
      </c>
      <c r="R1415" s="6" t="s">
        <v>1784</v>
      </c>
      <c r="S1415" s="6">
        <v>1.4999999999999999E-2</v>
      </c>
      <c r="T1415" s="6"/>
      <c r="U1415" s="6">
        <v>0.77</v>
      </c>
      <c r="V1415" s="6"/>
      <c r="W1415" s="6">
        <v>10.199999999999999</v>
      </c>
      <c r="X1415" s="6"/>
      <c r="Y1415" s="6">
        <v>3.8</v>
      </c>
      <c r="Z1415" s="6"/>
      <c r="AA1415" s="6">
        <v>1.3</v>
      </c>
      <c r="AB1415" s="6"/>
      <c r="AC1415" s="6">
        <v>139</v>
      </c>
      <c r="AD1415" s="6" t="s">
        <v>1784</v>
      </c>
      <c r="AE1415" s="6">
        <v>18</v>
      </c>
      <c r="AF1415" s="6" t="s">
        <v>1784</v>
      </c>
      <c r="AG1415" s="6">
        <v>18</v>
      </c>
      <c r="AH1415" s="6" t="s">
        <v>1784</v>
      </c>
      <c r="AI1415" s="6">
        <v>5</v>
      </c>
      <c r="AJ1415" s="6" t="s">
        <v>1784</v>
      </c>
      <c r="AK1415" s="6">
        <v>2.5</v>
      </c>
      <c r="AL1415" s="6"/>
      <c r="AM1415" s="6">
        <v>7.63</v>
      </c>
      <c r="AN1415" s="6"/>
      <c r="AO1415" s="6">
        <v>62.1</v>
      </c>
      <c r="AP1415" s="6" t="s">
        <v>1784</v>
      </c>
      <c r="AQ1415" s="6">
        <v>0.25</v>
      </c>
      <c r="AR1415" s="6"/>
      <c r="AS1415" s="6"/>
      <c r="AT1415" s="6"/>
      <c r="AU1415" s="6"/>
      <c r="AV1415" s="6"/>
      <c r="AW1415" s="6"/>
      <c r="AX1415" s="6"/>
      <c r="AY1415" s="6"/>
      <c r="AZ1415" s="6"/>
      <c r="BA1415" s="6">
        <v>16</v>
      </c>
      <c r="BB1415" s="6"/>
      <c r="BC1415" s="6"/>
      <c r="BD1415" s="6"/>
      <c r="BE1415" s="6"/>
      <c r="BF1415" s="6"/>
      <c r="BG1415" s="6"/>
      <c r="BH1415" s="6"/>
      <c r="BI1415" s="6"/>
      <c r="BJ1415" s="6"/>
      <c r="BK1415" s="6"/>
      <c r="BL1415" s="6"/>
      <c r="BM1415" s="6"/>
      <c r="BN1415" s="6"/>
      <c r="BO1415" s="6"/>
      <c r="BP1415" s="6"/>
      <c r="BQ1415" s="6"/>
      <c r="BR1415" s="6"/>
      <c r="BS1415" s="6"/>
      <c r="BT1415" s="6"/>
      <c r="BU1415" s="6"/>
      <c r="BV1415" s="6"/>
      <c r="BW1415" s="6"/>
      <c r="BX1415" s="6"/>
      <c r="BY1415" s="6">
        <v>3.4</v>
      </c>
      <c r="BZ1415" s="6"/>
      <c r="CA1415" s="6">
        <v>4.5999999999999996</v>
      </c>
      <c r="CB1415" s="6"/>
      <c r="CC1415" s="6">
        <v>0.25</v>
      </c>
      <c r="CD1415" s="6"/>
      <c r="CE1415" s="6"/>
      <c r="CF1415" s="6"/>
      <c r="CG1415" s="6"/>
      <c r="CH1415" s="6"/>
      <c r="CI1415" s="6"/>
      <c r="CJ1415" s="6"/>
      <c r="CK1415" s="6"/>
      <c r="CL1415" s="6"/>
      <c r="CM1415" s="6"/>
      <c r="CN1415" s="6"/>
      <c r="CO1415" s="6"/>
      <c r="CP1415" s="6"/>
      <c r="CQ1415" s="6"/>
      <c r="CR1415" s="6"/>
      <c r="CS1415" s="6"/>
      <c r="CT1415" s="6"/>
      <c r="CU1415" s="6"/>
      <c r="CV1415" s="6"/>
      <c r="CW1415" s="6"/>
      <c r="CX1415" s="6"/>
      <c r="CY1415" s="6"/>
      <c r="CZ1415" s="6"/>
      <c r="DA1415" s="6"/>
      <c r="DB1415" s="6"/>
      <c r="DC1415" s="6"/>
      <c r="DD1415" s="6"/>
      <c r="DE1415" s="6"/>
      <c r="DF1415" s="6"/>
      <c r="DG1415" s="6"/>
      <c r="DH1415" s="6"/>
      <c r="DI1415" s="6"/>
      <c r="DJ1415" s="6"/>
      <c r="DK1415" s="6"/>
      <c r="DL1415" s="6"/>
      <c r="DM1415" s="6"/>
      <c r="DN1415" s="6"/>
      <c r="DO1415" s="6"/>
      <c r="DP1415" s="6"/>
      <c r="DQ1415" s="6"/>
      <c r="DR1415" s="6"/>
      <c r="DS1415" s="6"/>
      <c r="DT1415" s="6"/>
      <c r="DU1415" s="6"/>
      <c r="DV1415" s="6"/>
      <c r="DW1415" s="6"/>
      <c r="DX1415" s="6"/>
      <c r="DY1415" s="6"/>
      <c r="DZ1415" s="6"/>
      <c r="EA1415" s="6"/>
      <c r="EB1415" s="6"/>
      <c r="EC1415" s="6"/>
      <c r="ED1415" s="6"/>
      <c r="EE1415" s="6"/>
      <c r="EF1415" s="6"/>
      <c r="EG1415" s="6"/>
      <c r="EH1415" s="6"/>
      <c r="EI1415" s="6"/>
      <c r="EJ1415" s="6"/>
      <c r="EK1415" s="6"/>
      <c r="EL1415" s="6"/>
      <c r="EM1415" s="6"/>
      <c r="EN1415" s="6"/>
      <c r="EO1415" s="6"/>
      <c r="EP1415" s="6"/>
      <c r="EQ1415" s="6"/>
      <c r="ER1415" s="6"/>
      <c r="ES1415" s="6"/>
      <c r="ET1415" s="6"/>
      <c r="EU1415" s="6"/>
      <c r="EV1415" s="6"/>
      <c r="EW1415" s="6"/>
      <c r="EX1415" s="6"/>
      <c r="EY1415" s="6"/>
      <c r="EZ1415" s="6"/>
      <c r="FA1415" s="6"/>
      <c r="FB1415" s="6"/>
      <c r="FC1415" s="6"/>
      <c r="FD1415" s="6"/>
      <c r="FE1415" s="6"/>
      <c r="FF1415" s="6"/>
      <c r="FG1415" s="6"/>
      <c r="FH1415" s="6"/>
      <c r="FI1415" s="6"/>
      <c r="FJ1415" s="6"/>
      <c r="FK1415" s="6"/>
      <c r="FL1415" s="6"/>
      <c r="FM1415" s="6"/>
      <c r="FN1415" s="6"/>
      <c r="FO1415" s="6"/>
      <c r="FP1415" s="6"/>
      <c r="FQ1415" s="6"/>
      <c r="FR1415" s="6"/>
      <c r="FS1415" s="6"/>
      <c r="FT1415" s="6"/>
      <c r="FU1415" s="6"/>
      <c r="FV1415" s="6"/>
      <c r="FW1415" s="6"/>
      <c r="FX1415" s="6"/>
      <c r="FY1415" s="6"/>
      <c r="FZ1415" s="6"/>
      <c r="GA1415" s="6"/>
      <c r="GB1415" s="6"/>
      <c r="GC1415" s="6"/>
      <c r="GD1415" s="6"/>
      <c r="GE1415" s="6"/>
      <c r="GF1415" s="6"/>
      <c r="GG1415" s="6"/>
      <c r="GH1415" s="6"/>
      <c r="GI1415" s="6"/>
      <c r="GJ1415" s="6"/>
      <c r="GK1415" s="6"/>
      <c r="GL1415" s="6"/>
      <c r="GM1415" s="6"/>
      <c r="GN1415" s="6"/>
      <c r="GO1415" s="6"/>
      <c r="GP1415" s="6"/>
      <c r="GQ1415" s="6"/>
      <c r="GR1415" s="6"/>
      <c r="GS1415" s="6"/>
      <c r="GT1415" s="6"/>
      <c r="GU1415" s="6"/>
      <c r="GV1415" s="6"/>
      <c r="GW1415" s="6"/>
      <c r="GX1415" s="6"/>
      <c r="GY1415" s="6"/>
      <c r="GZ1415" s="6"/>
      <c r="HA1415" s="6"/>
      <c r="HB1415" s="6"/>
      <c r="HC1415" s="6"/>
      <c r="HD1415" s="6"/>
      <c r="HE1415" s="6"/>
      <c r="HF1415" s="6"/>
      <c r="HG1415" s="6"/>
      <c r="HH1415" s="6"/>
      <c r="HI1415" s="6"/>
      <c r="HJ1415" s="6"/>
      <c r="HK1415" s="6"/>
      <c r="HL1415" s="6"/>
      <c r="HM1415" s="6"/>
      <c r="HN1415" s="6"/>
      <c r="HO1415" s="6"/>
      <c r="HP1415" s="6"/>
      <c r="HQ1415" s="6"/>
      <c r="HR1415" s="6"/>
      <c r="HS1415" s="6"/>
      <c r="HT1415" s="6"/>
      <c r="HU1415" s="6"/>
      <c r="HV1415" s="6"/>
      <c r="HW1415" s="6"/>
      <c r="HX1415" s="6"/>
      <c r="HY1415" s="6"/>
      <c r="HZ1415" s="6"/>
      <c r="IA1415" s="6"/>
      <c r="IB1415" s="6"/>
      <c r="IC1415" s="6"/>
      <c r="ID1415" s="6"/>
      <c r="IE1415" s="6"/>
      <c r="IF1415" s="6"/>
      <c r="IG1415" s="6"/>
      <c r="IH1415" s="6"/>
      <c r="II1415" s="6"/>
      <c r="IJ1415" s="6"/>
      <c r="IK1415" s="6"/>
      <c r="IL1415" s="6"/>
      <c r="IM1415" s="6"/>
      <c r="IN1415" s="6"/>
      <c r="IO1415" s="6"/>
      <c r="IP1415" s="6"/>
      <c r="IQ1415" s="6"/>
      <c r="IR1415" s="6"/>
      <c r="IS1415" s="6"/>
      <c r="IT1415" s="6"/>
      <c r="IU1415" s="6"/>
      <c r="IV1415" s="6"/>
    </row>
    <row r="1416" spans="1:256" s="62" customFormat="1" x14ac:dyDescent="0.2">
      <c r="A1416" s="6" t="s">
        <v>894</v>
      </c>
      <c r="B1416" s="66">
        <v>39726.627083333333</v>
      </c>
      <c r="C1416" s="66">
        <v>39726.750694444447</v>
      </c>
      <c r="D1416" s="6" t="s">
        <v>1163</v>
      </c>
      <c r="E1416" s="6" t="s">
        <v>1164</v>
      </c>
      <c r="F1416" s="6"/>
      <c r="G1416" s="6">
        <v>50</v>
      </c>
      <c r="H1416" s="6"/>
      <c r="I1416" s="6"/>
      <c r="J1416" s="6"/>
      <c r="K1416" s="6"/>
      <c r="L1416" s="6"/>
      <c r="M1416" s="6">
        <v>5.8</v>
      </c>
      <c r="N1416" s="6"/>
      <c r="O1416" s="6">
        <v>8.5</v>
      </c>
      <c r="P1416" s="6"/>
      <c r="Q1416" s="6">
        <v>37.6</v>
      </c>
      <c r="R1416" s="6"/>
      <c r="S1416" s="6"/>
      <c r="T1416" s="6"/>
      <c r="U1416" s="6">
        <v>0.96</v>
      </c>
      <c r="V1416" s="6"/>
      <c r="W1416" s="6">
        <v>8.4</v>
      </c>
      <c r="X1416" s="6"/>
      <c r="Y1416" s="6">
        <v>4.2</v>
      </c>
      <c r="Z1416" s="6"/>
      <c r="AA1416" s="6">
        <v>1.5</v>
      </c>
      <c r="AB1416" s="6"/>
      <c r="AC1416" s="6">
        <v>118</v>
      </c>
      <c r="AD1416" s="6" t="s">
        <v>1784</v>
      </c>
      <c r="AE1416" s="6">
        <v>18</v>
      </c>
      <c r="AF1416" s="6" t="s">
        <v>1784</v>
      </c>
      <c r="AG1416" s="6">
        <v>18</v>
      </c>
      <c r="AH1416" s="6" t="s">
        <v>1784</v>
      </c>
      <c r="AI1416" s="6">
        <v>5</v>
      </c>
      <c r="AJ1416" s="6" t="s">
        <v>1784</v>
      </c>
      <c r="AK1416" s="6">
        <v>2.5</v>
      </c>
      <c r="AL1416" s="6"/>
      <c r="AM1416" s="6">
        <v>7.6</v>
      </c>
      <c r="AN1416" s="6"/>
      <c r="AO1416" s="6">
        <v>37.6</v>
      </c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>
        <v>31</v>
      </c>
      <c r="BB1416" s="6"/>
      <c r="BC1416" s="6"/>
      <c r="BD1416" s="6"/>
      <c r="BE1416" s="6"/>
      <c r="BF1416" s="6"/>
      <c r="BG1416" s="6"/>
      <c r="BH1416" s="6"/>
      <c r="BI1416" s="6"/>
      <c r="BJ1416" s="6"/>
      <c r="BK1416" s="6"/>
      <c r="BL1416" s="6"/>
      <c r="BM1416" s="6"/>
      <c r="BN1416" s="6"/>
      <c r="BO1416" s="6"/>
      <c r="BP1416" s="6"/>
      <c r="BQ1416" s="6"/>
      <c r="BR1416" s="6"/>
      <c r="BS1416" s="6"/>
      <c r="BT1416" s="6"/>
      <c r="BU1416" s="6"/>
      <c r="BV1416" s="6"/>
      <c r="BW1416" s="6"/>
      <c r="BX1416" s="6"/>
      <c r="BY1416" s="6"/>
      <c r="BZ1416" s="6"/>
      <c r="CA1416" s="6"/>
      <c r="CB1416" s="6"/>
      <c r="CC1416" s="6"/>
      <c r="CD1416" s="6"/>
      <c r="CE1416" s="6"/>
      <c r="CF1416" s="6"/>
      <c r="CG1416" s="6"/>
      <c r="CH1416" s="6"/>
      <c r="CI1416" s="6"/>
      <c r="CJ1416" s="6"/>
      <c r="CK1416" s="6"/>
      <c r="CL1416" s="6"/>
      <c r="CM1416" s="6"/>
      <c r="CN1416" s="6"/>
      <c r="CO1416" s="6"/>
      <c r="CP1416" s="6"/>
      <c r="CQ1416" s="6"/>
      <c r="CR1416" s="6"/>
      <c r="CS1416" s="6"/>
      <c r="CT1416" s="6"/>
      <c r="CU1416" s="6"/>
      <c r="CV1416" s="6"/>
      <c r="CW1416" s="6"/>
      <c r="CX1416" s="6"/>
      <c r="CY1416" s="6"/>
      <c r="CZ1416" s="6"/>
      <c r="DA1416" s="6"/>
      <c r="DB1416" s="6"/>
      <c r="DC1416" s="6"/>
      <c r="DD1416" s="6"/>
      <c r="DE1416" s="6"/>
      <c r="DF1416" s="6"/>
      <c r="DG1416" s="6"/>
      <c r="DH1416" s="6"/>
      <c r="DI1416" s="6"/>
      <c r="DJ1416" s="6"/>
      <c r="DK1416" s="6"/>
      <c r="DL1416" s="6"/>
      <c r="DM1416" s="6"/>
      <c r="DN1416" s="6"/>
      <c r="DO1416" s="6"/>
      <c r="DP1416" s="6"/>
      <c r="DQ1416" s="6"/>
      <c r="DR1416" s="6"/>
      <c r="DS1416" s="6"/>
      <c r="DT1416" s="6"/>
      <c r="DU1416" s="6"/>
      <c r="DV1416" s="6"/>
      <c r="DW1416" s="6"/>
      <c r="DX1416" s="6"/>
      <c r="DY1416" s="6"/>
      <c r="DZ1416" s="6"/>
      <c r="EA1416" s="6"/>
      <c r="EB1416" s="6"/>
      <c r="EC1416" s="6"/>
      <c r="ED1416" s="6"/>
      <c r="EE1416" s="6"/>
      <c r="EF1416" s="6"/>
      <c r="EG1416" s="6"/>
      <c r="EH1416" s="6"/>
      <c r="EI1416" s="6"/>
      <c r="EJ1416" s="6"/>
      <c r="EK1416" s="6"/>
      <c r="EL1416" s="6"/>
      <c r="EM1416" s="6"/>
      <c r="EN1416" s="6"/>
      <c r="EO1416" s="6"/>
      <c r="EP1416" s="6"/>
      <c r="EQ1416" s="6"/>
      <c r="ER1416" s="6"/>
      <c r="ES1416" s="6"/>
      <c r="ET1416" s="6"/>
      <c r="EU1416" s="6"/>
      <c r="EV1416" s="6"/>
      <c r="EW1416" s="6"/>
      <c r="EX1416" s="6"/>
      <c r="EY1416" s="6"/>
      <c r="EZ1416" s="6"/>
      <c r="FA1416" s="6"/>
      <c r="FB1416" s="6"/>
      <c r="FC1416" s="6"/>
      <c r="FD1416" s="6"/>
      <c r="FE1416" s="6"/>
      <c r="FF1416" s="6"/>
      <c r="FG1416" s="6"/>
      <c r="FH1416" s="6"/>
      <c r="FI1416" s="6"/>
      <c r="FJ1416" s="6"/>
      <c r="FK1416" s="6"/>
      <c r="FL1416" s="6"/>
      <c r="FM1416" s="6"/>
      <c r="FN1416" s="6"/>
      <c r="FO1416" s="6"/>
      <c r="FP1416" s="6"/>
      <c r="FQ1416" s="6"/>
      <c r="FR1416" s="6"/>
      <c r="FS1416" s="6"/>
      <c r="FT1416" s="6"/>
      <c r="FU1416" s="6"/>
      <c r="FV1416" s="6"/>
      <c r="FW1416" s="6"/>
      <c r="FX1416" s="6"/>
      <c r="FY1416" s="6"/>
      <c r="FZ1416" s="6"/>
      <c r="GA1416" s="6"/>
      <c r="GB1416" s="6"/>
      <c r="GC1416" s="6"/>
      <c r="GD1416" s="6"/>
      <c r="GE1416" s="6"/>
      <c r="GF1416" s="6"/>
      <c r="GG1416" s="6"/>
      <c r="GH1416" s="6"/>
      <c r="GI1416" s="6"/>
      <c r="GJ1416" s="6"/>
      <c r="GK1416" s="6"/>
      <c r="GL1416" s="6"/>
      <c r="GM1416" s="6"/>
      <c r="GN1416" s="6"/>
      <c r="GO1416" s="6"/>
      <c r="GP1416" s="6"/>
      <c r="GQ1416" s="6"/>
      <c r="GR1416" s="6"/>
      <c r="GS1416" s="6"/>
      <c r="GT1416" s="6"/>
      <c r="GU1416" s="6"/>
      <c r="GV1416" s="6"/>
      <c r="GW1416" s="6"/>
      <c r="GX1416" s="6"/>
      <c r="GY1416" s="6"/>
      <c r="GZ1416" s="6"/>
      <c r="HA1416" s="6"/>
      <c r="HB1416" s="6"/>
      <c r="HC1416" s="6"/>
      <c r="HD1416" s="6"/>
      <c r="HE1416" s="6"/>
      <c r="HF1416" s="6"/>
      <c r="HG1416" s="6"/>
      <c r="HH1416" s="6"/>
      <c r="HI1416" s="6"/>
      <c r="HJ1416" s="6"/>
      <c r="HK1416" s="6"/>
      <c r="HL1416" s="6"/>
      <c r="HM1416" s="6"/>
      <c r="HN1416" s="6"/>
      <c r="HO1416" s="6"/>
      <c r="HP1416" s="6"/>
      <c r="HQ1416" s="6"/>
      <c r="HR1416" s="6"/>
      <c r="HS1416" s="6"/>
      <c r="HT1416" s="6"/>
      <c r="HU1416" s="6"/>
      <c r="HV1416" s="6"/>
      <c r="HW1416" s="6"/>
      <c r="HX1416" s="6"/>
      <c r="HY1416" s="6"/>
      <c r="HZ1416" s="6"/>
      <c r="IA1416" s="6"/>
      <c r="IB1416" s="6"/>
      <c r="IC1416" s="6"/>
      <c r="ID1416" s="6"/>
      <c r="IE1416" s="6"/>
      <c r="IF1416" s="6"/>
      <c r="IG1416" s="6"/>
      <c r="IH1416" s="6"/>
      <c r="II1416" s="6"/>
      <c r="IJ1416" s="6"/>
      <c r="IK1416" s="6"/>
      <c r="IL1416" s="6"/>
      <c r="IM1416" s="6"/>
      <c r="IN1416" s="6"/>
      <c r="IO1416" s="6"/>
      <c r="IP1416" s="6"/>
      <c r="IQ1416" s="6"/>
      <c r="IR1416" s="6"/>
      <c r="IS1416" s="6"/>
      <c r="IT1416" s="6"/>
      <c r="IU1416" s="6"/>
      <c r="IV1416" s="6"/>
    </row>
    <row r="1417" spans="1:256" s="62" customFormat="1" x14ac:dyDescent="0.2">
      <c r="A1417" s="6" t="s">
        <v>894</v>
      </c>
      <c r="B1417" s="66">
        <v>39727.4375</v>
      </c>
      <c r="C1417" s="66"/>
      <c r="D1417" s="6" t="s">
        <v>1165</v>
      </c>
      <c r="E1417" s="6" t="s">
        <v>1166</v>
      </c>
      <c r="F1417" s="6"/>
      <c r="G1417" s="6">
        <v>70</v>
      </c>
      <c r="H1417" s="6"/>
      <c r="I1417" s="6"/>
      <c r="J1417" s="6"/>
      <c r="K1417" s="6">
        <v>0.05</v>
      </c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  <c r="BD1417" s="6"/>
      <c r="BE1417" s="6"/>
      <c r="BF1417" s="6"/>
      <c r="BG1417" s="6"/>
      <c r="BH1417" s="6"/>
      <c r="BI1417" s="6"/>
      <c r="BJ1417" s="6"/>
      <c r="BK1417" s="6"/>
      <c r="BL1417" s="6"/>
      <c r="BM1417" s="6"/>
      <c r="BN1417" s="6"/>
      <c r="BO1417" s="6"/>
      <c r="BP1417" s="6"/>
      <c r="BQ1417" s="6"/>
      <c r="BR1417" s="6"/>
      <c r="BS1417" s="6"/>
      <c r="BT1417" s="6"/>
      <c r="BU1417" s="6"/>
      <c r="BV1417" s="6"/>
      <c r="BW1417" s="6"/>
      <c r="BX1417" s="6"/>
      <c r="BY1417" s="6">
        <v>4.7</v>
      </c>
      <c r="BZ1417" s="6"/>
      <c r="CA1417" s="6"/>
      <c r="CB1417" s="6"/>
      <c r="CC1417" s="6"/>
      <c r="CD1417" s="6"/>
      <c r="CE1417" s="6"/>
      <c r="CF1417" s="6"/>
      <c r="CG1417" s="6"/>
      <c r="CH1417" s="6"/>
      <c r="CI1417" s="6"/>
      <c r="CJ1417" s="6"/>
      <c r="CK1417" s="6"/>
      <c r="CL1417" s="6"/>
      <c r="CM1417" s="6"/>
      <c r="CN1417" s="6"/>
      <c r="CO1417" s="6"/>
      <c r="CP1417" s="6"/>
      <c r="CQ1417" s="6"/>
      <c r="CR1417" s="6"/>
      <c r="CS1417" s="6"/>
      <c r="CT1417" s="6"/>
      <c r="CU1417" s="6"/>
      <c r="CV1417" s="6"/>
      <c r="CW1417" s="6"/>
      <c r="CX1417" s="6"/>
      <c r="CY1417" s="6"/>
      <c r="CZ1417" s="6"/>
      <c r="DA1417" s="6"/>
      <c r="DB1417" s="6"/>
      <c r="DC1417" s="6"/>
      <c r="DD1417" s="6"/>
      <c r="DE1417" s="6"/>
      <c r="DF1417" s="6"/>
      <c r="DG1417" s="6"/>
      <c r="DH1417" s="6"/>
      <c r="DI1417" s="6"/>
      <c r="DJ1417" s="6"/>
      <c r="DK1417" s="6"/>
      <c r="DL1417" s="6"/>
      <c r="DM1417" s="6"/>
      <c r="DN1417" s="6"/>
      <c r="DO1417" s="6"/>
      <c r="DP1417" s="6"/>
      <c r="DQ1417" s="6"/>
      <c r="DR1417" s="6"/>
      <c r="DS1417" s="6"/>
      <c r="DT1417" s="6"/>
      <c r="DU1417" s="6"/>
      <c r="DV1417" s="6"/>
      <c r="DW1417" s="6"/>
      <c r="DX1417" s="6"/>
      <c r="DY1417" s="6"/>
      <c r="DZ1417" s="6"/>
      <c r="EA1417" s="6"/>
      <c r="EB1417" s="6"/>
      <c r="EC1417" s="6"/>
      <c r="ED1417" s="6"/>
      <c r="EE1417" s="6"/>
      <c r="EF1417" s="6"/>
      <c r="EG1417" s="6"/>
      <c r="EH1417" s="6"/>
      <c r="EI1417" s="6"/>
      <c r="EJ1417" s="6"/>
      <c r="EK1417" s="6"/>
      <c r="EL1417" s="6"/>
      <c r="EM1417" s="6"/>
      <c r="EN1417" s="6"/>
      <c r="EO1417" s="6"/>
      <c r="EP1417" s="6"/>
      <c r="EQ1417" s="6"/>
      <c r="ER1417" s="6"/>
      <c r="ES1417" s="6"/>
      <c r="ET1417" s="6"/>
      <c r="EU1417" s="6"/>
      <c r="EV1417" s="6"/>
      <c r="EW1417" s="6"/>
      <c r="EX1417" s="6"/>
      <c r="EY1417" s="6"/>
      <c r="EZ1417" s="6"/>
      <c r="FA1417" s="6"/>
      <c r="FB1417" s="6"/>
      <c r="FC1417" s="6"/>
      <c r="FD1417" s="6"/>
      <c r="FE1417" s="6"/>
      <c r="FF1417" s="6"/>
      <c r="FG1417" s="6"/>
      <c r="FH1417" s="6"/>
      <c r="FI1417" s="6"/>
      <c r="FJ1417" s="6"/>
      <c r="FK1417" s="6"/>
      <c r="FL1417" s="6"/>
      <c r="FM1417" s="6"/>
      <c r="FN1417" s="6"/>
      <c r="FO1417" s="6"/>
      <c r="FP1417" s="6"/>
      <c r="FQ1417" s="6"/>
      <c r="FR1417" s="6"/>
      <c r="FS1417" s="6"/>
      <c r="FT1417" s="6"/>
      <c r="FU1417" s="6"/>
      <c r="FV1417" s="6"/>
      <c r="FW1417" s="6"/>
      <c r="FX1417" s="6"/>
      <c r="FY1417" s="6"/>
      <c r="FZ1417" s="6"/>
      <c r="GA1417" s="6"/>
      <c r="GB1417" s="6"/>
      <c r="GC1417" s="6"/>
      <c r="GD1417" s="6"/>
      <c r="GE1417" s="6"/>
      <c r="GF1417" s="6"/>
      <c r="GG1417" s="6"/>
      <c r="GH1417" s="6"/>
      <c r="GI1417" s="6"/>
      <c r="GJ1417" s="6"/>
      <c r="GK1417" s="6"/>
      <c r="GL1417" s="6"/>
      <c r="GM1417" s="6"/>
      <c r="GN1417" s="6"/>
      <c r="GO1417" s="6"/>
      <c r="GP1417" s="6"/>
      <c r="GQ1417" s="6"/>
      <c r="GR1417" s="6"/>
      <c r="GS1417" s="6"/>
      <c r="GT1417" s="6"/>
      <c r="GU1417" s="6"/>
      <c r="GV1417" s="6"/>
      <c r="GW1417" s="6"/>
      <c r="GX1417" s="6"/>
      <c r="GY1417" s="6"/>
      <c r="GZ1417" s="6"/>
      <c r="HA1417" s="6"/>
      <c r="HB1417" s="6"/>
      <c r="HC1417" s="6"/>
      <c r="HD1417" s="6"/>
      <c r="HE1417" s="6"/>
      <c r="HF1417" s="6"/>
      <c r="HG1417" s="6"/>
      <c r="HH1417" s="6"/>
      <c r="HI1417" s="6"/>
      <c r="HJ1417" s="6"/>
      <c r="HK1417" s="6"/>
      <c r="HL1417" s="6"/>
      <c r="HM1417" s="6"/>
      <c r="HN1417" s="6"/>
      <c r="HO1417" s="6"/>
      <c r="HP1417" s="6"/>
      <c r="HQ1417" s="6"/>
      <c r="HR1417" s="6"/>
      <c r="HS1417" s="6"/>
      <c r="HT1417" s="6"/>
      <c r="HU1417" s="6"/>
      <c r="HV1417" s="6"/>
      <c r="HW1417" s="6"/>
      <c r="HX1417" s="6"/>
      <c r="HY1417" s="6"/>
      <c r="HZ1417" s="6"/>
      <c r="IA1417" s="6"/>
      <c r="IB1417" s="6"/>
      <c r="IC1417" s="6"/>
      <c r="ID1417" s="6"/>
      <c r="IE1417" s="6"/>
      <c r="IF1417" s="6"/>
      <c r="IG1417" s="6"/>
      <c r="IH1417" s="6"/>
      <c r="II1417" s="6"/>
      <c r="IJ1417" s="6"/>
      <c r="IK1417" s="6"/>
      <c r="IL1417" s="6"/>
      <c r="IM1417" s="6"/>
      <c r="IN1417" s="6"/>
      <c r="IO1417" s="6"/>
      <c r="IP1417" s="6"/>
      <c r="IQ1417" s="6"/>
      <c r="IR1417" s="6"/>
      <c r="IS1417" s="6"/>
      <c r="IT1417" s="6"/>
      <c r="IU1417" s="6"/>
      <c r="IV1417" s="6"/>
    </row>
    <row r="1418" spans="1:256" s="62" customFormat="1" x14ac:dyDescent="0.2">
      <c r="A1418" s="6" t="s">
        <v>894</v>
      </c>
      <c r="B1418" s="66">
        <v>39782.647222222222</v>
      </c>
      <c r="C1418" s="66">
        <v>39783.513194444444</v>
      </c>
      <c r="D1418" s="6" t="s">
        <v>1167</v>
      </c>
      <c r="E1418" s="6" t="s">
        <v>1168</v>
      </c>
      <c r="F1418" s="6"/>
      <c r="G1418" s="6">
        <v>50</v>
      </c>
      <c r="H1418" s="6"/>
      <c r="I1418" s="6"/>
      <c r="J1418" s="6"/>
      <c r="K1418" s="6"/>
      <c r="L1418" s="6"/>
      <c r="M1418" s="6">
        <v>22.75</v>
      </c>
      <c r="N1418" s="6" t="s">
        <v>1934</v>
      </c>
      <c r="O1418" s="6">
        <v>1270</v>
      </c>
      <c r="P1418" s="6"/>
      <c r="Q1418" s="6">
        <v>2460</v>
      </c>
      <c r="R1418" s="6"/>
      <c r="S1418" s="6">
        <v>0.10299999999999999</v>
      </c>
      <c r="T1418" s="6"/>
      <c r="U1418" s="6">
        <v>0.96</v>
      </c>
      <c r="V1418" s="6"/>
      <c r="W1418" s="6">
        <v>13.1</v>
      </c>
      <c r="X1418" s="6"/>
      <c r="Y1418" s="6">
        <v>1060</v>
      </c>
      <c r="Z1418" s="6"/>
      <c r="AA1418" s="6">
        <v>1580</v>
      </c>
      <c r="AB1418" s="6"/>
      <c r="AC1418" s="6">
        <v>5140</v>
      </c>
      <c r="AD1418" s="6" t="s">
        <v>1784</v>
      </c>
      <c r="AE1418" s="6">
        <v>18</v>
      </c>
      <c r="AF1418" s="6"/>
      <c r="AG1418" s="6">
        <v>1200</v>
      </c>
      <c r="AH1418" s="6" t="s">
        <v>1784</v>
      </c>
      <c r="AI1418" s="6">
        <v>5</v>
      </c>
      <c r="AJ1418" s="6"/>
      <c r="AK1418" s="6">
        <v>8.1</v>
      </c>
      <c r="AL1418" s="6"/>
      <c r="AM1418" s="6">
        <v>7.59</v>
      </c>
      <c r="AN1418" s="6"/>
      <c r="AO1418" s="6">
        <v>86.1</v>
      </c>
      <c r="AP1418" s="6"/>
      <c r="AQ1418" s="6">
        <v>14</v>
      </c>
      <c r="AR1418" s="6"/>
      <c r="AS1418" s="6"/>
      <c r="AT1418" s="6"/>
      <c r="AU1418" s="6"/>
      <c r="AV1418" s="6"/>
      <c r="AW1418" s="6"/>
      <c r="AX1418" s="6"/>
      <c r="AY1418" s="6"/>
      <c r="AZ1418" s="6"/>
      <c r="BA1418" s="6">
        <v>9</v>
      </c>
      <c r="BB1418" s="6"/>
      <c r="BC1418" s="6"/>
      <c r="BD1418" s="6"/>
      <c r="BE1418" s="6"/>
      <c r="BF1418" s="6"/>
      <c r="BG1418" s="6"/>
      <c r="BH1418" s="6"/>
      <c r="BI1418" s="6"/>
      <c r="BJ1418" s="6"/>
      <c r="BK1418" s="6"/>
      <c r="BL1418" s="6"/>
      <c r="BM1418" s="6"/>
      <c r="BN1418" s="6"/>
      <c r="BO1418" s="6"/>
      <c r="BP1418" s="6"/>
      <c r="BQ1418" s="6"/>
      <c r="BR1418" s="6"/>
      <c r="BS1418" s="6"/>
      <c r="BT1418" s="6"/>
      <c r="BU1418" s="6"/>
      <c r="BV1418" s="6"/>
      <c r="BW1418" s="6"/>
      <c r="BX1418" s="6"/>
      <c r="BY1418" s="6"/>
      <c r="BZ1418" s="6"/>
      <c r="CA1418" s="6">
        <v>14</v>
      </c>
      <c r="CB1418" s="6"/>
      <c r="CC1418" s="6">
        <v>2.1</v>
      </c>
      <c r="CD1418" s="6"/>
      <c r="CE1418" s="6"/>
      <c r="CF1418" s="6"/>
      <c r="CG1418" s="6"/>
      <c r="CH1418" s="6"/>
      <c r="CI1418" s="6"/>
      <c r="CJ1418" s="6"/>
      <c r="CK1418" s="6"/>
      <c r="CL1418" s="6"/>
      <c r="CM1418" s="6"/>
      <c r="CN1418" s="6"/>
      <c r="CO1418" s="6"/>
      <c r="CP1418" s="6"/>
      <c r="CQ1418" s="6"/>
      <c r="CR1418" s="6"/>
      <c r="CS1418" s="6"/>
      <c r="CT1418" s="6"/>
      <c r="CU1418" s="6"/>
      <c r="CV1418" s="6"/>
      <c r="CW1418" s="6"/>
      <c r="CX1418" s="6"/>
      <c r="CY1418" s="6"/>
      <c r="CZ1418" s="6"/>
      <c r="DA1418" s="6"/>
      <c r="DB1418" s="6"/>
      <c r="DC1418" s="6"/>
      <c r="DD1418" s="6"/>
      <c r="DE1418" s="6"/>
      <c r="DF1418" s="6"/>
      <c r="DG1418" s="6"/>
      <c r="DH1418" s="6"/>
      <c r="DI1418" s="6"/>
      <c r="DJ1418" s="6"/>
      <c r="DK1418" s="6"/>
      <c r="DL1418" s="6"/>
      <c r="DM1418" s="6"/>
      <c r="DN1418" s="6"/>
      <c r="DO1418" s="6"/>
      <c r="DP1418" s="6"/>
      <c r="DQ1418" s="6"/>
      <c r="DR1418" s="6"/>
      <c r="DS1418" s="6"/>
      <c r="DT1418" s="6"/>
      <c r="DU1418" s="6"/>
      <c r="DV1418" s="6"/>
      <c r="DW1418" s="6"/>
      <c r="DX1418" s="6"/>
      <c r="DY1418" s="6"/>
      <c r="DZ1418" s="6"/>
      <c r="EA1418" s="6"/>
      <c r="EB1418" s="6"/>
      <c r="EC1418" s="6"/>
      <c r="ED1418" s="6"/>
      <c r="EE1418" s="6"/>
      <c r="EF1418" s="6"/>
      <c r="EG1418" s="6"/>
      <c r="EH1418" s="6"/>
      <c r="EI1418" s="6"/>
      <c r="EJ1418" s="6"/>
      <c r="EK1418" s="6"/>
      <c r="EL1418" s="6"/>
      <c r="EM1418" s="6"/>
      <c r="EN1418" s="6"/>
      <c r="EO1418" s="6"/>
      <c r="EP1418" s="6"/>
      <c r="EQ1418" s="6"/>
      <c r="ER1418" s="6"/>
      <c r="ES1418" s="6"/>
      <c r="ET1418" s="6"/>
      <c r="EU1418" s="6"/>
      <c r="EV1418" s="6"/>
      <c r="EW1418" s="6"/>
      <c r="EX1418" s="6"/>
      <c r="EY1418" s="6"/>
      <c r="EZ1418" s="6"/>
      <c r="FA1418" s="6"/>
      <c r="FB1418" s="6"/>
      <c r="FC1418" s="6"/>
      <c r="FD1418" s="6"/>
      <c r="FE1418" s="6"/>
      <c r="FF1418" s="6"/>
      <c r="FG1418" s="6"/>
      <c r="FH1418" s="6"/>
      <c r="FI1418" s="6"/>
      <c r="FJ1418" s="6"/>
      <c r="FK1418" s="6"/>
      <c r="FL1418" s="6"/>
      <c r="FM1418" s="6"/>
      <c r="FN1418" s="6"/>
      <c r="FO1418" s="6"/>
      <c r="FP1418" s="6"/>
      <c r="FQ1418" s="6"/>
      <c r="FR1418" s="6"/>
      <c r="FS1418" s="6"/>
      <c r="FT1418" s="6"/>
      <c r="FU1418" s="6"/>
      <c r="FV1418" s="6"/>
      <c r="FW1418" s="6"/>
      <c r="FX1418" s="6"/>
      <c r="FY1418" s="6"/>
      <c r="FZ1418" s="6"/>
      <c r="GA1418" s="6"/>
      <c r="GB1418" s="6"/>
      <c r="GC1418" s="6"/>
      <c r="GD1418" s="6"/>
      <c r="GE1418" s="6"/>
      <c r="GF1418" s="6"/>
      <c r="GG1418" s="6"/>
      <c r="GH1418" s="6"/>
      <c r="GI1418" s="6"/>
      <c r="GJ1418" s="6"/>
      <c r="GK1418" s="6"/>
      <c r="GL1418" s="6"/>
      <c r="GM1418" s="6"/>
      <c r="GN1418" s="6"/>
      <c r="GO1418" s="6"/>
      <c r="GP1418" s="6"/>
      <c r="GQ1418" s="6"/>
      <c r="GR1418" s="6"/>
      <c r="GS1418" s="6"/>
      <c r="GT1418" s="6"/>
      <c r="GU1418" s="6"/>
      <c r="GV1418" s="6"/>
      <c r="GW1418" s="6"/>
      <c r="GX1418" s="6"/>
      <c r="GY1418" s="6"/>
      <c r="GZ1418" s="6"/>
      <c r="HA1418" s="6"/>
      <c r="HB1418" s="6"/>
      <c r="HC1418" s="6"/>
      <c r="HD1418" s="6"/>
      <c r="HE1418" s="6"/>
      <c r="HF1418" s="6"/>
      <c r="HG1418" s="6"/>
      <c r="HH1418" s="6"/>
      <c r="HI1418" s="6"/>
      <c r="HJ1418" s="6"/>
      <c r="HK1418" s="6"/>
      <c r="HL1418" s="6"/>
      <c r="HM1418" s="6"/>
      <c r="HN1418" s="6"/>
      <c r="HO1418" s="6"/>
      <c r="HP1418" s="6"/>
      <c r="HQ1418" s="6"/>
      <c r="HR1418" s="6"/>
      <c r="HS1418" s="6"/>
      <c r="HT1418" s="6"/>
      <c r="HU1418" s="6"/>
      <c r="HV1418" s="6"/>
      <c r="HW1418" s="6"/>
      <c r="HX1418" s="6"/>
      <c r="HY1418" s="6"/>
      <c r="HZ1418" s="6"/>
      <c r="IA1418" s="6"/>
      <c r="IB1418" s="6"/>
      <c r="IC1418" s="6"/>
      <c r="ID1418" s="6"/>
      <c r="IE1418" s="6"/>
      <c r="IF1418" s="6"/>
      <c r="IG1418" s="6"/>
      <c r="IH1418" s="6"/>
      <c r="II1418" s="6"/>
      <c r="IJ1418" s="6"/>
      <c r="IK1418" s="6"/>
      <c r="IL1418" s="6"/>
      <c r="IM1418" s="6"/>
      <c r="IN1418" s="6"/>
      <c r="IO1418" s="6"/>
      <c r="IP1418" s="6"/>
      <c r="IQ1418" s="6"/>
      <c r="IR1418" s="6"/>
      <c r="IS1418" s="6"/>
      <c r="IT1418" s="6"/>
      <c r="IU1418" s="6"/>
      <c r="IV1418" s="6"/>
    </row>
    <row r="1419" spans="1:256" s="62" customFormat="1" x14ac:dyDescent="0.2">
      <c r="A1419" s="6" t="s">
        <v>894</v>
      </c>
      <c r="B1419" s="66">
        <v>39783.479166666664</v>
      </c>
      <c r="C1419" s="66"/>
      <c r="D1419" s="6" t="s">
        <v>1169</v>
      </c>
      <c r="E1419" s="6" t="s">
        <v>1170</v>
      </c>
      <c r="F1419" s="6"/>
      <c r="G1419" s="6">
        <v>70</v>
      </c>
      <c r="H1419" s="6"/>
      <c r="I1419" s="6"/>
      <c r="J1419" s="6"/>
      <c r="K1419" s="6">
        <v>0.1</v>
      </c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  <c r="BD1419" s="6"/>
      <c r="BE1419" s="6"/>
      <c r="BF1419" s="6"/>
      <c r="BG1419" s="6"/>
      <c r="BH1419" s="6"/>
      <c r="BI1419" s="6"/>
      <c r="BJ1419" s="6"/>
      <c r="BK1419" s="6"/>
      <c r="BL1419" s="6"/>
      <c r="BM1419" s="6"/>
      <c r="BN1419" s="6"/>
      <c r="BO1419" s="6"/>
      <c r="BP1419" s="6"/>
      <c r="BQ1419" s="6"/>
      <c r="BR1419" s="6"/>
      <c r="BS1419" s="6"/>
      <c r="BT1419" s="6"/>
      <c r="BU1419" s="6"/>
      <c r="BV1419" s="6"/>
      <c r="BW1419" s="6"/>
      <c r="BX1419" s="6"/>
      <c r="BY1419" s="6">
        <v>4.5999999999999996</v>
      </c>
      <c r="BZ1419" s="6"/>
      <c r="CA1419" s="6"/>
      <c r="CB1419" s="6"/>
      <c r="CC1419" s="6"/>
      <c r="CD1419" s="6"/>
      <c r="CE1419" s="6"/>
      <c r="CF1419" s="6"/>
      <c r="CG1419" s="6"/>
      <c r="CH1419" s="6"/>
      <c r="CI1419" s="6"/>
      <c r="CJ1419" s="6"/>
      <c r="CK1419" s="6"/>
      <c r="CL1419" s="6"/>
      <c r="CM1419" s="6"/>
      <c r="CN1419" s="6"/>
      <c r="CO1419" s="6"/>
      <c r="CP1419" s="6"/>
      <c r="CQ1419" s="6"/>
      <c r="CR1419" s="6"/>
      <c r="CS1419" s="6"/>
      <c r="CT1419" s="6"/>
      <c r="CU1419" s="6"/>
      <c r="CV1419" s="6"/>
      <c r="CW1419" s="6"/>
      <c r="CX1419" s="6"/>
      <c r="CY1419" s="6"/>
      <c r="CZ1419" s="6"/>
      <c r="DA1419" s="6"/>
      <c r="DB1419" s="6"/>
      <c r="DC1419" s="6"/>
      <c r="DD1419" s="6"/>
      <c r="DE1419" s="6"/>
      <c r="DF1419" s="6"/>
      <c r="DG1419" s="6"/>
      <c r="DH1419" s="6"/>
      <c r="DI1419" s="6"/>
      <c r="DJ1419" s="6"/>
      <c r="DK1419" s="6"/>
      <c r="DL1419" s="6"/>
      <c r="DM1419" s="6"/>
      <c r="DN1419" s="6"/>
      <c r="DO1419" s="6"/>
      <c r="DP1419" s="6"/>
      <c r="DQ1419" s="6"/>
      <c r="DR1419" s="6"/>
      <c r="DS1419" s="6"/>
      <c r="DT1419" s="6"/>
      <c r="DU1419" s="6"/>
      <c r="DV1419" s="6"/>
      <c r="DW1419" s="6"/>
      <c r="DX1419" s="6"/>
      <c r="DY1419" s="6"/>
      <c r="DZ1419" s="6"/>
      <c r="EA1419" s="6"/>
      <c r="EB1419" s="6"/>
      <c r="EC1419" s="6"/>
      <c r="ED1419" s="6"/>
      <c r="EE1419" s="6"/>
      <c r="EF1419" s="6"/>
      <c r="EG1419" s="6"/>
      <c r="EH1419" s="6"/>
      <c r="EI1419" s="6"/>
      <c r="EJ1419" s="6"/>
      <c r="EK1419" s="6"/>
      <c r="EL1419" s="6"/>
      <c r="EM1419" s="6"/>
      <c r="EN1419" s="6"/>
      <c r="EO1419" s="6"/>
      <c r="EP1419" s="6"/>
      <c r="EQ1419" s="6"/>
      <c r="ER1419" s="6"/>
      <c r="ES1419" s="6"/>
      <c r="ET1419" s="6"/>
      <c r="EU1419" s="6"/>
      <c r="EV1419" s="6"/>
      <c r="EW1419" s="6"/>
      <c r="EX1419" s="6"/>
      <c r="EY1419" s="6"/>
      <c r="EZ1419" s="6"/>
      <c r="FA1419" s="6"/>
      <c r="FB1419" s="6"/>
      <c r="FC1419" s="6"/>
      <c r="FD1419" s="6"/>
      <c r="FE1419" s="6"/>
      <c r="FF1419" s="6"/>
      <c r="FG1419" s="6"/>
      <c r="FH1419" s="6"/>
      <c r="FI1419" s="6"/>
      <c r="FJ1419" s="6"/>
      <c r="FK1419" s="6"/>
      <c r="FL1419" s="6"/>
      <c r="FM1419" s="6"/>
      <c r="FN1419" s="6"/>
      <c r="FO1419" s="6"/>
      <c r="FP1419" s="6"/>
      <c r="FQ1419" s="6"/>
      <c r="FR1419" s="6"/>
      <c r="FS1419" s="6"/>
      <c r="FT1419" s="6"/>
      <c r="FU1419" s="6"/>
      <c r="FV1419" s="6"/>
      <c r="FW1419" s="6"/>
      <c r="FX1419" s="6"/>
      <c r="FY1419" s="6"/>
      <c r="FZ1419" s="6"/>
      <c r="GA1419" s="6"/>
      <c r="GB1419" s="6"/>
      <c r="GC1419" s="6"/>
      <c r="GD1419" s="6"/>
      <c r="GE1419" s="6"/>
      <c r="GF1419" s="6"/>
      <c r="GG1419" s="6"/>
      <c r="GH1419" s="6"/>
      <c r="GI1419" s="6"/>
      <c r="GJ1419" s="6"/>
      <c r="GK1419" s="6"/>
      <c r="GL1419" s="6"/>
      <c r="GM1419" s="6"/>
      <c r="GN1419" s="6"/>
      <c r="GO1419" s="6"/>
      <c r="GP1419" s="6"/>
      <c r="GQ1419" s="6"/>
      <c r="GR1419" s="6"/>
      <c r="GS1419" s="6"/>
      <c r="GT1419" s="6"/>
      <c r="GU1419" s="6"/>
      <c r="GV1419" s="6"/>
      <c r="GW1419" s="6"/>
      <c r="GX1419" s="6"/>
      <c r="GY1419" s="6"/>
      <c r="GZ1419" s="6"/>
      <c r="HA1419" s="6"/>
      <c r="HB1419" s="6"/>
      <c r="HC1419" s="6"/>
      <c r="HD1419" s="6"/>
      <c r="HE1419" s="6"/>
      <c r="HF1419" s="6"/>
      <c r="HG1419" s="6"/>
      <c r="HH1419" s="6"/>
      <c r="HI1419" s="6"/>
      <c r="HJ1419" s="6"/>
      <c r="HK1419" s="6"/>
      <c r="HL1419" s="6"/>
      <c r="HM1419" s="6"/>
      <c r="HN1419" s="6"/>
      <c r="HO1419" s="6"/>
      <c r="HP1419" s="6"/>
      <c r="HQ1419" s="6"/>
      <c r="HR1419" s="6"/>
      <c r="HS1419" s="6"/>
      <c r="HT1419" s="6"/>
      <c r="HU1419" s="6"/>
      <c r="HV1419" s="6"/>
      <c r="HW1419" s="6"/>
      <c r="HX1419" s="6"/>
      <c r="HY1419" s="6"/>
      <c r="HZ1419" s="6"/>
      <c r="IA1419" s="6"/>
      <c r="IB1419" s="6"/>
      <c r="IC1419" s="6"/>
      <c r="ID1419" s="6"/>
      <c r="IE1419" s="6"/>
      <c r="IF1419" s="6"/>
      <c r="IG1419" s="6"/>
      <c r="IH1419" s="6"/>
      <c r="II1419" s="6"/>
      <c r="IJ1419" s="6"/>
      <c r="IK1419" s="6"/>
      <c r="IL1419" s="6"/>
      <c r="IM1419" s="6"/>
      <c r="IN1419" s="6"/>
      <c r="IO1419" s="6"/>
      <c r="IP1419" s="6"/>
      <c r="IQ1419" s="6"/>
      <c r="IR1419" s="6"/>
      <c r="IS1419" s="6"/>
      <c r="IT1419" s="6"/>
      <c r="IU1419" s="6"/>
      <c r="IV1419" s="6"/>
    </row>
    <row r="1420" spans="1:256" s="62" customFormat="1" x14ac:dyDescent="0.2">
      <c r="A1420" s="6" t="s">
        <v>894</v>
      </c>
      <c r="B1420" s="66">
        <v>39790.65625</v>
      </c>
      <c r="C1420" s="66">
        <v>39791.926388888889</v>
      </c>
      <c r="D1420" s="6" t="s">
        <v>1171</v>
      </c>
      <c r="E1420" s="6" t="s">
        <v>1172</v>
      </c>
      <c r="F1420" s="6"/>
      <c r="G1420" s="6">
        <v>50</v>
      </c>
      <c r="H1420" s="6"/>
      <c r="I1420" s="6"/>
      <c r="J1420" s="6"/>
      <c r="K1420" s="6"/>
      <c r="L1420" s="6"/>
      <c r="M1420" s="6">
        <v>5.5600000000000005</v>
      </c>
      <c r="N1420" s="6"/>
      <c r="O1420" s="6">
        <v>4980</v>
      </c>
      <c r="P1420" s="6"/>
      <c r="Q1420" s="6">
        <v>8390</v>
      </c>
      <c r="R1420" s="6"/>
      <c r="S1420" s="6">
        <v>0.28699999999999998</v>
      </c>
      <c r="T1420" s="6"/>
      <c r="U1420" s="6">
        <v>1.6600000000000001</v>
      </c>
      <c r="V1420" s="6"/>
      <c r="W1420" s="6">
        <v>372</v>
      </c>
      <c r="X1420" s="6"/>
      <c r="Y1420" s="6">
        <v>1360</v>
      </c>
      <c r="Z1420" s="6"/>
      <c r="AA1420" s="6">
        <v>1940</v>
      </c>
      <c r="AB1420" s="6"/>
      <c r="AC1420" s="6">
        <v>1590</v>
      </c>
      <c r="AD1420" s="6" t="s">
        <v>1784</v>
      </c>
      <c r="AE1420" s="6">
        <v>20</v>
      </c>
      <c r="AF1420" s="6"/>
      <c r="AG1420" s="6">
        <v>2500</v>
      </c>
      <c r="AH1420" s="6"/>
      <c r="AI1420" s="6">
        <v>660</v>
      </c>
      <c r="AJ1420" s="6"/>
      <c r="AK1420" s="6">
        <v>85</v>
      </c>
      <c r="AL1420" s="6"/>
      <c r="AM1420" s="6">
        <v>7.15</v>
      </c>
      <c r="AN1420" s="6"/>
      <c r="AO1420" s="6">
        <v>495</v>
      </c>
      <c r="AP1420" s="6"/>
      <c r="AQ1420" s="6">
        <v>140</v>
      </c>
      <c r="AR1420" s="6"/>
      <c r="AS1420" s="6"/>
      <c r="AT1420" s="6"/>
      <c r="AU1420" s="6"/>
      <c r="AV1420" s="6"/>
      <c r="AW1420" s="6"/>
      <c r="AX1420" s="6"/>
      <c r="AY1420" s="6"/>
      <c r="AZ1420" s="6"/>
      <c r="BA1420" s="6">
        <v>11</v>
      </c>
      <c r="BB1420" s="6"/>
      <c r="BC1420" s="6"/>
      <c r="BD1420" s="6"/>
      <c r="BE1420" s="6"/>
      <c r="BF1420" s="6"/>
      <c r="BG1420" s="6"/>
      <c r="BH1420" s="6"/>
      <c r="BI1420" s="6"/>
      <c r="BJ1420" s="6"/>
      <c r="BK1420" s="6"/>
      <c r="BL1420" s="6"/>
      <c r="BM1420" s="6"/>
      <c r="BN1420" s="6"/>
      <c r="BO1420" s="6"/>
      <c r="BP1420" s="6"/>
      <c r="BQ1420" s="6"/>
      <c r="BR1420" s="6"/>
      <c r="BS1420" s="6"/>
      <c r="BT1420" s="6"/>
      <c r="BU1420" s="6"/>
      <c r="BV1420" s="6"/>
      <c r="BW1420" s="6"/>
      <c r="BX1420" s="6"/>
      <c r="BY1420" s="6"/>
      <c r="BZ1420" s="6"/>
      <c r="CA1420" s="6">
        <v>110</v>
      </c>
      <c r="CB1420" s="6"/>
      <c r="CC1420" s="6">
        <v>61</v>
      </c>
      <c r="CD1420" s="6" t="s">
        <v>1784</v>
      </c>
      <c r="CE1420" s="6">
        <v>20</v>
      </c>
      <c r="CF1420" s="6"/>
      <c r="CG1420" s="6"/>
      <c r="CH1420" s="6"/>
      <c r="CI1420" s="6"/>
      <c r="CJ1420" s="6"/>
      <c r="CK1420" s="6"/>
      <c r="CL1420" s="6"/>
      <c r="CM1420" s="6"/>
      <c r="CN1420" s="6"/>
      <c r="CO1420" s="6"/>
      <c r="CP1420" s="6"/>
      <c r="CQ1420" s="6"/>
      <c r="CR1420" s="6"/>
      <c r="CS1420" s="6"/>
      <c r="CT1420" s="6"/>
      <c r="CU1420" s="6"/>
      <c r="CV1420" s="6"/>
      <c r="CW1420" s="6"/>
      <c r="CX1420" s="6"/>
      <c r="CY1420" s="6"/>
      <c r="CZ1420" s="6"/>
      <c r="DA1420" s="6"/>
      <c r="DB1420" s="6"/>
      <c r="DC1420" s="6"/>
      <c r="DD1420" s="6"/>
      <c r="DE1420" s="6"/>
      <c r="DF1420" s="6"/>
      <c r="DG1420" s="6"/>
      <c r="DH1420" s="6"/>
      <c r="DI1420" s="6"/>
      <c r="DJ1420" s="6"/>
      <c r="DK1420" s="6"/>
      <c r="DL1420" s="6"/>
      <c r="DM1420" s="6"/>
      <c r="DN1420" s="6"/>
      <c r="DO1420" s="6"/>
      <c r="DP1420" s="6"/>
      <c r="DQ1420" s="6"/>
      <c r="DR1420" s="6"/>
      <c r="DS1420" s="6"/>
      <c r="DT1420" s="6"/>
      <c r="DU1420" s="6"/>
      <c r="DV1420" s="6"/>
      <c r="DW1420" s="6"/>
      <c r="DX1420" s="6"/>
      <c r="DY1420" s="6"/>
      <c r="DZ1420" s="6"/>
      <c r="EA1420" s="6"/>
      <c r="EB1420" s="6"/>
      <c r="EC1420" s="6"/>
      <c r="ED1420" s="6"/>
      <c r="EE1420" s="6"/>
      <c r="EF1420" s="6"/>
      <c r="EG1420" s="6"/>
      <c r="EH1420" s="6"/>
      <c r="EI1420" s="6"/>
      <c r="EJ1420" s="6"/>
      <c r="EK1420" s="6"/>
      <c r="EL1420" s="6"/>
      <c r="EM1420" s="6"/>
      <c r="EN1420" s="6"/>
      <c r="EO1420" s="6"/>
      <c r="EP1420" s="6"/>
      <c r="EQ1420" s="6"/>
      <c r="ER1420" s="6"/>
      <c r="ES1420" s="6"/>
      <c r="ET1420" s="6"/>
      <c r="EU1420" s="6"/>
      <c r="EV1420" s="6"/>
      <c r="EW1420" s="6"/>
      <c r="EX1420" s="6"/>
      <c r="EY1420" s="6"/>
      <c r="EZ1420" s="6"/>
      <c r="FA1420" s="6"/>
      <c r="FB1420" s="6"/>
      <c r="FC1420" s="6"/>
      <c r="FD1420" s="6"/>
      <c r="FE1420" s="6"/>
      <c r="FF1420" s="6"/>
      <c r="FG1420" s="6"/>
      <c r="FH1420" s="6"/>
      <c r="FI1420" s="6"/>
      <c r="FJ1420" s="6"/>
      <c r="FK1420" s="6"/>
      <c r="FL1420" s="6"/>
      <c r="FM1420" s="6"/>
      <c r="FN1420" s="6"/>
      <c r="FO1420" s="6"/>
      <c r="FP1420" s="6"/>
      <c r="FQ1420" s="6"/>
      <c r="FR1420" s="6"/>
      <c r="FS1420" s="6"/>
      <c r="FT1420" s="6"/>
      <c r="FU1420" s="6"/>
      <c r="FV1420" s="6"/>
      <c r="FW1420" s="6"/>
      <c r="FX1420" s="6"/>
      <c r="FY1420" s="6"/>
      <c r="FZ1420" s="6"/>
      <c r="GA1420" s="6"/>
      <c r="GB1420" s="6"/>
      <c r="GC1420" s="6"/>
      <c r="GD1420" s="6"/>
      <c r="GE1420" s="6"/>
      <c r="GF1420" s="6"/>
      <c r="GG1420" s="6"/>
      <c r="GH1420" s="6"/>
      <c r="GI1420" s="6"/>
      <c r="GJ1420" s="6"/>
      <c r="GK1420" s="6"/>
      <c r="GL1420" s="6"/>
      <c r="GM1420" s="6"/>
      <c r="GN1420" s="6"/>
      <c r="GO1420" s="6"/>
      <c r="GP1420" s="6"/>
      <c r="GQ1420" s="6"/>
      <c r="GR1420" s="6"/>
      <c r="GS1420" s="6"/>
      <c r="GT1420" s="6"/>
      <c r="GU1420" s="6"/>
      <c r="GV1420" s="6"/>
      <c r="GW1420" s="6"/>
      <c r="GX1420" s="6"/>
      <c r="GY1420" s="6"/>
      <c r="GZ1420" s="6"/>
      <c r="HA1420" s="6"/>
      <c r="HB1420" s="6"/>
      <c r="HC1420" s="6"/>
      <c r="HD1420" s="6"/>
      <c r="HE1420" s="6"/>
      <c r="HF1420" s="6"/>
      <c r="HG1420" s="6"/>
      <c r="HH1420" s="6"/>
      <c r="HI1420" s="6"/>
      <c r="HJ1420" s="6"/>
      <c r="HK1420" s="6"/>
      <c r="HL1420" s="6"/>
      <c r="HM1420" s="6"/>
      <c r="HN1420" s="6"/>
      <c r="HO1420" s="6"/>
      <c r="HP1420" s="6"/>
      <c r="HQ1420" s="6"/>
      <c r="HR1420" s="6"/>
      <c r="HS1420" s="6"/>
      <c r="HT1420" s="6"/>
      <c r="HU1420" s="6"/>
      <c r="HV1420" s="6"/>
      <c r="HW1420" s="6"/>
      <c r="HX1420" s="6"/>
      <c r="HY1420" s="6"/>
      <c r="HZ1420" s="6"/>
      <c r="IA1420" s="6"/>
      <c r="IB1420" s="6"/>
      <c r="IC1420" s="6"/>
      <c r="ID1420" s="6"/>
      <c r="IE1420" s="6"/>
      <c r="IF1420" s="6"/>
      <c r="IG1420" s="6"/>
      <c r="IH1420" s="6"/>
      <c r="II1420" s="6"/>
      <c r="IJ1420" s="6"/>
      <c r="IK1420" s="6"/>
      <c r="IL1420" s="6"/>
      <c r="IM1420" s="6"/>
      <c r="IN1420" s="6"/>
      <c r="IO1420" s="6"/>
      <c r="IP1420" s="6"/>
      <c r="IQ1420" s="6"/>
      <c r="IR1420" s="6"/>
      <c r="IS1420" s="6"/>
      <c r="IT1420" s="6"/>
      <c r="IU1420" s="6"/>
      <c r="IV1420" s="6"/>
    </row>
    <row r="1421" spans="1:256" s="62" customFormat="1" x14ac:dyDescent="0.2">
      <c r="A1421" s="6" t="s">
        <v>894</v>
      </c>
      <c r="B1421" s="66">
        <v>39822.249305555553</v>
      </c>
      <c r="C1421" s="66">
        <v>39822.706944444442</v>
      </c>
      <c r="D1421" s="6" t="s">
        <v>1173</v>
      </c>
      <c r="E1421" s="6" t="s">
        <v>1174</v>
      </c>
      <c r="F1421" s="6"/>
      <c r="G1421" s="6">
        <v>50</v>
      </c>
      <c r="H1421" s="6"/>
      <c r="I1421" s="6"/>
      <c r="J1421" s="6"/>
      <c r="K1421" s="6"/>
      <c r="L1421" s="6"/>
      <c r="M1421" s="6">
        <v>0.4</v>
      </c>
      <c r="N1421" s="6"/>
      <c r="O1421" s="6">
        <v>2140</v>
      </c>
      <c r="P1421" s="6"/>
      <c r="Q1421" s="6">
        <v>3960</v>
      </c>
      <c r="R1421" s="6" t="s">
        <v>1784</v>
      </c>
      <c r="S1421" s="6">
        <v>1.4999999999999999E-2</v>
      </c>
      <c r="T1421" s="6"/>
      <c r="U1421" s="6">
        <v>0.95</v>
      </c>
      <c r="V1421" s="6"/>
      <c r="W1421" s="6">
        <v>80.599999999999994</v>
      </c>
      <c r="X1421" s="6"/>
      <c r="Y1421" s="6">
        <v>7060</v>
      </c>
      <c r="Z1421" s="6"/>
      <c r="AA1421" s="6">
        <v>11600</v>
      </c>
      <c r="AB1421" s="6"/>
      <c r="AC1421" s="6">
        <v>30500</v>
      </c>
      <c r="AD1421" s="6" t="s">
        <v>1784</v>
      </c>
      <c r="AE1421" s="6">
        <v>20</v>
      </c>
      <c r="AF1421" s="6"/>
      <c r="AG1421" s="6">
        <v>1500</v>
      </c>
      <c r="AH1421" s="6" t="s">
        <v>1784</v>
      </c>
      <c r="AI1421" s="6">
        <v>100</v>
      </c>
      <c r="AJ1421" s="6" t="s">
        <v>1784</v>
      </c>
      <c r="AK1421" s="6">
        <v>50</v>
      </c>
      <c r="AL1421" s="6"/>
      <c r="AM1421" s="6">
        <v>7.35</v>
      </c>
      <c r="AN1421" s="6"/>
      <c r="AO1421" s="6">
        <v>360</v>
      </c>
      <c r="AP1421" s="6"/>
      <c r="AQ1421" s="6">
        <v>20</v>
      </c>
      <c r="AR1421" s="6"/>
      <c r="AS1421" s="6"/>
      <c r="AT1421" s="6"/>
      <c r="AU1421" s="6"/>
      <c r="AV1421" s="6"/>
      <c r="AW1421" s="6"/>
      <c r="AX1421" s="6"/>
      <c r="AY1421" s="6"/>
      <c r="AZ1421" s="6"/>
      <c r="BA1421" s="6">
        <v>6</v>
      </c>
      <c r="BB1421" s="6"/>
      <c r="BC1421" s="6"/>
      <c r="BD1421" s="6"/>
      <c r="BE1421" s="6"/>
      <c r="BF1421" s="6"/>
      <c r="BG1421" s="6"/>
      <c r="BH1421" s="6"/>
      <c r="BI1421" s="6"/>
      <c r="BJ1421" s="6"/>
      <c r="BK1421" s="6"/>
      <c r="BL1421" s="6"/>
      <c r="BM1421" s="6"/>
      <c r="BN1421" s="6"/>
      <c r="BO1421" s="6"/>
      <c r="BP1421" s="6"/>
      <c r="BQ1421" s="6"/>
      <c r="BR1421" s="6"/>
      <c r="BS1421" s="6"/>
      <c r="BT1421" s="6"/>
      <c r="BU1421" s="6"/>
      <c r="BV1421" s="6"/>
      <c r="BW1421" s="6"/>
      <c r="BX1421" s="6"/>
      <c r="BY1421" s="6"/>
      <c r="BZ1421" s="6"/>
      <c r="CA1421" s="6">
        <v>19</v>
      </c>
      <c r="CB1421" s="6"/>
      <c r="CC1421" s="6">
        <v>5.6</v>
      </c>
      <c r="CD1421" s="6" t="s">
        <v>1784</v>
      </c>
      <c r="CE1421" s="6">
        <v>20</v>
      </c>
      <c r="CF1421" s="6"/>
      <c r="CG1421" s="6"/>
      <c r="CH1421" s="6"/>
      <c r="CI1421" s="6"/>
      <c r="CJ1421" s="6"/>
      <c r="CK1421" s="6"/>
      <c r="CL1421" s="6"/>
      <c r="CM1421" s="6"/>
      <c r="CN1421" s="6"/>
      <c r="CO1421" s="6"/>
      <c r="CP1421" s="6"/>
      <c r="CQ1421" s="6"/>
      <c r="CR1421" s="6"/>
      <c r="CS1421" s="6"/>
      <c r="CT1421" s="6"/>
      <c r="CU1421" s="6"/>
      <c r="CV1421" s="6"/>
      <c r="CW1421" s="6"/>
      <c r="CX1421" s="6"/>
      <c r="CY1421" s="6"/>
      <c r="CZ1421" s="6"/>
      <c r="DA1421" s="6"/>
      <c r="DB1421" s="6"/>
      <c r="DC1421" s="6"/>
      <c r="DD1421" s="6"/>
      <c r="DE1421" s="6"/>
      <c r="DF1421" s="6"/>
      <c r="DG1421" s="6"/>
      <c r="DH1421" s="6"/>
      <c r="DI1421" s="6"/>
      <c r="DJ1421" s="6"/>
      <c r="DK1421" s="6"/>
      <c r="DL1421" s="6"/>
      <c r="DM1421" s="6"/>
      <c r="DN1421" s="6"/>
      <c r="DO1421" s="6"/>
      <c r="DP1421" s="6"/>
      <c r="DQ1421" s="6"/>
      <c r="DR1421" s="6"/>
      <c r="DS1421" s="6"/>
      <c r="DT1421" s="6"/>
      <c r="DU1421" s="6"/>
      <c r="DV1421" s="6"/>
      <c r="DW1421" s="6"/>
      <c r="DX1421" s="6"/>
      <c r="DY1421" s="6"/>
      <c r="DZ1421" s="6"/>
      <c r="EA1421" s="6"/>
      <c r="EB1421" s="6"/>
      <c r="EC1421" s="6"/>
      <c r="ED1421" s="6"/>
      <c r="EE1421" s="6"/>
      <c r="EF1421" s="6"/>
      <c r="EG1421" s="6"/>
      <c r="EH1421" s="6"/>
      <c r="EI1421" s="6"/>
      <c r="EJ1421" s="6"/>
      <c r="EK1421" s="6"/>
      <c r="EL1421" s="6"/>
      <c r="EM1421" s="6"/>
      <c r="EN1421" s="6"/>
      <c r="EO1421" s="6"/>
      <c r="EP1421" s="6"/>
      <c r="EQ1421" s="6"/>
      <c r="ER1421" s="6"/>
      <c r="ES1421" s="6"/>
      <c r="ET1421" s="6"/>
      <c r="EU1421" s="6"/>
      <c r="EV1421" s="6"/>
      <c r="EW1421" s="6"/>
      <c r="EX1421" s="6"/>
      <c r="EY1421" s="6"/>
      <c r="EZ1421" s="6"/>
      <c r="FA1421" s="6"/>
      <c r="FB1421" s="6"/>
      <c r="FC1421" s="6"/>
      <c r="FD1421" s="6"/>
      <c r="FE1421" s="6"/>
      <c r="FF1421" s="6"/>
      <c r="FG1421" s="6"/>
      <c r="FH1421" s="6"/>
      <c r="FI1421" s="6"/>
      <c r="FJ1421" s="6"/>
      <c r="FK1421" s="6"/>
      <c r="FL1421" s="6"/>
      <c r="FM1421" s="6"/>
      <c r="FN1421" s="6"/>
      <c r="FO1421" s="6"/>
      <c r="FP1421" s="6"/>
      <c r="FQ1421" s="6"/>
      <c r="FR1421" s="6"/>
      <c r="FS1421" s="6"/>
      <c r="FT1421" s="6"/>
      <c r="FU1421" s="6"/>
      <c r="FV1421" s="6"/>
      <c r="FW1421" s="6"/>
      <c r="FX1421" s="6"/>
      <c r="FY1421" s="6"/>
      <c r="FZ1421" s="6"/>
      <c r="GA1421" s="6"/>
      <c r="GB1421" s="6"/>
      <c r="GC1421" s="6"/>
      <c r="GD1421" s="6"/>
      <c r="GE1421" s="6"/>
      <c r="GF1421" s="6"/>
      <c r="GG1421" s="6"/>
      <c r="GH1421" s="6"/>
      <c r="GI1421" s="6"/>
      <c r="GJ1421" s="6"/>
      <c r="GK1421" s="6"/>
      <c r="GL1421" s="6"/>
      <c r="GM1421" s="6"/>
      <c r="GN1421" s="6"/>
      <c r="GO1421" s="6"/>
      <c r="GP1421" s="6"/>
      <c r="GQ1421" s="6"/>
      <c r="GR1421" s="6"/>
      <c r="GS1421" s="6"/>
      <c r="GT1421" s="6"/>
      <c r="GU1421" s="6"/>
      <c r="GV1421" s="6"/>
      <c r="GW1421" s="6"/>
      <c r="GX1421" s="6"/>
      <c r="GY1421" s="6"/>
      <c r="GZ1421" s="6"/>
      <c r="HA1421" s="6"/>
      <c r="HB1421" s="6"/>
      <c r="HC1421" s="6"/>
      <c r="HD1421" s="6"/>
      <c r="HE1421" s="6"/>
      <c r="HF1421" s="6"/>
      <c r="HG1421" s="6"/>
      <c r="HH1421" s="6"/>
      <c r="HI1421" s="6"/>
      <c r="HJ1421" s="6"/>
      <c r="HK1421" s="6"/>
      <c r="HL1421" s="6"/>
      <c r="HM1421" s="6"/>
      <c r="HN1421" s="6"/>
      <c r="HO1421" s="6"/>
      <c r="HP1421" s="6"/>
      <c r="HQ1421" s="6"/>
      <c r="HR1421" s="6"/>
      <c r="HS1421" s="6"/>
      <c r="HT1421" s="6"/>
      <c r="HU1421" s="6"/>
      <c r="HV1421" s="6"/>
      <c r="HW1421" s="6"/>
      <c r="HX1421" s="6"/>
      <c r="HY1421" s="6"/>
      <c r="HZ1421" s="6"/>
      <c r="IA1421" s="6"/>
      <c r="IB1421" s="6"/>
      <c r="IC1421" s="6"/>
      <c r="ID1421" s="6"/>
      <c r="IE1421" s="6"/>
      <c r="IF1421" s="6"/>
      <c r="IG1421" s="6"/>
      <c r="IH1421" s="6"/>
      <c r="II1421" s="6"/>
      <c r="IJ1421" s="6"/>
      <c r="IK1421" s="6"/>
      <c r="IL1421" s="6"/>
      <c r="IM1421" s="6"/>
      <c r="IN1421" s="6"/>
      <c r="IO1421" s="6"/>
      <c r="IP1421" s="6"/>
      <c r="IQ1421" s="6"/>
      <c r="IR1421" s="6"/>
      <c r="IS1421" s="6"/>
      <c r="IT1421" s="6"/>
      <c r="IU1421" s="6"/>
      <c r="IV1421" s="6"/>
    </row>
    <row r="1422" spans="1:256" s="62" customFormat="1" x14ac:dyDescent="0.2">
      <c r="A1422" s="6" t="s">
        <v>894</v>
      </c>
      <c r="B1422" s="66">
        <v>39823.489583333336</v>
      </c>
      <c r="C1422" s="66"/>
      <c r="D1422" s="6" t="s">
        <v>1175</v>
      </c>
      <c r="E1422" s="6" t="s">
        <v>1176</v>
      </c>
      <c r="F1422" s="6"/>
      <c r="G1422" s="6">
        <v>70</v>
      </c>
      <c r="H1422" s="6"/>
      <c r="I1422" s="6"/>
      <c r="J1422" s="6"/>
      <c r="K1422" s="6">
        <v>0.01</v>
      </c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  <c r="BD1422" s="6"/>
      <c r="BE1422" s="6"/>
      <c r="BF1422" s="6"/>
      <c r="BG1422" s="6"/>
      <c r="BH1422" s="6"/>
      <c r="BI1422" s="6"/>
      <c r="BJ1422" s="6"/>
      <c r="BK1422" s="6"/>
      <c r="BL1422" s="6"/>
      <c r="BM1422" s="6"/>
      <c r="BN1422" s="6"/>
      <c r="BO1422" s="6"/>
      <c r="BP1422" s="6"/>
      <c r="BQ1422" s="6"/>
      <c r="BR1422" s="6"/>
      <c r="BS1422" s="6"/>
      <c r="BT1422" s="6"/>
      <c r="BU1422" s="6"/>
      <c r="BV1422" s="6"/>
      <c r="BW1422" s="6"/>
      <c r="BX1422" s="6"/>
      <c r="BY1422" s="6">
        <v>8.9</v>
      </c>
      <c r="BZ1422" s="6"/>
      <c r="CA1422" s="6"/>
      <c r="CB1422" s="6"/>
      <c r="CC1422" s="6"/>
      <c r="CD1422" s="6"/>
      <c r="CE1422" s="6"/>
      <c r="CF1422" s="6"/>
      <c r="CG1422" s="6"/>
      <c r="CH1422" s="6"/>
      <c r="CI1422" s="6"/>
      <c r="CJ1422" s="6"/>
      <c r="CK1422" s="6"/>
      <c r="CL1422" s="6"/>
      <c r="CM1422" s="6"/>
      <c r="CN1422" s="6"/>
      <c r="CO1422" s="6"/>
      <c r="CP1422" s="6"/>
      <c r="CQ1422" s="6"/>
      <c r="CR1422" s="6"/>
      <c r="CS1422" s="6"/>
      <c r="CT1422" s="6"/>
      <c r="CU1422" s="6"/>
      <c r="CV1422" s="6"/>
      <c r="CW1422" s="6"/>
      <c r="CX1422" s="6"/>
      <c r="CY1422" s="6"/>
      <c r="CZ1422" s="6"/>
      <c r="DA1422" s="6"/>
      <c r="DB1422" s="6"/>
      <c r="DC1422" s="6"/>
      <c r="DD1422" s="6"/>
      <c r="DE1422" s="6"/>
      <c r="DF1422" s="6"/>
      <c r="DG1422" s="6"/>
      <c r="DH1422" s="6"/>
      <c r="DI1422" s="6"/>
      <c r="DJ1422" s="6"/>
      <c r="DK1422" s="6"/>
      <c r="DL1422" s="6"/>
      <c r="DM1422" s="6"/>
      <c r="DN1422" s="6"/>
      <c r="DO1422" s="6"/>
      <c r="DP1422" s="6"/>
      <c r="DQ1422" s="6"/>
      <c r="DR1422" s="6"/>
      <c r="DS1422" s="6"/>
      <c r="DT1422" s="6"/>
      <c r="DU1422" s="6"/>
      <c r="DV1422" s="6"/>
      <c r="DW1422" s="6"/>
      <c r="DX1422" s="6"/>
      <c r="DY1422" s="6"/>
      <c r="DZ1422" s="6"/>
      <c r="EA1422" s="6"/>
      <c r="EB1422" s="6"/>
      <c r="EC1422" s="6"/>
      <c r="ED1422" s="6"/>
      <c r="EE1422" s="6"/>
      <c r="EF1422" s="6"/>
      <c r="EG1422" s="6"/>
      <c r="EH1422" s="6"/>
      <c r="EI1422" s="6"/>
      <c r="EJ1422" s="6"/>
      <c r="EK1422" s="6"/>
      <c r="EL1422" s="6"/>
      <c r="EM1422" s="6"/>
      <c r="EN1422" s="6"/>
      <c r="EO1422" s="6"/>
      <c r="EP1422" s="6"/>
      <c r="EQ1422" s="6"/>
      <c r="ER1422" s="6"/>
      <c r="ES1422" s="6"/>
      <c r="ET1422" s="6"/>
      <c r="EU1422" s="6"/>
      <c r="EV1422" s="6"/>
      <c r="EW1422" s="6"/>
      <c r="EX1422" s="6"/>
      <c r="EY1422" s="6"/>
      <c r="EZ1422" s="6"/>
      <c r="FA1422" s="6"/>
      <c r="FB1422" s="6"/>
      <c r="FC1422" s="6"/>
      <c r="FD1422" s="6"/>
      <c r="FE1422" s="6"/>
      <c r="FF1422" s="6"/>
      <c r="FG1422" s="6"/>
      <c r="FH1422" s="6"/>
      <c r="FI1422" s="6"/>
      <c r="FJ1422" s="6"/>
      <c r="FK1422" s="6"/>
      <c r="FL1422" s="6"/>
      <c r="FM1422" s="6"/>
      <c r="FN1422" s="6"/>
      <c r="FO1422" s="6"/>
      <c r="FP1422" s="6"/>
      <c r="FQ1422" s="6"/>
      <c r="FR1422" s="6"/>
      <c r="FS1422" s="6"/>
      <c r="FT1422" s="6"/>
      <c r="FU1422" s="6"/>
      <c r="FV1422" s="6"/>
      <c r="FW1422" s="6"/>
      <c r="FX1422" s="6"/>
      <c r="FY1422" s="6"/>
      <c r="FZ1422" s="6"/>
      <c r="GA1422" s="6"/>
      <c r="GB1422" s="6"/>
      <c r="GC1422" s="6"/>
      <c r="GD1422" s="6"/>
      <c r="GE1422" s="6"/>
      <c r="GF1422" s="6"/>
      <c r="GG1422" s="6"/>
      <c r="GH1422" s="6"/>
      <c r="GI1422" s="6"/>
      <c r="GJ1422" s="6"/>
      <c r="GK1422" s="6"/>
      <c r="GL1422" s="6"/>
      <c r="GM1422" s="6"/>
      <c r="GN1422" s="6"/>
      <c r="GO1422" s="6"/>
      <c r="GP1422" s="6"/>
      <c r="GQ1422" s="6"/>
      <c r="GR1422" s="6"/>
      <c r="GS1422" s="6"/>
      <c r="GT1422" s="6"/>
      <c r="GU1422" s="6"/>
      <c r="GV1422" s="6"/>
      <c r="GW1422" s="6"/>
      <c r="GX1422" s="6"/>
      <c r="GY1422" s="6"/>
      <c r="GZ1422" s="6"/>
      <c r="HA1422" s="6"/>
      <c r="HB1422" s="6"/>
      <c r="HC1422" s="6"/>
      <c r="HD1422" s="6"/>
      <c r="HE1422" s="6"/>
      <c r="HF1422" s="6"/>
      <c r="HG1422" s="6"/>
      <c r="HH1422" s="6"/>
      <c r="HI1422" s="6"/>
      <c r="HJ1422" s="6"/>
      <c r="HK1422" s="6"/>
      <c r="HL1422" s="6"/>
      <c r="HM1422" s="6"/>
      <c r="HN1422" s="6"/>
      <c r="HO1422" s="6"/>
      <c r="HP1422" s="6"/>
      <c r="HQ1422" s="6"/>
      <c r="HR1422" s="6"/>
      <c r="HS1422" s="6"/>
      <c r="HT1422" s="6"/>
      <c r="HU1422" s="6"/>
      <c r="HV1422" s="6"/>
      <c r="HW1422" s="6"/>
      <c r="HX1422" s="6"/>
      <c r="HY1422" s="6"/>
      <c r="HZ1422" s="6"/>
      <c r="IA1422" s="6"/>
      <c r="IB1422" s="6"/>
      <c r="IC1422" s="6"/>
      <c r="ID1422" s="6"/>
      <c r="IE1422" s="6"/>
      <c r="IF1422" s="6"/>
      <c r="IG1422" s="6"/>
      <c r="IH1422" s="6"/>
      <c r="II1422" s="6"/>
      <c r="IJ1422" s="6"/>
      <c r="IK1422" s="6"/>
      <c r="IL1422" s="6"/>
      <c r="IM1422" s="6"/>
      <c r="IN1422" s="6"/>
      <c r="IO1422" s="6"/>
      <c r="IP1422" s="6"/>
      <c r="IQ1422" s="6"/>
      <c r="IR1422" s="6"/>
      <c r="IS1422" s="6"/>
      <c r="IT1422" s="6"/>
      <c r="IU1422" s="6"/>
      <c r="IV1422" s="6"/>
    </row>
    <row r="1423" spans="1:256" s="62" customFormat="1" x14ac:dyDescent="0.2">
      <c r="A1423" s="6" t="s">
        <v>894</v>
      </c>
      <c r="B1423" s="66">
        <v>39871.270138888889</v>
      </c>
      <c r="C1423" s="66">
        <v>39871.534722222219</v>
      </c>
      <c r="D1423" s="6" t="s">
        <v>1177</v>
      </c>
      <c r="E1423" s="6" t="s">
        <v>1178</v>
      </c>
      <c r="F1423" s="6"/>
      <c r="G1423" s="6">
        <v>50</v>
      </c>
      <c r="H1423" s="6"/>
      <c r="I1423" s="6"/>
      <c r="J1423" s="6"/>
      <c r="K1423" s="6"/>
      <c r="L1423" s="6"/>
      <c r="M1423" s="6">
        <v>3.1</v>
      </c>
      <c r="N1423" s="6"/>
      <c r="O1423" s="6">
        <v>1259</v>
      </c>
      <c r="P1423" s="6"/>
      <c r="Q1423" s="6">
        <v>2050</v>
      </c>
      <c r="R1423" s="6"/>
      <c r="S1423" s="6">
        <v>0.129</v>
      </c>
      <c r="T1423" s="6"/>
      <c r="U1423" s="6">
        <v>0.72</v>
      </c>
      <c r="V1423" s="6"/>
      <c r="W1423" s="6">
        <v>17.5</v>
      </c>
      <c r="X1423" s="6"/>
      <c r="Y1423" s="6">
        <v>285</v>
      </c>
      <c r="Z1423" s="6"/>
      <c r="AA1423" s="6">
        <v>26.8</v>
      </c>
      <c r="AB1423" s="6"/>
      <c r="AC1423" s="6">
        <v>1280</v>
      </c>
      <c r="AD1423" s="6" t="s">
        <v>1784</v>
      </c>
      <c r="AE1423" s="6">
        <v>20</v>
      </c>
      <c r="AF1423" s="6"/>
      <c r="AG1423" s="6">
        <v>480</v>
      </c>
      <c r="AH1423" s="6"/>
      <c r="AI1423" s="6">
        <v>590</v>
      </c>
      <c r="AJ1423" s="6"/>
      <c r="AK1423" s="6">
        <v>170</v>
      </c>
      <c r="AL1423" s="6"/>
      <c r="AM1423" s="6">
        <v>7.13</v>
      </c>
      <c r="AN1423" s="6"/>
      <c r="AO1423" s="6">
        <v>373</v>
      </c>
      <c r="AP1423" s="6"/>
      <c r="AQ1423" s="6">
        <v>9.1999999999999993</v>
      </c>
      <c r="AR1423" s="6"/>
      <c r="AS1423" s="6"/>
      <c r="AT1423" s="6"/>
      <c r="AU1423" s="6"/>
      <c r="AV1423" s="6"/>
      <c r="AW1423" s="6"/>
      <c r="AX1423" s="6"/>
      <c r="AY1423" s="6"/>
      <c r="AZ1423" s="6"/>
      <c r="BA1423" s="6">
        <v>8</v>
      </c>
      <c r="BB1423" s="6"/>
      <c r="BC1423" s="6"/>
      <c r="BD1423" s="6"/>
      <c r="BE1423" s="6"/>
      <c r="BF1423" s="6"/>
      <c r="BG1423" s="6"/>
      <c r="BH1423" s="6"/>
      <c r="BI1423" s="6"/>
      <c r="BJ1423" s="6"/>
      <c r="BK1423" s="6"/>
      <c r="BL1423" s="6"/>
      <c r="BM1423" s="6"/>
      <c r="BN1423" s="6"/>
      <c r="BO1423" s="6"/>
      <c r="BP1423" s="6"/>
      <c r="BQ1423" s="6"/>
      <c r="BR1423" s="6"/>
      <c r="BS1423" s="6"/>
      <c r="BT1423" s="6"/>
      <c r="BU1423" s="6"/>
      <c r="BV1423" s="6"/>
      <c r="BW1423" s="6"/>
      <c r="BX1423" s="6"/>
      <c r="BY1423" s="6"/>
      <c r="BZ1423" s="6"/>
      <c r="CA1423" s="6">
        <v>6.8</v>
      </c>
      <c r="CB1423" s="6"/>
      <c r="CC1423" s="6">
        <v>2.4</v>
      </c>
      <c r="CD1423" s="6" t="s">
        <v>1784</v>
      </c>
      <c r="CE1423" s="6">
        <v>20</v>
      </c>
      <c r="CF1423" s="6"/>
      <c r="CG1423" s="6"/>
      <c r="CH1423" s="6"/>
      <c r="CI1423" s="6"/>
      <c r="CJ1423" s="6"/>
      <c r="CK1423" s="6"/>
      <c r="CL1423" s="6"/>
      <c r="CM1423" s="6"/>
      <c r="CN1423" s="6"/>
      <c r="CO1423" s="6"/>
      <c r="CP1423" s="6"/>
      <c r="CQ1423" s="6"/>
      <c r="CR1423" s="6"/>
      <c r="CS1423" s="6"/>
      <c r="CT1423" s="6"/>
      <c r="CU1423" s="6"/>
      <c r="CV1423" s="6"/>
      <c r="CW1423" s="6"/>
      <c r="CX1423" s="6"/>
      <c r="CY1423" s="6"/>
      <c r="CZ1423" s="6"/>
      <c r="DA1423" s="6"/>
      <c r="DB1423" s="6"/>
      <c r="DC1423" s="6"/>
      <c r="DD1423" s="6"/>
      <c r="DE1423" s="6"/>
      <c r="DF1423" s="6"/>
      <c r="DG1423" s="6"/>
      <c r="DH1423" s="6"/>
      <c r="DI1423" s="6"/>
      <c r="DJ1423" s="6"/>
      <c r="DK1423" s="6"/>
      <c r="DL1423" s="6"/>
      <c r="DM1423" s="6"/>
      <c r="DN1423" s="6"/>
      <c r="DO1423" s="6"/>
      <c r="DP1423" s="6"/>
      <c r="DQ1423" s="6"/>
      <c r="DR1423" s="6"/>
      <c r="DS1423" s="6"/>
      <c r="DT1423" s="6"/>
      <c r="DU1423" s="6"/>
      <c r="DV1423" s="6"/>
      <c r="DW1423" s="6"/>
      <c r="DX1423" s="6"/>
      <c r="DY1423" s="6"/>
      <c r="DZ1423" s="6"/>
      <c r="EA1423" s="6"/>
      <c r="EB1423" s="6"/>
      <c r="EC1423" s="6"/>
      <c r="ED1423" s="6"/>
      <c r="EE1423" s="6"/>
      <c r="EF1423" s="6"/>
      <c r="EG1423" s="6"/>
      <c r="EH1423" s="6"/>
      <c r="EI1423" s="6"/>
      <c r="EJ1423" s="6"/>
      <c r="EK1423" s="6"/>
      <c r="EL1423" s="6"/>
      <c r="EM1423" s="6"/>
      <c r="EN1423" s="6"/>
      <c r="EO1423" s="6"/>
      <c r="EP1423" s="6"/>
      <c r="EQ1423" s="6"/>
      <c r="ER1423" s="6"/>
      <c r="ES1423" s="6"/>
      <c r="ET1423" s="6"/>
      <c r="EU1423" s="6"/>
      <c r="EV1423" s="6"/>
      <c r="EW1423" s="6"/>
      <c r="EX1423" s="6"/>
      <c r="EY1423" s="6"/>
      <c r="EZ1423" s="6"/>
      <c r="FA1423" s="6"/>
      <c r="FB1423" s="6"/>
      <c r="FC1423" s="6"/>
      <c r="FD1423" s="6"/>
      <c r="FE1423" s="6"/>
      <c r="FF1423" s="6"/>
      <c r="FG1423" s="6"/>
      <c r="FH1423" s="6"/>
      <c r="FI1423" s="6"/>
      <c r="FJ1423" s="6"/>
      <c r="FK1423" s="6"/>
      <c r="FL1423" s="6"/>
      <c r="FM1423" s="6"/>
      <c r="FN1423" s="6"/>
      <c r="FO1423" s="6"/>
      <c r="FP1423" s="6"/>
      <c r="FQ1423" s="6"/>
      <c r="FR1423" s="6"/>
      <c r="FS1423" s="6"/>
      <c r="FT1423" s="6"/>
      <c r="FU1423" s="6"/>
      <c r="FV1423" s="6"/>
      <c r="FW1423" s="6"/>
      <c r="FX1423" s="6"/>
      <c r="FY1423" s="6"/>
      <c r="FZ1423" s="6"/>
      <c r="GA1423" s="6"/>
      <c r="GB1423" s="6"/>
      <c r="GC1423" s="6"/>
      <c r="GD1423" s="6"/>
      <c r="GE1423" s="6"/>
      <c r="GF1423" s="6"/>
      <c r="GG1423" s="6"/>
      <c r="GH1423" s="6"/>
      <c r="GI1423" s="6"/>
      <c r="GJ1423" s="6"/>
      <c r="GK1423" s="6"/>
      <c r="GL1423" s="6"/>
      <c r="GM1423" s="6"/>
      <c r="GN1423" s="6"/>
      <c r="GO1423" s="6"/>
      <c r="GP1423" s="6"/>
      <c r="GQ1423" s="6"/>
      <c r="GR1423" s="6"/>
      <c r="GS1423" s="6"/>
      <c r="GT1423" s="6"/>
      <c r="GU1423" s="6"/>
      <c r="GV1423" s="6"/>
      <c r="GW1423" s="6"/>
      <c r="GX1423" s="6"/>
      <c r="GY1423" s="6"/>
      <c r="GZ1423" s="6"/>
      <c r="HA1423" s="6"/>
      <c r="HB1423" s="6"/>
      <c r="HC1423" s="6"/>
      <c r="HD1423" s="6"/>
      <c r="HE1423" s="6"/>
      <c r="HF1423" s="6"/>
      <c r="HG1423" s="6"/>
      <c r="HH1423" s="6"/>
      <c r="HI1423" s="6"/>
      <c r="HJ1423" s="6"/>
      <c r="HK1423" s="6"/>
      <c r="HL1423" s="6"/>
      <c r="HM1423" s="6"/>
      <c r="HN1423" s="6"/>
      <c r="HO1423" s="6"/>
      <c r="HP1423" s="6"/>
      <c r="HQ1423" s="6"/>
      <c r="HR1423" s="6"/>
      <c r="HS1423" s="6"/>
      <c r="HT1423" s="6"/>
      <c r="HU1423" s="6"/>
      <c r="HV1423" s="6"/>
      <c r="HW1423" s="6"/>
      <c r="HX1423" s="6"/>
      <c r="HY1423" s="6"/>
      <c r="HZ1423" s="6"/>
      <c r="IA1423" s="6"/>
      <c r="IB1423" s="6"/>
      <c r="IC1423" s="6"/>
      <c r="ID1423" s="6"/>
      <c r="IE1423" s="6"/>
      <c r="IF1423" s="6"/>
      <c r="IG1423" s="6"/>
      <c r="IH1423" s="6"/>
      <c r="II1423" s="6"/>
      <c r="IJ1423" s="6"/>
      <c r="IK1423" s="6"/>
      <c r="IL1423" s="6"/>
      <c r="IM1423" s="6"/>
      <c r="IN1423" s="6"/>
      <c r="IO1423" s="6"/>
      <c r="IP1423" s="6"/>
      <c r="IQ1423" s="6"/>
      <c r="IR1423" s="6"/>
      <c r="IS1423" s="6"/>
      <c r="IT1423" s="6"/>
      <c r="IU1423" s="6"/>
      <c r="IV1423" s="6"/>
    </row>
    <row r="1424" spans="1:256" s="62" customFormat="1" x14ac:dyDescent="0.2">
      <c r="A1424" s="6" t="s">
        <v>894</v>
      </c>
      <c r="B1424" s="66">
        <v>39900.79583333333</v>
      </c>
      <c r="C1424" s="66">
        <v>39901.661111111112</v>
      </c>
      <c r="D1424" s="6" t="s">
        <v>1179</v>
      </c>
      <c r="E1424" s="6" t="s">
        <v>1180</v>
      </c>
      <c r="F1424" s="6"/>
      <c r="G1424" s="6">
        <v>50</v>
      </c>
      <c r="H1424" s="6"/>
      <c r="I1424" s="6"/>
      <c r="J1424" s="6"/>
      <c r="K1424" s="6"/>
      <c r="L1424" s="6"/>
      <c r="M1424" s="6">
        <v>5.0999999999999996</v>
      </c>
      <c r="N1424" s="6"/>
      <c r="O1424" s="6">
        <v>2550</v>
      </c>
      <c r="P1424" s="6"/>
      <c r="Q1424" s="6">
        <v>4510</v>
      </c>
      <c r="R1424" s="6"/>
      <c r="S1424" s="6">
        <v>1.18</v>
      </c>
      <c r="T1424" s="6"/>
      <c r="U1424" s="6">
        <v>2.06</v>
      </c>
      <c r="V1424" s="6"/>
      <c r="W1424" s="6">
        <v>49.8</v>
      </c>
      <c r="X1424" s="6"/>
      <c r="Y1424" s="6">
        <v>3370</v>
      </c>
      <c r="Z1424" s="6"/>
      <c r="AA1424" s="6">
        <v>5710</v>
      </c>
      <c r="AB1424" s="6"/>
      <c r="AC1424" s="6">
        <v>16300</v>
      </c>
      <c r="AD1424" s="6" t="s">
        <v>1784</v>
      </c>
      <c r="AE1424" s="6">
        <v>20</v>
      </c>
      <c r="AF1424" s="6"/>
      <c r="AG1424" s="6">
        <v>2600</v>
      </c>
      <c r="AH1424" s="6"/>
      <c r="AI1424" s="6">
        <v>59</v>
      </c>
      <c r="AJ1424" s="6" t="s">
        <v>1784</v>
      </c>
      <c r="AK1424" s="6">
        <v>2.5</v>
      </c>
      <c r="AL1424" s="6"/>
      <c r="AM1424" s="6">
        <v>6.73</v>
      </c>
      <c r="AN1424" s="6"/>
      <c r="AO1424" s="6">
        <v>184</v>
      </c>
      <c r="AP1424" s="6"/>
      <c r="AQ1424" s="6">
        <v>66</v>
      </c>
      <c r="AR1424" s="6"/>
      <c r="AS1424" s="6"/>
      <c r="AT1424" s="6"/>
      <c r="AU1424" s="6"/>
      <c r="AV1424" s="6"/>
      <c r="AW1424" s="6"/>
      <c r="AX1424" s="6"/>
      <c r="AY1424" s="6"/>
      <c r="AZ1424" s="6"/>
      <c r="BA1424" s="6">
        <v>19</v>
      </c>
      <c r="BB1424" s="6"/>
      <c r="BC1424" s="6"/>
      <c r="BD1424" s="6"/>
      <c r="BE1424" s="6"/>
      <c r="BF1424" s="6"/>
      <c r="BG1424" s="6"/>
      <c r="BH1424" s="6"/>
      <c r="BI1424" s="6"/>
      <c r="BJ1424" s="6"/>
      <c r="BK1424" s="6"/>
      <c r="BL1424" s="6"/>
      <c r="BM1424" s="6"/>
      <c r="BN1424" s="6"/>
      <c r="BO1424" s="6"/>
      <c r="BP1424" s="6"/>
      <c r="BQ1424" s="6"/>
      <c r="BR1424" s="6"/>
      <c r="BS1424" s="6"/>
      <c r="BT1424" s="6"/>
      <c r="BU1424" s="6"/>
      <c r="BV1424" s="6"/>
      <c r="BW1424" s="6"/>
      <c r="BX1424" s="6"/>
      <c r="BY1424" s="6"/>
      <c r="BZ1424" s="6"/>
      <c r="CA1424" s="6">
        <v>44</v>
      </c>
      <c r="CB1424" s="6"/>
      <c r="CC1424" s="6">
        <v>2.1</v>
      </c>
      <c r="CD1424" s="6" t="s">
        <v>1784</v>
      </c>
      <c r="CE1424" s="6">
        <v>20</v>
      </c>
      <c r="CF1424" s="6"/>
      <c r="CG1424" s="6"/>
      <c r="CH1424" s="6"/>
      <c r="CI1424" s="6"/>
      <c r="CJ1424" s="6"/>
      <c r="CK1424" s="6"/>
      <c r="CL1424" s="6"/>
      <c r="CM1424" s="6"/>
      <c r="CN1424" s="6"/>
      <c r="CO1424" s="6"/>
      <c r="CP1424" s="6"/>
      <c r="CQ1424" s="6"/>
      <c r="CR1424" s="6"/>
      <c r="CS1424" s="6"/>
      <c r="CT1424" s="6"/>
      <c r="CU1424" s="6"/>
      <c r="CV1424" s="6"/>
      <c r="CW1424" s="6"/>
      <c r="CX1424" s="6"/>
      <c r="CY1424" s="6"/>
      <c r="CZ1424" s="6"/>
      <c r="DA1424" s="6"/>
      <c r="DB1424" s="6"/>
      <c r="DC1424" s="6"/>
      <c r="DD1424" s="6"/>
      <c r="DE1424" s="6"/>
      <c r="DF1424" s="6"/>
      <c r="DG1424" s="6"/>
      <c r="DH1424" s="6"/>
      <c r="DI1424" s="6"/>
      <c r="DJ1424" s="6"/>
      <c r="DK1424" s="6"/>
      <c r="DL1424" s="6"/>
      <c r="DM1424" s="6"/>
      <c r="DN1424" s="6"/>
      <c r="DO1424" s="6"/>
      <c r="DP1424" s="6"/>
      <c r="DQ1424" s="6"/>
      <c r="DR1424" s="6"/>
      <c r="DS1424" s="6"/>
      <c r="DT1424" s="6"/>
      <c r="DU1424" s="6"/>
      <c r="DV1424" s="6"/>
      <c r="DW1424" s="6"/>
      <c r="DX1424" s="6"/>
      <c r="DY1424" s="6"/>
      <c r="DZ1424" s="6"/>
      <c r="EA1424" s="6"/>
      <c r="EB1424" s="6"/>
      <c r="EC1424" s="6"/>
      <c r="ED1424" s="6"/>
      <c r="EE1424" s="6"/>
      <c r="EF1424" s="6"/>
      <c r="EG1424" s="6"/>
      <c r="EH1424" s="6"/>
      <c r="EI1424" s="6"/>
      <c r="EJ1424" s="6"/>
      <c r="EK1424" s="6"/>
      <c r="EL1424" s="6"/>
      <c r="EM1424" s="6"/>
      <c r="EN1424" s="6"/>
      <c r="EO1424" s="6"/>
      <c r="EP1424" s="6"/>
      <c r="EQ1424" s="6"/>
      <c r="ER1424" s="6"/>
      <c r="ES1424" s="6"/>
      <c r="ET1424" s="6"/>
      <c r="EU1424" s="6"/>
      <c r="EV1424" s="6"/>
      <c r="EW1424" s="6"/>
      <c r="EX1424" s="6"/>
      <c r="EY1424" s="6"/>
      <c r="EZ1424" s="6"/>
      <c r="FA1424" s="6"/>
      <c r="FB1424" s="6"/>
      <c r="FC1424" s="6"/>
      <c r="FD1424" s="6"/>
      <c r="FE1424" s="6"/>
      <c r="FF1424" s="6"/>
      <c r="FG1424" s="6"/>
      <c r="FH1424" s="6"/>
      <c r="FI1424" s="6"/>
      <c r="FJ1424" s="6"/>
      <c r="FK1424" s="6"/>
      <c r="FL1424" s="6"/>
      <c r="FM1424" s="6"/>
      <c r="FN1424" s="6"/>
      <c r="FO1424" s="6"/>
      <c r="FP1424" s="6"/>
      <c r="FQ1424" s="6"/>
      <c r="FR1424" s="6"/>
      <c r="FS1424" s="6"/>
      <c r="FT1424" s="6"/>
      <c r="FU1424" s="6"/>
      <c r="FV1424" s="6"/>
      <c r="FW1424" s="6"/>
      <c r="FX1424" s="6"/>
      <c r="FY1424" s="6"/>
      <c r="FZ1424" s="6"/>
      <c r="GA1424" s="6"/>
      <c r="GB1424" s="6"/>
      <c r="GC1424" s="6"/>
      <c r="GD1424" s="6"/>
      <c r="GE1424" s="6"/>
      <c r="GF1424" s="6"/>
      <c r="GG1424" s="6"/>
      <c r="GH1424" s="6"/>
      <c r="GI1424" s="6"/>
      <c r="GJ1424" s="6"/>
      <c r="GK1424" s="6"/>
      <c r="GL1424" s="6"/>
      <c r="GM1424" s="6"/>
      <c r="GN1424" s="6"/>
      <c r="GO1424" s="6"/>
      <c r="GP1424" s="6"/>
      <c r="GQ1424" s="6"/>
      <c r="GR1424" s="6"/>
      <c r="GS1424" s="6"/>
      <c r="GT1424" s="6"/>
      <c r="GU1424" s="6"/>
      <c r="GV1424" s="6"/>
      <c r="GW1424" s="6"/>
      <c r="GX1424" s="6"/>
      <c r="GY1424" s="6"/>
      <c r="GZ1424" s="6"/>
      <c r="HA1424" s="6"/>
      <c r="HB1424" s="6"/>
      <c r="HC1424" s="6"/>
      <c r="HD1424" s="6"/>
      <c r="HE1424" s="6"/>
      <c r="HF1424" s="6"/>
      <c r="HG1424" s="6"/>
      <c r="HH1424" s="6"/>
      <c r="HI1424" s="6"/>
      <c r="HJ1424" s="6"/>
      <c r="HK1424" s="6"/>
      <c r="HL1424" s="6"/>
      <c r="HM1424" s="6"/>
      <c r="HN1424" s="6"/>
      <c r="HO1424" s="6"/>
      <c r="HP1424" s="6"/>
      <c r="HQ1424" s="6"/>
      <c r="HR1424" s="6"/>
      <c r="HS1424" s="6"/>
      <c r="HT1424" s="6"/>
      <c r="HU1424" s="6"/>
      <c r="HV1424" s="6"/>
      <c r="HW1424" s="6"/>
      <c r="HX1424" s="6"/>
      <c r="HY1424" s="6"/>
      <c r="HZ1424" s="6"/>
      <c r="IA1424" s="6"/>
      <c r="IB1424" s="6"/>
      <c r="IC1424" s="6"/>
      <c r="ID1424" s="6"/>
      <c r="IE1424" s="6"/>
      <c r="IF1424" s="6"/>
      <c r="IG1424" s="6"/>
      <c r="IH1424" s="6"/>
      <c r="II1424" s="6"/>
      <c r="IJ1424" s="6"/>
      <c r="IK1424" s="6"/>
      <c r="IL1424" s="6"/>
      <c r="IM1424" s="6"/>
      <c r="IN1424" s="6"/>
      <c r="IO1424" s="6"/>
      <c r="IP1424" s="6"/>
      <c r="IQ1424" s="6"/>
      <c r="IR1424" s="6"/>
      <c r="IS1424" s="6"/>
      <c r="IT1424" s="6"/>
      <c r="IU1424" s="6"/>
      <c r="IV1424" s="6"/>
    </row>
    <row r="1425" spans="1:256" s="62" customFormat="1" x14ac:dyDescent="0.2">
      <c r="A1425" s="6" t="s">
        <v>894</v>
      </c>
      <c r="B1425" s="66">
        <v>39924.306944444441</v>
      </c>
      <c r="C1425" s="66">
        <v>39924.525694444441</v>
      </c>
      <c r="D1425" s="6" t="s">
        <v>1181</v>
      </c>
      <c r="E1425" s="6" t="s">
        <v>1182</v>
      </c>
      <c r="F1425" s="6"/>
      <c r="G1425" s="6">
        <v>50</v>
      </c>
      <c r="H1425" s="6"/>
      <c r="I1425" s="6"/>
      <c r="J1425" s="6"/>
      <c r="K1425" s="6"/>
      <c r="L1425" s="6"/>
      <c r="M1425" s="6">
        <v>3.36</v>
      </c>
      <c r="N1425" s="6"/>
      <c r="O1425" s="6">
        <v>93.2</v>
      </c>
      <c r="P1425" s="6"/>
      <c r="Q1425" s="6">
        <v>154</v>
      </c>
      <c r="R1425" s="6"/>
      <c r="S1425" s="6">
        <v>0.03</v>
      </c>
      <c r="T1425" s="6"/>
      <c r="U1425" s="6">
        <v>0.42</v>
      </c>
      <c r="V1425" s="6"/>
      <c r="W1425" s="6">
        <v>12.7</v>
      </c>
      <c r="X1425" s="6"/>
      <c r="Y1425" s="6">
        <v>13.4</v>
      </c>
      <c r="Z1425" s="6"/>
      <c r="AA1425" s="6">
        <v>5.0999999999999996</v>
      </c>
      <c r="AB1425" s="6"/>
      <c r="AC1425" s="6">
        <v>222</v>
      </c>
      <c r="AD1425" s="6" t="s">
        <v>1784</v>
      </c>
      <c r="AE1425" s="6">
        <v>20</v>
      </c>
      <c r="AF1425" s="6" t="s">
        <v>1784</v>
      </c>
      <c r="AG1425" s="6">
        <v>20</v>
      </c>
      <c r="AH1425" s="6"/>
      <c r="AI1425" s="6">
        <v>5.3</v>
      </c>
      <c r="AJ1425" s="6" t="s">
        <v>1784</v>
      </c>
      <c r="AK1425" s="6">
        <v>2.5</v>
      </c>
      <c r="AL1425" s="6"/>
      <c r="AM1425" s="6">
        <v>7.6</v>
      </c>
      <c r="AN1425" s="6"/>
      <c r="AO1425" s="6">
        <v>91.2</v>
      </c>
      <c r="AP1425" s="6"/>
      <c r="AQ1425" s="6">
        <v>16</v>
      </c>
      <c r="AR1425" s="6"/>
      <c r="AS1425" s="6"/>
      <c r="AT1425" s="6"/>
      <c r="AU1425" s="6"/>
      <c r="AV1425" s="6"/>
      <c r="AW1425" s="6"/>
      <c r="AX1425" s="6"/>
      <c r="AY1425" s="6"/>
      <c r="AZ1425" s="6"/>
      <c r="BA1425" s="6">
        <v>4</v>
      </c>
      <c r="BB1425" s="6"/>
      <c r="BC1425" s="6"/>
      <c r="BD1425" s="6"/>
      <c r="BE1425" s="6"/>
      <c r="BF1425" s="6"/>
      <c r="BG1425" s="6"/>
      <c r="BH1425" s="6"/>
      <c r="BI1425" s="6"/>
      <c r="BJ1425" s="6"/>
      <c r="BK1425" s="6"/>
      <c r="BL1425" s="6"/>
      <c r="BM1425" s="6"/>
      <c r="BN1425" s="6"/>
      <c r="BO1425" s="6"/>
      <c r="BP1425" s="6"/>
      <c r="BQ1425" s="6"/>
      <c r="BR1425" s="6"/>
      <c r="BS1425" s="6"/>
      <c r="BT1425" s="6"/>
      <c r="BU1425" s="6"/>
      <c r="BV1425" s="6"/>
      <c r="BW1425" s="6"/>
      <c r="BX1425" s="6"/>
      <c r="BY1425" s="6"/>
      <c r="BZ1425" s="6"/>
      <c r="CA1425" s="6">
        <v>14</v>
      </c>
      <c r="CB1425" s="6"/>
      <c r="CC1425" s="6">
        <v>0.97</v>
      </c>
      <c r="CD1425" s="6" t="s">
        <v>1784</v>
      </c>
      <c r="CE1425" s="6">
        <v>20</v>
      </c>
      <c r="CF1425" s="6"/>
      <c r="CG1425" s="6"/>
      <c r="CH1425" s="6"/>
      <c r="CI1425" s="6"/>
      <c r="CJ1425" s="6"/>
      <c r="CK1425" s="6"/>
      <c r="CL1425" s="6"/>
      <c r="CM1425" s="6"/>
      <c r="CN1425" s="6"/>
      <c r="CO1425" s="6"/>
      <c r="CP1425" s="6"/>
      <c r="CQ1425" s="6"/>
      <c r="CR1425" s="6"/>
      <c r="CS1425" s="6"/>
      <c r="CT1425" s="6"/>
      <c r="CU1425" s="6"/>
      <c r="CV1425" s="6"/>
      <c r="CW1425" s="6"/>
      <c r="CX1425" s="6"/>
      <c r="CY1425" s="6"/>
      <c r="CZ1425" s="6"/>
      <c r="DA1425" s="6"/>
      <c r="DB1425" s="6"/>
      <c r="DC1425" s="6"/>
      <c r="DD1425" s="6"/>
      <c r="DE1425" s="6"/>
      <c r="DF1425" s="6"/>
      <c r="DG1425" s="6"/>
      <c r="DH1425" s="6"/>
      <c r="DI1425" s="6"/>
      <c r="DJ1425" s="6"/>
      <c r="DK1425" s="6"/>
      <c r="DL1425" s="6"/>
      <c r="DM1425" s="6"/>
      <c r="DN1425" s="6"/>
      <c r="DO1425" s="6"/>
      <c r="DP1425" s="6"/>
      <c r="DQ1425" s="6"/>
      <c r="DR1425" s="6"/>
      <c r="DS1425" s="6"/>
      <c r="DT1425" s="6"/>
      <c r="DU1425" s="6"/>
      <c r="DV1425" s="6"/>
      <c r="DW1425" s="6"/>
      <c r="DX1425" s="6"/>
      <c r="DY1425" s="6"/>
      <c r="DZ1425" s="6"/>
      <c r="EA1425" s="6"/>
      <c r="EB1425" s="6"/>
      <c r="EC1425" s="6"/>
      <c r="ED1425" s="6"/>
      <c r="EE1425" s="6"/>
      <c r="EF1425" s="6"/>
      <c r="EG1425" s="6"/>
      <c r="EH1425" s="6"/>
      <c r="EI1425" s="6"/>
      <c r="EJ1425" s="6"/>
      <c r="EK1425" s="6"/>
      <c r="EL1425" s="6"/>
      <c r="EM1425" s="6"/>
      <c r="EN1425" s="6"/>
      <c r="EO1425" s="6"/>
      <c r="EP1425" s="6"/>
      <c r="EQ1425" s="6"/>
      <c r="ER1425" s="6"/>
      <c r="ES1425" s="6"/>
      <c r="ET1425" s="6"/>
      <c r="EU1425" s="6"/>
      <c r="EV1425" s="6"/>
      <c r="EW1425" s="6"/>
      <c r="EX1425" s="6"/>
      <c r="EY1425" s="6"/>
      <c r="EZ1425" s="6"/>
      <c r="FA1425" s="6"/>
      <c r="FB1425" s="6"/>
      <c r="FC1425" s="6"/>
      <c r="FD1425" s="6"/>
      <c r="FE1425" s="6"/>
      <c r="FF1425" s="6"/>
      <c r="FG1425" s="6"/>
      <c r="FH1425" s="6"/>
      <c r="FI1425" s="6"/>
      <c r="FJ1425" s="6"/>
      <c r="FK1425" s="6"/>
      <c r="FL1425" s="6"/>
      <c r="FM1425" s="6"/>
      <c r="FN1425" s="6"/>
      <c r="FO1425" s="6"/>
      <c r="FP1425" s="6"/>
      <c r="FQ1425" s="6"/>
      <c r="FR1425" s="6"/>
      <c r="FS1425" s="6"/>
      <c r="FT1425" s="6"/>
      <c r="FU1425" s="6"/>
      <c r="FV1425" s="6"/>
      <c r="FW1425" s="6"/>
      <c r="FX1425" s="6"/>
      <c r="FY1425" s="6"/>
      <c r="FZ1425" s="6"/>
      <c r="GA1425" s="6"/>
      <c r="GB1425" s="6"/>
      <c r="GC1425" s="6"/>
      <c r="GD1425" s="6"/>
      <c r="GE1425" s="6"/>
      <c r="GF1425" s="6"/>
      <c r="GG1425" s="6"/>
      <c r="GH1425" s="6"/>
      <c r="GI1425" s="6"/>
      <c r="GJ1425" s="6"/>
      <c r="GK1425" s="6"/>
      <c r="GL1425" s="6"/>
      <c r="GM1425" s="6"/>
      <c r="GN1425" s="6"/>
      <c r="GO1425" s="6"/>
      <c r="GP1425" s="6"/>
      <c r="GQ1425" s="6"/>
      <c r="GR1425" s="6"/>
      <c r="GS1425" s="6"/>
      <c r="GT1425" s="6"/>
      <c r="GU1425" s="6"/>
      <c r="GV1425" s="6"/>
      <c r="GW1425" s="6"/>
      <c r="GX1425" s="6"/>
      <c r="GY1425" s="6"/>
      <c r="GZ1425" s="6"/>
      <c r="HA1425" s="6"/>
      <c r="HB1425" s="6"/>
      <c r="HC1425" s="6"/>
      <c r="HD1425" s="6"/>
      <c r="HE1425" s="6"/>
      <c r="HF1425" s="6"/>
      <c r="HG1425" s="6"/>
      <c r="HH1425" s="6"/>
      <c r="HI1425" s="6"/>
      <c r="HJ1425" s="6"/>
      <c r="HK1425" s="6"/>
      <c r="HL1425" s="6"/>
      <c r="HM1425" s="6"/>
      <c r="HN1425" s="6"/>
      <c r="HO1425" s="6"/>
      <c r="HP1425" s="6"/>
      <c r="HQ1425" s="6"/>
      <c r="HR1425" s="6"/>
      <c r="HS1425" s="6"/>
      <c r="HT1425" s="6"/>
      <c r="HU1425" s="6"/>
      <c r="HV1425" s="6"/>
      <c r="HW1425" s="6"/>
      <c r="HX1425" s="6"/>
      <c r="HY1425" s="6"/>
      <c r="HZ1425" s="6"/>
      <c r="IA1425" s="6"/>
      <c r="IB1425" s="6"/>
      <c r="IC1425" s="6"/>
      <c r="ID1425" s="6"/>
      <c r="IE1425" s="6"/>
      <c r="IF1425" s="6"/>
      <c r="IG1425" s="6"/>
      <c r="IH1425" s="6"/>
      <c r="II1425" s="6"/>
      <c r="IJ1425" s="6"/>
      <c r="IK1425" s="6"/>
      <c r="IL1425" s="6"/>
      <c r="IM1425" s="6"/>
      <c r="IN1425" s="6"/>
      <c r="IO1425" s="6"/>
      <c r="IP1425" s="6"/>
      <c r="IQ1425" s="6"/>
      <c r="IR1425" s="6"/>
      <c r="IS1425" s="6"/>
      <c r="IT1425" s="6"/>
      <c r="IU1425" s="6"/>
      <c r="IV1425" s="6"/>
    </row>
    <row r="1426" spans="1:256" s="62" customFormat="1" x14ac:dyDescent="0.2">
      <c r="A1426" s="6" t="s">
        <v>894</v>
      </c>
      <c r="B1426" s="66">
        <v>39925.541666666664</v>
      </c>
      <c r="C1426" s="66"/>
      <c r="D1426" s="6" t="s">
        <v>1183</v>
      </c>
      <c r="E1426" s="6" t="s">
        <v>1184</v>
      </c>
      <c r="F1426" s="6"/>
      <c r="G1426" s="6">
        <v>70</v>
      </c>
      <c r="H1426" s="6"/>
      <c r="I1426" s="6"/>
      <c r="J1426" s="6"/>
      <c r="K1426" s="6">
        <v>0.02</v>
      </c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  <c r="BD1426" s="6"/>
      <c r="BE1426" s="6"/>
      <c r="BF1426" s="6"/>
      <c r="BG1426" s="6"/>
      <c r="BH1426" s="6"/>
      <c r="BI1426" s="6"/>
      <c r="BJ1426" s="6"/>
      <c r="BK1426" s="6"/>
      <c r="BL1426" s="6"/>
      <c r="BM1426" s="6"/>
      <c r="BN1426" s="6"/>
      <c r="BO1426" s="6"/>
      <c r="BP1426" s="6"/>
      <c r="BQ1426" s="6"/>
      <c r="BR1426" s="6"/>
      <c r="BS1426" s="6"/>
      <c r="BT1426" s="6"/>
      <c r="BU1426" s="6"/>
      <c r="BV1426" s="6"/>
      <c r="BW1426" s="6"/>
      <c r="BX1426" s="6"/>
      <c r="BY1426" s="6">
        <v>4.4000000000000004</v>
      </c>
      <c r="BZ1426" s="6"/>
      <c r="CA1426" s="6"/>
      <c r="CB1426" s="6"/>
      <c r="CC1426" s="6"/>
      <c r="CD1426" s="6"/>
      <c r="CE1426" s="6"/>
      <c r="CF1426" s="6"/>
      <c r="CG1426" s="6"/>
      <c r="CH1426" s="6"/>
      <c r="CI1426" s="6"/>
      <c r="CJ1426" s="6"/>
      <c r="CK1426" s="6"/>
      <c r="CL1426" s="6"/>
      <c r="CM1426" s="6"/>
      <c r="CN1426" s="6"/>
      <c r="CO1426" s="6"/>
      <c r="CP1426" s="6"/>
      <c r="CQ1426" s="6"/>
      <c r="CR1426" s="6"/>
      <c r="CS1426" s="6"/>
      <c r="CT1426" s="6"/>
      <c r="CU1426" s="6"/>
      <c r="CV1426" s="6"/>
      <c r="CW1426" s="6"/>
      <c r="CX1426" s="6"/>
      <c r="CY1426" s="6"/>
      <c r="CZ1426" s="6"/>
      <c r="DA1426" s="6"/>
      <c r="DB1426" s="6"/>
      <c r="DC1426" s="6"/>
      <c r="DD1426" s="6"/>
      <c r="DE1426" s="6"/>
      <c r="DF1426" s="6"/>
      <c r="DG1426" s="6"/>
      <c r="DH1426" s="6"/>
      <c r="DI1426" s="6"/>
      <c r="DJ1426" s="6"/>
      <c r="DK1426" s="6"/>
      <c r="DL1426" s="6"/>
      <c r="DM1426" s="6"/>
      <c r="DN1426" s="6"/>
      <c r="DO1426" s="6"/>
      <c r="DP1426" s="6"/>
      <c r="DQ1426" s="6"/>
      <c r="DR1426" s="6"/>
      <c r="DS1426" s="6"/>
      <c r="DT1426" s="6"/>
      <c r="DU1426" s="6"/>
      <c r="DV1426" s="6"/>
      <c r="DW1426" s="6"/>
      <c r="DX1426" s="6"/>
      <c r="DY1426" s="6"/>
      <c r="DZ1426" s="6"/>
      <c r="EA1426" s="6"/>
      <c r="EB1426" s="6"/>
      <c r="EC1426" s="6"/>
      <c r="ED1426" s="6"/>
      <c r="EE1426" s="6"/>
      <c r="EF1426" s="6"/>
      <c r="EG1426" s="6"/>
      <c r="EH1426" s="6"/>
      <c r="EI1426" s="6"/>
      <c r="EJ1426" s="6"/>
      <c r="EK1426" s="6"/>
      <c r="EL1426" s="6"/>
      <c r="EM1426" s="6"/>
      <c r="EN1426" s="6"/>
      <c r="EO1426" s="6"/>
      <c r="EP1426" s="6"/>
      <c r="EQ1426" s="6"/>
      <c r="ER1426" s="6"/>
      <c r="ES1426" s="6"/>
      <c r="ET1426" s="6"/>
      <c r="EU1426" s="6"/>
      <c r="EV1426" s="6"/>
      <c r="EW1426" s="6"/>
      <c r="EX1426" s="6"/>
      <c r="EY1426" s="6"/>
      <c r="EZ1426" s="6"/>
      <c r="FA1426" s="6"/>
      <c r="FB1426" s="6"/>
      <c r="FC1426" s="6"/>
      <c r="FD1426" s="6"/>
      <c r="FE1426" s="6"/>
      <c r="FF1426" s="6"/>
      <c r="FG1426" s="6"/>
      <c r="FH1426" s="6"/>
      <c r="FI1426" s="6"/>
      <c r="FJ1426" s="6"/>
      <c r="FK1426" s="6"/>
      <c r="FL1426" s="6"/>
      <c r="FM1426" s="6"/>
      <c r="FN1426" s="6"/>
      <c r="FO1426" s="6"/>
      <c r="FP1426" s="6"/>
      <c r="FQ1426" s="6"/>
      <c r="FR1426" s="6"/>
      <c r="FS1426" s="6"/>
      <c r="FT1426" s="6"/>
      <c r="FU1426" s="6"/>
      <c r="FV1426" s="6"/>
      <c r="FW1426" s="6"/>
      <c r="FX1426" s="6"/>
      <c r="FY1426" s="6"/>
      <c r="FZ1426" s="6"/>
      <c r="GA1426" s="6"/>
      <c r="GB1426" s="6"/>
      <c r="GC1426" s="6"/>
      <c r="GD1426" s="6"/>
      <c r="GE1426" s="6"/>
      <c r="GF1426" s="6"/>
      <c r="GG1426" s="6"/>
      <c r="GH1426" s="6"/>
      <c r="GI1426" s="6"/>
      <c r="GJ1426" s="6"/>
      <c r="GK1426" s="6"/>
      <c r="GL1426" s="6"/>
      <c r="GM1426" s="6"/>
      <c r="GN1426" s="6"/>
      <c r="GO1426" s="6"/>
      <c r="GP1426" s="6"/>
      <c r="GQ1426" s="6"/>
      <c r="GR1426" s="6"/>
      <c r="GS1426" s="6"/>
      <c r="GT1426" s="6"/>
      <c r="GU1426" s="6"/>
      <c r="GV1426" s="6"/>
      <c r="GW1426" s="6"/>
      <c r="GX1426" s="6"/>
      <c r="GY1426" s="6"/>
      <c r="GZ1426" s="6"/>
      <c r="HA1426" s="6"/>
      <c r="HB1426" s="6"/>
      <c r="HC1426" s="6"/>
      <c r="HD1426" s="6"/>
      <c r="HE1426" s="6"/>
      <c r="HF1426" s="6"/>
      <c r="HG1426" s="6"/>
      <c r="HH1426" s="6"/>
      <c r="HI1426" s="6"/>
      <c r="HJ1426" s="6"/>
      <c r="HK1426" s="6"/>
      <c r="HL1426" s="6"/>
      <c r="HM1426" s="6"/>
      <c r="HN1426" s="6"/>
      <c r="HO1426" s="6"/>
      <c r="HP1426" s="6"/>
      <c r="HQ1426" s="6"/>
      <c r="HR1426" s="6"/>
      <c r="HS1426" s="6"/>
      <c r="HT1426" s="6"/>
      <c r="HU1426" s="6"/>
      <c r="HV1426" s="6"/>
      <c r="HW1426" s="6"/>
      <c r="HX1426" s="6"/>
      <c r="HY1426" s="6"/>
      <c r="HZ1426" s="6"/>
      <c r="IA1426" s="6"/>
      <c r="IB1426" s="6"/>
      <c r="IC1426" s="6"/>
      <c r="ID1426" s="6"/>
      <c r="IE1426" s="6"/>
      <c r="IF1426" s="6"/>
      <c r="IG1426" s="6"/>
      <c r="IH1426" s="6"/>
      <c r="II1426" s="6"/>
      <c r="IJ1426" s="6"/>
      <c r="IK1426" s="6"/>
      <c r="IL1426" s="6"/>
      <c r="IM1426" s="6"/>
      <c r="IN1426" s="6"/>
      <c r="IO1426" s="6"/>
      <c r="IP1426" s="6"/>
      <c r="IQ1426" s="6"/>
      <c r="IR1426" s="6"/>
      <c r="IS1426" s="6"/>
      <c r="IT1426" s="6"/>
      <c r="IU1426" s="6"/>
      <c r="IV1426" s="6"/>
    </row>
    <row r="1427" spans="1:256" s="62" customFormat="1" x14ac:dyDescent="0.2">
      <c r="A1427" s="6" t="s">
        <v>894</v>
      </c>
      <c r="B1427" s="66">
        <v>40009.179861111108</v>
      </c>
      <c r="C1427" s="66">
        <v>40009.27847222222</v>
      </c>
      <c r="D1427" s="6" t="s">
        <v>1185</v>
      </c>
      <c r="E1427" s="6" t="s">
        <v>1186</v>
      </c>
      <c r="F1427" s="6"/>
      <c r="G1427" s="6">
        <v>50</v>
      </c>
      <c r="H1427" s="6"/>
      <c r="I1427" s="6"/>
      <c r="J1427" s="6"/>
      <c r="K1427" s="6"/>
      <c r="L1427" s="6"/>
      <c r="M1427" s="6">
        <v>11.94</v>
      </c>
      <c r="N1427" s="6"/>
      <c r="O1427" s="6">
        <v>11.7</v>
      </c>
      <c r="P1427" s="6"/>
      <c r="Q1427" s="6">
        <v>48.2</v>
      </c>
      <c r="R1427" s="6"/>
      <c r="S1427" s="6">
        <v>8.4000000000000005E-2</v>
      </c>
      <c r="T1427" s="6"/>
      <c r="U1427" s="6">
        <v>1.24</v>
      </c>
      <c r="V1427" s="6"/>
      <c r="W1427" s="6">
        <v>7.7</v>
      </c>
      <c r="X1427" s="6"/>
      <c r="Y1427" s="6">
        <v>3.8</v>
      </c>
      <c r="Z1427" s="6"/>
      <c r="AA1427" s="6">
        <v>1.8</v>
      </c>
      <c r="AB1427" s="6"/>
      <c r="AC1427" s="6">
        <v>130</v>
      </c>
      <c r="AD1427" s="6" t="s">
        <v>1784</v>
      </c>
      <c r="AE1427" s="6">
        <v>20</v>
      </c>
      <c r="AF1427" s="6" t="s">
        <v>1784</v>
      </c>
      <c r="AG1427" s="6">
        <v>20</v>
      </c>
      <c r="AH1427" s="6" t="s">
        <v>1784</v>
      </c>
      <c r="AI1427" s="6">
        <v>5</v>
      </c>
      <c r="AJ1427" s="6" t="s">
        <v>1784</v>
      </c>
      <c r="AK1427" s="6">
        <v>2.5</v>
      </c>
      <c r="AL1427" s="6"/>
      <c r="AM1427" s="6">
        <v>7.65</v>
      </c>
      <c r="AN1427" s="6"/>
      <c r="AO1427" s="6">
        <v>48.4</v>
      </c>
      <c r="AP1427" s="6"/>
      <c r="AQ1427" s="6">
        <v>4</v>
      </c>
      <c r="AR1427" s="6"/>
      <c r="AS1427" s="6"/>
      <c r="AT1427" s="6"/>
      <c r="AU1427" s="6"/>
      <c r="AV1427" s="6"/>
      <c r="AW1427" s="6"/>
      <c r="AX1427" s="6"/>
      <c r="AY1427" s="6"/>
      <c r="AZ1427" s="6"/>
      <c r="BA1427" s="6">
        <v>196</v>
      </c>
      <c r="BB1427" s="6"/>
      <c r="BC1427" s="6"/>
      <c r="BD1427" s="6"/>
      <c r="BE1427" s="6"/>
      <c r="BF1427" s="6"/>
      <c r="BG1427" s="6"/>
      <c r="BH1427" s="6"/>
      <c r="BI1427" s="6"/>
      <c r="BJ1427" s="6"/>
      <c r="BK1427" s="6"/>
      <c r="BL1427" s="6"/>
      <c r="BM1427" s="6"/>
      <c r="BN1427" s="6"/>
      <c r="BO1427" s="6"/>
      <c r="BP1427" s="6"/>
      <c r="BQ1427" s="6"/>
      <c r="BR1427" s="6"/>
      <c r="BS1427" s="6"/>
      <c r="BT1427" s="6"/>
      <c r="BU1427" s="6"/>
      <c r="BV1427" s="6"/>
      <c r="BW1427" s="6"/>
      <c r="BX1427" s="6"/>
      <c r="BY1427" s="6"/>
      <c r="BZ1427" s="6"/>
      <c r="CA1427" s="6">
        <v>5</v>
      </c>
      <c r="CB1427" s="6" t="s">
        <v>1784</v>
      </c>
      <c r="CC1427" s="6">
        <v>0.25</v>
      </c>
      <c r="CD1427" s="6" t="s">
        <v>1784</v>
      </c>
      <c r="CE1427" s="6">
        <v>20</v>
      </c>
      <c r="CF1427" s="6"/>
      <c r="CG1427" s="6"/>
      <c r="CH1427" s="6"/>
      <c r="CI1427" s="6"/>
      <c r="CJ1427" s="6"/>
      <c r="CK1427" s="6"/>
      <c r="CL1427" s="6"/>
      <c r="CM1427" s="6"/>
      <c r="CN1427" s="6"/>
      <c r="CO1427" s="6"/>
      <c r="CP1427" s="6"/>
      <c r="CQ1427" s="6"/>
      <c r="CR1427" s="6"/>
      <c r="CS1427" s="6"/>
      <c r="CT1427" s="6"/>
      <c r="CU1427" s="6"/>
      <c r="CV1427" s="6"/>
      <c r="CW1427" s="6"/>
      <c r="CX1427" s="6"/>
      <c r="CY1427" s="6"/>
      <c r="CZ1427" s="6"/>
      <c r="DA1427" s="6"/>
      <c r="DB1427" s="6"/>
      <c r="DC1427" s="6"/>
      <c r="DD1427" s="6"/>
      <c r="DE1427" s="6"/>
      <c r="DF1427" s="6"/>
      <c r="DG1427" s="6"/>
      <c r="DH1427" s="6"/>
      <c r="DI1427" s="6"/>
      <c r="DJ1427" s="6"/>
      <c r="DK1427" s="6"/>
      <c r="DL1427" s="6"/>
      <c r="DM1427" s="6"/>
      <c r="DN1427" s="6"/>
      <c r="DO1427" s="6"/>
      <c r="DP1427" s="6"/>
      <c r="DQ1427" s="6"/>
      <c r="DR1427" s="6"/>
      <c r="DS1427" s="6"/>
      <c r="DT1427" s="6"/>
      <c r="DU1427" s="6"/>
      <c r="DV1427" s="6"/>
      <c r="DW1427" s="6"/>
      <c r="DX1427" s="6"/>
      <c r="DY1427" s="6"/>
      <c r="DZ1427" s="6"/>
      <c r="EA1427" s="6"/>
      <c r="EB1427" s="6"/>
      <c r="EC1427" s="6"/>
      <c r="ED1427" s="6"/>
      <c r="EE1427" s="6"/>
      <c r="EF1427" s="6"/>
      <c r="EG1427" s="6"/>
      <c r="EH1427" s="6"/>
      <c r="EI1427" s="6"/>
      <c r="EJ1427" s="6"/>
      <c r="EK1427" s="6"/>
      <c r="EL1427" s="6"/>
      <c r="EM1427" s="6"/>
      <c r="EN1427" s="6"/>
      <c r="EO1427" s="6"/>
      <c r="EP1427" s="6"/>
      <c r="EQ1427" s="6"/>
      <c r="ER1427" s="6"/>
      <c r="ES1427" s="6"/>
      <c r="ET1427" s="6"/>
      <c r="EU1427" s="6"/>
      <c r="EV1427" s="6"/>
      <c r="EW1427" s="6"/>
      <c r="EX1427" s="6"/>
      <c r="EY1427" s="6"/>
      <c r="EZ1427" s="6"/>
      <c r="FA1427" s="6"/>
      <c r="FB1427" s="6"/>
      <c r="FC1427" s="6"/>
      <c r="FD1427" s="6"/>
      <c r="FE1427" s="6"/>
      <c r="FF1427" s="6"/>
      <c r="FG1427" s="6"/>
      <c r="FH1427" s="6"/>
      <c r="FI1427" s="6"/>
      <c r="FJ1427" s="6"/>
      <c r="FK1427" s="6"/>
      <c r="FL1427" s="6"/>
      <c r="FM1427" s="6"/>
      <c r="FN1427" s="6"/>
      <c r="FO1427" s="6"/>
      <c r="FP1427" s="6"/>
      <c r="FQ1427" s="6"/>
      <c r="FR1427" s="6"/>
      <c r="FS1427" s="6"/>
      <c r="FT1427" s="6"/>
      <c r="FU1427" s="6"/>
      <c r="FV1427" s="6"/>
      <c r="FW1427" s="6"/>
      <c r="FX1427" s="6"/>
      <c r="FY1427" s="6"/>
      <c r="FZ1427" s="6"/>
      <c r="GA1427" s="6"/>
      <c r="GB1427" s="6"/>
      <c r="GC1427" s="6"/>
      <c r="GD1427" s="6"/>
      <c r="GE1427" s="6"/>
      <c r="GF1427" s="6"/>
      <c r="GG1427" s="6"/>
      <c r="GH1427" s="6"/>
      <c r="GI1427" s="6"/>
      <c r="GJ1427" s="6"/>
      <c r="GK1427" s="6"/>
      <c r="GL1427" s="6"/>
      <c r="GM1427" s="6"/>
      <c r="GN1427" s="6"/>
      <c r="GO1427" s="6"/>
      <c r="GP1427" s="6"/>
      <c r="GQ1427" s="6"/>
      <c r="GR1427" s="6"/>
      <c r="GS1427" s="6"/>
      <c r="GT1427" s="6"/>
      <c r="GU1427" s="6"/>
      <c r="GV1427" s="6"/>
      <c r="GW1427" s="6"/>
      <c r="GX1427" s="6"/>
      <c r="GY1427" s="6"/>
      <c r="GZ1427" s="6"/>
      <c r="HA1427" s="6"/>
      <c r="HB1427" s="6"/>
      <c r="HC1427" s="6"/>
      <c r="HD1427" s="6"/>
      <c r="HE1427" s="6"/>
      <c r="HF1427" s="6"/>
      <c r="HG1427" s="6"/>
      <c r="HH1427" s="6"/>
      <c r="HI1427" s="6"/>
      <c r="HJ1427" s="6"/>
      <c r="HK1427" s="6"/>
      <c r="HL1427" s="6"/>
      <c r="HM1427" s="6"/>
      <c r="HN1427" s="6"/>
      <c r="HO1427" s="6"/>
      <c r="HP1427" s="6"/>
      <c r="HQ1427" s="6"/>
      <c r="HR1427" s="6"/>
      <c r="HS1427" s="6"/>
      <c r="HT1427" s="6"/>
      <c r="HU1427" s="6"/>
      <c r="HV1427" s="6"/>
      <c r="HW1427" s="6"/>
      <c r="HX1427" s="6"/>
      <c r="HY1427" s="6"/>
      <c r="HZ1427" s="6"/>
      <c r="IA1427" s="6"/>
      <c r="IB1427" s="6"/>
      <c r="IC1427" s="6"/>
      <c r="ID1427" s="6"/>
      <c r="IE1427" s="6"/>
      <c r="IF1427" s="6"/>
      <c r="IG1427" s="6"/>
      <c r="IH1427" s="6"/>
      <c r="II1427" s="6"/>
      <c r="IJ1427" s="6"/>
      <c r="IK1427" s="6"/>
      <c r="IL1427" s="6"/>
      <c r="IM1427" s="6"/>
      <c r="IN1427" s="6"/>
      <c r="IO1427" s="6"/>
      <c r="IP1427" s="6"/>
      <c r="IQ1427" s="6"/>
      <c r="IR1427" s="6"/>
      <c r="IS1427" s="6"/>
      <c r="IT1427" s="6"/>
      <c r="IU1427" s="6"/>
      <c r="IV1427" s="6"/>
    </row>
    <row r="1428" spans="1:256" s="62" customFormat="1" x14ac:dyDescent="0.2">
      <c r="A1428" s="6" t="s">
        <v>894</v>
      </c>
      <c r="B1428" s="66">
        <v>40009.5</v>
      </c>
      <c r="C1428" s="66"/>
      <c r="D1428" s="6" t="s">
        <v>1187</v>
      </c>
      <c r="E1428" s="6" t="s">
        <v>1188</v>
      </c>
      <c r="F1428" s="6"/>
      <c r="G1428" s="6">
        <v>70</v>
      </c>
      <c r="H1428" s="6"/>
      <c r="I1428" s="6"/>
      <c r="J1428" s="6"/>
      <c r="K1428" s="6">
        <v>0.01</v>
      </c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  <c r="BD1428" s="6"/>
      <c r="BE1428" s="6"/>
      <c r="BF1428" s="6"/>
      <c r="BG1428" s="6"/>
      <c r="BH1428" s="6"/>
      <c r="BI1428" s="6"/>
      <c r="BJ1428" s="6"/>
      <c r="BK1428" s="6"/>
      <c r="BL1428" s="6"/>
      <c r="BM1428" s="6"/>
      <c r="BN1428" s="6"/>
      <c r="BO1428" s="6"/>
      <c r="BP1428" s="6"/>
      <c r="BQ1428" s="6"/>
      <c r="BR1428" s="6"/>
      <c r="BS1428" s="6"/>
      <c r="BT1428" s="6"/>
      <c r="BU1428" s="6"/>
      <c r="BV1428" s="6"/>
      <c r="BW1428" s="6"/>
      <c r="BX1428" s="6"/>
      <c r="BY1428" s="6">
        <v>2.1</v>
      </c>
      <c r="BZ1428" s="6"/>
      <c r="CA1428" s="6"/>
      <c r="CB1428" s="6"/>
      <c r="CC1428" s="6"/>
      <c r="CD1428" s="6"/>
      <c r="CE1428" s="6"/>
      <c r="CF1428" s="6"/>
      <c r="CG1428" s="6"/>
      <c r="CH1428" s="6"/>
      <c r="CI1428" s="6"/>
      <c r="CJ1428" s="6"/>
      <c r="CK1428" s="6"/>
      <c r="CL1428" s="6"/>
      <c r="CM1428" s="6"/>
      <c r="CN1428" s="6"/>
      <c r="CO1428" s="6"/>
      <c r="CP1428" s="6"/>
      <c r="CQ1428" s="6"/>
      <c r="CR1428" s="6"/>
      <c r="CS1428" s="6"/>
      <c r="CT1428" s="6"/>
      <c r="CU1428" s="6"/>
      <c r="CV1428" s="6"/>
      <c r="CW1428" s="6"/>
      <c r="CX1428" s="6"/>
      <c r="CY1428" s="6"/>
      <c r="CZ1428" s="6"/>
      <c r="DA1428" s="6"/>
      <c r="DB1428" s="6"/>
      <c r="DC1428" s="6"/>
      <c r="DD1428" s="6"/>
      <c r="DE1428" s="6"/>
      <c r="DF1428" s="6"/>
      <c r="DG1428" s="6"/>
      <c r="DH1428" s="6"/>
      <c r="DI1428" s="6"/>
      <c r="DJ1428" s="6"/>
      <c r="DK1428" s="6"/>
      <c r="DL1428" s="6"/>
      <c r="DM1428" s="6"/>
      <c r="DN1428" s="6"/>
      <c r="DO1428" s="6"/>
      <c r="DP1428" s="6"/>
      <c r="DQ1428" s="6"/>
      <c r="DR1428" s="6"/>
      <c r="DS1428" s="6"/>
      <c r="DT1428" s="6"/>
      <c r="DU1428" s="6"/>
      <c r="DV1428" s="6"/>
      <c r="DW1428" s="6"/>
      <c r="DX1428" s="6"/>
      <c r="DY1428" s="6"/>
      <c r="DZ1428" s="6"/>
      <c r="EA1428" s="6"/>
      <c r="EB1428" s="6"/>
      <c r="EC1428" s="6"/>
      <c r="ED1428" s="6"/>
      <c r="EE1428" s="6"/>
      <c r="EF1428" s="6"/>
      <c r="EG1428" s="6"/>
      <c r="EH1428" s="6"/>
      <c r="EI1428" s="6"/>
      <c r="EJ1428" s="6"/>
      <c r="EK1428" s="6"/>
      <c r="EL1428" s="6"/>
      <c r="EM1428" s="6"/>
      <c r="EN1428" s="6"/>
      <c r="EO1428" s="6"/>
      <c r="EP1428" s="6"/>
      <c r="EQ1428" s="6"/>
      <c r="ER1428" s="6"/>
      <c r="ES1428" s="6"/>
      <c r="ET1428" s="6"/>
      <c r="EU1428" s="6"/>
      <c r="EV1428" s="6"/>
      <c r="EW1428" s="6"/>
      <c r="EX1428" s="6"/>
      <c r="EY1428" s="6"/>
      <c r="EZ1428" s="6"/>
      <c r="FA1428" s="6"/>
      <c r="FB1428" s="6"/>
      <c r="FC1428" s="6"/>
      <c r="FD1428" s="6"/>
      <c r="FE1428" s="6"/>
      <c r="FF1428" s="6"/>
      <c r="FG1428" s="6"/>
      <c r="FH1428" s="6"/>
      <c r="FI1428" s="6"/>
      <c r="FJ1428" s="6"/>
      <c r="FK1428" s="6"/>
      <c r="FL1428" s="6"/>
      <c r="FM1428" s="6"/>
      <c r="FN1428" s="6"/>
      <c r="FO1428" s="6"/>
      <c r="FP1428" s="6"/>
      <c r="FQ1428" s="6"/>
      <c r="FR1428" s="6"/>
      <c r="FS1428" s="6"/>
      <c r="FT1428" s="6"/>
      <c r="FU1428" s="6"/>
      <c r="FV1428" s="6"/>
      <c r="FW1428" s="6"/>
      <c r="FX1428" s="6"/>
      <c r="FY1428" s="6"/>
      <c r="FZ1428" s="6"/>
      <c r="GA1428" s="6"/>
      <c r="GB1428" s="6"/>
      <c r="GC1428" s="6"/>
      <c r="GD1428" s="6"/>
      <c r="GE1428" s="6"/>
      <c r="GF1428" s="6"/>
      <c r="GG1428" s="6"/>
      <c r="GH1428" s="6"/>
      <c r="GI1428" s="6"/>
      <c r="GJ1428" s="6"/>
      <c r="GK1428" s="6"/>
      <c r="GL1428" s="6"/>
      <c r="GM1428" s="6"/>
      <c r="GN1428" s="6"/>
      <c r="GO1428" s="6"/>
      <c r="GP1428" s="6"/>
      <c r="GQ1428" s="6"/>
      <c r="GR1428" s="6"/>
      <c r="GS1428" s="6"/>
      <c r="GT1428" s="6"/>
      <c r="GU1428" s="6"/>
      <c r="GV1428" s="6"/>
      <c r="GW1428" s="6"/>
      <c r="GX1428" s="6"/>
      <c r="GY1428" s="6"/>
      <c r="GZ1428" s="6"/>
      <c r="HA1428" s="6"/>
      <c r="HB1428" s="6"/>
      <c r="HC1428" s="6"/>
      <c r="HD1428" s="6"/>
      <c r="HE1428" s="6"/>
      <c r="HF1428" s="6"/>
      <c r="HG1428" s="6"/>
      <c r="HH1428" s="6"/>
      <c r="HI1428" s="6"/>
      <c r="HJ1428" s="6"/>
      <c r="HK1428" s="6"/>
      <c r="HL1428" s="6"/>
      <c r="HM1428" s="6"/>
      <c r="HN1428" s="6"/>
      <c r="HO1428" s="6"/>
      <c r="HP1428" s="6"/>
      <c r="HQ1428" s="6"/>
      <c r="HR1428" s="6"/>
      <c r="HS1428" s="6"/>
      <c r="HT1428" s="6"/>
      <c r="HU1428" s="6"/>
      <c r="HV1428" s="6"/>
      <c r="HW1428" s="6"/>
      <c r="HX1428" s="6"/>
      <c r="HY1428" s="6"/>
      <c r="HZ1428" s="6"/>
      <c r="IA1428" s="6"/>
      <c r="IB1428" s="6"/>
      <c r="IC1428" s="6"/>
      <c r="ID1428" s="6"/>
      <c r="IE1428" s="6"/>
      <c r="IF1428" s="6"/>
      <c r="IG1428" s="6"/>
      <c r="IH1428" s="6"/>
      <c r="II1428" s="6"/>
      <c r="IJ1428" s="6"/>
      <c r="IK1428" s="6"/>
      <c r="IL1428" s="6"/>
      <c r="IM1428" s="6"/>
      <c r="IN1428" s="6"/>
      <c r="IO1428" s="6"/>
      <c r="IP1428" s="6"/>
      <c r="IQ1428" s="6"/>
      <c r="IR1428" s="6"/>
      <c r="IS1428" s="6"/>
      <c r="IT1428" s="6"/>
      <c r="IU1428" s="6"/>
      <c r="IV1428" s="6"/>
    </row>
    <row r="1429" spans="1:256" s="62" customFormat="1" x14ac:dyDescent="0.2">
      <c r="A1429" s="6" t="s">
        <v>894</v>
      </c>
      <c r="B1429" s="66">
        <v>40155.400694444441</v>
      </c>
      <c r="C1429" s="66">
        <v>40156.071527777778</v>
      </c>
      <c r="D1429" s="6" t="s">
        <v>1189</v>
      </c>
      <c r="E1429" s="6" t="s">
        <v>1190</v>
      </c>
      <c r="F1429" s="6"/>
      <c r="G1429" s="6">
        <v>50</v>
      </c>
      <c r="H1429" s="6"/>
      <c r="I1429" s="6"/>
      <c r="J1429" s="6"/>
      <c r="K1429" s="6"/>
      <c r="L1429" s="6"/>
      <c r="M1429" s="6">
        <v>8.5</v>
      </c>
      <c r="N1429" s="6"/>
      <c r="O1429" s="6">
        <v>4460</v>
      </c>
      <c r="P1429" s="6"/>
      <c r="Q1429" s="6">
        <v>6550</v>
      </c>
      <c r="R1429" s="6"/>
      <c r="S1429" s="6">
        <v>0.46100000000000002</v>
      </c>
      <c r="T1429" s="6"/>
      <c r="U1429" s="6">
        <v>1.6</v>
      </c>
      <c r="V1429" s="6"/>
      <c r="W1429" s="6">
        <v>66.3</v>
      </c>
      <c r="X1429" s="6"/>
      <c r="Y1429" s="6">
        <v>2970</v>
      </c>
      <c r="Z1429" s="6"/>
      <c r="AA1429" s="6">
        <v>4570</v>
      </c>
      <c r="AB1429" s="6"/>
      <c r="AC1429" s="6">
        <v>13000</v>
      </c>
      <c r="AD1429" s="6" t="s">
        <v>1784</v>
      </c>
      <c r="AE1429" s="6">
        <v>20</v>
      </c>
      <c r="AF1429" s="6"/>
      <c r="AG1429" s="6">
        <v>2700</v>
      </c>
      <c r="AH1429" s="6"/>
      <c r="AI1429" s="6">
        <v>130</v>
      </c>
      <c r="AJ1429" s="6" t="s">
        <v>1784</v>
      </c>
      <c r="AK1429" s="6">
        <v>2.5</v>
      </c>
      <c r="AL1429" s="6"/>
      <c r="AM1429" s="6">
        <v>6.98</v>
      </c>
      <c r="AN1429" s="6"/>
      <c r="AO1429" s="6">
        <v>118</v>
      </c>
      <c r="AP1429" s="6"/>
      <c r="AQ1429" s="6">
        <v>59</v>
      </c>
      <c r="AR1429" s="6"/>
      <c r="AS1429" s="6"/>
      <c r="AT1429" s="6"/>
      <c r="AU1429" s="6"/>
      <c r="AV1429" s="6"/>
      <c r="AW1429" s="6"/>
      <c r="AX1429" s="6"/>
      <c r="AY1429" s="6"/>
      <c r="AZ1429" s="6"/>
      <c r="BA1429" s="6">
        <v>55</v>
      </c>
      <c r="BB1429" s="6"/>
      <c r="BC1429" s="6"/>
      <c r="BD1429" s="6"/>
      <c r="BE1429" s="6"/>
      <c r="BF1429" s="6"/>
      <c r="BG1429" s="6"/>
      <c r="BH1429" s="6"/>
      <c r="BI1429" s="6"/>
      <c r="BJ1429" s="6"/>
      <c r="BK1429" s="6"/>
      <c r="BL1429" s="6"/>
      <c r="BM1429" s="6"/>
      <c r="BN1429" s="6"/>
      <c r="BO1429" s="6"/>
      <c r="BP1429" s="6"/>
      <c r="BQ1429" s="6"/>
      <c r="BR1429" s="6"/>
      <c r="BS1429" s="6"/>
      <c r="BT1429" s="6"/>
      <c r="BU1429" s="6"/>
      <c r="BV1429" s="6"/>
      <c r="BW1429" s="6"/>
      <c r="BX1429" s="6"/>
      <c r="BY1429" s="6"/>
      <c r="BZ1429" s="6"/>
      <c r="CA1429" s="6">
        <v>59</v>
      </c>
      <c r="CB1429" s="6"/>
      <c r="CC1429" s="6">
        <v>5.0999999999999996</v>
      </c>
      <c r="CD1429" s="6" t="s">
        <v>1784</v>
      </c>
      <c r="CE1429" s="6">
        <v>20</v>
      </c>
      <c r="CF1429" s="6"/>
      <c r="CG1429" s="6"/>
      <c r="CH1429" s="6"/>
      <c r="CI1429" s="6"/>
      <c r="CJ1429" s="6"/>
      <c r="CK1429" s="6"/>
      <c r="CL1429" s="6"/>
      <c r="CM1429" s="6"/>
      <c r="CN1429" s="6"/>
      <c r="CO1429" s="6"/>
      <c r="CP1429" s="6"/>
      <c r="CQ1429" s="6"/>
      <c r="CR1429" s="6"/>
      <c r="CS1429" s="6"/>
      <c r="CT1429" s="6"/>
      <c r="CU1429" s="6"/>
      <c r="CV1429" s="6"/>
      <c r="CW1429" s="6"/>
      <c r="CX1429" s="6"/>
      <c r="CY1429" s="6"/>
      <c r="CZ1429" s="6"/>
      <c r="DA1429" s="6"/>
      <c r="DB1429" s="6"/>
      <c r="DC1429" s="6"/>
      <c r="DD1429" s="6"/>
      <c r="DE1429" s="6"/>
      <c r="DF1429" s="6"/>
      <c r="DG1429" s="6"/>
      <c r="DH1429" s="6"/>
      <c r="DI1429" s="6"/>
      <c r="DJ1429" s="6"/>
      <c r="DK1429" s="6"/>
      <c r="DL1429" s="6"/>
      <c r="DM1429" s="6"/>
      <c r="DN1429" s="6"/>
      <c r="DO1429" s="6"/>
      <c r="DP1429" s="6"/>
      <c r="DQ1429" s="6"/>
      <c r="DR1429" s="6"/>
      <c r="DS1429" s="6"/>
      <c r="DT1429" s="6"/>
      <c r="DU1429" s="6"/>
      <c r="DV1429" s="6"/>
      <c r="DW1429" s="6"/>
      <c r="DX1429" s="6"/>
      <c r="DY1429" s="6"/>
      <c r="DZ1429" s="6"/>
      <c r="EA1429" s="6"/>
      <c r="EB1429" s="6"/>
      <c r="EC1429" s="6"/>
      <c r="ED1429" s="6"/>
      <c r="EE1429" s="6"/>
      <c r="EF1429" s="6"/>
      <c r="EG1429" s="6"/>
      <c r="EH1429" s="6"/>
      <c r="EI1429" s="6"/>
      <c r="EJ1429" s="6"/>
      <c r="EK1429" s="6"/>
      <c r="EL1429" s="6"/>
      <c r="EM1429" s="6"/>
      <c r="EN1429" s="6"/>
      <c r="EO1429" s="6"/>
      <c r="EP1429" s="6"/>
      <c r="EQ1429" s="6"/>
      <c r="ER1429" s="6"/>
      <c r="ES1429" s="6"/>
      <c r="ET1429" s="6"/>
      <c r="EU1429" s="6"/>
      <c r="EV1429" s="6"/>
      <c r="EW1429" s="6"/>
      <c r="EX1429" s="6"/>
      <c r="EY1429" s="6"/>
      <c r="EZ1429" s="6"/>
      <c r="FA1429" s="6"/>
      <c r="FB1429" s="6"/>
      <c r="FC1429" s="6"/>
      <c r="FD1429" s="6"/>
      <c r="FE1429" s="6"/>
      <c r="FF1429" s="6"/>
      <c r="FG1429" s="6"/>
      <c r="FH1429" s="6"/>
      <c r="FI1429" s="6"/>
      <c r="FJ1429" s="6"/>
      <c r="FK1429" s="6"/>
      <c r="FL1429" s="6"/>
      <c r="FM1429" s="6"/>
      <c r="FN1429" s="6"/>
      <c r="FO1429" s="6"/>
      <c r="FP1429" s="6"/>
      <c r="FQ1429" s="6"/>
      <c r="FR1429" s="6"/>
      <c r="FS1429" s="6"/>
      <c r="FT1429" s="6"/>
      <c r="FU1429" s="6"/>
      <c r="FV1429" s="6"/>
      <c r="FW1429" s="6"/>
      <c r="FX1429" s="6"/>
      <c r="FY1429" s="6"/>
      <c r="FZ1429" s="6"/>
      <c r="GA1429" s="6"/>
      <c r="GB1429" s="6"/>
      <c r="GC1429" s="6"/>
      <c r="GD1429" s="6"/>
      <c r="GE1429" s="6"/>
      <c r="GF1429" s="6"/>
      <c r="GG1429" s="6"/>
      <c r="GH1429" s="6"/>
      <c r="GI1429" s="6"/>
      <c r="GJ1429" s="6"/>
      <c r="GK1429" s="6"/>
      <c r="GL1429" s="6"/>
      <c r="GM1429" s="6"/>
      <c r="GN1429" s="6"/>
      <c r="GO1429" s="6"/>
      <c r="GP1429" s="6"/>
      <c r="GQ1429" s="6"/>
      <c r="GR1429" s="6"/>
      <c r="GS1429" s="6"/>
      <c r="GT1429" s="6"/>
      <c r="GU1429" s="6"/>
      <c r="GV1429" s="6"/>
      <c r="GW1429" s="6"/>
      <c r="GX1429" s="6"/>
      <c r="GY1429" s="6"/>
      <c r="GZ1429" s="6"/>
      <c r="HA1429" s="6"/>
      <c r="HB1429" s="6"/>
      <c r="HC1429" s="6"/>
      <c r="HD1429" s="6"/>
      <c r="HE1429" s="6"/>
      <c r="HF1429" s="6"/>
      <c r="HG1429" s="6"/>
      <c r="HH1429" s="6"/>
      <c r="HI1429" s="6"/>
      <c r="HJ1429" s="6"/>
      <c r="HK1429" s="6"/>
      <c r="HL1429" s="6"/>
      <c r="HM1429" s="6"/>
      <c r="HN1429" s="6"/>
      <c r="HO1429" s="6"/>
      <c r="HP1429" s="6"/>
      <c r="HQ1429" s="6"/>
      <c r="HR1429" s="6"/>
      <c r="HS1429" s="6"/>
      <c r="HT1429" s="6"/>
      <c r="HU1429" s="6"/>
      <c r="HV1429" s="6"/>
      <c r="HW1429" s="6"/>
      <c r="HX1429" s="6"/>
      <c r="HY1429" s="6"/>
      <c r="HZ1429" s="6"/>
      <c r="IA1429" s="6"/>
      <c r="IB1429" s="6"/>
      <c r="IC1429" s="6"/>
      <c r="ID1429" s="6"/>
      <c r="IE1429" s="6"/>
      <c r="IF1429" s="6"/>
      <c r="IG1429" s="6"/>
      <c r="IH1429" s="6"/>
      <c r="II1429" s="6"/>
      <c r="IJ1429" s="6"/>
      <c r="IK1429" s="6"/>
      <c r="IL1429" s="6"/>
      <c r="IM1429" s="6"/>
      <c r="IN1429" s="6"/>
      <c r="IO1429" s="6"/>
      <c r="IP1429" s="6"/>
      <c r="IQ1429" s="6"/>
      <c r="IR1429" s="6"/>
      <c r="IS1429" s="6"/>
      <c r="IT1429" s="6"/>
      <c r="IU1429" s="6"/>
      <c r="IV1429" s="6"/>
    </row>
    <row r="1430" spans="1:256" s="62" customFormat="1" x14ac:dyDescent="0.2">
      <c r="A1430" s="6" t="s">
        <v>894</v>
      </c>
      <c r="B1430" s="66">
        <v>40157.6875</v>
      </c>
      <c r="C1430" s="66"/>
      <c r="D1430" s="6" t="s">
        <v>1191</v>
      </c>
      <c r="E1430" s="6" t="s">
        <v>1192</v>
      </c>
      <c r="F1430" s="6"/>
      <c r="G1430" s="6">
        <v>70</v>
      </c>
      <c r="H1430" s="6"/>
      <c r="I1430" s="6"/>
      <c r="J1430" s="6"/>
      <c r="K1430" s="6">
        <v>0.02</v>
      </c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  <c r="BD1430" s="6"/>
      <c r="BE1430" s="6"/>
      <c r="BF1430" s="6"/>
      <c r="BG1430" s="6"/>
      <c r="BH1430" s="6"/>
      <c r="BI1430" s="6"/>
      <c r="BJ1430" s="6"/>
      <c r="BK1430" s="6"/>
      <c r="BL1430" s="6"/>
      <c r="BM1430" s="6"/>
      <c r="BN1430" s="6"/>
      <c r="BO1430" s="6"/>
      <c r="BP1430" s="6"/>
      <c r="BQ1430" s="6"/>
      <c r="BR1430" s="6"/>
      <c r="BS1430" s="6"/>
      <c r="BT1430" s="6"/>
      <c r="BU1430" s="6"/>
      <c r="BV1430" s="6"/>
      <c r="BW1430" s="6"/>
      <c r="BX1430" s="6"/>
      <c r="BY1430" s="6">
        <v>4.3</v>
      </c>
      <c r="BZ1430" s="6"/>
      <c r="CA1430" s="6"/>
      <c r="CB1430" s="6"/>
      <c r="CC1430" s="6"/>
      <c r="CD1430" s="6"/>
      <c r="CE1430" s="6"/>
      <c r="CF1430" s="6"/>
      <c r="CG1430" s="6"/>
      <c r="CH1430" s="6"/>
      <c r="CI1430" s="6"/>
      <c r="CJ1430" s="6"/>
      <c r="CK1430" s="6"/>
      <c r="CL1430" s="6"/>
      <c r="CM1430" s="6"/>
      <c r="CN1430" s="6"/>
      <c r="CO1430" s="6"/>
      <c r="CP1430" s="6"/>
      <c r="CQ1430" s="6"/>
      <c r="CR1430" s="6"/>
      <c r="CS1430" s="6"/>
      <c r="CT1430" s="6"/>
      <c r="CU1430" s="6"/>
      <c r="CV1430" s="6"/>
      <c r="CW1430" s="6"/>
      <c r="CX1430" s="6"/>
      <c r="CY1430" s="6"/>
      <c r="CZ1430" s="6"/>
      <c r="DA1430" s="6"/>
      <c r="DB1430" s="6"/>
      <c r="DC1430" s="6"/>
      <c r="DD1430" s="6"/>
      <c r="DE1430" s="6"/>
      <c r="DF1430" s="6"/>
      <c r="DG1430" s="6"/>
      <c r="DH1430" s="6"/>
      <c r="DI1430" s="6"/>
      <c r="DJ1430" s="6"/>
      <c r="DK1430" s="6"/>
      <c r="DL1430" s="6"/>
      <c r="DM1430" s="6"/>
      <c r="DN1430" s="6"/>
      <c r="DO1430" s="6"/>
      <c r="DP1430" s="6"/>
      <c r="DQ1430" s="6"/>
      <c r="DR1430" s="6"/>
      <c r="DS1430" s="6"/>
      <c r="DT1430" s="6"/>
      <c r="DU1430" s="6"/>
      <c r="DV1430" s="6"/>
      <c r="DW1430" s="6"/>
      <c r="DX1430" s="6"/>
      <c r="DY1430" s="6"/>
      <c r="DZ1430" s="6"/>
      <c r="EA1430" s="6"/>
      <c r="EB1430" s="6"/>
      <c r="EC1430" s="6"/>
      <c r="ED1430" s="6"/>
      <c r="EE1430" s="6"/>
      <c r="EF1430" s="6"/>
      <c r="EG1430" s="6"/>
      <c r="EH1430" s="6"/>
      <c r="EI1430" s="6"/>
      <c r="EJ1430" s="6"/>
      <c r="EK1430" s="6"/>
      <c r="EL1430" s="6"/>
      <c r="EM1430" s="6"/>
      <c r="EN1430" s="6"/>
      <c r="EO1430" s="6"/>
      <c r="EP1430" s="6"/>
      <c r="EQ1430" s="6"/>
      <c r="ER1430" s="6"/>
      <c r="ES1430" s="6"/>
      <c r="ET1430" s="6"/>
      <c r="EU1430" s="6"/>
      <c r="EV1430" s="6"/>
      <c r="EW1430" s="6"/>
      <c r="EX1430" s="6"/>
      <c r="EY1430" s="6"/>
      <c r="EZ1430" s="6"/>
      <c r="FA1430" s="6"/>
      <c r="FB1430" s="6"/>
      <c r="FC1430" s="6"/>
      <c r="FD1430" s="6"/>
      <c r="FE1430" s="6"/>
      <c r="FF1430" s="6"/>
      <c r="FG1430" s="6"/>
      <c r="FH1430" s="6"/>
      <c r="FI1430" s="6"/>
      <c r="FJ1430" s="6"/>
      <c r="FK1430" s="6"/>
      <c r="FL1430" s="6"/>
      <c r="FM1430" s="6"/>
      <c r="FN1430" s="6"/>
      <c r="FO1430" s="6"/>
      <c r="FP1430" s="6"/>
      <c r="FQ1430" s="6"/>
      <c r="FR1430" s="6"/>
      <c r="FS1430" s="6"/>
      <c r="FT1430" s="6"/>
      <c r="FU1430" s="6"/>
      <c r="FV1430" s="6"/>
      <c r="FW1430" s="6"/>
      <c r="FX1430" s="6"/>
      <c r="FY1430" s="6"/>
      <c r="FZ1430" s="6"/>
      <c r="GA1430" s="6"/>
      <c r="GB1430" s="6"/>
      <c r="GC1430" s="6"/>
      <c r="GD1430" s="6"/>
      <c r="GE1430" s="6"/>
      <c r="GF1430" s="6"/>
      <c r="GG1430" s="6"/>
      <c r="GH1430" s="6"/>
      <c r="GI1430" s="6"/>
      <c r="GJ1430" s="6"/>
      <c r="GK1430" s="6"/>
      <c r="GL1430" s="6"/>
      <c r="GM1430" s="6"/>
      <c r="GN1430" s="6"/>
      <c r="GO1430" s="6"/>
      <c r="GP1430" s="6"/>
      <c r="GQ1430" s="6"/>
      <c r="GR1430" s="6"/>
      <c r="GS1430" s="6"/>
      <c r="GT1430" s="6"/>
      <c r="GU1430" s="6"/>
      <c r="GV1430" s="6"/>
      <c r="GW1430" s="6"/>
      <c r="GX1430" s="6"/>
      <c r="GY1430" s="6"/>
      <c r="GZ1430" s="6"/>
      <c r="HA1430" s="6"/>
      <c r="HB1430" s="6"/>
      <c r="HC1430" s="6"/>
      <c r="HD1430" s="6"/>
      <c r="HE1430" s="6"/>
      <c r="HF1430" s="6"/>
      <c r="HG1430" s="6"/>
      <c r="HH1430" s="6"/>
      <c r="HI1430" s="6"/>
      <c r="HJ1430" s="6"/>
      <c r="HK1430" s="6"/>
      <c r="HL1430" s="6"/>
      <c r="HM1430" s="6"/>
      <c r="HN1430" s="6"/>
      <c r="HO1430" s="6"/>
      <c r="HP1430" s="6"/>
      <c r="HQ1430" s="6"/>
      <c r="HR1430" s="6"/>
      <c r="HS1430" s="6"/>
      <c r="HT1430" s="6"/>
      <c r="HU1430" s="6"/>
      <c r="HV1430" s="6"/>
      <c r="HW1430" s="6"/>
      <c r="HX1430" s="6"/>
      <c r="HY1430" s="6"/>
      <c r="HZ1430" s="6"/>
      <c r="IA1430" s="6"/>
      <c r="IB1430" s="6"/>
      <c r="IC1430" s="6"/>
      <c r="ID1430" s="6"/>
      <c r="IE1430" s="6"/>
      <c r="IF1430" s="6"/>
      <c r="IG1430" s="6"/>
      <c r="IH1430" s="6"/>
      <c r="II1430" s="6"/>
      <c r="IJ1430" s="6"/>
      <c r="IK1430" s="6"/>
      <c r="IL1430" s="6"/>
      <c r="IM1430" s="6"/>
      <c r="IN1430" s="6"/>
      <c r="IO1430" s="6"/>
      <c r="IP1430" s="6"/>
      <c r="IQ1430" s="6"/>
      <c r="IR1430" s="6"/>
      <c r="IS1430" s="6"/>
      <c r="IT1430" s="6"/>
      <c r="IU1430" s="6"/>
      <c r="IV1430" s="6"/>
    </row>
    <row r="1431" spans="1:256" s="62" customFormat="1" x14ac:dyDescent="0.2">
      <c r="A1431" s="6" t="s">
        <v>894</v>
      </c>
      <c r="B1431" s="66">
        <v>40201.603472222225</v>
      </c>
      <c r="C1431" s="66">
        <v>40203.293749999997</v>
      </c>
      <c r="D1431" s="6" t="s">
        <v>1193</v>
      </c>
      <c r="E1431" s="6" t="s">
        <v>1194</v>
      </c>
      <c r="F1431" s="6"/>
      <c r="G1431" s="6">
        <v>50</v>
      </c>
      <c r="H1431" s="6"/>
      <c r="I1431" s="6"/>
      <c r="J1431" s="6"/>
      <c r="K1431" s="6"/>
      <c r="L1431" s="6"/>
      <c r="M1431" s="6">
        <v>89</v>
      </c>
      <c r="N1431" s="6"/>
      <c r="O1431" s="6">
        <v>2240</v>
      </c>
      <c r="P1431" s="6"/>
      <c r="Q1431" s="6">
        <v>3720</v>
      </c>
      <c r="R1431" s="6"/>
      <c r="S1431" s="6">
        <v>6.0999999999999999E-2</v>
      </c>
      <c r="T1431" s="6"/>
      <c r="U1431" s="6">
        <v>1.1599999999999999</v>
      </c>
      <c r="V1431" s="6"/>
      <c r="W1431" s="6">
        <v>30.3</v>
      </c>
      <c r="X1431" s="6"/>
      <c r="Y1431" s="6">
        <v>99.4</v>
      </c>
      <c r="Z1431" s="6"/>
      <c r="AA1431" s="6">
        <v>50.5</v>
      </c>
      <c r="AB1431" s="6"/>
      <c r="AC1431" s="6">
        <v>613</v>
      </c>
      <c r="AD1431" s="6" t="s">
        <v>1784</v>
      </c>
      <c r="AE1431" s="6">
        <v>20</v>
      </c>
      <c r="AF1431" s="6"/>
      <c r="AG1431" s="6">
        <v>1400</v>
      </c>
      <c r="AH1431" s="6"/>
      <c r="AI1431" s="6">
        <v>200</v>
      </c>
      <c r="AJ1431" s="6" t="s">
        <v>1784</v>
      </c>
      <c r="AK1431" s="6">
        <v>2.5</v>
      </c>
      <c r="AL1431" s="6"/>
      <c r="AM1431" s="6">
        <v>7.14</v>
      </c>
      <c r="AN1431" s="6"/>
      <c r="AO1431" s="6">
        <v>181</v>
      </c>
      <c r="AP1431" s="6"/>
      <c r="AQ1431" s="6">
        <v>43</v>
      </c>
      <c r="AR1431" s="6"/>
      <c r="AS1431" s="6"/>
      <c r="AT1431" s="6"/>
      <c r="AU1431" s="6"/>
      <c r="AV1431" s="6"/>
      <c r="AW1431" s="6"/>
      <c r="AX1431" s="6"/>
      <c r="AY1431" s="6"/>
      <c r="AZ1431" s="6"/>
      <c r="BA1431" s="6">
        <v>35</v>
      </c>
      <c r="BB1431" s="6"/>
      <c r="BC1431" s="6"/>
      <c r="BD1431" s="6"/>
      <c r="BE1431" s="6"/>
      <c r="BF1431" s="6"/>
      <c r="BG1431" s="6"/>
      <c r="BH1431" s="6"/>
      <c r="BI1431" s="6"/>
      <c r="BJ1431" s="6"/>
      <c r="BK1431" s="6"/>
      <c r="BL1431" s="6"/>
      <c r="BM1431" s="6"/>
      <c r="BN1431" s="6"/>
      <c r="BO1431" s="6"/>
      <c r="BP1431" s="6"/>
      <c r="BQ1431" s="6"/>
      <c r="BR1431" s="6"/>
      <c r="BS1431" s="6"/>
      <c r="BT1431" s="6"/>
      <c r="BU1431" s="6"/>
      <c r="BV1431" s="6"/>
      <c r="BW1431" s="6"/>
      <c r="BX1431" s="6"/>
      <c r="BY1431" s="6"/>
      <c r="BZ1431" s="6"/>
      <c r="CA1431" s="6">
        <v>34</v>
      </c>
      <c r="CB1431" s="6"/>
      <c r="CC1431" s="6">
        <v>5.0999999999999996</v>
      </c>
      <c r="CD1431" s="6" t="s">
        <v>1784</v>
      </c>
      <c r="CE1431" s="6">
        <v>20</v>
      </c>
      <c r="CF1431" s="6"/>
      <c r="CG1431" s="6"/>
      <c r="CH1431" s="6"/>
      <c r="CI1431" s="6"/>
      <c r="CJ1431" s="6"/>
      <c r="CK1431" s="6"/>
      <c r="CL1431" s="6"/>
      <c r="CM1431" s="6"/>
      <c r="CN1431" s="6"/>
      <c r="CO1431" s="6"/>
      <c r="CP1431" s="6"/>
      <c r="CQ1431" s="6"/>
      <c r="CR1431" s="6"/>
      <c r="CS1431" s="6"/>
      <c r="CT1431" s="6"/>
      <c r="CU1431" s="6"/>
      <c r="CV1431" s="6"/>
      <c r="CW1431" s="6"/>
      <c r="CX1431" s="6"/>
      <c r="CY1431" s="6"/>
      <c r="CZ1431" s="6"/>
      <c r="DA1431" s="6"/>
      <c r="DB1431" s="6"/>
      <c r="DC1431" s="6"/>
      <c r="DD1431" s="6"/>
      <c r="DE1431" s="6"/>
      <c r="DF1431" s="6"/>
      <c r="DG1431" s="6"/>
      <c r="DH1431" s="6"/>
      <c r="DI1431" s="6"/>
      <c r="DJ1431" s="6"/>
      <c r="DK1431" s="6"/>
      <c r="DL1431" s="6"/>
      <c r="DM1431" s="6"/>
      <c r="DN1431" s="6"/>
      <c r="DO1431" s="6"/>
      <c r="DP1431" s="6"/>
      <c r="DQ1431" s="6"/>
      <c r="DR1431" s="6"/>
      <c r="DS1431" s="6"/>
      <c r="DT1431" s="6"/>
      <c r="DU1431" s="6"/>
      <c r="DV1431" s="6"/>
      <c r="DW1431" s="6"/>
      <c r="DX1431" s="6"/>
      <c r="DY1431" s="6"/>
      <c r="DZ1431" s="6"/>
      <c r="EA1431" s="6"/>
      <c r="EB1431" s="6"/>
      <c r="EC1431" s="6"/>
      <c r="ED1431" s="6"/>
      <c r="EE1431" s="6"/>
      <c r="EF1431" s="6"/>
      <c r="EG1431" s="6"/>
      <c r="EH1431" s="6"/>
      <c r="EI1431" s="6"/>
      <c r="EJ1431" s="6"/>
      <c r="EK1431" s="6"/>
      <c r="EL1431" s="6"/>
      <c r="EM1431" s="6"/>
      <c r="EN1431" s="6"/>
      <c r="EO1431" s="6"/>
      <c r="EP1431" s="6"/>
      <c r="EQ1431" s="6"/>
      <c r="ER1431" s="6"/>
      <c r="ES1431" s="6"/>
      <c r="ET1431" s="6"/>
      <c r="EU1431" s="6"/>
      <c r="EV1431" s="6"/>
      <c r="EW1431" s="6"/>
      <c r="EX1431" s="6"/>
      <c r="EY1431" s="6"/>
      <c r="EZ1431" s="6"/>
      <c r="FA1431" s="6"/>
      <c r="FB1431" s="6"/>
      <c r="FC1431" s="6"/>
      <c r="FD1431" s="6"/>
      <c r="FE1431" s="6"/>
      <c r="FF1431" s="6"/>
      <c r="FG1431" s="6"/>
      <c r="FH1431" s="6"/>
      <c r="FI1431" s="6"/>
      <c r="FJ1431" s="6"/>
      <c r="FK1431" s="6"/>
      <c r="FL1431" s="6"/>
      <c r="FM1431" s="6"/>
      <c r="FN1431" s="6"/>
      <c r="FO1431" s="6"/>
      <c r="FP1431" s="6"/>
      <c r="FQ1431" s="6"/>
      <c r="FR1431" s="6"/>
      <c r="FS1431" s="6"/>
      <c r="FT1431" s="6"/>
      <c r="FU1431" s="6"/>
      <c r="FV1431" s="6"/>
      <c r="FW1431" s="6"/>
      <c r="FX1431" s="6"/>
      <c r="FY1431" s="6"/>
      <c r="FZ1431" s="6"/>
      <c r="GA1431" s="6"/>
      <c r="GB1431" s="6"/>
      <c r="GC1431" s="6"/>
      <c r="GD1431" s="6"/>
      <c r="GE1431" s="6"/>
      <c r="GF1431" s="6"/>
      <c r="GG1431" s="6"/>
      <c r="GH1431" s="6"/>
      <c r="GI1431" s="6"/>
      <c r="GJ1431" s="6"/>
      <c r="GK1431" s="6"/>
      <c r="GL1431" s="6"/>
      <c r="GM1431" s="6"/>
      <c r="GN1431" s="6"/>
      <c r="GO1431" s="6"/>
      <c r="GP1431" s="6"/>
      <c r="GQ1431" s="6"/>
      <c r="GR1431" s="6"/>
      <c r="GS1431" s="6"/>
      <c r="GT1431" s="6"/>
      <c r="GU1431" s="6"/>
      <c r="GV1431" s="6"/>
      <c r="GW1431" s="6"/>
      <c r="GX1431" s="6"/>
      <c r="GY1431" s="6"/>
      <c r="GZ1431" s="6"/>
      <c r="HA1431" s="6"/>
      <c r="HB1431" s="6"/>
      <c r="HC1431" s="6"/>
      <c r="HD1431" s="6"/>
      <c r="HE1431" s="6"/>
      <c r="HF1431" s="6"/>
      <c r="HG1431" s="6"/>
      <c r="HH1431" s="6"/>
      <c r="HI1431" s="6"/>
      <c r="HJ1431" s="6"/>
      <c r="HK1431" s="6"/>
      <c r="HL1431" s="6"/>
      <c r="HM1431" s="6"/>
      <c r="HN1431" s="6"/>
      <c r="HO1431" s="6"/>
      <c r="HP1431" s="6"/>
      <c r="HQ1431" s="6"/>
      <c r="HR1431" s="6"/>
      <c r="HS1431" s="6"/>
      <c r="HT1431" s="6"/>
      <c r="HU1431" s="6"/>
      <c r="HV1431" s="6"/>
      <c r="HW1431" s="6"/>
      <c r="HX1431" s="6"/>
      <c r="HY1431" s="6"/>
      <c r="HZ1431" s="6"/>
      <c r="IA1431" s="6"/>
      <c r="IB1431" s="6"/>
      <c r="IC1431" s="6"/>
      <c r="ID1431" s="6"/>
      <c r="IE1431" s="6"/>
      <c r="IF1431" s="6"/>
      <c r="IG1431" s="6"/>
      <c r="IH1431" s="6"/>
      <c r="II1431" s="6"/>
      <c r="IJ1431" s="6"/>
      <c r="IK1431" s="6"/>
      <c r="IL1431" s="6"/>
      <c r="IM1431" s="6"/>
      <c r="IN1431" s="6"/>
      <c r="IO1431" s="6"/>
      <c r="IP1431" s="6"/>
      <c r="IQ1431" s="6"/>
      <c r="IR1431" s="6"/>
      <c r="IS1431" s="6"/>
      <c r="IT1431" s="6"/>
      <c r="IU1431" s="6"/>
      <c r="IV1431" s="6"/>
    </row>
    <row r="1432" spans="1:256" s="62" customFormat="1" x14ac:dyDescent="0.2">
      <c r="A1432" s="6" t="s">
        <v>894</v>
      </c>
      <c r="B1432" s="66">
        <v>40203.489583333336</v>
      </c>
      <c r="C1432" s="66"/>
      <c r="D1432" s="6" t="s">
        <v>1195</v>
      </c>
      <c r="E1432" s="6" t="s">
        <v>1196</v>
      </c>
      <c r="F1432" s="6"/>
      <c r="G1432" s="6">
        <v>70</v>
      </c>
      <c r="H1432" s="6"/>
      <c r="I1432" s="6"/>
      <c r="J1432" s="6"/>
      <c r="K1432" s="6">
        <v>0.05</v>
      </c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  <c r="BD1432" s="6"/>
      <c r="BE1432" s="6"/>
      <c r="BF1432" s="6"/>
      <c r="BG1432" s="6"/>
      <c r="BH1432" s="6"/>
      <c r="BI1432" s="6"/>
      <c r="BJ1432" s="6"/>
      <c r="BK1432" s="6"/>
      <c r="BL1432" s="6"/>
      <c r="BM1432" s="6"/>
      <c r="BN1432" s="6"/>
      <c r="BO1432" s="6"/>
      <c r="BP1432" s="6"/>
      <c r="BQ1432" s="6"/>
      <c r="BR1432" s="6"/>
      <c r="BS1432" s="6"/>
      <c r="BT1432" s="6"/>
      <c r="BU1432" s="6"/>
      <c r="BV1432" s="6"/>
      <c r="BW1432" s="6"/>
      <c r="BX1432" s="6"/>
      <c r="BY1432" s="6">
        <v>7.6</v>
      </c>
      <c r="BZ1432" s="6"/>
      <c r="CA1432" s="6"/>
      <c r="CB1432" s="6"/>
      <c r="CC1432" s="6"/>
      <c r="CD1432" s="6"/>
      <c r="CE1432" s="6"/>
      <c r="CF1432" s="6"/>
      <c r="CG1432" s="6"/>
      <c r="CH1432" s="6"/>
      <c r="CI1432" s="6"/>
      <c r="CJ1432" s="6"/>
      <c r="CK1432" s="6"/>
      <c r="CL1432" s="6"/>
      <c r="CM1432" s="6"/>
      <c r="CN1432" s="6"/>
      <c r="CO1432" s="6"/>
      <c r="CP1432" s="6"/>
      <c r="CQ1432" s="6"/>
      <c r="CR1432" s="6"/>
      <c r="CS1432" s="6"/>
      <c r="CT1432" s="6"/>
      <c r="CU1432" s="6"/>
      <c r="CV1432" s="6"/>
      <c r="CW1432" s="6"/>
      <c r="CX1432" s="6"/>
      <c r="CY1432" s="6"/>
      <c r="CZ1432" s="6"/>
      <c r="DA1432" s="6"/>
      <c r="DB1432" s="6"/>
      <c r="DC1432" s="6"/>
      <c r="DD1432" s="6"/>
      <c r="DE1432" s="6"/>
      <c r="DF1432" s="6"/>
      <c r="DG1432" s="6"/>
      <c r="DH1432" s="6"/>
      <c r="DI1432" s="6"/>
      <c r="DJ1432" s="6"/>
      <c r="DK1432" s="6"/>
      <c r="DL1432" s="6"/>
      <c r="DM1432" s="6"/>
      <c r="DN1432" s="6"/>
      <c r="DO1432" s="6"/>
      <c r="DP1432" s="6"/>
      <c r="DQ1432" s="6"/>
      <c r="DR1432" s="6"/>
      <c r="DS1432" s="6"/>
      <c r="DT1432" s="6"/>
      <c r="DU1432" s="6"/>
      <c r="DV1432" s="6"/>
      <c r="DW1432" s="6"/>
      <c r="DX1432" s="6"/>
      <c r="DY1432" s="6"/>
      <c r="DZ1432" s="6"/>
      <c r="EA1432" s="6"/>
      <c r="EB1432" s="6"/>
      <c r="EC1432" s="6"/>
      <c r="ED1432" s="6"/>
      <c r="EE1432" s="6"/>
      <c r="EF1432" s="6"/>
      <c r="EG1432" s="6"/>
      <c r="EH1432" s="6"/>
      <c r="EI1432" s="6"/>
      <c r="EJ1432" s="6"/>
      <c r="EK1432" s="6"/>
      <c r="EL1432" s="6"/>
      <c r="EM1432" s="6"/>
      <c r="EN1432" s="6"/>
      <c r="EO1432" s="6"/>
      <c r="EP1432" s="6"/>
      <c r="EQ1432" s="6"/>
      <c r="ER1432" s="6"/>
      <c r="ES1432" s="6"/>
      <c r="ET1432" s="6"/>
      <c r="EU1432" s="6"/>
      <c r="EV1432" s="6"/>
      <c r="EW1432" s="6"/>
      <c r="EX1432" s="6"/>
      <c r="EY1432" s="6"/>
      <c r="EZ1432" s="6"/>
      <c r="FA1432" s="6"/>
      <c r="FB1432" s="6"/>
      <c r="FC1432" s="6"/>
      <c r="FD1432" s="6"/>
      <c r="FE1432" s="6"/>
      <c r="FF1432" s="6"/>
      <c r="FG1432" s="6"/>
      <c r="FH1432" s="6"/>
      <c r="FI1432" s="6"/>
      <c r="FJ1432" s="6"/>
      <c r="FK1432" s="6"/>
      <c r="FL1432" s="6"/>
      <c r="FM1432" s="6"/>
      <c r="FN1432" s="6"/>
      <c r="FO1432" s="6"/>
      <c r="FP1432" s="6"/>
      <c r="FQ1432" s="6"/>
      <c r="FR1432" s="6"/>
      <c r="FS1432" s="6"/>
      <c r="FT1432" s="6"/>
      <c r="FU1432" s="6"/>
      <c r="FV1432" s="6"/>
      <c r="FW1432" s="6"/>
      <c r="FX1432" s="6"/>
      <c r="FY1432" s="6"/>
      <c r="FZ1432" s="6"/>
      <c r="GA1432" s="6"/>
      <c r="GB1432" s="6"/>
      <c r="GC1432" s="6"/>
      <c r="GD1432" s="6"/>
      <c r="GE1432" s="6"/>
      <c r="GF1432" s="6"/>
      <c r="GG1432" s="6"/>
      <c r="GH1432" s="6"/>
      <c r="GI1432" s="6"/>
      <c r="GJ1432" s="6"/>
      <c r="GK1432" s="6"/>
      <c r="GL1432" s="6"/>
      <c r="GM1432" s="6"/>
      <c r="GN1432" s="6"/>
      <c r="GO1432" s="6"/>
      <c r="GP1432" s="6"/>
      <c r="GQ1432" s="6"/>
      <c r="GR1432" s="6"/>
      <c r="GS1432" s="6"/>
      <c r="GT1432" s="6"/>
      <c r="GU1432" s="6"/>
      <c r="GV1432" s="6"/>
      <c r="GW1432" s="6"/>
      <c r="GX1432" s="6"/>
      <c r="GY1432" s="6"/>
      <c r="GZ1432" s="6"/>
      <c r="HA1432" s="6"/>
      <c r="HB1432" s="6"/>
      <c r="HC1432" s="6"/>
      <c r="HD1432" s="6"/>
      <c r="HE1432" s="6"/>
      <c r="HF1432" s="6"/>
      <c r="HG1432" s="6"/>
      <c r="HH1432" s="6"/>
      <c r="HI1432" s="6"/>
      <c r="HJ1432" s="6"/>
      <c r="HK1432" s="6"/>
      <c r="HL1432" s="6"/>
      <c r="HM1432" s="6"/>
      <c r="HN1432" s="6"/>
      <c r="HO1432" s="6"/>
      <c r="HP1432" s="6"/>
      <c r="HQ1432" s="6"/>
      <c r="HR1432" s="6"/>
      <c r="HS1432" s="6"/>
      <c r="HT1432" s="6"/>
      <c r="HU1432" s="6"/>
      <c r="HV1432" s="6"/>
      <c r="HW1432" s="6"/>
      <c r="HX1432" s="6"/>
      <c r="HY1432" s="6"/>
      <c r="HZ1432" s="6"/>
      <c r="IA1432" s="6"/>
      <c r="IB1432" s="6"/>
      <c r="IC1432" s="6"/>
      <c r="ID1432" s="6"/>
      <c r="IE1432" s="6"/>
      <c r="IF1432" s="6"/>
      <c r="IG1432" s="6"/>
      <c r="IH1432" s="6"/>
      <c r="II1432" s="6"/>
      <c r="IJ1432" s="6"/>
      <c r="IK1432" s="6"/>
      <c r="IL1432" s="6"/>
      <c r="IM1432" s="6"/>
      <c r="IN1432" s="6"/>
      <c r="IO1432" s="6"/>
      <c r="IP1432" s="6"/>
      <c r="IQ1432" s="6"/>
      <c r="IR1432" s="6"/>
      <c r="IS1432" s="6"/>
      <c r="IT1432" s="6"/>
      <c r="IU1432" s="6"/>
      <c r="IV1432" s="6"/>
    </row>
    <row r="1433" spans="1:256" s="62" customFormat="1" x14ac:dyDescent="0.2">
      <c r="A1433" s="6" t="s">
        <v>894</v>
      </c>
      <c r="B1433" s="66">
        <v>40218.115277777775</v>
      </c>
      <c r="C1433" s="66">
        <v>40219.390972222223</v>
      </c>
      <c r="D1433" s="6" t="s">
        <v>1197</v>
      </c>
      <c r="E1433" s="6" t="s">
        <v>1198</v>
      </c>
      <c r="F1433" s="6"/>
      <c r="G1433" s="6">
        <v>50</v>
      </c>
      <c r="H1433" s="6"/>
      <c r="I1433" s="6"/>
      <c r="J1433" s="6"/>
      <c r="K1433" s="6"/>
      <c r="L1433" s="6"/>
      <c r="M1433" s="6">
        <v>1.4</v>
      </c>
      <c r="N1433" s="6"/>
      <c r="O1433" s="6">
        <v>3070</v>
      </c>
      <c r="P1433" s="6"/>
      <c r="Q1433" s="6">
        <v>5070</v>
      </c>
      <c r="R1433" s="6"/>
      <c r="S1433" s="6">
        <v>0.50900000000000001</v>
      </c>
      <c r="T1433" s="6"/>
      <c r="U1433" s="6">
        <v>2.21</v>
      </c>
      <c r="V1433" s="6"/>
      <c r="W1433" s="6">
        <v>711</v>
      </c>
      <c r="X1433" s="6"/>
      <c r="Y1433" s="6">
        <v>12400</v>
      </c>
      <c r="Z1433" s="6"/>
      <c r="AA1433" s="6">
        <v>18700</v>
      </c>
      <c r="AB1433" s="6"/>
      <c r="AC1433" s="6">
        <v>46500</v>
      </c>
      <c r="AD1433" s="6" t="s">
        <v>1784</v>
      </c>
      <c r="AE1433" s="6">
        <v>20</v>
      </c>
      <c r="AF1433" s="6"/>
      <c r="AG1433" s="6">
        <v>1400</v>
      </c>
      <c r="AH1433" s="6"/>
      <c r="AI1433" s="6">
        <v>1400</v>
      </c>
      <c r="AJ1433" s="6" t="s">
        <v>1784</v>
      </c>
      <c r="AK1433" s="6">
        <v>2.5</v>
      </c>
      <c r="AL1433" s="6"/>
      <c r="AM1433" s="6">
        <v>7.12</v>
      </c>
      <c r="AN1433" s="6"/>
      <c r="AO1433" s="6">
        <v>703</v>
      </c>
      <c r="AP1433" s="6"/>
      <c r="AQ1433" s="6">
        <v>1000</v>
      </c>
      <c r="AR1433" s="6"/>
      <c r="AS1433" s="6"/>
      <c r="AT1433" s="6"/>
      <c r="AU1433" s="6"/>
      <c r="AV1433" s="6"/>
      <c r="AW1433" s="6"/>
      <c r="AX1433" s="6"/>
      <c r="AY1433" s="6"/>
      <c r="AZ1433" s="6"/>
      <c r="BA1433" s="6">
        <v>8</v>
      </c>
      <c r="BB1433" s="6"/>
      <c r="BC1433" s="6"/>
      <c r="BD1433" s="6"/>
      <c r="BE1433" s="6"/>
      <c r="BF1433" s="6"/>
      <c r="BG1433" s="6"/>
      <c r="BH1433" s="6"/>
      <c r="BI1433" s="6"/>
      <c r="BJ1433" s="6"/>
      <c r="BK1433" s="6"/>
      <c r="BL1433" s="6"/>
      <c r="BM1433" s="6"/>
      <c r="BN1433" s="6"/>
      <c r="BO1433" s="6"/>
      <c r="BP1433" s="6"/>
      <c r="BQ1433" s="6"/>
      <c r="BR1433" s="6"/>
      <c r="BS1433" s="6"/>
      <c r="BT1433" s="6"/>
      <c r="BU1433" s="6"/>
      <c r="BV1433" s="6"/>
      <c r="BW1433" s="6"/>
      <c r="BX1433" s="6"/>
      <c r="BY1433" s="6"/>
      <c r="BZ1433" s="6"/>
      <c r="CA1433" s="6">
        <v>720</v>
      </c>
      <c r="CB1433" s="6"/>
      <c r="CC1433" s="6">
        <v>3.6</v>
      </c>
      <c r="CD1433" s="6" t="s">
        <v>1784</v>
      </c>
      <c r="CE1433" s="6">
        <v>20</v>
      </c>
      <c r="CF1433" s="6"/>
      <c r="CG1433" s="6"/>
      <c r="CH1433" s="6"/>
      <c r="CI1433" s="6"/>
      <c r="CJ1433" s="6"/>
      <c r="CK1433" s="6"/>
      <c r="CL1433" s="6"/>
      <c r="CM1433" s="6"/>
      <c r="CN1433" s="6"/>
      <c r="CO1433" s="6"/>
      <c r="CP1433" s="6"/>
      <c r="CQ1433" s="6"/>
      <c r="CR1433" s="6"/>
      <c r="CS1433" s="6"/>
      <c r="CT1433" s="6"/>
      <c r="CU1433" s="6"/>
      <c r="CV1433" s="6"/>
      <c r="CW1433" s="6"/>
    </row>
    <row r="1434" spans="1:256" s="62" customFormat="1" x14ac:dyDescent="0.2">
      <c r="A1434" s="6" t="s">
        <v>894</v>
      </c>
      <c r="B1434" s="66">
        <v>40246.647222222222</v>
      </c>
      <c r="C1434" s="66">
        <v>40248.262499999997</v>
      </c>
      <c r="D1434" s="6" t="s">
        <v>1199</v>
      </c>
      <c r="E1434" s="6" t="s">
        <v>1200</v>
      </c>
      <c r="F1434" s="6"/>
      <c r="G1434" s="6">
        <v>50</v>
      </c>
      <c r="H1434" s="6"/>
      <c r="I1434" s="6"/>
      <c r="J1434" s="6"/>
      <c r="K1434" s="6"/>
      <c r="L1434" s="6"/>
      <c r="M1434" s="6">
        <v>23</v>
      </c>
      <c r="N1434" s="6"/>
      <c r="O1434" s="6">
        <v>782</v>
      </c>
      <c r="P1434" s="6"/>
      <c r="Q1434" s="6">
        <v>1210</v>
      </c>
      <c r="R1434" s="6"/>
      <c r="S1434" s="6">
        <v>0.155</v>
      </c>
      <c r="T1434" s="6"/>
      <c r="U1434" s="6">
        <v>2.1800000000000002</v>
      </c>
      <c r="V1434" s="6"/>
      <c r="W1434" s="6">
        <v>46.7</v>
      </c>
      <c r="X1434" s="6"/>
      <c r="Y1434" s="6">
        <v>60.6</v>
      </c>
      <c r="Z1434" s="6"/>
      <c r="AA1434" s="6">
        <v>39.9</v>
      </c>
      <c r="AB1434" s="6"/>
      <c r="AC1434" s="6">
        <v>647</v>
      </c>
      <c r="AD1434" s="6" t="s">
        <v>1784</v>
      </c>
      <c r="AE1434" s="6">
        <v>20</v>
      </c>
      <c r="AF1434" s="6"/>
      <c r="AG1434" s="6">
        <v>410</v>
      </c>
      <c r="AH1434" s="6"/>
      <c r="AI1434" s="6">
        <v>110</v>
      </c>
      <c r="AJ1434" s="6" t="s">
        <v>1784</v>
      </c>
      <c r="AK1434" s="6">
        <v>2.5</v>
      </c>
      <c r="AL1434" s="6"/>
      <c r="AM1434" s="6">
        <v>7.09</v>
      </c>
      <c r="AN1434" s="6"/>
      <c r="AO1434" s="6">
        <v>211</v>
      </c>
      <c r="AP1434" s="6"/>
      <c r="AQ1434" s="6">
        <v>62</v>
      </c>
      <c r="AR1434" s="6"/>
      <c r="AS1434" s="6"/>
      <c r="AT1434" s="6"/>
      <c r="AU1434" s="6"/>
      <c r="AV1434" s="6"/>
      <c r="AW1434" s="6"/>
      <c r="AX1434" s="6"/>
      <c r="AY1434" s="6"/>
      <c r="AZ1434" s="6"/>
      <c r="BA1434" s="6">
        <v>92</v>
      </c>
      <c r="BB1434" s="6"/>
      <c r="BC1434" s="6"/>
      <c r="BD1434" s="6"/>
      <c r="BE1434" s="6"/>
      <c r="BF1434" s="6"/>
      <c r="BG1434" s="6"/>
      <c r="BH1434" s="6"/>
      <c r="BI1434" s="6"/>
      <c r="BJ1434" s="6"/>
      <c r="BK1434" s="6"/>
      <c r="BL1434" s="6"/>
      <c r="BM1434" s="6"/>
      <c r="BN1434" s="6"/>
      <c r="BO1434" s="6"/>
      <c r="BP1434" s="6"/>
      <c r="BQ1434" s="6"/>
      <c r="BR1434" s="6"/>
      <c r="BS1434" s="6"/>
      <c r="BT1434" s="6"/>
      <c r="BU1434" s="6"/>
      <c r="BV1434" s="6"/>
      <c r="BW1434" s="6"/>
      <c r="BX1434" s="6"/>
      <c r="BY1434" s="6"/>
      <c r="BZ1434" s="6"/>
      <c r="CA1434" s="6">
        <v>43</v>
      </c>
      <c r="CB1434" s="6"/>
      <c r="CC1434" s="6">
        <v>1.9</v>
      </c>
      <c r="CD1434" s="6" t="s">
        <v>1784</v>
      </c>
      <c r="CE1434" s="6">
        <v>20</v>
      </c>
      <c r="CF1434" s="6"/>
      <c r="CG1434" s="6"/>
      <c r="CH1434" s="6"/>
      <c r="CI1434" s="6"/>
      <c r="CJ1434" s="6"/>
      <c r="CK1434" s="6"/>
      <c r="CL1434" s="6"/>
      <c r="CM1434" s="6"/>
      <c r="CN1434" s="6"/>
      <c r="CO1434" s="6"/>
      <c r="CP1434" s="6"/>
      <c r="CQ1434" s="6"/>
      <c r="CR1434" s="6"/>
      <c r="CS1434" s="6"/>
      <c r="CT1434" s="6"/>
      <c r="CU1434" s="6"/>
      <c r="CV1434" s="6"/>
      <c r="CW1434" s="6"/>
    </row>
    <row r="1435" spans="1:256" s="62" customFormat="1" x14ac:dyDescent="0.2">
      <c r="A1435" s="6" t="s">
        <v>894</v>
      </c>
      <c r="B1435" s="66">
        <v>40276.224999999999</v>
      </c>
      <c r="C1435" s="66">
        <v>40276.53402777778</v>
      </c>
      <c r="D1435" s="6" t="s">
        <v>1201</v>
      </c>
      <c r="E1435" s="6" t="s">
        <v>1202</v>
      </c>
      <c r="F1435" s="6"/>
      <c r="G1435" s="6">
        <v>50</v>
      </c>
      <c r="H1435" s="6"/>
      <c r="I1435" s="6"/>
      <c r="J1435" s="6"/>
      <c r="K1435" s="6"/>
      <c r="L1435" s="6"/>
      <c r="M1435" s="6">
        <v>1.1000000000000001</v>
      </c>
      <c r="N1435" s="6"/>
      <c r="O1435" s="6">
        <v>404</v>
      </c>
      <c r="P1435" s="6"/>
      <c r="Q1435" s="6">
        <v>600</v>
      </c>
      <c r="R1435" s="6"/>
      <c r="S1435" s="6">
        <v>0.08</v>
      </c>
      <c r="T1435" s="6"/>
      <c r="U1435" s="6">
        <v>0.52</v>
      </c>
      <c r="V1435" s="6"/>
      <c r="W1435" s="6">
        <v>27.8</v>
      </c>
      <c r="X1435" s="6"/>
      <c r="Y1435" s="6">
        <v>41.7</v>
      </c>
      <c r="Z1435" s="6"/>
      <c r="AA1435" s="6">
        <v>33.799999999999997</v>
      </c>
      <c r="AB1435" s="6"/>
      <c r="AC1435" s="6">
        <v>508</v>
      </c>
      <c r="AD1435" s="6" t="s">
        <v>1784</v>
      </c>
      <c r="AE1435" s="6">
        <v>20</v>
      </c>
      <c r="AF1435" s="6"/>
      <c r="AG1435" s="6">
        <v>170</v>
      </c>
      <c r="AH1435" s="6"/>
      <c r="AI1435" s="6">
        <v>35</v>
      </c>
      <c r="AJ1435" s="6" t="s">
        <v>1784</v>
      </c>
      <c r="AK1435" s="6">
        <v>2.5</v>
      </c>
      <c r="AL1435" s="6"/>
      <c r="AM1435" s="6">
        <v>7.76</v>
      </c>
      <c r="AN1435" s="6"/>
      <c r="AO1435" s="6">
        <v>173</v>
      </c>
      <c r="AP1435" s="6"/>
      <c r="AQ1435" s="6">
        <v>27</v>
      </c>
      <c r="AR1435" s="6"/>
      <c r="AS1435" s="6"/>
      <c r="AT1435" s="6"/>
      <c r="AU1435" s="6"/>
      <c r="AV1435" s="6"/>
      <c r="AW1435" s="6"/>
      <c r="AX1435" s="6"/>
      <c r="AY1435" s="6"/>
      <c r="AZ1435" s="6"/>
      <c r="BA1435" s="6">
        <v>4</v>
      </c>
      <c r="BB1435" s="6"/>
      <c r="BC1435" s="6"/>
      <c r="BD1435" s="6"/>
      <c r="BE1435" s="6"/>
      <c r="BF1435" s="6"/>
      <c r="BG1435" s="6"/>
      <c r="BH1435" s="6"/>
      <c r="BI1435" s="6"/>
      <c r="BJ1435" s="6"/>
      <c r="BK1435" s="6"/>
      <c r="BL1435" s="6"/>
      <c r="BM1435" s="6"/>
      <c r="BN1435" s="6"/>
      <c r="BO1435" s="6"/>
      <c r="BP1435" s="6"/>
      <c r="BQ1435" s="6"/>
      <c r="BR1435" s="6"/>
      <c r="BS1435" s="6"/>
      <c r="BT1435" s="6"/>
      <c r="BU1435" s="6"/>
      <c r="BV1435" s="6"/>
      <c r="BW1435" s="6"/>
      <c r="BX1435" s="6"/>
      <c r="BY1435" s="6"/>
      <c r="BZ1435" s="6"/>
      <c r="CA1435" s="6">
        <v>34</v>
      </c>
      <c r="CB1435" s="6"/>
      <c r="CC1435" s="6">
        <v>0.86</v>
      </c>
      <c r="CD1435" s="6" t="s">
        <v>1784</v>
      </c>
      <c r="CE1435" s="6">
        <v>20</v>
      </c>
      <c r="CF1435" s="6"/>
      <c r="CG1435" s="6"/>
      <c r="CH1435" s="6"/>
      <c r="CI1435" s="6"/>
      <c r="CJ1435" s="6"/>
      <c r="CK1435" s="6"/>
      <c r="CL1435" s="6"/>
      <c r="CM1435" s="6"/>
      <c r="CN1435" s="6"/>
      <c r="CO1435" s="6"/>
      <c r="CP1435" s="6"/>
      <c r="CQ1435" s="6"/>
      <c r="CR1435" s="6"/>
      <c r="CS1435" s="6"/>
      <c r="CT1435" s="6"/>
      <c r="CU1435" s="6"/>
      <c r="CV1435" s="6"/>
      <c r="CW1435" s="6"/>
    </row>
    <row r="1436" spans="1:256" s="62" customFormat="1" x14ac:dyDescent="0.2">
      <c r="A1436" s="6" t="s">
        <v>894</v>
      </c>
      <c r="B1436" s="66">
        <v>40276.645833333336</v>
      </c>
      <c r="C1436" s="66"/>
      <c r="D1436" s="6" t="s">
        <v>1203</v>
      </c>
      <c r="E1436" s="6" t="s">
        <v>1204</v>
      </c>
      <c r="F1436" s="6"/>
      <c r="G1436" s="6">
        <v>70</v>
      </c>
      <c r="H1436" s="6"/>
      <c r="I1436" s="6"/>
      <c r="J1436" s="6"/>
      <c r="K1436" s="6">
        <v>0.01</v>
      </c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  <c r="BD1436" s="6"/>
      <c r="BE1436" s="6"/>
      <c r="BF1436" s="6"/>
      <c r="BG1436" s="6"/>
      <c r="BH1436" s="6"/>
      <c r="BI1436" s="6"/>
      <c r="BJ1436" s="6"/>
      <c r="BK1436" s="6"/>
      <c r="BL1436" s="6"/>
      <c r="BM1436" s="6"/>
      <c r="BN1436" s="6"/>
      <c r="BO1436" s="6"/>
      <c r="BP1436" s="6"/>
      <c r="BQ1436" s="6"/>
      <c r="BR1436" s="6"/>
      <c r="BS1436" s="6"/>
      <c r="BT1436" s="6"/>
      <c r="BU1436" s="6"/>
      <c r="BV1436" s="6"/>
      <c r="BW1436" s="6"/>
      <c r="BX1436" s="6"/>
      <c r="BY1436" s="6">
        <v>1.8</v>
      </c>
      <c r="BZ1436" s="6"/>
      <c r="CA1436" s="6"/>
      <c r="CB1436" s="6"/>
      <c r="CC1436" s="6"/>
      <c r="CD1436" s="6"/>
      <c r="CE1436" s="6"/>
      <c r="CF1436" s="6"/>
      <c r="CG1436" s="6"/>
      <c r="CH1436" s="6"/>
      <c r="CI1436" s="6"/>
      <c r="CJ1436" s="6"/>
      <c r="CK1436" s="6"/>
      <c r="CL1436" s="6"/>
      <c r="CM1436" s="6"/>
      <c r="CN1436" s="6"/>
      <c r="CO1436" s="6"/>
      <c r="CP1436" s="6"/>
      <c r="CQ1436" s="6"/>
      <c r="CR1436" s="6"/>
      <c r="CS1436" s="6"/>
      <c r="CT1436" s="6"/>
      <c r="CU1436" s="6"/>
      <c r="CV1436" s="6"/>
      <c r="CW1436" s="6"/>
    </row>
    <row r="1437" spans="1:256" s="62" customFormat="1" x14ac:dyDescent="0.2">
      <c r="A1437" s="6" t="s">
        <v>894</v>
      </c>
      <c r="B1437" s="66">
        <v>40422.135416666664</v>
      </c>
      <c r="C1437" s="66">
        <v>40422.180555555555</v>
      </c>
      <c r="D1437" s="6" t="s">
        <v>1205</v>
      </c>
      <c r="E1437" s="6" t="s">
        <v>1206</v>
      </c>
      <c r="F1437" s="6"/>
      <c r="G1437" s="6">
        <v>50</v>
      </c>
      <c r="H1437" s="6"/>
      <c r="I1437" s="6"/>
      <c r="J1437" s="6"/>
      <c r="K1437" s="6"/>
      <c r="L1437" s="6"/>
      <c r="M1437" s="6">
        <v>15</v>
      </c>
      <c r="N1437" s="6"/>
      <c r="O1437" s="6">
        <v>8.4</v>
      </c>
      <c r="P1437" s="6"/>
      <c r="Q1437" s="6">
        <v>68</v>
      </c>
      <c r="R1437" s="6"/>
      <c r="S1437" s="6">
        <v>0.155</v>
      </c>
      <c r="T1437" s="6" t="s">
        <v>1784</v>
      </c>
      <c r="U1437" s="6">
        <v>0.14000000000000001</v>
      </c>
      <c r="V1437" s="6"/>
      <c r="W1437" s="6">
        <v>4.8</v>
      </c>
      <c r="X1437" s="6"/>
      <c r="Y1437" s="6">
        <v>1.9</v>
      </c>
      <c r="Z1437" s="6"/>
      <c r="AA1437" s="6">
        <v>1.9</v>
      </c>
      <c r="AB1437" s="6"/>
      <c r="AC1437" s="6">
        <v>67</v>
      </c>
      <c r="AD1437" s="6" t="s">
        <v>1784</v>
      </c>
      <c r="AE1437" s="6">
        <v>20</v>
      </c>
      <c r="AF1437" s="6" t="s">
        <v>1784</v>
      </c>
      <c r="AG1437" s="6">
        <v>20</v>
      </c>
      <c r="AH1437" s="6" t="s">
        <v>1784</v>
      </c>
      <c r="AI1437" s="6">
        <v>5</v>
      </c>
      <c r="AJ1437" s="6" t="s">
        <v>1784</v>
      </c>
      <c r="AK1437" s="6">
        <v>2.5</v>
      </c>
      <c r="AL1437" s="6"/>
      <c r="AM1437" s="6">
        <v>7.24</v>
      </c>
      <c r="AN1437" s="6"/>
      <c r="AO1437" s="6">
        <v>23.9</v>
      </c>
      <c r="AP1437" s="6"/>
      <c r="AQ1437" s="6">
        <v>1.8</v>
      </c>
      <c r="AR1437" s="6"/>
      <c r="AS1437" s="6"/>
      <c r="AT1437" s="6"/>
      <c r="AU1437" s="6"/>
      <c r="AV1437" s="6"/>
      <c r="AW1437" s="6"/>
      <c r="AX1437" s="6"/>
      <c r="AY1437" s="6"/>
      <c r="AZ1437" s="6"/>
      <c r="BA1437" s="6">
        <v>15</v>
      </c>
      <c r="BB1437" s="6"/>
      <c r="BC1437" s="6"/>
      <c r="BD1437" s="6"/>
      <c r="BE1437" s="6"/>
      <c r="BF1437" s="6"/>
      <c r="BG1437" s="6"/>
      <c r="BH1437" s="6"/>
      <c r="BI1437" s="6"/>
      <c r="BJ1437" s="6"/>
      <c r="BK1437" s="6"/>
      <c r="BL1437" s="6"/>
      <c r="BM1437" s="6"/>
      <c r="BN1437" s="6"/>
      <c r="BO1437" s="6"/>
      <c r="BP1437" s="6"/>
      <c r="BQ1437" s="6"/>
      <c r="BR1437" s="6"/>
      <c r="BS1437" s="6"/>
      <c r="BT1437" s="6"/>
      <c r="BU1437" s="6"/>
      <c r="BV1437" s="6"/>
      <c r="BW1437" s="6"/>
      <c r="BX1437" s="6"/>
      <c r="BY1437" s="6"/>
      <c r="BZ1437" s="6"/>
      <c r="CA1437" s="6">
        <v>4</v>
      </c>
      <c r="CB1437" s="6" t="s">
        <v>1784</v>
      </c>
      <c r="CC1437" s="6">
        <v>0.25</v>
      </c>
      <c r="CD1437" s="6" t="s">
        <v>1784</v>
      </c>
      <c r="CE1437" s="6">
        <v>20</v>
      </c>
      <c r="CF1437" s="6"/>
      <c r="CG1437" s="6"/>
      <c r="CH1437" s="6"/>
      <c r="CI1437" s="6"/>
      <c r="CJ1437" s="6"/>
      <c r="CK1437" s="6"/>
      <c r="CL1437" s="6"/>
      <c r="CM1437" s="6"/>
      <c r="CN1437" s="6"/>
      <c r="CO1437" s="6"/>
      <c r="CP1437" s="6"/>
      <c r="CQ1437" s="6"/>
      <c r="CR1437" s="6"/>
      <c r="CS1437" s="6"/>
      <c r="CT1437" s="6"/>
      <c r="CU1437" s="6"/>
      <c r="CV1437" s="6"/>
      <c r="CW1437" s="6"/>
    </row>
    <row r="1438" spans="1:256" s="62" customFormat="1" x14ac:dyDescent="0.2">
      <c r="A1438" s="6" t="s">
        <v>894</v>
      </c>
      <c r="B1438" s="66">
        <v>40422.416666666664</v>
      </c>
      <c r="C1438" s="66"/>
      <c r="D1438" s="6" t="s">
        <v>1207</v>
      </c>
      <c r="E1438" s="6" t="s">
        <v>1208</v>
      </c>
      <c r="F1438" s="6"/>
      <c r="G1438" s="6">
        <v>70</v>
      </c>
      <c r="H1438" s="6"/>
      <c r="I1438" s="6"/>
      <c r="J1438" s="6" t="s">
        <v>1784</v>
      </c>
      <c r="K1438" s="6">
        <v>0.01</v>
      </c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  <c r="BD1438" s="6"/>
      <c r="BE1438" s="6"/>
      <c r="BF1438" s="6"/>
      <c r="BG1438" s="6"/>
      <c r="BH1438" s="6"/>
      <c r="BI1438" s="6"/>
      <c r="BJ1438" s="6"/>
      <c r="BK1438" s="6"/>
      <c r="BL1438" s="6"/>
      <c r="BM1438" s="6"/>
      <c r="BN1438" s="6"/>
      <c r="BO1438" s="6"/>
      <c r="BP1438" s="6"/>
      <c r="BQ1438" s="6"/>
      <c r="BR1438" s="6"/>
      <c r="BS1438" s="6"/>
      <c r="BT1438" s="6"/>
      <c r="BU1438" s="6"/>
      <c r="BV1438" s="6"/>
      <c r="BW1438" s="6"/>
      <c r="BX1438" s="6"/>
      <c r="BY1438" s="6">
        <v>4.5</v>
      </c>
      <c r="BZ1438" s="6"/>
      <c r="CA1438" s="6"/>
      <c r="CB1438" s="6"/>
      <c r="CC1438" s="6"/>
      <c r="CD1438" s="6"/>
      <c r="CE1438" s="6"/>
      <c r="CF1438" s="6"/>
      <c r="CG1438" s="6"/>
      <c r="CH1438" s="6"/>
      <c r="CI1438" s="6"/>
      <c r="CJ1438" s="6"/>
      <c r="CK1438" s="6"/>
      <c r="CL1438" s="6"/>
      <c r="CM1438" s="6"/>
      <c r="CN1438" s="6"/>
      <c r="CO1438" s="6"/>
      <c r="CP1438" s="6"/>
      <c r="CQ1438" s="6"/>
      <c r="CR1438" s="6"/>
      <c r="CS1438" s="6"/>
      <c r="CT1438" s="6"/>
      <c r="CU1438" s="6"/>
      <c r="CV1438" s="6"/>
      <c r="CW1438" s="6"/>
    </row>
    <row r="1439" spans="1:256" s="62" customFormat="1" x14ac:dyDescent="0.2">
      <c r="A1439" s="6" t="s">
        <v>894</v>
      </c>
      <c r="B1439" s="66">
        <v>40477.245833333334</v>
      </c>
      <c r="C1439" s="66">
        <v>40477.292361111111</v>
      </c>
      <c r="D1439" s="6" t="s">
        <v>1209</v>
      </c>
      <c r="E1439" s="6" t="s">
        <v>1210</v>
      </c>
      <c r="F1439" s="6"/>
      <c r="G1439" s="6">
        <v>50</v>
      </c>
      <c r="H1439" s="6"/>
      <c r="I1439" s="6"/>
      <c r="J1439" s="6"/>
      <c r="K1439" s="6"/>
      <c r="L1439" s="6"/>
      <c r="M1439" s="6">
        <v>2.8</v>
      </c>
      <c r="N1439" s="6"/>
      <c r="O1439" s="6">
        <v>9</v>
      </c>
      <c r="P1439" s="6"/>
      <c r="Q1439" s="6">
        <v>31.5</v>
      </c>
      <c r="R1439" s="6"/>
      <c r="S1439" s="6">
        <v>0.27300000000000002</v>
      </c>
      <c r="T1439" s="6"/>
      <c r="U1439" s="6">
        <v>0.7</v>
      </c>
      <c r="V1439" s="6"/>
      <c r="W1439" s="6">
        <v>3.9</v>
      </c>
      <c r="X1439" s="6"/>
      <c r="Y1439" s="6">
        <v>3.1</v>
      </c>
      <c r="Z1439" s="6"/>
      <c r="AA1439" s="6">
        <v>1.6</v>
      </c>
      <c r="AB1439" s="6"/>
      <c r="AC1439" s="6">
        <v>87</v>
      </c>
      <c r="AD1439" s="6" t="s">
        <v>1784</v>
      </c>
      <c r="AE1439" s="6">
        <v>20</v>
      </c>
      <c r="AF1439" s="6" t="s">
        <v>1784</v>
      </c>
      <c r="AG1439" s="6">
        <v>20</v>
      </c>
      <c r="AH1439" s="6" t="s">
        <v>1784</v>
      </c>
      <c r="AI1439" s="6">
        <v>5</v>
      </c>
      <c r="AJ1439" s="6" t="s">
        <v>1784</v>
      </c>
      <c r="AK1439" s="6">
        <v>2.5</v>
      </c>
      <c r="AL1439" s="6"/>
      <c r="AM1439" s="6">
        <v>7.44</v>
      </c>
      <c r="AN1439" s="6"/>
      <c r="AO1439" s="6">
        <v>29.1</v>
      </c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>
        <v>19</v>
      </c>
      <c r="BB1439" s="6"/>
      <c r="BC1439" s="6">
        <v>9.6999999999999993</v>
      </c>
      <c r="BD1439" s="6"/>
      <c r="BE1439" s="6">
        <v>0.56000000000000005</v>
      </c>
      <c r="BF1439" s="6"/>
      <c r="BG1439" s="6">
        <v>8</v>
      </c>
      <c r="BH1439" s="6"/>
      <c r="BI1439" s="6">
        <v>1.5</v>
      </c>
      <c r="BJ1439" s="6"/>
      <c r="BK1439" s="6">
        <v>8.6999999999999993</v>
      </c>
      <c r="BL1439" s="6"/>
      <c r="BM1439" s="6">
        <v>70</v>
      </c>
      <c r="BN1439" s="6"/>
      <c r="BO1439" s="6">
        <v>0.127</v>
      </c>
      <c r="BP1439" s="6"/>
      <c r="BQ1439" s="6"/>
      <c r="BR1439" s="6"/>
      <c r="BS1439" s="6"/>
      <c r="BT1439" s="6"/>
      <c r="BU1439" s="6">
        <v>30.4</v>
      </c>
      <c r="BV1439" s="6"/>
      <c r="BW1439" s="6"/>
      <c r="BX1439" s="6"/>
      <c r="BY1439" s="6"/>
      <c r="BZ1439" s="6"/>
      <c r="CA1439" s="6"/>
      <c r="CB1439" s="6"/>
      <c r="CC1439" s="6"/>
      <c r="CD1439" s="6" t="s">
        <v>1784</v>
      </c>
      <c r="CE1439" s="6">
        <v>20</v>
      </c>
      <c r="CF1439" s="6"/>
      <c r="CG1439" s="6"/>
      <c r="CH1439" s="6"/>
      <c r="CI1439" s="6"/>
      <c r="CJ1439" s="6"/>
      <c r="CK1439" s="6"/>
      <c r="CL1439" s="6"/>
      <c r="CM1439" s="6"/>
      <c r="CN1439" s="6" t="s">
        <v>1784</v>
      </c>
      <c r="CO1439" s="6">
        <v>1</v>
      </c>
      <c r="CP1439" s="6" t="s">
        <v>1784</v>
      </c>
      <c r="CQ1439" s="6">
        <v>1</v>
      </c>
      <c r="CR1439" s="6"/>
      <c r="CS1439" s="6"/>
      <c r="CT1439" s="6"/>
      <c r="CU1439" s="6"/>
      <c r="CV1439" s="6"/>
      <c r="CW1439" s="6">
        <v>1</v>
      </c>
    </row>
    <row r="1440" spans="1:256" s="62" customFormat="1" x14ac:dyDescent="0.2">
      <c r="A1440" s="6" t="s">
        <v>894</v>
      </c>
      <c r="B1440" s="66">
        <v>40477.552083333336</v>
      </c>
      <c r="C1440" s="66"/>
      <c r="D1440" s="6" t="s">
        <v>1211</v>
      </c>
      <c r="E1440" s="6" t="s">
        <v>1212</v>
      </c>
      <c r="F1440" s="6"/>
      <c r="G1440" s="6">
        <v>70</v>
      </c>
      <c r="H1440" s="6"/>
      <c r="I1440" s="6"/>
      <c r="J1440" s="6"/>
      <c r="K1440" s="6">
        <v>0.02</v>
      </c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  <c r="BD1440" s="6"/>
      <c r="BE1440" s="6"/>
      <c r="BF1440" s="6"/>
      <c r="BG1440" s="6"/>
      <c r="BH1440" s="6"/>
      <c r="BI1440" s="6"/>
      <c r="BJ1440" s="6"/>
      <c r="BK1440" s="6"/>
      <c r="BL1440" s="6"/>
      <c r="BM1440" s="6"/>
      <c r="BN1440" s="6"/>
      <c r="BO1440" s="6"/>
      <c r="BP1440" s="6"/>
      <c r="BQ1440" s="6"/>
      <c r="BR1440" s="6"/>
      <c r="BS1440" s="6"/>
      <c r="BT1440" s="6"/>
      <c r="BU1440" s="6"/>
      <c r="BV1440" s="6"/>
      <c r="BW1440" s="6"/>
      <c r="BX1440" s="6" t="s">
        <v>1784</v>
      </c>
      <c r="BY1440" s="6">
        <v>1.9</v>
      </c>
      <c r="BZ1440" s="6"/>
      <c r="CA1440" s="6"/>
      <c r="CB1440" s="6"/>
      <c r="CC1440" s="6"/>
      <c r="CD1440" s="6"/>
      <c r="CE1440" s="6"/>
      <c r="CF1440" s="6"/>
      <c r="CG1440" s="6"/>
      <c r="CH1440" s="6"/>
      <c r="CI1440" s="6"/>
      <c r="CJ1440" s="6"/>
      <c r="CK1440" s="6"/>
      <c r="CL1440" s="6"/>
      <c r="CM1440" s="6"/>
      <c r="CN1440" s="6"/>
      <c r="CO1440" s="6"/>
      <c r="CP1440" s="6"/>
      <c r="CQ1440" s="6"/>
      <c r="CR1440" s="6"/>
      <c r="CS1440" s="6"/>
      <c r="CT1440" s="6"/>
      <c r="CU1440" s="6"/>
      <c r="CV1440" s="6"/>
      <c r="CW1440" s="6"/>
    </row>
    <row r="1441" spans="1:83" s="62" customFormat="1" x14ac:dyDescent="0.2">
      <c r="A1441" s="62" t="s">
        <v>894</v>
      </c>
      <c r="B1441" s="65">
        <v>40523.668055555558</v>
      </c>
      <c r="C1441" s="65">
        <v>40523.689583333333</v>
      </c>
      <c r="D1441" s="62" t="s">
        <v>1213</v>
      </c>
      <c r="E1441" s="62" t="s">
        <v>1214</v>
      </c>
      <c r="G1441" s="62">
        <v>50</v>
      </c>
      <c r="M1441" s="62">
        <v>2.9</v>
      </c>
      <c r="Q1441" s="62">
        <v>1460</v>
      </c>
    </row>
    <row r="1442" spans="1:83" s="62" customFormat="1" x14ac:dyDescent="0.2">
      <c r="A1442" s="62" t="s">
        <v>894</v>
      </c>
      <c r="B1442" s="65">
        <v>40523.690972222219</v>
      </c>
      <c r="C1442" s="65">
        <v>40523.706250000003</v>
      </c>
      <c r="D1442" s="62" t="s">
        <v>1215</v>
      </c>
      <c r="E1442" s="62" t="s">
        <v>1216</v>
      </c>
      <c r="G1442" s="62">
        <v>50</v>
      </c>
      <c r="M1442" s="62">
        <v>2.7</v>
      </c>
      <c r="Q1442" s="62">
        <v>1720</v>
      </c>
    </row>
    <row r="1443" spans="1:83" s="62" customFormat="1" x14ac:dyDescent="0.2">
      <c r="A1443" s="62" t="s">
        <v>894</v>
      </c>
      <c r="B1443" s="65">
        <v>40523.709722222222</v>
      </c>
      <c r="C1443" s="65">
        <v>40523.740972222222</v>
      </c>
      <c r="D1443" s="62" t="s">
        <v>1217</v>
      </c>
      <c r="E1443" s="62" t="s">
        <v>1218</v>
      </c>
      <c r="G1443" s="62">
        <v>50</v>
      </c>
      <c r="M1443" s="62">
        <v>5.6</v>
      </c>
      <c r="Q1443" s="62">
        <v>1350</v>
      </c>
    </row>
    <row r="1444" spans="1:83" s="62" customFormat="1" x14ac:dyDescent="0.2">
      <c r="A1444" s="62" t="s">
        <v>894</v>
      </c>
      <c r="B1444" s="65">
        <v>40523.749305555553</v>
      </c>
      <c r="C1444" s="65">
        <v>40523.82708333333</v>
      </c>
      <c r="D1444" s="62" t="s">
        <v>1219</v>
      </c>
      <c r="E1444" s="62" t="s">
        <v>1220</v>
      </c>
      <c r="G1444" s="62">
        <v>50</v>
      </c>
      <c r="M1444" s="62">
        <v>11.2</v>
      </c>
      <c r="Q1444" s="62">
        <v>1000</v>
      </c>
    </row>
    <row r="1445" spans="1:83" s="62" customFormat="1" x14ac:dyDescent="0.2">
      <c r="A1445" s="62" t="s">
        <v>894</v>
      </c>
      <c r="B1445" s="65">
        <v>40590.593055555553</v>
      </c>
      <c r="C1445" s="65">
        <v>40592.204861111109</v>
      </c>
      <c r="D1445" s="62" t="s">
        <v>1221</v>
      </c>
      <c r="G1445" s="62">
        <v>50</v>
      </c>
      <c r="M1445" s="62">
        <v>14.54</v>
      </c>
      <c r="O1445" s="62">
        <v>1850</v>
      </c>
      <c r="Q1445" s="62">
        <v>2930</v>
      </c>
      <c r="U1445" s="62">
        <v>0.73</v>
      </c>
      <c r="AC1445" s="62">
        <v>705</v>
      </c>
      <c r="AD1445" s="62" t="s">
        <v>1784</v>
      </c>
      <c r="AE1445" s="62">
        <v>20</v>
      </c>
      <c r="AG1445" s="62">
        <v>1300</v>
      </c>
      <c r="AM1445" s="62">
        <v>7.58</v>
      </c>
      <c r="AO1445" s="62">
        <v>200</v>
      </c>
      <c r="BA1445" s="62">
        <v>17</v>
      </c>
      <c r="CD1445" s="62" t="s">
        <v>1784</v>
      </c>
      <c r="CE1445" s="62">
        <v>20</v>
      </c>
    </row>
    <row r="1446" spans="1:83" s="62" customFormat="1" x14ac:dyDescent="0.2">
      <c r="A1446" s="62" t="s">
        <v>894</v>
      </c>
      <c r="B1446" s="65">
        <v>40592.493055555555</v>
      </c>
      <c r="D1446" s="62" t="s">
        <v>1222</v>
      </c>
      <c r="G1446" s="62">
        <v>70</v>
      </c>
      <c r="K1446" s="62">
        <v>0.03</v>
      </c>
      <c r="BY1446" s="62">
        <v>3.7</v>
      </c>
    </row>
    <row r="1447" spans="1:83" s="62" customFormat="1" x14ac:dyDescent="0.2">
      <c r="A1447" s="62" t="s">
        <v>894</v>
      </c>
      <c r="B1447" s="65">
        <v>40652.784722222219</v>
      </c>
      <c r="C1447" s="65">
        <v>40652.881249999999</v>
      </c>
      <c r="D1447" s="62" t="s">
        <v>1223</v>
      </c>
      <c r="E1447" s="62" t="s">
        <v>1224</v>
      </c>
      <c r="G1447" s="62">
        <v>50</v>
      </c>
      <c r="M1447" s="62">
        <v>9.5</v>
      </c>
      <c r="N1447" s="62" t="s">
        <v>1784</v>
      </c>
      <c r="O1447" s="62">
        <v>60</v>
      </c>
      <c r="Q1447" s="62">
        <v>135</v>
      </c>
      <c r="S1447" s="62">
        <v>0.27500000000000002</v>
      </c>
      <c r="U1447" s="62">
        <v>0.96</v>
      </c>
      <c r="W1447" s="62">
        <v>13.6</v>
      </c>
      <c r="Y1447" s="62">
        <v>8.3000000000000007</v>
      </c>
      <c r="AA1447" s="62">
        <v>2.5</v>
      </c>
      <c r="AC1447" s="62">
        <v>177</v>
      </c>
      <c r="AD1447" s="62" t="s">
        <v>1784</v>
      </c>
      <c r="AE1447" s="62">
        <v>20</v>
      </c>
      <c r="AF1447" s="62" t="s">
        <v>1784</v>
      </c>
      <c r="AG1447" s="62">
        <v>20</v>
      </c>
      <c r="AI1447" s="62">
        <v>10.8</v>
      </c>
      <c r="AJ1447" s="62" t="s">
        <v>1784</v>
      </c>
      <c r="AK1447" s="62">
        <v>2.5</v>
      </c>
      <c r="AM1447" s="62">
        <v>7.35</v>
      </c>
      <c r="AO1447" s="62">
        <v>74</v>
      </c>
      <c r="AQ1447" s="62">
        <v>12</v>
      </c>
      <c r="BA1447" s="62">
        <v>115</v>
      </c>
      <c r="CA1447" s="62">
        <v>11</v>
      </c>
      <c r="CB1447" s="62" t="s">
        <v>1784</v>
      </c>
      <c r="CC1447" s="62">
        <v>0.25</v>
      </c>
      <c r="CD1447" s="62" t="s">
        <v>1784</v>
      </c>
      <c r="CE1447" s="62">
        <v>20</v>
      </c>
    </row>
    <row r="1448" spans="1:83" s="62" customFormat="1" x14ac:dyDescent="0.2">
      <c r="A1448" s="62" t="s">
        <v>894</v>
      </c>
      <c r="B1448" s="65">
        <v>40653.541666666664</v>
      </c>
      <c r="D1448" s="62" t="s">
        <v>1225</v>
      </c>
      <c r="E1448" s="62" t="s">
        <v>1226</v>
      </c>
      <c r="G1448" s="62">
        <v>70</v>
      </c>
      <c r="K1448" s="62">
        <v>0.01</v>
      </c>
      <c r="BX1448" s="62" t="s">
        <v>1784</v>
      </c>
      <c r="BY1448" s="62">
        <v>1.9</v>
      </c>
    </row>
    <row r="1449" spans="1:83" s="62" customFormat="1" x14ac:dyDescent="0.2">
      <c r="A1449" s="62" t="s">
        <v>894</v>
      </c>
      <c r="B1449" s="65">
        <v>40785.966666666667</v>
      </c>
      <c r="C1449" s="65">
        <v>40785.972916666666</v>
      </c>
      <c r="D1449" s="62" t="s">
        <v>1227</v>
      </c>
      <c r="E1449" s="62" t="s">
        <v>1228</v>
      </c>
      <c r="G1449" s="62">
        <v>50</v>
      </c>
      <c r="M1449" s="62">
        <v>0.02</v>
      </c>
      <c r="N1449" s="62" t="s">
        <v>1934</v>
      </c>
      <c r="O1449" s="62">
        <v>41</v>
      </c>
      <c r="Q1449" s="62">
        <v>266</v>
      </c>
      <c r="S1449" s="62">
        <v>0.38900000000000001</v>
      </c>
      <c r="U1449" s="62">
        <v>3.79</v>
      </c>
      <c r="W1449" s="62">
        <v>109</v>
      </c>
      <c r="Y1449" s="62">
        <v>47.2</v>
      </c>
      <c r="AA1449" s="62">
        <v>14.4</v>
      </c>
      <c r="AC1449" s="62">
        <v>900</v>
      </c>
      <c r="AE1449" s="62">
        <v>92</v>
      </c>
      <c r="AF1449" s="62" t="s">
        <v>1784</v>
      </c>
      <c r="AG1449" s="62">
        <v>20</v>
      </c>
      <c r="AH1449" s="62" t="s">
        <v>1784</v>
      </c>
      <c r="AI1449" s="62">
        <v>5</v>
      </c>
      <c r="AJ1449" s="62" t="s">
        <v>1784</v>
      </c>
      <c r="AK1449" s="62">
        <v>2.5</v>
      </c>
      <c r="AM1449" s="62">
        <v>7.42</v>
      </c>
      <c r="AO1449" s="62">
        <v>392</v>
      </c>
      <c r="AQ1449" s="62">
        <v>470</v>
      </c>
      <c r="BA1449" s="62">
        <v>78</v>
      </c>
      <c r="CA1449" s="62">
        <v>420</v>
      </c>
      <c r="CC1449" s="62">
        <v>5.0999999999999996</v>
      </c>
      <c r="CD1449" s="62" t="s">
        <v>1784</v>
      </c>
      <c r="CE1449" s="62">
        <v>20</v>
      </c>
    </row>
    <row r="1450" spans="1:83" s="62" customFormat="1" x14ac:dyDescent="0.2">
      <c r="A1450" s="62" t="s">
        <v>894</v>
      </c>
      <c r="B1450" s="65">
        <v>40786.541666666664</v>
      </c>
      <c r="D1450" s="62" t="s">
        <v>1229</v>
      </c>
      <c r="E1450" s="62" t="s">
        <v>1230</v>
      </c>
      <c r="G1450" s="62">
        <v>70</v>
      </c>
      <c r="J1450" s="62" t="s">
        <v>1784</v>
      </c>
      <c r="K1450" s="62">
        <v>0.01</v>
      </c>
      <c r="BY1450" s="62">
        <v>4</v>
      </c>
    </row>
    <row r="1451" spans="1:83" s="62" customFormat="1" x14ac:dyDescent="0.2">
      <c r="A1451" s="62" t="s">
        <v>894</v>
      </c>
      <c r="B1451" s="65">
        <v>40907.34375</v>
      </c>
      <c r="C1451" s="65">
        <v>40907.4375</v>
      </c>
      <c r="D1451" s="62" t="s">
        <v>1231</v>
      </c>
      <c r="E1451" s="62" t="s">
        <v>1232</v>
      </c>
      <c r="G1451" s="62">
        <v>50</v>
      </c>
      <c r="M1451" s="62">
        <v>1.512</v>
      </c>
      <c r="Q1451" s="62">
        <v>416</v>
      </c>
      <c r="U1451" s="62">
        <v>0.52</v>
      </c>
      <c r="AC1451" s="62">
        <v>177</v>
      </c>
      <c r="AD1451" s="62" t="s">
        <v>1784</v>
      </c>
      <c r="AE1451" s="62">
        <v>20</v>
      </c>
      <c r="AG1451" s="62">
        <v>220</v>
      </c>
      <c r="AH1451" s="62" t="s">
        <v>1784</v>
      </c>
      <c r="AI1451" s="62">
        <v>5</v>
      </c>
      <c r="AJ1451" s="62" t="s">
        <v>1784</v>
      </c>
      <c r="AK1451" s="62">
        <v>2.5</v>
      </c>
      <c r="AM1451" s="62">
        <v>7.71</v>
      </c>
      <c r="AO1451" s="62">
        <v>77.5</v>
      </c>
      <c r="AQ1451" s="62">
        <v>46</v>
      </c>
      <c r="BA1451" s="62">
        <v>51</v>
      </c>
      <c r="CA1451" s="62">
        <v>26</v>
      </c>
      <c r="CC1451" s="62">
        <v>1.3</v>
      </c>
      <c r="CD1451" s="62" t="s">
        <v>1784</v>
      </c>
      <c r="CE1451" s="62">
        <v>20</v>
      </c>
    </row>
    <row r="1452" spans="1:83" s="62" customFormat="1" x14ac:dyDescent="0.2">
      <c r="A1452" s="62" t="s">
        <v>894</v>
      </c>
      <c r="B1452" s="65">
        <v>40908.520833333336</v>
      </c>
      <c r="D1452" s="62" t="s">
        <v>1233</v>
      </c>
      <c r="E1452" s="62" t="s">
        <v>1234</v>
      </c>
      <c r="G1452" s="62">
        <v>70</v>
      </c>
      <c r="J1452" s="62" t="s">
        <v>1784</v>
      </c>
      <c r="K1452" s="62">
        <v>0.01</v>
      </c>
      <c r="BX1452" s="62" t="s">
        <v>1784</v>
      </c>
      <c r="BY1452" s="62">
        <v>1.9</v>
      </c>
    </row>
    <row r="1453" spans="1:83" s="62" customFormat="1" x14ac:dyDescent="0.2">
      <c r="A1453" s="62" t="s">
        <v>894</v>
      </c>
      <c r="B1453" s="65">
        <v>40931.131944444445</v>
      </c>
      <c r="C1453" s="65">
        <v>40931.536805555559</v>
      </c>
      <c r="D1453" s="62" t="s">
        <v>1235</v>
      </c>
      <c r="E1453" s="62" t="s">
        <v>1236</v>
      </c>
      <c r="G1453" s="62">
        <v>50</v>
      </c>
      <c r="M1453" s="62">
        <v>8.7259999999999991</v>
      </c>
      <c r="O1453" s="62">
        <v>1248</v>
      </c>
      <c r="Q1453" s="62">
        <v>2000</v>
      </c>
      <c r="S1453" s="62">
        <v>0.25</v>
      </c>
      <c r="U1453" s="62">
        <v>0.7</v>
      </c>
      <c r="W1453" s="62">
        <v>53</v>
      </c>
      <c r="Y1453" s="62">
        <v>236</v>
      </c>
      <c r="AA1453" s="62">
        <v>39.4</v>
      </c>
      <c r="AC1453" s="62">
        <v>1060</v>
      </c>
      <c r="AD1453" s="62" t="s">
        <v>1784</v>
      </c>
      <c r="AE1453" s="62">
        <v>20</v>
      </c>
      <c r="AG1453" s="62">
        <v>620</v>
      </c>
      <c r="AH1453" s="62" t="s">
        <v>1784</v>
      </c>
      <c r="AI1453" s="62">
        <v>5</v>
      </c>
      <c r="AJ1453" s="62" t="s">
        <v>1784</v>
      </c>
      <c r="AK1453" s="62">
        <v>2.5</v>
      </c>
      <c r="AM1453" s="62">
        <v>7.9399999999999995</v>
      </c>
      <c r="AO1453" s="62">
        <v>365</v>
      </c>
      <c r="AQ1453" s="62">
        <v>120</v>
      </c>
      <c r="BA1453" s="62">
        <v>75</v>
      </c>
      <c r="CA1453" s="62">
        <v>70</v>
      </c>
      <c r="CC1453" s="62">
        <v>1.8</v>
      </c>
      <c r="CD1453" s="62" t="s">
        <v>1784</v>
      </c>
      <c r="CE1453" s="62">
        <v>20</v>
      </c>
    </row>
    <row r="1454" spans="1:83" s="62" customFormat="1" x14ac:dyDescent="0.2">
      <c r="A1454" s="62" t="s">
        <v>894</v>
      </c>
      <c r="B1454" s="65">
        <v>40970.624305555553</v>
      </c>
      <c r="C1454" s="65">
        <v>40970.63958333333</v>
      </c>
      <c r="D1454" s="62" t="s">
        <v>1237</v>
      </c>
      <c r="E1454" s="62" t="s">
        <v>1238</v>
      </c>
      <c r="G1454" s="62">
        <v>50</v>
      </c>
      <c r="M1454" s="62">
        <v>0.82099999999999995</v>
      </c>
      <c r="Q1454" s="62">
        <v>698</v>
      </c>
    </row>
    <row r="1455" spans="1:83" s="62" customFormat="1" x14ac:dyDescent="0.2">
      <c r="A1455" s="62" t="s">
        <v>894</v>
      </c>
      <c r="B1455" s="65">
        <v>40970.624305555553</v>
      </c>
      <c r="C1455" s="65">
        <v>40971.44027777778</v>
      </c>
      <c r="D1455" s="62" t="s">
        <v>1239</v>
      </c>
      <c r="E1455" s="62" t="s">
        <v>1240</v>
      </c>
      <c r="G1455" s="62">
        <v>50</v>
      </c>
      <c r="M1455" s="62">
        <v>2.1080000000000001</v>
      </c>
      <c r="O1455" s="62">
        <v>918</v>
      </c>
      <c r="Q1455" s="62">
        <v>2050</v>
      </c>
      <c r="S1455" s="62">
        <v>0.44</v>
      </c>
      <c r="U1455" s="62">
        <v>1.1100000000000001</v>
      </c>
      <c r="W1455" s="62">
        <v>54.9</v>
      </c>
      <c r="Y1455" s="62">
        <v>91.7</v>
      </c>
      <c r="AA1455" s="62">
        <v>13.8</v>
      </c>
      <c r="AC1455" s="62">
        <v>683</v>
      </c>
      <c r="AD1455" s="62" t="s">
        <v>1784</v>
      </c>
      <c r="AE1455" s="62">
        <v>20</v>
      </c>
      <c r="AG1455" s="62">
        <v>270</v>
      </c>
      <c r="AI1455" s="62">
        <v>246</v>
      </c>
      <c r="AK1455" s="62">
        <v>0</v>
      </c>
      <c r="AM1455" s="62">
        <v>7.99</v>
      </c>
      <c r="AO1455" s="62">
        <v>334</v>
      </c>
      <c r="AQ1455" s="62">
        <v>110</v>
      </c>
      <c r="BA1455" s="62">
        <v>133</v>
      </c>
      <c r="CA1455" s="62">
        <v>69</v>
      </c>
      <c r="CC1455" s="62">
        <v>1</v>
      </c>
      <c r="CD1455" s="62" t="s">
        <v>1784</v>
      </c>
      <c r="CE1455" s="62">
        <v>20</v>
      </c>
    </row>
    <row r="1456" spans="1:83" s="62" customFormat="1" x14ac:dyDescent="0.2">
      <c r="A1456" s="62" t="s">
        <v>894</v>
      </c>
      <c r="B1456" s="65">
        <v>40970.649305555555</v>
      </c>
      <c r="C1456" s="65">
        <v>40970.78125</v>
      </c>
      <c r="D1456" s="62" t="s">
        <v>1241</v>
      </c>
      <c r="E1456" s="62" t="s">
        <v>1242</v>
      </c>
      <c r="G1456" s="62">
        <v>50</v>
      </c>
      <c r="M1456" s="62">
        <v>8.9999999999999993E-3</v>
      </c>
      <c r="Q1456" s="62">
        <v>626</v>
      </c>
    </row>
    <row r="1457" spans="1:256" s="62" customFormat="1" x14ac:dyDescent="0.2">
      <c r="A1457" s="62" t="s">
        <v>894</v>
      </c>
      <c r="B1457" s="65">
        <v>40971.06527777778</v>
      </c>
      <c r="C1457" s="65">
        <v>40971.416666666664</v>
      </c>
      <c r="D1457" s="62" t="s">
        <v>1243</v>
      </c>
      <c r="E1457" s="62" t="s">
        <v>1244</v>
      </c>
      <c r="G1457" s="62">
        <v>50</v>
      </c>
      <c r="M1457" s="62">
        <v>0.63100000000000001</v>
      </c>
      <c r="Q1457" s="62">
        <v>2420</v>
      </c>
    </row>
    <row r="1458" spans="1:256" s="62" customFormat="1" x14ac:dyDescent="0.2">
      <c r="A1458" s="62" t="s">
        <v>894</v>
      </c>
      <c r="B1458" s="65">
        <v>40971.418749999997</v>
      </c>
      <c r="C1458" s="65">
        <v>40971.44027777778</v>
      </c>
      <c r="D1458" s="62" t="s">
        <v>1245</v>
      </c>
      <c r="E1458" s="62" t="s">
        <v>1246</v>
      </c>
      <c r="G1458" s="62">
        <v>50</v>
      </c>
      <c r="M1458" s="62">
        <v>0.44900000000000001</v>
      </c>
      <c r="Q1458" s="62">
        <v>3170</v>
      </c>
    </row>
    <row r="1459" spans="1:256" s="62" customFormat="1" x14ac:dyDescent="0.2">
      <c r="A1459" s="62" t="s">
        <v>894</v>
      </c>
      <c r="B1459" s="65">
        <v>41108.864583333336</v>
      </c>
      <c r="C1459" s="65">
        <v>41109.060416666667</v>
      </c>
      <c r="D1459" s="62" t="s">
        <v>3091</v>
      </c>
      <c r="E1459" s="62" t="s">
        <v>3092</v>
      </c>
      <c r="G1459" s="62">
        <v>50</v>
      </c>
      <c r="M1459" s="62">
        <v>7.0759999999999996</v>
      </c>
      <c r="O1459" s="62">
        <v>14.4</v>
      </c>
      <c r="Q1459" s="62">
        <v>37.5</v>
      </c>
      <c r="S1459" s="62">
        <v>0.13800000000000001</v>
      </c>
      <c r="U1459" s="62">
        <v>0.51</v>
      </c>
      <c r="W1459" s="62">
        <v>4.3</v>
      </c>
      <c r="Y1459" s="62">
        <v>2.8</v>
      </c>
      <c r="AA1459" s="62">
        <v>1.3</v>
      </c>
      <c r="AC1459" s="62">
        <v>105</v>
      </c>
      <c r="AD1459" s="62" t="s">
        <v>1784</v>
      </c>
      <c r="AE1459" s="62">
        <v>20</v>
      </c>
      <c r="AF1459" s="62" t="s">
        <v>1784</v>
      </c>
      <c r="AG1459" s="62">
        <v>20</v>
      </c>
      <c r="AH1459" s="62" t="s">
        <v>1784</v>
      </c>
      <c r="AI1459" s="62">
        <v>5</v>
      </c>
      <c r="AJ1459" s="62" t="s">
        <v>1784</v>
      </c>
      <c r="AK1459" s="62">
        <v>2.5</v>
      </c>
      <c r="AM1459" s="62">
        <v>7.24</v>
      </c>
      <c r="AO1459" s="62">
        <v>43.7</v>
      </c>
      <c r="AQ1459" s="62">
        <v>3.3</v>
      </c>
      <c r="BA1459" s="62">
        <v>29</v>
      </c>
      <c r="CA1459" s="62">
        <v>3.6</v>
      </c>
      <c r="CC1459" s="62">
        <v>0.72</v>
      </c>
      <c r="CD1459" s="62" t="s">
        <v>1784</v>
      </c>
      <c r="CE1459" s="62">
        <v>20</v>
      </c>
    </row>
    <row r="1460" spans="1:256" s="62" customFormat="1" x14ac:dyDescent="0.2">
      <c r="A1460" s="62" t="s">
        <v>894</v>
      </c>
      <c r="B1460" s="65">
        <v>41109.364583333336</v>
      </c>
      <c r="D1460" s="62" t="s">
        <v>3093</v>
      </c>
      <c r="E1460" s="62" t="s">
        <v>3094</v>
      </c>
      <c r="G1460" s="62">
        <v>70</v>
      </c>
      <c r="J1460" s="62" t="s">
        <v>1784</v>
      </c>
      <c r="K1460" s="62">
        <v>0.01</v>
      </c>
      <c r="BX1460" s="62" t="s">
        <v>1784</v>
      </c>
      <c r="BY1460" s="62">
        <v>1.9</v>
      </c>
    </row>
    <row r="1461" spans="1:256" s="62" customFormat="1" x14ac:dyDescent="0.2">
      <c r="A1461" s="6" t="s">
        <v>894</v>
      </c>
      <c r="B1461" s="66">
        <v>41263.702777777777</v>
      </c>
      <c r="C1461" s="66">
        <v>41264.152083333334</v>
      </c>
      <c r="D1461" s="6" t="s">
        <v>3095</v>
      </c>
      <c r="E1461" s="6" t="s">
        <v>3096</v>
      </c>
      <c r="F1461" s="6"/>
      <c r="G1461" s="6">
        <v>50</v>
      </c>
      <c r="H1461" s="6"/>
      <c r="I1461" s="6"/>
      <c r="J1461" s="6"/>
      <c r="K1461" s="6"/>
      <c r="L1461" s="6"/>
      <c r="M1461" s="6">
        <v>1.0108999999999999</v>
      </c>
      <c r="N1461" s="6"/>
      <c r="O1461" s="6"/>
      <c r="P1461" s="6"/>
      <c r="Q1461" s="6">
        <v>10300</v>
      </c>
      <c r="R1461" s="6"/>
      <c r="S1461" s="6">
        <v>0.22800000000000001</v>
      </c>
      <c r="T1461" s="6"/>
      <c r="U1461" s="6">
        <v>0.96</v>
      </c>
      <c r="V1461" s="6"/>
      <c r="W1461" s="6">
        <v>136</v>
      </c>
      <c r="X1461" s="6"/>
      <c r="Y1461" s="6">
        <v>38.4</v>
      </c>
      <c r="Z1461" s="6"/>
      <c r="AA1461" s="6">
        <v>30.8</v>
      </c>
      <c r="AB1461" s="6"/>
      <c r="AC1461" s="6">
        <v>718</v>
      </c>
      <c r="AD1461" s="6"/>
      <c r="AE1461" s="6">
        <v>140</v>
      </c>
      <c r="AF1461" s="6"/>
      <c r="AG1461" s="6">
        <v>6400</v>
      </c>
      <c r="AH1461" s="6"/>
      <c r="AI1461" s="6">
        <v>330</v>
      </c>
      <c r="AJ1461" s="6" t="s">
        <v>1784</v>
      </c>
      <c r="AK1461" s="6">
        <v>2.5</v>
      </c>
      <c r="AL1461" s="6"/>
      <c r="AM1461" s="6">
        <v>7.34</v>
      </c>
      <c r="AN1461" s="6"/>
      <c r="AO1461" s="6">
        <v>223</v>
      </c>
      <c r="AP1461" s="6"/>
      <c r="AQ1461" s="6">
        <v>240</v>
      </c>
      <c r="AR1461" s="6"/>
      <c r="AS1461" s="6"/>
      <c r="AT1461" s="6"/>
      <c r="AU1461" s="6"/>
      <c r="AV1461" s="6"/>
      <c r="AW1461" s="6"/>
      <c r="AX1461" s="6"/>
      <c r="AY1461" s="6"/>
      <c r="AZ1461" s="6"/>
      <c r="BA1461" s="6">
        <v>30</v>
      </c>
      <c r="BB1461" s="6"/>
      <c r="BC1461" s="6"/>
      <c r="BD1461" s="6"/>
      <c r="BE1461" s="6"/>
      <c r="BF1461" s="6"/>
      <c r="BG1461" s="6"/>
      <c r="BH1461" s="6"/>
      <c r="BI1461" s="6"/>
      <c r="BJ1461" s="6"/>
      <c r="BK1461" s="6"/>
      <c r="BL1461" s="6"/>
      <c r="BM1461" s="6"/>
      <c r="BN1461" s="6"/>
      <c r="BO1461" s="6"/>
      <c r="BP1461" s="6"/>
      <c r="BQ1461" s="6"/>
      <c r="BR1461" s="6"/>
      <c r="BS1461" s="6"/>
      <c r="BT1461" s="6"/>
      <c r="BU1461" s="6"/>
      <c r="BV1461" s="6"/>
      <c r="BW1461" s="6"/>
      <c r="BX1461" s="6"/>
      <c r="BY1461" s="6"/>
      <c r="BZ1461" s="6"/>
      <c r="CA1461" s="6"/>
      <c r="CB1461" s="6"/>
      <c r="CC1461" s="6">
        <v>5.9</v>
      </c>
      <c r="CD1461" s="6" t="s">
        <v>1784</v>
      </c>
      <c r="CE1461" s="6">
        <v>20</v>
      </c>
      <c r="CF1461" s="6"/>
      <c r="CG1461" s="6"/>
      <c r="CH1461" s="6"/>
      <c r="CI1461" s="6"/>
      <c r="CJ1461" s="6"/>
      <c r="CK1461" s="6"/>
      <c r="CL1461" s="6"/>
      <c r="CM1461" s="6"/>
      <c r="CN1461" s="6"/>
      <c r="CO1461" s="6"/>
      <c r="CP1461" s="6"/>
      <c r="CQ1461" s="6"/>
      <c r="CR1461" s="6"/>
      <c r="CS1461" s="6"/>
      <c r="CT1461" s="6"/>
      <c r="CU1461" s="6"/>
      <c r="CV1461" s="6"/>
      <c r="CW1461" s="6"/>
      <c r="CX1461" s="6"/>
      <c r="CY1461" s="6"/>
      <c r="CZ1461" s="6"/>
      <c r="DA1461" s="6"/>
      <c r="DB1461" s="6"/>
      <c r="DC1461" s="6"/>
      <c r="DD1461" s="6"/>
      <c r="DE1461" s="6"/>
      <c r="DF1461" s="6"/>
      <c r="DG1461" s="6"/>
      <c r="DH1461" s="6"/>
      <c r="DI1461" s="6"/>
      <c r="DJ1461" s="6"/>
      <c r="DK1461" s="6"/>
      <c r="DL1461" s="6"/>
      <c r="DM1461" s="6"/>
      <c r="DN1461" s="6"/>
      <c r="DO1461" s="6"/>
      <c r="DP1461" s="6"/>
      <c r="DQ1461" s="6"/>
      <c r="DR1461" s="6"/>
      <c r="DS1461" s="6"/>
      <c r="DT1461" s="6"/>
      <c r="DU1461" s="6"/>
      <c r="DV1461" s="6"/>
      <c r="DW1461" s="6"/>
      <c r="DX1461" s="6"/>
      <c r="DY1461" s="6"/>
      <c r="DZ1461" s="6"/>
      <c r="EA1461" s="6"/>
      <c r="EB1461" s="6"/>
      <c r="EC1461" s="6"/>
      <c r="ED1461" s="6"/>
      <c r="EE1461" s="6"/>
      <c r="EF1461" s="6"/>
      <c r="EG1461" s="6"/>
      <c r="EH1461" s="6"/>
      <c r="EI1461" s="6"/>
      <c r="EJ1461" s="6"/>
      <c r="EK1461" s="6"/>
      <c r="EL1461" s="6"/>
      <c r="EM1461" s="6"/>
      <c r="EN1461" s="6"/>
      <c r="EO1461" s="6"/>
      <c r="EP1461" s="6"/>
      <c r="EQ1461" s="6"/>
      <c r="ER1461" s="6"/>
      <c r="ES1461" s="6"/>
      <c r="ET1461" s="6"/>
      <c r="EU1461" s="6"/>
      <c r="EV1461" s="6"/>
      <c r="EW1461" s="6"/>
      <c r="EX1461" s="6"/>
      <c r="EY1461" s="6"/>
      <c r="EZ1461" s="6"/>
      <c r="FA1461" s="6"/>
      <c r="FB1461" s="6"/>
      <c r="FC1461" s="6"/>
      <c r="FD1461" s="6"/>
      <c r="FE1461" s="6"/>
      <c r="FF1461" s="6"/>
      <c r="FG1461" s="6"/>
      <c r="FH1461" s="6"/>
      <c r="FI1461" s="6"/>
      <c r="FJ1461" s="6"/>
      <c r="FK1461" s="6"/>
      <c r="FL1461" s="6"/>
      <c r="FM1461" s="6"/>
      <c r="FN1461" s="6"/>
      <c r="FO1461" s="6"/>
      <c r="FP1461" s="6"/>
      <c r="FQ1461" s="6"/>
      <c r="FR1461" s="6"/>
      <c r="FS1461" s="6"/>
      <c r="FT1461" s="6"/>
      <c r="FU1461" s="6"/>
      <c r="FV1461" s="6"/>
      <c r="FW1461" s="6"/>
      <c r="FX1461" s="6"/>
      <c r="FY1461" s="6"/>
      <c r="FZ1461" s="6"/>
      <c r="GA1461" s="6"/>
      <c r="GB1461" s="6"/>
      <c r="GC1461" s="6"/>
      <c r="GD1461" s="6"/>
      <c r="GE1461" s="6"/>
      <c r="GF1461" s="6"/>
      <c r="GG1461" s="6"/>
      <c r="GH1461" s="6"/>
      <c r="GI1461" s="6"/>
      <c r="GJ1461" s="6"/>
      <c r="GK1461" s="6"/>
      <c r="GL1461" s="6"/>
      <c r="GM1461" s="6"/>
      <c r="GN1461" s="6"/>
      <c r="GO1461" s="6"/>
      <c r="GP1461" s="6"/>
      <c r="GQ1461" s="6"/>
      <c r="GR1461" s="6"/>
      <c r="GS1461" s="6"/>
      <c r="GT1461" s="6"/>
      <c r="GU1461" s="6"/>
      <c r="GV1461" s="6"/>
      <c r="GW1461" s="6"/>
      <c r="GX1461" s="6"/>
      <c r="GY1461" s="6"/>
      <c r="GZ1461" s="6"/>
      <c r="HA1461" s="6"/>
      <c r="HB1461" s="6"/>
      <c r="HC1461" s="6"/>
      <c r="HD1461" s="6"/>
      <c r="HE1461" s="6"/>
      <c r="HF1461" s="6"/>
      <c r="HG1461" s="6"/>
      <c r="HH1461" s="6"/>
      <c r="HI1461" s="6"/>
      <c r="HJ1461" s="6"/>
      <c r="HK1461" s="6"/>
      <c r="HL1461" s="6"/>
      <c r="HM1461" s="6"/>
      <c r="HN1461" s="6"/>
      <c r="HO1461" s="6"/>
      <c r="HP1461" s="6"/>
      <c r="HQ1461" s="6"/>
      <c r="HR1461" s="6"/>
      <c r="HS1461" s="6"/>
      <c r="HT1461" s="6"/>
      <c r="HU1461" s="6"/>
      <c r="HV1461" s="6"/>
      <c r="HW1461" s="6"/>
      <c r="HX1461" s="6"/>
      <c r="HY1461" s="6"/>
      <c r="HZ1461" s="6"/>
      <c r="IA1461" s="6"/>
      <c r="IB1461" s="6"/>
      <c r="IC1461" s="6"/>
      <c r="ID1461" s="6"/>
      <c r="IE1461" s="6"/>
      <c r="IF1461" s="6"/>
      <c r="IG1461" s="6"/>
      <c r="IH1461" s="6"/>
      <c r="II1461" s="6"/>
      <c r="IJ1461" s="6"/>
      <c r="IK1461" s="6"/>
      <c r="IL1461" s="6"/>
      <c r="IM1461" s="6"/>
      <c r="IN1461" s="6"/>
      <c r="IO1461" s="6"/>
      <c r="IP1461" s="6"/>
      <c r="IQ1461" s="6"/>
      <c r="IR1461" s="6"/>
      <c r="IS1461" s="6"/>
      <c r="IT1461" s="6"/>
      <c r="IU1461" s="6"/>
      <c r="IV1461" s="6"/>
    </row>
    <row r="1462" spans="1:256" s="62" customFormat="1" x14ac:dyDescent="0.2">
      <c r="A1462" s="6" t="s">
        <v>894</v>
      </c>
      <c r="B1462" s="66">
        <v>41264.604166666664</v>
      </c>
      <c r="C1462" s="6"/>
      <c r="D1462" s="6" t="s">
        <v>3097</v>
      </c>
      <c r="E1462" s="6" t="s">
        <v>3098</v>
      </c>
      <c r="F1462" s="6"/>
      <c r="G1462" s="6">
        <v>70</v>
      </c>
      <c r="H1462" s="6"/>
      <c r="I1462" s="6"/>
      <c r="J1462" s="6" t="s">
        <v>1784</v>
      </c>
      <c r="K1462" s="6">
        <v>0.01</v>
      </c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  <c r="BD1462" s="6"/>
      <c r="BE1462" s="6"/>
      <c r="BF1462" s="6"/>
      <c r="BG1462" s="6"/>
      <c r="BH1462" s="6"/>
      <c r="BI1462" s="6"/>
      <c r="BJ1462" s="6"/>
      <c r="BK1462" s="6"/>
      <c r="BL1462" s="6"/>
      <c r="BM1462" s="6"/>
      <c r="BN1462" s="6"/>
      <c r="BO1462" s="6"/>
      <c r="BP1462" s="6"/>
      <c r="BQ1462" s="6"/>
      <c r="BR1462" s="6"/>
      <c r="BS1462" s="6"/>
      <c r="BT1462" s="6"/>
      <c r="BU1462" s="6"/>
      <c r="BV1462" s="6"/>
      <c r="BW1462" s="6"/>
      <c r="BX1462" s="6" t="s">
        <v>1784</v>
      </c>
      <c r="BY1462" s="6">
        <v>1.9</v>
      </c>
      <c r="BZ1462" s="6"/>
      <c r="CA1462" s="6"/>
      <c r="CB1462" s="6"/>
      <c r="CC1462" s="6"/>
      <c r="CD1462" s="6"/>
      <c r="CE1462" s="6"/>
      <c r="CF1462" s="6"/>
      <c r="CG1462" s="6"/>
      <c r="CH1462" s="6"/>
      <c r="CI1462" s="6"/>
      <c r="CJ1462" s="6"/>
      <c r="CK1462" s="6"/>
      <c r="CL1462" s="6"/>
      <c r="CM1462" s="6"/>
      <c r="CN1462" s="6"/>
      <c r="CO1462" s="6"/>
      <c r="CP1462" s="6"/>
      <c r="CQ1462" s="6"/>
      <c r="CR1462" s="6"/>
      <c r="CS1462" s="6"/>
      <c r="CT1462" s="6"/>
      <c r="CU1462" s="6"/>
      <c r="CV1462" s="6"/>
      <c r="CW1462" s="6"/>
      <c r="CX1462" s="6"/>
      <c r="CY1462" s="6"/>
      <c r="CZ1462" s="6"/>
      <c r="DA1462" s="6"/>
      <c r="DB1462" s="6"/>
      <c r="DC1462" s="6"/>
      <c r="DD1462" s="6"/>
      <c r="DE1462" s="6"/>
      <c r="DF1462" s="6"/>
      <c r="DG1462" s="6"/>
      <c r="DH1462" s="6"/>
      <c r="DI1462" s="6"/>
      <c r="DJ1462" s="6"/>
      <c r="DK1462" s="6"/>
      <c r="DL1462" s="6"/>
      <c r="DM1462" s="6"/>
      <c r="DN1462" s="6"/>
      <c r="DO1462" s="6"/>
      <c r="DP1462" s="6"/>
      <c r="DQ1462" s="6"/>
      <c r="DR1462" s="6"/>
      <c r="DS1462" s="6"/>
      <c r="DT1462" s="6"/>
      <c r="DU1462" s="6"/>
      <c r="DV1462" s="6"/>
      <c r="DW1462" s="6"/>
      <c r="DX1462" s="6"/>
      <c r="DY1462" s="6"/>
      <c r="DZ1462" s="6"/>
      <c r="EA1462" s="6"/>
      <c r="EB1462" s="6"/>
      <c r="EC1462" s="6"/>
      <c r="ED1462" s="6"/>
      <c r="EE1462" s="6"/>
      <c r="EF1462" s="6"/>
      <c r="EG1462" s="6"/>
      <c r="EH1462" s="6"/>
      <c r="EI1462" s="6"/>
      <c r="EJ1462" s="6"/>
      <c r="EK1462" s="6"/>
      <c r="EL1462" s="6"/>
      <c r="EM1462" s="6"/>
      <c r="EN1462" s="6"/>
      <c r="EO1462" s="6"/>
      <c r="EP1462" s="6"/>
      <c r="EQ1462" s="6"/>
      <c r="ER1462" s="6"/>
      <c r="ES1462" s="6"/>
      <c r="ET1462" s="6"/>
      <c r="EU1462" s="6"/>
      <c r="EV1462" s="6"/>
      <c r="EW1462" s="6"/>
      <c r="EX1462" s="6"/>
      <c r="EY1462" s="6"/>
      <c r="EZ1462" s="6"/>
      <c r="FA1462" s="6"/>
      <c r="FB1462" s="6"/>
      <c r="FC1462" s="6"/>
      <c r="FD1462" s="6"/>
      <c r="FE1462" s="6"/>
      <c r="FF1462" s="6"/>
      <c r="FG1462" s="6"/>
      <c r="FH1462" s="6"/>
      <c r="FI1462" s="6"/>
      <c r="FJ1462" s="6"/>
      <c r="FK1462" s="6"/>
      <c r="FL1462" s="6"/>
      <c r="FM1462" s="6"/>
      <c r="FN1462" s="6"/>
      <c r="FO1462" s="6"/>
      <c r="FP1462" s="6"/>
      <c r="FQ1462" s="6"/>
      <c r="FR1462" s="6"/>
      <c r="FS1462" s="6"/>
      <c r="FT1462" s="6"/>
      <c r="FU1462" s="6"/>
      <c r="FV1462" s="6"/>
      <c r="FW1462" s="6"/>
      <c r="FX1462" s="6"/>
      <c r="FY1462" s="6"/>
      <c r="FZ1462" s="6"/>
      <c r="GA1462" s="6"/>
      <c r="GB1462" s="6"/>
      <c r="GC1462" s="6"/>
      <c r="GD1462" s="6"/>
      <c r="GE1462" s="6"/>
      <c r="GF1462" s="6"/>
      <c r="GG1462" s="6"/>
      <c r="GH1462" s="6"/>
      <c r="GI1462" s="6"/>
      <c r="GJ1462" s="6"/>
      <c r="GK1462" s="6"/>
      <c r="GL1462" s="6"/>
      <c r="GM1462" s="6"/>
      <c r="GN1462" s="6"/>
      <c r="GO1462" s="6"/>
      <c r="GP1462" s="6"/>
      <c r="GQ1462" s="6"/>
      <c r="GR1462" s="6"/>
      <c r="GS1462" s="6"/>
      <c r="GT1462" s="6"/>
      <c r="GU1462" s="6"/>
      <c r="GV1462" s="6"/>
      <c r="GW1462" s="6"/>
      <c r="GX1462" s="6"/>
      <c r="GY1462" s="6"/>
      <c r="GZ1462" s="6"/>
      <c r="HA1462" s="6"/>
      <c r="HB1462" s="6"/>
      <c r="HC1462" s="6"/>
      <c r="HD1462" s="6"/>
      <c r="HE1462" s="6"/>
      <c r="HF1462" s="6"/>
      <c r="HG1462" s="6"/>
      <c r="HH1462" s="6"/>
      <c r="HI1462" s="6"/>
      <c r="HJ1462" s="6"/>
      <c r="HK1462" s="6"/>
      <c r="HL1462" s="6"/>
      <c r="HM1462" s="6"/>
      <c r="HN1462" s="6"/>
      <c r="HO1462" s="6"/>
      <c r="HP1462" s="6"/>
      <c r="HQ1462" s="6"/>
      <c r="HR1462" s="6"/>
      <c r="HS1462" s="6"/>
      <c r="HT1462" s="6"/>
      <c r="HU1462" s="6"/>
      <c r="HV1462" s="6"/>
      <c r="HW1462" s="6"/>
      <c r="HX1462" s="6"/>
      <c r="HY1462" s="6"/>
      <c r="HZ1462" s="6"/>
      <c r="IA1462" s="6"/>
      <c r="IB1462" s="6"/>
      <c r="IC1462" s="6"/>
      <c r="ID1462" s="6"/>
      <c r="IE1462" s="6"/>
      <c r="IF1462" s="6"/>
      <c r="IG1462" s="6"/>
      <c r="IH1462" s="6"/>
      <c r="II1462" s="6"/>
      <c r="IJ1462" s="6"/>
      <c r="IK1462" s="6"/>
      <c r="IL1462" s="6"/>
      <c r="IM1462" s="6"/>
      <c r="IN1462" s="6"/>
      <c r="IO1462" s="6"/>
      <c r="IP1462" s="6"/>
      <c r="IQ1462" s="6"/>
      <c r="IR1462" s="6"/>
      <c r="IS1462" s="6"/>
      <c r="IT1462" s="6"/>
      <c r="IU1462" s="6"/>
      <c r="IV1462" s="6"/>
    </row>
    <row r="1463" spans="1:256" s="62" customFormat="1" x14ac:dyDescent="0.2">
      <c r="A1463" s="6" t="s">
        <v>894</v>
      </c>
      <c r="B1463" s="66">
        <v>41302.164583333331</v>
      </c>
      <c r="C1463" s="66">
        <v>41302.287499999999</v>
      </c>
      <c r="D1463" s="6" t="s">
        <v>3101</v>
      </c>
      <c r="E1463" s="6" t="s">
        <v>3102</v>
      </c>
      <c r="F1463" s="6"/>
      <c r="G1463" s="6">
        <v>50</v>
      </c>
      <c r="H1463" s="6"/>
      <c r="I1463" s="6"/>
      <c r="J1463" s="6"/>
      <c r="K1463" s="6"/>
      <c r="L1463" s="6"/>
      <c r="M1463" s="6">
        <v>0.62209999999999999</v>
      </c>
      <c r="N1463" s="6"/>
      <c r="O1463" s="6"/>
      <c r="P1463" s="6"/>
      <c r="Q1463" s="6">
        <v>8540</v>
      </c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>
        <v>52</v>
      </c>
      <c r="AF1463" s="6"/>
      <c r="AG1463" s="6">
        <v>1300</v>
      </c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  <c r="BD1463" s="6"/>
      <c r="BE1463" s="6"/>
      <c r="BF1463" s="6"/>
      <c r="BG1463" s="6"/>
      <c r="BH1463" s="6"/>
      <c r="BI1463" s="6"/>
      <c r="BJ1463" s="6"/>
      <c r="BK1463" s="6"/>
      <c r="BL1463" s="6"/>
      <c r="BM1463" s="6"/>
      <c r="BN1463" s="6"/>
      <c r="BO1463" s="6"/>
      <c r="BP1463" s="6"/>
      <c r="BQ1463" s="6"/>
      <c r="BR1463" s="6"/>
      <c r="BS1463" s="6"/>
      <c r="BT1463" s="6"/>
      <c r="BU1463" s="6"/>
      <c r="BV1463" s="6"/>
      <c r="BW1463" s="6"/>
      <c r="BX1463" s="6"/>
      <c r="BY1463" s="6"/>
      <c r="BZ1463" s="6"/>
      <c r="CA1463" s="6"/>
      <c r="CB1463" s="6"/>
      <c r="CC1463" s="6"/>
      <c r="CD1463" s="6" t="s">
        <v>1784</v>
      </c>
      <c r="CE1463" s="6">
        <v>20</v>
      </c>
      <c r="CF1463" s="6"/>
      <c r="CG1463" s="6"/>
      <c r="CH1463" s="6"/>
      <c r="CI1463" s="6"/>
      <c r="CJ1463" s="6"/>
      <c r="CK1463" s="6"/>
      <c r="CL1463" s="6"/>
      <c r="CM1463" s="6"/>
      <c r="CN1463" s="6"/>
      <c r="CO1463" s="6"/>
      <c r="CP1463" s="6"/>
      <c r="CQ1463" s="6"/>
      <c r="CR1463" s="6"/>
      <c r="CS1463" s="6"/>
      <c r="CT1463" s="6"/>
      <c r="CU1463" s="6"/>
      <c r="CV1463" s="6"/>
      <c r="CW1463" s="6"/>
      <c r="CX1463" s="6"/>
      <c r="CY1463" s="6"/>
      <c r="CZ1463" s="6"/>
      <c r="DA1463" s="6"/>
      <c r="DB1463" s="6"/>
      <c r="DC1463" s="6"/>
      <c r="DD1463" s="6"/>
      <c r="DE1463" s="6"/>
      <c r="DF1463" s="6"/>
      <c r="DG1463" s="6"/>
      <c r="DH1463" s="6"/>
      <c r="DI1463" s="6"/>
      <c r="DJ1463" s="6"/>
      <c r="DK1463" s="6"/>
      <c r="DL1463" s="6"/>
      <c r="DM1463" s="6"/>
      <c r="DN1463" s="6"/>
      <c r="DO1463" s="6"/>
      <c r="DP1463" s="6"/>
      <c r="DQ1463" s="6"/>
      <c r="DR1463" s="6"/>
      <c r="DS1463" s="6"/>
      <c r="DT1463" s="6"/>
      <c r="DU1463" s="6"/>
      <c r="DV1463" s="6"/>
      <c r="DW1463" s="6"/>
      <c r="DX1463" s="6"/>
      <c r="DY1463" s="6"/>
      <c r="DZ1463" s="6"/>
      <c r="EA1463" s="6"/>
      <c r="EB1463" s="6"/>
      <c r="EC1463" s="6"/>
      <c r="ED1463" s="6"/>
      <c r="EE1463" s="6"/>
      <c r="EF1463" s="6"/>
      <c r="EG1463" s="6"/>
      <c r="EH1463" s="6"/>
      <c r="EI1463" s="6"/>
      <c r="EJ1463" s="6"/>
      <c r="EK1463" s="6"/>
      <c r="EL1463" s="6"/>
      <c r="EM1463" s="6"/>
      <c r="EN1463" s="6"/>
      <c r="EO1463" s="6"/>
      <c r="EP1463" s="6"/>
      <c r="EQ1463" s="6"/>
      <c r="ER1463" s="6"/>
      <c r="ES1463" s="6"/>
      <c r="ET1463" s="6"/>
      <c r="EU1463" s="6"/>
      <c r="EV1463" s="6"/>
      <c r="EW1463" s="6"/>
      <c r="EX1463" s="6"/>
      <c r="EY1463" s="6"/>
      <c r="EZ1463" s="6"/>
      <c r="FA1463" s="6"/>
      <c r="FB1463" s="6"/>
      <c r="FC1463" s="6"/>
      <c r="FD1463" s="6"/>
      <c r="FE1463" s="6"/>
      <c r="FF1463" s="6"/>
      <c r="FG1463" s="6"/>
      <c r="FH1463" s="6"/>
      <c r="FI1463" s="6"/>
      <c r="FJ1463" s="6"/>
      <c r="FK1463" s="6"/>
      <c r="FL1463" s="6"/>
      <c r="FM1463" s="6"/>
      <c r="FN1463" s="6"/>
      <c r="FO1463" s="6"/>
      <c r="FP1463" s="6"/>
      <c r="FQ1463" s="6"/>
      <c r="FR1463" s="6"/>
      <c r="FS1463" s="6"/>
      <c r="FT1463" s="6"/>
      <c r="FU1463" s="6"/>
      <c r="FV1463" s="6"/>
      <c r="FW1463" s="6"/>
      <c r="FX1463" s="6"/>
      <c r="FY1463" s="6"/>
      <c r="FZ1463" s="6"/>
      <c r="GA1463" s="6"/>
      <c r="GB1463" s="6"/>
      <c r="GC1463" s="6"/>
      <c r="GD1463" s="6"/>
      <c r="GE1463" s="6"/>
      <c r="GF1463" s="6"/>
      <c r="GG1463" s="6"/>
      <c r="GH1463" s="6"/>
      <c r="GI1463" s="6"/>
      <c r="GJ1463" s="6"/>
      <c r="GK1463" s="6"/>
      <c r="GL1463" s="6"/>
      <c r="GM1463" s="6"/>
      <c r="GN1463" s="6"/>
      <c r="GO1463" s="6"/>
      <c r="GP1463" s="6"/>
      <c r="GQ1463" s="6"/>
      <c r="GR1463" s="6"/>
      <c r="GS1463" s="6"/>
      <c r="GT1463" s="6"/>
      <c r="GU1463" s="6"/>
      <c r="GV1463" s="6"/>
      <c r="GW1463" s="6"/>
      <c r="GX1463" s="6"/>
      <c r="GY1463" s="6"/>
      <c r="GZ1463" s="6"/>
      <c r="HA1463" s="6"/>
      <c r="HB1463" s="6"/>
      <c r="HC1463" s="6"/>
      <c r="HD1463" s="6"/>
      <c r="HE1463" s="6"/>
      <c r="HF1463" s="6"/>
      <c r="HG1463" s="6"/>
      <c r="HH1463" s="6"/>
      <c r="HI1463" s="6"/>
      <c r="HJ1463" s="6"/>
      <c r="HK1463" s="6"/>
      <c r="HL1463" s="6"/>
      <c r="HM1463" s="6"/>
      <c r="HN1463" s="6"/>
      <c r="HO1463" s="6"/>
      <c r="HP1463" s="6"/>
      <c r="HQ1463" s="6"/>
      <c r="HR1463" s="6"/>
      <c r="HS1463" s="6"/>
      <c r="HT1463" s="6"/>
      <c r="HU1463" s="6"/>
      <c r="HV1463" s="6"/>
      <c r="HW1463" s="6"/>
      <c r="HX1463" s="6"/>
      <c r="HY1463" s="6"/>
      <c r="HZ1463" s="6"/>
      <c r="IA1463" s="6"/>
      <c r="IB1463" s="6"/>
      <c r="IC1463" s="6"/>
      <c r="ID1463" s="6"/>
      <c r="IE1463" s="6"/>
      <c r="IF1463" s="6"/>
      <c r="IG1463" s="6"/>
      <c r="IH1463" s="6"/>
      <c r="II1463" s="6"/>
      <c r="IJ1463" s="6"/>
      <c r="IK1463" s="6"/>
      <c r="IL1463" s="6"/>
      <c r="IM1463" s="6"/>
      <c r="IN1463" s="6"/>
      <c r="IO1463" s="6"/>
      <c r="IP1463" s="6"/>
      <c r="IQ1463" s="6"/>
      <c r="IR1463" s="6"/>
      <c r="IS1463" s="6"/>
      <c r="IT1463" s="6"/>
      <c r="IU1463" s="6"/>
      <c r="IV1463" s="6"/>
    </row>
    <row r="1464" spans="1:256" s="62" customFormat="1" x14ac:dyDescent="0.2">
      <c r="A1464" s="6" t="s">
        <v>894</v>
      </c>
      <c r="B1464" s="66">
        <v>41302.164583333331</v>
      </c>
      <c r="C1464" s="66">
        <v>41302.418749999997</v>
      </c>
      <c r="D1464" s="6" t="s">
        <v>3099</v>
      </c>
      <c r="E1464" s="6" t="s">
        <v>3100</v>
      </c>
      <c r="F1464" s="6"/>
      <c r="G1464" s="6">
        <v>50</v>
      </c>
      <c r="H1464" s="6"/>
      <c r="I1464" s="6"/>
      <c r="J1464" s="6"/>
      <c r="K1464" s="6"/>
      <c r="L1464" s="6"/>
      <c r="M1464" s="6">
        <v>0.2419</v>
      </c>
      <c r="N1464" s="6"/>
      <c r="O1464" s="6">
        <v>4120</v>
      </c>
      <c r="P1464" s="6"/>
      <c r="Q1464" s="6">
        <v>7560</v>
      </c>
      <c r="R1464" s="6"/>
      <c r="S1464" s="6">
        <v>0.60199999999999998</v>
      </c>
      <c r="T1464" s="6"/>
      <c r="U1464" s="6">
        <v>1.6099999999999999</v>
      </c>
      <c r="V1464" s="6"/>
      <c r="W1464" s="6">
        <v>2290</v>
      </c>
      <c r="X1464" s="6"/>
      <c r="Y1464" s="6">
        <v>390</v>
      </c>
      <c r="Z1464" s="6"/>
      <c r="AA1464" s="6">
        <v>54.1</v>
      </c>
      <c r="AB1464" s="6"/>
      <c r="AC1464" s="6">
        <v>6900</v>
      </c>
      <c r="AD1464" s="6" t="s">
        <v>1784</v>
      </c>
      <c r="AE1464" s="6">
        <v>20</v>
      </c>
      <c r="AF1464" s="6"/>
      <c r="AG1464" s="6">
        <v>760</v>
      </c>
      <c r="AH1464" s="6" t="s">
        <v>1784</v>
      </c>
      <c r="AI1464" s="6">
        <v>5</v>
      </c>
      <c r="AJ1464" s="6"/>
      <c r="AK1464" s="6">
        <v>5500</v>
      </c>
      <c r="AL1464" s="6"/>
      <c r="AM1464" s="6">
        <v>7.33</v>
      </c>
      <c r="AN1464" s="6"/>
      <c r="AO1464" s="6">
        <v>2380</v>
      </c>
      <c r="AP1464" s="6"/>
      <c r="AQ1464" s="6">
        <v>590</v>
      </c>
      <c r="AR1464" s="6"/>
      <c r="AS1464" s="6"/>
      <c r="AT1464" s="6"/>
      <c r="AU1464" s="6"/>
      <c r="AV1464" s="6"/>
      <c r="AW1464" s="6"/>
      <c r="AX1464" s="6"/>
      <c r="AY1464" s="6"/>
      <c r="AZ1464" s="6"/>
      <c r="BA1464" s="6">
        <v>36</v>
      </c>
      <c r="BB1464" s="6"/>
      <c r="BC1464" s="6"/>
      <c r="BD1464" s="6"/>
      <c r="BE1464" s="6"/>
      <c r="BF1464" s="6"/>
      <c r="BG1464" s="6"/>
      <c r="BH1464" s="6"/>
      <c r="BI1464" s="6"/>
      <c r="BJ1464" s="6"/>
      <c r="BK1464" s="6"/>
      <c r="BL1464" s="6"/>
      <c r="BM1464" s="6"/>
      <c r="BN1464" s="6"/>
      <c r="BO1464" s="6"/>
      <c r="BP1464" s="6"/>
      <c r="BQ1464" s="6"/>
      <c r="BR1464" s="6"/>
      <c r="BS1464" s="6"/>
      <c r="BT1464" s="6"/>
      <c r="BU1464" s="6"/>
      <c r="BV1464" s="6"/>
      <c r="BW1464" s="6"/>
      <c r="BX1464" s="6"/>
      <c r="BY1464" s="6"/>
      <c r="BZ1464" s="6"/>
      <c r="CA1464" s="6">
        <v>290</v>
      </c>
      <c r="CB1464" s="6"/>
      <c r="CC1464" s="6">
        <v>1.3</v>
      </c>
      <c r="CD1464" s="6" t="s">
        <v>1784</v>
      </c>
      <c r="CE1464" s="6">
        <v>20</v>
      </c>
      <c r="CF1464" s="6"/>
      <c r="CG1464" s="6"/>
      <c r="CH1464" s="6"/>
      <c r="CI1464" s="6"/>
      <c r="CJ1464" s="6"/>
      <c r="CK1464" s="6"/>
      <c r="CL1464" s="6"/>
      <c r="CM1464" s="6"/>
      <c r="CN1464" s="6"/>
      <c r="CO1464" s="6"/>
      <c r="CP1464" s="6"/>
      <c r="CQ1464" s="6"/>
      <c r="CR1464" s="6"/>
      <c r="CS1464" s="6"/>
      <c r="CT1464" s="6"/>
      <c r="CU1464" s="6"/>
      <c r="CV1464" s="6"/>
      <c r="CW1464" s="6"/>
      <c r="CX1464" s="6"/>
      <c r="CY1464" s="6"/>
      <c r="CZ1464" s="6"/>
      <c r="DA1464" s="6"/>
      <c r="DB1464" s="6"/>
      <c r="DC1464" s="6"/>
      <c r="DD1464" s="6"/>
      <c r="DE1464" s="6"/>
      <c r="DF1464" s="6"/>
      <c r="DG1464" s="6"/>
      <c r="DH1464" s="6"/>
      <c r="DI1464" s="6"/>
      <c r="DJ1464" s="6"/>
      <c r="DK1464" s="6"/>
      <c r="DL1464" s="6"/>
      <c r="DM1464" s="6"/>
      <c r="DN1464" s="6"/>
      <c r="DO1464" s="6"/>
      <c r="DP1464" s="6"/>
      <c r="DQ1464" s="6"/>
      <c r="DR1464" s="6"/>
      <c r="DS1464" s="6"/>
      <c r="DT1464" s="6"/>
      <c r="DU1464" s="6"/>
      <c r="DV1464" s="6"/>
      <c r="DW1464" s="6"/>
      <c r="DX1464" s="6"/>
      <c r="DY1464" s="6"/>
      <c r="DZ1464" s="6"/>
      <c r="EA1464" s="6"/>
      <c r="EB1464" s="6"/>
      <c r="EC1464" s="6"/>
      <c r="ED1464" s="6"/>
      <c r="EE1464" s="6"/>
      <c r="EF1464" s="6"/>
      <c r="EG1464" s="6"/>
      <c r="EH1464" s="6"/>
      <c r="EI1464" s="6"/>
      <c r="EJ1464" s="6"/>
      <c r="EK1464" s="6"/>
      <c r="EL1464" s="6"/>
      <c r="EM1464" s="6"/>
      <c r="EN1464" s="6"/>
      <c r="EO1464" s="6"/>
      <c r="EP1464" s="6"/>
      <c r="EQ1464" s="6"/>
      <c r="ER1464" s="6"/>
      <c r="ES1464" s="6"/>
      <c r="ET1464" s="6"/>
      <c r="EU1464" s="6"/>
      <c r="EV1464" s="6"/>
      <c r="EW1464" s="6"/>
      <c r="EX1464" s="6"/>
      <c r="EY1464" s="6"/>
      <c r="EZ1464" s="6"/>
      <c r="FA1464" s="6"/>
      <c r="FB1464" s="6"/>
      <c r="FC1464" s="6"/>
      <c r="FD1464" s="6"/>
      <c r="FE1464" s="6"/>
      <c r="FF1464" s="6"/>
      <c r="FG1464" s="6"/>
      <c r="FH1464" s="6"/>
      <c r="FI1464" s="6"/>
      <c r="FJ1464" s="6"/>
      <c r="FK1464" s="6"/>
      <c r="FL1464" s="6"/>
      <c r="FM1464" s="6"/>
      <c r="FN1464" s="6"/>
      <c r="FO1464" s="6"/>
      <c r="FP1464" s="6"/>
      <c r="FQ1464" s="6"/>
      <c r="FR1464" s="6"/>
      <c r="FS1464" s="6"/>
      <c r="FT1464" s="6"/>
      <c r="FU1464" s="6"/>
      <c r="FV1464" s="6"/>
      <c r="FW1464" s="6"/>
      <c r="FX1464" s="6"/>
      <c r="FY1464" s="6"/>
      <c r="FZ1464" s="6"/>
      <c r="GA1464" s="6"/>
      <c r="GB1464" s="6"/>
      <c r="GC1464" s="6"/>
      <c r="GD1464" s="6"/>
      <c r="GE1464" s="6"/>
      <c r="GF1464" s="6"/>
      <c r="GG1464" s="6"/>
      <c r="GH1464" s="6"/>
      <c r="GI1464" s="6"/>
      <c r="GJ1464" s="6"/>
      <c r="GK1464" s="6"/>
      <c r="GL1464" s="6"/>
      <c r="GM1464" s="6"/>
      <c r="GN1464" s="6"/>
      <c r="GO1464" s="6"/>
      <c r="GP1464" s="6"/>
      <c r="GQ1464" s="6"/>
      <c r="GR1464" s="6"/>
      <c r="GS1464" s="6"/>
      <c r="GT1464" s="6"/>
      <c r="GU1464" s="6"/>
      <c r="GV1464" s="6"/>
      <c r="GW1464" s="6"/>
      <c r="GX1464" s="6"/>
      <c r="GY1464" s="6"/>
      <c r="GZ1464" s="6"/>
      <c r="HA1464" s="6"/>
      <c r="HB1464" s="6"/>
      <c r="HC1464" s="6"/>
      <c r="HD1464" s="6"/>
      <c r="HE1464" s="6"/>
      <c r="HF1464" s="6"/>
      <c r="HG1464" s="6"/>
      <c r="HH1464" s="6"/>
      <c r="HI1464" s="6"/>
      <c r="HJ1464" s="6"/>
      <c r="HK1464" s="6"/>
      <c r="HL1464" s="6"/>
      <c r="HM1464" s="6"/>
      <c r="HN1464" s="6"/>
      <c r="HO1464" s="6"/>
      <c r="HP1464" s="6"/>
      <c r="HQ1464" s="6"/>
      <c r="HR1464" s="6"/>
      <c r="HS1464" s="6"/>
      <c r="HT1464" s="6"/>
      <c r="HU1464" s="6"/>
      <c r="HV1464" s="6"/>
      <c r="HW1464" s="6"/>
      <c r="HX1464" s="6"/>
      <c r="HY1464" s="6"/>
      <c r="HZ1464" s="6"/>
      <c r="IA1464" s="6"/>
      <c r="IB1464" s="6"/>
      <c r="IC1464" s="6"/>
      <c r="ID1464" s="6"/>
      <c r="IE1464" s="6"/>
      <c r="IF1464" s="6"/>
      <c r="IG1464" s="6"/>
      <c r="IH1464" s="6"/>
      <c r="II1464" s="6"/>
      <c r="IJ1464" s="6"/>
      <c r="IK1464" s="6"/>
      <c r="IL1464" s="6"/>
      <c r="IM1464" s="6"/>
      <c r="IN1464" s="6"/>
      <c r="IO1464" s="6"/>
      <c r="IP1464" s="6"/>
      <c r="IQ1464" s="6"/>
      <c r="IR1464" s="6"/>
      <c r="IS1464" s="6"/>
      <c r="IT1464" s="6"/>
      <c r="IU1464" s="6"/>
      <c r="IV1464" s="6"/>
    </row>
    <row r="1465" spans="1:256" s="62" customFormat="1" x14ac:dyDescent="0.2">
      <c r="A1465" s="6" t="s">
        <v>894</v>
      </c>
      <c r="B1465" s="66">
        <v>41302.300000000003</v>
      </c>
      <c r="C1465" s="66">
        <v>41302.357638888891</v>
      </c>
      <c r="D1465" s="6" t="s">
        <v>3103</v>
      </c>
      <c r="E1465" s="6" t="s">
        <v>3104</v>
      </c>
      <c r="F1465" s="6"/>
      <c r="G1465" s="6">
        <v>50</v>
      </c>
      <c r="H1465" s="6"/>
      <c r="I1465" s="6"/>
      <c r="J1465" s="6"/>
      <c r="K1465" s="6"/>
      <c r="L1465" s="6"/>
      <c r="M1465" s="6">
        <v>0.22459999999999999</v>
      </c>
      <c r="N1465" s="6"/>
      <c r="O1465" s="6"/>
      <c r="P1465" s="6"/>
      <c r="Q1465" s="6">
        <v>5390</v>
      </c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>
        <v>27</v>
      </c>
      <c r="AF1465" s="6"/>
      <c r="AG1465" s="6">
        <v>630</v>
      </c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  <c r="BD1465" s="6"/>
      <c r="BE1465" s="6"/>
      <c r="BF1465" s="6"/>
      <c r="BG1465" s="6"/>
      <c r="BH1465" s="6"/>
      <c r="BI1465" s="6"/>
      <c r="BJ1465" s="6"/>
      <c r="BK1465" s="6"/>
      <c r="BL1465" s="6"/>
      <c r="BM1465" s="6"/>
      <c r="BN1465" s="6"/>
      <c r="BO1465" s="6"/>
      <c r="BP1465" s="6"/>
      <c r="BQ1465" s="6"/>
      <c r="BR1465" s="6"/>
      <c r="BS1465" s="6"/>
      <c r="BT1465" s="6"/>
      <c r="BU1465" s="6"/>
      <c r="BV1465" s="6"/>
      <c r="BW1465" s="6"/>
      <c r="BX1465" s="6"/>
      <c r="BY1465" s="6"/>
      <c r="BZ1465" s="6"/>
      <c r="CA1465" s="6"/>
      <c r="CB1465" s="6"/>
      <c r="CC1465" s="6"/>
      <c r="CD1465" s="6" t="s">
        <v>1784</v>
      </c>
      <c r="CE1465" s="6">
        <v>20</v>
      </c>
      <c r="CF1465" s="6"/>
      <c r="CG1465" s="6"/>
      <c r="CH1465" s="6"/>
      <c r="CI1465" s="6"/>
      <c r="CJ1465" s="6"/>
      <c r="CK1465" s="6"/>
      <c r="CL1465" s="6"/>
      <c r="CM1465" s="6"/>
      <c r="CN1465" s="6"/>
      <c r="CO1465" s="6"/>
      <c r="CP1465" s="6"/>
      <c r="CQ1465" s="6"/>
      <c r="CR1465" s="6"/>
      <c r="CS1465" s="6"/>
      <c r="CT1465" s="6"/>
      <c r="CU1465" s="6"/>
      <c r="CV1465" s="6"/>
      <c r="CW1465" s="6"/>
      <c r="CX1465" s="6"/>
      <c r="CY1465" s="6"/>
      <c r="CZ1465" s="6"/>
      <c r="DA1465" s="6"/>
      <c r="DB1465" s="6"/>
      <c r="DC1465" s="6"/>
      <c r="DD1465" s="6"/>
      <c r="DE1465" s="6"/>
      <c r="DF1465" s="6"/>
      <c r="DG1465" s="6"/>
      <c r="DH1465" s="6"/>
      <c r="DI1465" s="6"/>
      <c r="DJ1465" s="6"/>
      <c r="DK1465" s="6"/>
      <c r="DL1465" s="6"/>
      <c r="DM1465" s="6"/>
      <c r="DN1465" s="6"/>
      <c r="DO1465" s="6"/>
      <c r="DP1465" s="6"/>
      <c r="DQ1465" s="6"/>
      <c r="DR1465" s="6"/>
      <c r="DS1465" s="6"/>
      <c r="DT1465" s="6"/>
      <c r="DU1465" s="6"/>
      <c r="DV1465" s="6"/>
      <c r="DW1465" s="6"/>
      <c r="DX1465" s="6"/>
      <c r="DY1465" s="6"/>
      <c r="DZ1465" s="6"/>
      <c r="EA1465" s="6"/>
      <c r="EB1465" s="6"/>
      <c r="EC1465" s="6"/>
      <c r="ED1465" s="6"/>
      <c r="EE1465" s="6"/>
      <c r="EF1465" s="6"/>
      <c r="EG1465" s="6"/>
      <c r="EH1465" s="6"/>
      <c r="EI1465" s="6"/>
      <c r="EJ1465" s="6"/>
      <c r="EK1465" s="6"/>
      <c r="EL1465" s="6"/>
      <c r="EM1465" s="6"/>
      <c r="EN1465" s="6"/>
      <c r="EO1465" s="6"/>
      <c r="EP1465" s="6"/>
      <c r="EQ1465" s="6"/>
      <c r="ER1465" s="6"/>
      <c r="ES1465" s="6"/>
      <c r="ET1465" s="6"/>
      <c r="EU1465" s="6"/>
      <c r="EV1465" s="6"/>
      <c r="EW1465" s="6"/>
      <c r="EX1465" s="6"/>
      <c r="EY1465" s="6"/>
      <c r="EZ1465" s="6"/>
      <c r="FA1465" s="6"/>
      <c r="FB1465" s="6"/>
      <c r="FC1465" s="6"/>
      <c r="FD1465" s="6"/>
      <c r="FE1465" s="6"/>
      <c r="FF1465" s="6"/>
      <c r="FG1465" s="6"/>
      <c r="FH1465" s="6"/>
      <c r="FI1465" s="6"/>
      <c r="FJ1465" s="6"/>
      <c r="FK1465" s="6"/>
      <c r="FL1465" s="6"/>
      <c r="FM1465" s="6"/>
      <c r="FN1465" s="6"/>
      <c r="FO1465" s="6"/>
      <c r="FP1465" s="6"/>
      <c r="FQ1465" s="6"/>
      <c r="FR1465" s="6"/>
      <c r="FS1465" s="6"/>
      <c r="FT1465" s="6"/>
      <c r="FU1465" s="6"/>
      <c r="FV1465" s="6"/>
      <c r="FW1465" s="6"/>
      <c r="FX1465" s="6"/>
      <c r="FY1465" s="6"/>
      <c r="FZ1465" s="6"/>
      <c r="GA1465" s="6"/>
      <c r="GB1465" s="6"/>
      <c r="GC1465" s="6"/>
      <c r="GD1465" s="6"/>
      <c r="GE1465" s="6"/>
      <c r="GF1465" s="6"/>
      <c r="GG1465" s="6"/>
      <c r="GH1465" s="6"/>
      <c r="GI1465" s="6"/>
      <c r="GJ1465" s="6"/>
      <c r="GK1465" s="6"/>
      <c r="GL1465" s="6"/>
      <c r="GM1465" s="6"/>
      <c r="GN1465" s="6"/>
      <c r="GO1465" s="6"/>
      <c r="GP1465" s="6"/>
      <c r="GQ1465" s="6"/>
      <c r="GR1465" s="6"/>
      <c r="GS1465" s="6"/>
      <c r="GT1465" s="6"/>
      <c r="GU1465" s="6"/>
      <c r="GV1465" s="6"/>
      <c r="GW1465" s="6"/>
      <c r="GX1465" s="6"/>
      <c r="GY1465" s="6"/>
      <c r="GZ1465" s="6"/>
      <c r="HA1465" s="6"/>
      <c r="HB1465" s="6"/>
      <c r="HC1465" s="6"/>
      <c r="HD1465" s="6"/>
      <c r="HE1465" s="6"/>
      <c r="HF1465" s="6"/>
      <c r="HG1465" s="6"/>
      <c r="HH1465" s="6"/>
      <c r="HI1465" s="6"/>
      <c r="HJ1465" s="6"/>
      <c r="HK1465" s="6"/>
      <c r="HL1465" s="6"/>
      <c r="HM1465" s="6"/>
      <c r="HN1465" s="6"/>
      <c r="HO1465" s="6"/>
      <c r="HP1465" s="6"/>
      <c r="HQ1465" s="6"/>
      <c r="HR1465" s="6"/>
      <c r="HS1465" s="6"/>
      <c r="HT1465" s="6"/>
      <c r="HU1465" s="6"/>
      <c r="HV1465" s="6"/>
      <c r="HW1465" s="6"/>
      <c r="HX1465" s="6"/>
      <c r="HY1465" s="6"/>
      <c r="HZ1465" s="6"/>
      <c r="IA1465" s="6"/>
      <c r="IB1465" s="6"/>
      <c r="IC1465" s="6"/>
      <c r="ID1465" s="6"/>
      <c r="IE1465" s="6"/>
      <c r="IF1465" s="6"/>
      <c r="IG1465" s="6"/>
      <c r="IH1465" s="6"/>
      <c r="II1465" s="6"/>
      <c r="IJ1465" s="6"/>
      <c r="IK1465" s="6"/>
      <c r="IL1465" s="6"/>
      <c r="IM1465" s="6"/>
      <c r="IN1465" s="6"/>
      <c r="IO1465" s="6"/>
      <c r="IP1465" s="6"/>
      <c r="IQ1465" s="6"/>
      <c r="IR1465" s="6"/>
      <c r="IS1465" s="6"/>
      <c r="IT1465" s="6"/>
      <c r="IU1465" s="6"/>
      <c r="IV1465" s="6"/>
    </row>
    <row r="1466" spans="1:256" s="62" customFormat="1" x14ac:dyDescent="0.2">
      <c r="A1466" s="6" t="s">
        <v>894</v>
      </c>
      <c r="B1466" s="66">
        <v>41302.367361111108</v>
      </c>
      <c r="C1466" s="66">
        <v>41302.418749999997</v>
      </c>
      <c r="D1466" s="6" t="s">
        <v>3105</v>
      </c>
      <c r="E1466" s="6" t="s">
        <v>3106</v>
      </c>
      <c r="F1466" s="6"/>
      <c r="G1466" s="6">
        <v>50</v>
      </c>
      <c r="H1466" s="6"/>
      <c r="I1466" s="6"/>
      <c r="J1466" s="6"/>
      <c r="K1466" s="6"/>
      <c r="L1466" s="6"/>
      <c r="M1466" s="6">
        <v>0.1037</v>
      </c>
      <c r="N1466" s="6"/>
      <c r="O1466" s="6"/>
      <c r="P1466" s="6"/>
      <c r="Q1466" s="6">
        <v>3810</v>
      </c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 t="s">
        <v>1784</v>
      </c>
      <c r="AE1466" s="6">
        <v>20</v>
      </c>
      <c r="AF1466" s="6"/>
      <c r="AG1466" s="6">
        <v>390</v>
      </c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  <c r="BD1466" s="6"/>
      <c r="BE1466" s="6"/>
      <c r="BF1466" s="6"/>
      <c r="BG1466" s="6"/>
      <c r="BH1466" s="6"/>
      <c r="BI1466" s="6"/>
      <c r="BJ1466" s="6"/>
      <c r="BK1466" s="6"/>
      <c r="BL1466" s="6"/>
      <c r="BM1466" s="6"/>
      <c r="BN1466" s="6"/>
      <c r="BO1466" s="6"/>
      <c r="BP1466" s="6"/>
      <c r="BQ1466" s="6"/>
      <c r="BR1466" s="6"/>
      <c r="BS1466" s="6"/>
      <c r="BT1466" s="6"/>
      <c r="BU1466" s="6"/>
      <c r="BV1466" s="6"/>
      <c r="BW1466" s="6"/>
      <c r="BX1466" s="6"/>
      <c r="BY1466" s="6"/>
      <c r="BZ1466" s="6"/>
      <c r="CA1466" s="6"/>
      <c r="CB1466" s="6"/>
      <c r="CC1466" s="6"/>
      <c r="CD1466" s="6" t="s">
        <v>1784</v>
      </c>
      <c r="CE1466" s="6">
        <v>20</v>
      </c>
      <c r="CF1466" s="6"/>
      <c r="CG1466" s="6"/>
      <c r="CH1466" s="6"/>
      <c r="CI1466" s="6"/>
      <c r="CJ1466" s="6"/>
      <c r="CK1466" s="6"/>
      <c r="CL1466" s="6"/>
      <c r="CM1466" s="6"/>
      <c r="CN1466" s="6"/>
      <c r="CO1466" s="6"/>
      <c r="CP1466" s="6"/>
      <c r="CQ1466" s="6"/>
      <c r="CR1466" s="6"/>
      <c r="CS1466" s="6"/>
      <c r="CT1466" s="6"/>
      <c r="CU1466" s="6"/>
      <c r="CV1466" s="6"/>
      <c r="CW1466" s="6"/>
      <c r="CX1466" s="6"/>
      <c r="CY1466" s="6"/>
      <c r="CZ1466" s="6"/>
      <c r="DA1466" s="6"/>
      <c r="DB1466" s="6"/>
      <c r="DC1466" s="6"/>
      <c r="DD1466" s="6"/>
      <c r="DE1466" s="6"/>
      <c r="DF1466" s="6"/>
      <c r="DG1466" s="6"/>
      <c r="DH1466" s="6"/>
      <c r="DI1466" s="6"/>
      <c r="DJ1466" s="6"/>
      <c r="DK1466" s="6"/>
      <c r="DL1466" s="6"/>
      <c r="DM1466" s="6"/>
      <c r="DN1466" s="6"/>
      <c r="DO1466" s="6"/>
      <c r="DP1466" s="6"/>
      <c r="DQ1466" s="6"/>
      <c r="DR1466" s="6"/>
      <c r="DS1466" s="6"/>
      <c r="DT1466" s="6"/>
      <c r="DU1466" s="6"/>
      <c r="DV1466" s="6"/>
      <c r="DW1466" s="6"/>
      <c r="DX1466" s="6"/>
      <c r="DY1466" s="6"/>
      <c r="DZ1466" s="6"/>
      <c r="EA1466" s="6"/>
      <c r="EB1466" s="6"/>
      <c r="EC1466" s="6"/>
      <c r="ED1466" s="6"/>
      <c r="EE1466" s="6"/>
      <c r="EF1466" s="6"/>
      <c r="EG1466" s="6"/>
      <c r="EH1466" s="6"/>
      <c r="EI1466" s="6"/>
      <c r="EJ1466" s="6"/>
      <c r="EK1466" s="6"/>
      <c r="EL1466" s="6"/>
      <c r="EM1466" s="6"/>
      <c r="EN1466" s="6"/>
      <c r="EO1466" s="6"/>
      <c r="EP1466" s="6"/>
      <c r="EQ1466" s="6"/>
      <c r="ER1466" s="6"/>
      <c r="ES1466" s="6"/>
      <c r="ET1466" s="6"/>
      <c r="EU1466" s="6"/>
      <c r="EV1466" s="6"/>
      <c r="EW1466" s="6"/>
      <c r="EX1466" s="6"/>
      <c r="EY1466" s="6"/>
      <c r="EZ1466" s="6"/>
      <c r="FA1466" s="6"/>
      <c r="FB1466" s="6"/>
      <c r="FC1466" s="6"/>
      <c r="FD1466" s="6"/>
      <c r="FE1466" s="6"/>
      <c r="FF1466" s="6"/>
      <c r="FG1466" s="6"/>
      <c r="FH1466" s="6"/>
      <c r="FI1466" s="6"/>
      <c r="FJ1466" s="6"/>
      <c r="FK1466" s="6"/>
      <c r="FL1466" s="6"/>
      <c r="FM1466" s="6"/>
      <c r="FN1466" s="6"/>
      <c r="FO1466" s="6"/>
      <c r="FP1466" s="6"/>
      <c r="FQ1466" s="6"/>
      <c r="FR1466" s="6"/>
      <c r="FS1466" s="6"/>
      <c r="FT1466" s="6"/>
      <c r="FU1466" s="6"/>
      <c r="FV1466" s="6"/>
      <c r="FW1466" s="6"/>
      <c r="FX1466" s="6"/>
      <c r="FY1466" s="6"/>
      <c r="FZ1466" s="6"/>
      <c r="GA1466" s="6"/>
      <c r="GB1466" s="6"/>
      <c r="GC1466" s="6"/>
      <c r="GD1466" s="6"/>
      <c r="GE1466" s="6"/>
      <c r="GF1466" s="6"/>
      <c r="GG1466" s="6"/>
      <c r="GH1466" s="6"/>
      <c r="GI1466" s="6"/>
      <c r="GJ1466" s="6"/>
      <c r="GK1466" s="6"/>
      <c r="GL1466" s="6"/>
      <c r="GM1466" s="6"/>
      <c r="GN1466" s="6"/>
      <c r="GO1466" s="6"/>
      <c r="GP1466" s="6"/>
      <c r="GQ1466" s="6"/>
      <c r="GR1466" s="6"/>
      <c r="GS1466" s="6"/>
      <c r="GT1466" s="6"/>
      <c r="GU1466" s="6"/>
      <c r="GV1466" s="6"/>
      <c r="GW1466" s="6"/>
      <c r="GX1466" s="6"/>
      <c r="GY1466" s="6"/>
      <c r="GZ1466" s="6"/>
      <c r="HA1466" s="6"/>
      <c r="HB1466" s="6"/>
      <c r="HC1466" s="6"/>
      <c r="HD1466" s="6"/>
      <c r="HE1466" s="6"/>
      <c r="HF1466" s="6"/>
      <c r="HG1466" s="6"/>
      <c r="HH1466" s="6"/>
      <c r="HI1466" s="6"/>
      <c r="HJ1466" s="6"/>
      <c r="HK1466" s="6"/>
      <c r="HL1466" s="6"/>
      <c r="HM1466" s="6"/>
      <c r="HN1466" s="6"/>
      <c r="HO1466" s="6"/>
      <c r="HP1466" s="6"/>
      <c r="HQ1466" s="6"/>
      <c r="HR1466" s="6"/>
      <c r="HS1466" s="6"/>
      <c r="HT1466" s="6"/>
      <c r="HU1466" s="6"/>
      <c r="HV1466" s="6"/>
      <c r="HW1466" s="6"/>
      <c r="HX1466" s="6"/>
      <c r="HY1466" s="6"/>
      <c r="HZ1466" s="6"/>
      <c r="IA1466" s="6"/>
      <c r="IB1466" s="6"/>
      <c r="IC1466" s="6"/>
      <c r="ID1466" s="6"/>
      <c r="IE1466" s="6"/>
      <c r="IF1466" s="6"/>
      <c r="IG1466" s="6"/>
      <c r="IH1466" s="6"/>
      <c r="II1466" s="6"/>
      <c r="IJ1466" s="6"/>
      <c r="IK1466" s="6"/>
      <c r="IL1466" s="6"/>
      <c r="IM1466" s="6"/>
      <c r="IN1466" s="6"/>
      <c r="IO1466" s="6"/>
      <c r="IP1466" s="6"/>
      <c r="IQ1466" s="6"/>
      <c r="IR1466" s="6"/>
      <c r="IS1466" s="6"/>
      <c r="IT1466" s="6"/>
      <c r="IU1466" s="6"/>
      <c r="IV1466" s="6"/>
    </row>
    <row r="1467" spans="1:256" s="62" customFormat="1" x14ac:dyDescent="0.2">
      <c r="A1467" s="6" t="s">
        <v>894</v>
      </c>
      <c r="B1467" s="66">
        <v>41302.46875</v>
      </c>
      <c r="C1467" s="6"/>
      <c r="D1467" s="6" t="s">
        <v>3107</v>
      </c>
      <c r="E1467" s="6" t="s">
        <v>3108</v>
      </c>
      <c r="F1467" s="6"/>
      <c r="G1467" s="6">
        <v>70</v>
      </c>
      <c r="H1467" s="6"/>
      <c r="I1467" s="6"/>
      <c r="J1467" s="6"/>
      <c r="K1467" s="6">
        <v>0.01</v>
      </c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  <c r="BD1467" s="6"/>
      <c r="BE1467" s="6"/>
      <c r="BF1467" s="6"/>
      <c r="BG1467" s="6"/>
      <c r="BH1467" s="6"/>
      <c r="BI1467" s="6"/>
      <c r="BJ1467" s="6"/>
      <c r="BK1467" s="6"/>
      <c r="BL1467" s="6"/>
      <c r="BM1467" s="6"/>
      <c r="BN1467" s="6"/>
      <c r="BO1467" s="6"/>
      <c r="BP1467" s="6"/>
      <c r="BQ1467" s="6"/>
      <c r="BR1467" s="6"/>
      <c r="BS1467" s="6"/>
      <c r="BT1467" s="6"/>
      <c r="BU1467" s="6"/>
      <c r="BV1467" s="6"/>
      <c r="BW1467" s="6"/>
      <c r="BX1467" s="6"/>
      <c r="BY1467" s="6">
        <v>2.9</v>
      </c>
      <c r="BZ1467" s="6"/>
      <c r="CA1467" s="6"/>
      <c r="CB1467" s="6"/>
      <c r="CC1467" s="6"/>
      <c r="CD1467" s="6"/>
      <c r="CE1467" s="6"/>
      <c r="CF1467" s="6"/>
      <c r="CG1467" s="6"/>
      <c r="CH1467" s="6"/>
      <c r="CI1467" s="6"/>
      <c r="CJ1467" s="6"/>
      <c r="CK1467" s="6"/>
      <c r="CL1467" s="6"/>
      <c r="CM1467" s="6"/>
      <c r="CN1467" s="6"/>
      <c r="CO1467" s="6"/>
      <c r="CP1467" s="6"/>
      <c r="CQ1467" s="6"/>
      <c r="CR1467" s="6"/>
      <c r="CS1467" s="6"/>
      <c r="CT1467" s="6"/>
      <c r="CU1467" s="6"/>
      <c r="CV1467" s="6"/>
      <c r="CW1467" s="6"/>
      <c r="CX1467" s="6"/>
      <c r="CY1467" s="6"/>
      <c r="CZ1467" s="6"/>
      <c r="DA1467" s="6"/>
      <c r="DB1467" s="6"/>
      <c r="DC1467" s="6"/>
      <c r="DD1467" s="6"/>
      <c r="DE1467" s="6"/>
      <c r="DF1467" s="6"/>
      <c r="DG1467" s="6"/>
      <c r="DH1467" s="6"/>
      <c r="DI1467" s="6"/>
      <c r="DJ1467" s="6"/>
      <c r="DK1467" s="6"/>
      <c r="DL1467" s="6"/>
      <c r="DM1467" s="6"/>
      <c r="DN1467" s="6"/>
      <c r="DO1467" s="6"/>
      <c r="DP1467" s="6"/>
      <c r="DQ1467" s="6"/>
      <c r="DR1467" s="6"/>
      <c r="DS1467" s="6"/>
      <c r="DT1467" s="6"/>
      <c r="DU1467" s="6"/>
      <c r="DV1467" s="6"/>
      <c r="DW1467" s="6"/>
      <c r="DX1467" s="6"/>
      <c r="DY1467" s="6"/>
      <c r="DZ1467" s="6"/>
      <c r="EA1467" s="6"/>
      <c r="EB1467" s="6"/>
      <c r="EC1467" s="6"/>
      <c r="ED1467" s="6"/>
      <c r="EE1467" s="6"/>
      <c r="EF1467" s="6"/>
      <c r="EG1467" s="6"/>
      <c r="EH1467" s="6"/>
      <c r="EI1467" s="6"/>
      <c r="EJ1467" s="6"/>
      <c r="EK1467" s="6"/>
      <c r="EL1467" s="6"/>
      <c r="EM1467" s="6"/>
      <c r="EN1467" s="6"/>
      <c r="EO1467" s="6"/>
      <c r="EP1467" s="6"/>
      <c r="EQ1467" s="6"/>
      <c r="ER1467" s="6"/>
      <c r="ES1467" s="6"/>
      <c r="ET1467" s="6"/>
      <c r="EU1467" s="6"/>
      <c r="EV1467" s="6"/>
      <c r="EW1467" s="6"/>
      <c r="EX1467" s="6"/>
      <c r="EY1467" s="6"/>
      <c r="EZ1467" s="6"/>
      <c r="FA1467" s="6"/>
      <c r="FB1467" s="6"/>
      <c r="FC1467" s="6"/>
      <c r="FD1467" s="6"/>
      <c r="FE1467" s="6"/>
      <c r="FF1467" s="6"/>
      <c r="FG1467" s="6"/>
      <c r="FH1467" s="6"/>
      <c r="FI1467" s="6"/>
      <c r="FJ1467" s="6"/>
      <c r="FK1467" s="6"/>
      <c r="FL1467" s="6"/>
      <c r="FM1467" s="6"/>
      <c r="FN1467" s="6"/>
      <c r="FO1467" s="6"/>
      <c r="FP1467" s="6"/>
      <c r="FQ1467" s="6"/>
      <c r="FR1467" s="6"/>
      <c r="FS1467" s="6"/>
      <c r="FT1467" s="6"/>
      <c r="FU1467" s="6"/>
      <c r="FV1467" s="6"/>
      <c r="FW1467" s="6"/>
      <c r="FX1467" s="6"/>
      <c r="FY1467" s="6"/>
      <c r="FZ1467" s="6"/>
      <c r="GA1467" s="6"/>
      <c r="GB1467" s="6"/>
      <c r="GC1467" s="6"/>
      <c r="GD1467" s="6"/>
      <c r="GE1467" s="6"/>
      <c r="GF1467" s="6"/>
      <c r="GG1467" s="6"/>
      <c r="GH1467" s="6"/>
      <c r="GI1467" s="6"/>
      <c r="GJ1467" s="6"/>
      <c r="GK1467" s="6"/>
      <c r="GL1467" s="6"/>
      <c r="GM1467" s="6"/>
      <c r="GN1467" s="6"/>
      <c r="GO1467" s="6"/>
      <c r="GP1467" s="6"/>
      <c r="GQ1467" s="6"/>
      <c r="GR1467" s="6"/>
      <c r="GS1467" s="6"/>
      <c r="GT1467" s="6"/>
      <c r="GU1467" s="6"/>
      <c r="GV1467" s="6"/>
      <c r="GW1467" s="6"/>
      <c r="GX1467" s="6"/>
      <c r="GY1467" s="6"/>
      <c r="GZ1467" s="6"/>
      <c r="HA1467" s="6"/>
      <c r="HB1467" s="6"/>
      <c r="HC1467" s="6"/>
      <c r="HD1467" s="6"/>
      <c r="HE1467" s="6"/>
      <c r="HF1467" s="6"/>
      <c r="HG1467" s="6"/>
      <c r="HH1467" s="6"/>
      <c r="HI1467" s="6"/>
      <c r="HJ1467" s="6"/>
      <c r="HK1467" s="6"/>
      <c r="HL1467" s="6"/>
      <c r="HM1467" s="6"/>
      <c r="HN1467" s="6"/>
      <c r="HO1467" s="6"/>
      <c r="HP1467" s="6"/>
      <c r="HQ1467" s="6"/>
      <c r="HR1467" s="6"/>
      <c r="HS1467" s="6"/>
      <c r="HT1467" s="6"/>
      <c r="HU1467" s="6"/>
      <c r="HV1467" s="6"/>
      <c r="HW1467" s="6"/>
      <c r="HX1467" s="6"/>
      <c r="HY1467" s="6"/>
      <c r="HZ1467" s="6"/>
      <c r="IA1467" s="6"/>
      <c r="IB1467" s="6"/>
      <c r="IC1467" s="6"/>
      <c r="ID1467" s="6"/>
      <c r="IE1467" s="6"/>
      <c r="IF1467" s="6"/>
      <c r="IG1467" s="6"/>
      <c r="IH1467" s="6"/>
      <c r="II1467" s="6"/>
      <c r="IJ1467" s="6"/>
      <c r="IK1467" s="6"/>
      <c r="IL1467" s="6"/>
      <c r="IM1467" s="6"/>
      <c r="IN1467" s="6"/>
      <c r="IO1467" s="6"/>
      <c r="IP1467" s="6"/>
      <c r="IQ1467" s="6"/>
      <c r="IR1467" s="6"/>
      <c r="IS1467" s="6"/>
      <c r="IT1467" s="6"/>
      <c r="IU1467" s="6"/>
      <c r="IV1467" s="6"/>
    </row>
    <row r="1468" spans="1:256" s="62" customFormat="1" x14ac:dyDescent="0.2">
      <c r="A1468" s="6" t="s">
        <v>894</v>
      </c>
      <c r="B1468" s="66">
        <v>41304.553472222222</v>
      </c>
      <c r="C1468" s="66">
        <v>41304.564583333333</v>
      </c>
      <c r="D1468" s="6" t="s">
        <v>3109</v>
      </c>
      <c r="E1468" s="6" t="s">
        <v>3110</v>
      </c>
      <c r="F1468" s="6"/>
      <c r="G1468" s="6">
        <v>50</v>
      </c>
      <c r="H1468" s="6"/>
      <c r="I1468" s="6"/>
      <c r="J1468" s="6"/>
      <c r="K1468" s="6"/>
      <c r="L1468" s="6"/>
      <c r="M1468" s="6">
        <v>1.4256</v>
      </c>
      <c r="N1468" s="6"/>
      <c r="O1468" s="6"/>
      <c r="P1468" s="6"/>
      <c r="Q1468" s="6">
        <v>320</v>
      </c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 t="s">
        <v>1784</v>
      </c>
      <c r="AE1468" s="6">
        <v>20</v>
      </c>
      <c r="AF1468" s="6"/>
      <c r="AG1468" s="6">
        <v>98</v>
      </c>
      <c r="AH1468" s="6"/>
      <c r="AI1468" s="6">
        <v>84</v>
      </c>
      <c r="AJ1468" s="6" t="s">
        <v>1784</v>
      </c>
      <c r="AK1468" s="6">
        <v>2.5</v>
      </c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  <c r="BD1468" s="6"/>
      <c r="BE1468" s="6"/>
      <c r="BF1468" s="6"/>
      <c r="BG1468" s="6"/>
      <c r="BH1468" s="6"/>
      <c r="BI1468" s="6"/>
      <c r="BJ1468" s="6"/>
      <c r="BK1468" s="6"/>
      <c r="BL1468" s="6"/>
      <c r="BM1468" s="6"/>
      <c r="BN1468" s="6"/>
      <c r="BO1468" s="6"/>
      <c r="BP1468" s="6"/>
      <c r="BQ1468" s="6"/>
      <c r="BR1468" s="6"/>
      <c r="BS1468" s="6"/>
      <c r="BT1468" s="6"/>
      <c r="BU1468" s="6"/>
      <c r="BV1468" s="6"/>
      <c r="BW1468" s="6"/>
      <c r="BX1468" s="6"/>
      <c r="BY1468" s="6"/>
      <c r="BZ1468" s="6"/>
      <c r="CA1468" s="6"/>
      <c r="CB1468" s="6"/>
      <c r="CC1468" s="6"/>
      <c r="CD1468" s="6" t="s">
        <v>1784</v>
      </c>
      <c r="CE1468" s="6">
        <v>20</v>
      </c>
      <c r="CF1468" s="6"/>
      <c r="CG1468" s="6"/>
      <c r="CH1468" s="6"/>
      <c r="CI1468" s="6"/>
      <c r="CJ1468" s="6"/>
      <c r="CK1468" s="6"/>
      <c r="CL1468" s="6"/>
      <c r="CM1468" s="6"/>
      <c r="CN1468" s="6"/>
      <c r="CO1468" s="6"/>
      <c r="CP1468" s="6"/>
      <c r="CQ1468" s="6"/>
      <c r="CR1468" s="6"/>
      <c r="CS1468" s="6"/>
      <c r="CT1468" s="6"/>
      <c r="CU1468" s="6"/>
      <c r="CV1468" s="6"/>
      <c r="CW1468" s="6"/>
      <c r="CX1468" s="6"/>
      <c r="CY1468" s="6"/>
      <c r="CZ1468" s="6"/>
      <c r="DA1468" s="6"/>
      <c r="DB1468" s="6"/>
      <c r="DC1468" s="6"/>
      <c r="DD1468" s="6"/>
      <c r="DE1468" s="6"/>
      <c r="DF1468" s="6"/>
      <c r="DG1468" s="6"/>
      <c r="DH1468" s="6"/>
      <c r="DI1468" s="6"/>
      <c r="DJ1468" s="6"/>
      <c r="DK1468" s="6"/>
      <c r="DL1468" s="6"/>
      <c r="DM1468" s="6"/>
      <c r="DN1468" s="6"/>
      <c r="DO1468" s="6"/>
      <c r="DP1468" s="6"/>
      <c r="DQ1468" s="6"/>
      <c r="DR1468" s="6"/>
      <c r="DS1468" s="6"/>
      <c r="DT1468" s="6"/>
      <c r="DU1468" s="6"/>
      <c r="DV1468" s="6"/>
      <c r="DW1468" s="6"/>
      <c r="DX1468" s="6"/>
      <c r="DY1468" s="6"/>
      <c r="DZ1468" s="6"/>
      <c r="EA1468" s="6"/>
      <c r="EB1468" s="6"/>
      <c r="EC1468" s="6"/>
      <c r="ED1468" s="6"/>
      <c r="EE1468" s="6"/>
      <c r="EF1468" s="6"/>
      <c r="EG1468" s="6"/>
      <c r="EH1468" s="6"/>
      <c r="EI1468" s="6"/>
      <c r="EJ1468" s="6"/>
      <c r="EK1468" s="6"/>
      <c r="EL1468" s="6"/>
      <c r="EM1468" s="6"/>
      <c r="EN1468" s="6"/>
      <c r="EO1468" s="6"/>
      <c r="EP1468" s="6"/>
      <c r="EQ1468" s="6"/>
      <c r="ER1468" s="6"/>
      <c r="ES1468" s="6"/>
      <c r="ET1468" s="6"/>
      <c r="EU1468" s="6"/>
      <c r="EV1468" s="6"/>
      <c r="EW1468" s="6"/>
      <c r="EX1468" s="6"/>
      <c r="EY1468" s="6"/>
      <c r="EZ1468" s="6"/>
      <c r="FA1468" s="6"/>
      <c r="FB1468" s="6"/>
      <c r="FC1468" s="6"/>
      <c r="FD1468" s="6"/>
      <c r="FE1468" s="6"/>
      <c r="FF1468" s="6"/>
      <c r="FG1468" s="6"/>
      <c r="FH1468" s="6"/>
      <c r="FI1468" s="6"/>
      <c r="FJ1468" s="6"/>
      <c r="FK1468" s="6"/>
      <c r="FL1468" s="6"/>
      <c r="FM1468" s="6"/>
      <c r="FN1468" s="6"/>
      <c r="FO1468" s="6"/>
      <c r="FP1468" s="6"/>
      <c r="FQ1468" s="6"/>
      <c r="FR1468" s="6"/>
      <c r="FS1468" s="6"/>
      <c r="FT1468" s="6"/>
      <c r="FU1468" s="6"/>
      <c r="FV1468" s="6"/>
      <c r="FW1468" s="6"/>
      <c r="FX1468" s="6"/>
      <c r="FY1468" s="6"/>
      <c r="FZ1468" s="6"/>
      <c r="GA1468" s="6"/>
      <c r="GB1468" s="6"/>
      <c r="GC1468" s="6"/>
      <c r="GD1468" s="6"/>
      <c r="GE1468" s="6"/>
      <c r="GF1468" s="6"/>
      <c r="GG1468" s="6"/>
      <c r="GH1468" s="6"/>
      <c r="GI1468" s="6"/>
      <c r="GJ1468" s="6"/>
      <c r="GK1468" s="6"/>
      <c r="GL1468" s="6"/>
      <c r="GM1468" s="6"/>
      <c r="GN1468" s="6"/>
      <c r="GO1468" s="6"/>
      <c r="GP1468" s="6"/>
      <c r="GQ1468" s="6"/>
      <c r="GR1468" s="6"/>
      <c r="GS1468" s="6"/>
      <c r="GT1468" s="6"/>
      <c r="GU1468" s="6"/>
      <c r="GV1468" s="6"/>
      <c r="GW1468" s="6"/>
      <c r="GX1468" s="6"/>
      <c r="GY1468" s="6"/>
      <c r="GZ1468" s="6"/>
      <c r="HA1468" s="6"/>
      <c r="HB1468" s="6"/>
      <c r="HC1468" s="6"/>
      <c r="HD1468" s="6"/>
      <c r="HE1468" s="6"/>
      <c r="HF1468" s="6"/>
      <c r="HG1468" s="6"/>
      <c r="HH1468" s="6"/>
      <c r="HI1468" s="6"/>
      <c r="HJ1468" s="6"/>
      <c r="HK1468" s="6"/>
      <c r="HL1468" s="6"/>
      <c r="HM1468" s="6"/>
      <c r="HN1468" s="6"/>
      <c r="HO1468" s="6"/>
      <c r="HP1468" s="6"/>
      <c r="HQ1468" s="6"/>
      <c r="HR1468" s="6"/>
      <c r="HS1468" s="6"/>
      <c r="HT1468" s="6"/>
      <c r="HU1468" s="6"/>
      <c r="HV1468" s="6"/>
      <c r="HW1468" s="6"/>
      <c r="HX1468" s="6"/>
      <c r="HY1468" s="6"/>
      <c r="HZ1468" s="6"/>
      <c r="IA1468" s="6"/>
      <c r="IB1468" s="6"/>
      <c r="IC1468" s="6"/>
      <c r="ID1468" s="6"/>
      <c r="IE1468" s="6"/>
      <c r="IF1468" s="6"/>
      <c r="IG1468" s="6"/>
      <c r="IH1468" s="6"/>
      <c r="II1468" s="6"/>
      <c r="IJ1468" s="6"/>
      <c r="IK1468" s="6"/>
      <c r="IL1468" s="6"/>
      <c r="IM1468" s="6"/>
      <c r="IN1468" s="6"/>
      <c r="IO1468" s="6"/>
      <c r="IP1468" s="6"/>
      <c r="IQ1468" s="6"/>
      <c r="IR1468" s="6"/>
      <c r="IS1468" s="6"/>
      <c r="IT1468" s="6"/>
      <c r="IU1468" s="6"/>
      <c r="IV1468" s="6"/>
    </row>
    <row r="1469" spans="1:256" s="62" customFormat="1" x14ac:dyDescent="0.2">
      <c r="A1469" s="6" t="s">
        <v>894</v>
      </c>
      <c r="B1469" s="66">
        <v>41312.502083333333</v>
      </c>
      <c r="C1469" s="66">
        <v>41312.511111111111</v>
      </c>
      <c r="D1469" s="6" t="s">
        <v>3111</v>
      </c>
      <c r="E1469" s="6" t="s">
        <v>3112</v>
      </c>
      <c r="F1469" s="6"/>
      <c r="G1469" s="6">
        <v>50</v>
      </c>
      <c r="H1469" s="6"/>
      <c r="I1469" s="6"/>
      <c r="J1469" s="6"/>
      <c r="K1469" s="6"/>
      <c r="L1469" s="6"/>
      <c r="M1469" s="6">
        <v>1.7299999999999999E-2</v>
      </c>
      <c r="N1469" s="6"/>
      <c r="O1469" s="6"/>
      <c r="P1469" s="6"/>
      <c r="Q1469" s="6">
        <v>9790</v>
      </c>
      <c r="R1469" s="6"/>
      <c r="S1469" s="6">
        <v>0.33</v>
      </c>
      <c r="T1469" s="6"/>
      <c r="U1469" s="6">
        <v>1.87</v>
      </c>
      <c r="V1469" s="6"/>
      <c r="W1469" s="6">
        <v>298</v>
      </c>
      <c r="X1469" s="6"/>
      <c r="Y1469" s="6">
        <v>345</v>
      </c>
      <c r="Z1469" s="6"/>
      <c r="AA1469" s="6">
        <v>120</v>
      </c>
      <c r="AB1469" s="6"/>
      <c r="AC1469" s="6">
        <v>2050</v>
      </c>
      <c r="AD1469" s="6" t="s">
        <v>1784</v>
      </c>
      <c r="AE1469" s="6">
        <v>20</v>
      </c>
      <c r="AF1469" s="6"/>
      <c r="AG1469" s="6">
        <v>4200</v>
      </c>
      <c r="AH1469" s="6"/>
      <c r="AI1469" s="6">
        <v>1400</v>
      </c>
      <c r="AJ1469" s="6" t="s">
        <v>1784</v>
      </c>
      <c r="AK1469" s="6">
        <v>2.5</v>
      </c>
      <c r="AL1469" s="6"/>
      <c r="AM1469" s="6">
        <v>7.08</v>
      </c>
      <c r="AN1469" s="6"/>
      <c r="AO1469" s="6">
        <v>681</v>
      </c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>
        <v>46</v>
      </c>
      <c r="BB1469" s="6"/>
      <c r="BC1469" s="6"/>
      <c r="BD1469" s="6"/>
      <c r="BE1469" s="6"/>
      <c r="BF1469" s="6"/>
      <c r="BG1469" s="6"/>
      <c r="BH1469" s="6"/>
      <c r="BI1469" s="6"/>
      <c r="BJ1469" s="6"/>
      <c r="BK1469" s="6"/>
      <c r="BL1469" s="6"/>
      <c r="BM1469" s="6"/>
      <c r="BN1469" s="6"/>
      <c r="BO1469" s="6"/>
      <c r="BP1469" s="6"/>
      <c r="BQ1469" s="6"/>
      <c r="BR1469" s="6"/>
      <c r="BS1469" s="6"/>
      <c r="BT1469" s="6"/>
      <c r="BU1469" s="6"/>
      <c r="BV1469" s="6"/>
      <c r="BW1469" s="6"/>
      <c r="BX1469" s="6"/>
      <c r="BY1469" s="6"/>
      <c r="BZ1469" s="6"/>
      <c r="CA1469" s="6"/>
      <c r="CB1469" s="6"/>
      <c r="CC1469" s="6"/>
      <c r="CD1469" s="6" t="s">
        <v>1784</v>
      </c>
      <c r="CE1469" s="6">
        <v>20</v>
      </c>
      <c r="CF1469" s="6"/>
      <c r="CG1469" s="6"/>
      <c r="CH1469" s="6"/>
      <c r="CI1469" s="6"/>
      <c r="CJ1469" s="6"/>
      <c r="CK1469" s="6"/>
      <c r="CL1469" s="6"/>
      <c r="CM1469" s="6"/>
      <c r="CN1469" s="6"/>
      <c r="CO1469" s="6"/>
      <c r="CP1469" s="6"/>
      <c r="CQ1469" s="6"/>
      <c r="CR1469" s="6"/>
      <c r="CS1469" s="6"/>
      <c r="CT1469" s="6"/>
      <c r="CU1469" s="6"/>
      <c r="CV1469" s="6"/>
      <c r="CW1469" s="6"/>
      <c r="CX1469" s="6"/>
      <c r="CY1469" s="6"/>
      <c r="CZ1469" s="6"/>
      <c r="DA1469" s="6"/>
      <c r="DB1469" s="6"/>
      <c r="DC1469" s="6"/>
      <c r="DD1469" s="6"/>
      <c r="DE1469" s="6"/>
      <c r="DF1469" s="6"/>
      <c r="DG1469" s="6"/>
      <c r="DH1469" s="6"/>
      <c r="DI1469" s="6"/>
      <c r="DJ1469" s="6"/>
      <c r="DK1469" s="6"/>
      <c r="DL1469" s="6"/>
      <c r="DM1469" s="6"/>
      <c r="DN1469" s="6"/>
      <c r="DO1469" s="6"/>
      <c r="DP1469" s="6"/>
      <c r="DQ1469" s="6"/>
      <c r="DR1469" s="6"/>
      <c r="DS1469" s="6"/>
      <c r="DT1469" s="6"/>
      <c r="DU1469" s="6"/>
      <c r="DV1469" s="6"/>
      <c r="DW1469" s="6"/>
      <c r="DX1469" s="6"/>
      <c r="DY1469" s="6"/>
      <c r="DZ1469" s="6"/>
      <c r="EA1469" s="6"/>
      <c r="EB1469" s="6"/>
      <c r="EC1469" s="6"/>
      <c r="ED1469" s="6"/>
      <c r="EE1469" s="6"/>
      <c r="EF1469" s="6"/>
      <c r="EG1469" s="6"/>
      <c r="EH1469" s="6"/>
      <c r="EI1469" s="6"/>
      <c r="EJ1469" s="6"/>
      <c r="EK1469" s="6"/>
      <c r="EL1469" s="6"/>
      <c r="EM1469" s="6"/>
      <c r="EN1469" s="6"/>
      <c r="EO1469" s="6"/>
      <c r="EP1469" s="6"/>
      <c r="EQ1469" s="6"/>
      <c r="ER1469" s="6"/>
      <c r="ES1469" s="6"/>
      <c r="ET1469" s="6"/>
      <c r="EU1469" s="6"/>
      <c r="EV1469" s="6"/>
      <c r="EW1469" s="6"/>
      <c r="EX1469" s="6"/>
      <c r="EY1469" s="6"/>
      <c r="EZ1469" s="6"/>
      <c r="FA1469" s="6"/>
      <c r="FB1469" s="6"/>
      <c r="FC1469" s="6"/>
      <c r="FD1469" s="6"/>
      <c r="FE1469" s="6"/>
      <c r="FF1469" s="6"/>
      <c r="FG1469" s="6"/>
      <c r="FH1469" s="6"/>
      <c r="FI1469" s="6"/>
      <c r="FJ1469" s="6"/>
      <c r="FK1469" s="6"/>
      <c r="FL1469" s="6"/>
      <c r="FM1469" s="6"/>
      <c r="FN1469" s="6"/>
      <c r="FO1469" s="6"/>
      <c r="FP1469" s="6"/>
      <c r="FQ1469" s="6"/>
      <c r="FR1469" s="6"/>
      <c r="FS1469" s="6"/>
      <c r="FT1469" s="6"/>
      <c r="FU1469" s="6"/>
      <c r="FV1469" s="6"/>
      <c r="FW1469" s="6"/>
      <c r="FX1469" s="6"/>
      <c r="FY1469" s="6"/>
      <c r="FZ1469" s="6"/>
      <c r="GA1469" s="6"/>
      <c r="GB1469" s="6"/>
      <c r="GC1469" s="6"/>
      <c r="GD1469" s="6"/>
      <c r="GE1469" s="6"/>
      <c r="GF1469" s="6"/>
      <c r="GG1469" s="6"/>
      <c r="GH1469" s="6"/>
      <c r="GI1469" s="6"/>
      <c r="GJ1469" s="6"/>
      <c r="GK1469" s="6"/>
      <c r="GL1469" s="6"/>
      <c r="GM1469" s="6"/>
      <c r="GN1469" s="6"/>
      <c r="GO1469" s="6"/>
      <c r="GP1469" s="6"/>
      <c r="GQ1469" s="6"/>
      <c r="GR1469" s="6"/>
      <c r="GS1469" s="6"/>
      <c r="GT1469" s="6"/>
      <c r="GU1469" s="6"/>
      <c r="GV1469" s="6"/>
      <c r="GW1469" s="6"/>
      <c r="GX1469" s="6"/>
      <c r="GY1469" s="6"/>
      <c r="GZ1469" s="6"/>
      <c r="HA1469" s="6"/>
      <c r="HB1469" s="6"/>
      <c r="HC1469" s="6"/>
      <c r="HD1469" s="6"/>
      <c r="HE1469" s="6"/>
      <c r="HF1469" s="6"/>
      <c r="HG1469" s="6"/>
      <c r="HH1469" s="6"/>
      <c r="HI1469" s="6"/>
      <c r="HJ1469" s="6"/>
      <c r="HK1469" s="6"/>
      <c r="HL1469" s="6"/>
      <c r="HM1469" s="6"/>
      <c r="HN1469" s="6"/>
      <c r="HO1469" s="6"/>
      <c r="HP1469" s="6"/>
      <c r="HQ1469" s="6"/>
      <c r="HR1469" s="6"/>
      <c r="HS1469" s="6"/>
      <c r="HT1469" s="6"/>
      <c r="HU1469" s="6"/>
      <c r="HV1469" s="6"/>
      <c r="HW1469" s="6"/>
      <c r="HX1469" s="6"/>
      <c r="HY1469" s="6"/>
      <c r="HZ1469" s="6"/>
      <c r="IA1469" s="6"/>
      <c r="IB1469" s="6"/>
      <c r="IC1469" s="6"/>
      <c r="ID1469" s="6"/>
      <c r="IE1469" s="6"/>
      <c r="IF1469" s="6"/>
      <c r="IG1469" s="6"/>
      <c r="IH1469" s="6"/>
      <c r="II1469" s="6"/>
      <c r="IJ1469" s="6"/>
      <c r="IK1469" s="6"/>
      <c r="IL1469" s="6"/>
      <c r="IM1469" s="6"/>
      <c r="IN1469" s="6"/>
      <c r="IO1469" s="6"/>
      <c r="IP1469" s="6"/>
      <c r="IQ1469" s="6"/>
      <c r="IR1469" s="6"/>
      <c r="IS1469" s="6"/>
      <c r="IT1469" s="6"/>
      <c r="IU1469" s="6"/>
      <c r="IV1469" s="6"/>
    </row>
    <row r="1470" spans="1:256" s="62" customFormat="1" x14ac:dyDescent="0.2">
      <c r="A1470" s="6" t="s">
        <v>894</v>
      </c>
      <c r="B1470" s="66">
        <v>41343.161111111112</v>
      </c>
      <c r="C1470" s="66">
        <v>41343.879861111112</v>
      </c>
      <c r="D1470" s="6" t="s">
        <v>3113</v>
      </c>
      <c r="E1470" s="6" t="s">
        <v>3114</v>
      </c>
      <c r="F1470" s="6"/>
      <c r="G1470" s="6">
        <v>50</v>
      </c>
      <c r="H1470" s="6"/>
      <c r="I1470" s="6"/>
      <c r="J1470" s="6"/>
      <c r="K1470" s="6"/>
      <c r="L1470" s="6"/>
      <c r="M1470" s="6">
        <v>25.211500000000001</v>
      </c>
      <c r="N1470" s="6"/>
      <c r="O1470" s="6"/>
      <c r="P1470" s="6"/>
      <c r="Q1470" s="6">
        <v>610</v>
      </c>
      <c r="R1470" s="6"/>
      <c r="S1470" s="6">
        <v>6.9000000000000006E-2</v>
      </c>
      <c r="T1470" s="6"/>
      <c r="U1470" s="6">
        <v>0.68</v>
      </c>
      <c r="V1470" s="6"/>
      <c r="W1470" s="6">
        <v>17.899999999999999</v>
      </c>
      <c r="X1470" s="6"/>
      <c r="Y1470" s="6">
        <v>26.4</v>
      </c>
      <c r="Z1470" s="6"/>
      <c r="AA1470" s="6">
        <v>7.8</v>
      </c>
      <c r="AB1470" s="6"/>
      <c r="AC1470" s="6">
        <v>242</v>
      </c>
      <c r="AD1470" s="6" t="s">
        <v>1784</v>
      </c>
      <c r="AE1470" s="6">
        <v>20</v>
      </c>
      <c r="AF1470" s="6"/>
      <c r="AG1470" s="6">
        <v>210</v>
      </c>
      <c r="AH1470" s="6"/>
      <c r="AI1470" s="6">
        <v>63</v>
      </c>
      <c r="AJ1470" s="6" t="s">
        <v>1784</v>
      </c>
      <c r="AK1470" s="6">
        <v>2.5</v>
      </c>
      <c r="AL1470" s="6"/>
      <c r="AM1470" s="6">
        <v>6.84</v>
      </c>
      <c r="AN1470" s="6"/>
      <c r="AO1470" s="6">
        <v>94</v>
      </c>
      <c r="AP1470" s="6"/>
      <c r="AQ1470" s="6">
        <v>8.3000000000000007</v>
      </c>
      <c r="AR1470" s="6"/>
      <c r="AS1470" s="6"/>
      <c r="AT1470" s="6"/>
      <c r="AU1470" s="6"/>
      <c r="AV1470" s="6"/>
      <c r="AW1470" s="6"/>
      <c r="AX1470" s="6"/>
      <c r="AY1470" s="6"/>
      <c r="AZ1470" s="6"/>
      <c r="BA1470" s="6">
        <v>45</v>
      </c>
      <c r="BB1470" s="6"/>
      <c r="BC1470" s="6"/>
      <c r="BD1470" s="6"/>
      <c r="BE1470" s="6"/>
      <c r="BF1470" s="6"/>
      <c r="BG1470" s="6"/>
      <c r="BH1470" s="6"/>
      <c r="BI1470" s="6"/>
      <c r="BJ1470" s="6"/>
      <c r="BK1470" s="6"/>
      <c r="BL1470" s="6"/>
      <c r="BM1470" s="6"/>
      <c r="BN1470" s="6"/>
      <c r="BO1470" s="6"/>
      <c r="BP1470" s="6"/>
      <c r="BQ1470" s="6"/>
      <c r="BR1470" s="6"/>
      <c r="BS1470" s="6"/>
      <c r="BT1470" s="6"/>
      <c r="BU1470" s="6"/>
      <c r="BV1470" s="6"/>
      <c r="BW1470" s="6"/>
      <c r="BX1470" s="6"/>
      <c r="BY1470" s="6"/>
      <c r="BZ1470" s="6"/>
      <c r="CA1470" s="6">
        <v>6.3</v>
      </c>
      <c r="CB1470" s="6" t="s">
        <v>1784</v>
      </c>
      <c r="CC1470" s="6">
        <v>0.25</v>
      </c>
      <c r="CD1470" s="6" t="s">
        <v>1784</v>
      </c>
      <c r="CE1470" s="6">
        <v>20</v>
      </c>
      <c r="CF1470" s="6"/>
      <c r="CG1470" s="6"/>
      <c r="CH1470" s="6"/>
      <c r="CI1470" s="6"/>
      <c r="CJ1470" s="6"/>
      <c r="CK1470" s="6"/>
      <c r="CL1470" s="6"/>
      <c r="CM1470" s="6"/>
      <c r="CN1470" s="6"/>
      <c r="CO1470" s="6"/>
      <c r="CP1470" s="6"/>
      <c r="CQ1470" s="6"/>
      <c r="CR1470" s="6"/>
      <c r="CS1470" s="6"/>
      <c r="CT1470" s="6"/>
      <c r="CU1470" s="6"/>
      <c r="CV1470" s="6"/>
      <c r="CW1470" s="6"/>
      <c r="CX1470" s="6"/>
      <c r="CY1470" s="6"/>
      <c r="CZ1470" s="6"/>
      <c r="DA1470" s="6"/>
      <c r="DB1470" s="6"/>
      <c r="DC1470" s="6"/>
      <c r="DD1470" s="6"/>
      <c r="DE1470" s="6"/>
      <c r="DF1470" s="6"/>
      <c r="DG1470" s="6"/>
      <c r="DH1470" s="6"/>
      <c r="DI1470" s="6"/>
      <c r="DJ1470" s="6"/>
      <c r="DK1470" s="6"/>
      <c r="DL1470" s="6"/>
      <c r="DM1470" s="6"/>
      <c r="DN1470" s="6"/>
      <c r="DO1470" s="6"/>
      <c r="DP1470" s="6"/>
      <c r="DQ1470" s="6"/>
      <c r="DR1470" s="6"/>
      <c r="DS1470" s="6"/>
      <c r="DT1470" s="6"/>
      <c r="DU1470" s="6"/>
      <c r="DV1470" s="6"/>
      <c r="DW1470" s="6"/>
      <c r="DX1470" s="6"/>
      <c r="DY1470" s="6"/>
      <c r="DZ1470" s="6"/>
      <c r="EA1470" s="6"/>
      <c r="EB1470" s="6"/>
      <c r="EC1470" s="6"/>
      <c r="ED1470" s="6"/>
      <c r="EE1470" s="6"/>
      <c r="EF1470" s="6"/>
      <c r="EG1470" s="6"/>
      <c r="EH1470" s="6"/>
      <c r="EI1470" s="6"/>
      <c r="EJ1470" s="6"/>
      <c r="EK1470" s="6"/>
      <c r="EL1470" s="6"/>
      <c r="EM1470" s="6"/>
      <c r="EN1470" s="6"/>
      <c r="EO1470" s="6"/>
      <c r="EP1470" s="6"/>
      <c r="EQ1470" s="6"/>
      <c r="ER1470" s="6"/>
      <c r="ES1470" s="6"/>
      <c r="ET1470" s="6"/>
      <c r="EU1470" s="6"/>
      <c r="EV1470" s="6"/>
      <c r="EW1470" s="6"/>
      <c r="EX1470" s="6"/>
      <c r="EY1470" s="6"/>
      <c r="EZ1470" s="6"/>
      <c r="FA1470" s="6"/>
      <c r="FB1470" s="6"/>
      <c r="FC1470" s="6"/>
      <c r="FD1470" s="6"/>
      <c r="FE1470" s="6"/>
      <c r="FF1470" s="6"/>
      <c r="FG1470" s="6"/>
      <c r="FH1470" s="6"/>
      <c r="FI1470" s="6"/>
      <c r="FJ1470" s="6"/>
      <c r="FK1470" s="6"/>
      <c r="FL1470" s="6"/>
      <c r="FM1470" s="6"/>
      <c r="FN1470" s="6"/>
      <c r="FO1470" s="6"/>
      <c r="FP1470" s="6"/>
      <c r="FQ1470" s="6"/>
      <c r="FR1470" s="6"/>
      <c r="FS1470" s="6"/>
      <c r="FT1470" s="6"/>
      <c r="FU1470" s="6"/>
      <c r="FV1470" s="6"/>
      <c r="FW1470" s="6"/>
      <c r="FX1470" s="6"/>
      <c r="FY1470" s="6"/>
      <c r="FZ1470" s="6"/>
      <c r="GA1470" s="6"/>
      <c r="GB1470" s="6"/>
      <c r="GC1470" s="6"/>
      <c r="GD1470" s="6"/>
      <c r="GE1470" s="6"/>
      <c r="GF1470" s="6"/>
      <c r="GG1470" s="6"/>
      <c r="GH1470" s="6"/>
      <c r="GI1470" s="6"/>
      <c r="GJ1470" s="6"/>
      <c r="GK1470" s="6"/>
      <c r="GL1470" s="6"/>
      <c r="GM1470" s="6"/>
      <c r="GN1470" s="6"/>
      <c r="GO1470" s="6"/>
      <c r="GP1470" s="6"/>
      <c r="GQ1470" s="6"/>
      <c r="GR1470" s="6"/>
      <c r="GS1470" s="6"/>
      <c r="GT1470" s="6"/>
      <c r="GU1470" s="6"/>
      <c r="GV1470" s="6"/>
      <c r="GW1470" s="6"/>
      <c r="GX1470" s="6"/>
      <c r="GY1470" s="6"/>
      <c r="GZ1470" s="6"/>
      <c r="HA1470" s="6"/>
      <c r="HB1470" s="6"/>
      <c r="HC1470" s="6"/>
      <c r="HD1470" s="6"/>
      <c r="HE1470" s="6"/>
      <c r="HF1470" s="6"/>
      <c r="HG1470" s="6"/>
      <c r="HH1470" s="6"/>
      <c r="HI1470" s="6"/>
      <c r="HJ1470" s="6"/>
      <c r="HK1470" s="6"/>
      <c r="HL1470" s="6"/>
      <c r="HM1470" s="6"/>
      <c r="HN1470" s="6"/>
      <c r="HO1470" s="6"/>
      <c r="HP1470" s="6"/>
      <c r="HQ1470" s="6"/>
      <c r="HR1470" s="6"/>
      <c r="HS1470" s="6"/>
      <c r="HT1470" s="6"/>
      <c r="HU1470" s="6"/>
      <c r="HV1470" s="6"/>
      <c r="HW1470" s="6"/>
      <c r="HX1470" s="6"/>
      <c r="HY1470" s="6"/>
      <c r="HZ1470" s="6"/>
      <c r="IA1470" s="6"/>
      <c r="IB1470" s="6"/>
      <c r="IC1470" s="6"/>
      <c r="ID1470" s="6"/>
      <c r="IE1470" s="6"/>
      <c r="IF1470" s="6"/>
      <c r="IG1470" s="6"/>
      <c r="IH1470" s="6"/>
      <c r="II1470" s="6"/>
      <c r="IJ1470" s="6"/>
      <c r="IK1470" s="6"/>
      <c r="IL1470" s="6"/>
      <c r="IM1470" s="6"/>
      <c r="IN1470" s="6"/>
      <c r="IO1470" s="6"/>
      <c r="IP1470" s="6"/>
      <c r="IQ1470" s="6"/>
      <c r="IR1470" s="6"/>
      <c r="IS1470" s="6"/>
      <c r="IT1470" s="6"/>
      <c r="IU1470" s="6"/>
      <c r="IV1470" s="6"/>
    </row>
    <row r="1471" spans="1:256" s="62" customFormat="1" x14ac:dyDescent="0.2">
      <c r="A1471" s="6" t="s">
        <v>894</v>
      </c>
      <c r="B1471" s="66">
        <v>41378.317361111112</v>
      </c>
      <c r="C1471" s="66">
        <v>41378.357638888891</v>
      </c>
      <c r="D1471" s="6" t="s">
        <v>3115</v>
      </c>
      <c r="E1471" s="6" t="s">
        <v>3116</v>
      </c>
      <c r="F1471" s="6"/>
      <c r="G1471" s="6">
        <v>50</v>
      </c>
      <c r="H1471" s="6"/>
      <c r="I1471" s="6"/>
      <c r="J1471" s="6"/>
      <c r="K1471" s="6"/>
      <c r="L1471" s="6"/>
      <c r="M1471" s="6">
        <v>9.5000000000000001E-2</v>
      </c>
      <c r="N1471" s="6"/>
      <c r="O1471" s="6">
        <v>1300</v>
      </c>
      <c r="P1471" s="6"/>
      <c r="Q1471" s="6">
        <v>2660</v>
      </c>
      <c r="R1471" s="6"/>
      <c r="S1471" s="6">
        <v>0.32100000000000001</v>
      </c>
      <c r="T1471" s="6"/>
      <c r="U1471" s="6">
        <v>1.27</v>
      </c>
      <c r="V1471" s="6"/>
      <c r="W1471" s="6">
        <v>57.4</v>
      </c>
      <c r="X1471" s="6"/>
      <c r="Y1471" s="6">
        <v>29.6</v>
      </c>
      <c r="Z1471" s="6"/>
      <c r="AA1471" s="6">
        <v>7.5</v>
      </c>
      <c r="AB1471" s="6"/>
      <c r="AC1471" s="6">
        <v>586</v>
      </c>
      <c r="AD1471" s="6"/>
      <c r="AE1471" s="6">
        <v>60</v>
      </c>
      <c r="AF1471" s="6"/>
      <c r="AG1471" s="6">
        <v>860</v>
      </c>
      <c r="AH1471" s="6"/>
      <c r="AI1471" s="6">
        <v>130</v>
      </c>
      <c r="AJ1471" s="6"/>
      <c r="AK1471" s="6">
        <v>2.5</v>
      </c>
      <c r="AL1471" s="6"/>
      <c r="AM1471" s="6">
        <v>7.07</v>
      </c>
      <c r="AN1471" s="6"/>
      <c r="AO1471" s="6">
        <v>226</v>
      </c>
      <c r="AP1471" s="6"/>
      <c r="AQ1471" s="6">
        <v>46</v>
      </c>
      <c r="AR1471" s="6"/>
      <c r="AS1471" s="6"/>
      <c r="AT1471" s="6"/>
      <c r="AU1471" s="6"/>
      <c r="AV1471" s="6"/>
      <c r="AW1471" s="6"/>
      <c r="AX1471" s="6"/>
      <c r="AY1471" s="6"/>
      <c r="AZ1471" s="6"/>
      <c r="BA1471" s="6">
        <v>22</v>
      </c>
      <c r="BB1471" s="6"/>
      <c r="BC1471" s="6"/>
      <c r="BD1471" s="6"/>
      <c r="BE1471" s="6"/>
      <c r="BF1471" s="6"/>
      <c r="BG1471" s="6"/>
      <c r="BH1471" s="6"/>
      <c r="BI1471" s="6"/>
      <c r="BJ1471" s="6"/>
      <c r="BK1471" s="6"/>
      <c r="BL1471" s="6"/>
      <c r="BM1471" s="6"/>
      <c r="BN1471" s="6"/>
      <c r="BO1471" s="6"/>
      <c r="BP1471" s="6"/>
      <c r="BQ1471" s="6"/>
      <c r="BR1471" s="6"/>
      <c r="BS1471" s="6"/>
      <c r="BT1471" s="6"/>
      <c r="BU1471" s="6"/>
      <c r="BV1471" s="6"/>
      <c r="BW1471" s="6"/>
      <c r="BX1471" s="6"/>
      <c r="BY1471" s="6"/>
      <c r="BZ1471" s="6"/>
      <c r="CA1471" s="6">
        <v>32</v>
      </c>
      <c r="CB1471" s="6"/>
      <c r="CC1471" s="6">
        <v>0.8</v>
      </c>
      <c r="CD1471" s="6" t="s">
        <v>1784</v>
      </c>
      <c r="CE1471" s="6">
        <v>20</v>
      </c>
      <c r="CF1471" s="6"/>
      <c r="CG1471" s="6"/>
      <c r="CH1471" s="6"/>
      <c r="CI1471" s="6"/>
      <c r="CJ1471" s="6"/>
      <c r="CK1471" s="6"/>
      <c r="CL1471" s="6"/>
      <c r="CM1471" s="6"/>
      <c r="CN1471" s="6"/>
      <c r="CO1471" s="6"/>
      <c r="CP1471" s="6"/>
      <c r="CQ1471" s="6"/>
      <c r="CR1471" s="6"/>
      <c r="CS1471" s="6"/>
      <c r="CT1471" s="6"/>
      <c r="CU1471" s="6"/>
      <c r="CV1471" s="6"/>
      <c r="CW1471" s="6"/>
      <c r="CX1471" s="6"/>
      <c r="CY1471" s="6"/>
      <c r="CZ1471" s="6"/>
      <c r="DA1471" s="6"/>
      <c r="DB1471" s="6"/>
      <c r="DC1471" s="6"/>
      <c r="DD1471" s="6"/>
      <c r="DE1471" s="6"/>
      <c r="DF1471" s="6"/>
      <c r="DG1471" s="6"/>
      <c r="DH1471" s="6"/>
      <c r="DI1471" s="6"/>
      <c r="DJ1471" s="6"/>
      <c r="DK1471" s="6"/>
      <c r="DL1471" s="6"/>
      <c r="DM1471" s="6"/>
      <c r="DN1471" s="6"/>
      <c r="DO1471" s="6"/>
      <c r="DP1471" s="6"/>
      <c r="DQ1471" s="6"/>
      <c r="DR1471" s="6"/>
      <c r="DS1471" s="6"/>
      <c r="DT1471" s="6"/>
      <c r="DU1471" s="6"/>
      <c r="DV1471" s="6"/>
      <c r="DW1471" s="6"/>
      <c r="DX1471" s="6"/>
      <c r="DY1471" s="6"/>
      <c r="DZ1471" s="6"/>
      <c r="EA1471" s="6"/>
      <c r="EB1471" s="6"/>
      <c r="EC1471" s="6"/>
      <c r="ED1471" s="6"/>
      <c r="EE1471" s="6"/>
      <c r="EF1471" s="6"/>
      <c r="EG1471" s="6"/>
      <c r="EH1471" s="6"/>
      <c r="EI1471" s="6"/>
      <c r="EJ1471" s="6"/>
      <c r="EK1471" s="6"/>
      <c r="EL1471" s="6"/>
      <c r="EM1471" s="6"/>
      <c r="EN1471" s="6"/>
      <c r="EO1471" s="6"/>
      <c r="EP1471" s="6"/>
      <c r="EQ1471" s="6"/>
      <c r="ER1471" s="6"/>
      <c r="ES1471" s="6"/>
      <c r="ET1471" s="6"/>
      <c r="EU1471" s="6"/>
      <c r="EV1471" s="6"/>
      <c r="EW1471" s="6"/>
      <c r="EX1471" s="6"/>
      <c r="EY1471" s="6"/>
      <c r="EZ1471" s="6"/>
      <c r="FA1471" s="6"/>
      <c r="FB1471" s="6"/>
      <c r="FC1471" s="6"/>
      <c r="FD1471" s="6"/>
      <c r="FE1471" s="6"/>
      <c r="FF1471" s="6"/>
      <c r="FG1471" s="6"/>
      <c r="FH1471" s="6"/>
      <c r="FI1471" s="6"/>
      <c r="FJ1471" s="6"/>
      <c r="FK1471" s="6"/>
      <c r="FL1471" s="6"/>
      <c r="FM1471" s="6"/>
      <c r="FN1471" s="6"/>
      <c r="FO1471" s="6"/>
      <c r="FP1471" s="6"/>
      <c r="FQ1471" s="6"/>
      <c r="FR1471" s="6"/>
      <c r="FS1471" s="6"/>
      <c r="FT1471" s="6"/>
      <c r="FU1471" s="6"/>
      <c r="FV1471" s="6"/>
      <c r="FW1471" s="6"/>
      <c r="FX1471" s="6"/>
      <c r="FY1471" s="6"/>
      <c r="FZ1471" s="6"/>
      <c r="GA1471" s="6"/>
      <c r="GB1471" s="6"/>
      <c r="GC1471" s="6"/>
      <c r="GD1471" s="6"/>
      <c r="GE1471" s="6"/>
      <c r="GF1471" s="6"/>
      <c r="GG1471" s="6"/>
      <c r="GH1471" s="6"/>
      <c r="GI1471" s="6"/>
      <c r="GJ1471" s="6"/>
      <c r="GK1471" s="6"/>
      <c r="GL1471" s="6"/>
      <c r="GM1471" s="6"/>
      <c r="GN1471" s="6"/>
      <c r="GO1471" s="6"/>
      <c r="GP1471" s="6"/>
      <c r="GQ1471" s="6"/>
      <c r="GR1471" s="6"/>
      <c r="GS1471" s="6"/>
      <c r="GT1471" s="6"/>
      <c r="GU1471" s="6"/>
      <c r="GV1471" s="6"/>
      <c r="GW1471" s="6"/>
      <c r="GX1471" s="6"/>
      <c r="GY1471" s="6"/>
      <c r="GZ1471" s="6"/>
      <c r="HA1471" s="6"/>
      <c r="HB1471" s="6"/>
      <c r="HC1471" s="6"/>
      <c r="HD1471" s="6"/>
      <c r="HE1471" s="6"/>
      <c r="HF1471" s="6"/>
      <c r="HG1471" s="6"/>
      <c r="HH1471" s="6"/>
      <c r="HI1471" s="6"/>
      <c r="HJ1471" s="6"/>
      <c r="HK1471" s="6"/>
      <c r="HL1471" s="6"/>
      <c r="HM1471" s="6"/>
      <c r="HN1471" s="6"/>
      <c r="HO1471" s="6"/>
      <c r="HP1471" s="6"/>
      <c r="HQ1471" s="6"/>
      <c r="HR1471" s="6"/>
      <c r="HS1471" s="6"/>
      <c r="HT1471" s="6"/>
      <c r="HU1471" s="6"/>
      <c r="HV1471" s="6"/>
      <c r="HW1471" s="6"/>
      <c r="HX1471" s="6"/>
      <c r="HY1471" s="6"/>
      <c r="HZ1471" s="6"/>
      <c r="IA1471" s="6"/>
      <c r="IB1471" s="6"/>
      <c r="IC1471" s="6"/>
      <c r="ID1471" s="6"/>
      <c r="IE1471" s="6"/>
      <c r="IF1471" s="6"/>
      <c r="IG1471" s="6"/>
      <c r="IH1471" s="6"/>
      <c r="II1471" s="6"/>
      <c r="IJ1471" s="6"/>
      <c r="IK1471" s="6"/>
      <c r="IL1471" s="6"/>
      <c r="IM1471" s="6"/>
      <c r="IN1471" s="6"/>
      <c r="IO1471" s="6"/>
      <c r="IP1471" s="6"/>
      <c r="IQ1471" s="6"/>
      <c r="IR1471" s="6"/>
      <c r="IS1471" s="6"/>
      <c r="IT1471" s="6"/>
      <c r="IU1471" s="6"/>
      <c r="IV1471" s="6"/>
    </row>
    <row r="1472" spans="1:256" s="62" customFormat="1" x14ac:dyDescent="0.2">
      <c r="A1472" s="6" t="s">
        <v>894</v>
      </c>
      <c r="B1472" s="66">
        <v>41378.65625</v>
      </c>
      <c r="C1472" s="6"/>
      <c r="D1472" s="6" t="s">
        <v>3117</v>
      </c>
      <c r="E1472" s="6" t="s">
        <v>3118</v>
      </c>
      <c r="F1472" s="6"/>
      <c r="G1472" s="6">
        <v>70</v>
      </c>
      <c r="H1472" s="6"/>
      <c r="I1472" s="6"/>
      <c r="J1472" s="6" t="s">
        <v>1784</v>
      </c>
      <c r="K1472" s="6">
        <v>0.01</v>
      </c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  <c r="BD1472" s="6"/>
      <c r="BE1472" s="6"/>
      <c r="BF1472" s="6"/>
      <c r="BG1472" s="6"/>
      <c r="BH1472" s="6"/>
      <c r="BI1472" s="6"/>
      <c r="BJ1472" s="6"/>
      <c r="BK1472" s="6"/>
      <c r="BL1472" s="6"/>
      <c r="BM1472" s="6"/>
      <c r="BN1472" s="6"/>
      <c r="BO1472" s="6"/>
      <c r="BP1472" s="6"/>
      <c r="BQ1472" s="6"/>
      <c r="BR1472" s="6"/>
      <c r="BS1472" s="6"/>
      <c r="BT1472" s="6"/>
      <c r="BU1472" s="6"/>
      <c r="BV1472" s="6"/>
      <c r="BW1472" s="6"/>
      <c r="BX1472" s="6"/>
      <c r="BY1472" s="6">
        <v>3</v>
      </c>
      <c r="BZ1472" s="6"/>
      <c r="CA1472" s="6"/>
      <c r="CB1472" s="6"/>
      <c r="CC1472" s="6"/>
      <c r="CD1472" s="6"/>
      <c r="CE1472" s="6"/>
      <c r="CF1472" s="6"/>
      <c r="CG1472" s="6"/>
      <c r="CH1472" s="6"/>
      <c r="CI1472" s="6"/>
      <c r="CJ1472" s="6"/>
      <c r="CK1472" s="6"/>
      <c r="CL1472" s="6"/>
      <c r="CM1472" s="6"/>
      <c r="CN1472" s="6"/>
      <c r="CO1472" s="6"/>
      <c r="CP1472" s="6"/>
      <c r="CQ1472" s="6"/>
      <c r="CR1472" s="6"/>
      <c r="CS1472" s="6"/>
      <c r="CT1472" s="6"/>
      <c r="CU1472" s="6"/>
      <c r="CV1472" s="6"/>
      <c r="CW1472" s="6"/>
      <c r="CX1472" s="6"/>
      <c r="CY1472" s="6"/>
      <c r="CZ1472" s="6"/>
      <c r="DA1472" s="6"/>
      <c r="DB1472" s="6"/>
      <c r="DC1472" s="6"/>
      <c r="DD1472" s="6"/>
      <c r="DE1472" s="6"/>
      <c r="DF1472" s="6"/>
      <c r="DG1472" s="6"/>
      <c r="DH1472" s="6"/>
      <c r="DI1472" s="6"/>
      <c r="DJ1472" s="6"/>
      <c r="DK1472" s="6"/>
      <c r="DL1472" s="6"/>
      <c r="DM1472" s="6"/>
      <c r="DN1472" s="6"/>
      <c r="DO1472" s="6"/>
      <c r="DP1472" s="6"/>
      <c r="DQ1472" s="6"/>
      <c r="DR1472" s="6"/>
      <c r="DS1472" s="6"/>
      <c r="DT1472" s="6"/>
      <c r="DU1472" s="6"/>
      <c r="DV1472" s="6"/>
      <c r="DW1472" s="6"/>
      <c r="DX1472" s="6"/>
      <c r="DY1472" s="6"/>
      <c r="DZ1472" s="6"/>
      <c r="EA1472" s="6"/>
      <c r="EB1472" s="6"/>
      <c r="EC1472" s="6"/>
      <c r="ED1472" s="6"/>
      <c r="EE1472" s="6"/>
      <c r="EF1472" s="6"/>
      <c r="EG1472" s="6"/>
      <c r="EH1472" s="6"/>
      <c r="EI1472" s="6"/>
      <c r="EJ1472" s="6"/>
      <c r="EK1472" s="6"/>
      <c r="EL1472" s="6"/>
      <c r="EM1472" s="6"/>
      <c r="EN1472" s="6"/>
      <c r="EO1472" s="6"/>
      <c r="EP1472" s="6"/>
      <c r="EQ1472" s="6"/>
      <c r="ER1472" s="6"/>
      <c r="ES1472" s="6"/>
      <c r="ET1472" s="6"/>
      <c r="EU1472" s="6"/>
      <c r="EV1472" s="6"/>
      <c r="EW1472" s="6"/>
      <c r="EX1472" s="6"/>
      <c r="EY1472" s="6"/>
      <c r="EZ1472" s="6"/>
      <c r="FA1472" s="6"/>
      <c r="FB1472" s="6"/>
      <c r="FC1472" s="6"/>
      <c r="FD1472" s="6"/>
      <c r="FE1472" s="6"/>
      <c r="FF1472" s="6"/>
      <c r="FG1472" s="6"/>
      <c r="FH1472" s="6"/>
      <c r="FI1472" s="6"/>
      <c r="FJ1472" s="6"/>
      <c r="FK1472" s="6"/>
      <c r="FL1472" s="6"/>
      <c r="FM1472" s="6"/>
      <c r="FN1472" s="6"/>
      <c r="FO1472" s="6"/>
      <c r="FP1472" s="6"/>
      <c r="FQ1472" s="6"/>
      <c r="FR1472" s="6"/>
      <c r="FS1472" s="6"/>
      <c r="FT1472" s="6"/>
      <c r="FU1472" s="6"/>
      <c r="FV1472" s="6"/>
      <c r="FW1472" s="6"/>
      <c r="FX1472" s="6"/>
      <c r="FY1472" s="6"/>
      <c r="FZ1472" s="6"/>
      <c r="GA1472" s="6"/>
      <c r="GB1472" s="6"/>
      <c r="GC1472" s="6"/>
      <c r="GD1472" s="6"/>
      <c r="GE1472" s="6"/>
      <c r="GF1472" s="6"/>
      <c r="GG1472" s="6"/>
      <c r="GH1472" s="6"/>
      <c r="GI1472" s="6"/>
      <c r="GJ1472" s="6"/>
      <c r="GK1472" s="6"/>
      <c r="GL1472" s="6"/>
      <c r="GM1472" s="6"/>
      <c r="GN1472" s="6"/>
      <c r="GO1472" s="6"/>
      <c r="GP1472" s="6"/>
      <c r="GQ1472" s="6"/>
      <c r="GR1472" s="6"/>
      <c r="GS1472" s="6"/>
      <c r="GT1472" s="6"/>
      <c r="GU1472" s="6"/>
      <c r="GV1472" s="6"/>
      <c r="GW1472" s="6"/>
      <c r="GX1472" s="6"/>
      <c r="GY1472" s="6"/>
      <c r="GZ1472" s="6"/>
      <c r="HA1472" s="6"/>
      <c r="HB1472" s="6"/>
      <c r="HC1472" s="6"/>
      <c r="HD1472" s="6"/>
      <c r="HE1472" s="6"/>
      <c r="HF1472" s="6"/>
      <c r="HG1472" s="6"/>
      <c r="HH1472" s="6"/>
      <c r="HI1472" s="6"/>
      <c r="HJ1472" s="6"/>
      <c r="HK1472" s="6"/>
      <c r="HL1472" s="6"/>
      <c r="HM1472" s="6"/>
      <c r="HN1472" s="6"/>
      <c r="HO1472" s="6"/>
      <c r="HP1472" s="6"/>
      <c r="HQ1472" s="6"/>
      <c r="HR1472" s="6"/>
      <c r="HS1472" s="6"/>
      <c r="HT1472" s="6"/>
      <c r="HU1472" s="6"/>
      <c r="HV1472" s="6"/>
      <c r="HW1472" s="6"/>
      <c r="HX1472" s="6"/>
      <c r="HY1472" s="6"/>
      <c r="HZ1472" s="6"/>
      <c r="IA1472" s="6"/>
      <c r="IB1472" s="6"/>
      <c r="IC1472" s="6"/>
      <c r="ID1472" s="6"/>
      <c r="IE1472" s="6"/>
      <c r="IF1472" s="6"/>
      <c r="IG1472" s="6"/>
      <c r="IH1472" s="6"/>
      <c r="II1472" s="6"/>
      <c r="IJ1472" s="6"/>
      <c r="IK1472" s="6"/>
      <c r="IL1472" s="6"/>
      <c r="IM1472" s="6"/>
      <c r="IN1472" s="6"/>
      <c r="IO1472" s="6"/>
      <c r="IP1472" s="6"/>
      <c r="IQ1472" s="6"/>
      <c r="IR1472" s="6"/>
      <c r="IS1472" s="6"/>
      <c r="IT1472" s="6"/>
      <c r="IU1472" s="6"/>
      <c r="IV1472" s="6"/>
    </row>
    <row r="1473" spans="1:256" s="62" customFormat="1" x14ac:dyDescent="0.2">
      <c r="A1473" s="6" t="s">
        <v>894</v>
      </c>
      <c r="B1473" s="66">
        <v>41498.040277777778</v>
      </c>
      <c r="C1473" s="66">
        <v>41498.086805555555</v>
      </c>
      <c r="D1473" s="6" t="s">
        <v>3506</v>
      </c>
      <c r="E1473" s="6" t="s">
        <v>3507</v>
      </c>
      <c r="F1473" s="6"/>
      <c r="G1473" s="6">
        <v>50</v>
      </c>
      <c r="H1473" s="6"/>
      <c r="I1473" s="6"/>
      <c r="J1473" s="6"/>
      <c r="K1473" s="6"/>
      <c r="L1473" s="6"/>
      <c r="M1473" s="6">
        <v>6.4714</v>
      </c>
      <c r="N1473" s="6"/>
      <c r="O1473" s="6">
        <v>10.4</v>
      </c>
      <c r="P1473" s="6"/>
      <c r="Q1473" s="6">
        <v>31.3</v>
      </c>
      <c r="R1473" s="6"/>
      <c r="S1473" s="6">
        <v>0.218</v>
      </c>
      <c r="T1473" s="6"/>
      <c r="U1473" s="6">
        <v>1.8199999999999998</v>
      </c>
      <c r="V1473" s="6"/>
      <c r="W1473" s="6">
        <v>4.6399999999999997</v>
      </c>
      <c r="X1473" s="6"/>
      <c r="Y1473" s="6">
        <v>2.19</v>
      </c>
      <c r="Z1473" s="6"/>
      <c r="AA1473" s="6">
        <v>1.04</v>
      </c>
      <c r="AB1473" s="6"/>
      <c r="AC1473" s="6">
        <v>100</v>
      </c>
      <c r="AD1473" s="6" t="s">
        <v>1784</v>
      </c>
      <c r="AE1473" s="6">
        <v>20</v>
      </c>
      <c r="AF1473" s="6" t="s">
        <v>1784</v>
      </c>
      <c r="AG1473" s="6">
        <v>20</v>
      </c>
      <c r="AH1473" s="6" t="s">
        <v>1784</v>
      </c>
      <c r="AI1473" s="6">
        <v>5</v>
      </c>
      <c r="AJ1473" s="6"/>
      <c r="AK1473" s="6">
        <v>2.5</v>
      </c>
      <c r="AL1473" s="6"/>
      <c r="AM1473" s="6">
        <v>7.47</v>
      </c>
      <c r="AN1473" s="6"/>
      <c r="AO1473" s="6">
        <v>44.9</v>
      </c>
      <c r="AP1473" s="6"/>
      <c r="AQ1473" s="6">
        <v>2.8</v>
      </c>
      <c r="AR1473" s="6"/>
      <c r="AS1473" s="6"/>
      <c r="AT1473" s="6"/>
      <c r="AU1473" s="6"/>
      <c r="AV1473" s="6"/>
      <c r="AW1473" s="6"/>
      <c r="AX1473" s="6"/>
      <c r="AY1473" s="6"/>
      <c r="AZ1473" s="6"/>
      <c r="BA1473" s="6">
        <v>63.2</v>
      </c>
      <c r="BB1473" s="6"/>
      <c r="BC1473" s="6"/>
      <c r="BD1473" s="6"/>
      <c r="BE1473" s="6"/>
      <c r="BF1473" s="6"/>
      <c r="BG1473" s="6"/>
      <c r="BH1473" s="6"/>
      <c r="BI1473" s="6"/>
      <c r="BJ1473" s="6"/>
      <c r="BK1473" s="6"/>
      <c r="BL1473" s="6"/>
      <c r="BM1473" s="6"/>
      <c r="BN1473" s="6"/>
      <c r="BO1473" s="6"/>
      <c r="BP1473" s="6"/>
      <c r="BQ1473" s="6"/>
      <c r="BR1473" s="6"/>
      <c r="BS1473" s="6"/>
      <c r="BT1473" s="6"/>
      <c r="BU1473" s="6"/>
      <c r="BV1473" s="6"/>
      <c r="BW1473" s="6"/>
      <c r="BX1473" s="6"/>
      <c r="BY1473" s="6"/>
      <c r="BZ1473" s="6"/>
      <c r="CA1473" s="6">
        <v>3</v>
      </c>
      <c r="CB1473" s="6" t="s">
        <v>1784</v>
      </c>
      <c r="CC1473" s="6">
        <v>0.25</v>
      </c>
      <c r="CD1473" s="6" t="s">
        <v>1784</v>
      </c>
      <c r="CE1473" s="6">
        <v>20</v>
      </c>
      <c r="CF1473" s="6"/>
      <c r="CG1473" s="6"/>
      <c r="CH1473" s="6"/>
      <c r="CI1473" s="6"/>
      <c r="CJ1473" s="6"/>
      <c r="CK1473" s="6"/>
      <c r="CL1473" s="6"/>
      <c r="CM1473" s="6"/>
      <c r="CN1473" s="6"/>
      <c r="CO1473" s="6"/>
      <c r="CP1473" s="6"/>
      <c r="CQ1473" s="6"/>
      <c r="CR1473" s="6"/>
      <c r="CS1473" s="6"/>
      <c r="CT1473" s="6"/>
      <c r="CU1473" s="6"/>
      <c r="CV1473" s="6"/>
      <c r="CW1473" s="6"/>
      <c r="CX1473" s="6"/>
      <c r="CY1473" s="6"/>
      <c r="CZ1473" s="6"/>
      <c r="DA1473" s="6"/>
      <c r="DB1473" s="6"/>
      <c r="DC1473" s="6"/>
      <c r="DD1473" s="6"/>
      <c r="DE1473" s="6"/>
      <c r="DF1473" s="6"/>
      <c r="DG1473" s="6"/>
      <c r="DH1473" s="6"/>
      <c r="DI1473" s="6"/>
      <c r="DJ1473" s="6"/>
      <c r="DK1473" s="6"/>
      <c r="DL1473" s="6"/>
      <c r="DM1473" s="6"/>
      <c r="DN1473" s="6"/>
      <c r="DO1473" s="6"/>
      <c r="DP1473" s="6"/>
      <c r="DQ1473" s="6"/>
      <c r="DR1473" s="6"/>
      <c r="DS1473" s="6"/>
      <c r="DT1473" s="6"/>
      <c r="DU1473" s="6"/>
      <c r="DV1473" s="6"/>
      <c r="DW1473" s="6"/>
      <c r="DX1473" s="6"/>
      <c r="DY1473" s="6"/>
      <c r="DZ1473" s="6"/>
      <c r="EA1473" s="6"/>
      <c r="EB1473" s="6"/>
      <c r="EC1473" s="6"/>
      <c r="ED1473" s="6"/>
      <c r="EE1473" s="6"/>
      <c r="EF1473" s="6"/>
      <c r="EG1473" s="6"/>
      <c r="EH1473" s="6"/>
      <c r="EI1473" s="6"/>
      <c r="EJ1473" s="6"/>
      <c r="EK1473" s="6"/>
      <c r="EL1473" s="6"/>
      <c r="EM1473" s="6"/>
      <c r="EN1473" s="6"/>
      <c r="EO1473" s="6"/>
      <c r="EP1473" s="6"/>
      <c r="EQ1473" s="6"/>
      <c r="ER1473" s="6"/>
      <c r="ES1473" s="6"/>
      <c r="ET1473" s="6"/>
      <c r="EU1473" s="6"/>
      <c r="EV1473" s="6"/>
      <c r="EW1473" s="6"/>
      <c r="EX1473" s="6"/>
      <c r="EY1473" s="6"/>
      <c r="EZ1473" s="6"/>
      <c r="FA1473" s="6"/>
      <c r="FB1473" s="6"/>
      <c r="FC1473" s="6"/>
      <c r="FD1473" s="6"/>
      <c r="FE1473" s="6"/>
      <c r="FF1473" s="6"/>
      <c r="FG1473" s="6"/>
      <c r="FH1473" s="6"/>
      <c r="FI1473" s="6"/>
      <c r="FJ1473" s="6"/>
      <c r="FK1473" s="6"/>
      <c r="FL1473" s="6"/>
      <c r="FM1473" s="6"/>
      <c r="FN1473" s="6"/>
      <c r="FO1473" s="6"/>
      <c r="FP1473" s="6"/>
      <c r="FQ1473" s="6"/>
      <c r="FR1473" s="6"/>
      <c r="FS1473" s="6"/>
      <c r="FT1473" s="6"/>
      <c r="FU1473" s="6"/>
      <c r="FV1473" s="6"/>
      <c r="FW1473" s="6"/>
      <c r="FX1473" s="6"/>
      <c r="FY1473" s="6"/>
      <c r="FZ1473" s="6"/>
      <c r="GA1473" s="6"/>
      <c r="GB1473" s="6"/>
      <c r="GC1473" s="6"/>
      <c r="GD1473" s="6"/>
      <c r="GE1473" s="6"/>
      <c r="GF1473" s="6"/>
      <c r="GG1473" s="6"/>
      <c r="GH1473" s="6"/>
      <c r="GI1473" s="6"/>
      <c r="GJ1473" s="6"/>
      <c r="GK1473" s="6"/>
      <c r="GL1473" s="6"/>
      <c r="GM1473" s="6"/>
      <c r="GN1473" s="6"/>
      <c r="GO1473" s="6"/>
      <c r="GP1473" s="6"/>
      <c r="GQ1473" s="6"/>
      <c r="GR1473" s="6"/>
      <c r="GS1473" s="6"/>
      <c r="GT1473" s="6"/>
      <c r="GU1473" s="6"/>
      <c r="GV1473" s="6"/>
      <c r="GW1473" s="6"/>
      <c r="GX1473" s="6"/>
      <c r="GY1473" s="6"/>
      <c r="GZ1473" s="6"/>
      <c r="HA1473" s="6"/>
      <c r="HB1473" s="6"/>
      <c r="HC1473" s="6"/>
      <c r="HD1473" s="6"/>
      <c r="HE1473" s="6"/>
      <c r="HF1473" s="6"/>
      <c r="HG1473" s="6"/>
      <c r="HH1473" s="6"/>
      <c r="HI1473" s="6"/>
      <c r="HJ1473" s="6"/>
      <c r="HK1473" s="6"/>
      <c r="HL1473" s="6"/>
      <c r="HM1473" s="6"/>
      <c r="HN1473" s="6"/>
      <c r="HO1473" s="6"/>
      <c r="HP1473" s="6"/>
      <c r="HQ1473" s="6"/>
      <c r="HR1473" s="6"/>
      <c r="HS1473" s="6"/>
      <c r="HT1473" s="6"/>
      <c r="HU1473" s="6"/>
      <c r="HV1473" s="6"/>
      <c r="HW1473" s="6"/>
      <c r="HX1473" s="6"/>
      <c r="HY1473" s="6"/>
      <c r="HZ1473" s="6"/>
      <c r="IA1473" s="6"/>
      <c r="IB1473" s="6"/>
      <c r="IC1473" s="6"/>
      <c r="ID1473" s="6"/>
      <c r="IE1473" s="6"/>
      <c r="IF1473" s="6"/>
      <c r="IG1473" s="6"/>
      <c r="IH1473" s="6"/>
      <c r="II1473" s="6"/>
      <c r="IJ1473" s="6"/>
      <c r="IK1473" s="6"/>
      <c r="IL1473" s="6"/>
      <c r="IM1473" s="6"/>
      <c r="IN1473" s="6"/>
      <c r="IO1473" s="6"/>
      <c r="IP1473" s="6"/>
      <c r="IQ1473" s="6"/>
      <c r="IR1473" s="6"/>
      <c r="IS1473" s="6"/>
      <c r="IT1473" s="6"/>
      <c r="IU1473" s="6"/>
      <c r="IV1473" s="6"/>
    </row>
    <row r="1474" spans="1:256" s="62" customFormat="1" x14ac:dyDescent="0.2">
      <c r="A1474" s="6" t="s">
        <v>894</v>
      </c>
      <c r="B1474" s="66">
        <v>41498.5</v>
      </c>
      <c r="C1474" s="6"/>
      <c r="D1474" s="6" t="s">
        <v>3508</v>
      </c>
      <c r="E1474" s="6" t="s">
        <v>3509</v>
      </c>
      <c r="F1474" s="6"/>
      <c r="G1474" s="6">
        <v>70</v>
      </c>
      <c r="H1474" s="6"/>
      <c r="I1474" s="6"/>
      <c r="J1474" s="6" t="s">
        <v>1784</v>
      </c>
      <c r="K1474" s="6">
        <v>0.01</v>
      </c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  <c r="BD1474" s="6"/>
      <c r="BE1474" s="6"/>
      <c r="BF1474" s="6"/>
      <c r="BG1474" s="6"/>
      <c r="BH1474" s="6"/>
      <c r="BI1474" s="6"/>
      <c r="BJ1474" s="6"/>
      <c r="BK1474" s="6"/>
      <c r="BL1474" s="6"/>
      <c r="BM1474" s="6"/>
      <c r="BN1474" s="6"/>
      <c r="BO1474" s="6"/>
      <c r="BP1474" s="6"/>
      <c r="BQ1474" s="6"/>
      <c r="BR1474" s="6"/>
      <c r="BS1474" s="6"/>
      <c r="BT1474" s="6"/>
      <c r="BU1474" s="6"/>
      <c r="BV1474" s="6"/>
      <c r="BW1474" s="6"/>
      <c r="BX1474" s="6"/>
      <c r="BY1474" s="6">
        <v>4.8899999999999997</v>
      </c>
      <c r="BZ1474" s="6"/>
      <c r="CA1474" s="6"/>
      <c r="CB1474" s="6"/>
      <c r="CC1474" s="6"/>
      <c r="CD1474" s="6"/>
      <c r="CE1474" s="6"/>
      <c r="CF1474" s="6"/>
      <c r="CG1474" s="6"/>
      <c r="CH1474" s="6"/>
      <c r="CI1474" s="6"/>
      <c r="CJ1474" s="6"/>
      <c r="CK1474" s="6"/>
      <c r="CL1474" s="6"/>
      <c r="CM1474" s="6"/>
      <c r="CN1474" s="6"/>
      <c r="CO1474" s="6"/>
      <c r="CP1474" s="6"/>
      <c r="CQ1474" s="6"/>
      <c r="CR1474" s="6"/>
      <c r="CS1474" s="6"/>
      <c r="CT1474" s="6"/>
      <c r="CU1474" s="6"/>
      <c r="CV1474" s="6"/>
      <c r="CW1474" s="6"/>
      <c r="CX1474" s="6"/>
      <c r="CY1474" s="6"/>
      <c r="CZ1474" s="6"/>
      <c r="DA1474" s="6"/>
      <c r="DB1474" s="6"/>
      <c r="DC1474" s="6"/>
      <c r="DD1474" s="6"/>
      <c r="DE1474" s="6"/>
      <c r="DF1474" s="6"/>
      <c r="DG1474" s="6"/>
      <c r="DH1474" s="6"/>
      <c r="DI1474" s="6"/>
      <c r="DJ1474" s="6"/>
      <c r="DK1474" s="6"/>
      <c r="DL1474" s="6"/>
      <c r="DM1474" s="6"/>
      <c r="DN1474" s="6"/>
      <c r="DO1474" s="6"/>
      <c r="DP1474" s="6"/>
      <c r="DQ1474" s="6"/>
      <c r="DR1474" s="6"/>
      <c r="DS1474" s="6"/>
      <c r="DT1474" s="6"/>
      <c r="DU1474" s="6"/>
      <c r="DV1474" s="6"/>
      <c r="DW1474" s="6"/>
      <c r="DX1474" s="6"/>
      <c r="DY1474" s="6"/>
      <c r="DZ1474" s="6"/>
      <c r="EA1474" s="6"/>
      <c r="EB1474" s="6"/>
      <c r="EC1474" s="6"/>
      <c r="ED1474" s="6"/>
      <c r="EE1474" s="6"/>
      <c r="EF1474" s="6"/>
      <c r="EG1474" s="6"/>
      <c r="EH1474" s="6"/>
      <c r="EI1474" s="6"/>
      <c r="EJ1474" s="6"/>
      <c r="EK1474" s="6"/>
      <c r="EL1474" s="6"/>
      <c r="EM1474" s="6"/>
      <c r="EN1474" s="6"/>
      <c r="EO1474" s="6"/>
      <c r="EP1474" s="6"/>
      <c r="EQ1474" s="6"/>
      <c r="ER1474" s="6"/>
      <c r="ES1474" s="6"/>
      <c r="ET1474" s="6"/>
      <c r="EU1474" s="6"/>
      <c r="EV1474" s="6"/>
      <c r="EW1474" s="6"/>
      <c r="EX1474" s="6"/>
      <c r="EY1474" s="6"/>
      <c r="EZ1474" s="6"/>
      <c r="FA1474" s="6"/>
      <c r="FB1474" s="6"/>
      <c r="FC1474" s="6"/>
      <c r="FD1474" s="6"/>
      <c r="FE1474" s="6"/>
      <c r="FF1474" s="6"/>
      <c r="FG1474" s="6"/>
      <c r="FH1474" s="6"/>
      <c r="FI1474" s="6"/>
      <c r="FJ1474" s="6"/>
      <c r="FK1474" s="6"/>
      <c r="FL1474" s="6"/>
      <c r="FM1474" s="6"/>
      <c r="FN1474" s="6"/>
      <c r="FO1474" s="6"/>
      <c r="FP1474" s="6"/>
      <c r="FQ1474" s="6"/>
      <c r="FR1474" s="6"/>
      <c r="FS1474" s="6"/>
      <c r="FT1474" s="6"/>
      <c r="FU1474" s="6"/>
      <c r="FV1474" s="6"/>
      <c r="FW1474" s="6"/>
      <c r="FX1474" s="6"/>
      <c r="FY1474" s="6"/>
      <c r="FZ1474" s="6"/>
      <c r="GA1474" s="6"/>
      <c r="GB1474" s="6"/>
      <c r="GC1474" s="6"/>
      <c r="GD1474" s="6"/>
      <c r="GE1474" s="6"/>
      <c r="GF1474" s="6"/>
      <c r="GG1474" s="6"/>
      <c r="GH1474" s="6"/>
      <c r="GI1474" s="6"/>
      <c r="GJ1474" s="6"/>
      <c r="GK1474" s="6"/>
      <c r="GL1474" s="6"/>
      <c r="GM1474" s="6"/>
      <c r="GN1474" s="6"/>
      <c r="GO1474" s="6"/>
      <c r="GP1474" s="6"/>
      <c r="GQ1474" s="6"/>
      <c r="GR1474" s="6"/>
      <c r="GS1474" s="6"/>
      <c r="GT1474" s="6"/>
      <c r="GU1474" s="6"/>
      <c r="GV1474" s="6"/>
      <c r="GW1474" s="6"/>
      <c r="GX1474" s="6"/>
      <c r="GY1474" s="6"/>
      <c r="GZ1474" s="6"/>
      <c r="HA1474" s="6"/>
      <c r="HB1474" s="6"/>
      <c r="HC1474" s="6"/>
      <c r="HD1474" s="6"/>
      <c r="HE1474" s="6"/>
      <c r="HF1474" s="6"/>
      <c r="HG1474" s="6"/>
      <c r="HH1474" s="6"/>
      <c r="HI1474" s="6"/>
      <c r="HJ1474" s="6"/>
      <c r="HK1474" s="6"/>
      <c r="HL1474" s="6"/>
      <c r="HM1474" s="6"/>
      <c r="HN1474" s="6"/>
      <c r="HO1474" s="6"/>
      <c r="HP1474" s="6"/>
      <c r="HQ1474" s="6"/>
      <c r="HR1474" s="6"/>
      <c r="HS1474" s="6"/>
      <c r="HT1474" s="6"/>
      <c r="HU1474" s="6"/>
      <c r="HV1474" s="6"/>
      <c r="HW1474" s="6"/>
      <c r="HX1474" s="6"/>
      <c r="HY1474" s="6"/>
      <c r="HZ1474" s="6"/>
      <c r="IA1474" s="6"/>
      <c r="IB1474" s="6"/>
      <c r="IC1474" s="6"/>
      <c r="ID1474" s="6"/>
      <c r="IE1474" s="6"/>
      <c r="IF1474" s="6"/>
      <c r="IG1474" s="6"/>
      <c r="IH1474" s="6"/>
      <c r="II1474" s="6"/>
      <c r="IJ1474" s="6"/>
      <c r="IK1474" s="6"/>
      <c r="IL1474" s="6"/>
      <c r="IM1474" s="6"/>
      <c r="IN1474" s="6"/>
      <c r="IO1474" s="6"/>
      <c r="IP1474" s="6"/>
      <c r="IQ1474" s="6"/>
      <c r="IR1474" s="6"/>
      <c r="IS1474" s="6"/>
      <c r="IT1474" s="6"/>
      <c r="IU1474" s="6"/>
      <c r="IV1474" s="6"/>
    </row>
    <row r="1475" spans="1:256" s="62" customFormat="1" x14ac:dyDescent="0.2">
      <c r="A1475" s="350" t="s">
        <v>894</v>
      </c>
      <c r="B1475" s="352">
        <v>41649.690972222219</v>
      </c>
      <c r="C1475" s="352">
        <v>41650.115972222222</v>
      </c>
      <c r="D1475" s="350" t="s">
        <v>3768</v>
      </c>
      <c r="E1475" s="350" t="s">
        <v>3769</v>
      </c>
      <c r="F1475" s="350"/>
      <c r="G1475" s="350">
        <v>50</v>
      </c>
      <c r="H1475" s="350"/>
      <c r="I1475" s="350"/>
      <c r="J1475" s="350"/>
      <c r="K1475" s="350"/>
      <c r="L1475" s="350"/>
      <c r="M1475" s="350">
        <v>21</v>
      </c>
      <c r="N1475" s="350"/>
      <c r="O1475" s="350"/>
      <c r="P1475" s="350"/>
      <c r="Q1475" s="350">
        <v>4800</v>
      </c>
      <c r="R1475" s="350"/>
      <c r="S1475" s="350">
        <v>8.3000000000000004E-2</v>
      </c>
      <c r="T1475" s="350"/>
      <c r="U1475" s="350">
        <v>0.6</v>
      </c>
      <c r="V1475" s="350"/>
      <c r="W1475" s="350">
        <v>45.2</v>
      </c>
      <c r="X1475" s="350"/>
      <c r="Y1475" s="350">
        <v>210</v>
      </c>
      <c r="Z1475" s="350"/>
      <c r="AA1475" s="350">
        <v>64</v>
      </c>
      <c r="AB1475" s="350"/>
      <c r="AC1475" s="350">
        <v>990</v>
      </c>
      <c r="AD1475" s="350"/>
      <c r="AE1475" s="350">
        <v>37</v>
      </c>
      <c r="AF1475" s="350"/>
      <c r="AG1475" s="350">
        <v>2500</v>
      </c>
      <c r="AH1475" s="350"/>
      <c r="AI1475" s="350">
        <v>622</v>
      </c>
      <c r="AJ1475" s="350" t="s">
        <v>1784</v>
      </c>
      <c r="AK1475" s="350">
        <v>2.5</v>
      </c>
      <c r="AL1475" s="350"/>
      <c r="AM1475" s="350">
        <v>7.1</v>
      </c>
      <c r="AN1475" s="350"/>
      <c r="AO1475" s="350">
        <v>321</v>
      </c>
      <c r="AP1475" s="350"/>
      <c r="AQ1475" s="350">
        <v>20</v>
      </c>
      <c r="AR1475" s="350"/>
      <c r="AS1475" s="350"/>
      <c r="AT1475" s="350"/>
      <c r="AU1475" s="350"/>
      <c r="AV1475" s="350"/>
      <c r="AW1475" s="350"/>
      <c r="AX1475" s="350"/>
      <c r="AY1475" s="350"/>
      <c r="AZ1475" s="350"/>
      <c r="BA1475" s="350">
        <v>84</v>
      </c>
      <c r="BB1475" s="350"/>
      <c r="BC1475" s="350"/>
      <c r="BD1475" s="350"/>
      <c r="BE1475" s="350"/>
      <c r="BF1475" s="350"/>
      <c r="BG1475" s="350"/>
      <c r="BH1475" s="350"/>
      <c r="BI1475" s="350"/>
      <c r="BJ1475" s="350"/>
      <c r="BK1475" s="350"/>
      <c r="BL1475" s="350"/>
      <c r="BM1475" s="350"/>
      <c r="BN1475" s="350"/>
      <c r="BO1475" s="350"/>
      <c r="BP1475" s="350"/>
      <c r="BQ1475" s="350"/>
      <c r="BR1475" s="350"/>
      <c r="BS1475" s="350"/>
      <c r="BT1475" s="350"/>
      <c r="BU1475" s="350"/>
      <c r="BV1475" s="350"/>
      <c r="BW1475" s="350"/>
      <c r="BX1475" s="350"/>
      <c r="BY1475" s="350"/>
      <c r="BZ1475" s="350"/>
      <c r="CA1475" s="350">
        <v>10</v>
      </c>
      <c r="CB1475" s="350"/>
      <c r="CC1475" s="350">
        <v>1.2</v>
      </c>
      <c r="CD1475" s="350" t="s">
        <v>1784</v>
      </c>
      <c r="CE1475" s="350">
        <v>10</v>
      </c>
      <c r="CF1475" s="350"/>
      <c r="CG1475" s="350"/>
      <c r="CH1475" s="350"/>
      <c r="CI1475" s="350"/>
      <c r="CJ1475" s="350"/>
      <c r="CK1475" s="350"/>
      <c r="CL1475" s="350"/>
      <c r="CM1475" s="350"/>
      <c r="CN1475" s="350"/>
      <c r="CO1475" s="350"/>
      <c r="CP1475" s="350"/>
      <c r="CQ1475" s="350"/>
      <c r="CR1475" s="350"/>
      <c r="CS1475" s="350"/>
      <c r="CT1475" s="350"/>
      <c r="CU1475" s="350"/>
      <c r="CV1475" s="350"/>
      <c r="CW1475" s="350"/>
      <c r="CX1475" s="350"/>
      <c r="CY1475" s="350"/>
      <c r="CZ1475" s="350"/>
      <c r="DA1475" s="350"/>
      <c r="DB1475" s="350"/>
      <c r="DC1475" s="350"/>
      <c r="DD1475" s="350"/>
      <c r="DE1475" s="350"/>
      <c r="DF1475" s="350"/>
      <c r="DG1475" s="350"/>
      <c r="DH1475" s="350"/>
      <c r="DI1475" s="350"/>
      <c r="DJ1475" s="350"/>
      <c r="DK1475" s="350"/>
      <c r="DL1475" s="350"/>
      <c r="DM1475" s="350"/>
      <c r="DN1475" s="350"/>
      <c r="DO1475" s="350"/>
      <c r="DP1475" s="350"/>
      <c r="DQ1475" s="350"/>
      <c r="DR1475" s="350"/>
      <c r="DS1475" s="350"/>
      <c r="DT1475" s="350"/>
      <c r="DU1475" s="350"/>
      <c r="DV1475" s="350"/>
      <c r="DW1475" s="350"/>
      <c r="DX1475" s="350"/>
      <c r="DY1475" s="350"/>
      <c r="DZ1475" s="350"/>
      <c r="EA1475" s="350"/>
      <c r="EB1475" s="350"/>
      <c r="EC1475" s="350"/>
      <c r="ED1475" s="350"/>
      <c r="EE1475" s="350"/>
      <c r="EF1475" s="350"/>
      <c r="EG1475" s="350"/>
      <c r="EH1475" s="350"/>
      <c r="EI1475" s="350"/>
      <c r="EJ1475" s="350"/>
      <c r="EK1475" s="350"/>
      <c r="EL1475" s="350"/>
      <c r="EM1475" s="350"/>
      <c r="EN1475" s="350"/>
      <c r="EO1475" s="350"/>
      <c r="EP1475" s="350"/>
      <c r="EQ1475" s="350"/>
      <c r="ER1475" s="350"/>
      <c r="ES1475" s="350"/>
      <c r="ET1475" s="350"/>
      <c r="EU1475" s="350"/>
      <c r="EV1475" s="350"/>
      <c r="EW1475" s="350"/>
      <c r="EX1475" s="350"/>
      <c r="EY1475" s="350"/>
      <c r="EZ1475" s="350"/>
      <c r="FA1475" s="350"/>
      <c r="FB1475" s="350"/>
      <c r="FC1475" s="350"/>
      <c r="FD1475" s="350"/>
      <c r="FE1475" s="350"/>
      <c r="FF1475" s="350"/>
      <c r="FG1475" s="350"/>
      <c r="FH1475" s="350"/>
      <c r="FI1475" s="350"/>
      <c r="FJ1475" s="350"/>
      <c r="FK1475" s="350"/>
      <c r="FL1475" s="350"/>
      <c r="FM1475" s="350"/>
      <c r="FN1475" s="350"/>
      <c r="FO1475" s="350"/>
      <c r="FP1475" s="350"/>
      <c r="FQ1475" s="350"/>
      <c r="FR1475" s="350"/>
      <c r="FS1475" s="350"/>
      <c r="FT1475" s="350"/>
      <c r="FU1475" s="350"/>
      <c r="FV1475" s="350"/>
      <c r="FW1475" s="350"/>
      <c r="FX1475" s="350"/>
      <c r="FY1475" s="350"/>
      <c r="FZ1475" s="350"/>
      <c r="GA1475" s="350"/>
      <c r="GB1475" s="350"/>
      <c r="GC1475" s="350"/>
      <c r="GD1475" s="350"/>
      <c r="GE1475" s="350"/>
      <c r="GF1475" s="350"/>
      <c r="GG1475" s="350"/>
      <c r="GH1475" s="350"/>
      <c r="GI1475" s="350"/>
      <c r="GJ1475" s="350"/>
      <c r="GK1475" s="350"/>
      <c r="GL1475" s="350"/>
      <c r="GM1475" s="350"/>
      <c r="GN1475" s="350"/>
      <c r="GO1475" s="350"/>
      <c r="GP1475" s="350"/>
      <c r="GQ1475" s="350"/>
      <c r="GR1475" s="350"/>
      <c r="GS1475" s="350"/>
      <c r="GT1475" s="350"/>
      <c r="GU1475" s="350"/>
      <c r="GV1475" s="350"/>
      <c r="GW1475" s="350"/>
      <c r="GX1475" s="350"/>
      <c r="GY1475" s="350"/>
      <c r="GZ1475" s="350"/>
      <c r="HA1475" s="350"/>
      <c r="HB1475" s="350"/>
      <c r="HC1475" s="350"/>
      <c r="HD1475" s="350"/>
      <c r="HE1475" s="350"/>
      <c r="HF1475" s="350"/>
      <c r="HG1475" s="350"/>
      <c r="HH1475" s="350"/>
      <c r="HI1475" s="350"/>
      <c r="HJ1475" s="350"/>
      <c r="HK1475" s="350"/>
      <c r="HL1475" s="350"/>
      <c r="HM1475" s="350"/>
      <c r="HN1475" s="350"/>
      <c r="HO1475" s="350"/>
      <c r="HP1475" s="350"/>
      <c r="HQ1475" s="350"/>
      <c r="HR1475" s="350"/>
      <c r="HS1475" s="350"/>
      <c r="HT1475" s="350"/>
      <c r="HU1475" s="350"/>
      <c r="HV1475" s="350"/>
      <c r="HW1475" s="350"/>
      <c r="HX1475" s="350"/>
      <c r="HY1475" s="350"/>
      <c r="HZ1475" s="350"/>
      <c r="IA1475" s="350"/>
      <c r="IB1475" s="350"/>
      <c r="IC1475" s="350"/>
      <c r="ID1475" s="350"/>
      <c r="IE1475" s="350"/>
      <c r="IF1475" s="350"/>
      <c r="IG1475" s="350"/>
      <c r="IH1475" s="350"/>
      <c r="II1475" s="350"/>
      <c r="IJ1475" s="350"/>
      <c r="IK1475" s="350"/>
      <c r="IL1475" s="350"/>
      <c r="IM1475" s="350"/>
      <c r="IN1475" s="350"/>
      <c r="IO1475" s="350"/>
      <c r="IP1475" s="350"/>
      <c r="IQ1475" s="350"/>
      <c r="IR1475" s="350"/>
      <c r="IS1475" s="350"/>
      <c r="IT1475" s="350"/>
      <c r="IU1475" s="350"/>
      <c r="IV1475" s="350"/>
    </row>
    <row r="1476" spans="1:256" s="62" customFormat="1" x14ac:dyDescent="0.2">
      <c r="A1476" s="350" t="s">
        <v>894</v>
      </c>
      <c r="B1476" s="352">
        <v>41651.645833333336</v>
      </c>
      <c r="C1476" s="350"/>
      <c r="D1476" s="350" t="s">
        <v>3770</v>
      </c>
      <c r="E1476" s="350" t="s">
        <v>3771</v>
      </c>
      <c r="F1476" s="350"/>
      <c r="G1476" s="350">
        <v>70</v>
      </c>
      <c r="H1476" s="350"/>
      <c r="I1476" s="350"/>
      <c r="J1476" s="350" t="s">
        <v>1784</v>
      </c>
      <c r="K1476" s="350">
        <v>0.01</v>
      </c>
      <c r="L1476" s="350"/>
      <c r="M1476" s="350"/>
      <c r="N1476" s="350"/>
      <c r="O1476" s="350"/>
      <c r="P1476" s="350"/>
      <c r="Q1476" s="350">
        <v>6300</v>
      </c>
      <c r="R1476" s="350"/>
      <c r="S1476" s="350"/>
      <c r="T1476" s="350"/>
      <c r="U1476" s="350"/>
      <c r="V1476" s="350"/>
      <c r="W1476" s="350"/>
      <c r="X1476" s="350"/>
      <c r="Y1476" s="350"/>
      <c r="Z1476" s="350"/>
      <c r="AA1476" s="350"/>
      <c r="AB1476" s="350"/>
      <c r="AC1476" s="350"/>
      <c r="AD1476" s="350"/>
      <c r="AE1476" s="350"/>
      <c r="AF1476" s="350"/>
      <c r="AG1476" s="350"/>
      <c r="AH1476" s="350"/>
      <c r="AI1476" s="350"/>
      <c r="AJ1476" s="350"/>
      <c r="AK1476" s="350"/>
      <c r="AL1476" s="350"/>
      <c r="AM1476" s="350"/>
      <c r="AN1476" s="350"/>
      <c r="AO1476" s="350"/>
      <c r="AP1476" s="350"/>
      <c r="AQ1476" s="350"/>
      <c r="AR1476" s="350"/>
      <c r="AS1476" s="350"/>
      <c r="AT1476" s="350"/>
      <c r="AU1476" s="350"/>
      <c r="AV1476" s="350"/>
      <c r="AW1476" s="350"/>
      <c r="AX1476" s="350"/>
      <c r="AY1476" s="350"/>
      <c r="AZ1476" s="350"/>
      <c r="BA1476" s="350"/>
      <c r="BB1476" s="350"/>
      <c r="BC1476" s="350"/>
      <c r="BD1476" s="350"/>
      <c r="BE1476" s="350"/>
      <c r="BF1476" s="350"/>
      <c r="BG1476" s="350"/>
      <c r="BH1476" s="350"/>
      <c r="BI1476" s="350"/>
      <c r="BJ1476" s="350"/>
      <c r="BK1476" s="350"/>
      <c r="BL1476" s="350"/>
      <c r="BM1476" s="350"/>
      <c r="BN1476" s="350"/>
      <c r="BO1476" s="350"/>
      <c r="BP1476" s="350"/>
      <c r="BQ1476" s="350"/>
      <c r="BR1476" s="350"/>
      <c r="BS1476" s="350"/>
      <c r="BT1476" s="350"/>
      <c r="BU1476" s="350"/>
      <c r="BV1476" s="350"/>
      <c r="BW1476" s="350"/>
      <c r="BX1476" s="350"/>
      <c r="BY1476" s="350">
        <v>2.31</v>
      </c>
      <c r="BZ1476" s="350"/>
      <c r="CA1476" s="350"/>
      <c r="CB1476" s="350"/>
      <c r="CC1476" s="350"/>
      <c r="CD1476" s="350"/>
      <c r="CE1476" s="350"/>
      <c r="CF1476" s="350"/>
      <c r="CG1476" s="350"/>
      <c r="CH1476" s="350"/>
      <c r="CI1476" s="350"/>
      <c r="CJ1476" s="350"/>
      <c r="CK1476" s="350"/>
      <c r="CL1476" s="350"/>
      <c r="CM1476" s="350"/>
      <c r="CN1476" s="350"/>
      <c r="CO1476" s="350"/>
      <c r="CP1476" s="350"/>
      <c r="CQ1476" s="350"/>
      <c r="CR1476" s="350"/>
      <c r="CS1476" s="350"/>
      <c r="CT1476" s="350"/>
      <c r="CU1476" s="350"/>
      <c r="CV1476" s="350"/>
      <c r="CW1476" s="350"/>
      <c r="CX1476" s="350"/>
      <c r="CY1476" s="350"/>
      <c r="CZ1476" s="350"/>
      <c r="DA1476" s="350"/>
      <c r="DB1476" s="350"/>
      <c r="DC1476" s="350"/>
      <c r="DD1476" s="350"/>
      <c r="DE1476" s="350"/>
      <c r="DF1476" s="350"/>
      <c r="DG1476" s="350"/>
      <c r="DH1476" s="350"/>
      <c r="DI1476" s="350"/>
      <c r="DJ1476" s="350"/>
      <c r="DK1476" s="350"/>
      <c r="DL1476" s="350"/>
      <c r="DM1476" s="350"/>
      <c r="DN1476" s="350"/>
      <c r="DO1476" s="350"/>
      <c r="DP1476" s="350"/>
      <c r="DQ1476" s="350"/>
      <c r="DR1476" s="350"/>
      <c r="DS1476" s="350"/>
      <c r="DT1476" s="350"/>
      <c r="DU1476" s="350"/>
      <c r="DV1476" s="350"/>
      <c r="DW1476" s="350"/>
      <c r="DX1476" s="350"/>
      <c r="DY1476" s="350"/>
      <c r="DZ1476" s="350"/>
      <c r="EA1476" s="350"/>
      <c r="EB1476" s="350"/>
      <c r="EC1476" s="350"/>
      <c r="ED1476" s="350"/>
      <c r="EE1476" s="350"/>
      <c r="EF1476" s="350"/>
      <c r="EG1476" s="350"/>
      <c r="EH1476" s="350"/>
      <c r="EI1476" s="350"/>
      <c r="EJ1476" s="350"/>
      <c r="EK1476" s="350"/>
      <c r="EL1476" s="350"/>
      <c r="EM1476" s="350"/>
      <c r="EN1476" s="350"/>
      <c r="EO1476" s="350"/>
      <c r="EP1476" s="350"/>
      <c r="EQ1476" s="350"/>
      <c r="ER1476" s="350"/>
      <c r="ES1476" s="350"/>
      <c r="ET1476" s="350"/>
      <c r="EU1476" s="350"/>
      <c r="EV1476" s="350"/>
      <c r="EW1476" s="350"/>
      <c r="EX1476" s="350"/>
      <c r="EY1476" s="350"/>
      <c r="EZ1476" s="350"/>
      <c r="FA1476" s="350"/>
      <c r="FB1476" s="350"/>
      <c r="FC1476" s="350"/>
      <c r="FD1476" s="350"/>
      <c r="FE1476" s="350"/>
      <c r="FF1476" s="350"/>
      <c r="FG1476" s="350"/>
      <c r="FH1476" s="350"/>
      <c r="FI1476" s="350"/>
      <c r="FJ1476" s="350"/>
      <c r="FK1476" s="350"/>
      <c r="FL1476" s="350"/>
      <c r="FM1476" s="350"/>
      <c r="FN1476" s="350"/>
      <c r="FO1476" s="350"/>
      <c r="FP1476" s="350"/>
      <c r="FQ1476" s="350"/>
      <c r="FR1476" s="350"/>
      <c r="FS1476" s="350"/>
      <c r="FT1476" s="350"/>
      <c r="FU1476" s="350"/>
      <c r="FV1476" s="350"/>
      <c r="FW1476" s="350"/>
      <c r="FX1476" s="350"/>
      <c r="FY1476" s="350"/>
      <c r="FZ1476" s="350"/>
      <c r="GA1476" s="350"/>
      <c r="GB1476" s="350"/>
      <c r="GC1476" s="350"/>
      <c r="GD1476" s="350"/>
      <c r="GE1476" s="350"/>
      <c r="GF1476" s="350"/>
      <c r="GG1476" s="350"/>
      <c r="GH1476" s="350"/>
      <c r="GI1476" s="350"/>
      <c r="GJ1476" s="350"/>
      <c r="GK1476" s="350"/>
      <c r="GL1476" s="350"/>
      <c r="GM1476" s="350"/>
      <c r="GN1476" s="350"/>
      <c r="GO1476" s="350"/>
      <c r="GP1476" s="350"/>
      <c r="GQ1476" s="350"/>
      <c r="GR1476" s="350"/>
      <c r="GS1476" s="350"/>
      <c r="GT1476" s="350"/>
      <c r="GU1476" s="350"/>
      <c r="GV1476" s="350"/>
      <c r="GW1476" s="350"/>
      <c r="GX1476" s="350"/>
      <c r="GY1476" s="350"/>
      <c r="GZ1476" s="350"/>
      <c r="HA1476" s="350"/>
      <c r="HB1476" s="350"/>
      <c r="HC1476" s="350"/>
      <c r="HD1476" s="350"/>
      <c r="HE1476" s="350"/>
      <c r="HF1476" s="350"/>
      <c r="HG1476" s="350"/>
      <c r="HH1476" s="350"/>
      <c r="HI1476" s="350"/>
      <c r="HJ1476" s="350"/>
      <c r="HK1476" s="350"/>
      <c r="HL1476" s="350"/>
      <c r="HM1476" s="350"/>
      <c r="HN1476" s="350"/>
      <c r="HO1476" s="350"/>
      <c r="HP1476" s="350"/>
      <c r="HQ1476" s="350"/>
      <c r="HR1476" s="350"/>
      <c r="HS1476" s="350"/>
      <c r="HT1476" s="350"/>
      <c r="HU1476" s="350"/>
      <c r="HV1476" s="350"/>
      <c r="HW1476" s="350"/>
      <c r="HX1476" s="350"/>
      <c r="HY1476" s="350"/>
      <c r="HZ1476" s="350"/>
      <c r="IA1476" s="350"/>
      <c r="IB1476" s="350"/>
      <c r="IC1476" s="350"/>
      <c r="ID1476" s="350"/>
      <c r="IE1476" s="350"/>
      <c r="IF1476" s="350"/>
      <c r="IG1476" s="350"/>
      <c r="IH1476" s="350"/>
      <c r="II1476" s="350"/>
      <c r="IJ1476" s="350"/>
      <c r="IK1476" s="350"/>
      <c r="IL1476" s="350"/>
      <c r="IM1476" s="350"/>
      <c r="IN1476" s="350"/>
      <c r="IO1476" s="350"/>
      <c r="IP1476" s="350"/>
      <c r="IQ1476" s="350"/>
      <c r="IR1476" s="350"/>
      <c r="IS1476" s="350"/>
      <c r="IT1476" s="350"/>
      <c r="IU1476" s="350"/>
      <c r="IV1476" s="350"/>
    </row>
    <row r="1477" spans="1:256" s="62" customFormat="1" x14ac:dyDescent="0.2">
      <c r="A1477" s="350" t="s">
        <v>894</v>
      </c>
      <c r="B1477" s="352">
        <v>41690.236111111109</v>
      </c>
      <c r="C1477" s="352">
        <v>41690.340277777781</v>
      </c>
      <c r="D1477" s="350" t="s">
        <v>3772</v>
      </c>
      <c r="E1477" s="350" t="s">
        <v>3773</v>
      </c>
      <c r="F1477" s="350"/>
      <c r="G1477" s="350">
        <v>50</v>
      </c>
      <c r="H1477" s="350"/>
      <c r="I1477" s="350"/>
      <c r="J1477" s="350"/>
      <c r="K1477" s="350"/>
      <c r="L1477" s="350"/>
      <c r="M1477" s="350">
        <v>2</v>
      </c>
      <c r="N1477" s="350"/>
      <c r="O1477" s="350"/>
      <c r="P1477" s="350"/>
      <c r="Q1477" s="350">
        <v>2300</v>
      </c>
      <c r="R1477" s="350"/>
      <c r="S1477" s="350"/>
      <c r="T1477" s="350"/>
      <c r="U1477" s="350"/>
      <c r="V1477" s="350"/>
      <c r="W1477" s="350"/>
      <c r="X1477" s="350"/>
      <c r="Y1477" s="350"/>
      <c r="Z1477" s="350"/>
      <c r="AA1477" s="350"/>
      <c r="AB1477" s="350"/>
      <c r="AC1477" s="350"/>
      <c r="AD1477" s="350"/>
      <c r="AE1477" s="350"/>
      <c r="AF1477" s="350"/>
      <c r="AG1477" s="350"/>
      <c r="AH1477" s="350"/>
      <c r="AI1477" s="350"/>
      <c r="AJ1477" s="350"/>
      <c r="AK1477" s="350"/>
      <c r="AL1477" s="350"/>
      <c r="AM1477" s="350"/>
      <c r="AN1477" s="350"/>
      <c r="AO1477" s="350"/>
      <c r="AP1477" s="350"/>
      <c r="AQ1477" s="350"/>
      <c r="AR1477" s="350"/>
      <c r="AS1477" s="350"/>
      <c r="AT1477" s="350"/>
      <c r="AU1477" s="350"/>
      <c r="AV1477" s="350"/>
      <c r="AW1477" s="350"/>
      <c r="AX1477" s="350"/>
      <c r="AY1477" s="350"/>
      <c r="AZ1477" s="350"/>
      <c r="BA1477" s="350"/>
      <c r="BB1477" s="350"/>
      <c r="BC1477" s="350"/>
      <c r="BD1477" s="350"/>
      <c r="BE1477" s="350"/>
      <c r="BF1477" s="350"/>
      <c r="BG1477" s="350"/>
      <c r="BH1477" s="350"/>
      <c r="BI1477" s="350"/>
      <c r="BJ1477" s="350"/>
      <c r="BK1477" s="350"/>
      <c r="BL1477" s="350"/>
      <c r="BM1477" s="350"/>
      <c r="BN1477" s="350"/>
      <c r="BO1477" s="350"/>
      <c r="BP1477" s="350"/>
      <c r="BQ1477" s="350"/>
      <c r="BR1477" s="350"/>
      <c r="BS1477" s="350"/>
      <c r="BT1477" s="350"/>
      <c r="BU1477" s="350"/>
      <c r="BV1477" s="350"/>
      <c r="BW1477" s="350"/>
      <c r="BX1477" s="350"/>
      <c r="BY1477" s="350"/>
      <c r="BZ1477" s="350"/>
      <c r="CA1477" s="350"/>
      <c r="CB1477" s="350"/>
      <c r="CC1477" s="350"/>
      <c r="CD1477" s="350"/>
      <c r="CE1477" s="350"/>
      <c r="CF1477" s="350"/>
      <c r="CG1477" s="350"/>
      <c r="CH1477" s="350"/>
      <c r="CI1477" s="350"/>
      <c r="CJ1477" s="350"/>
      <c r="CK1477" s="350"/>
      <c r="CL1477" s="350"/>
      <c r="CM1477" s="350"/>
      <c r="CN1477" s="350"/>
      <c r="CO1477" s="350"/>
      <c r="CP1477" s="350"/>
      <c r="CQ1477" s="350"/>
      <c r="CR1477" s="350"/>
      <c r="CS1477" s="350"/>
      <c r="CT1477" s="350"/>
      <c r="CU1477" s="350"/>
      <c r="CV1477" s="350"/>
      <c r="CW1477" s="350"/>
      <c r="CX1477" s="350"/>
      <c r="CY1477" s="350"/>
      <c r="CZ1477" s="350"/>
      <c r="DA1477" s="350"/>
      <c r="DB1477" s="350"/>
      <c r="DC1477" s="350"/>
      <c r="DD1477" s="350"/>
      <c r="DE1477" s="350"/>
      <c r="DF1477" s="350"/>
      <c r="DG1477" s="350"/>
      <c r="DH1477" s="350"/>
      <c r="DI1477" s="350"/>
      <c r="DJ1477" s="350"/>
      <c r="DK1477" s="350"/>
      <c r="DL1477" s="350"/>
      <c r="DM1477" s="350"/>
      <c r="DN1477" s="350"/>
      <c r="DO1477" s="350"/>
      <c r="DP1477" s="350"/>
      <c r="DQ1477" s="350"/>
      <c r="DR1477" s="350"/>
      <c r="DS1477" s="350"/>
      <c r="DT1477" s="350"/>
      <c r="DU1477" s="350"/>
      <c r="DV1477" s="350"/>
      <c r="DW1477" s="350"/>
      <c r="DX1477" s="350"/>
      <c r="DY1477" s="350"/>
      <c r="DZ1477" s="350"/>
      <c r="EA1477" s="350"/>
      <c r="EB1477" s="350"/>
      <c r="EC1477" s="350"/>
      <c r="ED1477" s="350"/>
      <c r="EE1477" s="350"/>
      <c r="EF1477" s="350"/>
      <c r="EG1477" s="350"/>
      <c r="EH1477" s="350"/>
      <c r="EI1477" s="350"/>
      <c r="EJ1477" s="350"/>
      <c r="EK1477" s="350"/>
      <c r="EL1477" s="350"/>
      <c r="EM1477" s="350"/>
      <c r="EN1477" s="350"/>
      <c r="EO1477" s="350"/>
      <c r="EP1477" s="350"/>
      <c r="EQ1477" s="350"/>
      <c r="ER1477" s="350"/>
      <c r="ES1477" s="350"/>
      <c r="ET1477" s="350"/>
      <c r="EU1477" s="350"/>
      <c r="EV1477" s="350"/>
      <c r="EW1477" s="350"/>
      <c r="EX1477" s="350"/>
      <c r="EY1477" s="350"/>
      <c r="EZ1477" s="350"/>
      <c r="FA1477" s="350"/>
      <c r="FB1477" s="350"/>
      <c r="FC1477" s="350"/>
      <c r="FD1477" s="350"/>
      <c r="FE1477" s="350"/>
      <c r="FF1477" s="350"/>
      <c r="FG1477" s="350"/>
      <c r="FH1477" s="350"/>
      <c r="FI1477" s="350"/>
      <c r="FJ1477" s="350"/>
      <c r="FK1477" s="350"/>
      <c r="FL1477" s="350"/>
      <c r="FM1477" s="350"/>
      <c r="FN1477" s="350"/>
      <c r="FO1477" s="350"/>
      <c r="FP1477" s="350"/>
      <c r="FQ1477" s="350"/>
      <c r="FR1477" s="350"/>
      <c r="FS1477" s="350"/>
      <c r="FT1477" s="350"/>
      <c r="FU1477" s="350"/>
      <c r="FV1477" s="350"/>
      <c r="FW1477" s="350"/>
      <c r="FX1477" s="350"/>
      <c r="FY1477" s="350"/>
      <c r="FZ1477" s="350"/>
      <c r="GA1477" s="350"/>
      <c r="GB1477" s="350"/>
      <c r="GC1477" s="350"/>
      <c r="GD1477" s="350"/>
      <c r="GE1477" s="350"/>
      <c r="GF1477" s="350"/>
      <c r="GG1477" s="350"/>
      <c r="GH1477" s="350"/>
      <c r="GI1477" s="350"/>
      <c r="GJ1477" s="350"/>
      <c r="GK1477" s="350"/>
      <c r="GL1477" s="350"/>
      <c r="GM1477" s="350"/>
      <c r="GN1477" s="350"/>
      <c r="GO1477" s="350"/>
      <c r="GP1477" s="350"/>
      <c r="GQ1477" s="350"/>
      <c r="GR1477" s="350"/>
      <c r="GS1477" s="350"/>
      <c r="GT1477" s="350"/>
      <c r="GU1477" s="350"/>
      <c r="GV1477" s="350"/>
      <c r="GW1477" s="350"/>
      <c r="GX1477" s="350"/>
      <c r="GY1477" s="350"/>
      <c r="GZ1477" s="350"/>
      <c r="HA1477" s="350"/>
      <c r="HB1477" s="350"/>
      <c r="HC1477" s="350"/>
      <c r="HD1477" s="350"/>
      <c r="HE1477" s="350"/>
      <c r="HF1477" s="350"/>
      <c r="HG1477" s="350"/>
      <c r="HH1477" s="350"/>
      <c r="HI1477" s="350"/>
      <c r="HJ1477" s="350"/>
      <c r="HK1477" s="350"/>
      <c r="HL1477" s="350"/>
      <c r="HM1477" s="350"/>
      <c r="HN1477" s="350"/>
      <c r="HO1477" s="350"/>
      <c r="HP1477" s="350"/>
      <c r="HQ1477" s="350"/>
      <c r="HR1477" s="350"/>
      <c r="HS1477" s="350"/>
      <c r="HT1477" s="350"/>
      <c r="HU1477" s="350"/>
      <c r="HV1477" s="350"/>
      <c r="HW1477" s="350"/>
      <c r="HX1477" s="350"/>
      <c r="HY1477" s="350"/>
      <c r="HZ1477" s="350"/>
      <c r="IA1477" s="350"/>
      <c r="IB1477" s="350"/>
      <c r="IC1477" s="350"/>
      <c r="ID1477" s="350"/>
      <c r="IE1477" s="350"/>
      <c r="IF1477" s="350"/>
      <c r="IG1477" s="350"/>
      <c r="IH1477" s="350"/>
      <c r="II1477" s="350"/>
      <c r="IJ1477" s="350"/>
      <c r="IK1477" s="350"/>
      <c r="IL1477" s="350"/>
      <c r="IM1477" s="350"/>
      <c r="IN1477" s="350"/>
      <c r="IO1477" s="350"/>
      <c r="IP1477" s="350"/>
      <c r="IQ1477" s="350"/>
      <c r="IR1477" s="350"/>
      <c r="IS1477" s="350"/>
      <c r="IT1477" s="350"/>
      <c r="IU1477" s="350"/>
      <c r="IV1477" s="350"/>
    </row>
    <row r="1478" spans="1:256" s="62" customFormat="1" x14ac:dyDescent="0.2">
      <c r="A1478" s="350" t="s">
        <v>894</v>
      </c>
      <c r="B1478" s="352">
        <v>41690.236111111109</v>
      </c>
      <c r="C1478" s="352">
        <v>41690.984027777777</v>
      </c>
      <c r="D1478" s="350" t="s">
        <v>3774</v>
      </c>
      <c r="E1478" s="350" t="s">
        <v>3775</v>
      </c>
      <c r="F1478" s="350"/>
      <c r="G1478" s="350">
        <v>50</v>
      </c>
      <c r="H1478" s="350"/>
      <c r="I1478" s="350"/>
      <c r="J1478" s="350"/>
      <c r="K1478" s="350"/>
      <c r="L1478" s="350"/>
      <c r="M1478" s="350">
        <v>26</v>
      </c>
      <c r="N1478" s="350"/>
      <c r="O1478" s="350"/>
      <c r="P1478" s="350"/>
      <c r="Q1478" s="350">
        <v>2400</v>
      </c>
      <c r="R1478" s="350"/>
      <c r="S1478" s="350">
        <v>0.115</v>
      </c>
      <c r="T1478" s="350"/>
      <c r="U1478" s="350">
        <v>1.2</v>
      </c>
      <c r="V1478" s="350"/>
      <c r="W1478" s="350">
        <v>27.8</v>
      </c>
      <c r="X1478" s="350"/>
      <c r="Y1478" s="350">
        <v>62</v>
      </c>
      <c r="Z1478" s="350"/>
      <c r="AA1478" s="350">
        <v>26</v>
      </c>
      <c r="AB1478" s="350"/>
      <c r="AC1478" s="350">
        <v>404</v>
      </c>
      <c r="AD1478" s="350"/>
      <c r="AE1478" s="350">
        <v>32</v>
      </c>
      <c r="AF1478" s="350"/>
      <c r="AG1478" s="350">
        <v>1500</v>
      </c>
      <c r="AH1478" s="350"/>
      <c r="AI1478" s="350">
        <v>125</v>
      </c>
      <c r="AJ1478" s="350"/>
      <c r="AK1478" s="350">
        <v>4.7</v>
      </c>
      <c r="AL1478" s="350"/>
      <c r="AM1478" s="350">
        <v>7.2</v>
      </c>
      <c r="AN1478" s="350"/>
      <c r="AO1478" s="350">
        <v>147</v>
      </c>
      <c r="AP1478" s="350"/>
      <c r="AQ1478" s="350">
        <v>4</v>
      </c>
      <c r="AR1478" s="350"/>
      <c r="AS1478" s="350"/>
      <c r="AT1478" s="350"/>
      <c r="AU1478" s="350"/>
      <c r="AV1478" s="350"/>
      <c r="AW1478" s="350"/>
      <c r="AX1478" s="350"/>
      <c r="AY1478" s="350"/>
      <c r="AZ1478" s="350"/>
      <c r="BA1478" s="350">
        <v>152</v>
      </c>
      <c r="BB1478" s="350"/>
      <c r="BC1478" s="350"/>
      <c r="BD1478" s="350"/>
      <c r="BE1478" s="350"/>
      <c r="BF1478" s="350"/>
      <c r="BG1478" s="350"/>
      <c r="BH1478" s="350"/>
      <c r="BI1478" s="350"/>
      <c r="BJ1478" s="350"/>
      <c r="BK1478" s="350"/>
      <c r="BL1478" s="350"/>
      <c r="BM1478" s="350"/>
      <c r="BN1478" s="350"/>
      <c r="BO1478" s="350"/>
      <c r="BP1478" s="350"/>
      <c r="BQ1478" s="350"/>
      <c r="BR1478" s="350"/>
      <c r="BS1478" s="350"/>
      <c r="BT1478" s="350"/>
      <c r="BU1478" s="350"/>
      <c r="BV1478" s="350"/>
      <c r="BW1478" s="350"/>
      <c r="BX1478" s="350"/>
      <c r="BY1478" s="350"/>
      <c r="BZ1478" s="350"/>
      <c r="CA1478" s="350">
        <v>4</v>
      </c>
      <c r="CB1478" s="350"/>
      <c r="CC1478" s="350">
        <v>0.33</v>
      </c>
      <c r="CD1478" s="350" t="s">
        <v>1784</v>
      </c>
      <c r="CE1478" s="350">
        <v>10</v>
      </c>
      <c r="CF1478" s="350"/>
      <c r="CG1478" s="350"/>
      <c r="CH1478" s="350"/>
      <c r="CI1478" s="350"/>
      <c r="CJ1478" s="350"/>
      <c r="CK1478" s="350"/>
      <c r="CL1478" s="350"/>
      <c r="CM1478" s="350"/>
      <c r="CN1478" s="350"/>
      <c r="CO1478" s="350"/>
      <c r="CP1478" s="350"/>
      <c r="CQ1478" s="350"/>
      <c r="CR1478" s="350"/>
      <c r="CS1478" s="350"/>
      <c r="CT1478" s="350"/>
      <c r="CU1478" s="350"/>
      <c r="CV1478" s="350"/>
      <c r="CW1478" s="350"/>
      <c r="CX1478" s="350"/>
      <c r="CY1478" s="350"/>
      <c r="CZ1478" s="350"/>
      <c r="DA1478" s="350"/>
      <c r="DB1478" s="350"/>
      <c r="DC1478" s="350"/>
      <c r="DD1478" s="350"/>
      <c r="DE1478" s="350"/>
      <c r="DF1478" s="350"/>
      <c r="DG1478" s="350"/>
      <c r="DH1478" s="350"/>
      <c r="DI1478" s="350"/>
      <c r="DJ1478" s="350"/>
      <c r="DK1478" s="350"/>
      <c r="DL1478" s="350"/>
      <c r="DM1478" s="350"/>
      <c r="DN1478" s="350"/>
      <c r="DO1478" s="350"/>
      <c r="DP1478" s="350"/>
      <c r="DQ1478" s="350"/>
      <c r="DR1478" s="350"/>
      <c r="DS1478" s="350"/>
      <c r="DT1478" s="350"/>
      <c r="DU1478" s="350"/>
      <c r="DV1478" s="350"/>
      <c r="DW1478" s="350"/>
      <c r="DX1478" s="350"/>
      <c r="DY1478" s="350"/>
      <c r="DZ1478" s="350"/>
      <c r="EA1478" s="350"/>
      <c r="EB1478" s="350"/>
      <c r="EC1478" s="350"/>
      <c r="ED1478" s="350"/>
      <c r="EE1478" s="350"/>
      <c r="EF1478" s="350"/>
      <c r="EG1478" s="350"/>
      <c r="EH1478" s="350"/>
      <c r="EI1478" s="350"/>
      <c r="EJ1478" s="350"/>
      <c r="EK1478" s="350"/>
      <c r="EL1478" s="350"/>
      <c r="EM1478" s="350"/>
      <c r="EN1478" s="350"/>
      <c r="EO1478" s="350"/>
      <c r="EP1478" s="350"/>
      <c r="EQ1478" s="350"/>
      <c r="ER1478" s="350"/>
      <c r="ES1478" s="350"/>
      <c r="ET1478" s="350"/>
      <c r="EU1478" s="350"/>
      <c r="EV1478" s="350"/>
      <c r="EW1478" s="350"/>
      <c r="EX1478" s="350"/>
      <c r="EY1478" s="350"/>
      <c r="EZ1478" s="350"/>
      <c r="FA1478" s="350"/>
      <c r="FB1478" s="350"/>
      <c r="FC1478" s="350"/>
      <c r="FD1478" s="350"/>
      <c r="FE1478" s="350"/>
      <c r="FF1478" s="350"/>
      <c r="FG1478" s="350"/>
      <c r="FH1478" s="350"/>
      <c r="FI1478" s="350"/>
      <c r="FJ1478" s="350"/>
      <c r="FK1478" s="350"/>
      <c r="FL1478" s="350"/>
      <c r="FM1478" s="350"/>
      <c r="FN1478" s="350"/>
      <c r="FO1478" s="350"/>
      <c r="FP1478" s="350"/>
      <c r="FQ1478" s="350"/>
      <c r="FR1478" s="350"/>
      <c r="FS1478" s="350"/>
      <c r="FT1478" s="350"/>
      <c r="FU1478" s="350"/>
      <c r="FV1478" s="350"/>
      <c r="FW1478" s="350"/>
      <c r="FX1478" s="350"/>
      <c r="FY1478" s="350"/>
      <c r="FZ1478" s="350"/>
      <c r="GA1478" s="350"/>
      <c r="GB1478" s="350"/>
      <c r="GC1478" s="350"/>
      <c r="GD1478" s="350"/>
      <c r="GE1478" s="350"/>
      <c r="GF1478" s="350"/>
      <c r="GG1478" s="350"/>
      <c r="GH1478" s="350"/>
      <c r="GI1478" s="350"/>
      <c r="GJ1478" s="350"/>
      <c r="GK1478" s="350"/>
      <c r="GL1478" s="350"/>
      <c r="GM1478" s="350"/>
      <c r="GN1478" s="350"/>
      <c r="GO1478" s="350"/>
      <c r="GP1478" s="350"/>
      <c r="GQ1478" s="350"/>
      <c r="GR1478" s="350"/>
      <c r="GS1478" s="350"/>
      <c r="GT1478" s="350"/>
      <c r="GU1478" s="350"/>
      <c r="GV1478" s="350"/>
      <c r="GW1478" s="350"/>
      <c r="GX1478" s="350"/>
      <c r="GY1478" s="350"/>
      <c r="GZ1478" s="350"/>
      <c r="HA1478" s="350"/>
      <c r="HB1478" s="350"/>
      <c r="HC1478" s="350"/>
      <c r="HD1478" s="350"/>
      <c r="HE1478" s="350"/>
      <c r="HF1478" s="350"/>
      <c r="HG1478" s="350"/>
      <c r="HH1478" s="350"/>
      <c r="HI1478" s="350"/>
      <c r="HJ1478" s="350"/>
      <c r="HK1478" s="350"/>
      <c r="HL1478" s="350"/>
      <c r="HM1478" s="350"/>
      <c r="HN1478" s="350"/>
      <c r="HO1478" s="350"/>
      <c r="HP1478" s="350"/>
      <c r="HQ1478" s="350"/>
      <c r="HR1478" s="350"/>
      <c r="HS1478" s="350"/>
      <c r="HT1478" s="350"/>
      <c r="HU1478" s="350"/>
      <c r="HV1478" s="350"/>
      <c r="HW1478" s="350"/>
      <c r="HX1478" s="350"/>
      <c r="HY1478" s="350"/>
      <c r="HZ1478" s="350"/>
      <c r="IA1478" s="350"/>
      <c r="IB1478" s="350"/>
      <c r="IC1478" s="350"/>
      <c r="ID1478" s="350"/>
      <c r="IE1478" s="350"/>
      <c r="IF1478" s="350"/>
      <c r="IG1478" s="350"/>
      <c r="IH1478" s="350"/>
      <c r="II1478" s="350"/>
      <c r="IJ1478" s="350"/>
      <c r="IK1478" s="350"/>
      <c r="IL1478" s="350"/>
      <c r="IM1478" s="350"/>
      <c r="IN1478" s="350"/>
      <c r="IO1478" s="350"/>
      <c r="IP1478" s="350"/>
      <c r="IQ1478" s="350"/>
      <c r="IR1478" s="350"/>
      <c r="IS1478" s="350"/>
      <c r="IT1478" s="350"/>
      <c r="IU1478" s="350"/>
      <c r="IV1478" s="350"/>
    </row>
    <row r="1479" spans="1:256" s="62" customFormat="1" x14ac:dyDescent="0.2">
      <c r="A1479" s="350" t="s">
        <v>894</v>
      </c>
      <c r="B1479" s="352">
        <v>41690.341666666667</v>
      </c>
      <c r="C1479" s="352">
        <v>41690.356944444444</v>
      </c>
      <c r="D1479" s="350" t="s">
        <v>3776</v>
      </c>
      <c r="E1479" s="350" t="s">
        <v>3777</v>
      </c>
      <c r="F1479" s="350"/>
      <c r="G1479" s="350">
        <v>50</v>
      </c>
      <c r="H1479" s="350"/>
      <c r="I1479" s="350"/>
      <c r="J1479" s="350"/>
      <c r="K1479" s="350"/>
      <c r="L1479" s="350"/>
      <c r="M1479" s="350">
        <v>0.67</v>
      </c>
      <c r="N1479" s="350"/>
      <c r="O1479" s="350"/>
      <c r="P1479" s="350"/>
      <c r="Q1479" s="350">
        <v>8400</v>
      </c>
      <c r="R1479" s="350"/>
      <c r="S1479" s="350"/>
      <c r="T1479" s="350"/>
      <c r="U1479" s="350"/>
      <c r="V1479" s="350"/>
      <c r="W1479" s="350"/>
      <c r="X1479" s="350"/>
      <c r="Y1479" s="350"/>
      <c r="Z1479" s="350"/>
      <c r="AA1479" s="350"/>
      <c r="AB1479" s="350"/>
      <c r="AC1479" s="350"/>
      <c r="AD1479" s="350"/>
      <c r="AE1479" s="350"/>
      <c r="AF1479" s="350"/>
      <c r="AG1479" s="350"/>
      <c r="AH1479" s="350"/>
      <c r="AI1479" s="350"/>
      <c r="AJ1479" s="350"/>
      <c r="AK1479" s="350"/>
      <c r="AL1479" s="350"/>
      <c r="AM1479" s="350"/>
      <c r="AN1479" s="350"/>
      <c r="AO1479" s="350"/>
      <c r="AP1479" s="350"/>
      <c r="AQ1479" s="350"/>
      <c r="AR1479" s="350"/>
      <c r="AS1479" s="350"/>
      <c r="AT1479" s="350"/>
      <c r="AU1479" s="350"/>
      <c r="AV1479" s="350"/>
      <c r="AW1479" s="350"/>
      <c r="AX1479" s="350"/>
      <c r="AY1479" s="350"/>
      <c r="AZ1479" s="350"/>
      <c r="BA1479" s="350"/>
      <c r="BB1479" s="350"/>
      <c r="BC1479" s="350"/>
      <c r="BD1479" s="350"/>
      <c r="BE1479" s="350"/>
      <c r="BF1479" s="350"/>
      <c r="BG1479" s="350"/>
      <c r="BH1479" s="350"/>
      <c r="BI1479" s="350"/>
      <c r="BJ1479" s="350"/>
      <c r="BK1479" s="350"/>
      <c r="BL1479" s="350"/>
      <c r="BM1479" s="350"/>
      <c r="BN1479" s="350"/>
      <c r="BO1479" s="350"/>
      <c r="BP1479" s="350"/>
      <c r="BQ1479" s="350"/>
      <c r="BR1479" s="350"/>
      <c r="BS1479" s="350"/>
      <c r="BT1479" s="350"/>
      <c r="BU1479" s="350"/>
      <c r="BV1479" s="350"/>
      <c r="BW1479" s="350"/>
      <c r="BX1479" s="350"/>
      <c r="BY1479" s="350"/>
      <c r="BZ1479" s="350"/>
      <c r="CA1479" s="350"/>
      <c r="CB1479" s="350"/>
      <c r="CC1479" s="350"/>
      <c r="CD1479" s="350"/>
      <c r="CE1479" s="350"/>
      <c r="CF1479" s="350"/>
      <c r="CG1479" s="350"/>
      <c r="CH1479" s="350"/>
      <c r="CI1479" s="350"/>
      <c r="CJ1479" s="350"/>
      <c r="CK1479" s="350"/>
      <c r="CL1479" s="350"/>
      <c r="CM1479" s="350"/>
      <c r="CN1479" s="350"/>
      <c r="CO1479" s="350"/>
      <c r="CP1479" s="350"/>
      <c r="CQ1479" s="350"/>
      <c r="CR1479" s="350"/>
      <c r="CS1479" s="350"/>
      <c r="CT1479" s="350"/>
      <c r="CU1479" s="350"/>
      <c r="CV1479" s="350"/>
      <c r="CW1479" s="350"/>
      <c r="CX1479" s="350"/>
      <c r="CY1479" s="350"/>
      <c r="CZ1479" s="350"/>
      <c r="DA1479" s="350"/>
      <c r="DB1479" s="350"/>
      <c r="DC1479" s="350"/>
      <c r="DD1479" s="350"/>
      <c r="DE1479" s="350"/>
      <c r="DF1479" s="350"/>
      <c r="DG1479" s="350"/>
      <c r="DH1479" s="350"/>
      <c r="DI1479" s="350"/>
      <c r="DJ1479" s="350"/>
      <c r="DK1479" s="350"/>
      <c r="DL1479" s="350"/>
      <c r="DM1479" s="350"/>
      <c r="DN1479" s="350"/>
      <c r="DO1479" s="350"/>
      <c r="DP1479" s="350"/>
      <c r="DQ1479" s="350"/>
      <c r="DR1479" s="350"/>
      <c r="DS1479" s="350"/>
      <c r="DT1479" s="350"/>
      <c r="DU1479" s="350"/>
      <c r="DV1479" s="350"/>
      <c r="DW1479" s="350"/>
      <c r="DX1479" s="350"/>
      <c r="DY1479" s="350"/>
      <c r="DZ1479" s="350"/>
      <c r="EA1479" s="350"/>
      <c r="EB1479" s="350"/>
      <c r="EC1479" s="350"/>
      <c r="ED1479" s="350"/>
      <c r="EE1479" s="350"/>
      <c r="EF1479" s="350"/>
      <c r="EG1479" s="350"/>
      <c r="EH1479" s="350"/>
      <c r="EI1479" s="350"/>
      <c r="EJ1479" s="350"/>
      <c r="EK1479" s="350"/>
      <c r="EL1479" s="350"/>
      <c r="EM1479" s="350"/>
      <c r="EN1479" s="350"/>
      <c r="EO1479" s="350"/>
      <c r="EP1479" s="350"/>
      <c r="EQ1479" s="350"/>
      <c r="ER1479" s="350"/>
      <c r="ES1479" s="350"/>
      <c r="ET1479" s="350"/>
      <c r="EU1479" s="350"/>
      <c r="EV1479" s="350"/>
      <c r="EW1479" s="350"/>
      <c r="EX1479" s="350"/>
      <c r="EY1479" s="350"/>
      <c r="EZ1479" s="350"/>
      <c r="FA1479" s="350"/>
      <c r="FB1479" s="350"/>
      <c r="FC1479" s="350"/>
      <c r="FD1479" s="350"/>
      <c r="FE1479" s="350"/>
      <c r="FF1479" s="350"/>
      <c r="FG1479" s="350"/>
      <c r="FH1479" s="350"/>
      <c r="FI1479" s="350"/>
      <c r="FJ1479" s="350"/>
      <c r="FK1479" s="350"/>
      <c r="FL1479" s="350"/>
      <c r="FM1479" s="350"/>
      <c r="FN1479" s="350"/>
      <c r="FO1479" s="350"/>
      <c r="FP1479" s="350"/>
      <c r="FQ1479" s="350"/>
      <c r="FR1479" s="350"/>
      <c r="FS1479" s="350"/>
      <c r="FT1479" s="350"/>
      <c r="FU1479" s="350"/>
      <c r="FV1479" s="350"/>
      <c r="FW1479" s="350"/>
      <c r="FX1479" s="350"/>
      <c r="FY1479" s="350"/>
      <c r="FZ1479" s="350"/>
      <c r="GA1479" s="350"/>
      <c r="GB1479" s="350"/>
      <c r="GC1479" s="350"/>
      <c r="GD1479" s="350"/>
      <c r="GE1479" s="350"/>
      <c r="GF1479" s="350"/>
      <c r="GG1479" s="350"/>
      <c r="GH1479" s="350"/>
      <c r="GI1479" s="350"/>
      <c r="GJ1479" s="350"/>
      <c r="GK1479" s="350"/>
      <c r="GL1479" s="350"/>
      <c r="GM1479" s="350"/>
      <c r="GN1479" s="350"/>
      <c r="GO1479" s="350"/>
      <c r="GP1479" s="350"/>
      <c r="GQ1479" s="350"/>
      <c r="GR1479" s="350"/>
      <c r="GS1479" s="350"/>
      <c r="GT1479" s="350"/>
      <c r="GU1479" s="350"/>
      <c r="GV1479" s="350"/>
      <c r="GW1479" s="350"/>
      <c r="GX1479" s="350"/>
      <c r="GY1479" s="350"/>
      <c r="GZ1479" s="350"/>
      <c r="HA1479" s="350"/>
      <c r="HB1479" s="350"/>
      <c r="HC1479" s="350"/>
      <c r="HD1479" s="350"/>
      <c r="HE1479" s="350"/>
      <c r="HF1479" s="350"/>
      <c r="HG1479" s="350"/>
      <c r="HH1479" s="350"/>
      <c r="HI1479" s="350"/>
      <c r="HJ1479" s="350"/>
      <c r="HK1479" s="350"/>
      <c r="HL1479" s="350"/>
      <c r="HM1479" s="350"/>
      <c r="HN1479" s="350"/>
      <c r="HO1479" s="350"/>
      <c r="HP1479" s="350"/>
      <c r="HQ1479" s="350"/>
      <c r="HR1479" s="350"/>
      <c r="HS1479" s="350"/>
      <c r="HT1479" s="350"/>
      <c r="HU1479" s="350"/>
      <c r="HV1479" s="350"/>
      <c r="HW1479" s="350"/>
      <c r="HX1479" s="350"/>
      <c r="HY1479" s="350"/>
      <c r="HZ1479" s="350"/>
      <c r="IA1479" s="350"/>
      <c r="IB1479" s="350"/>
      <c r="IC1479" s="350"/>
      <c r="ID1479" s="350"/>
      <c r="IE1479" s="350"/>
      <c r="IF1479" s="350"/>
      <c r="IG1479" s="350"/>
      <c r="IH1479" s="350"/>
      <c r="II1479" s="350"/>
      <c r="IJ1479" s="350"/>
      <c r="IK1479" s="350"/>
      <c r="IL1479" s="350"/>
      <c r="IM1479" s="350"/>
      <c r="IN1479" s="350"/>
      <c r="IO1479" s="350"/>
      <c r="IP1479" s="350"/>
      <c r="IQ1479" s="350"/>
      <c r="IR1479" s="350"/>
      <c r="IS1479" s="350"/>
      <c r="IT1479" s="350"/>
      <c r="IU1479" s="350"/>
      <c r="IV1479" s="350"/>
    </row>
    <row r="1480" spans="1:256" s="62" customFormat="1" x14ac:dyDescent="0.2">
      <c r="A1480" s="350" t="s">
        <v>894</v>
      </c>
      <c r="B1480" s="352">
        <v>41690.359722222223</v>
      </c>
      <c r="C1480" s="352">
        <v>41690.381249999999</v>
      </c>
      <c r="D1480" s="350" t="s">
        <v>3778</v>
      </c>
      <c r="E1480" s="350" t="s">
        <v>3779</v>
      </c>
      <c r="F1480" s="350"/>
      <c r="G1480" s="350">
        <v>50</v>
      </c>
      <c r="H1480" s="350"/>
      <c r="I1480" s="350"/>
      <c r="J1480" s="350"/>
      <c r="K1480" s="350"/>
      <c r="L1480" s="350"/>
      <c r="M1480" s="350">
        <v>1.1000000000000001</v>
      </c>
      <c r="N1480" s="350"/>
      <c r="O1480" s="350"/>
      <c r="P1480" s="350"/>
      <c r="Q1480" s="350">
        <v>9400</v>
      </c>
      <c r="R1480" s="350"/>
      <c r="S1480" s="350"/>
      <c r="T1480" s="350"/>
      <c r="U1480" s="350"/>
      <c r="V1480" s="350"/>
      <c r="W1480" s="350"/>
      <c r="X1480" s="350"/>
      <c r="Y1480" s="350"/>
      <c r="Z1480" s="350"/>
      <c r="AA1480" s="350"/>
      <c r="AB1480" s="350"/>
      <c r="AC1480" s="350"/>
      <c r="AD1480" s="350"/>
      <c r="AE1480" s="350"/>
      <c r="AF1480" s="350"/>
      <c r="AG1480" s="350"/>
      <c r="AH1480" s="350"/>
      <c r="AI1480" s="350"/>
      <c r="AJ1480" s="350"/>
      <c r="AK1480" s="350"/>
      <c r="AL1480" s="350"/>
      <c r="AM1480" s="350"/>
      <c r="AN1480" s="350"/>
      <c r="AO1480" s="350"/>
      <c r="AP1480" s="350"/>
      <c r="AQ1480" s="350"/>
      <c r="AR1480" s="350"/>
      <c r="AS1480" s="350"/>
      <c r="AT1480" s="350"/>
      <c r="AU1480" s="350"/>
      <c r="AV1480" s="350"/>
      <c r="AW1480" s="350"/>
      <c r="AX1480" s="350"/>
      <c r="AY1480" s="350"/>
      <c r="AZ1480" s="350"/>
      <c r="BA1480" s="350"/>
      <c r="BB1480" s="350"/>
      <c r="BC1480" s="350"/>
      <c r="BD1480" s="350"/>
      <c r="BE1480" s="350"/>
      <c r="BF1480" s="350"/>
      <c r="BG1480" s="350"/>
      <c r="BH1480" s="350"/>
      <c r="BI1480" s="350"/>
      <c r="BJ1480" s="350"/>
      <c r="BK1480" s="350"/>
      <c r="BL1480" s="350"/>
      <c r="BM1480" s="350"/>
      <c r="BN1480" s="350"/>
      <c r="BO1480" s="350"/>
      <c r="BP1480" s="350"/>
      <c r="BQ1480" s="350"/>
      <c r="BR1480" s="350"/>
      <c r="BS1480" s="350"/>
      <c r="BT1480" s="350"/>
      <c r="BU1480" s="350"/>
      <c r="BV1480" s="350"/>
      <c r="BW1480" s="350"/>
      <c r="BX1480" s="350"/>
      <c r="BY1480" s="350"/>
      <c r="BZ1480" s="350"/>
      <c r="CA1480" s="350"/>
      <c r="CB1480" s="350"/>
      <c r="CC1480" s="350"/>
      <c r="CD1480" s="350"/>
      <c r="CE1480" s="350"/>
      <c r="CF1480" s="350"/>
      <c r="CG1480" s="350"/>
      <c r="CH1480" s="350"/>
      <c r="CI1480" s="350"/>
      <c r="CJ1480" s="350"/>
      <c r="CK1480" s="350"/>
      <c r="CL1480" s="350"/>
      <c r="CM1480" s="350"/>
      <c r="CN1480" s="350"/>
      <c r="CO1480" s="350"/>
      <c r="CP1480" s="350"/>
      <c r="CQ1480" s="350"/>
      <c r="CR1480" s="350"/>
      <c r="CS1480" s="350"/>
      <c r="CT1480" s="350"/>
      <c r="CU1480" s="350"/>
      <c r="CV1480" s="350"/>
      <c r="CW1480" s="350"/>
      <c r="CX1480" s="350"/>
      <c r="CY1480" s="350"/>
      <c r="CZ1480" s="350"/>
      <c r="DA1480" s="350"/>
      <c r="DB1480" s="350"/>
      <c r="DC1480" s="350"/>
      <c r="DD1480" s="350"/>
      <c r="DE1480" s="350"/>
      <c r="DF1480" s="350"/>
      <c r="DG1480" s="350"/>
      <c r="DH1480" s="350"/>
      <c r="DI1480" s="350"/>
      <c r="DJ1480" s="350"/>
      <c r="DK1480" s="350"/>
      <c r="DL1480" s="350"/>
      <c r="DM1480" s="350"/>
      <c r="DN1480" s="350"/>
      <c r="DO1480" s="350"/>
      <c r="DP1480" s="350"/>
      <c r="DQ1480" s="350"/>
      <c r="DR1480" s="350"/>
      <c r="DS1480" s="350"/>
      <c r="DT1480" s="350"/>
      <c r="DU1480" s="350"/>
      <c r="DV1480" s="350"/>
      <c r="DW1480" s="350"/>
      <c r="DX1480" s="350"/>
      <c r="DY1480" s="350"/>
      <c r="DZ1480" s="350"/>
      <c r="EA1480" s="350"/>
      <c r="EB1480" s="350"/>
      <c r="EC1480" s="350"/>
      <c r="ED1480" s="350"/>
      <c r="EE1480" s="350"/>
      <c r="EF1480" s="350"/>
      <c r="EG1480" s="350"/>
      <c r="EH1480" s="350"/>
      <c r="EI1480" s="350"/>
      <c r="EJ1480" s="350"/>
      <c r="EK1480" s="350"/>
      <c r="EL1480" s="350"/>
      <c r="EM1480" s="350"/>
      <c r="EN1480" s="350"/>
      <c r="EO1480" s="350"/>
      <c r="EP1480" s="350"/>
      <c r="EQ1480" s="350"/>
      <c r="ER1480" s="350"/>
      <c r="ES1480" s="350"/>
      <c r="ET1480" s="350"/>
      <c r="EU1480" s="350"/>
      <c r="EV1480" s="350"/>
      <c r="EW1480" s="350"/>
      <c r="EX1480" s="350"/>
      <c r="EY1480" s="350"/>
      <c r="EZ1480" s="350"/>
      <c r="FA1480" s="350"/>
      <c r="FB1480" s="350"/>
      <c r="FC1480" s="350"/>
      <c r="FD1480" s="350"/>
      <c r="FE1480" s="350"/>
      <c r="FF1480" s="350"/>
      <c r="FG1480" s="350"/>
      <c r="FH1480" s="350"/>
      <c r="FI1480" s="350"/>
      <c r="FJ1480" s="350"/>
      <c r="FK1480" s="350"/>
      <c r="FL1480" s="350"/>
      <c r="FM1480" s="350"/>
      <c r="FN1480" s="350"/>
      <c r="FO1480" s="350"/>
      <c r="FP1480" s="350"/>
      <c r="FQ1480" s="350"/>
      <c r="FR1480" s="350"/>
      <c r="FS1480" s="350"/>
      <c r="FT1480" s="350"/>
      <c r="FU1480" s="350"/>
      <c r="FV1480" s="350"/>
      <c r="FW1480" s="350"/>
      <c r="FX1480" s="350"/>
      <c r="FY1480" s="350"/>
      <c r="FZ1480" s="350"/>
      <c r="GA1480" s="350"/>
      <c r="GB1480" s="350"/>
      <c r="GC1480" s="350"/>
      <c r="GD1480" s="350"/>
      <c r="GE1480" s="350"/>
      <c r="GF1480" s="350"/>
      <c r="GG1480" s="350"/>
      <c r="GH1480" s="350"/>
      <c r="GI1480" s="350"/>
      <c r="GJ1480" s="350"/>
      <c r="GK1480" s="350"/>
      <c r="GL1480" s="350"/>
      <c r="GM1480" s="350"/>
      <c r="GN1480" s="350"/>
      <c r="GO1480" s="350"/>
      <c r="GP1480" s="350"/>
      <c r="GQ1480" s="350"/>
      <c r="GR1480" s="350"/>
      <c r="GS1480" s="350"/>
      <c r="GT1480" s="350"/>
      <c r="GU1480" s="350"/>
      <c r="GV1480" s="350"/>
      <c r="GW1480" s="350"/>
      <c r="GX1480" s="350"/>
      <c r="GY1480" s="350"/>
      <c r="GZ1480" s="350"/>
      <c r="HA1480" s="350"/>
      <c r="HB1480" s="350"/>
      <c r="HC1480" s="350"/>
      <c r="HD1480" s="350"/>
      <c r="HE1480" s="350"/>
      <c r="HF1480" s="350"/>
      <c r="HG1480" s="350"/>
      <c r="HH1480" s="350"/>
      <c r="HI1480" s="350"/>
      <c r="HJ1480" s="350"/>
      <c r="HK1480" s="350"/>
      <c r="HL1480" s="350"/>
      <c r="HM1480" s="350"/>
      <c r="HN1480" s="350"/>
      <c r="HO1480" s="350"/>
      <c r="HP1480" s="350"/>
      <c r="HQ1480" s="350"/>
      <c r="HR1480" s="350"/>
      <c r="HS1480" s="350"/>
      <c r="HT1480" s="350"/>
      <c r="HU1480" s="350"/>
      <c r="HV1480" s="350"/>
      <c r="HW1480" s="350"/>
      <c r="HX1480" s="350"/>
      <c r="HY1480" s="350"/>
      <c r="HZ1480" s="350"/>
      <c r="IA1480" s="350"/>
      <c r="IB1480" s="350"/>
      <c r="IC1480" s="350"/>
      <c r="ID1480" s="350"/>
      <c r="IE1480" s="350"/>
      <c r="IF1480" s="350"/>
      <c r="IG1480" s="350"/>
      <c r="IH1480" s="350"/>
      <c r="II1480" s="350"/>
      <c r="IJ1480" s="350"/>
      <c r="IK1480" s="350"/>
      <c r="IL1480" s="350"/>
      <c r="IM1480" s="350"/>
      <c r="IN1480" s="350"/>
      <c r="IO1480" s="350"/>
      <c r="IP1480" s="350"/>
      <c r="IQ1480" s="350"/>
      <c r="IR1480" s="350"/>
      <c r="IS1480" s="350"/>
      <c r="IT1480" s="350"/>
      <c r="IU1480" s="350"/>
      <c r="IV1480" s="350"/>
    </row>
    <row r="1481" spans="1:256" s="62" customFormat="1" x14ac:dyDescent="0.2">
      <c r="A1481" s="350" t="s">
        <v>894</v>
      </c>
      <c r="B1481" s="352">
        <v>41757.344444444447</v>
      </c>
      <c r="C1481" s="352">
        <v>41757.540277777778</v>
      </c>
      <c r="D1481" s="350" t="s">
        <v>3914</v>
      </c>
      <c r="E1481" s="350" t="s">
        <v>3913</v>
      </c>
      <c r="F1481" s="350"/>
      <c r="G1481" s="350">
        <v>50</v>
      </c>
      <c r="H1481" s="350"/>
      <c r="I1481" s="350"/>
      <c r="J1481" s="350"/>
      <c r="K1481" s="350"/>
      <c r="L1481" s="350"/>
      <c r="M1481" s="350">
        <v>8.5</v>
      </c>
      <c r="N1481" s="350"/>
      <c r="O1481" s="350">
        <v>103</v>
      </c>
      <c r="P1481" s="350"/>
      <c r="Q1481" s="350">
        <v>160</v>
      </c>
      <c r="R1481" s="350"/>
      <c r="S1481" s="350">
        <v>0.33200000000000002</v>
      </c>
      <c r="T1481" s="350" t="s">
        <v>1784</v>
      </c>
      <c r="U1481" s="350">
        <v>0.14000000000000001</v>
      </c>
      <c r="V1481" s="350"/>
      <c r="W1481" s="350">
        <v>6.2</v>
      </c>
      <c r="X1481" s="350"/>
      <c r="Y1481" s="350">
        <v>6.4</v>
      </c>
      <c r="Z1481" s="350"/>
      <c r="AA1481" s="350">
        <v>2</v>
      </c>
      <c r="AB1481" s="350"/>
      <c r="AC1481" s="350">
        <v>116</v>
      </c>
      <c r="AD1481" s="350"/>
      <c r="AE1481" s="350">
        <v>12</v>
      </c>
      <c r="AF1481" s="350"/>
      <c r="AG1481" s="350">
        <v>46</v>
      </c>
      <c r="AH1481" s="350"/>
      <c r="AI1481" s="350">
        <v>12</v>
      </c>
      <c r="AJ1481" s="350" t="s">
        <v>1784</v>
      </c>
      <c r="AK1481" s="350">
        <v>2.5</v>
      </c>
      <c r="AL1481" s="350"/>
      <c r="AM1481" s="350">
        <v>6.9</v>
      </c>
      <c r="AN1481" s="350"/>
      <c r="AO1481" s="350">
        <v>53</v>
      </c>
      <c r="AP1481" s="350"/>
      <c r="AQ1481" s="350">
        <v>5</v>
      </c>
      <c r="AR1481" s="350"/>
      <c r="AS1481" s="350"/>
      <c r="AT1481" s="350"/>
      <c r="AU1481" s="350"/>
      <c r="AV1481" s="350"/>
      <c r="AW1481" s="350"/>
      <c r="AX1481" s="350"/>
      <c r="AY1481" s="350"/>
      <c r="AZ1481" s="350"/>
      <c r="BA1481" s="350">
        <v>14</v>
      </c>
      <c r="BB1481" s="350"/>
      <c r="BC1481" s="350"/>
      <c r="BD1481" s="350"/>
      <c r="BE1481" s="350"/>
      <c r="BF1481" s="350"/>
      <c r="BG1481" s="350"/>
      <c r="BH1481" s="350"/>
      <c r="BI1481" s="350"/>
      <c r="BJ1481" s="350"/>
      <c r="BK1481" s="350"/>
      <c r="BL1481" s="350"/>
      <c r="BM1481" s="350"/>
      <c r="BN1481" s="350"/>
      <c r="BO1481" s="350"/>
      <c r="BP1481" s="350"/>
      <c r="BQ1481" s="350"/>
      <c r="BR1481" s="350"/>
      <c r="BS1481" s="350"/>
      <c r="BT1481" s="350"/>
      <c r="BU1481" s="350"/>
      <c r="BV1481" s="350"/>
      <c r="BW1481" s="350"/>
      <c r="BX1481" s="350"/>
      <c r="BY1481" s="350"/>
      <c r="BZ1481" s="350"/>
      <c r="CA1481" s="350">
        <v>5</v>
      </c>
      <c r="CB1481" s="350" t="s">
        <v>1784</v>
      </c>
      <c r="CC1481" s="350">
        <v>0.25</v>
      </c>
      <c r="CD1481" s="350" t="s">
        <v>1784</v>
      </c>
      <c r="CE1481" s="350">
        <v>10</v>
      </c>
      <c r="CF1481" s="350"/>
      <c r="CG1481" s="350"/>
      <c r="CH1481" s="350"/>
      <c r="CI1481" s="350"/>
      <c r="CJ1481" s="350"/>
      <c r="CK1481" s="350"/>
      <c r="CL1481" s="350"/>
      <c r="CM1481" s="350"/>
      <c r="CN1481" s="350"/>
      <c r="CO1481" s="350"/>
      <c r="CP1481" s="350"/>
      <c r="CQ1481" s="350"/>
      <c r="CR1481" s="350"/>
      <c r="CS1481" s="350"/>
      <c r="CT1481" s="350"/>
      <c r="CU1481" s="350"/>
      <c r="CV1481" s="350"/>
      <c r="CW1481" s="350"/>
      <c r="CX1481" s="350"/>
      <c r="CY1481" s="350"/>
      <c r="CZ1481" s="350"/>
      <c r="DA1481" s="350"/>
      <c r="DB1481" s="350"/>
      <c r="DC1481" s="350"/>
      <c r="DD1481" s="350"/>
      <c r="DE1481" s="350"/>
      <c r="DF1481" s="350"/>
      <c r="DG1481" s="350"/>
      <c r="DH1481" s="350"/>
      <c r="DI1481" s="350"/>
      <c r="DJ1481" s="350"/>
      <c r="DK1481" s="350"/>
      <c r="DL1481" s="350"/>
      <c r="DM1481" s="350"/>
      <c r="DN1481" s="350"/>
      <c r="DO1481" s="350"/>
      <c r="DP1481" s="350"/>
      <c r="DQ1481" s="350"/>
      <c r="DR1481" s="350"/>
      <c r="DS1481" s="350"/>
      <c r="DT1481" s="350"/>
      <c r="DU1481" s="350"/>
      <c r="DV1481" s="350"/>
      <c r="DW1481" s="350"/>
      <c r="DX1481" s="350"/>
      <c r="DY1481" s="350"/>
      <c r="DZ1481" s="350"/>
      <c r="EA1481" s="350"/>
      <c r="EB1481" s="350"/>
      <c r="EC1481" s="350"/>
      <c r="ED1481" s="350"/>
      <c r="EE1481" s="350"/>
      <c r="EF1481" s="350"/>
      <c r="EG1481" s="350"/>
      <c r="EH1481" s="350"/>
      <c r="EI1481" s="350"/>
      <c r="EJ1481" s="350"/>
      <c r="EK1481" s="350"/>
      <c r="EL1481" s="350"/>
      <c r="EM1481" s="350"/>
      <c r="EN1481" s="350"/>
      <c r="EO1481" s="350"/>
      <c r="EP1481" s="350"/>
      <c r="EQ1481" s="350"/>
      <c r="ER1481" s="350"/>
      <c r="ES1481" s="350"/>
      <c r="ET1481" s="350"/>
      <c r="EU1481" s="350"/>
      <c r="EV1481" s="350"/>
      <c r="EW1481" s="350"/>
      <c r="EX1481" s="350"/>
      <c r="EY1481" s="350"/>
      <c r="EZ1481" s="350"/>
      <c r="FA1481" s="350"/>
      <c r="FB1481" s="350"/>
      <c r="FC1481" s="350"/>
      <c r="FD1481" s="350"/>
      <c r="FE1481" s="350"/>
      <c r="FF1481" s="350"/>
      <c r="FG1481" s="350"/>
      <c r="FH1481" s="350"/>
      <c r="FI1481" s="350"/>
      <c r="FJ1481" s="350"/>
      <c r="FK1481" s="350"/>
      <c r="FL1481" s="350"/>
      <c r="FM1481" s="350"/>
      <c r="FN1481" s="350"/>
      <c r="FO1481" s="350"/>
      <c r="FP1481" s="350"/>
      <c r="FQ1481" s="350"/>
      <c r="FR1481" s="350"/>
      <c r="FS1481" s="350"/>
      <c r="FT1481" s="350"/>
      <c r="FU1481" s="350"/>
      <c r="FV1481" s="350"/>
      <c r="FW1481" s="350"/>
      <c r="FX1481" s="350"/>
      <c r="FY1481" s="350"/>
      <c r="FZ1481" s="350"/>
      <c r="GA1481" s="350"/>
      <c r="GB1481" s="350"/>
      <c r="GC1481" s="350"/>
      <c r="GD1481" s="350"/>
      <c r="GE1481" s="350"/>
      <c r="GF1481" s="350"/>
      <c r="GG1481" s="350"/>
      <c r="GH1481" s="350"/>
      <c r="GI1481" s="350"/>
      <c r="GJ1481" s="350"/>
      <c r="GK1481" s="350"/>
      <c r="GL1481" s="350"/>
      <c r="GM1481" s="350"/>
      <c r="GN1481" s="350"/>
      <c r="GO1481" s="350"/>
      <c r="GP1481" s="350"/>
      <c r="GQ1481" s="350"/>
      <c r="GR1481" s="350"/>
      <c r="GS1481" s="350"/>
      <c r="GT1481" s="350"/>
      <c r="GU1481" s="350"/>
      <c r="GV1481" s="350"/>
      <c r="GW1481" s="350"/>
      <c r="GX1481" s="350"/>
      <c r="GY1481" s="350"/>
      <c r="GZ1481" s="350"/>
      <c r="HA1481" s="350"/>
      <c r="HB1481" s="350"/>
      <c r="HC1481" s="350"/>
      <c r="HD1481" s="350"/>
      <c r="HE1481" s="350"/>
      <c r="HF1481" s="350"/>
      <c r="HG1481" s="350"/>
      <c r="HH1481" s="350"/>
      <c r="HI1481" s="350"/>
      <c r="HJ1481" s="350"/>
      <c r="HK1481" s="350"/>
      <c r="HL1481" s="350"/>
      <c r="HM1481" s="350"/>
      <c r="HN1481" s="350"/>
      <c r="HO1481" s="350"/>
      <c r="HP1481" s="350"/>
      <c r="HQ1481" s="350"/>
      <c r="HR1481" s="350"/>
      <c r="HS1481" s="350"/>
      <c r="HT1481" s="350"/>
      <c r="HU1481" s="350"/>
      <c r="HV1481" s="350"/>
      <c r="HW1481" s="350"/>
      <c r="HX1481" s="350"/>
      <c r="HY1481" s="350"/>
      <c r="HZ1481" s="350"/>
      <c r="IA1481" s="350"/>
      <c r="IB1481" s="350"/>
      <c r="IC1481" s="350"/>
      <c r="ID1481" s="350"/>
      <c r="IE1481" s="350"/>
      <c r="IF1481" s="350"/>
      <c r="IG1481" s="350"/>
      <c r="IH1481" s="350"/>
      <c r="II1481" s="350"/>
      <c r="IJ1481" s="350"/>
      <c r="IK1481" s="350"/>
      <c r="IL1481" s="350"/>
      <c r="IM1481" s="350"/>
      <c r="IN1481" s="350"/>
      <c r="IO1481" s="350"/>
      <c r="IP1481" s="350"/>
      <c r="IQ1481" s="350"/>
      <c r="IR1481" s="350"/>
      <c r="IS1481" s="350"/>
      <c r="IT1481" s="350"/>
      <c r="IU1481" s="350"/>
      <c r="IV1481" s="350"/>
    </row>
    <row r="1482" spans="1:256" s="62" customFormat="1" x14ac:dyDescent="0.2">
      <c r="A1482" s="350" t="s">
        <v>894</v>
      </c>
      <c r="B1482" s="352">
        <v>41757.552083333336</v>
      </c>
      <c r="C1482" s="350"/>
      <c r="D1482" s="350" t="s">
        <v>3912</v>
      </c>
      <c r="E1482" s="350" t="s">
        <v>3911</v>
      </c>
      <c r="F1482" s="350"/>
      <c r="G1482" s="350">
        <v>70</v>
      </c>
      <c r="H1482" s="350"/>
      <c r="I1482" s="350"/>
      <c r="J1482" s="350"/>
      <c r="K1482" s="350">
        <v>0.83</v>
      </c>
      <c r="L1482" s="350"/>
      <c r="M1482" s="350"/>
      <c r="N1482" s="350"/>
      <c r="O1482" s="350"/>
      <c r="P1482" s="350"/>
      <c r="Q1482" s="350"/>
      <c r="R1482" s="350"/>
      <c r="S1482" s="350"/>
      <c r="T1482" s="350"/>
      <c r="U1482" s="350"/>
      <c r="V1482" s="350"/>
      <c r="W1482" s="350"/>
      <c r="X1482" s="350"/>
      <c r="Y1482" s="350"/>
      <c r="Z1482" s="350"/>
      <c r="AA1482" s="350"/>
      <c r="AB1482" s="350"/>
      <c r="AC1482" s="350"/>
      <c r="AD1482" s="350"/>
      <c r="AE1482" s="350"/>
      <c r="AF1482" s="350"/>
      <c r="AG1482" s="350"/>
      <c r="AH1482" s="350"/>
      <c r="AI1482" s="350"/>
      <c r="AJ1482" s="350"/>
      <c r="AK1482" s="350"/>
      <c r="AL1482" s="350"/>
      <c r="AM1482" s="350"/>
      <c r="AN1482" s="350"/>
      <c r="AO1482" s="350"/>
      <c r="AP1482" s="350"/>
      <c r="AQ1482" s="350"/>
      <c r="AR1482" s="350"/>
      <c r="AS1482" s="350"/>
      <c r="AT1482" s="350"/>
      <c r="AU1482" s="350"/>
      <c r="AV1482" s="350"/>
      <c r="AW1482" s="350"/>
      <c r="AX1482" s="350"/>
      <c r="AY1482" s="350"/>
      <c r="AZ1482" s="350"/>
      <c r="BA1482" s="350"/>
      <c r="BB1482" s="350"/>
      <c r="BC1482" s="350"/>
      <c r="BD1482" s="350"/>
      <c r="BE1482" s="350"/>
      <c r="BF1482" s="350"/>
      <c r="BG1482" s="350"/>
      <c r="BH1482" s="350"/>
      <c r="BI1482" s="350"/>
      <c r="BJ1482" s="350"/>
      <c r="BK1482" s="350"/>
      <c r="BL1482" s="350"/>
      <c r="BM1482" s="350"/>
      <c r="BN1482" s="350"/>
      <c r="BO1482" s="350"/>
      <c r="BP1482" s="350"/>
      <c r="BQ1482" s="350"/>
      <c r="BR1482" s="350"/>
      <c r="BS1482" s="350"/>
      <c r="BT1482" s="350"/>
      <c r="BU1482" s="350"/>
      <c r="BV1482" s="350"/>
      <c r="BW1482" s="350"/>
      <c r="BX1482" s="350"/>
      <c r="BY1482" s="350">
        <v>3.08</v>
      </c>
      <c r="BZ1482" s="350"/>
      <c r="CA1482" s="350"/>
      <c r="CB1482" s="350"/>
      <c r="CC1482" s="350"/>
      <c r="CD1482" s="350"/>
      <c r="CE1482" s="350"/>
      <c r="CF1482" s="350"/>
      <c r="CG1482" s="350"/>
      <c r="CH1482" s="350"/>
      <c r="CI1482" s="350"/>
      <c r="CJ1482" s="350"/>
      <c r="CK1482" s="350"/>
      <c r="CL1482" s="350"/>
      <c r="CM1482" s="350"/>
      <c r="CN1482" s="350"/>
      <c r="CO1482" s="350"/>
      <c r="CP1482" s="350"/>
      <c r="CQ1482" s="350"/>
      <c r="CR1482" s="350"/>
      <c r="CS1482" s="350"/>
      <c r="CT1482" s="350"/>
      <c r="CU1482" s="350"/>
      <c r="CV1482" s="350"/>
      <c r="CW1482" s="350"/>
      <c r="CX1482" s="350"/>
      <c r="CY1482" s="350"/>
      <c r="CZ1482" s="350"/>
      <c r="DA1482" s="350"/>
      <c r="DB1482" s="350"/>
      <c r="DC1482" s="350"/>
      <c r="DD1482" s="350"/>
      <c r="DE1482" s="350"/>
      <c r="DF1482" s="350"/>
      <c r="DG1482" s="350"/>
      <c r="DH1482" s="350"/>
      <c r="DI1482" s="350"/>
      <c r="DJ1482" s="350"/>
      <c r="DK1482" s="350"/>
      <c r="DL1482" s="350"/>
      <c r="DM1482" s="350"/>
      <c r="DN1482" s="350"/>
      <c r="DO1482" s="350"/>
      <c r="DP1482" s="350"/>
      <c r="DQ1482" s="350"/>
      <c r="DR1482" s="350"/>
      <c r="DS1482" s="350"/>
      <c r="DT1482" s="350"/>
      <c r="DU1482" s="350"/>
      <c r="DV1482" s="350"/>
      <c r="DW1482" s="350"/>
      <c r="DX1482" s="350"/>
      <c r="DY1482" s="350"/>
      <c r="DZ1482" s="350"/>
      <c r="EA1482" s="350"/>
      <c r="EB1482" s="350"/>
      <c r="EC1482" s="350"/>
      <c r="ED1482" s="350"/>
      <c r="EE1482" s="350"/>
      <c r="EF1482" s="350"/>
      <c r="EG1482" s="350"/>
      <c r="EH1482" s="350"/>
      <c r="EI1482" s="350"/>
      <c r="EJ1482" s="350"/>
      <c r="EK1482" s="350"/>
      <c r="EL1482" s="350"/>
      <c r="EM1482" s="350"/>
      <c r="EN1482" s="350"/>
      <c r="EO1482" s="350"/>
      <c r="EP1482" s="350"/>
      <c r="EQ1482" s="350"/>
      <c r="ER1482" s="350"/>
      <c r="ES1482" s="350"/>
      <c r="ET1482" s="350"/>
      <c r="EU1482" s="350"/>
      <c r="EV1482" s="350"/>
      <c r="EW1482" s="350"/>
      <c r="EX1482" s="350"/>
      <c r="EY1482" s="350"/>
      <c r="EZ1482" s="350"/>
      <c r="FA1482" s="350"/>
      <c r="FB1482" s="350"/>
      <c r="FC1482" s="350"/>
      <c r="FD1482" s="350"/>
      <c r="FE1482" s="350"/>
      <c r="FF1482" s="350"/>
      <c r="FG1482" s="350"/>
      <c r="FH1482" s="350"/>
      <c r="FI1482" s="350"/>
      <c r="FJ1482" s="350"/>
      <c r="FK1482" s="350"/>
      <c r="FL1482" s="350"/>
      <c r="FM1482" s="350"/>
      <c r="FN1482" s="350"/>
      <c r="FO1482" s="350"/>
      <c r="FP1482" s="350"/>
      <c r="FQ1482" s="350"/>
      <c r="FR1482" s="350"/>
      <c r="FS1482" s="350"/>
      <c r="FT1482" s="350"/>
      <c r="FU1482" s="350"/>
      <c r="FV1482" s="350"/>
      <c r="FW1482" s="350"/>
      <c r="FX1482" s="350"/>
      <c r="FY1482" s="350"/>
      <c r="FZ1482" s="350"/>
      <c r="GA1482" s="350"/>
      <c r="GB1482" s="350"/>
      <c r="GC1482" s="350"/>
      <c r="GD1482" s="350"/>
      <c r="GE1482" s="350"/>
      <c r="GF1482" s="350"/>
      <c r="GG1482" s="350"/>
      <c r="GH1482" s="350"/>
      <c r="GI1482" s="350"/>
      <c r="GJ1482" s="350"/>
      <c r="GK1482" s="350"/>
      <c r="GL1482" s="350"/>
      <c r="GM1482" s="350"/>
      <c r="GN1482" s="350"/>
      <c r="GO1482" s="350"/>
      <c r="GP1482" s="350"/>
      <c r="GQ1482" s="350"/>
      <c r="GR1482" s="350"/>
      <c r="GS1482" s="350"/>
      <c r="GT1482" s="350"/>
      <c r="GU1482" s="350"/>
      <c r="GV1482" s="350"/>
      <c r="GW1482" s="350"/>
      <c r="GX1482" s="350"/>
      <c r="GY1482" s="350"/>
      <c r="GZ1482" s="350"/>
      <c r="HA1482" s="350"/>
      <c r="HB1482" s="350"/>
      <c r="HC1482" s="350"/>
      <c r="HD1482" s="350"/>
      <c r="HE1482" s="350"/>
      <c r="HF1482" s="350"/>
      <c r="HG1482" s="350"/>
      <c r="HH1482" s="350"/>
      <c r="HI1482" s="350"/>
      <c r="HJ1482" s="350"/>
      <c r="HK1482" s="350"/>
      <c r="HL1482" s="350"/>
      <c r="HM1482" s="350"/>
      <c r="HN1482" s="350"/>
      <c r="HO1482" s="350"/>
      <c r="HP1482" s="350"/>
      <c r="HQ1482" s="350"/>
      <c r="HR1482" s="350"/>
      <c r="HS1482" s="350"/>
      <c r="HT1482" s="350"/>
      <c r="HU1482" s="350"/>
      <c r="HV1482" s="350"/>
      <c r="HW1482" s="350"/>
      <c r="HX1482" s="350"/>
      <c r="HY1482" s="350"/>
      <c r="HZ1482" s="350"/>
      <c r="IA1482" s="350"/>
      <c r="IB1482" s="350"/>
      <c r="IC1482" s="350"/>
      <c r="ID1482" s="350"/>
      <c r="IE1482" s="350"/>
      <c r="IF1482" s="350"/>
      <c r="IG1482" s="350"/>
      <c r="IH1482" s="350"/>
      <c r="II1482" s="350"/>
      <c r="IJ1482" s="350"/>
      <c r="IK1482" s="350"/>
      <c r="IL1482" s="350"/>
      <c r="IM1482" s="350"/>
      <c r="IN1482" s="350"/>
      <c r="IO1482" s="350"/>
      <c r="IP1482" s="350"/>
      <c r="IQ1482" s="350"/>
      <c r="IR1482" s="350"/>
      <c r="IS1482" s="350"/>
      <c r="IT1482" s="350"/>
      <c r="IU1482" s="350"/>
      <c r="IV1482" s="350"/>
    </row>
    <row r="1483" spans="1:256" s="62" customFormat="1" x14ac:dyDescent="0.2">
      <c r="A1483" s="350" t="s">
        <v>894</v>
      </c>
      <c r="B1483" s="352">
        <v>41886.213194444441</v>
      </c>
      <c r="C1483" s="352">
        <v>41886.381249999999</v>
      </c>
      <c r="D1483" s="350" t="s">
        <v>3910</v>
      </c>
      <c r="E1483" s="350" t="s">
        <v>3909</v>
      </c>
      <c r="F1483" s="350"/>
      <c r="G1483" s="350">
        <v>50</v>
      </c>
      <c r="H1483" s="350"/>
      <c r="I1483" s="350"/>
      <c r="J1483" s="350"/>
      <c r="K1483" s="350"/>
      <c r="L1483" s="350"/>
      <c r="M1483" s="350">
        <v>4.9000000000000004</v>
      </c>
      <c r="N1483" s="350"/>
      <c r="O1483" s="350">
        <v>10.199999999999999</v>
      </c>
      <c r="P1483" s="350"/>
      <c r="Q1483" s="350">
        <v>20</v>
      </c>
      <c r="R1483" s="350"/>
      <c r="S1483" s="350">
        <v>9.8000000000000004E-2</v>
      </c>
      <c r="T1483" s="350"/>
      <c r="U1483" s="350">
        <v>0.41</v>
      </c>
      <c r="V1483" s="350"/>
      <c r="W1483" s="350">
        <v>2.7</v>
      </c>
      <c r="X1483" s="350"/>
      <c r="Y1483" s="350">
        <v>3.2</v>
      </c>
      <c r="Z1483" s="350"/>
      <c r="AA1483" s="350">
        <v>1</v>
      </c>
      <c r="AB1483" s="350"/>
      <c r="AC1483" s="350">
        <v>82</v>
      </c>
      <c r="AD1483" s="350" t="s">
        <v>1784</v>
      </c>
      <c r="AE1483" s="350">
        <v>10</v>
      </c>
      <c r="AF1483" s="350" t="s">
        <v>1784</v>
      </c>
      <c r="AG1483" s="350">
        <v>10</v>
      </c>
      <c r="AH1483" s="350" t="s">
        <v>1784</v>
      </c>
      <c r="AI1483" s="350">
        <v>5</v>
      </c>
      <c r="AJ1483" s="350" t="s">
        <v>1784</v>
      </c>
      <c r="AK1483" s="350">
        <v>2.5</v>
      </c>
      <c r="AL1483" s="350"/>
      <c r="AM1483" s="350">
        <v>7.5</v>
      </c>
      <c r="AN1483" s="350"/>
      <c r="AO1483" s="350">
        <v>38</v>
      </c>
      <c r="AP1483" s="350" t="s">
        <v>1784</v>
      </c>
      <c r="AQ1483" s="350">
        <v>0.25</v>
      </c>
      <c r="AR1483" s="350"/>
      <c r="AS1483" s="350"/>
      <c r="AT1483" s="350"/>
      <c r="AU1483" s="350"/>
      <c r="AV1483" s="350"/>
      <c r="AW1483" s="350"/>
      <c r="AX1483" s="350"/>
      <c r="AY1483" s="350"/>
      <c r="AZ1483" s="350"/>
      <c r="BA1483" s="350">
        <v>6</v>
      </c>
      <c r="BB1483" s="350"/>
      <c r="BC1483" s="350"/>
      <c r="BD1483" s="350"/>
      <c r="BE1483" s="350"/>
      <c r="BF1483" s="350"/>
      <c r="BG1483" s="350"/>
      <c r="BH1483" s="350"/>
      <c r="BI1483" s="350"/>
      <c r="BJ1483" s="350"/>
      <c r="BK1483" s="350"/>
      <c r="BL1483" s="350"/>
      <c r="BM1483" s="350"/>
      <c r="BN1483" s="350"/>
      <c r="BO1483" s="350"/>
      <c r="BP1483" s="350"/>
      <c r="BQ1483" s="350"/>
      <c r="BR1483" s="350"/>
      <c r="BS1483" s="350"/>
      <c r="BT1483" s="350"/>
      <c r="BU1483" s="350"/>
      <c r="BV1483" s="350"/>
      <c r="BW1483" s="350"/>
      <c r="BX1483" s="350"/>
      <c r="BY1483" s="350"/>
      <c r="BZ1483" s="350"/>
      <c r="CA1483" s="350">
        <v>2</v>
      </c>
      <c r="CB1483" s="350" t="s">
        <v>1784</v>
      </c>
      <c r="CC1483" s="350">
        <v>0.25</v>
      </c>
      <c r="CD1483" s="350" t="s">
        <v>1784</v>
      </c>
      <c r="CE1483" s="350">
        <v>10</v>
      </c>
      <c r="CF1483" s="350"/>
      <c r="CG1483" s="350"/>
      <c r="CH1483" s="350"/>
      <c r="CI1483" s="350"/>
      <c r="CJ1483" s="350"/>
      <c r="CK1483" s="350"/>
      <c r="CL1483" s="350"/>
      <c r="CM1483" s="350"/>
      <c r="CN1483" s="350"/>
      <c r="CO1483" s="350"/>
      <c r="CP1483" s="350"/>
      <c r="CQ1483" s="350"/>
      <c r="CR1483" s="350"/>
      <c r="CS1483" s="350"/>
      <c r="CT1483" s="350"/>
      <c r="CU1483" s="350"/>
      <c r="CV1483" s="350"/>
      <c r="CW1483" s="350"/>
      <c r="CX1483" s="350"/>
      <c r="CY1483" s="350"/>
      <c r="CZ1483" s="350"/>
      <c r="DA1483" s="350"/>
      <c r="DB1483" s="350"/>
      <c r="DC1483" s="350"/>
      <c r="DD1483" s="350"/>
      <c r="DE1483" s="350"/>
      <c r="DF1483" s="350"/>
      <c r="DG1483" s="350"/>
      <c r="DH1483" s="350"/>
      <c r="DI1483" s="350"/>
      <c r="DJ1483" s="350"/>
      <c r="DK1483" s="350"/>
      <c r="DL1483" s="350"/>
      <c r="DM1483" s="350"/>
      <c r="DN1483" s="350"/>
      <c r="DO1483" s="350"/>
      <c r="DP1483" s="350"/>
      <c r="DQ1483" s="350"/>
      <c r="DR1483" s="350"/>
      <c r="DS1483" s="350"/>
      <c r="DT1483" s="350"/>
      <c r="DU1483" s="350"/>
      <c r="DV1483" s="350"/>
      <c r="DW1483" s="350"/>
      <c r="DX1483" s="350"/>
      <c r="DY1483" s="350"/>
      <c r="DZ1483" s="350"/>
      <c r="EA1483" s="350"/>
      <c r="EB1483" s="350"/>
      <c r="EC1483" s="350"/>
      <c r="ED1483" s="350"/>
      <c r="EE1483" s="350"/>
      <c r="EF1483" s="350"/>
      <c r="EG1483" s="350"/>
      <c r="EH1483" s="350"/>
      <c r="EI1483" s="350"/>
      <c r="EJ1483" s="350"/>
      <c r="EK1483" s="350"/>
      <c r="EL1483" s="350"/>
      <c r="EM1483" s="350"/>
      <c r="EN1483" s="350"/>
      <c r="EO1483" s="350"/>
      <c r="EP1483" s="350"/>
      <c r="EQ1483" s="350"/>
      <c r="ER1483" s="350"/>
      <c r="ES1483" s="350"/>
      <c r="ET1483" s="350"/>
      <c r="EU1483" s="350"/>
      <c r="EV1483" s="350"/>
      <c r="EW1483" s="350"/>
      <c r="EX1483" s="350"/>
      <c r="EY1483" s="350"/>
      <c r="EZ1483" s="350"/>
      <c r="FA1483" s="350"/>
      <c r="FB1483" s="350"/>
      <c r="FC1483" s="350"/>
      <c r="FD1483" s="350"/>
      <c r="FE1483" s="350"/>
      <c r="FF1483" s="350"/>
      <c r="FG1483" s="350"/>
      <c r="FH1483" s="350"/>
      <c r="FI1483" s="350"/>
      <c r="FJ1483" s="350"/>
      <c r="FK1483" s="350"/>
      <c r="FL1483" s="350"/>
      <c r="FM1483" s="350"/>
      <c r="FN1483" s="350"/>
      <c r="FO1483" s="350"/>
      <c r="FP1483" s="350"/>
      <c r="FQ1483" s="350"/>
      <c r="FR1483" s="350"/>
      <c r="FS1483" s="350"/>
      <c r="FT1483" s="350"/>
      <c r="FU1483" s="350"/>
      <c r="FV1483" s="350"/>
      <c r="FW1483" s="350"/>
      <c r="FX1483" s="350"/>
      <c r="FY1483" s="350"/>
      <c r="FZ1483" s="350"/>
      <c r="GA1483" s="350"/>
      <c r="GB1483" s="350"/>
      <c r="GC1483" s="350"/>
      <c r="GD1483" s="350"/>
      <c r="GE1483" s="350"/>
      <c r="GF1483" s="350"/>
      <c r="GG1483" s="350"/>
      <c r="GH1483" s="350"/>
      <c r="GI1483" s="350"/>
      <c r="GJ1483" s="350"/>
      <c r="GK1483" s="350"/>
      <c r="GL1483" s="350"/>
      <c r="GM1483" s="350"/>
      <c r="GN1483" s="350"/>
      <c r="GO1483" s="350"/>
      <c r="GP1483" s="350"/>
      <c r="GQ1483" s="350"/>
      <c r="GR1483" s="350"/>
      <c r="GS1483" s="350"/>
      <c r="GT1483" s="350"/>
      <c r="GU1483" s="350"/>
      <c r="GV1483" s="350"/>
      <c r="GW1483" s="350"/>
      <c r="GX1483" s="350"/>
      <c r="GY1483" s="350"/>
      <c r="GZ1483" s="350"/>
      <c r="HA1483" s="350"/>
      <c r="HB1483" s="350"/>
      <c r="HC1483" s="350"/>
      <c r="HD1483" s="350"/>
      <c r="HE1483" s="350"/>
      <c r="HF1483" s="350"/>
      <c r="HG1483" s="350"/>
      <c r="HH1483" s="350"/>
      <c r="HI1483" s="350"/>
      <c r="HJ1483" s="350"/>
      <c r="HK1483" s="350"/>
      <c r="HL1483" s="350"/>
      <c r="HM1483" s="350"/>
      <c r="HN1483" s="350"/>
      <c r="HO1483" s="350"/>
      <c r="HP1483" s="350"/>
      <c r="HQ1483" s="350"/>
      <c r="HR1483" s="350"/>
      <c r="HS1483" s="350"/>
      <c r="HT1483" s="350"/>
      <c r="HU1483" s="350"/>
      <c r="HV1483" s="350"/>
      <c r="HW1483" s="350"/>
      <c r="HX1483" s="350"/>
      <c r="HY1483" s="350"/>
      <c r="HZ1483" s="350"/>
      <c r="IA1483" s="350"/>
      <c r="IB1483" s="350"/>
      <c r="IC1483" s="350"/>
      <c r="ID1483" s="350"/>
      <c r="IE1483" s="350"/>
      <c r="IF1483" s="350"/>
      <c r="IG1483" s="350"/>
      <c r="IH1483" s="350"/>
      <c r="II1483" s="350"/>
      <c r="IJ1483" s="350"/>
      <c r="IK1483" s="350"/>
      <c r="IL1483" s="350"/>
      <c r="IM1483" s="350"/>
      <c r="IN1483" s="350"/>
      <c r="IO1483" s="350"/>
      <c r="IP1483" s="350"/>
      <c r="IQ1483" s="350"/>
      <c r="IR1483" s="350"/>
      <c r="IS1483" s="350"/>
      <c r="IT1483" s="350"/>
      <c r="IU1483" s="350"/>
      <c r="IV1483" s="350"/>
    </row>
    <row r="1484" spans="1:256" s="62" customFormat="1" x14ac:dyDescent="0.2">
      <c r="A1484" s="350" t="s">
        <v>894</v>
      </c>
      <c r="B1484" s="352">
        <v>41886.3125</v>
      </c>
      <c r="C1484" s="350"/>
      <c r="D1484" s="350" t="s">
        <v>3908</v>
      </c>
      <c r="E1484" s="350" t="s">
        <v>3907</v>
      </c>
      <c r="F1484" s="350"/>
      <c r="G1484" s="350">
        <v>70</v>
      </c>
      <c r="H1484" s="350"/>
      <c r="I1484" s="350"/>
      <c r="J1484" s="350"/>
      <c r="K1484" s="350">
        <v>0.55000000000000004</v>
      </c>
      <c r="L1484" s="350"/>
      <c r="M1484" s="350"/>
      <c r="N1484" s="350"/>
      <c r="O1484" s="350"/>
      <c r="P1484" s="350"/>
      <c r="Q1484" s="350"/>
      <c r="R1484" s="350"/>
      <c r="S1484" s="350"/>
      <c r="T1484" s="350"/>
      <c r="U1484" s="350"/>
      <c r="V1484" s="350"/>
      <c r="W1484" s="350"/>
      <c r="X1484" s="350"/>
      <c r="Y1484" s="350"/>
      <c r="Z1484" s="350"/>
      <c r="AA1484" s="350"/>
      <c r="AB1484" s="350"/>
      <c r="AC1484" s="350"/>
      <c r="AD1484" s="350"/>
      <c r="AE1484" s="350"/>
      <c r="AF1484" s="350"/>
      <c r="AG1484" s="350"/>
      <c r="AH1484" s="350"/>
      <c r="AI1484" s="350"/>
      <c r="AJ1484" s="350"/>
      <c r="AK1484" s="350"/>
      <c r="AL1484" s="350"/>
      <c r="AM1484" s="350"/>
      <c r="AN1484" s="350"/>
      <c r="AO1484" s="350"/>
      <c r="AP1484" s="350"/>
      <c r="AQ1484" s="350"/>
      <c r="AR1484" s="350"/>
      <c r="AS1484" s="350"/>
      <c r="AT1484" s="350"/>
      <c r="AU1484" s="350"/>
      <c r="AV1484" s="350"/>
      <c r="AW1484" s="350"/>
      <c r="AX1484" s="350"/>
      <c r="AY1484" s="350"/>
      <c r="AZ1484" s="350"/>
      <c r="BA1484" s="350"/>
      <c r="BB1484" s="350"/>
      <c r="BC1484" s="350"/>
      <c r="BD1484" s="350"/>
      <c r="BE1484" s="350"/>
      <c r="BF1484" s="350"/>
      <c r="BG1484" s="350"/>
      <c r="BH1484" s="350"/>
      <c r="BI1484" s="350"/>
      <c r="BJ1484" s="350"/>
      <c r="BK1484" s="350"/>
      <c r="BL1484" s="350"/>
      <c r="BM1484" s="350"/>
      <c r="BN1484" s="350"/>
      <c r="BO1484" s="350"/>
      <c r="BP1484" s="350"/>
      <c r="BQ1484" s="350"/>
      <c r="BR1484" s="350"/>
      <c r="BS1484" s="350"/>
      <c r="BT1484" s="350"/>
      <c r="BU1484" s="350"/>
      <c r="BV1484" s="350"/>
      <c r="BW1484" s="350"/>
      <c r="BX1484" s="350" t="s">
        <v>1784</v>
      </c>
      <c r="BY1484" s="350">
        <v>1.9</v>
      </c>
      <c r="BZ1484" s="350"/>
      <c r="CA1484" s="350"/>
      <c r="CB1484" s="350"/>
      <c r="CC1484" s="350"/>
      <c r="CD1484" s="350"/>
      <c r="CE1484" s="350"/>
      <c r="CF1484" s="350"/>
      <c r="CG1484" s="350"/>
      <c r="CH1484" s="350"/>
      <c r="CI1484" s="350"/>
      <c r="CJ1484" s="350"/>
      <c r="CK1484" s="350"/>
      <c r="CL1484" s="350"/>
      <c r="CM1484" s="350"/>
      <c r="CN1484" s="350"/>
      <c r="CO1484" s="350"/>
      <c r="CP1484" s="350"/>
      <c r="CQ1484" s="350"/>
      <c r="CR1484" s="350"/>
      <c r="CS1484" s="350"/>
      <c r="CT1484" s="350"/>
      <c r="CU1484" s="350"/>
      <c r="CV1484" s="350"/>
      <c r="CW1484" s="350"/>
      <c r="CX1484" s="350"/>
      <c r="CY1484" s="350"/>
      <c r="CZ1484" s="350"/>
      <c r="DA1484" s="350"/>
      <c r="DB1484" s="350"/>
      <c r="DC1484" s="350"/>
      <c r="DD1484" s="350"/>
      <c r="DE1484" s="350"/>
      <c r="DF1484" s="350"/>
      <c r="DG1484" s="350"/>
      <c r="DH1484" s="350"/>
      <c r="DI1484" s="350"/>
      <c r="DJ1484" s="350"/>
      <c r="DK1484" s="350"/>
      <c r="DL1484" s="350"/>
      <c r="DM1484" s="350"/>
      <c r="DN1484" s="350"/>
      <c r="DO1484" s="350"/>
      <c r="DP1484" s="350"/>
      <c r="DQ1484" s="350"/>
      <c r="DR1484" s="350"/>
      <c r="DS1484" s="350"/>
      <c r="DT1484" s="350"/>
      <c r="DU1484" s="350"/>
      <c r="DV1484" s="350"/>
      <c r="DW1484" s="350"/>
      <c r="DX1484" s="350"/>
      <c r="DY1484" s="350"/>
      <c r="DZ1484" s="350"/>
      <c r="EA1484" s="350"/>
      <c r="EB1484" s="350"/>
      <c r="EC1484" s="350"/>
      <c r="ED1484" s="350"/>
      <c r="EE1484" s="350"/>
      <c r="EF1484" s="350"/>
      <c r="EG1484" s="350"/>
      <c r="EH1484" s="350"/>
      <c r="EI1484" s="350"/>
      <c r="EJ1484" s="350"/>
      <c r="EK1484" s="350"/>
      <c r="EL1484" s="350"/>
      <c r="EM1484" s="350"/>
      <c r="EN1484" s="350"/>
      <c r="EO1484" s="350"/>
      <c r="EP1484" s="350"/>
      <c r="EQ1484" s="350"/>
      <c r="ER1484" s="350"/>
      <c r="ES1484" s="350"/>
      <c r="ET1484" s="350"/>
      <c r="EU1484" s="350"/>
      <c r="EV1484" s="350"/>
      <c r="EW1484" s="350"/>
      <c r="EX1484" s="350"/>
      <c r="EY1484" s="350"/>
      <c r="EZ1484" s="350"/>
      <c r="FA1484" s="350"/>
      <c r="FB1484" s="350"/>
      <c r="FC1484" s="350"/>
      <c r="FD1484" s="350"/>
      <c r="FE1484" s="350"/>
      <c r="FF1484" s="350"/>
      <c r="FG1484" s="350"/>
      <c r="FH1484" s="350"/>
      <c r="FI1484" s="350"/>
      <c r="FJ1484" s="350"/>
      <c r="FK1484" s="350"/>
      <c r="FL1484" s="350"/>
      <c r="FM1484" s="350"/>
      <c r="FN1484" s="350"/>
      <c r="FO1484" s="350"/>
      <c r="FP1484" s="350"/>
      <c r="FQ1484" s="350"/>
      <c r="FR1484" s="350"/>
      <c r="FS1484" s="350"/>
      <c r="FT1484" s="350"/>
      <c r="FU1484" s="350"/>
      <c r="FV1484" s="350"/>
      <c r="FW1484" s="350"/>
      <c r="FX1484" s="350"/>
      <c r="FY1484" s="350"/>
      <c r="FZ1484" s="350"/>
      <c r="GA1484" s="350"/>
      <c r="GB1484" s="350"/>
      <c r="GC1484" s="350"/>
      <c r="GD1484" s="350"/>
      <c r="GE1484" s="350"/>
      <c r="GF1484" s="350"/>
      <c r="GG1484" s="350"/>
      <c r="GH1484" s="350"/>
      <c r="GI1484" s="350"/>
      <c r="GJ1484" s="350"/>
      <c r="GK1484" s="350"/>
      <c r="GL1484" s="350"/>
      <c r="GM1484" s="350"/>
      <c r="GN1484" s="350"/>
      <c r="GO1484" s="350"/>
      <c r="GP1484" s="350"/>
      <c r="GQ1484" s="350"/>
      <c r="GR1484" s="350"/>
      <c r="GS1484" s="350"/>
      <c r="GT1484" s="350"/>
      <c r="GU1484" s="350"/>
      <c r="GV1484" s="350"/>
      <c r="GW1484" s="350"/>
      <c r="GX1484" s="350"/>
      <c r="GY1484" s="350"/>
      <c r="GZ1484" s="350"/>
      <c r="HA1484" s="350"/>
      <c r="HB1484" s="350"/>
      <c r="HC1484" s="350"/>
      <c r="HD1484" s="350"/>
      <c r="HE1484" s="350"/>
      <c r="HF1484" s="350"/>
      <c r="HG1484" s="350"/>
      <c r="HH1484" s="350"/>
      <c r="HI1484" s="350"/>
      <c r="HJ1484" s="350"/>
      <c r="HK1484" s="350"/>
      <c r="HL1484" s="350"/>
      <c r="HM1484" s="350"/>
      <c r="HN1484" s="350"/>
      <c r="HO1484" s="350"/>
      <c r="HP1484" s="350"/>
      <c r="HQ1484" s="350"/>
      <c r="HR1484" s="350"/>
      <c r="HS1484" s="350"/>
      <c r="HT1484" s="350"/>
      <c r="HU1484" s="350"/>
      <c r="HV1484" s="350"/>
      <c r="HW1484" s="350"/>
      <c r="HX1484" s="350"/>
      <c r="HY1484" s="350"/>
      <c r="HZ1484" s="350"/>
      <c r="IA1484" s="350"/>
      <c r="IB1484" s="350"/>
      <c r="IC1484" s="350"/>
      <c r="ID1484" s="350"/>
      <c r="IE1484" s="350"/>
      <c r="IF1484" s="350"/>
      <c r="IG1484" s="350"/>
      <c r="IH1484" s="350"/>
      <c r="II1484" s="350"/>
      <c r="IJ1484" s="350"/>
      <c r="IK1484" s="350"/>
      <c r="IL1484" s="350"/>
      <c r="IM1484" s="350"/>
      <c r="IN1484" s="350"/>
      <c r="IO1484" s="350"/>
      <c r="IP1484" s="350"/>
      <c r="IQ1484" s="350"/>
      <c r="IR1484" s="350"/>
      <c r="IS1484" s="350"/>
      <c r="IT1484" s="350"/>
      <c r="IU1484" s="350"/>
      <c r="IV1484" s="350"/>
    </row>
    <row r="1485" spans="1:256" s="250" customFormat="1" x14ac:dyDescent="0.2">
      <c r="A1485" s="240" t="s">
        <v>1247</v>
      </c>
      <c r="B1485" s="278">
        <v>35375.583333333336</v>
      </c>
      <c r="C1485" s="278"/>
      <c r="D1485" s="240" t="s">
        <v>1248</v>
      </c>
      <c r="E1485" s="240"/>
      <c r="F1485" s="240"/>
      <c r="G1485" s="240">
        <v>10</v>
      </c>
      <c r="H1485" s="240"/>
      <c r="I1485" s="240"/>
      <c r="J1485" s="240"/>
      <c r="K1485" s="240">
        <v>8.6</v>
      </c>
      <c r="L1485" s="240"/>
      <c r="M1485" s="240"/>
      <c r="N1485" s="240"/>
      <c r="O1485" s="240">
        <v>12.2</v>
      </c>
      <c r="P1485" s="240"/>
      <c r="Q1485" s="240"/>
      <c r="R1485" s="240"/>
      <c r="S1485" s="240">
        <v>0.09</v>
      </c>
      <c r="T1485" s="240"/>
      <c r="U1485" s="240">
        <v>0.8</v>
      </c>
      <c r="V1485" s="240"/>
      <c r="W1485" s="240"/>
      <c r="X1485" s="240"/>
      <c r="Y1485" s="240"/>
      <c r="Z1485" s="240"/>
      <c r="AA1485" s="240">
        <v>105</v>
      </c>
      <c r="AB1485" s="240"/>
      <c r="AC1485" s="240">
        <v>776</v>
      </c>
      <c r="AD1485" s="240" t="s">
        <v>1784</v>
      </c>
      <c r="AE1485" s="240">
        <v>6.4</v>
      </c>
      <c r="AF1485" s="240" t="s">
        <v>1784</v>
      </c>
      <c r="AG1485" s="240">
        <v>4</v>
      </c>
      <c r="AH1485" s="240"/>
      <c r="AI1485" s="240"/>
      <c r="AJ1485" s="240"/>
      <c r="AK1485" s="240"/>
      <c r="AL1485" s="240"/>
      <c r="AM1485" s="240">
        <v>7.75</v>
      </c>
      <c r="AN1485" s="240"/>
      <c r="AO1485" s="240">
        <v>164</v>
      </c>
      <c r="AP1485" s="240"/>
      <c r="AQ1485" s="240"/>
      <c r="AR1485" s="240"/>
      <c r="AS1485" s="240"/>
      <c r="AT1485" s="240"/>
      <c r="AU1485" s="240"/>
      <c r="AV1485" s="240"/>
      <c r="AW1485" s="240"/>
      <c r="AX1485" s="240"/>
      <c r="AY1485" s="240"/>
      <c r="AZ1485" s="240"/>
      <c r="BA1485" s="240"/>
      <c r="BB1485" s="240"/>
      <c r="BC1485" s="240"/>
      <c r="BD1485" s="240"/>
      <c r="BE1485" s="240"/>
      <c r="BF1485" s="240"/>
      <c r="BG1485" s="240"/>
      <c r="BH1485" s="240"/>
      <c r="BI1485" s="240"/>
      <c r="BJ1485" s="240"/>
      <c r="BK1485" s="240"/>
      <c r="BL1485" s="240"/>
      <c r="BM1485" s="240"/>
      <c r="BN1485" s="240"/>
      <c r="BO1485" s="240"/>
      <c r="BP1485" s="240"/>
      <c r="BQ1485" s="240">
        <v>4.1000000000000002E-2</v>
      </c>
      <c r="BR1485" s="240"/>
      <c r="BS1485" s="240"/>
      <c r="BT1485" s="240"/>
      <c r="BU1485" s="240"/>
      <c r="BV1485" s="240"/>
      <c r="BW1485" s="240"/>
      <c r="BX1485" s="240"/>
      <c r="BY1485" s="240"/>
      <c r="BZ1485" s="240"/>
      <c r="CA1485" s="240"/>
      <c r="CB1485" s="240"/>
      <c r="CC1485" s="240"/>
      <c r="CD1485" s="240"/>
      <c r="CE1485" s="240"/>
      <c r="CF1485" s="240"/>
      <c r="CG1485" s="240"/>
      <c r="CH1485" s="240"/>
      <c r="CI1485" s="240"/>
      <c r="CJ1485" s="240"/>
      <c r="CK1485" s="240"/>
      <c r="CL1485" s="240"/>
      <c r="CM1485" s="240"/>
      <c r="CN1485" s="240"/>
      <c r="CO1485" s="240"/>
      <c r="CP1485" s="240"/>
      <c r="CQ1485" s="240"/>
      <c r="CR1485" s="240"/>
      <c r="CS1485" s="240"/>
      <c r="CT1485" s="240"/>
      <c r="CU1485" s="240"/>
      <c r="CV1485" s="240"/>
      <c r="CW1485" s="240"/>
      <c r="CX1485" s="271"/>
      <c r="CY1485" s="271"/>
      <c r="CZ1485" s="271"/>
      <c r="DA1485" s="271"/>
      <c r="DB1485" s="271"/>
      <c r="DC1485" s="271"/>
      <c r="DD1485" s="271"/>
      <c r="DE1485" s="271"/>
      <c r="DF1485" s="271"/>
      <c r="DG1485" s="271"/>
      <c r="DH1485" s="271"/>
      <c r="DI1485" s="271"/>
      <c r="DJ1485" s="271"/>
      <c r="DK1485" s="271"/>
      <c r="DL1485" s="271"/>
      <c r="DM1485" s="271"/>
      <c r="DN1485" s="271"/>
      <c r="DO1485" s="271"/>
      <c r="DP1485" s="271"/>
      <c r="DQ1485" s="271"/>
      <c r="DR1485" s="271"/>
      <c r="DS1485" s="271"/>
      <c r="DT1485" s="271"/>
      <c r="DU1485" s="271"/>
      <c r="DV1485" s="271"/>
      <c r="DW1485" s="271"/>
      <c r="DX1485" s="271"/>
      <c r="DY1485" s="271"/>
      <c r="DZ1485" s="271"/>
      <c r="EA1485" s="271"/>
      <c r="EB1485" s="271"/>
      <c r="EC1485" s="271"/>
      <c r="ED1485" s="271"/>
      <c r="EE1485" s="271"/>
      <c r="EF1485" s="271"/>
      <c r="EG1485" s="271"/>
      <c r="EH1485" s="271"/>
      <c r="EI1485" s="271"/>
      <c r="EJ1485" s="271"/>
      <c r="EK1485" s="271"/>
      <c r="EL1485" s="271"/>
      <c r="EM1485" s="271"/>
      <c r="EN1485" s="271"/>
      <c r="EO1485" s="271"/>
      <c r="EP1485" s="271"/>
      <c r="EQ1485" s="271"/>
      <c r="ER1485" s="271"/>
      <c r="ES1485" s="271"/>
      <c r="ET1485" s="271"/>
      <c r="EU1485" s="271"/>
      <c r="EV1485" s="271"/>
      <c r="EW1485" s="271"/>
      <c r="EX1485" s="271"/>
      <c r="EY1485" s="271"/>
      <c r="EZ1485" s="271"/>
      <c r="FA1485" s="271"/>
      <c r="FB1485" s="271"/>
      <c r="FC1485" s="271"/>
      <c r="FD1485" s="271"/>
      <c r="FE1485" s="271"/>
      <c r="FF1485" s="271"/>
      <c r="FG1485" s="271"/>
      <c r="FH1485" s="271"/>
      <c r="FI1485" s="271"/>
      <c r="FJ1485" s="271"/>
      <c r="FK1485" s="271"/>
      <c r="FL1485" s="271"/>
      <c r="FM1485" s="271"/>
      <c r="FN1485" s="271"/>
      <c r="FO1485" s="271"/>
      <c r="FP1485" s="271"/>
      <c r="FQ1485" s="271"/>
      <c r="FR1485" s="271"/>
      <c r="FS1485" s="271"/>
      <c r="FT1485" s="271"/>
      <c r="FU1485" s="271"/>
      <c r="FV1485" s="271"/>
      <c r="FW1485" s="271"/>
      <c r="FX1485" s="271"/>
      <c r="FY1485" s="271"/>
      <c r="FZ1485" s="271"/>
      <c r="GA1485" s="271"/>
      <c r="GB1485" s="271"/>
      <c r="GC1485" s="271"/>
      <c r="GD1485" s="271"/>
      <c r="GE1485" s="271"/>
      <c r="GF1485" s="271"/>
      <c r="GG1485" s="271"/>
      <c r="GH1485" s="271"/>
      <c r="GI1485" s="271"/>
      <c r="GJ1485" s="271"/>
      <c r="GK1485" s="271"/>
      <c r="GL1485" s="271"/>
      <c r="GM1485" s="271"/>
      <c r="GN1485" s="271"/>
      <c r="GO1485" s="271"/>
      <c r="GP1485" s="271"/>
      <c r="GQ1485" s="271"/>
      <c r="GR1485" s="271"/>
      <c r="GS1485" s="271"/>
      <c r="GT1485" s="271"/>
      <c r="GU1485" s="271"/>
      <c r="GV1485" s="271"/>
      <c r="GW1485" s="271"/>
      <c r="GX1485" s="271"/>
      <c r="GY1485" s="271"/>
      <c r="GZ1485" s="271"/>
      <c r="HA1485" s="271"/>
      <c r="HB1485" s="271"/>
      <c r="HC1485" s="271"/>
      <c r="HD1485" s="271"/>
      <c r="HE1485" s="271"/>
      <c r="HF1485" s="271"/>
      <c r="HG1485" s="271"/>
      <c r="HH1485" s="271"/>
      <c r="HI1485" s="271"/>
      <c r="HJ1485" s="271"/>
      <c r="HK1485" s="271"/>
      <c r="HL1485" s="271"/>
      <c r="HM1485" s="271"/>
      <c r="HN1485" s="271"/>
      <c r="HO1485" s="271"/>
      <c r="HP1485" s="271"/>
      <c r="HQ1485" s="271"/>
      <c r="HR1485" s="271"/>
      <c r="HS1485" s="271"/>
      <c r="HT1485" s="271"/>
      <c r="HU1485" s="271"/>
      <c r="HV1485" s="271"/>
      <c r="HW1485" s="271"/>
      <c r="HX1485" s="271"/>
      <c r="HY1485" s="271"/>
      <c r="HZ1485" s="271"/>
      <c r="IA1485" s="271"/>
      <c r="IB1485" s="271"/>
      <c r="IC1485" s="271"/>
      <c r="ID1485" s="271"/>
      <c r="IE1485" s="271"/>
      <c r="IF1485" s="271"/>
      <c r="IG1485" s="271"/>
      <c r="IH1485" s="271"/>
      <c r="II1485" s="271"/>
      <c r="IJ1485" s="271"/>
      <c r="IK1485" s="271"/>
      <c r="IL1485" s="271"/>
      <c r="IM1485" s="271"/>
      <c r="IN1485" s="271"/>
      <c r="IO1485" s="271"/>
      <c r="IP1485" s="271"/>
      <c r="IQ1485" s="271"/>
      <c r="IR1485" s="271"/>
      <c r="IS1485" s="271"/>
      <c r="IT1485" s="271"/>
      <c r="IU1485" s="271"/>
      <c r="IV1485" s="271"/>
    </row>
    <row r="1486" spans="1:256" s="250" customFormat="1" x14ac:dyDescent="0.2">
      <c r="A1486" s="240" t="s">
        <v>1247</v>
      </c>
      <c r="B1486" s="278">
        <v>35393.128472222219</v>
      </c>
      <c r="C1486" s="278"/>
      <c r="D1486" s="240" t="s">
        <v>1249</v>
      </c>
      <c r="E1486" s="240"/>
      <c r="F1486" s="240"/>
      <c r="G1486" s="240">
        <v>50</v>
      </c>
      <c r="H1486" s="240"/>
      <c r="I1486" s="240"/>
      <c r="J1486" s="240"/>
      <c r="K1486" s="240">
        <v>2.7</v>
      </c>
      <c r="L1486" s="240"/>
      <c r="M1486" s="240"/>
      <c r="N1486" s="240"/>
      <c r="O1486" s="240">
        <v>35.200000000000003</v>
      </c>
      <c r="P1486" s="240"/>
      <c r="Q1486" s="240"/>
      <c r="R1486" s="240" t="s">
        <v>1784</v>
      </c>
      <c r="S1486" s="240">
        <v>1.2999999999999999E-2</v>
      </c>
      <c r="T1486" s="240"/>
      <c r="U1486" s="240">
        <v>0.7</v>
      </c>
      <c r="V1486" s="240"/>
      <c r="W1486" s="240"/>
      <c r="X1486" s="240"/>
      <c r="Y1486" s="240"/>
      <c r="Z1486" s="240"/>
      <c r="AA1486" s="240"/>
      <c r="AB1486" s="240"/>
      <c r="AC1486" s="240"/>
      <c r="AD1486" s="240"/>
      <c r="AE1486" s="240"/>
      <c r="AF1486" s="240"/>
      <c r="AG1486" s="240"/>
      <c r="AH1486" s="240"/>
      <c r="AI1486" s="240"/>
      <c r="AJ1486" s="240"/>
      <c r="AK1486" s="240"/>
      <c r="AL1486" s="240"/>
      <c r="AM1486" s="240"/>
      <c r="AN1486" s="240"/>
      <c r="AO1486" s="240"/>
      <c r="AP1486" s="240"/>
      <c r="AQ1486" s="240"/>
      <c r="AR1486" s="240"/>
      <c r="AS1486" s="240"/>
      <c r="AT1486" s="240"/>
      <c r="AU1486" s="240"/>
      <c r="AV1486" s="240"/>
      <c r="AW1486" s="240"/>
      <c r="AX1486" s="240"/>
      <c r="AY1486" s="240"/>
      <c r="AZ1486" s="240"/>
      <c r="BA1486" s="240"/>
      <c r="BB1486" s="240"/>
      <c r="BC1486" s="240"/>
      <c r="BD1486" s="240"/>
      <c r="BE1486" s="240"/>
      <c r="BF1486" s="240"/>
      <c r="BG1486" s="240"/>
      <c r="BH1486" s="240"/>
      <c r="BI1486" s="240"/>
      <c r="BJ1486" s="240"/>
      <c r="BK1486" s="240"/>
      <c r="BL1486" s="240"/>
      <c r="BM1486" s="240"/>
      <c r="BN1486" s="240"/>
      <c r="BO1486" s="240"/>
      <c r="BP1486" s="240"/>
      <c r="BQ1486" s="240"/>
      <c r="BR1486" s="240"/>
      <c r="BS1486" s="240"/>
      <c r="BT1486" s="240"/>
      <c r="BU1486" s="240"/>
      <c r="BV1486" s="240"/>
      <c r="BW1486" s="240"/>
      <c r="BX1486" s="240"/>
      <c r="BY1486" s="240"/>
      <c r="BZ1486" s="240"/>
      <c r="CA1486" s="240"/>
      <c r="CB1486" s="240"/>
      <c r="CC1486" s="240"/>
      <c r="CD1486" s="240"/>
      <c r="CE1486" s="240"/>
      <c r="CF1486" s="240"/>
      <c r="CG1486" s="240"/>
      <c r="CH1486" s="240"/>
      <c r="CI1486" s="240"/>
      <c r="CJ1486" s="240"/>
      <c r="CK1486" s="240"/>
      <c r="CL1486" s="240"/>
      <c r="CM1486" s="240"/>
      <c r="CN1486" s="240"/>
      <c r="CO1486" s="240"/>
      <c r="CP1486" s="240"/>
      <c r="CQ1486" s="240"/>
      <c r="CR1486" s="240"/>
      <c r="CS1486" s="240"/>
      <c r="CT1486" s="240"/>
      <c r="CU1486" s="240"/>
      <c r="CV1486" s="240"/>
      <c r="CW1486" s="240"/>
      <c r="CX1486" s="271"/>
      <c r="CY1486" s="271"/>
      <c r="CZ1486" s="271"/>
      <c r="DA1486" s="271"/>
      <c r="DB1486" s="271"/>
      <c r="DC1486" s="271"/>
      <c r="DD1486" s="271"/>
      <c r="DE1486" s="271"/>
      <c r="DF1486" s="271"/>
      <c r="DG1486" s="271"/>
      <c r="DH1486" s="271"/>
      <c r="DI1486" s="271"/>
      <c r="DJ1486" s="271"/>
      <c r="DK1486" s="271"/>
      <c r="DL1486" s="271"/>
      <c r="DM1486" s="271"/>
      <c r="DN1486" s="271"/>
      <c r="DO1486" s="271"/>
      <c r="DP1486" s="271"/>
      <c r="DQ1486" s="271"/>
      <c r="DR1486" s="271"/>
      <c r="DS1486" s="271"/>
      <c r="DT1486" s="271"/>
      <c r="DU1486" s="271"/>
      <c r="DV1486" s="271"/>
      <c r="DW1486" s="271"/>
      <c r="DX1486" s="271"/>
      <c r="DY1486" s="271"/>
      <c r="DZ1486" s="271"/>
      <c r="EA1486" s="271"/>
      <c r="EB1486" s="271"/>
      <c r="EC1486" s="271"/>
      <c r="ED1486" s="271"/>
      <c r="EE1486" s="271"/>
      <c r="EF1486" s="271"/>
      <c r="EG1486" s="271"/>
      <c r="EH1486" s="271"/>
      <c r="EI1486" s="271"/>
      <c r="EJ1486" s="271"/>
      <c r="EK1486" s="271"/>
      <c r="EL1486" s="271"/>
      <c r="EM1486" s="271"/>
      <c r="EN1486" s="271"/>
      <c r="EO1486" s="271"/>
      <c r="EP1486" s="271"/>
      <c r="EQ1486" s="271"/>
      <c r="ER1486" s="271"/>
      <c r="ES1486" s="271"/>
      <c r="ET1486" s="271"/>
      <c r="EU1486" s="271"/>
      <c r="EV1486" s="271"/>
      <c r="EW1486" s="271"/>
      <c r="EX1486" s="271"/>
      <c r="EY1486" s="271"/>
      <c r="EZ1486" s="271"/>
      <c r="FA1486" s="271"/>
      <c r="FB1486" s="271"/>
      <c r="FC1486" s="271"/>
      <c r="FD1486" s="271"/>
      <c r="FE1486" s="271"/>
      <c r="FF1486" s="271"/>
      <c r="FG1486" s="271"/>
      <c r="FH1486" s="271"/>
      <c r="FI1486" s="271"/>
      <c r="FJ1486" s="271"/>
      <c r="FK1486" s="271"/>
      <c r="FL1486" s="271"/>
      <c r="FM1486" s="271"/>
      <c r="FN1486" s="271"/>
      <c r="FO1486" s="271"/>
      <c r="FP1486" s="271"/>
      <c r="FQ1486" s="271"/>
      <c r="FR1486" s="271"/>
      <c r="FS1486" s="271"/>
      <c r="FT1486" s="271"/>
      <c r="FU1486" s="271"/>
      <c r="FV1486" s="271"/>
      <c r="FW1486" s="271"/>
      <c r="FX1486" s="271"/>
      <c r="FY1486" s="271"/>
      <c r="FZ1486" s="271"/>
      <c r="GA1486" s="271"/>
      <c r="GB1486" s="271"/>
      <c r="GC1486" s="271"/>
      <c r="GD1486" s="271"/>
      <c r="GE1486" s="271"/>
      <c r="GF1486" s="271"/>
      <c r="GG1486" s="271"/>
      <c r="GH1486" s="271"/>
      <c r="GI1486" s="271"/>
      <c r="GJ1486" s="271"/>
      <c r="GK1486" s="271"/>
      <c r="GL1486" s="271"/>
      <c r="GM1486" s="271"/>
      <c r="GN1486" s="271"/>
      <c r="GO1486" s="271"/>
      <c r="GP1486" s="271"/>
      <c r="GQ1486" s="271"/>
      <c r="GR1486" s="271"/>
      <c r="GS1486" s="271"/>
      <c r="GT1486" s="271"/>
      <c r="GU1486" s="271"/>
      <c r="GV1486" s="271"/>
      <c r="GW1486" s="271"/>
      <c r="GX1486" s="271"/>
      <c r="GY1486" s="271"/>
      <c r="GZ1486" s="271"/>
      <c r="HA1486" s="271"/>
      <c r="HB1486" s="271"/>
      <c r="HC1486" s="271"/>
      <c r="HD1486" s="271"/>
      <c r="HE1486" s="271"/>
      <c r="HF1486" s="271"/>
      <c r="HG1486" s="271"/>
      <c r="HH1486" s="271"/>
      <c r="HI1486" s="271"/>
      <c r="HJ1486" s="271"/>
      <c r="HK1486" s="271"/>
      <c r="HL1486" s="271"/>
      <c r="HM1486" s="271"/>
      <c r="HN1486" s="271"/>
      <c r="HO1486" s="271"/>
      <c r="HP1486" s="271"/>
      <c r="HQ1486" s="271"/>
      <c r="HR1486" s="271"/>
      <c r="HS1486" s="271"/>
      <c r="HT1486" s="271"/>
      <c r="HU1486" s="271"/>
      <c r="HV1486" s="271"/>
      <c r="HW1486" s="271"/>
      <c r="HX1486" s="271"/>
      <c r="HY1486" s="271"/>
      <c r="HZ1486" s="271"/>
      <c r="IA1486" s="271"/>
      <c r="IB1486" s="271"/>
      <c r="IC1486" s="271"/>
      <c r="ID1486" s="271"/>
      <c r="IE1486" s="271"/>
      <c r="IF1486" s="271"/>
      <c r="IG1486" s="271"/>
      <c r="IH1486" s="271"/>
      <c r="II1486" s="271"/>
      <c r="IJ1486" s="271"/>
      <c r="IK1486" s="271"/>
      <c r="IL1486" s="271"/>
      <c r="IM1486" s="271"/>
      <c r="IN1486" s="271"/>
      <c r="IO1486" s="271"/>
      <c r="IP1486" s="271"/>
      <c r="IQ1486" s="271"/>
      <c r="IR1486" s="271"/>
      <c r="IS1486" s="271"/>
      <c r="IT1486" s="271"/>
      <c r="IU1486" s="271"/>
      <c r="IV1486" s="271"/>
    </row>
    <row r="1487" spans="1:256" s="82" customFormat="1" hidden="1" x14ac:dyDescent="0.2">
      <c r="A1487" s="82" t="s">
        <v>3493</v>
      </c>
      <c r="B1487" s="81">
        <v>41261.5</v>
      </c>
      <c r="C1487" s="81"/>
      <c r="D1487" s="82" t="s">
        <v>3494</v>
      </c>
      <c r="E1487" s="82" t="s">
        <v>3495</v>
      </c>
      <c r="G1487" s="82">
        <v>70</v>
      </c>
      <c r="Q1487" s="82">
        <v>68.099999999999994</v>
      </c>
      <c r="S1487" s="82">
        <v>7.0999999999999994E-2</v>
      </c>
      <c r="BA1487" s="82">
        <v>5</v>
      </c>
      <c r="BO1487" s="82">
        <v>0.03</v>
      </c>
      <c r="BP1487" s="82" t="s">
        <v>1784</v>
      </c>
      <c r="BQ1487" s="82">
        <v>2E-3</v>
      </c>
      <c r="CG1487" s="82">
        <v>8.39</v>
      </c>
      <c r="CI1487" s="82">
        <v>7.99</v>
      </c>
      <c r="CK1487" s="82">
        <v>853</v>
      </c>
    </row>
    <row r="1488" spans="1:256" s="82" customFormat="1" hidden="1" x14ac:dyDescent="0.2">
      <c r="A1488" s="82" t="s">
        <v>3493</v>
      </c>
      <c r="B1488" s="81">
        <v>41330.791666666664</v>
      </c>
      <c r="C1488" s="81"/>
      <c r="D1488" s="82" t="s">
        <v>3496</v>
      </c>
      <c r="E1488" s="82" t="s">
        <v>3497</v>
      </c>
      <c r="G1488" s="82">
        <v>70</v>
      </c>
      <c r="K1488" s="82">
        <v>6</v>
      </c>
      <c r="Q1488" s="82">
        <v>547</v>
      </c>
      <c r="S1488" s="82">
        <v>7.2999999999999995E-2</v>
      </c>
      <c r="BA1488" s="82">
        <v>10</v>
      </c>
      <c r="BO1488" s="82">
        <v>0.14199999999999999</v>
      </c>
      <c r="BQ1488" s="82">
        <v>2.7E-2</v>
      </c>
      <c r="CG1488" s="82">
        <v>9.92</v>
      </c>
      <c r="CI1488" s="82">
        <v>7.72</v>
      </c>
      <c r="CK1488" s="82">
        <v>2476</v>
      </c>
      <c r="CM1488" s="82">
        <v>11.9</v>
      </c>
    </row>
    <row r="1489" spans="1:91" s="82" customFormat="1" hidden="1" x14ac:dyDescent="0.2">
      <c r="A1489" s="82" t="s">
        <v>3493</v>
      </c>
      <c r="B1489" s="81">
        <v>41361.517361111109</v>
      </c>
      <c r="C1489" s="81"/>
      <c r="D1489" s="82" t="s">
        <v>3498</v>
      </c>
      <c r="E1489" s="82" t="s">
        <v>3499</v>
      </c>
      <c r="G1489" s="82">
        <v>40</v>
      </c>
      <c r="K1489" s="82">
        <v>6.9269999999999996</v>
      </c>
      <c r="Q1489" s="82">
        <v>88.8</v>
      </c>
      <c r="R1489" s="82" t="s">
        <v>1784</v>
      </c>
      <c r="S1489" s="82">
        <v>1.4999999999999999E-2</v>
      </c>
      <c r="BA1489" s="82">
        <v>9</v>
      </c>
      <c r="BO1489" s="82">
        <v>6.0999999999999999E-2</v>
      </c>
      <c r="BQ1489" s="82">
        <v>7.0000000000000001E-3</v>
      </c>
      <c r="CG1489" s="82">
        <v>9.7899999999999991</v>
      </c>
      <c r="CI1489" s="82">
        <v>7.72</v>
      </c>
      <c r="CK1489" s="82">
        <v>1614</v>
      </c>
      <c r="CM1489" s="82">
        <v>4.7</v>
      </c>
    </row>
    <row r="1490" spans="1:91" s="82" customFormat="1" hidden="1" x14ac:dyDescent="0.2">
      <c r="A1490" s="82" t="s">
        <v>3493</v>
      </c>
      <c r="B1490" s="81">
        <v>41389.614583333336</v>
      </c>
      <c r="C1490" s="81"/>
      <c r="D1490" s="82" t="s">
        <v>3500</v>
      </c>
      <c r="E1490" s="82" t="s">
        <v>3501</v>
      </c>
      <c r="G1490" s="82">
        <v>10</v>
      </c>
      <c r="K1490" s="82">
        <v>3.6</v>
      </c>
      <c r="Q1490" s="82">
        <v>50.3</v>
      </c>
      <c r="S1490" s="82">
        <v>5.8999999999999997E-2</v>
      </c>
      <c r="BA1490" s="82">
        <v>3</v>
      </c>
      <c r="BO1490" s="82">
        <v>2.5000000000000001E-2</v>
      </c>
      <c r="BQ1490" s="82">
        <v>3.0000000000000001E-3</v>
      </c>
      <c r="CG1490" s="82">
        <v>10.98</v>
      </c>
      <c r="CI1490" s="82">
        <v>7.57</v>
      </c>
      <c r="CK1490" s="82">
        <v>1685</v>
      </c>
    </row>
    <row r="1491" spans="1:91" s="82" customFormat="1" hidden="1" x14ac:dyDescent="0.2">
      <c r="A1491" s="82" t="s">
        <v>3493</v>
      </c>
      <c r="B1491" s="81">
        <v>41409.697916666664</v>
      </c>
      <c r="C1491" s="81"/>
      <c r="D1491" s="82" t="s">
        <v>3502</v>
      </c>
      <c r="E1491" s="82" t="s">
        <v>3503</v>
      </c>
      <c r="G1491" s="82">
        <v>40</v>
      </c>
      <c r="K1491" s="82">
        <v>1.48</v>
      </c>
      <c r="Q1491" s="82">
        <v>52.7</v>
      </c>
      <c r="S1491" s="82">
        <v>8.4900000000000003E-2</v>
      </c>
      <c r="BA1491" s="82">
        <v>4</v>
      </c>
      <c r="BO1491" s="82">
        <v>4.6300000000000001E-2</v>
      </c>
      <c r="BP1491" s="82" t="s">
        <v>1784</v>
      </c>
      <c r="BQ1491" s="82">
        <v>6.0000000000000001E-3</v>
      </c>
      <c r="CG1491" s="82">
        <v>7.26</v>
      </c>
      <c r="CI1491" s="82">
        <v>7.5600000000000005</v>
      </c>
      <c r="CK1491" s="82">
        <v>1362</v>
      </c>
      <c r="CM1491" s="82">
        <v>16</v>
      </c>
    </row>
    <row r="1492" spans="1:91" s="82" customFormat="1" hidden="1" x14ac:dyDescent="0.2">
      <c r="A1492" s="82" t="s">
        <v>3493</v>
      </c>
      <c r="B1492" s="81">
        <v>41420.729166666664</v>
      </c>
      <c r="C1492" s="81"/>
      <c r="D1492" s="82" t="s">
        <v>3504</v>
      </c>
      <c r="E1492" s="82" t="s">
        <v>3505</v>
      </c>
      <c r="G1492" s="82">
        <v>40</v>
      </c>
      <c r="K1492" s="82">
        <v>1.72</v>
      </c>
      <c r="Q1492" s="82">
        <v>35.200000000000003</v>
      </c>
      <c r="S1492" s="82">
        <v>0.11</v>
      </c>
      <c r="BA1492" s="82">
        <v>3.6</v>
      </c>
      <c r="BO1492" s="82">
        <v>2.8299999999999999E-2</v>
      </c>
      <c r="BP1492" s="82" t="s">
        <v>1784</v>
      </c>
      <c r="BQ1492" s="82">
        <v>6.0000000000000001E-3</v>
      </c>
      <c r="CG1492" s="82">
        <v>5.8</v>
      </c>
      <c r="CI1492" s="82">
        <v>7.75</v>
      </c>
      <c r="CK1492" s="82">
        <v>1318</v>
      </c>
    </row>
    <row r="1493" spans="1:91" s="82" customFormat="1" hidden="1" x14ac:dyDescent="0.2">
      <c r="A1493" s="82" t="s">
        <v>3510</v>
      </c>
      <c r="B1493" s="81">
        <v>41261.479166666664</v>
      </c>
      <c r="C1493" s="81"/>
      <c r="D1493" s="82" t="s">
        <v>3511</v>
      </c>
      <c r="E1493" s="82" t="s">
        <v>3512</v>
      </c>
      <c r="G1493" s="82">
        <v>10</v>
      </c>
      <c r="P1493" s="82" t="s">
        <v>1784</v>
      </c>
      <c r="Q1493" s="82">
        <v>8.5</v>
      </c>
      <c r="R1493" s="82" t="s">
        <v>1784</v>
      </c>
      <c r="S1493" s="82">
        <v>1.4999999999999999E-2</v>
      </c>
      <c r="BA1493" s="82">
        <v>3</v>
      </c>
      <c r="BO1493" s="82">
        <v>5.5E-2</v>
      </c>
      <c r="BP1493" s="82" t="s">
        <v>1784</v>
      </c>
      <c r="BQ1493" s="82">
        <v>2E-3</v>
      </c>
      <c r="CG1493" s="82">
        <v>10.41</v>
      </c>
      <c r="CI1493" s="82">
        <v>8.0500000000000007</v>
      </c>
      <c r="CK1493" s="82">
        <v>1154</v>
      </c>
    </row>
    <row r="1494" spans="1:91" s="82" customFormat="1" hidden="1" x14ac:dyDescent="0.2">
      <c r="A1494" s="82" t="s">
        <v>3510</v>
      </c>
      <c r="B1494" s="81">
        <v>41330.520833333336</v>
      </c>
      <c r="C1494" s="81"/>
      <c r="D1494" s="82" t="s">
        <v>3513</v>
      </c>
      <c r="E1494" s="82" t="s">
        <v>3514</v>
      </c>
      <c r="G1494" s="82">
        <v>70</v>
      </c>
      <c r="K1494" s="82">
        <v>1.83</v>
      </c>
      <c r="Q1494" s="82">
        <v>184</v>
      </c>
      <c r="S1494" s="82">
        <v>2.9000000000000001E-2</v>
      </c>
      <c r="BA1494" s="82">
        <v>8</v>
      </c>
      <c r="BO1494" s="82">
        <v>7.9000000000000001E-2</v>
      </c>
      <c r="BQ1494" s="82">
        <v>3.0000000000000001E-3</v>
      </c>
      <c r="CG1494" s="82">
        <v>6.72</v>
      </c>
      <c r="CI1494" s="82">
        <v>7.67</v>
      </c>
      <c r="CK1494" s="82">
        <v>6630</v>
      </c>
      <c r="CM1494" s="82">
        <v>7.4</v>
      </c>
    </row>
    <row r="1495" spans="1:91" s="82" customFormat="1" hidden="1" x14ac:dyDescent="0.2">
      <c r="A1495" s="82" t="s">
        <v>3510</v>
      </c>
      <c r="B1495" s="81">
        <v>41361.447916666664</v>
      </c>
      <c r="C1495" s="81"/>
      <c r="D1495" s="82" t="s">
        <v>3515</v>
      </c>
      <c r="E1495" s="82" t="s">
        <v>3516</v>
      </c>
      <c r="G1495" s="82">
        <v>10</v>
      </c>
      <c r="K1495" s="82">
        <v>4.18</v>
      </c>
      <c r="Q1495" s="82">
        <v>67.400000000000006</v>
      </c>
      <c r="R1495" s="82" t="s">
        <v>1784</v>
      </c>
      <c r="S1495" s="82">
        <v>1.4999999999999999E-2</v>
      </c>
      <c r="BA1495" s="82">
        <v>9</v>
      </c>
      <c r="BO1495" s="82">
        <v>6.9000000000000006E-2</v>
      </c>
      <c r="BQ1495" s="82">
        <v>6.0000000000000001E-3</v>
      </c>
      <c r="CG1495" s="82">
        <v>9.4499999999999993</v>
      </c>
      <c r="CI1495" s="82">
        <v>7.85</v>
      </c>
      <c r="CK1495" s="82">
        <v>1948</v>
      </c>
      <c r="CM1495" s="82">
        <v>5.9</v>
      </c>
    </row>
    <row r="1496" spans="1:91" s="82" customFormat="1" hidden="1" x14ac:dyDescent="0.2">
      <c r="A1496" s="82" t="s">
        <v>3510</v>
      </c>
      <c r="B1496" s="81">
        <v>41389.534722222219</v>
      </c>
      <c r="C1496" s="81"/>
      <c r="D1496" s="82" t="s">
        <v>3517</v>
      </c>
      <c r="E1496" s="82" t="s">
        <v>3518</v>
      </c>
      <c r="G1496" s="82">
        <v>10</v>
      </c>
      <c r="K1496" s="82">
        <v>5.5</v>
      </c>
      <c r="Q1496" s="82">
        <v>33.4</v>
      </c>
      <c r="S1496" s="82">
        <v>1.4999999999999999E-2</v>
      </c>
      <c r="BA1496" s="82">
        <v>4</v>
      </c>
      <c r="BO1496" s="82">
        <v>0.03</v>
      </c>
      <c r="BQ1496" s="82">
        <v>5.0000000000000001E-3</v>
      </c>
      <c r="CG1496" s="82">
        <v>10.62</v>
      </c>
      <c r="CI1496" s="82">
        <v>7.76</v>
      </c>
      <c r="CK1496" s="82">
        <v>1821</v>
      </c>
    </row>
    <row r="1497" spans="1:91" s="82" customFormat="1" hidden="1" x14ac:dyDescent="0.2">
      <c r="A1497" s="82" t="s">
        <v>3510</v>
      </c>
      <c r="B1497" s="81">
        <v>41409.565972222219</v>
      </c>
      <c r="C1497" s="81"/>
      <c r="D1497" s="82" t="s">
        <v>3519</v>
      </c>
      <c r="E1497" s="82" t="s">
        <v>3520</v>
      </c>
      <c r="G1497" s="82">
        <v>10</v>
      </c>
      <c r="K1497" s="82">
        <v>2.1560000000000001</v>
      </c>
      <c r="Q1497" s="82">
        <v>31.2</v>
      </c>
      <c r="R1497" s="82" t="s">
        <v>1784</v>
      </c>
      <c r="S1497" s="82">
        <v>4.8000000000000001E-2</v>
      </c>
      <c r="BA1497" s="82">
        <v>3</v>
      </c>
      <c r="BO1497" s="82">
        <v>5.8000000000000003E-2</v>
      </c>
      <c r="BQ1497" s="82">
        <v>2.5000000000000001E-3</v>
      </c>
      <c r="CG1497" s="82">
        <v>6.71</v>
      </c>
      <c r="CI1497" s="82">
        <v>7.9</v>
      </c>
      <c r="CK1497" s="82">
        <v>1839</v>
      </c>
      <c r="CM1497" s="82">
        <v>11</v>
      </c>
    </row>
    <row r="1498" spans="1:91" s="82" customFormat="1" hidden="1" x14ac:dyDescent="0.2">
      <c r="A1498" s="82" t="s">
        <v>3510</v>
      </c>
      <c r="B1498" s="81">
        <v>41420.635416666664</v>
      </c>
      <c r="C1498" s="81"/>
      <c r="D1498" s="82" t="s">
        <v>3521</v>
      </c>
      <c r="E1498" s="82" t="s">
        <v>3522</v>
      </c>
      <c r="G1498" s="82">
        <v>10</v>
      </c>
      <c r="K1498" s="82">
        <v>1.55</v>
      </c>
      <c r="Q1498" s="82">
        <v>19.3</v>
      </c>
      <c r="R1498" s="82" t="s">
        <v>1784</v>
      </c>
      <c r="S1498" s="82">
        <v>4.8000000000000001E-2</v>
      </c>
      <c r="BA1498" s="82">
        <v>2.2000000000000002</v>
      </c>
      <c r="BO1498" s="82">
        <v>1.18E-2</v>
      </c>
      <c r="BP1498" s="82" t="s">
        <v>1784</v>
      </c>
      <c r="BQ1498" s="82">
        <v>6.0000000000000001E-3</v>
      </c>
      <c r="CG1498" s="82">
        <v>9.7200000000000006</v>
      </c>
      <c r="CI1498" s="82">
        <v>7.91</v>
      </c>
      <c r="CK1498" s="82">
        <v>1973</v>
      </c>
    </row>
    <row r="1499" spans="1:91" s="82" customFormat="1" hidden="1" x14ac:dyDescent="0.2">
      <c r="A1499" s="82" t="s">
        <v>3527</v>
      </c>
      <c r="B1499" s="81">
        <v>41261.4375</v>
      </c>
      <c r="C1499" s="81"/>
      <c r="D1499" s="82" t="s">
        <v>3528</v>
      </c>
      <c r="E1499" s="82" t="s">
        <v>3529</v>
      </c>
      <c r="G1499" s="82">
        <v>70</v>
      </c>
      <c r="K1499" s="82">
        <v>4.3</v>
      </c>
      <c r="P1499" s="82" t="s">
        <v>1784</v>
      </c>
      <c r="Q1499" s="82">
        <v>8.5</v>
      </c>
      <c r="CG1499" s="82">
        <v>19.079999999999998</v>
      </c>
      <c r="CI1499" s="82">
        <v>8.43</v>
      </c>
      <c r="CK1499" s="82">
        <v>1361</v>
      </c>
    </row>
    <row r="1500" spans="1:91" s="82" customFormat="1" hidden="1" x14ac:dyDescent="0.2">
      <c r="A1500" s="82" t="s">
        <v>3527</v>
      </c>
      <c r="B1500" s="81">
        <v>41330.854166666664</v>
      </c>
      <c r="C1500" s="81"/>
      <c r="D1500" s="82" t="s">
        <v>3530</v>
      </c>
      <c r="E1500" s="82" t="s">
        <v>3531</v>
      </c>
      <c r="G1500" s="82">
        <v>70</v>
      </c>
      <c r="K1500" s="82">
        <v>27</v>
      </c>
      <c r="Q1500" s="82">
        <v>65.099999999999994</v>
      </c>
    </row>
    <row r="1501" spans="1:91" s="82" customFormat="1" hidden="1" x14ac:dyDescent="0.2">
      <c r="A1501" s="82" t="s">
        <v>3527</v>
      </c>
      <c r="B1501" s="81">
        <v>41361.381944444445</v>
      </c>
      <c r="C1501" s="81"/>
      <c r="D1501" s="82" t="s">
        <v>3532</v>
      </c>
      <c r="E1501" s="82" t="s">
        <v>3533</v>
      </c>
      <c r="G1501" s="82">
        <v>10</v>
      </c>
      <c r="K1501" s="82">
        <v>16</v>
      </c>
      <c r="Q1501" s="82">
        <v>29.5</v>
      </c>
      <c r="CG1501" s="82">
        <v>14.79</v>
      </c>
      <c r="CI1501" s="82">
        <v>8.08</v>
      </c>
      <c r="CK1501" s="82">
        <v>1776</v>
      </c>
      <c r="CM1501" s="82">
        <v>9.1</v>
      </c>
    </row>
    <row r="1502" spans="1:91" s="82" customFormat="1" hidden="1" x14ac:dyDescent="0.2">
      <c r="A1502" s="82" t="s">
        <v>3527</v>
      </c>
      <c r="B1502" s="81">
        <v>41389.40625</v>
      </c>
      <c r="C1502" s="81"/>
      <c r="D1502" s="82" t="s">
        <v>3534</v>
      </c>
      <c r="E1502" s="82" t="s">
        <v>3535</v>
      </c>
      <c r="G1502" s="82">
        <v>70</v>
      </c>
      <c r="K1502" s="82">
        <v>24</v>
      </c>
      <c r="Q1502" s="82">
        <v>20</v>
      </c>
      <c r="CG1502" s="82">
        <v>14.64</v>
      </c>
      <c r="CI1502" s="82">
        <v>7.33</v>
      </c>
      <c r="CK1502" s="82">
        <v>1930</v>
      </c>
    </row>
    <row r="1503" spans="1:91" s="82" customFormat="1" hidden="1" x14ac:dyDescent="0.2">
      <c r="A1503" s="82" t="s">
        <v>3527</v>
      </c>
      <c r="B1503" s="81">
        <v>41409.40625</v>
      </c>
      <c r="C1503" s="81"/>
      <c r="D1503" s="82" t="s">
        <v>3536</v>
      </c>
      <c r="E1503" s="82" t="s">
        <v>3537</v>
      </c>
      <c r="G1503" s="82">
        <v>10</v>
      </c>
      <c r="K1503" s="82">
        <v>9.8000000000000007</v>
      </c>
      <c r="Q1503" s="82">
        <v>18.2</v>
      </c>
      <c r="CG1503" s="82">
        <v>20.329999999999998</v>
      </c>
      <c r="CI1503" s="82">
        <v>8.4600000000000009</v>
      </c>
      <c r="CK1503" s="82">
        <v>1956</v>
      </c>
      <c r="CM1503" s="82">
        <v>3.8</v>
      </c>
    </row>
    <row r="1504" spans="1:91" s="82" customFormat="1" hidden="1" x14ac:dyDescent="0.2">
      <c r="A1504" s="82" t="s">
        <v>3527</v>
      </c>
      <c r="B1504" s="81">
        <v>41420.583333333336</v>
      </c>
      <c r="C1504" s="81"/>
      <c r="D1504" s="82" t="s">
        <v>3538</v>
      </c>
      <c r="E1504" s="82" t="s">
        <v>3539</v>
      </c>
      <c r="G1504" s="82">
        <v>10</v>
      </c>
      <c r="K1504" s="82">
        <v>7.5</v>
      </c>
      <c r="Q1504" s="82">
        <v>16</v>
      </c>
      <c r="CG1504" s="82">
        <v>22.4</v>
      </c>
      <c r="CI1504" s="82">
        <v>8.51</v>
      </c>
      <c r="CK1504" s="82">
        <v>1933</v>
      </c>
    </row>
    <row r="1505" spans="1:256" s="250" customFormat="1" x14ac:dyDescent="0.2">
      <c r="A1505" s="240" t="s">
        <v>1247</v>
      </c>
      <c r="B1505" s="278">
        <v>35393.253472222219</v>
      </c>
      <c r="C1505" s="278"/>
      <c r="D1505" s="240" t="s">
        <v>1250</v>
      </c>
      <c r="E1505" s="240"/>
      <c r="F1505" s="240"/>
      <c r="G1505" s="240">
        <v>50</v>
      </c>
      <c r="H1505" s="240"/>
      <c r="I1505" s="240"/>
      <c r="J1505" s="240"/>
      <c r="K1505" s="240">
        <v>6.4</v>
      </c>
      <c r="L1505" s="240"/>
      <c r="M1505" s="240"/>
      <c r="N1505" s="240"/>
      <c r="O1505" s="240">
        <v>30.4</v>
      </c>
      <c r="P1505" s="240"/>
      <c r="Q1505" s="240"/>
      <c r="R1505" s="240" t="s">
        <v>1784</v>
      </c>
      <c r="S1505" s="240">
        <v>1.2999999999999999E-2</v>
      </c>
      <c r="T1505" s="240"/>
      <c r="U1505" s="240">
        <v>0.8</v>
      </c>
      <c r="V1505" s="240"/>
      <c r="W1505" s="240"/>
      <c r="X1505" s="240"/>
      <c r="Y1505" s="240"/>
      <c r="Z1505" s="240"/>
      <c r="AA1505" s="240"/>
      <c r="AB1505" s="240"/>
      <c r="AC1505" s="240"/>
      <c r="AD1505" s="240"/>
      <c r="AE1505" s="240"/>
      <c r="AF1505" s="240"/>
      <c r="AG1505" s="240"/>
      <c r="AH1505" s="240"/>
      <c r="AI1505" s="240"/>
      <c r="AJ1505" s="240"/>
      <c r="AK1505" s="240"/>
      <c r="AL1505" s="240"/>
      <c r="AM1505" s="240"/>
      <c r="AN1505" s="240"/>
      <c r="AO1505" s="240"/>
      <c r="AP1505" s="240"/>
      <c r="AQ1505" s="240"/>
      <c r="AR1505" s="240"/>
      <c r="AS1505" s="240"/>
      <c r="AT1505" s="240"/>
      <c r="AU1505" s="240"/>
      <c r="AV1505" s="240"/>
      <c r="AW1505" s="240"/>
      <c r="AX1505" s="240"/>
      <c r="AY1505" s="240"/>
      <c r="AZ1505" s="240"/>
      <c r="BA1505" s="240"/>
      <c r="BB1505" s="240"/>
      <c r="BC1505" s="240"/>
      <c r="BD1505" s="240"/>
      <c r="BE1505" s="240"/>
      <c r="BF1505" s="240"/>
      <c r="BG1505" s="240"/>
      <c r="BH1505" s="240"/>
      <c r="BI1505" s="240"/>
      <c r="BJ1505" s="240"/>
      <c r="BK1505" s="240"/>
      <c r="BL1505" s="240"/>
      <c r="BM1505" s="240"/>
      <c r="BN1505" s="240"/>
      <c r="BO1505" s="240"/>
      <c r="BP1505" s="240"/>
      <c r="BQ1505" s="240"/>
      <c r="BR1505" s="240"/>
      <c r="BS1505" s="240"/>
      <c r="BT1505" s="240"/>
      <c r="BU1505" s="240"/>
      <c r="BV1505" s="240"/>
      <c r="BW1505" s="240"/>
      <c r="BX1505" s="240"/>
      <c r="BY1505" s="240"/>
      <c r="BZ1505" s="240"/>
      <c r="CA1505" s="240"/>
      <c r="CB1505" s="240"/>
      <c r="CC1505" s="240"/>
      <c r="CD1505" s="240"/>
      <c r="CE1505" s="240"/>
      <c r="CF1505" s="240"/>
      <c r="CG1505" s="240"/>
      <c r="CH1505" s="240"/>
      <c r="CI1505" s="240"/>
      <c r="CJ1505" s="240"/>
      <c r="CK1505" s="240"/>
      <c r="CL1505" s="240"/>
      <c r="CM1505" s="240"/>
      <c r="CN1505" s="240"/>
      <c r="CO1505" s="240"/>
      <c r="CP1505" s="240"/>
      <c r="CQ1505" s="240"/>
      <c r="CR1505" s="240"/>
      <c r="CS1505" s="240"/>
      <c r="CT1505" s="240"/>
      <c r="CU1505" s="240"/>
      <c r="CV1505" s="240"/>
      <c r="CW1505" s="240"/>
      <c r="CX1505" s="271"/>
      <c r="CY1505" s="271"/>
      <c r="CZ1505" s="271"/>
      <c r="DA1505" s="271"/>
      <c r="DB1505" s="271"/>
      <c r="DC1505" s="271"/>
      <c r="DD1505" s="271"/>
      <c r="DE1505" s="271"/>
      <c r="DF1505" s="271"/>
      <c r="DG1505" s="271"/>
      <c r="DH1505" s="271"/>
      <c r="DI1505" s="271"/>
      <c r="DJ1505" s="271"/>
      <c r="DK1505" s="271"/>
      <c r="DL1505" s="271"/>
      <c r="DM1505" s="271"/>
      <c r="DN1505" s="271"/>
      <c r="DO1505" s="271"/>
      <c r="DP1505" s="271"/>
      <c r="DQ1505" s="271"/>
      <c r="DR1505" s="271"/>
      <c r="DS1505" s="271"/>
      <c r="DT1505" s="271"/>
      <c r="DU1505" s="271"/>
      <c r="DV1505" s="271"/>
      <c r="DW1505" s="271"/>
      <c r="DX1505" s="271"/>
      <c r="DY1505" s="271"/>
      <c r="DZ1505" s="271"/>
      <c r="EA1505" s="271"/>
      <c r="EB1505" s="271"/>
      <c r="EC1505" s="271"/>
      <c r="ED1505" s="271"/>
      <c r="EE1505" s="271"/>
      <c r="EF1505" s="271"/>
      <c r="EG1505" s="271"/>
      <c r="EH1505" s="271"/>
      <c r="EI1505" s="271"/>
      <c r="EJ1505" s="271"/>
      <c r="EK1505" s="271"/>
      <c r="EL1505" s="271"/>
      <c r="EM1505" s="271"/>
      <c r="EN1505" s="271"/>
      <c r="EO1505" s="271"/>
      <c r="EP1505" s="271"/>
      <c r="EQ1505" s="271"/>
      <c r="ER1505" s="271"/>
      <c r="ES1505" s="271"/>
      <c r="ET1505" s="271"/>
      <c r="EU1505" s="271"/>
      <c r="EV1505" s="271"/>
      <c r="EW1505" s="271"/>
      <c r="EX1505" s="271"/>
      <c r="EY1505" s="271"/>
      <c r="EZ1505" s="271"/>
      <c r="FA1505" s="271"/>
      <c r="FB1505" s="271"/>
      <c r="FC1505" s="271"/>
      <c r="FD1505" s="271"/>
      <c r="FE1505" s="271"/>
      <c r="FF1505" s="271"/>
      <c r="FG1505" s="271"/>
      <c r="FH1505" s="271"/>
      <c r="FI1505" s="271"/>
      <c r="FJ1505" s="271"/>
      <c r="FK1505" s="271"/>
      <c r="FL1505" s="271"/>
      <c r="FM1505" s="271"/>
      <c r="FN1505" s="271"/>
      <c r="FO1505" s="271"/>
      <c r="FP1505" s="271"/>
      <c r="FQ1505" s="271"/>
      <c r="FR1505" s="271"/>
      <c r="FS1505" s="271"/>
      <c r="FT1505" s="271"/>
      <c r="FU1505" s="271"/>
      <c r="FV1505" s="271"/>
      <c r="FW1505" s="271"/>
      <c r="FX1505" s="271"/>
      <c r="FY1505" s="271"/>
      <c r="FZ1505" s="271"/>
      <c r="GA1505" s="271"/>
      <c r="GB1505" s="271"/>
      <c r="GC1505" s="271"/>
      <c r="GD1505" s="271"/>
      <c r="GE1505" s="271"/>
      <c r="GF1505" s="271"/>
      <c r="GG1505" s="271"/>
      <c r="GH1505" s="271"/>
      <c r="GI1505" s="271"/>
      <c r="GJ1505" s="271"/>
      <c r="GK1505" s="271"/>
      <c r="GL1505" s="271"/>
      <c r="GM1505" s="271"/>
      <c r="GN1505" s="271"/>
      <c r="GO1505" s="271"/>
      <c r="GP1505" s="271"/>
      <c r="GQ1505" s="271"/>
      <c r="GR1505" s="271"/>
      <c r="GS1505" s="271"/>
      <c r="GT1505" s="271"/>
      <c r="GU1505" s="271"/>
      <c r="GV1505" s="271"/>
      <c r="GW1505" s="271"/>
      <c r="GX1505" s="271"/>
      <c r="GY1505" s="271"/>
      <c r="GZ1505" s="271"/>
      <c r="HA1505" s="271"/>
      <c r="HB1505" s="271"/>
      <c r="HC1505" s="271"/>
      <c r="HD1505" s="271"/>
      <c r="HE1505" s="271"/>
      <c r="HF1505" s="271"/>
      <c r="HG1505" s="271"/>
      <c r="HH1505" s="271"/>
      <c r="HI1505" s="271"/>
      <c r="HJ1505" s="271"/>
      <c r="HK1505" s="271"/>
      <c r="HL1505" s="271"/>
      <c r="HM1505" s="271"/>
      <c r="HN1505" s="271"/>
      <c r="HO1505" s="271"/>
      <c r="HP1505" s="271"/>
      <c r="HQ1505" s="271"/>
      <c r="HR1505" s="271"/>
      <c r="HS1505" s="271"/>
      <c r="HT1505" s="271"/>
      <c r="HU1505" s="271"/>
      <c r="HV1505" s="271"/>
      <c r="HW1505" s="271"/>
      <c r="HX1505" s="271"/>
      <c r="HY1505" s="271"/>
      <c r="HZ1505" s="271"/>
      <c r="IA1505" s="271"/>
      <c r="IB1505" s="271"/>
      <c r="IC1505" s="271"/>
      <c r="ID1505" s="271"/>
      <c r="IE1505" s="271"/>
      <c r="IF1505" s="271"/>
      <c r="IG1505" s="271"/>
      <c r="IH1505" s="271"/>
      <c r="II1505" s="271"/>
      <c r="IJ1505" s="271"/>
      <c r="IK1505" s="271"/>
      <c r="IL1505" s="271"/>
      <c r="IM1505" s="271"/>
      <c r="IN1505" s="271"/>
      <c r="IO1505" s="271"/>
      <c r="IP1505" s="271"/>
      <c r="IQ1505" s="271"/>
      <c r="IR1505" s="271"/>
      <c r="IS1505" s="271"/>
      <c r="IT1505" s="271"/>
      <c r="IU1505" s="271"/>
      <c r="IV1505" s="271"/>
    </row>
    <row r="1506" spans="1:256" s="250" customFormat="1" x14ac:dyDescent="0.2">
      <c r="A1506" s="240" t="s">
        <v>1247</v>
      </c>
      <c r="B1506" s="278">
        <v>35393.461805555555</v>
      </c>
      <c r="C1506" s="278"/>
      <c r="D1506" s="240" t="s">
        <v>1251</v>
      </c>
      <c r="E1506" s="240"/>
      <c r="F1506" s="240"/>
      <c r="G1506" s="240">
        <v>50</v>
      </c>
      <c r="H1506" s="240"/>
      <c r="I1506" s="240"/>
      <c r="J1506" s="240"/>
      <c r="K1506" s="240">
        <v>5.0999999999999996</v>
      </c>
      <c r="L1506" s="240"/>
      <c r="M1506" s="240"/>
      <c r="N1506" s="240"/>
      <c r="O1506" s="240">
        <v>30.8</v>
      </c>
      <c r="P1506" s="240"/>
      <c r="Q1506" s="240"/>
      <c r="R1506" s="240"/>
      <c r="S1506" s="240">
        <v>0.40699999999999997</v>
      </c>
      <c r="T1506" s="240"/>
      <c r="U1506" s="240">
        <v>2.4</v>
      </c>
      <c r="V1506" s="240"/>
      <c r="W1506" s="240"/>
      <c r="X1506" s="240"/>
      <c r="Y1506" s="240"/>
      <c r="Z1506" s="240"/>
      <c r="AA1506" s="240"/>
      <c r="AB1506" s="240"/>
      <c r="AC1506" s="240"/>
      <c r="AD1506" s="240"/>
      <c r="AE1506" s="240"/>
      <c r="AF1506" s="240"/>
      <c r="AG1506" s="240"/>
      <c r="AH1506" s="240"/>
      <c r="AI1506" s="240"/>
      <c r="AJ1506" s="240"/>
      <c r="AK1506" s="240"/>
      <c r="AL1506" s="240"/>
      <c r="AM1506" s="240"/>
      <c r="AN1506" s="240"/>
      <c r="AO1506" s="240"/>
      <c r="AP1506" s="240"/>
      <c r="AQ1506" s="240"/>
      <c r="AR1506" s="240"/>
      <c r="AS1506" s="240"/>
      <c r="AT1506" s="240"/>
      <c r="AU1506" s="240"/>
      <c r="AV1506" s="240"/>
      <c r="AW1506" s="240"/>
      <c r="AX1506" s="240"/>
      <c r="AY1506" s="240"/>
      <c r="AZ1506" s="240"/>
      <c r="BA1506" s="240"/>
      <c r="BB1506" s="240"/>
      <c r="BC1506" s="240"/>
      <c r="BD1506" s="240"/>
      <c r="BE1506" s="240"/>
      <c r="BF1506" s="240"/>
      <c r="BG1506" s="240"/>
      <c r="BH1506" s="240"/>
      <c r="BI1506" s="240"/>
      <c r="BJ1506" s="240"/>
      <c r="BK1506" s="240"/>
      <c r="BL1506" s="240"/>
      <c r="BM1506" s="240"/>
      <c r="BN1506" s="240"/>
      <c r="BO1506" s="240"/>
      <c r="BP1506" s="240"/>
      <c r="BQ1506" s="240"/>
      <c r="BR1506" s="240"/>
      <c r="BS1506" s="240"/>
      <c r="BT1506" s="240"/>
      <c r="BU1506" s="240"/>
      <c r="BV1506" s="240"/>
      <c r="BW1506" s="240"/>
      <c r="BX1506" s="240"/>
      <c r="BY1506" s="240"/>
      <c r="BZ1506" s="240"/>
      <c r="CA1506" s="240"/>
      <c r="CB1506" s="240"/>
      <c r="CC1506" s="240"/>
      <c r="CD1506" s="240"/>
      <c r="CE1506" s="240"/>
      <c r="CF1506" s="240"/>
      <c r="CG1506" s="240"/>
      <c r="CH1506" s="240"/>
      <c r="CI1506" s="240"/>
      <c r="CJ1506" s="240"/>
      <c r="CK1506" s="240"/>
      <c r="CL1506" s="240"/>
      <c r="CM1506" s="240"/>
      <c r="CN1506" s="240"/>
      <c r="CO1506" s="240"/>
      <c r="CP1506" s="240"/>
      <c r="CQ1506" s="240"/>
      <c r="CR1506" s="240"/>
      <c r="CS1506" s="240"/>
      <c r="CT1506" s="240"/>
      <c r="CU1506" s="240"/>
      <c r="CV1506" s="240"/>
      <c r="CW1506" s="240"/>
      <c r="CX1506" s="271"/>
      <c r="CY1506" s="271"/>
      <c r="CZ1506" s="271"/>
      <c r="DA1506" s="271"/>
      <c r="DB1506" s="271"/>
      <c r="DC1506" s="271"/>
      <c r="DD1506" s="271"/>
      <c r="DE1506" s="271"/>
      <c r="DF1506" s="271"/>
      <c r="DG1506" s="271"/>
      <c r="DH1506" s="271"/>
      <c r="DI1506" s="271"/>
      <c r="DJ1506" s="271"/>
      <c r="DK1506" s="271"/>
      <c r="DL1506" s="271"/>
      <c r="DM1506" s="271"/>
      <c r="DN1506" s="271"/>
      <c r="DO1506" s="271"/>
      <c r="DP1506" s="271"/>
      <c r="DQ1506" s="271"/>
      <c r="DR1506" s="271"/>
      <c r="DS1506" s="271"/>
      <c r="DT1506" s="271"/>
      <c r="DU1506" s="271"/>
      <c r="DV1506" s="271"/>
      <c r="DW1506" s="271"/>
      <c r="DX1506" s="271"/>
      <c r="DY1506" s="271"/>
      <c r="DZ1506" s="271"/>
      <c r="EA1506" s="271"/>
      <c r="EB1506" s="271"/>
      <c r="EC1506" s="271"/>
      <c r="ED1506" s="271"/>
      <c r="EE1506" s="271"/>
      <c r="EF1506" s="271"/>
      <c r="EG1506" s="271"/>
      <c r="EH1506" s="271"/>
      <c r="EI1506" s="271"/>
      <c r="EJ1506" s="271"/>
      <c r="EK1506" s="271"/>
      <c r="EL1506" s="271"/>
      <c r="EM1506" s="271"/>
      <c r="EN1506" s="271"/>
      <c r="EO1506" s="271"/>
      <c r="EP1506" s="271"/>
      <c r="EQ1506" s="271"/>
      <c r="ER1506" s="271"/>
      <c r="ES1506" s="271"/>
      <c r="ET1506" s="271"/>
      <c r="EU1506" s="271"/>
      <c r="EV1506" s="271"/>
      <c r="EW1506" s="271"/>
      <c r="EX1506" s="271"/>
      <c r="EY1506" s="271"/>
      <c r="EZ1506" s="271"/>
      <c r="FA1506" s="271"/>
      <c r="FB1506" s="271"/>
      <c r="FC1506" s="271"/>
      <c r="FD1506" s="271"/>
      <c r="FE1506" s="271"/>
      <c r="FF1506" s="271"/>
      <c r="FG1506" s="271"/>
      <c r="FH1506" s="271"/>
      <c r="FI1506" s="271"/>
      <c r="FJ1506" s="271"/>
      <c r="FK1506" s="271"/>
      <c r="FL1506" s="271"/>
      <c r="FM1506" s="271"/>
      <c r="FN1506" s="271"/>
      <c r="FO1506" s="271"/>
      <c r="FP1506" s="271"/>
      <c r="FQ1506" s="271"/>
      <c r="FR1506" s="271"/>
      <c r="FS1506" s="271"/>
      <c r="FT1506" s="271"/>
      <c r="FU1506" s="271"/>
      <c r="FV1506" s="271"/>
      <c r="FW1506" s="271"/>
      <c r="FX1506" s="271"/>
      <c r="FY1506" s="271"/>
      <c r="FZ1506" s="271"/>
      <c r="GA1506" s="271"/>
      <c r="GB1506" s="271"/>
      <c r="GC1506" s="271"/>
      <c r="GD1506" s="271"/>
      <c r="GE1506" s="271"/>
      <c r="GF1506" s="271"/>
      <c r="GG1506" s="271"/>
      <c r="GH1506" s="271"/>
      <c r="GI1506" s="271"/>
      <c r="GJ1506" s="271"/>
      <c r="GK1506" s="271"/>
      <c r="GL1506" s="271"/>
      <c r="GM1506" s="271"/>
      <c r="GN1506" s="271"/>
      <c r="GO1506" s="271"/>
      <c r="GP1506" s="271"/>
      <c r="GQ1506" s="271"/>
      <c r="GR1506" s="271"/>
      <c r="GS1506" s="271"/>
      <c r="GT1506" s="271"/>
      <c r="GU1506" s="271"/>
      <c r="GV1506" s="271"/>
      <c r="GW1506" s="271"/>
      <c r="GX1506" s="271"/>
      <c r="GY1506" s="271"/>
      <c r="GZ1506" s="271"/>
      <c r="HA1506" s="271"/>
      <c r="HB1506" s="271"/>
      <c r="HC1506" s="271"/>
      <c r="HD1506" s="271"/>
      <c r="HE1506" s="271"/>
      <c r="HF1506" s="271"/>
      <c r="HG1506" s="271"/>
      <c r="HH1506" s="271"/>
      <c r="HI1506" s="271"/>
      <c r="HJ1506" s="271"/>
      <c r="HK1506" s="271"/>
      <c r="HL1506" s="271"/>
      <c r="HM1506" s="271"/>
      <c r="HN1506" s="271"/>
      <c r="HO1506" s="271"/>
      <c r="HP1506" s="271"/>
      <c r="HQ1506" s="271"/>
      <c r="HR1506" s="271"/>
      <c r="HS1506" s="271"/>
      <c r="HT1506" s="271"/>
      <c r="HU1506" s="271"/>
      <c r="HV1506" s="271"/>
      <c r="HW1506" s="271"/>
      <c r="HX1506" s="271"/>
      <c r="HY1506" s="271"/>
      <c r="HZ1506" s="271"/>
      <c r="IA1506" s="271"/>
      <c r="IB1506" s="271"/>
      <c r="IC1506" s="271"/>
      <c r="ID1506" s="271"/>
      <c r="IE1506" s="271"/>
      <c r="IF1506" s="271"/>
      <c r="IG1506" s="271"/>
      <c r="IH1506" s="271"/>
      <c r="II1506" s="271"/>
      <c r="IJ1506" s="271"/>
      <c r="IK1506" s="271"/>
      <c r="IL1506" s="271"/>
      <c r="IM1506" s="271"/>
      <c r="IN1506" s="271"/>
      <c r="IO1506" s="271"/>
      <c r="IP1506" s="271"/>
      <c r="IQ1506" s="271"/>
      <c r="IR1506" s="271"/>
      <c r="IS1506" s="271"/>
      <c r="IT1506" s="271"/>
      <c r="IU1506" s="271"/>
      <c r="IV1506" s="271"/>
    </row>
    <row r="1507" spans="1:256" s="250" customFormat="1" x14ac:dyDescent="0.2">
      <c r="A1507" s="240" t="s">
        <v>1247</v>
      </c>
      <c r="B1507" s="278">
        <v>35393.670138888891</v>
      </c>
      <c r="C1507" s="278"/>
      <c r="D1507" s="240" t="s">
        <v>1252</v>
      </c>
      <c r="E1507" s="240"/>
      <c r="F1507" s="240"/>
      <c r="G1507" s="240">
        <v>50</v>
      </c>
      <c r="H1507" s="240"/>
      <c r="I1507" s="240"/>
      <c r="J1507" s="240"/>
      <c r="K1507" s="240">
        <v>6.1</v>
      </c>
      <c r="L1507" s="240"/>
      <c r="M1507" s="240"/>
      <c r="N1507" s="240"/>
      <c r="O1507" s="240">
        <v>131</v>
      </c>
      <c r="P1507" s="240"/>
      <c r="Q1507" s="240"/>
      <c r="R1507" s="240"/>
      <c r="S1507" s="240">
        <v>0.45</v>
      </c>
      <c r="T1507" s="240"/>
      <c r="U1507" s="240">
        <v>2.6</v>
      </c>
      <c r="V1507" s="240"/>
      <c r="W1507" s="240"/>
      <c r="X1507" s="240"/>
      <c r="Y1507" s="240"/>
      <c r="Z1507" s="240"/>
      <c r="AA1507" s="240">
        <v>982</v>
      </c>
      <c r="AB1507" s="240"/>
      <c r="AC1507" s="240"/>
      <c r="AD1507" s="240"/>
      <c r="AE1507" s="240"/>
      <c r="AF1507" s="240"/>
      <c r="AG1507" s="240"/>
      <c r="AH1507" s="240"/>
      <c r="AI1507" s="240"/>
      <c r="AJ1507" s="240"/>
      <c r="AK1507" s="240"/>
      <c r="AL1507" s="240"/>
      <c r="AM1507" s="240">
        <v>7.8</v>
      </c>
      <c r="AN1507" s="240"/>
      <c r="AO1507" s="240"/>
      <c r="AP1507" s="240"/>
      <c r="AQ1507" s="240"/>
      <c r="AR1507" s="240"/>
      <c r="AS1507" s="240"/>
      <c r="AT1507" s="240"/>
      <c r="AU1507" s="240"/>
      <c r="AV1507" s="240"/>
      <c r="AW1507" s="240"/>
      <c r="AX1507" s="240"/>
      <c r="AY1507" s="240"/>
      <c r="AZ1507" s="240"/>
      <c r="BA1507" s="240"/>
      <c r="BB1507" s="240"/>
      <c r="BC1507" s="240"/>
      <c r="BD1507" s="240"/>
      <c r="BE1507" s="240"/>
      <c r="BF1507" s="240"/>
      <c r="BG1507" s="240"/>
      <c r="BH1507" s="240"/>
      <c r="BI1507" s="240"/>
      <c r="BJ1507" s="240"/>
      <c r="BK1507" s="240"/>
      <c r="BL1507" s="240"/>
      <c r="BM1507" s="240"/>
      <c r="BN1507" s="240"/>
      <c r="BO1507" s="240"/>
      <c r="BP1507" s="240" t="s">
        <v>1784</v>
      </c>
      <c r="BQ1507" s="240">
        <v>2E-3</v>
      </c>
      <c r="BR1507" s="240"/>
      <c r="BS1507" s="240"/>
      <c r="BT1507" s="240"/>
      <c r="BU1507" s="240"/>
      <c r="BV1507" s="240"/>
      <c r="BW1507" s="240"/>
      <c r="BX1507" s="240"/>
      <c r="BY1507" s="240"/>
      <c r="BZ1507" s="240"/>
      <c r="CA1507" s="240"/>
      <c r="CB1507" s="240"/>
      <c r="CC1507" s="240"/>
      <c r="CD1507" s="240"/>
      <c r="CE1507" s="240"/>
      <c r="CF1507" s="240"/>
      <c r="CG1507" s="240"/>
      <c r="CH1507" s="240"/>
      <c r="CI1507" s="240"/>
      <c r="CJ1507" s="240"/>
      <c r="CK1507" s="240"/>
      <c r="CL1507" s="240"/>
      <c r="CM1507" s="240"/>
      <c r="CN1507" s="240"/>
      <c r="CO1507" s="240"/>
      <c r="CP1507" s="240"/>
      <c r="CQ1507" s="240"/>
      <c r="CR1507" s="240"/>
      <c r="CS1507" s="240"/>
      <c r="CT1507" s="240"/>
      <c r="CU1507" s="240"/>
      <c r="CV1507" s="240"/>
      <c r="CW1507" s="240"/>
      <c r="CX1507" s="271"/>
      <c r="CY1507" s="271"/>
      <c r="CZ1507" s="271"/>
      <c r="DA1507" s="271"/>
      <c r="DB1507" s="271"/>
      <c r="DC1507" s="271"/>
      <c r="DD1507" s="271"/>
      <c r="DE1507" s="271"/>
      <c r="DF1507" s="271"/>
      <c r="DG1507" s="271"/>
      <c r="DH1507" s="271"/>
      <c r="DI1507" s="271"/>
      <c r="DJ1507" s="271"/>
      <c r="DK1507" s="271"/>
      <c r="DL1507" s="271"/>
      <c r="DM1507" s="271"/>
      <c r="DN1507" s="271"/>
      <c r="DO1507" s="271"/>
      <c r="DP1507" s="271"/>
      <c r="DQ1507" s="271"/>
      <c r="DR1507" s="271"/>
      <c r="DS1507" s="271"/>
      <c r="DT1507" s="271"/>
      <c r="DU1507" s="271"/>
      <c r="DV1507" s="271"/>
      <c r="DW1507" s="271"/>
      <c r="DX1507" s="271"/>
      <c r="DY1507" s="271"/>
      <c r="DZ1507" s="271"/>
      <c r="EA1507" s="271"/>
      <c r="EB1507" s="271"/>
      <c r="EC1507" s="271"/>
      <c r="ED1507" s="271"/>
      <c r="EE1507" s="271"/>
      <c r="EF1507" s="271"/>
      <c r="EG1507" s="271"/>
      <c r="EH1507" s="271"/>
      <c r="EI1507" s="271"/>
      <c r="EJ1507" s="271"/>
      <c r="EK1507" s="271"/>
      <c r="EL1507" s="271"/>
      <c r="EM1507" s="271"/>
      <c r="EN1507" s="271"/>
      <c r="EO1507" s="271"/>
      <c r="EP1507" s="271"/>
      <c r="EQ1507" s="271"/>
      <c r="ER1507" s="271"/>
      <c r="ES1507" s="271"/>
      <c r="ET1507" s="271"/>
      <c r="EU1507" s="271"/>
      <c r="EV1507" s="271"/>
      <c r="EW1507" s="271"/>
      <c r="EX1507" s="271"/>
      <c r="EY1507" s="271"/>
      <c r="EZ1507" s="271"/>
      <c r="FA1507" s="271"/>
      <c r="FB1507" s="271"/>
      <c r="FC1507" s="271"/>
      <c r="FD1507" s="271"/>
      <c r="FE1507" s="271"/>
      <c r="FF1507" s="271"/>
      <c r="FG1507" s="271"/>
      <c r="FH1507" s="271"/>
      <c r="FI1507" s="271"/>
      <c r="FJ1507" s="271"/>
      <c r="FK1507" s="271"/>
      <c r="FL1507" s="271"/>
      <c r="FM1507" s="271"/>
      <c r="FN1507" s="271"/>
      <c r="FO1507" s="271"/>
      <c r="FP1507" s="271"/>
      <c r="FQ1507" s="271"/>
      <c r="FR1507" s="271"/>
      <c r="FS1507" s="271"/>
      <c r="FT1507" s="271"/>
      <c r="FU1507" s="271"/>
      <c r="FV1507" s="271"/>
      <c r="FW1507" s="271"/>
      <c r="FX1507" s="271"/>
      <c r="FY1507" s="271"/>
      <c r="FZ1507" s="271"/>
      <c r="GA1507" s="271"/>
      <c r="GB1507" s="271"/>
      <c r="GC1507" s="271"/>
      <c r="GD1507" s="271"/>
      <c r="GE1507" s="271"/>
      <c r="GF1507" s="271"/>
      <c r="GG1507" s="271"/>
      <c r="GH1507" s="271"/>
      <c r="GI1507" s="271"/>
      <c r="GJ1507" s="271"/>
      <c r="GK1507" s="271"/>
      <c r="GL1507" s="271"/>
      <c r="GM1507" s="271"/>
      <c r="GN1507" s="271"/>
      <c r="GO1507" s="271"/>
      <c r="GP1507" s="271"/>
      <c r="GQ1507" s="271"/>
      <c r="GR1507" s="271"/>
      <c r="GS1507" s="271"/>
      <c r="GT1507" s="271"/>
      <c r="GU1507" s="271"/>
      <c r="GV1507" s="271"/>
      <c r="GW1507" s="271"/>
      <c r="GX1507" s="271"/>
      <c r="GY1507" s="271"/>
      <c r="GZ1507" s="271"/>
      <c r="HA1507" s="271"/>
      <c r="HB1507" s="271"/>
      <c r="HC1507" s="271"/>
      <c r="HD1507" s="271"/>
      <c r="HE1507" s="271"/>
      <c r="HF1507" s="271"/>
      <c r="HG1507" s="271"/>
      <c r="HH1507" s="271"/>
      <c r="HI1507" s="271"/>
      <c r="HJ1507" s="271"/>
      <c r="HK1507" s="271"/>
      <c r="HL1507" s="271"/>
      <c r="HM1507" s="271"/>
      <c r="HN1507" s="271"/>
      <c r="HO1507" s="271"/>
      <c r="HP1507" s="271"/>
      <c r="HQ1507" s="271"/>
      <c r="HR1507" s="271"/>
      <c r="HS1507" s="271"/>
      <c r="HT1507" s="271"/>
      <c r="HU1507" s="271"/>
      <c r="HV1507" s="271"/>
      <c r="HW1507" s="271"/>
      <c r="HX1507" s="271"/>
      <c r="HY1507" s="271"/>
      <c r="HZ1507" s="271"/>
      <c r="IA1507" s="271"/>
      <c r="IB1507" s="271"/>
      <c r="IC1507" s="271"/>
      <c r="ID1507" s="271"/>
      <c r="IE1507" s="271"/>
      <c r="IF1507" s="271"/>
      <c r="IG1507" s="271"/>
      <c r="IH1507" s="271"/>
      <c r="II1507" s="271"/>
      <c r="IJ1507" s="271"/>
      <c r="IK1507" s="271"/>
      <c r="IL1507" s="271"/>
      <c r="IM1507" s="271"/>
      <c r="IN1507" s="271"/>
      <c r="IO1507" s="271"/>
      <c r="IP1507" s="271"/>
      <c r="IQ1507" s="271"/>
      <c r="IR1507" s="271"/>
      <c r="IS1507" s="271"/>
      <c r="IT1507" s="271"/>
      <c r="IU1507" s="271"/>
      <c r="IV1507" s="271"/>
    </row>
    <row r="1508" spans="1:256" s="250" customFormat="1" x14ac:dyDescent="0.2">
      <c r="A1508" s="240" t="s">
        <v>1247</v>
      </c>
      <c r="B1508" s="278">
        <v>35393.836805555555</v>
      </c>
      <c r="C1508" s="278"/>
      <c r="D1508" s="240" t="s">
        <v>1253</v>
      </c>
      <c r="E1508" s="240"/>
      <c r="F1508" s="240"/>
      <c r="G1508" s="240">
        <v>50</v>
      </c>
      <c r="H1508" s="240"/>
      <c r="I1508" s="240"/>
      <c r="J1508" s="240"/>
      <c r="K1508" s="240">
        <v>4</v>
      </c>
      <c r="L1508" s="240"/>
      <c r="M1508" s="240"/>
      <c r="N1508" s="240"/>
      <c r="O1508" s="240">
        <v>211</v>
      </c>
      <c r="P1508" s="240"/>
      <c r="Q1508" s="240"/>
      <c r="R1508" s="240"/>
      <c r="S1508" s="240">
        <v>0.55800000000000005</v>
      </c>
      <c r="T1508" s="240"/>
      <c r="U1508" s="240">
        <v>1.8</v>
      </c>
      <c r="V1508" s="240"/>
      <c r="W1508" s="240"/>
      <c r="X1508" s="240"/>
      <c r="Y1508" s="240"/>
      <c r="Z1508" s="240"/>
      <c r="AA1508" s="240"/>
      <c r="AB1508" s="240"/>
      <c r="AC1508" s="240"/>
      <c r="AD1508" s="240"/>
      <c r="AE1508" s="240"/>
      <c r="AF1508" s="240"/>
      <c r="AG1508" s="240"/>
      <c r="AH1508" s="240"/>
      <c r="AI1508" s="240"/>
      <c r="AJ1508" s="240"/>
      <c r="AK1508" s="240"/>
      <c r="AL1508" s="240"/>
      <c r="AM1508" s="240"/>
      <c r="AN1508" s="240"/>
      <c r="AO1508" s="240"/>
      <c r="AP1508" s="240"/>
      <c r="AQ1508" s="240"/>
      <c r="AR1508" s="240"/>
      <c r="AS1508" s="240"/>
      <c r="AT1508" s="240"/>
      <c r="AU1508" s="240"/>
      <c r="AV1508" s="240"/>
      <c r="AW1508" s="240"/>
      <c r="AX1508" s="240"/>
      <c r="AY1508" s="240"/>
      <c r="AZ1508" s="240"/>
      <c r="BA1508" s="240"/>
      <c r="BB1508" s="240"/>
      <c r="BC1508" s="240"/>
      <c r="BD1508" s="240"/>
      <c r="BE1508" s="240"/>
      <c r="BF1508" s="240"/>
      <c r="BG1508" s="240"/>
      <c r="BH1508" s="240"/>
      <c r="BI1508" s="240"/>
      <c r="BJ1508" s="240"/>
      <c r="BK1508" s="240"/>
      <c r="BL1508" s="240"/>
      <c r="BM1508" s="240"/>
      <c r="BN1508" s="240"/>
      <c r="BO1508" s="240"/>
      <c r="BP1508" s="240"/>
      <c r="BQ1508" s="240"/>
      <c r="BR1508" s="240"/>
      <c r="BS1508" s="240"/>
      <c r="BT1508" s="240"/>
      <c r="BU1508" s="240"/>
      <c r="BV1508" s="240"/>
      <c r="BW1508" s="240"/>
      <c r="BX1508" s="240"/>
      <c r="BY1508" s="240"/>
      <c r="BZ1508" s="240"/>
      <c r="CA1508" s="240"/>
      <c r="CB1508" s="240"/>
      <c r="CC1508" s="240"/>
      <c r="CD1508" s="240"/>
      <c r="CE1508" s="240"/>
      <c r="CF1508" s="240"/>
      <c r="CG1508" s="240"/>
      <c r="CH1508" s="240"/>
      <c r="CI1508" s="240"/>
      <c r="CJ1508" s="240"/>
      <c r="CK1508" s="240"/>
      <c r="CL1508" s="240"/>
      <c r="CM1508" s="240"/>
      <c r="CN1508" s="240"/>
      <c r="CO1508" s="240"/>
      <c r="CP1508" s="240"/>
      <c r="CQ1508" s="240"/>
      <c r="CR1508" s="240"/>
      <c r="CS1508" s="240"/>
      <c r="CT1508" s="240"/>
      <c r="CU1508" s="240"/>
      <c r="CV1508" s="240"/>
      <c r="CW1508" s="240"/>
      <c r="CX1508" s="271"/>
      <c r="CY1508" s="271"/>
      <c r="CZ1508" s="271"/>
      <c r="DA1508" s="271"/>
      <c r="DB1508" s="271"/>
      <c r="DC1508" s="271"/>
      <c r="DD1508" s="271"/>
      <c r="DE1508" s="271"/>
      <c r="DF1508" s="271"/>
      <c r="DG1508" s="271"/>
      <c r="DH1508" s="271"/>
      <c r="DI1508" s="271"/>
      <c r="DJ1508" s="271"/>
      <c r="DK1508" s="271"/>
      <c r="DL1508" s="271"/>
      <c r="DM1508" s="271"/>
      <c r="DN1508" s="271"/>
      <c r="DO1508" s="271"/>
      <c r="DP1508" s="271"/>
      <c r="DQ1508" s="271"/>
      <c r="DR1508" s="271"/>
      <c r="DS1508" s="271"/>
      <c r="DT1508" s="271"/>
      <c r="DU1508" s="271"/>
      <c r="DV1508" s="271"/>
      <c r="DW1508" s="271"/>
      <c r="DX1508" s="271"/>
      <c r="DY1508" s="271"/>
      <c r="DZ1508" s="271"/>
      <c r="EA1508" s="271"/>
      <c r="EB1508" s="271"/>
      <c r="EC1508" s="271"/>
      <c r="ED1508" s="271"/>
      <c r="EE1508" s="271"/>
      <c r="EF1508" s="271"/>
      <c r="EG1508" s="271"/>
      <c r="EH1508" s="271"/>
      <c r="EI1508" s="271"/>
      <c r="EJ1508" s="271"/>
      <c r="EK1508" s="271"/>
      <c r="EL1508" s="271"/>
      <c r="EM1508" s="271"/>
      <c r="EN1508" s="271"/>
      <c r="EO1508" s="271"/>
      <c r="EP1508" s="271"/>
      <c r="EQ1508" s="271"/>
      <c r="ER1508" s="271"/>
      <c r="ES1508" s="271"/>
      <c r="ET1508" s="271"/>
      <c r="EU1508" s="271"/>
      <c r="EV1508" s="271"/>
      <c r="EW1508" s="271"/>
      <c r="EX1508" s="271"/>
      <c r="EY1508" s="271"/>
      <c r="EZ1508" s="271"/>
      <c r="FA1508" s="271"/>
      <c r="FB1508" s="271"/>
      <c r="FC1508" s="271"/>
      <c r="FD1508" s="271"/>
      <c r="FE1508" s="271"/>
      <c r="FF1508" s="271"/>
      <c r="FG1508" s="271"/>
      <c r="FH1508" s="271"/>
      <c r="FI1508" s="271"/>
      <c r="FJ1508" s="271"/>
      <c r="FK1508" s="271"/>
      <c r="FL1508" s="271"/>
      <c r="FM1508" s="271"/>
      <c r="FN1508" s="271"/>
      <c r="FO1508" s="271"/>
      <c r="FP1508" s="271"/>
      <c r="FQ1508" s="271"/>
      <c r="FR1508" s="271"/>
      <c r="FS1508" s="271"/>
      <c r="FT1508" s="271"/>
      <c r="FU1508" s="271"/>
      <c r="FV1508" s="271"/>
      <c r="FW1508" s="271"/>
      <c r="FX1508" s="271"/>
      <c r="FY1508" s="271"/>
      <c r="FZ1508" s="271"/>
      <c r="GA1508" s="271"/>
      <c r="GB1508" s="271"/>
      <c r="GC1508" s="271"/>
      <c r="GD1508" s="271"/>
      <c r="GE1508" s="271"/>
      <c r="GF1508" s="271"/>
      <c r="GG1508" s="271"/>
      <c r="GH1508" s="271"/>
      <c r="GI1508" s="271"/>
      <c r="GJ1508" s="271"/>
      <c r="GK1508" s="271"/>
      <c r="GL1508" s="271"/>
      <c r="GM1508" s="271"/>
      <c r="GN1508" s="271"/>
      <c r="GO1508" s="271"/>
      <c r="GP1508" s="271"/>
      <c r="GQ1508" s="271"/>
      <c r="GR1508" s="271"/>
      <c r="GS1508" s="271"/>
      <c r="GT1508" s="271"/>
      <c r="GU1508" s="271"/>
      <c r="GV1508" s="271"/>
      <c r="GW1508" s="271"/>
      <c r="GX1508" s="271"/>
      <c r="GY1508" s="271"/>
      <c r="GZ1508" s="271"/>
      <c r="HA1508" s="271"/>
      <c r="HB1508" s="271"/>
      <c r="HC1508" s="271"/>
      <c r="HD1508" s="271"/>
      <c r="HE1508" s="271"/>
      <c r="HF1508" s="271"/>
      <c r="HG1508" s="271"/>
      <c r="HH1508" s="271"/>
      <c r="HI1508" s="271"/>
      <c r="HJ1508" s="271"/>
      <c r="HK1508" s="271"/>
      <c r="HL1508" s="271"/>
      <c r="HM1508" s="271"/>
      <c r="HN1508" s="271"/>
      <c r="HO1508" s="271"/>
      <c r="HP1508" s="271"/>
      <c r="HQ1508" s="271"/>
      <c r="HR1508" s="271"/>
      <c r="HS1508" s="271"/>
      <c r="HT1508" s="271"/>
      <c r="HU1508" s="271"/>
      <c r="HV1508" s="271"/>
      <c r="HW1508" s="271"/>
      <c r="HX1508" s="271"/>
      <c r="HY1508" s="271"/>
      <c r="HZ1508" s="271"/>
      <c r="IA1508" s="271"/>
      <c r="IB1508" s="271"/>
      <c r="IC1508" s="271"/>
      <c r="ID1508" s="271"/>
      <c r="IE1508" s="271"/>
      <c r="IF1508" s="271"/>
      <c r="IG1508" s="271"/>
      <c r="IH1508" s="271"/>
      <c r="II1508" s="271"/>
      <c r="IJ1508" s="271"/>
      <c r="IK1508" s="271"/>
      <c r="IL1508" s="271"/>
      <c r="IM1508" s="271"/>
      <c r="IN1508" s="271"/>
      <c r="IO1508" s="271"/>
      <c r="IP1508" s="271"/>
      <c r="IQ1508" s="271"/>
      <c r="IR1508" s="271"/>
      <c r="IS1508" s="271"/>
      <c r="IT1508" s="271"/>
      <c r="IU1508" s="271"/>
      <c r="IV1508" s="271"/>
    </row>
    <row r="1509" spans="1:256" s="250" customFormat="1" x14ac:dyDescent="0.2">
      <c r="A1509" s="240" t="s">
        <v>1247</v>
      </c>
      <c r="B1509" s="278">
        <v>35404.422222222223</v>
      </c>
      <c r="C1509" s="278"/>
      <c r="D1509" s="240" t="s">
        <v>1254</v>
      </c>
      <c r="E1509" s="240"/>
      <c r="F1509" s="240"/>
      <c r="G1509" s="240">
        <v>50</v>
      </c>
      <c r="H1509" s="240"/>
      <c r="I1509" s="240"/>
      <c r="J1509" s="240"/>
      <c r="K1509" s="240">
        <v>3.3</v>
      </c>
      <c r="L1509" s="240"/>
      <c r="M1509" s="240"/>
      <c r="N1509" s="240"/>
      <c r="O1509" s="240">
        <v>246</v>
      </c>
      <c r="P1509" s="240"/>
      <c r="Q1509" s="240"/>
      <c r="R1509" s="240"/>
      <c r="S1509" s="240">
        <v>1.3380000000000001</v>
      </c>
      <c r="T1509" s="240"/>
      <c r="U1509" s="240">
        <v>6</v>
      </c>
      <c r="V1509" s="240"/>
      <c r="W1509" s="240"/>
      <c r="X1509" s="240"/>
      <c r="Y1509" s="240"/>
      <c r="Z1509" s="240"/>
      <c r="AA1509" s="240"/>
      <c r="AB1509" s="240"/>
      <c r="AC1509" s="240"/>
      <c r="AD1509" s="240"/>
      <c r="AE1509" s="240"/>
      <c r="AF1509" s="240"/>
      <c r="AG1509" s="240"/>
      <c r="AH1509" s="240"/>
      <c r="AI1509" s="240"/>
      <c r="AJ1509" s="240"/>
      <c r="AK1509" s="240"/>
      <c r="AL1509" s="240"/>
      <c r="AM1509" s="240"/>
      <c r="AN1509" s="240"/>
      <c r="AO1509" s="240"/>
      <c r="AP1509" s="240"/>
      <c r="AQ1509" s="240"/>
      <c r="AR1509" s="240"/>
      <c r="AS1509" s="240"/>
      <c r="AT1509" s="240"/>
      <c r="AU1509" s="240"/>
      <c r="AV1509" s="240"/>
      <c r="AW1509" s="240"/>
      <c r="AX1509" s="240"/>
      <c r="AY1509" s="240"/>
      <c r="AZ1509" s="240"/>
      <c r="BA1509" s="240"/>
      <c r="BB1509" s="240"/>
      <c r="BC1509" s="240"/>
      <c r="BD1509" s="240"/>
      <c r="BE1509" s="240"/>
      <c r="BF1509" s="240"/>
      <c r="BG1509" s="240"/>
      <c r="BH1509" s="240"/>
      <c r="BI1509" s="240"/>
      <c r="BJ1509" s="240"/>
      <c r="BK1509" s="240"/>
      <c r="BL1509" s="240"/>
      <c r="BM1509" s="240"/>
      <c r="BN1509" s="240"/>
      <c r="BO1509" s="240"/>
      <c r="BP1509" s="240"/>
      <c r="BQ1509" s="240"/>
      <c r="BR1509" s="240"/>
      <c r="BS1509" s="240"/>
      <c r="BT1509" s="240"/>
      <c r="BU1509" s="240"/>
      <c r="BV1509" s="240"/>
      <c r="BW1509" s="240"/>
      <c r="BX1509" s="240"/>
      <c r="BY1509" s="240"/>
      <c r="BZ1509" s="240"/>
      <c r="CA1509" s="240"/>
      <c r="CB1509" s="240"/>
      <c r="CC1509" s="240"/>
      <c r="CD1509" s="240"/>
      <c r="CE1509" s="240"/>
      <c r="CF1509" s="240"/>
      <c r="CG1509" s="240"/>
      <c r="CH1509" s="240"/>
      <c r="CI1509" s="240"/>
      <c r="CJ1509" s="240"/>
      <c r="CK1509" s="240"/>
      <c r="CL1509" s="240"/>
      <c r="CM1509" s="240"/>
      <c r="CN1509" s="240"/>
      <c r="CO1509" s="240"/>
      <c r="CP1509" s="240"/>
      <c r="CQ1509" s="240"/>
      <c r="CR1509" s="240"/>
      <c r="CS1509" s="240"/>
      <c r="CT1509" s="240"/>
      <c r="CU1509" s="240"/>
      <c r="CV1509" s="240"/>
      <c r="CW1509" s="240"/>
      <c r="CX1509" s="271"/>
      <c r="CY1509" s="271"/>
      <c r="CZ1509" s="271"/>
      <c r="DA1509" s="271"/>
      <c r="DB1509" s="271"/>
      <c r="DC1509" s="271"/>
      <c r="DD1509" s="271"/>
      <c r="DE1509" s="271"/>
      <c r="DF1509" s="271"/>
      <c r="DG1509" s="271"/>
      <c r="DH1509" s="271"/>
      <c r="DI1509" s="271"/>
      <c r="DJ1509" s="271"/>
      <c r="DK1509" s="271"/>
      <c r="DL1509" s="271"/>
      <c r="DM1509" s="271"/>
      <c r="DN1509" s="271"/>
      <c r="DO1509" s="271"/>
      <c r="DP1509" s="271"/>
      <c r="DQ1509" s="271"/>
      <c r="DR1509" s="271"/>
      <c r="DS1509" s="271"/>
      <c r="DT1509" s="271"/>
      <c r="DU1509" s="271"/>
      <c r="DV1509" s="271"/>
      <c r="DW1509" s="271"/>
      <c r="DX1509" s="271"/>
      <c r="DY1509" s="271"/>
      <c r="DZ1509" s="271"/>
      <c r="EA1509" s="271"/>
      <c r="EB1509" s="271"/>
      <c r="EC1509" s="271"/>
      <c r="ED1509" s="271"/>
      <c r="EE1509" s="271"/>
      <c r="EF1509" s="271"/>
      <c r="EG1509" s="271"/>
      <c r="EH1509" s="271"/>
      <c r="EI1509" s="271"/>
      <c r="EJ1509" s="271"/>
      <c r="EK1509" s="271"/>
      <c r="EL1509" s="271"/>
      <c r="EM1509" s="271"/>
      <c r="EN1509" s="271"/>
      <c r="EO1509" s="271"/>
      <c r="EP1509" s="271"/>
      <c r="EQ1509" s="271"/>
      <c r="ER1509" s="271"/>
      <c r="ES1509" s="271"/>
      <c r="ET1509" s="271"/>
      <c r="EU1509" s="271"/>
      <c r="EV1509" s="271"/>
      <c r="EW1509" s="271"/>
      <c r="EX1509" s="271"/>
      <c r="EY1509" s="271"/>
      <c r="EZ1509" s="271"/>
      <c r="FA1509" s="271"/>
      <c r="FB1509" s="271"/>
      <c r="FC1509" s="271"/>
      <c r="FD1509" s="271"/>
      <c r="FE1509" s="271"/>
      <c r="FF1509" s="271"/>
      <c r="FG1509" s="271"/>
      <c r="FH1509" s="271"/>
      <c r="FI1509" s="271"/>
      <c r="FJ1509" s="271"/>
      <c r="FK1509" s="271"/>
      <c r="FL1509" s="271"/>
      <c r="FM1509" s="271"/>
      <c r="FN1509" s="271"/>
      <c r="FO1509" s="271"/>
      <c r="FP1509" s="271"/>
      <c r="FQ1509" s="271"/>
      <c r="FR1509" s="271"/>
      <c r="FS1509" s="271"/>
      <c r="FT1509" s="271"/>
      <c r="FU1509" s="271"/>
      <c r="FV1509" s="271"/>
      <c r="FW1509" s="271"/>
      <c r="FX1509" s="271"/>
      <c r="FY1509" s="271"/>
      <c r="FZ1509" s="271"/>
      <c r="GA1509" s="271"/>
      <c r="GB1509" s="271"/>
      <c r="GC1509" s="271"/>
      <c r="GD1509" s="271"/>
      <c r="GE1509" s="271"/>
      <c r="GF1509" s="271"/>
      <c r="GG1509" s="271"/>
      <c r="GH1509" s="271"/>
      <c r="GI1509" s="271"/>
      <c r="GJ1509" s="271"/>
      <c r="GK1509" s="271"/>
      <c r="GL1509" s="271"/>
      <c r="GM1509" s="271"/>
      <c r="GN1509" s="271"/>
      <c r="GO1509" s="271"/>
      <c r="GP1509" s="271"/>
      <c r="GQ1509" s="271"/>
      <c r="GR1509" s="271"/>
      <c r="GS1509" s="271"/>
      <c r="GT1509" s="271"/>
      <c r="GU1509" s="271"/>
      <c r="GV1509" s="271"/>
      <c r="GW1509" s="271"/>
      <c r="GX1509" s="271"/>
      <c r="GY1509" s="271"/>
      <c r="GZ1509" s="271"/>
      <c r="HA1509" s="271"/>
      <c r="HB1509" s="271"/>
      <c r="HC1509" s="271"/>
      <c r="HD1509" s="271"/>
      <c r="HE1509" s="271"/>
      <c r="HF1509" s="271"/>
      <c r="HG1509" s="271"/>
      <c r="HH1509" s="271"/>
      <c r="HI1509" s="271"/>
      <c r="HJ1509" s="271"/>
      <c r="HK1509" s="271"/>
      <c r="HL1509" s="271"/>
      <c r="HM1509" s="271"/>
      <c r="HN1509" s="271"/>
      <c r="HO1509" s="271"/>
      <c r="HP1509" s="271"/>
      <c r="HQ1509" s="271"/>
      <c r="HR1509" s="271"/>
      <c r="HS1509" s="271"/>
      <c r="HT1509" s="271"/>
      <c r="HU1509" s="271"/>
      <c r="HV1509" s="271"/>
      <c r="HW1509" s="271"/>
      <c r="HX1509" s="271"/>
      <c r="HY1509" s="271"/>
      <c r="HZ1509" s="271"/>
      <c r="IA1509" s="271"/>
      <c r="IB1509" s="271"/>
      <c r="IC1509" s="271"/>
      <c r="ID1509" s="271"/>
      <c r="IE1509" s="271"/>
      <c r="IF1509" s="271"/>
      <c r="IG1509" s="271"/>
      <c r="IH1509" s="271"/>
      <c r="II1509" s="271"/>
      <c r="IJ1509" s="271"/>
      <c r="IK1509" s="271"/>
      <c r="IL1509" s="271"/>
      <c r="IM1509" s="271"/>
      <c r="IN1509" s="271"/>
      <c r="IO1509" s="271"/>
      <c r="IP1509" s="271"/>
      <c r="IQ1509" s="271"/>
      <c r="IR1509" s="271"/>
      <c r="IS1509" s="271"/>
      <c r="IT1509" s="271"/>
      <c r="IU1509" s="271"/>
      <c r="IV1509" s="271"/>
    </row>
    <row r="1510" spans="1:256" s="250" customFormat="1" x14ac:dyDescent="0.2">
      <c r="A1510" s="240" t="s">
        <v>1247</v>
      </c>
      <c r="B1510" s="278">
        <v>35404.547222222223</v>
      </c>
      <c r="C1510" s="278"/>
      <c r="D1510" s="240" t="s">
        <v>1255</v>
      </c>
      <c r="E1510" s="240"/>
      <c r="F1510" s="240"/>
      <c r="G1510" s="240">
        <v>50</v>
      </c>
      <c r="H1510" s="240"/>
      <c r="I1510" s="240"/>
      <c r="J1510" s="240"/>
      <c r="K1510" s="240">
        <v>8.1999999999999993</v>
      </c>
      <c r="L1510" s="240"/>
      <c r="M1510" s="240"/>
      <c r="N1510" s="240"/>
      <c r="O1510" s="240">
        <v>212</v>
      </c>
      <c r="P1510" s="240"/>
      <c r="Q1510" s="240"/>
      <c r="R1510" s="240"/>
      <c r="S1510" s="240">
        <v>1.2570000000000001</v>
      </c>
      <c r="T1510" s="240"/>
      <c r="U1510" s="240">
        <v>4.9000000000000004</v>
      </c>
      <c r="V1510" s="240"/>
      <c r="W1510" s="240"/>
      <c r="X1510" s="240"/>
      <c r="Y1510" s="240"/>
      <c r="Z1510" s="240"/>
      <c r="AA1510" s="240"/>
      <c r="AB1510" s="240"/>
      <c r="AC1510" s="240"/>
      <c r="AD1510" s="240"/>
      <c r="AE1510" s="240"/>
      <c r="AF1510" s="240"/>
      <c r="AG1510" s="240"/>
      <c r="AH1510" s="240"/>
      <c r="AI1510" s="240"/>
      <c r="AJ1510" s="240"/>
      <c r="AK1510" s="240"/>
      <c r="AL1510" s="240"/>
      <c r="AM1510" s="240"/>
      <c r="AN1510" s="240"/>
      <c r="AO1510" s="240"/>
      <c r="AP1510" s="240"/>
      <c r="AQ1510" s="240"/>
      <c r="AR1510" s="240"/>
      <c r="AS1510" s="240"/>
      <c r="AT1510" s="240"/>
      <c r="AU1510" s="240"/>
      <c r="AV1510" s="240"/>
      <c r="AW1510" s="240"/>
      <c r="AX1510" s="240"/>
      <c r="AY1510" s="240"/>
      <c r="AZ1510" s="240"/>
      <c r="BA1510" s="240"/>
      <c r="BB1510" s="240"/>
      <c r="BC1510" s="240"/>
      <c r="BD1510" s="240"/>
      <c r="BE1510" s="240"/>
      <c r="BF1510" s="240"/>
      <c r="BG1510" s="240"/>
      <c r="BH1510" s="240"/>
      <c r="BI1510" s="240"/>
      <c r="BJ1510" s="240"/>
      <c r="BK1510" s="240"/>
      <c r="BL1510" s="240"/>
      <c r="BM1510" s="240"/>
      <c r="BN1510" s="240"/>
      <c r="BO1510" s="240"/>
      <c r="BP1510" s="240"/>
      <c r="BQ1510" s="240"/>
      <c r="BR1510" s="240"/>
      <c r="BS1510" s="240"/>
      <c r="BT1510" s="240"/>
      <c r="BU1510" s="240"/>
      <c r="BV1510" s="240"/>
      <c r="BW1510" s="240"/>
      <c r="BX1510" s="240"/>
      <c r="BY1510" s="240"/>
      <c r="BZ1510" s="240"/>
      <c r="CA1510" s="240"/>
      <c r="CB1510" s="240"/>
      <c r="CC1510" s="240"/>
      <c r="CD1510" s="240"/>
      <c r="CE1510" s="240"/>
      <c r="CF1510" s="240"/>
      <c r="CG1510" s="240"/>
      <c r="CH1510" s="240"/>
      <c r="CI1510" s="240"/>
      <c r="CJ1510" s="240"/>
      <c r="CK1510" s="240"/>
      <c r="CL1510" s="240"/>
      <c r="CM1510" s="240"/>
      <c r="CN1510" s="240"/>
      <c r="CO1510" s="240"/>
      <c r="CP1510" s="240"/>
      <c r="CQ1510" s="240"/>
      <c r="CR1510" s="240"/>
      <c r="CS1510" s="240"/>
      <c r="CT1510" s="240"/>
      <c r="CU1510" s="240"/>
      <c r="CV1510" s="240"/>
      <c r="CW1510" s="240"/>
      <c r="CX1510" s="271"/>
      <c r="CY1510" s="271"/>
      <c r="CZ1510" s="271"/>
      <c r="DA1510" s="271"/>
      <c r="DB1510" s="271"/>
      <c r="DC1510" s="271"/>
      <c r="DD1510" s="271"/>
      <c r="DE1510" s="271"/>
      <c r="DF1510" s="271"/>
      <c r="DG1510" s="271"/>
      <c r="DH1510" s="271"/>
      <c r="DI1510" s="271"/>
      <c r="DJ1510" s="271"/>
      <c r="DK1510" s="271"/>
      <c r="DL1510" s="271"/>
      <c r="DM1510" s="271"/>
      <c r="DN1510" s="271"/>
      <c r="DO1510" s="271"/>
      <c r="DP1510" s="271"/>
      <c r="DQ1510" s="271"/>
      <c r="DR1510" s="271"/>
      <c r="DS1510" s="271"/>
      <c r="DT1510" s="271"/>
      <c r="DU1510" s="271"/>
      <c r="DV1510" s="271"/>
      <c r="DW1510" s="271"/>
      <c r="DX1510" s="271"/>
      <c r="DY1510" s="271"/>
      <c r="DZ1510" s="271"/>
      <c r="EA1510" s="271"/>
      <c r="EB1510" s="271"/>
      <c r="EC1510" s="271"/>
      <c r="ED1510" s="271"/>
      <c r="EE1510" s="271"/>
      <c r="EF1510" s="271"/>
      <c r="EG1510" s="271"/>
      <c r="EH1510" s="271"/>
      <c r="EI1510" s="271"/>
      <c r="EJ1510" s="271"/>
      <c r="EK1510" s="271"/>
      <c r="EL1510" s="271"/>
      <c r="EM1510" s="271"/>
      <c r="EN1510" s="271"/>
      <c r="EO1510" s="271"/>
      <c r="EP1510" s="271"/>
      <c r="EQ1510" s="271"/>
      <c r="ER1510" s="271"/>
      <c r="ES1510" s="271"/>
      <c r="ET1510" s="271"/>
      <c r="EU1510" s="271"/>
      <c r="EV1510" s="271"/>
      <c r="EW1510" s="271"/>
      <c r="EX1510" s="271"/>
      <c r="EY1510" s="271"/>
      <c r="EZ1510" s="271"/>
      <c r="FA1510" s="271"/>
      <c r="FB1510" s="271"/>
      <c r="FC1510" s="271"/>
      <c r="FD1510" s="271"/>
      <c r="FE1510" s="271"/>
      <c r="FF1510" s="271"/>
      <c r="FG1510" s="271"/>
      <c r="FH1510" s="271"/>
      <c r="FI1510" s="271"/>
      <c r="FJ1510" s="271"/>
      <c r="FK1510" s="271"/>
      <c r="FL1510" s="271"/>
      <c r="FM1510" s="271"/>
      <c r="FN1510" s="271"/>
      <c r="FO1510" s="271"/>
      <c r="FP1510" s="271"/>
      <c r="FQ1510" s="271"/>
      <c r="FR1510" s="271"/>
      <c r="FS1510" s="271"/>
      <c r="FT1510" s="271"/>
      <c r="FU1510" s="271"/>
      <c r="FV1510" s="271"/>
      <c r="FW1510" s="271"/>
      <c r="FX1510" s="271"/>
      <c r="FY1510" s="271"/>
      <c r="FZ1510" s="271"/>
      <c r="GA1510" s="271"/>
      <c r="GB1510" s="271"/>
      <c r="GC1510" s="271"/>
      <c r="GD1510" s="271"/>
      <c r="GE1510" s="271"/>
      <c r="GF1510" s="271"/>
      <c r="GG1510" s="271"/>
      <c r="GH1510" s="271"/>
      <c r="GI1510" s="271"/>
      <c r="GJ1510" s="271"/>
      <c r="GK1510" s="271"/>
      <c r="GL1510" s="271"/>
      <c r="GM1510" s="271"/>
      <c r="GN1510" s="271"/>
      <c r="GO1510" s="271"/>
      <c r="GP1510" s="271"/>
      <c r="GQ1510" s="271"/>
      <c r="GR1510" s="271"/>
      <c r="GS1510" s="271"/>
      <c r="GT1510" s="271"/>
      <c r="GU1510" s="271"/>
      <c r="GV1510" s="271"/>
      <c r="GW1510" s="271"/>
      <c r="GX1510" s="271"/>
      <c r="GY1510" s="271"/>
      <c r="GZ1510" s="271"/>
      <c r="HA1510" s="271"/>
      <c r="HB1510" s="271"/>
      <c r="HC1510" s="271"/>
      <c r="HD1510" s="271"/>
      <c r="HE1510" s="271"/>
      <c r="HF1510" s="271"/>
      <c r="HG1510" s="271"/>
      <c r="HH1510" s="271"/>
      <c r="HI1510" s="271"/>
      <c r="HJ1510" s="271"/>
      <c r="HK1510" s="271"/>
      <c r="HL1510" s="271"/>
      <c r="HM1510" s="271"/>
      <c r="HN1510" s="271"/>
      <c r="HO1510" s="271"/>
      <c r="HP1510" s="271"/>
      <c r="HQ1510" s="271"/>
      <c r="HR1510" s="271"/>
      <c r="HS1510" s="271"/>
      <c r="HT1510" s="271"/>
      <c r="HU1510" s="271"/>
      <c r="HV1510" s="271"/>
      <c r="HW1510" s="271"/>
      <c r="HX1510" s="271"/>
      <c r="HY1510" s="271"/>
      <c r="HZ1510" s="271"/>
      <c r="IA1510" s="271"/>
      <c r="IB1510" s="271"/>
      <c r="IC1510" s="271"/>
      <c r="ID1510" s="271"/>
      <c r="IE1510" s="271"/>
      <c r="IF1510" s="271"/>
      <c r="IG1510" s="271"/>
      <c r="IH1510" s="271"/>
      <c r="II1510" s="271"/>
      <c r="IJ1510" s="271"/>
      <c r="IK1510" s="271"/>
      <c r="IL1510" s="271"/>
      <c r="IM1510" s="271"/>
      <c r="IN1510" s="271"/>
      <c r="IO1510" s="271"/>
      <c r="IP1510" s="271"/>
      <c r="IQ1510" s="271"/>
      <c r="IR1510" s="271"/>
      <c r="IS1510" s="271"/>
      <c r="IT1510" s="271"/>
      <c r="IU1510" s="271"/>
      <c r="IV1510" s="271"/>
    </row>
    <row r="1511" spans="1:256" s="250" customFormat="1" x14ac:dyDescent="0.2">
      <c r="A1511" s="240" t="s">
        <v>1247</v>
      </c>
      <c r="B1511" s="278">
        <v>35404.630555555559</v>
      </c>
      <c r="C1511" s="278"/>
      <c r="D1511" s="240" t="s">
        <v>1256</v>
      </c>
      <c r="E1511" s="240"/>
      <c r="F1511" s="240"/>
      <c r="G1511" s="240">
        <v>50</v>
      </c>
      <c r="H1511" s="240"/>
      <c r="I1511" s="240"/>
      <c r="J1511" s="240"/>
      <c r="K1511" s="240">
        <v>15</v>
      </c>
      <c r="L1511" s="240"/>
      <c r="M1511" s="240"/>
      <c r="N1511" s="240"/>
      <c r="O1511" s="240">
        <v>171</v>
      </c>
      <c r="P1511" s="240"/>
      <c r="Q1511" s="240"/>
      <c r="R1511" s="240"/>
      <c r="S1511" s="240">
        <v>1.63</v>
      </c>
      <c r="T1511" s="240"/>
      <c r="U1511" s="240">
        <v>2.44</v>
      </c>
      <c r="V1511" s="240"/>
      <c r="W1511" s="240"/>
      <c r="X1511" s="240"/>
      <c r="Y1511" s="240"/>
      <c r="Z1511" s="240"/>
      <c r="AA1511" s="240">
        <v>3790</v>
      </c>
      <c r="AB1511" s="240"/>
      <c r="AC1511" s="240"/>
      <c r="AD1511" s="240"/>
      <c r="AE1511" s="240"/>
      <c r="AF1511" s="240"/>
      <c r="AG1511" s="240"/>
      <c r="AH1511" s="240"/>
      <c r="AI1511" s="240"/>
      <c r="AJ1511" s="240"/>
      <c r="AK1511" s="240"/>
      <c r="AL1511" s="240"/>
      <c r="AM1511" s="240">
        <v>7.6</v>
      </c>
      <c r="AN1511" s="240"/>
      <c r="AO1511" s="240"/>
      <c r="AP1511" s="240"/>
      <c r="AQ1511" s="240"/>
      <c r="AR1511" s="240"/>
      <c r="AS1511" s="240"/>
      <c r="AT1511" s="240"/>
      <c r="AU1511" s="240"/>
      <c r="AV1511" s="240"/>
      <c r="AW1511" s="240"/>
      <c r="AX1511" s="240"/>
      <c r="AY1511" s="240"/>
      <c r="AZ1511" s="240"/>
      <c r="BA1511" s="240"/>
      <c r="BB1511" s="240"/>
      <c r="BC1511" s="240"/>
      <c r="BD1511" s="240"/>
      <c r="BE1511" s="240"/>
      <c r="BF1511" s="240"/>
      <c r="BG1511" s="240"/>
      <c r="BH1511" s="240"/>
      <c r="BI1511" s="240"/>
      <c r="BJ1511" s="240"/>
      <c r="BK1511" s="240"/>
      <c r="BL1511" s="240"/>
      <c r="BM1511" s="240"/>
      <c r="BN1511" s="240"/>
      <c r="BO1511" s="240"/>
      <c r="BP1511" s="240" t="s">
        <v>1784</v>
      </c>
      <c r="BQ1511" s="240">
        <v>2E-3</v>
      </c>
      <c r="BR1511" s="240"/>
      <c r="BS1511" s="240"/>
      <c r="BT1511" s="240"/>
      <c r="BU1511" s="240"/>
      <c r="BV1511" s="240"/>
      <c r="BW1511" s="240"/>
      <c r="BX1511" s="240"/>
      <c r="BY1511" s="240"/>
      <c r="BZ1511" s="240"/>
      <c r="CA1511" s="240"/>
      <c r="CB1511" s="240"/>
      <c r="CC1511" s="240"/>
      <c r="CD1511" s="240"/>
      <c r="CE1511" s="240"/>
      <c r="CF1511" s="240"/>
      <c r="CG1511" s="240"/>
      <c r="CH1511" s="240"/>
      <c r="CI1511" s="240"/>
      <c r="CJ1511" s="240"/>
      <c r="CK1511" s="240"/>
      <c r="CL1511" s="240"/>
      <c r="CM1511" s="240"/>
      <c r="CN1511" s="240"/>
      <c r="CO1511" s="240"/>
      <c r="CP1511" s="240"/>
      <c r="CQ1511" s="240"/>
      <c r="CR1511" s="240"/>
      <c r="CS1511" s="240"/>
      <c r="CT1511" s="240"/>
      <c r="CU1511" s="240"/>
      <c r="CV1511" s="240"/>
      <c r="CW1511" s="240"/>
      <c r="CX1511" s="271"/>
      <c r="CY1511" s="271"/>
      <c r="CZ1511" s="271"/>
      <c r="DA1511" s="271"/>
      <c r="DB1511" s="271"/>
      <c r="DC1511" s="271"/>
      <c r="DD1511" s="271"/>
      <c r="DE1511" s="271"/>
      <c r="DF1511" s="271"/>
      <c r="DG1511" s="271"/>
      <c r="DH1511" s="271"/>
      <c r="DI1511" s="271"/>
      <c r="DJ1511" s="271"/>
      <c r="DK1511" s="271"/>
      <c r="DL1511" s="271"/>
      <c r="DM1511" s="271"/>
      <c r="DN1511" s="271"/>
      <c r="DO1511" s="271"/>
      <c r="DP1511" s="271"/>
      <c r="DQ1511" s="271"/>
      <c r="DR1511" s="271"/>
      <c r="DS1511" s="271"/>
      <c r="DT1511" s="271"/>
      <c r="DU1511" s="271"/>
      <c r="DV1511" s="271"/>
      <c r="DW1511" s="271"/>
      <c r="DX1511" s="271"/>
      <c r="DY1511" s="271"/>
      <c r="DZ1511" s="271"/>
      <c r="EA1511" s="271"/>
      <c r="EB1511" s="271"/>
      <c r="EC1511" s="271"/>
      <c r="ED1511" s="271"/>
      <c r="EE1511" s="271"/>
      <c r="EF1511" s="271"/>
      <c r="EG1511" s="271"/>
      <c r="EH1511" s="271"/>
      <c r="EI1511" s="271"/>
      <c r="EJ1511" s="271"/>
      <c r="EK1511" s="271"/>
      <c r="EL1511" s="271"/>
      <c r="EM1511" s="271"/>
      <c r="EN1511" s="271"/>
      <c r="EO1511" s="271"/>
      <c r="EP1511" s="271"/>
      <c r="EQ1511" s="271"/>
      <c r="ER1511" s="271"/>
      <c r="ES1511" s="271"/>
      <c r="ET1511" s="271"/>
      <c r="EU1511" s="271"/>
      <c r="EV1511" s="271"/>
      <c r="EW1511" s="271"/>
      <c r="EX1511" s="271"/>
      <c r="EY1511" s="271"/>
      <c r="EZ1511" s="271"/>
      <c r="FA1511" s="271"/>
      <c r="FB1511" s="271"/>
      <c r="FC1511" s="271"/>
      <c r="FD1511" s="271"/>
      <c r="FE1511" s="271"/>
      <c r="FF1511" s="271"/>
      <c r="FG1511" s="271"/>
      <c r="FH1511" s="271"/>
      <c r="FI1511" s="271"/>
      <c r="FJ1511" s="271"/>
      <c r="FK1511" s="271"/>
      <c r="FL1511" s="271"/>
      <c r="FM1511" s="271"/>
      <c r="FN1511" s="271"/>
      <c r="FO1511" s="271"/>
      <c r="FP1511" s="271"/>
      <c r="FQ1511" s="271"/>
      <c r="FR1511" s="271"/>
      <c r="FS1511" s="271"/>
      <c r="FT1511" s="271"/>
      <c r="FU1511" s="271"/>
      <c r="FV1511" s="271"/>
      <c r="FW1511" s="271"/>
      <c r="FX1511" s="271"/>
      <c r="FY1511" s="271"/>
      <c r="FZ1511" s="271"/>
      <c r="GA1511" s="271"/>
      <c r="GB1511" s="271"/>
      <c r="GC1511" s="271"/>
      <c r="GD1511" s="271"/>
      <c r="GE1511" s="271"/>
      <c r="GF1511" s="271"/>
      <c r="GG1511" s="271"/>
      <c r="GH1511" s="271"/>
      <c r="GI1511" s="271"/>
      <c r="GJ1511" s="271"/>
      <c r="GK1511" s="271"/>
      <c r="GL1511" s="271"/>
      <c r="GM1511" s="271"/>
      <c r="GN1511" s="271"/>
      <c r="GO1511" s="271"/>
      <c r="GP1511" s="271"/>
      <c r="GQ1511" s="271"/>
      <c r="GR1511" s="271"/>
      <c r="GS1511" s="271"/>
      <c r="GT1511" s="271"/>
      <c r="GU1511" s="271"/>
      <c r="GV1511" s="271"/>
      <c r="GW1511" s="271"/>
      <c r="GX1511" s="271"/>
      <c r="GY1511" s="271"/>
      <c r="GZ1511" s="271"/>
      <c r="HA1511" s="271"/>
      <c r="HB1511" s="271"/>
      <c r="HC1511" s="271"/>
      <c r="HD1511" s="271"/>
      <c r="HE1511" s="271"/>
      <c r="HF1511" s="271"/>
      <c r="HG1511" s="271"/>
      <c r="HH1511" s="271"/>
      <c r="HI1511" s="271"/>
      <c r="HJ1511" s="271"/>
      <c r="HK1511" s="271"/>
      <c r="HL1511" s="271"/>
      <c r="HM1511" s="271"/>
      <c r="HN1511" s="271"/>
      <c r="HO1511" s="271"/>
      <c r="HP1511" s="271"/>
      <c r="HQ1511" s="271"/>
      <c r="HR1511" s="271"/>
      <c r="HS1511" s="271"/>
      <c r="HT1511" s="271"/>
      <c r="HU1511" s="271"/>
      <c r="HV1511" s="271"/>
      <c r="HW1511" s="271"/>
      <c r="HX1511" s="271"/>
      <c r="HY1511" s="271"/>
      <c r="HZ1511" s="271"/>
      <c r="IA1511" s="271"/>
      <c r="IB1511" s="271"/>
      <c r="IC1511" s="271"/>
      <c r="ID1511" s="271"/>
      <c r="IE1511" s="271"/>
      <c r="IF1511" s="271"/>
      <c r="IG1511" s="271"/>
      <c r="IH1511" s="271"/>
      <c r="II1511" s="271"/>
      <c r="IJ1511" s="271"/>
      <c r="IK1511" s="271"/>
      <c r="IL1511" s="271"/>
      <c r="IM1511" s="271"/>
      <c r="IN1511" s="271"/>
      <c r="IO1511" s="271"/>
      <c r="IP1511" s="271"/>
      <c r="IQ1511" s="271"/>
      <c r="IR1511" s="271"/>
      <c r="IS1511" s="271"/>
      <c r="IT1511" s="271"/>
      <c r="IU1511" s="271"/>
      <c r="IV1511" s="271"/>
    </row>
    <row r="1512" spans="1:256" s="250" customFormat="1" x14ac:dyDescent="0.2">
      <c r="A1512" s="240" t="s">
        <v>1247</v>
      </c>
      <c r="B1512" s="278">
        <v>35404.699999999997</v>
      </c>
      <c r="C1512" s="278"/>
      <c r="D1512" s="240" t="s">
        <v>1257</v>
      </c>
      <c r="E1512" s="240"/>
      <c r="F1512" s="240"/>
      <c r="G1512" s="240">
        <v>50</v>
      </c>
      <c r="H1512" s="240"/>
      <c r="I1512" s="240"/>
      <c r="J1512" s="240"/>
      <c r="K1512" s="240">
        <v>18</v>
      </c>
      <c r="L1512" s="240"/>
      <c r="M1512" s="240"/>
      <c r="N1512" s="240"/>
      <c r="O1512" s="240">
        <v>627</v>
      </c>
      <c r="P1512" s="240"/>
      <c r="Q1512" s="240"/>
      <c r="R1512" s="240"/>
      <c r="S1512" s="240">
        <v>1.6400000000000001</v>
      </c>
      <c r="T1512" s="240"/>
      <c r="U1512" s="240">
        <v>5.4</v>
      </c>
      <c r="V1512" s="240"/>
      <c r="W1512" s="240"/>
      <c r="X1512" s="240"/>
      <c r="Y1512" s="240"/>
      <c r="Z1512" s="240"/>
      <c r="AA1512" s="240"/>
      <c r="AB1512" s="240"/>
      <c r="AC1512" s="240"/>
      <c r="AD1512" s="240"/>
      <c r="AE1512" s="240"/>
      <c r="AF1512" s="240"/>
      <c r="AG1512" s="240"/>
      <c r="AH1512" s="240"/>
      <c r="AI1512" s="240"/>
      <c r="AJ1512" s="240"/>
      <c r="AK1512" s="240"/>
      <c r="AL1512" s="240"/>
      <c r="AM1512" s="240"/>
      <c r="AN1512" s="240"/>
      <c r="AO1512" s="240"/>
      <c r="AP1512" s="240"/>
      <c r="AQ1512" s="240"/>
      <c r="AR1512" s="240"/>
      <c r="AS1512" s="240"/>
      <c r="AT1512" s="240"/>
      <c r="AU1512" s="240"/>
      <c r="AV1512" s="240"/>
      <c r="AW1512" s="240"/>
      <c r="AX1512" s="240"/>
      <c r="AY1512" s="240"/>
      <c r="AZ1512" s="240"/>
      <c r="BA1512" s="240"/>
      <c r="BB1512" s="240"/>
      <c r="BC1512" s="240"/>
      <c r="BD1512" s="240"/>
      <c r="BE1512" s="240"/>
      <c r="BF1512" s="240"/>
      <c r="BG1512" s="240"/>
      <c r="BH1512" s="240"/>
      <c r="BI1512" s="240"/>
      <c r="BJ1512" s="240"/>
      <c r="BK1512" s="240"/>
      <c r="BL1512" s="240"/>
      <c r="BM1512" s="240"/>
      <c r="BN1512" s="240"/>
      <c r="BO1512" s="240"/>
      <c r="BP1512" s="240"/>
      <c r="BQ1512" s="240"/>
      <c r="BR1512" s="240"/>
      <c r="BS1512" s="240"/>
      <c r="BT1512" s="240"/>
      <c r="BU1512" s="240"/>
      <c r="BV1512" s="240"/>
      <c r="BW1512" s="240"/>
      <c r="BX1512" s="240"/>
      <c r="BY1512" s="240"/>
      <c r="BZ1512" s="240"/>
      <c r="CA1512" s="240"/>
      <c r="CB1512" s="240"/>
      <c r="CC1512" s="240"/>
      <c r="CD1512" s="240"/>
      <c r="CE1512" s="240"/>
      <c r="CF1512" s="240"/>
      <c r="CG1512" s="240"/>
      <c r="CH1512" s="240"/>
      <c r="CI1512" s="240"/>
      <c r="CJ1512" s="240"/>
      <c r="CK1512" s="240"/>
      <c r="CL1512" s="240"/>
      <c r="CM1512" s="240"/>
      <c r="CN1512" s="240"/>
      <c r="CO1512" s="240"/>
      <c r="CP1512" s="240"/>
      <c r="CQ1512" s="240"/>
      <c r="CR1512" s="240"/>
      <c r="CS1512" s="240"/>
      <c r="CT1512" s="240"/>
      <c r="CU1512" s="240"/>
      <c r="CV1512" s="240"/>
      <c r="CW1512" s="240"/>
      <c r="CX1512" s="271"/>
      <c r="CY1512" s="271"/>
      <c r="CZ1512" s="271"/>
      <c r="DA1512" s="271"/>
      <c r="DB1512" s="271"/>
      <c r="DC1512" s="271"/>
      <c r="DD1512" s="271"/>
      <c r="DE1512" s="271"/>
      <c r="DF1512" s="271"/>
      <c r="DG1512" s="271"/>
      <c r="DH1512" s="271"/>
      <c r="DI1512" s="271"/>
      <c r="DJ1512" s="271"/>
      <c r="DK1512" s="271"/>
      <c r="DL1512" s="271"/>
      <c r="DM1512" s="271"/>
      <c r="DN1512" s="271"/>
      <c r="DO1512" s="271"/>
      <c r="DP1512" s="271"/>
      <c r="DQ1512" s="271"/>
      <c r="DR1512" s="271"/>
      <c r="DS1512" s="271"/>
      <c r="DT1512" s="271"/>
      <c r="DU1512" s="271"/>
      <c r="DV1512" s="271"/>
      <c r="DW1512" s="271"/>
      <c r="DX1512" s="271"/>
      <c r="DY1512" s="271"/>
      <c r="DZ1512" s="271"/>
      <c r="EA1512" s="271"/>
      <c r="EB1512" s="271"/>
      <c r="EC1512" s="271"/>
      <c r="ED1512" s="271"/>
      <c r="EE1512" s="271"/>
      <c r="EF1512" s="271"/>
      <c r="EG1512" s="271"/>
      <c r="EH1512" s="271"/>
      <c r="EI1512" s="271"/>
      <c r="EJ1512" s="271"/>
      <c r="EK1512" s="271"/>
      <c r="EL1512" s="271"/>
      <c r="EM1512" s="271"/>
      <c r="EN1512" s="271"/>
      <c r="EO1512" s="271"/>
      <c r="EP1512" s="271"/>
      <c r="EQ1512" s="271"/>
      <c r="ER1512" s="271"/>
      <c r="ES1512" s="271"/>
      <c r="ET1512" s="271"/>
      <c r="EU1512" s="271"/>
      <c r="EV1512" s="271"/>
      <c r="EW1512" s="271"/>
      <c r="EX1512" s="271"/>
      <c r="EY1512" s="271"/>
      <c r="EZ1512" s="271"/>
      <c r="FA1512" s="271"/>
      <c r="FB1512" s="271"/>
      <c r="FC1512" s="271"/>
      <c r="FD1512" s="271"/>
      <c r="FE1512" s="271"/>
      <c r="FF1512" s="271"/>
      <c r="FG1512" s="271"/>
      <c r="FH1512" s="271"/>
      <c r="FI1512" s="271"/>
      <c r="FJ1512" s="271"/>
      <c r="FK1512" s="271"/>
      <c r="FL1512" s="271"/>
      <c r="FM1512" s="271"/>
      <c r="FN1512" s="271"/>
      <c r="FO1512" s="271"/>
      <c r="FP1512" s="271"/>
      <c r="FQ1512" s="271"/>
      <c r="FR1512" s="271"/>
      <c r="FS1512" s="271"/>
      <c r="FT1512" s="271"/>
      <c r="FU1512" s="271"/>
      <c r="FV1512" s="271"/>
      <c r="FW1512" s="271"/>
      <c r="FX1512" s="271"/>
      <c r="FY1512" s="271"/>
      <c r="FZ1512" s="271"/>
      <c r="GA1512" s="271"/>
      <c r="GB1512" s="271"/>
      <c r="GC1512" s="271"/>
      <c r="GD1512" s="271"/>
      <c r="GE1512" s="271"/>
      <c r="GF1512" s="271"/>
      <c r="GG1512" s="271"/>
      <c r="GH1512" s="271"/>
      <c r="GI1512" s="271"/>
      <c r="GJ1512" s="271"/>
      <c r="GK1512" s="271"/>
      <c r="GL1512" s="271"/>
      <c r="GM1512" s="271"/>
      <c r="GN1512" s="271"/>
      <c r="GO1512" s="271"/>
      <c r="GP1512" s="271"/>
      <c r="GQ1512" s="271"/>
      <c r="GR1512" s="271"/>
      <c r="GS1512" s="271"/>
      <c r="GT1512" s="271"/>
      <c r="GU1512" s="271"/>
      <c r="GV1512" s="271"/>
      <c r="GW1512" s="271"/>
      <c r="GX1512" s="271"/>
      <c r="GY1512" s="271"/>
      <c r="GZ1512" s="271"/>
      <c r="HA1512" s="271"/>
      <c r="HB1512" s="271"/>
      <c r="HC1512" s="271"/>
      <c r="HD1512" s="271"/>
      <c r="HE1512" s="271"/>
      <c r="HF1512" s="271"/>
      <c r="HG1512" s="271"/>
      <c r="HH1512" s="271"/>
      <c r="HI1512" s="271"/>
      <c r="HJ1512" s="271"/>
      <c r="HK1512" s="271"/>
      <c r="HL1512" s="271"/>
      <c r="HM1512" s="271"/>
      <c r="HN1512" s="271"/>
      <c r="HO1512" s="271"/>
      <c r="HP1512" s="271"/>
      <c r="HQ1512" s="271"/>
      <c r="HR1512" s="271"/>
      <c r="HS1512" s="271"/>
      <c r="HT1512" s="271"/>
      <c r="HU1512" s="271"/>
      <c r="HV1512" s="271"/>
      <c r="HW1512" s="271"/>
      <c r="HX1512" s="271"/>
      <c r="HY1512" s="271"/>
      <c r="HZ1512" s="271"/>
      <c r="IA1512" s="271"/>
      <c r="IB1512" s="271"/>
      <c r="IC1512" s="271"/>
      <c r="ID1512" s="271"/>
      <c r="IE1512" s="271"/>
      <c r="IF1512" s="271"/>
      <c r="IG1512" s="271"/>
      <c r="IH1512" s="271"/>
      <c r="II1512" s="271"/>
      <c r="IJ1512" s="271"/>
      <c r="IK1512" s="271"/>
      <c r="IL1512" s="271"/>
      <c r="IM1512" s="271"/>
      <c r="IN1512" s="271"/>
      <c r="IO1512" s="271"/>
      <c r="IP1512" s="271"/>
      <c r="IQ1512" s="271"/>
      <c r="IR1512" s="271"/>
      <c r="IS1512" s="271"/>
      <c r="IT1512" s="271"/>
      <c r="IU1512" s="271"/>
      <c r="IV1512" s="271"/>
    </row>
    <row r="1513" spans="1:256" s="250" customFormat="1" x14ac:dyDescent="0.2">
      <c r="A1513" s="240" t="s">
        <v>1247</v>
      </c>
      <c r="B1513" s="278">
        <v>35405.541666666664</v>
      </c>
      <c r="C1513" s="278"/>
      <c r="D1513" s="240" t="s">
        <v>1258</v>
      </c>
      <c r="E1513" s="240"/>
      <c r="F1513" s="240"/>
      <c r="G1513" s="240">
        <v>50</v>
      </c>
      <c r="H1513" s="240"/>
      <c r="I1513" s="240"/>
      <c r="J1513" s="240"/>
      <c r="K1513" s="240">
        <v>5.3</v>
      </c>
      <c r="L1513" s="240"/>
      <c r="M1513" s="240"/>
      <c r="N1513" s="240"/>
      <c r="O1513" s="240">
        <v>283</v>
      </c>
      <c r="P1513" s="240"/>
      <c r="Q1513" s="240"/>
      <c r="R1513" s="240"/>
      <c r="S1513" s="240">
        <v>2.66</v>
      </c>
      <c r="T1513" s="240"/>
      <c r="U1513" s="240">
        <v>13</v>
      </c>
      <c r="V1513" s="240"/>
      <c r="W1513" s="240"/>
      <c r="X1513" s="240"/>
      <c r="Y1513" s="240"/>
      <c r="Z1513" s="240"/>
      <c r="AA1513" s="240"/>
      <c r="AB1513" s="240"/>
      <c r="AC1513" s="240"/>
      <c r="AD1513" s="240"/>
      <c r="AE1513" s="240"/>
      <c r="AF1513" s="240"/>
      <c r="AG1513" s="240"/>
      <c r="AH1513" s="240"/>
      <c r="AI1513" s="240"/>
      <c r="AJ1513" s="240"/>
      <c r="AK1513" s="240"/>
      <c r="AL1513" s="240"/>
      <c r="AM1513" s="240"/>
      <c r="AN1513" s="240"/>
      <c r="AO1513" s="240"/>
      <c r="AP1513" s="240"/>
      <c r="AQ1513" s="240"/>
      <c r="AR1513" s="240"/>
      <c r="AS1513" s="240"/>
      <c r="AT1513" s="240"/>
      <c r="AU1513" s="240"/>
      <c r="AV1513" s="240"/>
      <c r="AW1513" s="240"/>
      <c r="AX1513" s="240"/>
      <c r="AY1513" s="240"/>
      <c r="AZ1513" s="240"/>
      <c r="BA1513" s="240"/>
      <c r="BB1513" s="240"/>
      <c r="BC1513" s="240"/>
      <c r="BD1513" s="240"/>
      <c r="BE1513" s="240"/>
      <c r="BF1513" s="240"/>
      <c r="BG1513" s="240"/>
      <c r="BH1513" s="240"/>
      <c r="BI1513" s="240"/>
      <c r="BJ1513" s="240"/>
      <c r="BK1513" s="240"/>
      <c r="BL1513" s="240"/>
      <c r="BM1513" s="240"/>
      <c r="BN1513" s="240"/>
      <c r="BO1513" s="240"/>
      <c r="BP1513" s="240"/>
      <c r="BQ1513" s="240"/>
      <c r="BR1513" s="240"/>
      <c r="BS1513" s="240"/>
      <c r="BT1513" s="240"/>
      <c r="BU1513" s="240"/>
      <c r="BV1513" s="240"/>
      <c r="BW1513" s="240"/>
      <c r="BX1513" s="240"/>
      <c r="BY1513" s="240"/>
      <c r="BZ1513" s="240"/>
      <c r="CA1513" s="240"/>
      <c r="CB1513" s="240"/>
      <c r="CC1513" s="240"/>
      <c r="CD1513" s="240"/>
      <c r="CE1513" s="240"/>
      <c r="CF1513" s="240"/>
      <c r="CG1513" s="240"/>
      <c r="CH1513" s="240"/>
      <c r="CI1513" s="240"/>
      <c r="CJ1513" s="240"/>
      <c r="CK1513" s="240"/>
      <c r="CL1513" s="240"/>
      <c r="CM1513" s="240"/>
      <c r="CN1513" s="240"/>
      <c r="CO1513" s="240"/>
      <c r="CP1513" s="240"/>
      <c r="CQ1513" s="240"/>
      <c r="CR1513" s="240"/>
      <c r="CS1513" s="240"/>
      <c r="CT1513" s="240"/>
      <c r="CU1513" s="240"/>
      <c r="CV1513" s="240"/>
      <c r="CW1513" s="240"/>
      <c r="CX1513" s="271"/>
      <c r="CY1513" s="271"/>
      <c r="CZ1513" s="271"/>
      <c r="DA1513" s="271"/>
      <c r="DB1513" s="271"/>
      <c r="DC1513" s="271"/>
      <c r="DD1513" s="271"/>
      <c r="DE1513" s="271"/>
      <c r="DF1513" s="271"/>
      <c r="DG1513" s="271"/>
      <c r="DH1513" s="271"/>
      <c r="DI1513" s="271"/>
      <c r="DJ1513" s="271"/>
      <c r="DK1513" s="271"/>
      <c r="DL1513" s="271"/>
      <c r="DM1513" s="271"/>
      <c r="DN1513" s="271"/>
      <c r="DO1513" s="271"/>
      <c r="DP1513" s="271"/>
      <c r="DQ1513" s="271"/>
      <c r="DR1513" s="271"/>
      <c r="DS1513" s="271"/>
      <c r="DT1513" s="271"/>
      <c r="DU1513" s="271"/>
      <c r="DV1513" s="271"/>
      <c r="DW1513" s="271"/>
      <c r="DX1513" s="271"/>
      <c r="DY1513" s="271"/>
      <c r="DZ1513" s="271"/>
      <c r="EA1513" s="271"/>
      <c r="EB1513" s="271"/>
      <c r="EC1513" s="271"/>
      <c r="ED1513" s="271"/>
      <c r="EE1513" s="271"/>
      <c r="EF1513" s="271"/>
      <c r="EG1513" s="271"/>
      <c r="EH1513" s="271"/>
      <c r="EI1513" s="271"/>
      <c r="EJ1513" s="271"/>
      <c r="EK1513" s="271"/>
      <c r="EL1513" s="271"/>
      <c r="EM1513" s="271"/>
      <c r="EN1513" s="271"/>
      <c r="EO1513" s="271"/>
      <c r="EP1513" s="271"/>
      <c r="EQ1513" s="271"/>
      <c r="ER1513" s="271"/>
      <c r="ES1513" s="271"/>
      <c r="ET1513" s="271"/>
      <c r="EU1513" s="271"/>
      <c r="EV1513" s="271"/>
      <c r="EW1513" s="271"/>
      <c r="EX1513" s="271"/>
      <c r="EY1513" s="271"/>
      <c r="EZ1513" s="271"/>
      <c r="FA1513" s="271"/>
      <c r="FB1513" s="271"/>
      <c r="FC1513" s="271"/>
      <c r="FD1513" s="271"/>
      <c r="FE1513" s="271"/>
      <c r="FF1513" s="271"/>
      <c r="FG1513" s="271"/>
      <c r="FH1513" s="271"/>
      <c r="FI1513" s="271"/>
      <c r="FJ1513" s="271"/>
      <c r="FK1513" s="271"/>
      <c r="FL1513" s="271"/>
      <c r="FM1513" s="271"/>
      <c r="FN1513" s="271"/>
      <c r="FO1513" s="271"/>
      <c r="FP1513" s="271"/>
      <c r="FQ1513" s="271"/>
      <c r="FR1513" s="271"/>
      <c r="FS1513" s="271"/>
      <c r="FT1513" s="271"/>
      <c r="FU1513" s="271"/>
      <c r="FV1513" s="271"/>
      <c r="FW1513" s="271"/>
      <c r="FX1513" s="271"/>
      <c r="FY1513" s="271"/>
      <c r="FZ1513" s="271"/>
      <c r="GA1513" s="271"/>
      <c r="GB1513" s="271"/>
      <c r="GC1513" s="271"/>
      <c r="GD1513" s="271"/>
      <c r="GE1513" s="271"/>
      <c r="GF1513" s="271"/>
      <c r="GG1513" s="271"/>
      <c r="GH1513" s="271"/>
      <c r="GI1513" s="271"/>
      <c r="GJ1513" s="271"/>
      <c r="GK1513" s="271"/>
      <c r="GL1513" s="271"/>
      <c r="GM1513" s="271"/>
      <c r="GN1513" s="271"/>
      <c r="GO1513" s="271"/>
      <c r="GP1513" s="271"/>
      <c r="GQ1513" s="271"/>
      <c r="GR1513" s="271"/>
      <c r="GS1513" s="271"/>
      <c r="GT1513" s="271"/>
      <c r="GU1513" s="271"/>
      <c r="GV1513" s="271"/>
      <c r="GW1513" s="271"/>
      <c r="GX1513" s="271"/>
      <c r="GY1513" s="271"/>
      <c r="GZ1513" s="271"/>
      <c r="HA1513" s="271"/>
      <c r="HB1513" s="271"/>
      <c r="HC1513" s="271"/>
      <c r="HD1513" s="271"/>
      <c r="HE1513" s="271"/>
      <c r="HF1513" s="271"/>
      <c r="HG1513" s="271"/>
      <c r="HH1513" s="271"/>
      <c r="HI1513" s="271"/>
      <c r="HJ1513" s="271"/>
      <c r="HK1513" s="271"/>
      <c r="HL1513" s="271"/>
      <c r="HM1513" s="271"/>
      <c r="HN1513" s="271"/>
      <c r="HO1513" s="271"/>
      <c r="HP1513" s="271"/>
      <c r="HQ1513" s="271"/>
      <c r="HR1513" s="271"/>
      <c r="HS1513" s="271"/>
      <c r="HT1513" s="271"/>
      <c r="HU1513" s="271"/>
      <c r="HV1513" s="271"/>
      <c r="HW1513" s="271"/>
      <c r="HX1513" s="271"/>
      <c r="HY1513" s="271"/>
      <c r="HZ1513" s="271"/>
      <c r="IA1513" s="271"/>
      <c r="IB1513" s="271"/>
      <c r="IC1513" s="271"/>
      <c r="ID1513" s="271"/>
      <c r="IE1513" s="271"/>
      <c r="IF1513" s="271"/>
      <c r="IG1513" s="271"/>
      <c r="IH1513" s="271"/>
      <c r="II1513" s="271"/>
      <c r="IJ1513" s="271"/>
      <c r="IK1513" s="271"/>
      <c r="IL1513" s="271"/>
      <c r="IM1513" s="271"/>
      <c r="IN1513" s="271"/>
      <c r="IO1513" s="271"/>
      <c r="IP1513" s="271"/>
      <c r="IQ1513" s="271"/>
      <c r="IR1513" s="271"/>
      <c r="IS1513" s="271"/>
      <c r="IT1513" s="271"/>
      <c r="IU1513" s="271"/>
      <c r="IV1513" s="271"/>
    </row>
    <row r="1514" spans="1:256" s="250" customFormat="1" x14ac:dyDescent="0.2">
      <c r="A1514" s="240" t="s">
        <v>1247</v>
      </c>
      <c r="B1514" s="278">
        <v>35454.642361111109</v>
      </c>
      <c r="C1514" s="278"/>
      <c r="D1514" s="240" t="s">
        <v>1259</v>
      </c>
      <c r="E1514" s="240"/>
      <c r="F1514" s="240"/>
      <c r="G1514" s="240">
        <v>50</v>
      </c>
      <c r="H1514" s="240"/>
      <c r="I1514" s="240"/>
      <c r="J1514" s="240"/>
      <c r="K1514" s="240">
        <v>4.4000000000000004</v>
      </c>
      <c r="L1514" s="240"/>
      <c r="M1514" s="240"/>
      <c r="N1514" s="240"/>
      <c r="O1514" s="240">
        <v>78.2</v>
      </c>
      <c r="P1514" s="240"/>
      <c r="Q1514" s="240"/>
      <c r="R1514" s="240"/>
      <c r="S1514" s="240">
        <v>0.79900000000000004</v>
      </c>
      <c r="T1514" s="240"/>
      <c r="U1514" s="240">
        <v>1.8</v>
      </c>
      <c r="V1514" s="240"/>
      <c r="W1514" s="240"/>
      <c r="X1514" s="240"/>
      <c r="Y1514" s="240"/>
      <c r="Z1514" s="240"/>
      <c r="AA1514" s="240">
        <v>752</v>
      </c>
      <c r="AB1514" s="240"/>
      <c r="AC1514" s="240"/>
      <c r="AD1514" s="240"/>
      <c r="AE1514" s="240"/>
      <c r="AF1514" s="240"/>
      <c r="AG1514" s="240"/>
      <c r="AH1514" s="240"/>
      <c r="AI1514" s="240"/>
      <c r="AJ1514" s="240"/>
      <c r="AK1514" s="240"/>
      <c r="AL1514" s="240"/>
      <c r="AM1514" s="240">
        <v>7.8</v>
      </c>
      <c r="AN1514" s="240"/>
      <c r="AO1514" s="240"/>
      <c r="AP1514" s="240"/>
      <c r="AQ1514" s="240"/>
      <c r="AR1514" s="240"/>
      <c r="AS1514" s="240"/>
      <c r="AT1514" s="240"/>
      <c r="AU1514" s="240"/>
      <c r="AV1514" s="240"/>
      <c r="AW1514" s="240"/>
      <c r="AX1514" s="240"/>
      <c r="AY1514" s="240"/>
      <c r="AZ1514" s="240"/>
      <c r="BA1514" s="240"/>
      <c r="BB1514" s="240"/>
      <c r="BC1514" s="240"/>
      <c r="BD1514" s="240"/>
      <c r="BE1514" s="240"/>
      <c r="BF1514" s="240"/>
      <c r="BG1514" s="240"/>
      <c r="BH1514" s="240"/>
      <c r="BI1514" s="240"/>
      <c r="BJ1514" s="240"/>
      <c r="BK1514" s="240"/>
      <c r="BL1514" s="240"/>
      <c r="BM1514" s="240"/>
      <c r="BN1514" s="240"/>
      <c r="BO1514" s="240"/>
      <c r="BP1514" s="240"/>
      <c r="BQ1514" s="240">
        <v>2E-3</v>
      </c>
      <c r="BR1514" s="240"/>
      <c r="BS1514" s="240"/>
      <c r="BT1514" s="240"/>
      <c r="BU1514" s="240"/>
      <c r="BV1514" s="240"/>
      <c r="BW1514" s="240"/>
      <c r="BX1514" s="240"/>
      <c r="BY1514" s="240"/>
      <c r="BZ1514" s="240"/>
      <c r="CA1514" s="240"/>
      <c r="CB1514" s="240"/>
      <c r="CC1514" s="240"/>
      <c r="CD1514" s="240"/>
      <c r="CE1514" s="240"/>
      <c r="CF1514" s="240"/>
      <c r="CG1514" s="240"/>
      <c r="CH1514" s="240"/>
      <c r="CI1514" s="240"/>
      <c r="CJ1514" s="240"/>
      <c r="CK1514" s="240"/>
      <c r="CL1514" s="240"/>
      <c r="CM1514" s="240"/>
      <c r="CN1514" s="240"/>
      <c r="CO1514" s="240"/>
      <c r="CP1514" s="240"/>
      <c r="CQ1514" s="240"/>
      <c r="CR1514" s="240"/>
      <c r="CS1514" s="240"/>
      <c r="CT1514" s="240"/>
      <c r="CU1514" s="240"/>
      <c r="CV1514" s="240"/>
      <c r="CW1514" s="240"/>
      <c r="CX1514" s="271"/>
      <c r="CY1514" s="271"/>
      <c r="CZ1514" s="271"/>
      <c r="DA1514" s="271"/>
      <c r="DB1514" s="271"/>
      <c r="DC1514" s="271"/>
      <c r="DD1514" s="271"/>
      <c r="DE1514" s="271"/>
      <c r="DF1514" s="271"/>
      <c r="DG1514" s="271"/>
      <c r="DH1514" s="271"/>
      <c r="DI1514" s="271"/>
      <c r="DJ1514" s="271"/>
      <c r="DK1514" s="271"/>
      <c r="DL1514" s="271"/>
      <c r="DM1514" s="271"/>
      <c r="DN1514" s="271"/>
      <c r="DO1514" s="271"/>
      <c r="DP1514" s="271"/>
      <c r="DQ1514" s="271"/>
      <c r="DR1514" s="271"/>
      <c r="DS1514" s="271"/>
      <c r="DT1514" s="271"/>
      <c r="DU1514" s="271"/>
      <c r="DV1514" s="271"/>
      <c r="DW1514" s="271"/>
      <c r="DX1514" s="271"/>
      <c r="DY1514" s="271"/>
      <c r="DZ1514" s="271"/>
      <c r="EA1514" s="271"/>
      <c r="EB1514" s="271"/>
      <c r="EC1514" s="271"/>
      <c r="ED1514" s="271"/>
      <c r="EE1514" s="271"/>
      <c r="EF1514" s="271"/>
      <c r="EG1514" s="271"/>
      <c r="EH1514" s="271"/>
      <c r="EI1514" s="271"/>
      <c r="EJ1514" s="271"/>
      <c r="EK1514" s="271"/>
      <c r="EL1514" s="271"/>
      <c r="EM1514" s="271"/>
      <c r="EN1514" s="271"/>
      <c r="EO1514" s="271"/>
      <c r="EP1514" s="271"/>
      <c r="EQ1514" s="271"/>
      <c r="ER1514" s="271"/>
      <c r="ES1514" s="271"/>
      <c r="ET1514" s="271"/>
      <c r="EU1514" s="271"/>
      <c r="EV1514" s="271"/>
      <c r="EW1514" s="271"/>
      <c r="EX1514" s="271"/>
      <c r="EY1514" s="271"/>
      <c r="EZ1514" s="271"/>
      <c r="FA1514" s="271"/>
      <c r="FB1514" s="271"/>
      <c r="FC1514" s="271"/>
      <c r="FD1514" s="271"/>
      <c r="FE1514" s="271"/>
      <c r="FF1514" s="271"/>
      <c r="FG1514" s="271"/>
      <c r="FH1514" s="271"/>
      <c r="FI1514" s="271"/>
      <c r="FJ1514" s="271"/>
      <c r="FK1514" s="271"/>
      <c r="FL1514" s="271"/>
      <c r="FM1514" s="271"/>
      <c r="FN1514" s="271"/>
      <c r="FO1514" s="271"/>
      <c r="FP1514" s="271"/>
      <c r="FQ1514" s="271"/>
      <c r="FR1514" s="271"/>
      <c r="FS1514" s="271"/>
      <c r="FT1514" s="271"/>
      <c r="FU1514" s="271"/>
      <c r="FV1514" s="271"/>
      <c r="FW1514" s="271"/>
      <c r="FX1514" s="271"/>
      <c r="FY1514" s="271"/>
      <c r="FZ1514" s="271"/>
      <c r="GA1514" s="271"/>
      <c r="GB1514" s="271"/>
      <c r="GC1514" s="271"/>
      <c r="GD1514" s="271"/>
      <c r="GE1514" s="271"/>
      <c r="GF1514" s="271"/>
      <c r="GG1514" s="271"/>
      <c r="GH1514" s="271"/>
      <c r="GI1514" s="271"/>
      <c r="GJ1514" s="271"/>
      <c r="GK1514" s="271"/>
      <c r="GL1514" s="271"/>
      <c r="GM1514" s="271"/>
      <c r="GN1514" s="271"/>
      <c r="GO1514" s="271"/>
      <c r="GP1514" s="271"/>
      <c r="GQ1514" s="271"/>
      <c r="GR1514" s="271"/>
      <c r="GS1514" s="271"/>
      <c r="GT1514" s="271"/>
      <c r="GU1514" s="271"/>
      <c r="GV1514" s="271"/>
      <c r="GW1514" s="271"/>
      <c r="GX1514" s="271"/>
      <c r="GY1514" s="271"/>
      <c r="GZ1514" s="271"/>
      <c r="HA1514" s="271"/>
      <c r="HB1514" s="271"/>
      <c r="HC1514" s="271"/>
      <c r="HD1514" s="271"/>
      <c r="HE1514" s="271"/>
      <c r="HF1514" s="271"/>
      <c r="HG1514" s="271"/>
      <c r="HH1514" s="271"/>
      <c r="HI1514" s="271"/>
      <c r="HJ1514" s="271"/>
      <c r="HK1514" s="271"/>
      <c r="HL1514" s="271"/>
      <c r="HM1514" s="271"/>
      <c r="HN1514" s="271"/>
      <c r="HO1514" s="271"/>
      <c r="HP1514" s="271"/>
      <c r="HQ1514" s="271"/>
      <c r="HR1514" s="271"/>
      <c r="HS1514" s="271"/>
      <c r="HT1514" s="271"/>
      <c r="HU1514" s="271"/>
      <c r="HV1514" s="271"/>
      <c r="HW1514" s="271"/>
      <c r="HX1514" s="271"/>
      <c r="HY1514" s="271"/>
      <c r="HZ1514" s="271"/>
      <c r="IA1514" s="271"/>
      <c r="IB1514" s="271"/>
      <c r="IC1514" s="271"/>
      <c r="ID1514" s="271"/>
      <c r="IE1514" s="271"/>
      <c r="IF1514" s="271"/>
      <c r="IG1514" s="271"/>
      <c r="IH1514" s="271"/>
      <c r="II1514" s="271"/>
      <c r="IJ1514" s="271"/>
      <c r="IK1514" s="271"/>
      <c r="IL1514" s="271"/>
      <c r="IM1514" s="271"/>
      <c r="IN1514" s="271"/>
      <c r="IO1514" s="271"/>
      <c r="IP1514" s="271"/>
      <c r="IQ1514" s="271"/>
      <c r="IR1514" s="271"/>
      <c r="IS1514" s="271"/>
      <c r="IT1514" s="271"/>
      <c r="IU1514" s="271"/>
      <c r="IV1514" s="271"/>
    </row>
    <row r="1515" spans="1:256" s="250" customFormat="1" x14ac:dyDescent="0.2">
      <c r="A1515" s="240" t="s">
        <v>1247</v>
      </c>
      <c r="B1515" s="278">
        <v>35454.836805555555</v>
      </c>
      <c r="C1515" s="278"/>
      <c r="D1515" s="240" t="s">
        <v>1260</v>
      </c>
      <c r="E1515" s="240"/>
      <c r="F1515" s="240"/>
      <c r="G1515" s="240">
        <v>50</v>
      </c>
      <c r="H1515" s="240"/>
      <c r="I1515" s="240"/>
      <c r="J1515" s="240"/>
      <c r="K1515" s="240">
        <v>4</v>
      </c>
      <c r="L1515" s="240"/>
      <c r="M1515" s="240"/>
      <c r="N1515" s="240"/>
      <c r="O1515" s="240">
        <v>131</v>
      </c>
      <c r="P1515" s="240"/>
      <c r="Q1515" s="240"/>
      <c r="R1515" s="240"/>
      <c r="S1515" s="240">
        <v>0.73399999999999999</v>
      </c>
      <c r="T1515" s="240"/>
      <c r="U1515" s="240">
        <v>1.8</v>
      </c>
      <c r="V1515" s="240"/>
      <c r="W1515" s="240"/>
      <c r="X1515" s="240"/>
      <c r="Y1515" s="240"/>
      <c r="Z1515" s="240"/>
      <c r="AA1515" s="240"/>
      <c r="AB1515" s="240"/>
      <c r="AC1515" s="240"/>
      <c r="AD1515" s="240"/>
      <c r="AE1515" s="240"/>
      <c r="AF1515" s="240"/>
      <c r="AG1515" s="240"/>
      <c r="AH1515" s="240"/>
      <c r="AI1515" s="240"/>
      <c r="AJ1515" s="240"/>
      <c r="AK1515" s="240"/>
      <c r="AL1515" s="240"/>
      <c r="AM1515" s="240"/>
      <c r="AN1515" s="240"/>
      <c r="AO1515" s="240"/>
      <c r="AP1515" s="240"/>
      <c r="AQ1515" s="240"/>
      <c r="AR1515" s="240"/>
      <c r="AS1515" s="240"/>
      <c r="AT1515" s="240"/>
      <c r="AU1515" s="240"/>
      <c r="AV1515" s="240"/>
      <c r="AW1515" s="240"/>
      <c r="AX1515" s="240"/>
      <c r="AY1515" s="240"/>
      <c r="AZ1515" s="240"/>
      <c r="BA1515" s="240"/>
      <c r="BB1515" s="240"/>
      <c r="BC1515" s="240"/>
      <c r="BD1515" s="240"/>
      <c r="BE1515" s="240"/>
      <c r="BF1515" s="240"/>
      <c r="BG1515" s="240"/>
      <c r="BH1515" s="240"/>
      <c r="BI1515" s="240"/>
      <c r="BJ1515" s="240"/>
      <c r="BK1515" s="240"/>
      <c r="BL1515" s="240"/>
      <c r="BM1515" s="240"/>
      <c r="BN1515" s="240"/>
      <c r="BO1515" s="240"/>
      <c r="BP1515" s="240"/>
      <c r="BQ1515" s="240"/>
      <c r="BR1515" s="240"/>
      <c r="BS1515" s="240"/>
      <c r="BT1515" s="240"/>
      <c r="BU1515" s="240"/>
      <c r="BV1515" s="240"/>
      <c r="BW1515" s="240"/>
      <c r="BX1515" s="240"/>
      <c r="BY1515" s="240"/>
      <c r="BZ1515" s="240"/>
      <c r="CA1515" s="240"/>
      <c r="CB1515" s="240"/>
      <c r="CC1515" s="240"/>
      <c r="CD1515" s="240"/>
      <c r="CE1515" s="240"/>
      <c r="CF1515" s="240"/>
      <c r="CG1515" s="240"/>
      <c r="CH1515" s="240"/>
      <c r="CI1515" s="240"/>
      <c r="CJ1515" s="240"/>
      <c r="CK1515" s="240"/>
      <c r="CL1515" s="240"/>
      <c r="CM1515" s="240"/>
      <c r="CN1515" s="240"/>
      <c r="CO1515" s="240"/>
      <c r="CP1515" s="240"/>
      <c r="CQ1515" s="240"/>
      <c r="CR1515" s="240"/>
      <c r="CS1515" s="240"/>
      <c r="CT1515" s="240"/>
      <c r="CU1515" s="240"/>
      <c r="CV1515" s="240"/>
      <c r="CW1515" s="240"/>
      <c r="CX1515" s="271"/>
      <c r="CY1515" s="271"/>
      <c r="CZ1515" s="271"/>
      <c r="DA1515" s="271"/>
      <c r="DB1515" s="271"/>
      <c r="DC1515" s="271"/>
      <c r="DD1515" s="271"/>
      <c r="DE1515" s="271"/>
      <c r="DF1515" s="271"/>
      <c r="DG1515" s="271"/>
      <c r="DH1515" s="271"/>
      <c r="DI1515" s="271"/>
      <c r="DJ1515" s="271"/>
      <c r="DK1515" s="271"/>
      <c r="DL1515" s="271"/>
      <c r="DM1515" s="271"/>
      <c r="DN1515" s="271"/>
      <c r="DO1515" s="271"/>
      <c r="DP1515" s="271"/>
      <c r="DQ1515" s="271"/>
      <c r="DR1515" s="271"/>
      <c r="DS1515" s="271"/>
      <c r="DT1515" s="271"/>
      <c r="DU1515" s="271"/>
      <c r="DV1515" s="271"/>
      <c r="DW1515" s="271"/>
      <c r="DX1515" s="271"/>
      <c r="DY1515" s="271"/>
      <c r="DZ1515" s="271"/>
      <c r="EA1515" s="271"/>
      <c r="EB1515" s="271"/>
      <c r="EC1515" s="271"/>
      <c r="ED1515" s="271"/>
      <c r="EE1515" s="271"/>
      <c r="EF1515" s="271"/>
      <c r="EG1515" s="271"/>
      <c r="EH1515" s="271"/>
      <c r="EI1515" s="271"/>
      <c r="EJ1515" s="271"/>
      <c r="EK1515" s="271"/>
      <c r="EL1515" s="271"/>
      <c r="EM1515" s="271"/>
      <c r="EN1515" s="271"/>
      <c r="EO1515" s="271"/>
      <c r="EP1515" s="271"/>
      <c r="EQ1515" s="271"/>
      <c r="ER1515" s="271"/>
      <c r="ES1515" s="271"/>
      <c r="ET1515" s="271"/>
      <c r="EU1515" s="271"/>
      <c r="EV1515" s="271"/>
      <c r="EW1515" s="271"/>
      <c r="EX1515" s="271"/>
      <c r="EY1515" s="271"/>
      <c r="EZ1515" s="271"/>
      <c r="FA1515" s="271"/>
      <c r="FB1515" s="271"/>
      <c r="FC1515" s="271"/>
      <c r="FD1515" s="271"/>
      <c r="FE1515" s="271"/>
      <c r="FF1515" s="271"/>
      <c r="FG1515" s="271"/>
      <c r="FH1515" s="271"/>
      <c r="FI1515" s="271"/>
      <c r="FJ1515" s="271"/>
      <c r="FK1515" s="271"/>
      <c r="FL1515" s="271"/>
      <c r="FM1515" s="271"/>
      <c r="FN1515" s="271"/>
      <c r="FO1515" s="271"/>
      <c r="FP1515" s="271"/>
      <c r="FQ1515" s="271"/>
      <c r="FR1515" s="271"/>
      <c r="FS1515" s="271"/>
      <c r="FT1515" s="271"/>
      <c r="FU1515" s="271"/>
      <c r="FV1515" s="271"/>
      <c r="FW1515" s="271"/>
      <c r="FX1515" s="271"/>
      <c r="FY1515" s="271"/>
      <c r="FZ1515" s="271"/>
      <c r="GA1515" s="271"/>
      <c r="GB1515" s="271"/>
      <c r="GC1515" s="271"/>
      <c r="GD1515" s="271"/>
      <c r="GE1515" s="271"/>
      <c r="GF1515" s="271"/>
      <c r="GG1515" s="271"/>
      <c r="GH1515" s="271"/>
      <c r="GI1515" s="271"/>
      <c r="GJ1515" s="271"/>
      <c r="GK1515" s="271"/>
      <c r="GL1515" s="271"/>
      <c r="GM1515" s="271"/>
      <c r="GN1515" s="271"/>
      <c r="GO1515" s="271"/>
      <c r="GP1515" s="271"/>
      <c r="GQ1515" s="271"/>
      <c r="GR1515" s="271"/>
      <c r="GS1515" s="271"/>
      <c r="GT1515" s="271"/>
      <c r="GU1515" s="271"/>
      <c r="GV1515" s="271"/>
      <c r="GW1515" s="271"/>
      <c r="GX1515" s="271"/>
      <c r="GY1515" s="271"/>
      <c r="GZ1515" s="271"/>
      <c r="HA1515" s="271"/>
      <c r="HB1515" s="271"/>
      <c r="HC1515" s="271"/>
      <c r="HD1515" s="271"/>
      <c r="HE1515" s="271"/>
      <c r="HF1515" s="271"/>
      <c r="HG1515" s="271"/>
      <c r="HH1515" s="271"/>
      <c r="HI1515" s="271"/>
      <c r="HJ1515" s="271"/>
      <c r="HK1515" s="271"/>
      <c r="HL1515" s="271"/>
      <c r="HM1515" s="271"/>
      <c r="HN1515" s="271"/>
      <c r="HO1515" s="271"/>
      <c r="HP1515" s="271"/>
      <c r="HQ1515" s="271"/>
      <c r="HR1515" s="271"/>
      <c r="HS1515" s="271"/>
      <c r="HT1515" s="271"/>
      <c r="HU1515" s="271"/>
      <c r="HV1515" s="271"/>
      <c r="HW1515" s="271"/>
      <c r="HX1515" s="271"/>
      <c r="HY1515" s="271"/>
      <c r="HZ1515" s="271"/>
      <c r="IA1515" s="271"/>
      <c r="IB1515" s="271"/>
      <c r="IC1515" s="271"/>
      <c r="ID1515" s="271"/>
      <c r="IE1515" s="271"/>
      <c r="IF1515" s="271"/>
      <c r="IG1515" s="271"/>
      <c r="IH1515" s="271"/>
      <c r="II1515" s="271"/>
      <c r="IJ1515" s="271"/>
      <c r="IK1515" s="271"/>
      <c r="IL1515" s="271"/>
      <c r="IM1515" s="271"/>
      <c r="IN1515" s="271"/>
      <c r="IO1515" s="271"/>
      <c r="IP1515" s="271"/>
      <c r="IQ1515" s="271"/>
      <c r="IR1515" s="271"/>
      <c r="IS1515" s="271"/>
      <c r="IT1515" s="271"/>
      <c r="IU1515" s="271"/>
      <c r="IV1515" s="271"/>
    </row>
    <row r="1516" spans="1:256" s="250" customFormat="1" x14ac:dyDescent="0.2">
      <c r="A1516" s="240" t="s">
        <v>1247</v>
      </c>
      <c r="B1516" s="278">
        <v>35454.892361111109</v>
      </c>
      <c r="C1516" s="278"/>
      <c r="D1516" s="240" t="s">
        <v>1261</v>
      </c>
      <c r="E1516" s="240"/>
      <c r="F1516" s="240"/>
      <c r="G1516" s="240">
        <v>50</v>
      </c>
      <c r="H1516" s="240"/>
      <c r="I1516" s="240"/>
      <c r="J1516" s="240"/>
      <c r="K1516" s="240">
        <v>3.9</v>
      </c>
      <c r="L1516" s="240"/>
      <c r="M1516" s="240"/>
      <c r="N1516" s="240"/>
      <c r="O1516" s="240">
        <v>112</v>
      </c>
      <c r="P1516" s="240"/>
      <c r="Q1516" s="240"/>
      <c r="R1516" s="240"/>
      <c r="S1516" s="240">
        <v>0.73199999999999998</v>
      </c>
      <c r="T1516" s="240"/>
      <c r="U1516" s="240">
        <v>1.7</v>
      </c>
      <c r="V1516" s="240"/>
      <c r="W1516" s="240"/>
      <c r="X1516" s="240"/>
      <c r="Y1516" s="240"/>
      <c r="Z1516" s="240"/>
      <c r="AA1516" s="240">
        <v>957</v>
      </c>
      <c r="AB1516" s="240"/>
      <c r="AC1516" s="240"/>
      <c r="AD1516" s="240"/>
      <c r="AE1516" s="240"/>
      <c r="AF1516" s="240"/>
      <c r="AG1516" s="240"/>
      <c r="AH1516" s="240"/>
      <c r="AI1516" s="240"/>
      <c r="AJ1516" s="240"/>
      <c r="AK1516" s="240"/>
      <c r="AL1516" s="240"/>
      <c r="AM1516" s="240">
        <v>7.8</v>
      </c>
      <c r="AN1516" s="240"/>
      <c r="AO1516" s="240"/>
      <c r="AP1516" s="240"/>
      <c r="AQ1516" s="240"/>
      <c r="AR1516" s="240"/>
      <c r="AS1516" s="240"/>
      <c r="AT1516" s="240"/>
      <c r="AU1516" s="240"/>
      <c r="AV1516" s="240"/>
      <c r="AW1516" s="240"/>
      <c r="AX1516" s="240"/>
      <c r="AY1516" s="240"/>
      <c r="AZ1516" s="240"/>
      <c r="BA1516" s="240"/>
      <c r="BB1516" s="240"/>
      <c r="BC1516" s="240"/>
      <c r="BD1516" s="240"/>
      <c r="BE1516" s="240"/>
      <c r="BF1516" s="240"/>
      <c r="BG1516" s="240"/>
      <c r="BH1516" s="240"/>
      <c r="BI1516" s="240"/>
      <c r="BJ1516" s="240"/>
      <c r="BK1516" s="240"/>
      <c r="BL1516" s="240"/>
      <c r="BM1516" s="240"/>
      <c r="BN1516" s="240"/>
      <c r="BO1516" s="240"/>
      <c r="BP1516" s="240"/>
      <c r="BQ1516" s="240">
        <v>2E-3</v>
      </c>
      <c r="BR1516" s="240"/>
      <c r="BS1516" s="240"/>
      <c r="BT1516" s="240"/>
      <c r="BU1516" s="240"/>
      <c r="BV1516" s="240"/>
      <c r="BW1516" s="240"/>
      <c r="BX1516" s="240"/>
      <c r="BY1516" s="240"/>
      <c r="BZ1516" s="240"/>
      <c r="CA1516" s="240"/>
      <c r="CB1516" s="240"/>
      <c r="CC1516" s="240"/>
      <c r="CD1516" s="240"/>
      <c r="CE1516" s="240"/>
      <c r="CF1516" s="240"/>
      <c r="CG1516" s="240"/>
      <c r="CH1516" s="240"/>
      <c r="CI1516" s="240"/>
      <c r="CJ1516" s="240"/>
      <c r="CK1516" s="240"/>
      <c r="CL1516" s="240"/>
      <c r="CM1516" s="240"/>
      <c r="CN1516" s="240"/>
      <c r="CO1516" s="240"/>
      <c r="CP1516" s="240"/>
      <c r="CQ1516" s="240"/>
      <c r="CR1516" s="240"/>
      <c r="CS1516" s="240"/>
      <c r="CT1516" s="240"/>
      <c r="CU1516" s="240"/>
      <c r="CV1516" s="240"/>
      <c r="CW1516" s="240"/>
      <c r="CX1516" s="271"/>
      <c r="CY1516" s="271"/>
      <c r="CZ1516" s="271"/>
      <c r="DA1516" s="271"/>
      <c r="DB1516" s="271"/>
      <c r="DC1516" s="271"/>
      <c r="DD1516" s="271"/>
      <c r="DE1516" s="271"/>
      <c r="DF1516" s="271"/>
      <c r="DG1516" s="271"/>
      <c r="DH1516" s="271"/>
      <c r="DI1516" s="271"/>
      <c r="DJ1516" s="271"/>
      <c r="DK1516" s="271"/>
      <c r="DL1516" s="271"/>
      <c r="DM1516" s="271"/>
      <c r="DN1516" s="271"/>
      <c r="DO1516" s="271"/>
      <c r="DP1516" s="271"/>
      <c r="DQ1516" s="271"/>
      <c r="DR1516" s="271"/>
      <c r="DS1516" s="271"/>
      <c r="DT1516" s="271"/>
      <c r="DU1516" s="271"/>
      <c r="DV1516" s="271"/>
      <c r="DW1516" s="271"/>
      <c r="DX1516" s="271"/>
      <c r="DY1516" s="271"/>
      <c r="DZ1516" s="271"/>
      <c r="EA1516" s="271"/>
      <c r="EB1516" s="271"/>
      <c r="EC1516" s="271"/>
      <c r="ED1516" s="271"/>
      <c r="EE1516" s="271"/>
      <c r="EF1516" s="271"/>
      <c r="EG1516" s="271"/>
      <c r="EH1516" s="271"/>
      <c r="EI1516" s="271"/>
      <c r="EJ1516" s="271"/>
      <c r="EK1516" s="271"/>
      <c r="EL1516" s="271"/>
      <c r="EM1516" s="271"/>
      <c r="EN1516" s="271"/>
      <c r="EO1516" s="271"/>
      <c r="EP1516" s="271"/>
      <c r="EQ1516" s="271"/>
      <c r="ER1516" s="271"/>
      <c r="ES1516" s="271"/>
      <c r="ET1516" s="271"/>
      <c r="EU1516" s="271"/>
      <c r="EV1516" s="271"/>
      <c r="EW1516" s="271"/>
      <c r="EX1516" s="271"/>
      <c r="EY1516" s="271"/>
      <c r="EZ1516" s="271"/>
      <c r="FA1516" s="271"/>
      <c r="FB1516" s="271"/>
      <c r="FC1516" s="271"/>
      <c r="FD1516" s="271"/>
      <c r="FE1516" s="271"/>
      <c r="FF1516" s="271"/>
      <c r="FG1516" s="271"/>
      <c r="FH1516" s="271"/>
      <c r="FI1516" s="271"/>
      <c r="FJ1516" s="271"/>
      <c r="FK1516" s="271"/>
      <c r="FL1516" s="271"/>
      <c r="FM1516" s="271"/>
      <c r="FN1516" s="271"/>
      <c r="FO1516" s="271"/>
      <c r="FP1516" s="271"/>
      <c r="FQ1516" s="271"/>
      <c r="FR1516" s="271"/>
      <c r="FS1516" s="271"/>
      <c r="FT1516" s="271"/>
      <c r="FU1516" s="271"/>
      <c r="FV1516" s="271"/>
      <c r="FW1516" s="271"/>
      <c r="FX1516" s="271"/>
      <c r="FY1516" s="271"/>
      <c r="FZ1516" s="271"/>
      <c r="GA1516" s="271"/>
      <c r="GB1516" s="271"/>
      <c r="GC1516" s="271"/>
      <c r="GD1516" s="271"/>
      <c r="GE1516" s="271"/>
      <c r="GF1516" s="271"/>
      <c r="GG1516" s="271"/>
      <c r="GH1516" s="271"/>
      <c r="GI1516" s="271"/>
      <c r="GJ1516" s="271"/>
      <c r="GK1516" s="271"/>
      <c r="GL1516" s="271"/>
      <c r="GM1516" s="271"/>
      <c r="GN1516" s="271"/>
      <c r="GO1516" s="271"/>
      <c r="GP1516" s="271"/>
      <c r="GQ1516" s="271"/>
      <c r="GR1516" s="271"/>
      <c r="GS1516" s="271"/>
      <c r="GT1516" s="271"/>
      <c r="GU1516" s="271"/>
      <c r="GV1516" s="271"/>
      <c r="GW1516" s="271"/>
      <c r="GX1516" s="271"/>
      <c r="GY1516" s="271"/>
      <c r="GZ1516" s="271"/>
      <c r="HA1516" s="271"/>
      <c r="HB1516" s="271"/>
      <c r="HC1516" s="271"/>
      <c r="HD1516" s="271"/>
      <c r="HE1516" s="271"/>
      <c r="HF1516" s="271"/>
      <c r="HG1516" s="271"/>
      <c r="HH1516" s="271"/>
      <c r="HI1516" s="271"/>
      <c r="HJ1516" s="271"/>
      <c r="HK1516" s="271"/>
      <c r="HL1516" s="271"/>
      <c r="HM1516" s="271"/>
      <c r="HN1516" s="271"/>
      <c r="HO1516" s="271"/>
      <c r="HP1516" s="271"/>
      <c r="HQ1516" s="271"/>
      <c r="HR1516" s="271"/>
      <c r="HS1516" s="271"/>
      <c r="HT1516" s="271"/>
      <c r="HU1516" s="271"/>
      <c r="HV1516" s="271"/>
      <c r="HW1516" s="271"/>
      <c r="HX1516" s="271"/>
      <c r="HY1516" s="271"/>
      <c r="HZ1516" s="271"/>
      <c r="IA1516" s="271"/>
      <c r="IB1516" s="271"/>
      <c r="IC1516" s="271"/>
      <c r="ID1516" s="271"/>
      <c r="IE1516" s="271"/>
      <c r="IF1516" s="271"/>
      <c r="IG1516" s="271"/>
      <c r="IH1516" s="271"/>
      <c r="II1516" s="271"/>
      <c r="IJ1516" s="271"/>
      <c r="IK1516" s="271"/>
      <c r="IL1516" s="271"/>
      <c r="IM1516" s="271"/>
      <c r="IN1516" s="271"/>
      <c r="IO1516" s="271"/>
      <c r="IP1516" s="271"/>
      <c r="IQ1516" s="271"/>
      <c r="IR1516" s="271"/>
      <c r="IS1516" s="271"/>
      <c r="IT1516" s="271"/>
      <c r="IU1516" s="271"/>
      <c r="IV1516" s="271"/>
    </row>
    <row r="1517" spans="1:256" s="250" customFormat="1" x14ac:dyDescent="0.2">
      <c r="A1517" s="240" t="s">
        <v>1247</v>
      </c>
      <c r="B1517" s="278">
        <v>35454.893055555556</v>
      </c>
      <c r="C1517" s="278"/>
      <c r="D1517" s="240" t="s">
        <v>1262</v>
      </c>
      <c r="E1517" s="240"/>
      <c r="F1517" s="240"/>
      <c r="G1517" s="240">
        <v>50</v>
      </c>
      <c r="H1517" s="240"/>
      <c r="I1517" s="240"/>
      <c r="J1517" s="240"/>
      <c r="K1517" s="240">
        <v>3.9</v>
      </c>
      <c r="L1517" s="240"/>
      <c r="M1517" s="240"/>
      <c r="N1517" s="240"/>
      <c r="O1517" s="240">
        <v>112</v>
      </c>
      <c r="P1517" s="240"/>
      <c r="Q1517" s="240"/>
      <c r="R1517" s="240"/>
      <c r="S1517" s="240">
        <v>0.73799999999999999</v>
      </c>
      <c r="T1517" s="240"/>
      <c r="U1517" s="240">
        <v>1.8</v>
      </c>
      <c r="V1517" s="240"/>
      <c r="W1517" s="240"/>
      <c r="X1517" s="240"/>
      <c r="Y1517" s="240"/>
      <c r="Z1517" s="240"/>
      <c r="AA1517" s="240">
        <v>974</v>
      </c>
      <c r="AB1517" s="240"/>
      <c r="AC1517" s="240"/>
      <c r="AD1517" s="240"/>
      <c r="AE1517" s="240"/>
      <c r="AF1517" s="240"/>
      <c r="AG1517" s="240"/>
      <c r="AH1517" s="240"/>
      <c r="AI1517" s="240"/>
      <c r="AJ1517" s="240"/>
      <c r="AK1517" s="240"/>
      <c r="AL1517" s="240"/>
      <c r="AM1517" s="240">
        <v>7.7</v>
      </c>
      <c r="AN1517" s="240"/>
      <c r="AO1517" s="240"/>
      <c r="AP1517" s="240"/>
      <c r="AQ1517" s="240"/>
      <c r="AR1517" s="240"/>
      <c r="AS1517" s="240"/>
      <c r="AT1517" s="240"/>
      <c r="AU1517" s="240"/>
      <c r="AV1517" s="240"/>
      <c r="AW1517" s="240"/>
      <c r="AX1517" s="240"/>
      <c r="AY1517" s="240"/>
      <c r="AZ1517" s="240"/>
      <c r="BA1517" s="240"/>
      <c r="BB1517" s="240"/>
      <c r="BC1517" s="240"/>
      <c r="BD1517" s="240"/>
      <c r="BE1517" s="240"/>
      <c r="BF1517" s="240"/>
      <c r="BG1517" s="240"/>
      <c r="BH1517" s="240"/>
      <c r="BI1517" s="240"/>
      <c r="BJ1517" s="240"/>
      <c r="BK1517" s="240"/>
      <c r="BL1517" s="240"/>
      <c r="BM1517" s="240"/>
      <c r="BN1517" s="240"/>
      <c r="BO1517" s="240"/>
      <c r="BP1517" s="240"/>
      <c r="BQ1517" s="240">
        <v>2E-3</v>
      </c>
      <c r="BR1517" s="240"/>
      <c r="BS1517" s="240"/>
      <c r="BT1517" s="240"/>
      <c r="BU1517" s="240"/>
      <c r="BV1517" s="240"/>
      <c r="BW1517" s="240"/>
      <c r="BX1517" s="240"/>
      <c r="BY1517" s="240"/>
      <c r="BZ1517" s="240"/>
      <c r="CA1517" s="240"/>
      <c r="CB1517" s="240"/>
      <c r="CC1517" s="240"/>
      <c r="CD1517" s="240"/>
      <c r="CE1517" s="240"/>
      <c r="CF1517" s="240"/>
      <c r="CG1517" s="240"/>
      <c r="CH1517" s="240"/>
      <c r="CI1517" s="240"/>
      <c r="CJ1517" s="240"/>
      <c r="CK1517" s="240"/>
      <c r="CL1517" s="240"/>
      <c r="CM1517" s="240"/>
      <c r="CN1517" s="240"/>
      <c r="CO1517" s="240"/>
      <c r="CP1517" s="240"/>
      <c r="CQ1517" s="240"/>
      <c r="CR1517" s="240"/>
      <c r="CS1517" s="240"/>
      <c r="CT1517" s="240"/>
      <c r="CU1517" s="240"/>
      <c r="CV1517" s="240"/>
      <c r="CW1517" s="240"/>
      <c r="CX1517" s="271"/>
      <c r="CY1517" s="271"/>
      <c r="CZ1517" s="271"/>
      <c r="DA1517" s="271"/>
      <c r="DB1517" s="271"/>
      <c r="DC1517" s="271"/>
      <c r="DD1517" s="271"/>
      <c r="DE1517" s="271"/>
      <c r="DF1517" s="271"/>
      <c r="DG1517" s="271"/>
      <c r="DH1517" s="271"/>
      <c r="DI1517" s="271"/>
      <c r="DJ1517" s="271"/>
      <c r="DK1517" s="271"/>
      <c r="DL1517" s="271"/>
      <c r="DM1517" s="271"/>
      <c r="DN1517" s="271"/>
      <c r="DO1517" s="271"/>
      <c r="DP1517" s="271"/>
      <c r="DQ1517" s="271"/>
      <c r="DR1517" s="271"/>
      <c r="DS1517" s="271"/>
      <c r="DT1517" s="271"/>
      <c r="DU1517" s="271"/>
      <c r="DV1517" s="271"/>
      <c r="DW1517" s="271"/>
      <c r="DX1517" s="271"/>
      <c r="DY1517" s="271"/>
      <c r="DZ1517" s="271"/>
      <c r="EA1517" s="271"/>
      <c r="EB1517" s="271"/>
      <c r="EC1517" s="271"/>
      <c r="ED1517" s="271"/>
      <c r="EE1517" s="271"/>
      <c r="EF1517" s="271"/>
      <c r="EG1517" s="271"/>
      <c r="EH1517" s="271"/>
      <c r="EI1517" s="271"/>
      <c r="EJ1517" s="271"/>
      <c r="EK1517" s="271"/>
      <c r="EL1517" s="271"/>
      <c r="EM1517" s="271"/>
      <c r="EN1517" s="271"/>
      <c r="EO1517" s="271"/>
      <c r="EP1517" s="271"/>
      <c r="EQ1517" s="271"/>
      <c r="ER1517" s="271"/>
      <c r="ES1517" s="271"/>
      <c r="ET1517" s="271"/>
      <c r="EU1517" s="271"/>
      <c r="EV1517" s="271"/>
      <c r="EW1517" s="271"/>
      <c r="EX1517" s="271"/>
      <c r="EY1517" s="271"/>
      <c r="EZ1517" s="271"/>
      <c r="FA1517" s="271"/>
      <c r="FB1517" s="271"/>
      <c r="FC1517" s="271"/>
      <c r="FD1517" s="271"/>
      <c r="FE1517" s="271"/>
      <c r="FF1517" s="271"/>
      <c r="FG1517" s="271"/>
      <c r="FH1517" s="271"/>
      <c r="FI1517" s="271"/>
      <c r="FJ1517" s="271"/>
      <c r="FK1517" s="271"/>
      <c r="FL1517" s="271"/>
      <c r="FM1517" s="271"/>
      <c r="FN1517" s="271"/>
      <c r="FO1517" s="271"/>
      <c r="FP1517" s="271"/>
      <c r="FQ1517" s="271"/>
      <c r="FR1517" s="271"/>
      <c r="FS1517" s="271"/>
      <c r="FT1517" s="271"/>
      <c r="FU1517" s="271"/>
      <c r="FV1517" s="271"/>
      <c r="FW1517" s="271"/>
      <c r="FX1517" s="271"/>
      <c r="FY1517" s="271"/>
      <c r="FZ1517" s="271"/>
      <c r="GA1517" s="271"/>
      <c r="GB1517" s="271"/>
      <c r="GC1517" s="271"/>
      <c r="GD1517" s="271"/>
      <c r="GE1517" s="271"/>
      <c r="GF1517" s="271"/>
      <c r="GG1517" s="271"/>
      <c r="GH1517" s="271"/>
      <c r="GI1517" s="271"/>
      <c r="GJ1517" s="271"/>
      <c r="GK1517" s="271"/>
      <c r="GL1517" s="271"/>
      <c r="GM1517" s="271"/>
      <c r="GN1517" s="271"/>
      <c r="GO1517" s="271"/>
      <c r="GP1517" s="271"/>
      <c r="GQ1517" s="271"/>
      <c r="GR1517" s="271"/>
      <c r="GS1517" s="271"/>
      <c r="GT1517" s="271"/>
      <c r="GU1517" s="271"/>
      <c r="GV1517" s="271"/>
      <c r="GW1517" s="271"/>
      <c r="GX1517" s="271"/>
      <c r="GY1517" s="271"/>
      <c r="GZ1517" s="271"/>
      <c r="HA1517" s="271"/>
      <c r="HB1517" s="271"/>
      <c r="HC1517" s="271"/>
      <c r="HD1517" s="271"/>
      <c r="HE1517" s="271"/>
      <c r="HF1517" s="271"/>
      <c r="HG1517" s="271"/>
      <c r="HH1517" s="271"/>
      <c r="HI1517" s="271"/>
      <c r="HJ1517" s="271"/>
      <c r="HK1517" s="271"/>
      <c r="HL1517" s="271"/>
      <c r="HM1517" s="271"/>
      <c r="HN1517" s="271"/>
      <c r="HO1517" s="271"/>
      <c r="HP1517" s="271"/>
      <c r="HQ1517" s="271"/>
      <c r="HR1517" s="271"/>
      <c r="HS1517" s="271"/>
      <c r="HT1517" s="271"/>
      <c r="HU1517" s="271"/>
      <c r="HV1517" s="271"/>
      <c r="HW1517" s="271"/>
      <c r="HX1517" s="271"/>
      <c r="HY1517" s="271"/>
      <c r="HZ1517" s="271"/>
      <c r="IA1517" s="271"/>
      <c r="IB1517" s="271"/>
      <c r="IC1517" s="271"/>
      <c r="ID1517" s="271"/>
      <c r="IE1517" s="271"/>
      <c r="IF1517" s="271"/>
      <c r="IG1517" s="271"/>
      <c r="IH1517" s="271"/>
      <c r="II1517" s="271"/>
      <c r="IJ1517" s="271"/>
      <c r="IK1517" s="271"/>
      <c r="IL1517" s="271"/>
      <c r="IM1517" s="271"/>
      <c r="IN1517" s="271"/>
      <c r="IO1517" s="271"/>
      <c r="IP1517" s="271"/>
      <c r="IQ1517" s="271"/>
      <c r="IR1517" s="271"/>
      <c r="IS1517" s="271"/>
      <c r="IT1517" s="271"/>
      <c r="IU1517" s="271"/>
      <c r="IV1517" s="271"/>
    </row>
    <row r="1518" spans="1:256" s="250" customFormat="1" x14ac:dyDescent="0.2">
      <c r="A1518" s="240" t="s">
        <v>1247</v>
      </c>
      <c r="B1518" s="278">
        <v>35454.893750000003</v>
      </c>
      <c r="C1518" s="278"/>
      <c r="D1518" s="240" t="s">
        <v>1263</v>
      </c>
      <c r="E1518" s="240"/>
      <c r="F1518" s="240"/>
      <c r="G1518" s="240">
        <v>10</v>
      </c>
      <c r="H1518" s="240"/>
      <c r="I1518" s="240"/>
      <c r="J1518" s="240"/>
      <c r="K1518" s="240">
        <v>3.9</v>
      </c>
      <c r="L1518" s="240"/>
      <c r="M1518" s="240"/>
      <c r="N1518" s="240"/>
      <c r="O1518" s="240">
        <v>120</v>
      </c>
      <c r="P1518" s="240"/>
      <c r="Q1518" s="240"/>
      <c r="R1518" s="240"/>
      <c r="S1518" s="240">
        <v>0.77400000000000002</v>
      </c>
      <c r="T1518" s="240"/>
      <c r="U1518" s="240">
        <v>1.8</v>
      </c>
      <c r="V1518" s="240"/>
      <c r="W1518" s="240"/>
      <c r="X1518" s="240"/>
      <c r="Y1518" s="240"/>
      <c r="Z1518" s="240"/>
      <c r="AA1518" s="240"/>
      <c r="AB1518" s="240"/>
      <c r="AC1518" s="240"/>
      <c r="AD1518" s="240"/>
      <c r="AE1518" s="240"/>
      <c r="AF1518" s="240"/>
      <c r="AG1518" s="240"/>
      <c r="AH1518" s="240"/>
      <c r="AI1518" s="240"/>
      <c r="AJ1518" s="240"/>
      <c r="AK1518" s="240"/>
      <c r="AL1518" s="240"/>
      <c r="AM1518" s="240"/>
      <c r="AN1518" s="240"/>
      <c r="AO1518" s="240"/>
      <c r="AP1518" s="240"/>
      <c r="AQ1518" s="240"/>
      <c r="AR1518" s="240"/>
      <c r="AS1518" s="240"/>
      <c r="AT1518" s="240"/>
      <c r="AU1518" s="240"/>
      <c r="AV1518" s="240"/>
      <c r="AW1518" s="240"/>
      <c r="AX1518" s="240"/>
      <c r="AY1518" s="240"/>
      <c r="AZ1518" s="240"/>
      <c r="BA1518" s="240"/>
      <c r="BB1518" s="240"/>
      <c r="BC1518" s="240"/>
      <c r="BD1518" s="240"/>
      <c r="BE1518" s="240"/>
      <c r="BF1518" s="240"/>
      <c r="BG1518" s="240"/>
      <c r="BH1518" s="240"/>
      <c r="BI1518" s="240"/>
      <c r="BJ1518" s="240"/>
      <c r="BK1518" s="240"/>
      <c r="BL1518" s="240"/>
      <c r="BM1518" s="240"/>
      <c r="BN1518" s="240"/>
      <c r="BO1518" s="240"/>
      <c r="BP1518" s="240"/>
      <c r="BQ1518" s="240"/>
      <c r="BR1518" s="240"/>
      <c r="BS1518" s="240"/>
      <c r="BT1518" s="240"/>
      <c r="BU1518" s="240"/>
      <c r="BV1518" s="240"/>
      <c r="BW1518" s="240"/>
      <c r="BX1518" s="240"/>
      <c r="BY1518" s="240"/>
      <c r="BZ1518" s="240"/>
      <c r="CA1518" s="240"/>
      <c r="CB1518" s="240"/>
      <c r="CC1518" s="240"/>
      <c r="CD1518" s="240"/>
      <c r="CE1518" s="240"/>
      <c r="CF1518" s="240"/>
      <c r="CG1518" s="240"/>
      <c r="CH1518" s="240"/>
      <c r="CI1518" s="240"/>
      <c r="CJ1518" s="240"/>
      <c r="CK1518" s="240"/>
      <c r="CL1518" s="240"/>
      <c r="CM1518" s="240"/>
      <c r="CN1518" s="240"/>
      <c r="CO1518" s="240"/>
      <c r="CP1518" s="240"/>
      <c r="CQ1518" s="240"/>
      <c r="CR1518" s="240"/>
      <c r="CS1518" s="240"/>
      <c r="CT1518" s="240"/>
      <c r="CU1518" s="240"/>
      <c r="CV1518" s="240"/>
      <c r="CW1518" s="240"/>
      <c r="CX1518" s="271"/>
      <c r="CY1518" s="271"/>
      <c r="CZ1518" s="271"/>
      <c r="DA1518" s="271"/>
      <c r="DB1518" s="271"/>
      <c r="DC1518" s="271"/>
      <c r="DD1518" s="271"/>
      <c r="DE1518" s="271"/>
      <c r="DF1518" s="271"/>
      <c r="DG1518" s="271"/>
      <c r="DH1518" s="271"/>
      <c r="DI1518" s="271"/>
      <c r="DJ1518" s="271"/>
      <c r="DK1518" s="271"/>
      <c r="DL1518" s="271"/>
      <c r="DM1518" s="271"/>
      <c r="DN1518" s="271"/>
      <c r="DO1518" s="271"/>
      <c r="DP1518" s="271"/>
      <c r="DQ1518" s="271"/>
      <c r="DR1518" s="271"/>
      <c r="DS1518" s="271"/>
      <c r="DT1518" s="271"/>
      <c r="DU1518" s="271"/>
      <c r="DV1518" s="271"/>
      <c r="DW1518" s="271"/>
      <c r="DX1518" s="271"/>
      <c r="DY1518" s="271"/>
      <c r="DZ1518" s="271"/>
      <c r="EA1518" s="271"/>
      <c r="EB1518" s="271"/>
      <c r="EC1518" s="271"/>
      <c r="ED1518" s="271"/>
      <c r="EE1518" s="271"/>
      <c r="EF1518" s="271"/>
      <c r="EG1518" s="271"/>
      <c r="EH1518" s="271"/>
      <c r="EI1518" s="271"/>
      <c r="EJ1518" s="271"/>
      <c r="EK1518" s="271"/>
      <c r="EL1518" s="271"/>
      <c r="EM1518" s="271"/>
      <c r="EN1518" s="271"/>
      <c r="EO1518" s="271"/>
      <c r="EP1518" s="271"/>
      <c r="EQ1518" s="271"/>
      <c r="ER1518" s="271"/>
      <c r="ES1518" s="271"/>
      <c r="ET1518" s="271"/>
      <c r="EU1518" s="271"/>
      <c r="EV1518" s="271"/>
      <c r="EW1518" s="271"/>
      <c r="EX1518" s="271"/>
      <c r="EY1518" s="271"/>
      <c r="EZ1518" s="271"/>
      <c r="FA1518" s="271"/>
      <c r="FB1518" s="271"/>
      <c r="FC1518" s="271"/>
      <c r="FD1518" s="271"/>
      <c r="FE1518" s="271"/>
      <c r="FF1518" s="271"/>
      <c r="FG1518" s="271"/>
      <c r="FH1518" s="271"/>
      <c r="FI1518" s="271"/>
      <c r="FJ1518" s="271"/>
      <c r="FK1518" s="271"/>
      <c r="FL1518" s="271"/>
      <c r="FM1518" s="271"/>
      <c r="FN1518" s="271"/>
      <c r="FO1518" s="271"/>
      <c r="FP1518" s="271"/>
      <c r="FQ1518" s="271"/>
      <c r="FR1518" s="271"/>
      <c r="FS1518" s="271"/>
      <c r="FT1518" s="271"/>
      <c r="FU1518" s="271"/>
      <c r="FV1518" s="271"/>
      <c r="FW1518" s="271"/>
      <c r="FX1518" s="271"/>
      <c r="FY1518" s="271"/>
      <c r="FZ1518" s="271"/>
      <c r="GA1518" s="271"/>
      <c r="GB1518" s="271"/>
      <c r="GC1518" s="271"/>
      <c r="GD1518" s="271"/>
      <c r="GE1518" s="271"/>
      <c r="GF1518" s="271"/>
      <c r="GG1518" s="271"/>
      <c r="GH1518" s="271"/>
      <c r="GI1518" s="271"/>
      <c r="GJ1518" s="271"/>
      <c r="GK1518" s="271"/>
      <c r="GL1518" s="271"/>
      <c r="GM1518" s="271"/>
      <c r="GN1518" s="271"/>
      <c r="GO1518" s="271"/>
      <c r="GP1518" s="271"/>
      <c r="GQ1518" s="271"/>
      <c r="GR1518" s="271"/>
      <c r="GS1518" s="271"/>
      <c r="GT1518" s="271"/>
      <c r="GU1518" s="271"/>
      <c r="GV1518" s="271"/>
      <c r="GW1518" s="271"/>
      <c r="GX1518" s="271"/>
      <c r="GY1518" s="271"/>
      <c r="GZ1518" s="271"/>
      <c r="HA1518" s="271"/>
      <c r="HB1518" s="271"/>
      <c r="HC1518" s="271"/>
      <c r="HD1518" s="271"/>
      <c r="HE1518" s="271"/>
      <c r="HF1518" s="271"/>
      <c r="HG1518" s="271"/>
      <c r="HH1518" s="271"/>
      <c r="HI1518" s="271"/>
      <c r="HJ1518" s="271"/>
      <c r="HK1518" s="271"/>
      <c r="HL1518" s="271"/>
      <c r="HM1518" s="271"/>
      <c r="HN1518" s="271"/>
      <c r="HO1518" s="271"/>
      <c r="HP1518" s="271"/>
      <c r="HQ1518" s="271"/>
      <c r="HR1518" s="271"/>
      <c r="HS1518" s="271"/>
      <c r="HT1518" s="271"/>
      <c r="HU1518" s="271"/>
      <c r="HV1518" s="271"/>
      <c r="HW1518" s="271"/>
      <c r="HX1518" s="271"/>
      <c r="HY1518" s="271"/>
      <c r="HZ1518" s="271"/>
      <c r="IA1518" s="271"/>
      <c r="IB1518" s="271"/>
      <c r="IC1518" s="271"/>
      <c r="ID1518" s="271"/>
      <c r="IE1518" s="271"/>
      <c r="IF1518" s="271"/>
      <c r="IG1518" s="271"/>
      <c r="IH1518" s="271"/>
      <c r="II1518" s="271"/>
      <c r="IJ1518" s="271"/>
      <c r="IK1518" s="271"/>
      <c r="IL1518" s="271"/>
      <c r="IM1518" s="271"/>
      <c r="IN1518" s="271"/>
      <c r="IO1518" s="271"/>
      <c r="IP1518" s="271"/>
      <c r="IQ1518" s="271"/>
      <c r="IR1518" s="271"/>
      <c r="IS1518" s="271"/>
      <c r="IT1518" s="271"/>
      <c r="IU1518" s="271"/>
      <c r="IV1518" s="271"/>
    </row>
    <row r="1519" spans="1:256" s="250" customFormat="1" x14ac:dyDescent="0.2">
      <c r="A1519" s="240" t="s">
        <v>1247</v>
      </c>
      <c r="B1519" s="278">
        <v>35454.975694444445</v>
      </c>
      <c r="C1519" s="278"/>
      <c r="D1519" s="240" t="s">
        <v>1264</v>
      </c>
      <c r="E1519" s="240"/>
      <c r="F1519" s="240"/>
      <c r="G1519" s="240">
        <v>50</v>
      </c>
      <c r="H1519" s="240"/>
      <c r="I1519" s="240"/>
      <c r="J1519" s="240"/>
      <c r="K1519" s="240">
        <v>3.7</v>
      </c>
      <c r="L1519" s="240"/>
      <c r="M1519" s="240"/>
      <c r="N1519" s="240"/>
      <c r="O1519" s="240">
        <v>106</v>
      </c>
      <c r="P1519" s="240"/>
      <c r="Q1519" s="240"/>
      <c r="R1519" s="240"/>
      <c r="S1519" s="240">
        <v>0.748</v>
      </c>
      <c r="T1519" s="240"/>
      <c r="U1519" s="240">
        <v>1.7</v>
      </c>
      <c r="V1519" s="240"/>
      <c r="W1519" s="240"/>
      <c r="X1519" s="240"/>
      <c r="Y1519" s="240"/>
      <c r="Z1519" s="240"/>
      <c r="AA1519" s="240"/>
      <c r="AB1519" s="240"/>
      <c r="AC1519" s="240"/>
      <c r="AD1519" s="240"/>
      <c r="AE1519" s="240"/>
      <c r="AF1519" s="240"/>
      <c r="AG1519" s="240"/>
      <c r="AH1519" s="240"/>
      <c r="AI1519" s="240"/>
      <c r="AJ1519" s="240"/>
      <c r="AK1519" s="240"/>
      <c r="AL1519" s="240"/>
      <c r="AM1519" s="240"/>
      <c r="AN1519" s="240"/>
      <c r="AO1519" s="240"/>
      <c r="AP1519" s="240"/>
      <c r="AQ1519" s="240"/>
      <c r="AR1519" s="240"/>
      <c r="AS1519" s="240"/>
      <c r="AT1519" s="240"/>
      <c r="AU1519" s="240"/>
      <c r="AV1519" s="240"/>
      <c r="AW1519" s="240"/>
      <c r="AX1519" s="240"/>
      <c r="AY1519" s="240"/>
      <c r="AZ1519" s="240"/>
      <c r="BA1519" s="240"/>
      <c r="BB1519" s="240"/>
      <c r="BC1519" s="240"/>
      <c r="BD1519" s="240"/>
      <c r="BE1519" s="240"/>
      <c r="BF1519" s="240"/>
      <c r="BG1519" s="240"/>
      <c r="BH1519" s="240"/>
      <c r="BI1519" s="240"/>
      <c r="BJ1519" s="240"/>
      <c r="BK1519" s="240"/>
      <c r="BL1519" s="240"/>
      <c r="BM1519" s="240"/>
      <c r="BN1519" s="240"/>
      <c r="BO1519" s="240"/>
      <c r="BP1519" s="240"/>
      <c r="BQ1519" s="240"/>
      <c r="BR1519" s="240"/>
      <c r="BS1519" s="240"/>
      <c r="BT1519" s="240"/>
      <c r="BU1519" s="240"/>
      <c r="BV1519" s="240"/>
      <c r="BW1519" s="240"/>
      <c r="BX1519" s="240"/>
      <c r="BY1519" s="240"/>
      <c r="BZ1519" s="240"/>
      <c r="CA1519" s="240"/>
      <c r="CB1519" s="240"/>
      <c r="CC1519" s="240"/>
      <c r="CD1519" s="240"/>
      <c r="CE1519" s="240"/>
      <c r="CF1519" s="240"/>
      <c r="CG1519" s="240"/>
      <c r="CH1519" s="240"/>
      <c r="CI1519" s="240"/>
      <c r="CJ1519" s="240"/>
      <c r="CK1519" s="240"/>
      <c r="CL1519" s="240"/>
      <c r="CM1519" s="240"/>
      <c r="CN1519" s="240"/>
      <c r="CO1519" s="240"/>
      <c r="CP1519" s="240"/>
      <c r="CQ1519" s="240"/>
      <c r="CR1519" s="240"/>
      <c r="CS1519" s="240"/>
      <c r="CT1519" s="240"/>
      <c r="CU1519" s="240"/>
      <c r="CV1519" s="240"/>
      <c r="CW1519" s="240"/>
      <c r="CX1519" s="271"/>
      <c r="CY1519" s="271"/>
      <c r="CZ1519" s="271"/>
      <c r="DA1519" s="271"/>
      <c r="DB1519" s="271"/>
      <c r="DC1519" s="271"/>
      <c r="DD1519" s="271"/>
      <c r="DE1519" s="271"/>
      <c r="DF1519" s="271"/>
      <c r="DG1519" s="271"/>
      <c r="DH1519" s="271"/>
      <c r="DI1519" s="271"/>
      <c r="DJ1519" s="271"/>
      <c r="DK1519" s="271"/>
      <c r="DL1519" s="271"/>
      <c r="DM1519" s="271"/>
      <c r="DN1519" s="271"/>
      <c r="DO1519" s="271"/>
      <c r="DP1519" s="271"/>
      <c r="DQ1519" s="271"/>
      <c r="DR1519" s="271"/>
      <c r="DS1519" s="271"/>
      <c r="DT1519" s="271"/>
      <c r="DU1519" s="271"/>
      <c r="DV1519" s="271"/>
      <c r="DW1519" s="271"/>
      <c r="DX1519" s="271"/>
      <c r="DY1519" s="271"/>
      <c r="DZ1519" s="271"/>
      <c r="EA1519" s="271"/>
      <c r="EB1519" s="271"/>
      <c r="EC1519" s="271"/>
      <c r="ED1519" s="271"/>
      <c r="EE1519" s="271"/>
      <c r="EF1519" s="271"/>
      <c r="EG1519" s="271"/>
      <c r="EH1519" s="271"/>
      <c r="EI1519" s="271"/>
      <c r="EJ1519" s="271"/>
      <c r="EK1519" s="271"/>
      <c r="EL1519" s="271"/>
      <c r="EM1519" s="271"/>
      <c r="EN1519" s="271"/>
      <c r="EO1519" s="271"/>
      <c r="EP1519" s="271"/>
      <c r="EQ1519" s="271"/>
      <c r="ER1519" s="271"/>
      <c r="ES1519" s="271"/>
      <c r="ET1519" s="271"/>
      <c r="EU1519" s="271"/>
      <c r="EV1519" s="271"/>
      <c r="EW1519" s="271"/>
      <c r="EX1519" s="271"/>
      <c r="EY1519" s="271"/>
      <c r="EZ1519" s="271"/>
      <c r="FA1519" s="271"/>
      <c r="FB1519" s="271"/>
      <c r="FC1519" s="271"/>
      <c r="FD1519" s="271"/>
      <c r="FE1519" s="271"/>
      <c r="FF1519" s="271"/>
      <c r="FG1519" s="271"/>
      <c r="FH1519" s="271"/>
      <c r="FI1519" s="271"/>
      <c r="FJ1519" s="271"/>
      <c r="FK1519" s="271"/>
      <c r="FL1519" s="271"/>
      <c r="FM1519" s="271"/>
      <c r="FN1519" s="271"/>
      <c r="FO1519" s="271"/>
      <c r="FP1519" s="271"/>
      <c r="FQ1519" s="271"/>
      <c r="FR1519" s="271"/>
      <c r="FS1519" s="271"/>
      <c r="FT1519" s="271"/>
      <c r="FU1519" s="271"/>
      <c r="FV1519" s="271"/>
      <c r="FW1519" s="271"/>
      <c r="FX1519" s="271"/>
      <c r="FY1519" s="271"/>
      <c r="FZ1519" s="271"/>
      <c r="GA1519" s="271"/>
      <c r="GB1519" s="271"/>
      <c r="GC1519" s="271"/>
      <c r="GD1519" s="271"/>
      <c r="GE1519" s="271"/>
      <c r="GF1519" s="271"/>
      <c r="GG1519" s="271"/>
      <c r="GH1519" s="271"/>
      <c r="GI1519" s="271"/>
      <c r="GJ1519" s="271"/>
      <c r="GK1519" s="271"/>
      <c r="GL1519" s="271"/>
      <c r="GM1519" s="271"/>
      <c r="GN1519" s="271"/>
      <c r="GO1519" s="271"/>
      <c r="GP1519" s="271"/>
      <c r="GQ1519" s="271"/>
      <c r="GR1519" s="271"/>
      <c r="GS1519" s="271"/>
      <c r="GT1519" s="271"/>
      <c r="GU1519" s="271"/>
      <c r="GV1519" s="271"/>
      <c r="GW1519" s="271"/>
      <c r="GX1519" s="271"/>
      <c r="GY1519" s="271"/>
      <c r="GZ1519" s="271"/>
      <c r="HA1519" s="271"/>
      <c r="HB1519" s="271"/>
      <c r="HC1519" s="271"/>
      <c r="HD1519" s="271"/>
      <c r="HE1519" s="271"/>
      <c r="HF1519" s="271"/>
      <c r="HG1519" s="271"/>
      <c r="HH1519" s="271"/>
      <c r="HI1519" s="271"/>
      <c r="HJ1519" s="271"/>
      <c r="HK1519" s="271"/>
      <c r="HL1519" s="271"/>
      <c r="HM1519" s="271"/>
      <c r="HN1519" s="271"/>
      <c r="HO1519" s="271"/>
      <c r="HP1519" s="271"/>
      <c r="HQ1519" s="271"/>
      <c r="HR1519" s="271"/>
      <c r="HS1519" s="271"/>
      <c r="HT1519" s="271"/>
      <c r="HU1519" s="271"/>
      <c r="HV1519" s="271"/>
      <c r="HW1519" s="271"/>
      <c r="HX1519" s="271"/>
      <c r="HY1519" s="271"/>
      <c r="HZ1519" s="271"/>
      <c r="IA1519" s="271"/>
      <c r="IB1519" s="271"/>
      <c r="IC1519" s="271"/>
      <c r="ID1519" s="271"/>
      <c r="IE1519" s="271"/>
      <c r="IF1519" s="271"/>
      <c r="IG1519" s="271"/>
      <c r="IH1519" s="271"/>
      <c r="II1519" s="271"/>
      <c r="IJ1519" s="271"/>
      <c r="IK1519" s="271"/>
      <c r="IL1519" s="271"/>
      <c r="IM1519" s="271"/>
      <c r="IN1519" s="271"/>
      <c r="IO1519" s="271"/>
      <c r="IP1519" s="271"/>
      <c r="IQ1519" s="271"/>
      <c r="IR1519" s="271"/>
      <c r="IS1519" s="271"/>
      <c r="IT1519" s="271"/>
      <c r="IU1519" s="271"/>
      <c r="IV1519" s="271"/>
    </row>
    <row r="1520" spans="1:256" s="250" customFormat="1" x14ac:dyDescent="0.2">
      <c r="A1520" s="240" t="s">
        <v>1247</v>
      </c>
      <c r="B1520" s="278">
        <v>35455.142361111109</v>
      </c>
      <c r="C1520" s="278"/>
      <c r="D1520" s="240" t="s">
        <v>1265</v>
      </c>
      <c r="E1520" s="240"/>
      <c r="F1520" s="240"/>
      <c r="G1520" s="240">
        <v>50</v>
      </c>
      <c r="H1520" s="240"/>
      <c r="I1520" s="240"/>
      <c r="J1520" s="240"/>
      <c r="K1520" s="240">
        <v>3.9</v>
      </c>
      <c r="L1520" s="240"/>
      <c r="M1520" s="240"/>
      <c r="N1520" s="240"/>
      <c r="O1520" s="240">
        <v>78.099999999999994</v>
      </c>
      <c r="P1520" s="240"/>
      <c r="Q1520" s="240"/>
      <c r="R1520" s="240"/>
      <c r="S1520" s="240">
        <v>0.65700000000000003</v>
      </c>
      <c r="T1520" s="240"/>
      <c r="U1520" s="240">
        <v>1.5</v>
      </c>
      <c r="V1520" s="240"/>
      <c r="W1520" s="240"/>
      <c r="X1520" s="240"/>
      <c r="Y1520" s="240"/>
      <c r="Z1520" s="240"/>
      <c r="AA1520" s="240"/>
      <c r="AB1520" s="240"/>
      <c r="AC1520" s="240"/>
      <c r="AD1520" s="240"/>
      <c r="AE1520" s="240"/>
      <c r="AF1520" s="240"/>
      <c r="AG1520" s="240"/>
      <c r="AH1520" s="240"/>
      <c r="AI1520" s="240"/>
      <c r="AJ1520" s="240"/>
      <c r="AK1520" s="240"/>
      <c r="AL1520" s="240"/>
      <c r="AM1520" s="240"/>
      <c r="AN1520" s="240"/>
      <c r="AO1520" s="240"/>
      <c r="AP1520" s="240"/>
      <c r="AQ1520" s="240"/>
      <c r="AR1520" s="240"/>
      <c r="AS1520" s="240"/>
      <c r="AT1520" s="240"/>
      <c r="AU1520" s="240"/>
      <c r="AV1520" s="240"/>
      <c r="AW1520" s="240"/>
      <c r="AX1520" s="240"/>
      <c r="AY1520" s="240"/>
      <c r="AZ1520" s="240"/>
      <c r="BA1520" s="240"/>
      <c r="BB1520" s="240"/>
      <c r="BC1520" s="240"/>
      <c r="BD1520" s="240"/>
      <c r="BE1520" s="240"/>
      <c r="BF1520" s="240"/>
      <c r="BG1520" s="240"/>
      <c r="BH1520" s="240"/>
      <c r="BI1520" s="240"/>
      <c r="BJ1520" s="240"/>
      <c r="BK1520" s="240"/>
      <c r="BL1520" s="240"/>
      <c r="BM1520" s="240"/>
      <c r="BN1520" s="240"/>
      <c r="BO1520" s="240"/>
      <c r="BP1520" s="240"/>
      <c r="BQ1520" s="240"/>
      <c r="BR1520" s="240"/>
      <c r="BS1520" s="240"/>
      <c r="BT1520" s="240"/>
      <c r="BU1520" s="240"/>
      <c r="BV1520" s="240"/>
      <c r="BW1520" s="240"/>
      <c r="BX1520" s="240"/>
      <c r="BY1520" s="240"/>
      <c r="BZ1520" s="240"/>
      <c r="CA1520" s="240"/>
      <c r="CB1520" s="240"/>
      <c r="CC1520" s="240"/>
      <c r="CD1520" s="240"/>
      <c r="CE1520" s="240"/>
      <c r="CF1520" s="240"/>
      <c r="CG1520" s="240"/>
      <c r="CH1520" s="240"/>
      <c r="CI1520" s="240"/>
      <c r="CJ1520" s="240"/>
      <c r="CK1520" s="240"/>
      <c r="CL1520" s="240"/>
      <c r="CM1520" s="240"/>
      <c r="CN1520" s="240"/>
      <c r="CO1520" s="240"/>
      <c r="CP1520" s="240"/>
      <c r="CQ1520" s="240"/>
      <c r="CR1520" s="240"/>
      <c r="CS1520" s="240"/>
      <c r="CT1520" s="240"/>
      <c r="CU1520" s="240"/>
      <c r="CV1520" s="240"/>
      <c r="CW1520" s="240"/>
      <c r="CX1520" s="271"/>
      <c r="CY1520" s="271"/>
      <c r="CZ1520" s="271"/>
      <c r="DA1520" s="271"/>
      <c r="DB1520" s="271"/>
      <c r="DC1520" s="271"/>
      <c r="DD1520" s="271"/>
      <c r="DE1520" s="271"/>
      <c r="DF1520" s="271"/>
      <c r="DG1520" s="271"/>
      <c r="DH1520" s="271"/>
      <c r="DI1520" s="271"/>
      <c r="DJ1520" s="271"/>
      <c r="DK1520" s="271"/>
      <c r="DL1520" s="271"/>
      <c r="DM1520" s="271"/>
      <c r="DN1520" s="271"/>
      <c r="DO1520" s="271"/>
      <c r="DP1520" s="271"/>
      <c r="DQ1520" s="271"/>
      <c r="DR1520" s="271"/>
      <c r="DS1520" s="271"/>
      <c r="DT1520" s="271"/>
      <c r="DU1520" s="271"/>
      <c r="DV1520" s="271"/>
      <c r="DW1520" s="271"/>
      <c r="DX1520" s="271"/>
      <c r="DY1520" s="271"/>
      <c r="DZ1520" s="271"/>
      <c r="EA1520" s="271"/>
      <c r="EB1520" s="271"/>
      <c r="EC1520" s="271"/>
      <c r="ED1520" s="271"/>
      <c r="EE1520" s="271"/>
      <c r="EF1520" s="271"/>
      <c r="EG1520" s="271"/>
      <c r="EH1520" s="271"/>
      <c r="EI1520" s="271"/>
      <c r="EJ1520" s="271"/>
      <c r="EK1520" s="271"/>
      <c r="EL1520" s="271"/>
      <c r="EM1520" s="271"/>
      <c r="EN1520" s="271"/>
      <c r="EO1520" s="271"/>
      <c r="EP1520" s="271"/>
      <c r="EQ1520" s="271"/>
      <c r="ER1520" s="271"/>
      <c r="ES1520" s="271"/>
      <c r="ET1520" s="271"/>
      <c r="EU1520" s="271"/>
      <c r="EV1520" s="271"/>
      <c r="EW1520" s="271"/>
      <c r="EX1520" s="271"/>
      <c r="EY1520" s="271"/>
      <c r="EZ1520" s="271"/>
      <c r="FA1520" s="271"/>
      <c r="FB1520" s="271"/>
      <c r="FC1520" s="271"/>
      <c r="FD1520" s="271"/>
      <c r="FE1520" s="271"/>
      <c r="FF1520" s="271"/>
      <c r="FG1520" s="271"/>
      <c r="FH1520" s="271"/>
      <c r="FI1520" s="271"/>
      <c r="FJ1520" s="271"/>
      <c r="FK1520" s="271"/>
      <c r="FL1520" s="271"/>
      <c r="FM1520" s="271"/>
      <c r="FN1520" s="271"/>
      <c r="FO1520" s="271"/>
      <c r="FP1520" s="271"/>
      <c r="FQ1520" s="271"/>
      <c r="FR1520" s="271"/>
      <c r="FS1520" s="271"/>
      <c r="FT1520" s="271"/>
      <c r="FU1520" s="271"/>
      <c r="FV1520" s="271"/>
      <c r="FW1520" s="271"/>
      <c r="FX1520" s="271"/>
      <c r="FY1520" s="271"/>
      <c r="FZ1520" s="271"/>
      <c r="GA1520" s="271"/>
      <c r="GB1520" s="271"/>
      <c r="GC1520" s="271"/>
      <c r="GD1520" s="271"/>
      <c r="GE1520" s="271"/>
      <c r="GF1520" s="271"/>
      <c r="GG1520" s="271"/>
      <c r="GH1520" s="271"/>
      <c r="GI1520" s="271"/>
      <c r="GJ1520" s="271"/>
      <c r="GK1520" s="271"/>
      <c r="GL1520" s="271"/>
      <c r="GM1520" s="271"/>
      <c r="GN1520" s="271"/>
      <c r="GO1520" s="271"/>
      <c r="GP1520" s="271"/>
      <c r="GQ1520" s="271"/>
      <c r="GR1520" s="271"/>
      <c r="GS1520" s="271"/>
      <c r="GT1520" s="271"/>
      <c r="GU1520" s="271"/>
      <c r="GV1520" s="271"/>
      <c r="GW1520" s="271"/>
      <c r="GX1520" s="271"/>
      <c r="GY1520" s="271"/>
      <c r="GZ1520" s="271"/>
      <c r="HA1520" s="271"/>
      <c r="HB1520" s="271"/>
      <c r="HC1520" s="271"/>
      <c r="HD1520" s="271"/>
      <c r="HE1520" s="271"/>
      <c r="HF1520" s="271"/>
      <c r="HG1520" s="271"/>
      <c r="HH1520" s="271"/>
      <c r="HI1520" s="271"/>
      <c r="HJ1520" s="271"/>
      <c r="HK1520" s="271"/>
      <c r="HL1520" s="271"/>
      <c r="HM1520" s="271"/>
      <c r="HN1520" s="271"/>
      <c r="HO1520" s="271"/>
      <c r="HP1520" s="271"/>
      <c r="HQ1520" s="271"/>
      <c r="HR1520" s="271"/>
      <c r="HS1520" s="271"/>
      <c r="HT1520" s="271"/>
      <c r="HU1520" s="271"/>
      <c r="HV1520" s="271"/>
      <c r="HW1520" s="271"/>
      <c r="HX1520" s="271"/>
      <c r="HY1520" s="271"/>
      <c r="HZ1520" s="271"/>
      <c r="IA1520" s="271"/>
      <c r="IB1520" s="271"/>
      <c r="IC1520" s="271"/>
      <c r="ID1520" s="271"/>
      <c r="IE1520" s="271"/>
      <c r="IF1520" s="271"/>
      <c r="IG1520" s="271"/>
      <c r="IH1520" s="271"/>
      <c r="II1520" s="271"/>
      <c r="IJ1520" s="271"/>
      <c r="IK1520" s="271"/>
      <c r="IL1520" s="271"/>
      <c r="IM1520" s="271"/>
      <c r="IN1520" s="271"/>
      <c r="IO1520" s="271"/>
      <c r="IP1520" s="271"/>
      <c r="IQ1520" s="271"/>
      <c r="IR1520" s="271"/>
      <c r="IS1520" s="271"/>
      <c r="IT1520" s="271"/>
      <c r="IU1520" s="271"/>
      <c r="IV1520" s="271"/>
    </row>
    <row r="1521" spans="1:256" s="250" customFormat="1" x14ac:dyDescent="0.2">
      <c r="A1521" s="240" t="s">
        <v>1247</v>
      </c>
      <c r="B1521" s="278">
        <v>35455.267361111109</v>
      </c>
      <c r="C1521" s="278"/>
      <c r="D1521" s="240" t="s">
        <v>1266</v>
      </c>
      <c r="E1521" s="240"/>
      <c r="F1521" s="240"/>
      <c r="G1521" s="240">
        <v>50</v>
      </c>
      <c r="H1521" s="240"/>
      <c r="I1521" s="240"/>
      <c r="J1521" s="240"/>
      <c r="K1521" s="240">
        <v>3.6</v>
      </c>
      <c r="L1521" s="240"/>
      <c r="M1521" s="240"/>
      <c r="N1521" s="240"/>
      <c r="O1521" s="240">
        <v>93.3</v>
      </c>
      <c r="P1521" s="240"/>
      <c r="Q1521" s="240"/>
      <c r="R1521" s="240"/>
      <c r="S1521" s="240">
        <v>0.749</v>
      </c>
      <c r="T1521" s="240"/>
      <c r="U1521" s="240">
        <v>1.5</v>
      </c>
      <c r="V1521" s="240"/>
      <c r="W1521" s="240"/>
      <c r="X1521" s="240"/>
      <c r="Y1521" s="240"/>
      <c r="Z1521" s="240"/>
      <c r="AA1521" s="240"/>
      <c r="AB1521" s="240"/>
      <c r="AC1521" s="240"/>
      <c r="AD1521" s="240"/>
      <c r="AE1521" s="240"/>
      <c r="AF1521" s="240"/>
      <c r="AG1521" s="240"/>
      <c r="AH1521" s="240"/>
      <c r="AI1521" s="240"/>
      <c r="AJ1521" s="240"/>
      <c r="AK1521" s="240"/>
      <c r="AL1521" s="240"/>
      <c r="AM1521" s="240"/>
      <c r="AN1521" s="240"/>
      <c r="AO1521" s="240"/>
      <c r="AP1521" s="240"/>
      <c r="AQ1521" s="240"/>
      <c r="AR1521" s="240"/>
      <c r="AS1521" s="240"/>
      <c r="AT1521" s="240"/>
      <c r="AU1521" s="240"/>
      <c r="AV1521" s="240"/>
      <c r="AW1521" s="240"/>
      <c r="AX1521" s="240"/>
      <c r="AY1521" s="240"/>
      <c r="AZ1521" s="240"/>
      <c r="BA1521" s="240"/>
      <c r="BB1521" s="240"/>
      <c r="BC1521" s="240"/>
      <c r="BD1521" s="240"/>
      <c r="BE1521" s="240"/>
      <c r="BF1521" s="240"/>
      <c r="BG1521" s="240"/>
      <c r="BH1521" s="240"/>
      <c r="BI1521" s="240"/>
      <c r="BJ1521" s="240"/>
      <c r="BK1521" s="240"/>
      <c r="BL1521" s="240"/>
      <c r="BM1521" s="240"/>
      <c r="BN1521" s="240"/>
      <c r="BO1521" s="240"/>
      <c r="BP1521" s="240"/>
      <c r="BQ1521" s="240"/>
      <c r="BR1521" s="240"/>
      <c r="BS1521" s="240"/>
      <c r="BT1521" s="240"/>
      <c r="BU1521" s="240"/>
      <c r="BV1521" s="240"/>
      <c r="BW1521" s="240"/>
      <c r="BX1521" s="240"/>
      <c r="BY1521" s="240"/>
      <c r="BZ1521" s="240"/>
      <c r="CA1521" s="240"/>
      <c r="CB1521" s="240"/>
      <c r="CC1521" s="240"/>
      <c r="CD1521" s="240"/>
      <c r="CE1521" s="240"/>
      <c r="CF1521" s="240"/>
      <c r="CG1521" s="240"/>
      <c r="CH1521" s="240"/>
      <c r="CI1521" s="240"/>
      <c r="CJ1521" s="240"/>
      <c r="CK1521" s="240"/>
      <c r="CL1521" s="240"/>
      <c r="CM1521" s="240"/>
      <c r="CN1521" s="240"/>
      <c r="CO1521" s="240"/>
      <c r="CP1521" s="240"/>
      <c r="CQ1521" s="240"/>
      <c r="CR1521" s="240"/>
      <c r="CS1521" s="240"/>
      <c r="CT1521" s="240"/>
      <c r="CU1521" s="240"/>
      <c r="CV1521" s="240"/>
      <c r="CW1521" s="240"/>
      <c r="CX1521" s="271"/>
      <c r="CY1521" s="271"/>
      <c r="CZ1521" s="271"/>
      <c r="DA1521" s="271"/>
      <c r="DB1521" s="271"/>
      <c r="DC1521" s="271"/>
      <c r="DD1521" s="271"/>
      <c r="DE1521" s="271"/>
      <c r="DF1521" s="271"/>
      <c r="DG1521" s="271"/>
      <c r="DH1521" s="271"/>
      <c r="DI1521" s="271"/>
      <c r="DJ1521" s="271"/>
      <c r="DK1521" s="271"/>
      <c r="DL1521" s="271"/>
      <c r="DM1521" s="271"/>
      <c r="DN1521" s="271"/>
      <c r="DO1521" s="271"/>
      <c r="DP1521" s="271"/>
      <c r="DQ1521" s="271"/>
      <c r="DR1521" s="271"/>
      <c r="DS1521" s="271"/>
      <c r="DT1521" s="271"/>
      <c r="DU1521" s="271"/>
      <c r="DV1521" s="271"/>
      <c r="DW1521" s="271"/>
      <c r="DX1521" s="271"/>
      <c r="DY1521" s="271"/>
      <c r="DZ1521" s="271"/>
      <c r="EA1521" s="271"/>
      <c r="EB1521" s="271"/>
      <c r="EC1521" s="271"/>
      <c r="ED1521" s="271"/>
      <c r="EE1521" s="271"/>
      <c r="EF1521" s="271"/>
      <c r="EG1521" s="271"/>
      <c r="EH1521" s="271"/>
      <c r="EI1521" s="271"/>
      <c r="EJ1521" s="271"/>
      <c r="EK1521" s="271"/>
      <c r="EL1521" s="271"/>
      <c r="EM1521" s="271"/>
      <c r="EN1521" s="271"/>
      <c r="EO1521" s="271"/>
      <c r="EP1521" s="271"/>
      <c r="EQ1521" s="271"/>
      <c r="ER1521" s="271"/>
      <c r="ES1521" s="271"/>
      <c r="ET1521" s="271"/>
      <c r="EU1521" s="271"/>
      <c r="EV1521" s="271"/>
      <c r="EW1521" s="271"/>
      <c r="EX1521" s="271"/>
      <c r="EY1521" s="271"/>
      <c r="EZ1521" s="271"/>
      <c r="FA1521" s="271"/>
      <c r="FB1521" s="271"/>
      <c r="FC1521" s="271"/>
      <c r="FD1521" s="271"/>
      <c r="FE1521" s="271"/>
      <c r="FF1521" s="271"/>
      <c r="FG1521" s="271"/>
      <c r="FH1521" s="271"/>
      <c r="FI1521" s="271"/>
      <c r="FJ1521" s="271"/>
      <c r="FK1521" s="271"/>
      <c r="FL1521" s="271"/>
      <c r="FM1521" s="271"/>
      <c r="FN1521" s="271"/>
      <c r="FO1521" s="271"/>
      <c r="FP1521" s="271"/>
      <c r="FQ1521" s="271"/>
      <c r="FR1521" s="271"/>
      <c r="FS1521" s="271"/>
      <c r="FT1521" s="271"/>
      <c r="FU1521" s="271"/>
      <c r="FV1521" s="271"/>
      <c r="FW1521" s="271"/>
      <c r="FX1521" s="271"/>
      <c r="FY1521" s="271"/>
      <c r="FZ1521" s="271"/>
      <c r="GA1521" s="271"/>
      <c r="GB1521" s="271"/>
      <c r="GC1521" s="271"/>
      <c r="GD1521" s="271"/>
      <c r="GE1521" s="271"/>
      <c r="GF1521" s="271"/>
      <c r="GG1521" s="271"/>
      <c r="GH1521" s="271"/>
      <c r="GI1521" s="271"/>
      <c r="GJ1521" s="271"/>
      <c r="GK1521" s="271"/>
      <c r="GL1521" s="271"/>
      <c r="GM1521" s="271"/>
      <c r="GN1521" s="271"/>
      <c r="GO1521" s="271"/>
      <c r="GP1521" s="271"/>
      <c r="GQ1521" s="271"/>
      <c r="GR1521" s="271"/>
      <c r="GS1521" s="271"/>
      <c r="GT1521" s="271"/>
      <c r="GU1521" s="271"/>
      <c r="GV1521" s="271"/>
      <c r="GW1521" s="271"/>
      <c r="GX1521" s="271"/>
      <c r="GY1521" s="271"/>
      <c r="GZ1521" s="271"/>
      <c r="HA1521" s="271"/>
      <c r="HB1521" s="271"/>
      <c r="HC1521" s="271"/>
      <c r="HD1521" s="271"/>
      <c r="HE1521" s="271"/>
      <c r="HF1521" s="271"/>
      <c r="HG1521" s="271"/>
      <c r="HH1521" s="271"/>
      <c r="HI1521" s="271"/>
      <c r="HJ1521" s="271"/>
      <c r="HK1521" s="271"/>
      <c r="HL1521" s="271"/>
      <c r="HM1521" s="271"/>
      <c r="HN1521" s="271"/>
      <c r="HO1521" s="271"/>
      <c r="HP1521" s="271"/>
      <c r="HQ1521" s="271"/>
      <c r="HR1521" s="271"/>
      <c r="HS1521" s="271"/>
      <c r="HT1521" s="271"/>
      <c r="HU1521" s="271"/>
      <c r="HV1521" s="271"/>
      <c r="HW1521" s="271"/>
      <c r="HX1521" s="271"/>
      <c r="HY1521" s="271"/>
      <c r="HZ1521" s="271"/>
      <c r="IA1521" s="271"/>
      <c r="IB1521" s="271"/>
      <c r="IC1521" s="271"/>
      <c r="ID1521" s="271"/>
      <c r="IE1521" s="271"/>
      <c r="IF1521" s="271"/>
      <c r="IG1521" s="271"/>
      <c r="IH1521" s="271"/>
      <c r="II1521" s="271"/>
      <c r="IJ1521" s="271"/>
      <c r="IK1521" s="271"/>
      <c r="IL1521" s="271"/>
      <c r="IM1521" s="271"/>
      <c r="IN1521" s="271"/>
      <c r="IO1521" s="271"/>
      <c r="IP1521" s="271"/>
      <c r="IQ1521" s="271"/>
      <c r="IR1521" s="271"/>
      <c r="IS1521" s="271"/>
      <c r="IT1521" s="271"/>
      <c r="IU1521" s="271"/>
      <c r="IV1521" s="271"/>
    </row>
    <row r="1522" spans="1:256" s="250" customFormat="1" x14ac:dyDescent="0.2">
      <c r="A1522" s="240" t="s">
        <v>1247</v>
      </c>
      <c r="B1522" s="278">
        <v>35455.520833333336</v>
      </c>
      <c r="C1522" s="278"/>
      <c r="D1522" s="240" t="s">
        <v>1267</v>
      </c>
      <c r="E1522" s="240"/>
      <c r="F1522" s="240"/>
      <c r="G1522" s="240">
        <v>50</v>
      </c>
      <c r="H1522" s="240"/>
      <c r="I1522" s="240"/>
      <c r="J1522" s="240"/>
      <c r="K1522" s="240">
        <v>5.4</v>
      </c>
      <c r="L1522" s="240"/>
      <c r="M1522" s="240"/>
      <c r="N1522" s="240"/>
      <c r="O1522" s="240">
        <v>93.8</v>
      </c>
      <c r="P1522" s="240"/>
      <c r="Q1522" s="240"/>
      <c r="R1522" s="240"/>
      <c r="S1522" s="240">
        <v>0.83599999999999997</v>
      </c>
      <c r="T1522" s="240"/>
      <c r="U1522" s="240">
        <v>1.8</v>
      </c>
      <c r="V1522" s="240"/>
      <c r="W1522" s="240"/>
      <c r="X1522" s="240"/>
      <c r="Y1522" s="240"/>
      <c r="Z1522" s="240"/>
      <c r="AA1522" s="240"/>
      <c r="AB1522" s="240"/>
      <c r="AC1522" s="240"/>
      <c r="AD1522" s="240"/>
      <c r="AE1522" s="240"/>
      <c r="AF1522" s="240"/>
      <c r="AG1522" s="240"/>
      <c r="AH1522" s="240"/>
      <c r="AI1522" s="240"/>
      <c r="AJ1522" s="240"/>
      <c r="AK1522" s="240"/>
      <c r="AL1522" s="240"/>
      <c r="AM1522" s="240"/>
      <c r="AN1522" s="240"/>
      <c r="AO1522" s="240"/>
      <c r="AP1522" s="240"/>
      <c r="AQ1522" s="240"/>
      <c r="AR1522" s="240"/>
      <c r="AS1522" s="240"/>
      <c r="AT1522" s="240"/>
      <c r="AU1522" s="240"/>
      <c r="AV1522" s="240"/>
      <c r="AW1522" s="240"/>
      <c r="AX1522" s="240"/>
      <c r="AY1522" s="240"/>
      <c r="AZ1522" s="240"/>
      <c r="BA1522" s="240"/>
      <c r="BB1522" s="240"/>
      <c r="BC1522" s="240"/>
      <c r="BD1522" s="240"/>
      <c r="BE1522" s="240"/>
      <c r="BF1522" s="240"/>
      <c r="BG1522" s="240"/>
      <c r="BH1522" s="240"/>
      <c r="BI1522" s="240"/>
      <c r="BJ1522" s="240"/>
      <c r="BK1522" s="240"/>
      <c r="BL1522" s="240"/>
      <c r="BM1522" s="240"/>
      <c r="BN1522" s="240"/>
      <c r="BO1522" s="240"/>
      <c r="BP1522" s="240"/>
      <c r="BQ1522" s="240"/>
      <c r="BR1522" s="240"/>
      <c r="BS1522" s="240"/>
      <c r="BT1522" s="240"/>
      <c r="BU1522" s="240"/>
      <c r="BV1522" s="240"/>
      <c r="BW1522" s="240"/>
      <c r="BX1522" s="240"/>
      <c r="BY1522" s="240"/>
      <c r="BZ1522" s="240"/>
      <c r="CA1522" s="240"/>
      <c r="CB1522" s="240"/>
      <c r="CC1522" s="240"/>
      <c r="CD1522" s="240"/>
      <c r="CE1522" s="240"/>
      <c r="CF1522" s="240"/>
      <c r="CG1522" s="240"/>
      <c r="CH1522" s="240"/>
      <c r="CI1522" s="240"/>
      <c r="CJ1522" s="240"/>
      <c r="CK1522" s="240"/>
      <c r="CL1522" s="240"/>
      <c r="CM1522" s="240"/>
      <c r="CN1522" s="240"/>
      <c r="CO1522" s="240"/>
      <c r="CP1522" s="240"/>
      <c r="CQ1522" s="240"/>
      <c r="CR1522" s="240"/>
      <c r="CS1522" s="240"/>
      <c r="CT1522" s="240"/>
      <c r="CU1522" s="240"/>
      <c r="CV1522" s="240"/>
      <c r="CW1522" s="240"/>
      <c r="CX1522" s="271"/>
      <c r="CY1522" s="271"/>
      <c r="CZ1522" s="271"/>
      <c r="DA1522" s="271"/>
      <c r="DB1522" s="271"/>
      <c r="DC1522" s="271"/>
      <c r="DD1522" s="271"/>
      <c r="DE1522" s="271"/>
      <c r="DF1522" s="271"/>
      <c r="DG1522" s="271"/>
      <c r="DH1522" s="271"/>
      <c r="DI1522" s="271"/>
      <c r="DJ1522" s="271"/>
      <c r="DK1522" s="271"/>
      <c r="DL1522" s="271"/>
      <c r="DM1522" s="271"/>
      <c r="DN1522" s="271"/>
      <c r="DO1522" s="271"/>
      <c r="DP1522" s="271"/>
      <c r="DQ1522" s="271"/>
      <c r="DR1522" s="271"/>
      <c r="DS1522" s="271"/>
      <c r="DT1522" s="271"/>
      <c r="DU1522" s="271"/>
      <c r="DV1522" s="271"/>
      <c r="DW1522" s="271"/>
      <c r="DX1522" s="271"/>
      <c r="DY1522" s="271"/>
      <c r="DZ1522" s="271"/>
      <c r="EA1522" s="271"/>
      <c r="EB1522" s="271"/>
      <c r="EC1522" s="271"/>
      <c r="ED1522" s="271"/>
      <c r="EE1522" s="271"/>
      <c r="EF1522" s="271"/>
      <c r="EG1522" s="271"/>
      <c r="EH1522" s="271"/>
      <c r="EI1522" s="271"/>
      <c r="EJ1522" s="271"/>
      <c r="EK1522" s="271"/>
      <c r="EL1522" s="271"/>
      <c r="EM1522" s="271"/>
      <c r="EN1522" s="271"/>
      <c r="EO1522" s="271"/>
      <c r="EP1522" s="271"/>
      <c r="EQ1522" s="271"/>
      <c r="ER1522" s="271"/>
      <c r="ES1522" s="271"/>
      <c r="ET1522" s="271"/>
      <c r="EU1522" s="271"/>
      <c r="EV1522" s="271"/>
      <c r="EW1522" s="271"/>
      <c r="EX1522" s="271"/>
      <c r="EY1522" s="271"/>
      <c r="EZ1522" s="271"/>
      <c r="FA1522" s="271"/>
      <c r="FB1522" s="271"/>
      <c r="FC1522" s="271"/>
      <c r="FD1522" s="271"/>
      <c r="FE1522" s="271"/>
      <c r="FF1522" s="271"/>
      <c r="FG1522" s="271"/>
      <c r="FH1522" s="271"/>
      <c r="FI1522" s="271"/>
      <c r="FJ1522" s="271"/>
      <c r="FK1522" s="271"/>
      <c r="FL1522" s="271"/>
      <c r="FM1522" s="271"/>
      <c r="FN1522" s="271"/>
      <c r="FO1522" s="271"/>
      <c r="FP1522" s="271"/>
      <c r="FQ1522" s="271"/>
      <c r="FR1522" s="271"/>
      <c r="FS1522" s="271"/>
      <c r="FT1522" s="271"/>
      <c r="FU1522" s="271"/>
      <c r="FV1522" s="271"/>
      <c r="FW1522" s="271"/>
      <c r="FX1522" s="271"/>
      <c r="FY1522" s="271"/>
      <c r="FZ1522" s="271"/>
      <c r="GA1522" s="271"/>
      <c r="GB1522" s="271"/>
      <c r="GC1522" s="271"/>
      <c r="GD1522" s="271"/>
      <c r="GE1522" s="271"/>
      <c r="GF1522" s="271"/>
      <c r="GG1522" s="271"/>
      <c r="GH1522" s="271"/>
      <c r="GI1522" s="271"/>
      <c r="GJ1522" s="271"/>
      <c r="GK1522" s="271"/>
      <c r="GL1522" s="271"/>
      <c r="GM1522" s="271"/>
      <c r="GN1522" s="271"/>
      <c r="GO1522" s="271"/>
      <c r="GP1522" s="271"/>
      <c r="GQ1522" s="271"/>
      <c r="GR1522" s="271"/>
      <c r="GS1522" s="271"/>
      <c r="GT1522" s="271"/>
      <c r="GU1522" s="271"/>
      <c r="GV1522" s="271"/>
      <c r="GW1522" s="271"/>
      <c r="GX1522" s="271"/>
      <c r="GY1522" s="271"/>
      <c r="GZ1522" s="271"/>
      <c r="HA1522" s="271"/>
      <c r="HB1522" s="271"/>
      <c r="HC1522" s="271"/>
      <c r="HD1522" s="271"/>
      <c r="HE1522" s="271"/>
      <c r="HF1522" s="271"/>
      <c r="HG1522" s="271"/>
      <c r="HH1522" s="271"/>
      <c r="HI1522" s="271"/>
      <c r="HJ1522" s="271"/>
      <c r="HK1522" s="271"/>
      <c r="HL1522" s="271"/>
      <c r="HM1522" s="271"/>
      <c r="HN1522" s="271"/>
      <c r="HO1522" s="271"/>
      <c r="HP1522" s="271"/>
      <c r="HQ1522" s="271"/>
      <c r="HR1522" s="271"/>
      <c r="HS1522" s="271"/>
      <c r="HT1522" s="271"/>
      <c r="HU1522" s="271"/>
      <c r="HV1522" s="271"/>
      <c r="HW1522" s="271"/>
      <c r="HX1522" s="271"/>
      <c r="HY1522" s="271"/>
      <c r="HZ1522" s="271"/>
      <c r="IA1522" s="271"/>
      <c r="IB1522" s="271"/>
      <c r="IC1522" s="271"/>
      <c r="ID1522" s="271"/>
      <c r="IE1522" s="271"/>
      <c r="IF1522" s="271"/>
      <c r="IG1522" s="271"/>
      <c r="IH1522" s="271"/>
      <c r="II1522" s="271"/>
      <c r="IJ1522" s="271"/>
      <c r="IK1522" s="271"/>
      <c r="IL1522" s="271"/>
      <c r="IM1522" s="271"/>
      <c r="IN1522" s="271"/>
      <c r="IO1522" s="271"/>
      <c r="IP1522" s="271"/>
      <c r="IQ1522" s="271"/>
      <c r="IR1522" s="271"/>
      <c r="IS1522" s="271"/>
      <c r="IT1522" s="271"/>
      <c r="IU1522" s="271"/>
      <c r="IV1522" s="271"/>
    </row>
    <row r="1523" spans="1:256" s="250" customFormat="1" x14ac:dyDescent="0.2">
      <c r="A1523" s="240" t="s">
        <v>1247</v>
      </c>
      <c r="B1523" s="278">
        <v>35455.677083333336</v>
      </c>
      <c r="C1523" s="278"/>
      <c r="D1523" s="240" t="s">
        <v>1268</v>
      </c>
      <c r="E1523" s="240"/>
      <c r="F1523" s="240"/>
      <c r="G1523" s="240">
        <v>50</v>
      </c>
      <c r="H1523" s="240"/>
      <c r="I1523" s="240"/>
      <c r="J1523" s="240"/>
      <c r="K1523" s="240">
        <v>4.5999999999999996</v>
      </c>
      <c r="L1523" s="240"/>
      <c r="M1523" s="240"/>
      <c r="N1523" s="240"/>
      <c r="O1523" s="240">
        <v>464</v>
      </c>
      <c r="P1523" s="240"/>
      <c r="Q1523" s="240"/>
      <c r="R1523" s="240"/>
      <c r="S1523" s="240">
        <v>0.995</v>
      </c>
      <c r="T1523" s="240"/>
      <c r="U1523" s="240">
        <v>2.4</v>
      </c>
      <c r="V1523" s="240"/>
      <c r="W1523" s="240"/>
      <c r="X1523" s="240"/>
      <c r="Y1523" s="240"/>
      <c r="Z1523" s="240"/>
      <c r="AA1523" s="240"/>
      <c r="AB1523" s="240"/>
      <c r="AC1523" s="240"/>
      <c r="AD1523" s="240"/>
      <c r="AE1523" s="240"/>
      <c r="AF1523" s="240"/>
      <c r="AG1523" s="240"/>
      <c r="AH1523" s="240"/>
      <c r="AI1523" s="240"/>
      <c r="AJ1523" s="240"/>
      <c r="AK1523" s="240"/>
      <c r="AL1523" s="240"/>
      <c r="AM1523" s="240"/>
      <c r="AN1523" s="240"/>
      <c r="AO1523" s="240"/>
      <c r="AP1523" s="240"/>
      <c r="AQ1523" s="240"/>
      <c r="AR1523" s="240"/>
      <c r="AS1523" s="240"/>
      <c r="AT1523" s="240"/>
      <c r="AU1523" s="240"/>
      <c r="AV1523" s="240"/>
      <c r="AW1523" s="240"/>
      <c r="AX1523" s="240"/>
      <c r="AY1523" s="240"/>
      <c r="AZ1523" s="240"/>
      <c r="BA1523" s="240"/>
      <c r="BB1523" s="240"/>
      <c r="BC1523" s="240"/>
      <c r="BD1523" s="240"/>
      <c r="BE1523" s="240"/>
      <c r="BF1523" s="240"/>
      <c r="BG1523" s="240"/>
      <c r="BH1523" s="240"/>
      <c r="BI1523" s="240"/>
      <c r="BJ1523" s="240"/>
      <c r="BK1523" s="240"/>
      <c r="BL1523" s="240"/>
      <c r="BM1523" s="240"/>
      <c r="BN1523" s="240"/>
      <c r="BO1523" s="240"/>
      <c r="BP1523" s="240"/>
      <c r="BQ1523" s="240"/>
      <c r="BR1523" s="240"/>
      <c r="BS1523" s="240"/>
      <c r="BT1523" s="240"/>
      <c r="BU1523" s="240"/>
      <c r="BV1523" s="240"/>
      <c r="BW1523" s="240"/>
      <c r="BX1523" s="240"/>
      <c r="BY1523" s="240"/>
      <c r="BZ1523" s="240"/>
      <c r="CA1523" s="240"/>
      <c r="CB1523" s="240"/>
      <c r="CC1523" s="240"/>
      <c r="CD1523" s="240"/>
      <c r="CE1523" s="240"/>
      <c r="CF1523" s="240"/>
      <c r="CG1523" s="240"/>
      <c r="CH1523" s="240"/>
      <c r="CI1523" s="240"/>
      <c r="CJ1523" s="240"/>
      <c r="CK1523" s="240"/>
      <c r="CL1523" s="240"/>
      <c r="CM1523" s="240"/>
      <c r="CN1523" s="240"/>
      <c r="CO1523" s="240"/>
      <c r="CP1523" s="240"/>
      <c r="CQ1523" s="240"/>
      <c r="CR1523" s="240"/>
      <c r="CS1523" s="240"/>
      <c r="CT1523" s="240"/>
      <c r="CU1523" s="240"/>
      <c r="CV1523" s="240"/>
      <c r="CW1523" s="240"/>
      <c r="CX1523" s="271"/>
      <c r="CY1523" s="271"/>
      <c r="CZ1523" s="271"/>
      <c r="DA1523" s="271"/>
      <c r="DB1523" s="271"/>
      <c r="DC1523" s="271"/>
      <c r="DD1523" s="271"/>
      <c r="DE1523" s="271"/>
      <c r="DF1523" s="271"/>
      <c r="DG1523" s="271"/>
      <c r="DH1523" s="271"/>
      <c r="DI1523" s="271"/>
      <c r="DJ1523" s="271"/>
      <c r="DK1523" s="271"/>
      <c r="DL1523" s="271"/>
      <c r="DM1523" s="271"/>
      <c r="DN1523" s="271"/>
      <c r="DO1523" s="271"/>
      <c r="DP1523" s="271"/>
      <c r="DQ1523" s="271"/>
      <c r="DR1523" s="271"/>
      <c r="DS1523" s="271"/>
      <c r="DT1523" s="271"/>
      <c r="DU1523" s="271"/>
      <c r="DV1523" s="271"/>
      <c r="DW1523" s="271"/>
      <c r="DX1523" s="271"/>
      <c r="DY1523" s="271"/>
      <c r="DZ1523" s="271"/>
      <c r="EA1523" s="271"/>
      <c r="EB1523" s="271"/>
      <c r="EC1523" s="271"/>
      <c r="ED1523" s="271"/>
      <c r="EE1523" s="271"/>
      <c r="EF1523" s="271"/>
      <c r="EG1523" s="271"/>
      <c r="EH1523" s="271"/>
      <c r="EI1523" s="271"/>
      <c r="EJ1523" s="271"/>
      <c r="EK1523" s="271"/>
      <c r="EL1523" s="271"/>
      <c r="EM1523" s="271"/>
      <c r="EN1523" s="271"/>
      <c r="EO1523" s="271"/>
      <c r="EP1523" s="271"/>
      <c r="EQ1523" s="271"/>
      <c r="ER1523" s="271"/>
      <c r="ES1523" s="271"/>
      <c r="ET1523" s="271"/>
      <c r="EU1523" s="271"/>
      <c r="EV1523" s="271"/>
      <c r="EW1523" s="271"/>
      <c r="EX1523" s="271"/>
      <c r="EY1523" s="271"/>
      <c r="EZ1523" s="271"/>
      <c r="FA1523" s="271"/>
      <c r="FB1523" s="271"/>
      <c r="FC1523" s="271"/>
      <c r="FD1523" s="271"/>
      <c r="FE1523" s="271"/>
      <c r="FF1523" s="271"/>
      <c r="FG1523" s="271"/>
      <c r="FH1523" s="271"/>
      <c r="FI1523" s="271"/>
      <c r="FJ1523" s="271"/>
      <c r="FK1523" s="271"/>
      <c r="FL1523" s="271"/>
      <c r="FM1523" s="271"/>
      <c r="FN1523" s="271"/>
      <c r="FO1523" s="271"/>
      <c r="FP1523" s="271"/>
      <c r="FQ1523" s="271"/>
      <c r="FR1523" s="271"/>
      <c r="FS1523" s="271"/>
      <c r="FT1523" s="271"/>
      <c r="FU1523" s="271"/>
      <c r="FV1523" s="271"/>
      <c r="FW1523" s="271"/>
      <c r="FX1523" s="271"/>
      <c r="FY1523" s="271"/>
      <c r="FZ1523" s="271"/>
      <c r="GA1523" s="271"/>
      <c r="GB1523" s="271"/>
      <c r="GC1523" s="271"/>
      <c r="GD1523" s="271"/>
      <c r="GE1523" s="271"/>
      <c r="GF1523" s="271"/>
      <c r="GG1523" s="271"/>
      <c r="GH1523" s="271"/>
      <c r="GI1523" s="271"/>
      <c r="GJ1523" s="271"/>
      <c r="GK1523" s="271"/>
      <c r="GL1523" s="271"/>
      <c r="GM1523" s="271"/>
      <c r="GN1523" s="271"/>
      <c r="GO1523" s="271"/>
      <c r="GP1523" s="271"/>
      <c r="GQ1523" s="271"/>
      <c r="GR1523" s="271"/>
      <c r="GS1523" s="271"/>
      <c r="GT1523" s="271"/>
      <c r="GU1523" s="271"/>
      <c r="GV1523" s="271"/>
      <c r="GW1523" s="271"/>
      <c r="GX1523" s="271"/>
      <c r="GY1523" s="271"/>
      <c r="GZ1523" s="271"/>
      <c r="HA1523" s="271"/>
      <c r="HB1523" s="271"/>
      <c r="HC1523" s="271"/>
      <c r="HD1523" s="271"/>
      <c r="HE1523" s="271"/>
      <c r="HF1523" s="271"/>
      <c r="HG1523" s="271"/>
      <c r="HH1523" s="271"/>
      <c r="HI1523" s="271"/>
      <c r="HJ1523" s="271"/>
      <c r="HK1523" s="271"/>
      <c r="HL1523" s="271"/>
      <c r="HM1523" s="271"/>
      <c r="HN1523" s="271"/>
      <c r="HO1523" s="271"/>
      <c r="HP1523" s="271"/>
      <c r="HQ1523" s="271"/>
      <c r="HR1523" s="271"/>
      <c r="HS1523" s="271"/>
      <c r="HT1523" s="271"/>
      <c r="HU1523" s="271"/>
      <c r="HV1523" s="271"/>
      <c r="HW1523" s="271"/>
      <c r="HX1523" s="271"/>
      <c r="HY1523" s="271"/>
      <c r="HZ1523" s="271"/>
      <c r="IA1523" s="271"/>
      <c r="IB1523" s="271"/>
      <c r="IC1523" s="271"/>
      <c r="ID1523" s="271"/>
      <c r="IE1523" s="271"/>
      <c r="IF1523" s="271"/>
      <c r="IG1523" s="271"/>
      <c r="IH1523" s="271"/>
      <c r="II1523" s="271"/>
      <c r="IJ1523" s="271"/>
      <c r="IK1523" s="271"/>
      <c r="IL1523" s="271"/>
      <c r="IM1523" s="271"/>
      <c r="IN1523" s="271"/>
      <c r="IO1523" s="271"/>
      <c r="IP1523" s="271"/>
      <c r="IQ1523" s="271"/>
      <c r="IR1523" s="271"/>
      <c r="IS1523" s="271"/>
      <c r="IT1523" s="271"/>
      <c r="IU1523" s="271"/>
      <c r="IV1523" s="271"/>
    </row>
    <row r="1524" spans="1:256" s="250" customFormat="1" x14ac:dyDescent="0.2">
      <c r="A1524" s="240" t="s">
        <v>1247</v>
      </c>
      <c r="B1524" s="278">
        <v>35455.895833333336</v>
      </c>
      <c r="C1524" s="278"/>
      <c r="D1524" s="240" t="s">
        <v>1269</v>
      </c>
      <c r="E1524" s="240"/>
      <c r="F1524" s="240"/>
      <c r="G1524" s="240">
        <v>50</v>
      </c>
      <c r="H1524" s="240"/>
      <c r="I1524" s="240"/>
      <c r="J1524" s="240"/>
      <c r="K1524" s="240">
        <v>5.5</v>
      </c>
      <c r="L1524" s="240"/>
      <c r="M1524" s="240"/>
      <c r="N1524" s="240"/>
      <c r="O1524" s="240">
        <v>389</v>
      </c>
      <c r="P1524" s="240"/>
      <c r="Q1524" s="240"/>
      <c r="R1524" s="240"/>
      <c r="S1524" s="240">
        <v>0.88300000000000001</v>
      </c>
      <c r="T1524" s="240"/>
      <c r="U1524" s="240">
        <v>2.2000000000000002</v>
      </c>
      <c r="V1524" s="240"/>
      <c r="W1524" s="240"/>
      <c r="X1524" s="240"/>
      <c r="Y1524" s="240"/>
      <c r="Z1524" s="240"/>
      <c r="AA1524" s="240"/>
      <c r="AB1524" s="240"/>
      <c r="AC1524" s="240"/>
      <c r="AD1524" s="240"/>
      <c r="AE1524" s="240"/>
      <c r="AF1524" s="240"/>
      <c r="AG1524" s="240"/>
      <c r="AH1524" s="240"/>
      <c r="AI1524" s="240"/>
      <c r="AJ1524" s="240"/>
      <c r="AK1524" s="240"/>
      <c r="AL1524" s="240"/>
      <c r="AM1524" s="240"/>
      <c r="AN1524" s="240"/>
      <c r="AO1524" s="240"/>
      <c r="AP1524" s="240"/>
      <c r="AQ1524" s="240"/>
      <c r="AR1524" s="240"/>
      <c r="AS1524" s="240"/>
      <c r="AT1524" s="240"/>
      <c r="AU1524" s="240"/>
      <c r="AV1524" s="240"/>
      <c r="AW1524" s="240"/>
      <c r="AX1524" s="240"/>
      <c r="AY1524" s="240"/>
      <c r="AZ1524" s="240"/>
      <c r="BA1524" s="240"/>
      <c r="BB1524" s="240"/>
      <c r="BC1524" s="240"/>
      <c r="BD1524" s="240"/>
      <c r="BE1524" s="240"/>
      <c r="BF1524" s="240"/>
      <c r="BG1524" s="240"/>
      <c r="BH1524" s="240"/>
      <c r="BI1524" s="240"/>
      <c r="BJ1524" s="240"/>
      <c r="BK1524" s="240"/>
      <c r="BL1524" s="240"/>
      <c r="BM1524" s="240"/>
      <c r="BN1524" s="240"/>
      <c r="BO1524" s="240"/>
      <c r="BP1524" s="240"/>
      <c r="BQ1524" s="240"/>
      <c r="BR1524" s="240"/>
      <c r="BS1524" s="240"/>
      <c r="BT1524" s="240"/>
      <c r="BU1524" s="240"/>
      <c r="BV1524" s="240"/>
      <c r="BW1524" s="240"/>
      <c r="BX1524" s="240"/>
      <c r="BY1524" s="240"/>
      <c r="BZ1524" s="240"/>
      <c r="CA1524" s="240"/>
      <c r="CB1524" s="240"/>
      <c r="CC1524" s="240"/>
      <c r="CD1524" s="240"/>
      <c r="CE1524" s="240"/>
      <c r="CF1524" s="240"/>
      <c r="CG1524" s="240"/>
      <c r="CH1524" s="240"/>
      <c r="CI1524" s="240"/>
      <c r="CJ1524" s="240"/>
      <c r="CK1524" s="240"/>
      <c r="CL1524" s="240"/>
      <c r="CM1524" s="240"/>
      <c r="CN1524" s="240"/>
      <c r="CO1524" s="240"/>
      <c r="CP1524" s="240"/>
      <c r="CQ1524" s="240"/>
      <c r="CR1524" s="240"/>
      <c r="CS1524" s="240"/>
      <c r="CT1524" s="240"/>
      <c r="CU1524" s="240"/>
      <c r="CV1524" s="240"/>
      <c r="CW1524" s="240"/>
      <c r="CX1524" s="271"/>
      <c r="CY1524" s="271"/>
      <c r="CZ1524" s="271"/>
      <c r="DA1524" s="271"/>
      <c r="DB1524" s="271"/>
      <c r="DC1524" s="271"/>
      <c r="DD1524" s="271"/>
      <c r="DE1524" s="271"/>
      <c r="DF1524" s="271"/>
      <c r="DG1524" s="271"/>
      <c r="DH1524" s="271"/>
      <c r="DI1524" s="271"/>
      <c r="DJ1524" s="271"/>
      <c r="DK1524" s="271"/>
      <c r="DL1524" s="271"/>
      <c r="DM1524" s="271"/>
      <c r="DN1524" s="271"/>
      <c r="DO1524" s="271"/>
      <c r="DP1524" s="271"/>
      <c r="DQ1524" s="271"/>
      <c r="DR1524" s="271"/>
      <c r="DS1524" s="271"/>
      <c r="DT1524" s="271"/>
      <c r="DU1524" s="271"/>
      <c r="DV1524" s="271"/>
      <c r="DW1524" s="271"/>
      <c r="DX1524" s="271"/>
      <c r="DY1524" s="271"/>
      <c r="DZ1524" s="271"/>
      <c r="EA1524" s="271"/>
      <c r="EB1524" s="271"/>
      <c r="EC1524" s="271"/>
      <c r="ED1524" s="271"/>
      <c r="EE1524" s="271"/>
      <c r="EF1524" s="271"/>
      <c r="EG1524" s="271"/>
      <c r="EH1524" s="271"/>
      <c r="EI1524" s="271"/>
      <c r="EJ1524" s="271"/>
      <c r="EK1524" s="271"/>
      <c r="EL1524" s="271"/>
      <c r="EM1524" s="271"/>
      <c r="EN1524" s="271"/>
      <c r="EO1524" s="271"/>
      <c r="EP1524" s="271"/>
      <c r="EQ1524" s="271"/>
      <c r="ER1524" s="271"/>
      <c r="ES1524" s="271"/>
      <c r="ET1524" s="271"/>
      <c r="EU1524" s="271"/>
      <c r="EV1524" s="271"/>
      <c r="EW1524" s="271"/>
      <c r="EX1524" s="271"/>
      <c r="EY1524" s="271"/>
      <c r="EZ1524" s="271"/>
      <c r="FA1524" s="271"/>
      <c r="FB1524" s="271"/>
      <c r="FC1524" s="271"/>
      <c r="FD1524" s="271"/>
      <c r="FE1524" s="271"/>
      <c r="FF1524" s="271"/>
      <c r="FG1524" s="271"/>
      <c r="FH1524" s="271"/>
      <c r="FI1524" s="271"/>
      <c r="FJ1524" s="271"/>
      <c r="FK1524" s="271"/>
      <c r="FL1524" s="271"/>
      <c r="FM1524" s="271"/>
      <c r="FN1524" s="271"/>
      <c r="FO1524" s="271"/>
      <c r="FP1524" s="271"/>
      <c r="FQ1524" s="271"/>
      <c r="FR1524" s="271"/>
      <c r="FS1524" s="271"/>
      <c r="FT1524" s="271"/>
      <c r="FU1524" s="271"/>
      <c r="FV1524" s="271"/>
      <c r="FW1524" s="271"/>
      <c r="FX1524" s="271"/>
      <c r="FY1524" s="271"/>
      <c r="FZ1524" s="271"/>
      <c r="GA1524" s="271"/>
      <c r="GB1524" s="271"/>
      <c r="GC1524" s="271"/>
      <c r="GD1524" s="271"/>
      <c r="GE1524" s="271"/>
      <c r="GF1524" s="271"/>
      <c r="GG1524" s="271"/>
      <c r="GH1524" s="271"/>
      <c r="GI1524" s="271"/>
      <c r="GJ1524" s="271"/>
      <c r="GK1524" s="271"/>
      <c r="GL1524" s="271"/>
      <c r="GM1524" s="271"/>
      <c r="GN1524" s="271"/>
      <c r="GO1524" s="271"/>
      <c r="GP1524" s="271"/>
      <c r="GQ1524" s="271"/>
      <c r="GR1524" s="271"/>
      <c r="GS1524" s="271"/>
      <c r="GT1524" s="271"/>
      <c r="GU1524" s="271"/>
      <c r="GV1524" s="271"/>
      <c r="GW1524" s="271"/>
      <c r="GX1524" s="271"/>
      <c r="GY1524" s="271"/>
      <c r="GZ1524" s="271"/>
      <c r="HA1524" s="271"/>
      <c r="HB1524" s="271"/>
      <c r="HC1524" s="271"/>
      <c r="HD1524" s="271"/>
      <c r="HE1524" s="271"/>
      <c r="HF1524" s="271"/>
      <c r="HG1524" s="271"/>
      <c r="HH1524" s="271"/>
      <c r="HI1524" s="271"/>
      <c r="HJ1524" s="271"/>
      <c r="HK1524" s="271"/>
      <c r="HL1524" s="271"/>
      <c r="HM1524" s="271"/>
      <c r="HN1524" s="271"/>
      <c r="HO1524" s="271"/>
      <c r="HP1524" s="271"/>
      <c r="HQ1524" s="271"/>
      <c r="HR1524" s="271"/>
      <c r="HS1524" s="271"/>
      <c r="HT1524" s="271"/>
      <c r="HU1524" s="271"/>
      <c r="HV1524" s="271"/>
      <c r="HW1524" s="271"/>
      <c r="HX1524" s="271"/>
      <c r="HY1524" s="271"/>
      <c r="HZ1524" s="271"/>
      <c r="IA1524" s="271"/>
      <c r="IB1524" s="271"/>
      <c r="IC1524" s="271"/>
      <c r="ID1524" s="271"/>
      <c r="IE1524" s="271"/>
      <c r="IF1524" s="271"/>
      <c r="IG1524" s="271"/>
      <c r="IH1524" s="271"/>
      <c r="II1524" s="271"/>
      <c r="IJ1524" s="271"/>
      <c r="IK1524" s="271"/>
      <c r="IL1524" s="271"/>
      <c r="IM1524" s="271"/>
      <c r="IN1524" s="271"/>
      <c r="IO1524" s="271"/>
      <c r="IP1524" s="271"/>
      <c r="IQ1524" s="271"/>
      <c r="IR1524" s="271"/>
      <c r="IS1524" s="271"/>
      <c r="IT1524" s="271"/>
      <c r="IU1524" s="271"/>
      <c r="IV1524" s="271"/>
    </row>
    <row r="1525" spans="1:256" s="250" customFormat="1" x14ac:dyDescent="0.2">
      <c r="A1525" s="240" t="s">
        <v>1247</v>
      </c>
      <c r="B1525" s="278">
        <v>35475.413194444445</v>
      </c>
      <c r="C1525" s="278"/>
      <c r="D1525" s="240" t="s">
        <v>1270</v>
      </c>
      <c r="E1525" s="240"/>
      <c r="F1525" s="240"/>
      <c r="G1525" s="240">
        <v>10</v>
      </c>
      <c r="H1525" s="240"/>
      <c r="I1525" s="240">
        <v>3.5</v>
      </c>
      <c r="J1525" s="240"/>
      <c r="K1525" s="240"/>
      <c r="L1525" s="240"/>
      <c r="M1525" s="240"/>
      <c r="N1525" s="240"/>
      <c r="O1525" s="240">
        <v>150</v>
      </c>
      <c r="P1525" s="240"/>
      <c r="Q1525" s="240"/>
      <c r="R1525" s="240"/>
      <c r="S1525" s="240">
        <v>1.5</v>
      </c>
      <c r="T1525" s="240"/>
      <c r="U1525" s="240">
        <v>3</v>
      </c>
      <c r="V1525" s="240"/>
      <c r="W1525" s="240"/>
      <c r="X1525" s="240"/>
      <c r="Y1525" s="240"/>
      <c r="Z1525" s="240"/>
      <c r="AA1525" s="240"/>
      <c r="AB1525" s="240"/>
      <c r="AC1525" s="240"/>
      <c r="AD1525" s="240"/>
      <c r="AE1525" s="240"/>
      <c r="AF1525" s="240"/>
      <c r="AG1525" s="240"/>
      <c r="AH1525" s="240"/>
      <c r="AI1525" s="240"/>
      <c r="AJ1525" s="240"/>
      <c r="AK1525" s="240"/>
      <c r="AL1525" s="240"/>
      <c r="AM1525" s="240"/>
      <c r="AN1525" s="240"/>
      <c r="AO1525" s="240"/>
      <c r="AP1525" s="240"/>
      <c r="AQ1525" s="240"/>
      <c r="AR1525" s="240"/>
      <c r="AS1525" s="240"/>
      <c r="AT1525" s="240"/>
      <c r="AU1525" s="240"/>
      <c r="AV1525" s="240"/>
      <c r="AW1525" s="240"/>
      <c r="AX1525" s="240"/>
      <c r="AY1525" s="240"/>
      <c r="AZ1525" s="240"/>
      <c r="BA1525" s="240"/>
      <c r="BB1525" s="240"/>
      <c r="BC1525" s="240"/>
      <c r="BD1525" s="240"/>
      <c r="BE1525" s="240"/>
      <c r="BF1525" s="240"/>
      <c r="BG1525" s="240"/>
      <c r="BH1525" s="240"/>
      <c r="BI1525" s="240"/>
      <c r="BJ1525" s="240"/>
      <c r="BK1525" s="240"/>
      <c r="BL1525" s="240"/>
      <c r="BM1525" s="240"/>
      <c r="BN1525" s="240"/>
      <c r="BO1525" s="240"/>
      <c r="BP1525" s="240"/>
      <c r="BQ1525" s="240"/>
      <c r="BR1525" s="240"/>
      <c r="BS1525" s="240"/>
      <c r="BT1525" s="240"/>
      <c r="BU1525" s="240"/>
      <c r="BV1525" s="240"/>
      <c r="BW1525" s="240"/>
      <c r="BX1525" s="240"/>
      <c r="BY1525" s="240"/>
      <c r="BZ1525" s="240"/>
      <c r="CA1525" s="240"/>
      <c r="CB1525" s="240"/>
      <c r="CC1525" s="240"/>
      <c r="CD1525" s="240"/>
      <c r="CE1525" s="240"/>
      <c r="CF1525" s="240"/>
      <c r="CG1525" s="240"/>
      <c r="CH1525" s="240"/>
      <c r="CI1525" s="240"/>
      <c r="CJ1525" s="240"/>
      <c r="CK1525" s="240"/>
      <c r="CL1525" s="240"/>
      <c r="CM1525" s="240"/>
      <c r="CN1525" s="240"/>
      <c r="CO1525" s="240"/>
      <c r="CP1525" s="240"/>
      <c r="CQ1525" s="240"/>
      <c r="CR1525" s="240"/>
      <c r="CS1525" s="240"/>
      <c r="CT1525" s="240"/>
      <c r="CU1525" s="240"/>
      <c r="CV1525" s="240"/>
      <c r="CW1525" s="240"/>
      <c r="CX1525" s="271"/>
      <c r="CY1525" s="271"/>
      <c r="CZ1525" s="271"/>
      <c r="DA1525" s="271"/>
      <c r="DB1525" s="271"/>
      <c r="DC1525" s="271"/>
      <c r="DD1525" s="271"/>
      <c r="DE1525" s="271"/>
      <c r="DF1525" s="271"/>
      <c r="DG1525" s="271"/>
      <c r="DH1525" s="271"/>
      <c r="DI1525" s="271"/>
      <c r="DJ1525" s="271"/>
      <c r="DK1525" s="271"/>
      <c r="DL1525" s="271"/>
      <c r="DM1525" s="271"/>
      <c r="DN1525" s="271"/>
      <c r="DO1525" s="271"/>
      <c r="DP1525" s="271"/>
      <c r="DQ1525" s="271"/>
      <c r="DR1525" s="271"/>
      <c r="DS1525" s="271"/>
      <c r="DT1525" s="271"/>
      <c r="DU1525" s="271"/>
      <c r="DV1525" s="271"/>
      <c r="DW1525" s="271"/>
      <c r="DX1525" s="271"/>
      <c r="DY1525" s="271"/>
      <c r="DZ1525" s="271"/>
      <c r="EA1525" s="271"/>
      <c r="EB1525" s="271"/>
      <c r="EC1525" s="271"/>
      <c r="ED1525" s="271"/>
      <c r="EE1525" s="271"/>
      <c r="EF1525" s="271"/>
      <c r="EG1525" s="271"/>
      <c r="EH1525" s="271"/>
      <c r="EI1525" s="271"/>
      <c r="EJ1525" s="271"/>
      <c r="EK1525" s="271"/>
      <c r="EL1525" s="271"/>
      <c r="EM1525" s="271"/>
      <c r="EN1525" s="271"/>
      <c r="EO1525" s="271"/>
      <c r="EP1525" s="271"/>
      <c r="EQ1525" s="271"/>
      <c r="ER1525" s="271"/>
      <c r="ES1525" s="271"/>
      <c r="ET1525" s="271"/>
      <c r="EU1525" s="271"/>
      <c r="EV1525" s="271"/>
      <c r="EW1525" s="271"/>
      <c r="EX1525" s="271"/>
      <c r="EY1525" s="271"/>
      <c r="EZ1525" s="271"/>
      <c r="FA1525" s="271"/>
      <c r="FB1525" s="271"/>
      <c r="FC1525" s="271"/>
      <c r="FD1525" s="271"/>
      <c r="FE1525" s="271"/>
      <c r="FF1525" s="271"/>
      <c r="FG1525" s="271"/>
      <c r="FH1525" s="271"/>
      <c r="FI1525" s="271"/>
      <c r="FJ1525" s="271"/>
      <c r="FK1525" s="271"/>
      <c r="FL1525" s="271"/>
      <c r="FM1525" s="271"/>
      <c r="FN1525" s="271"/>
      <c r="FO1525" s="271"/>
      <c r="FP1525" s="271"/>
      <c r="FQ1525" s="271"/>
      <c r="FR1525" s="271"/>
      <c r="FS1525" s="271"/>
      <c r="FT1525" s="271"/>
      <c r="FU1525" s="271"/>
      <c r="FV1525" s="271"/>
      <c r="FW1525" s="271"/>
      <c r="FX1525" s="271"/>
      <c r="FY1525" s="271"/>
      <c r="FZ1525" s="271"/>
      <c r="GA1525" s="271"/>
      <c r="GB1525" s="271"/>
      <c r="GC1525" s="271"/>
      <c r="GD1525" s="271"/>
      <c r="GE1525" s="271"/>
      <c r="GF1525" s="271"/>
      <c r="GG1525" s="271"/>
      <c r="GH1525" s="271"/>
      <c r="GI1525" s="271"/>
      <c r="GJ1525" s="271"/>
      <c r="GK1525" s="271"/>
      <c r="GL1525" s="271"/>
      <c r="GM1525" s="271"/>
      <c r="GN1525" s="271"/>
      <c r="GO1525" s="271"/>
      <c r="GP1525" s="271"/>
      <c r="GQ1525" s="271"/>
      <c r="GR1525" s="271"/>
      <c r="GS1525" s="271"/>
      <c r="GT1525" s="271"/>
      <c r="GU1525" s="271"/>
      <c r="GV1525" s="271"/>
      <c r="GW1525" s="271"/>
      <c r="GX1525" s="271"/>
      <c r="GY1525" s="271"/>
      <c r="GZ1525" s="271"/>
      <c r="HA1525" s="271"/>
      <c r="HB1525" s="271"/>
      <c r="HC1525" s="271"/>
      <c r="HD1525" s="271"/>
      <c r="HE1525" s="271"/>
      <c r="HF1525" s="271"/>
      <c r="HG1525" s="271"/>
      <c r="HH1525" s="271"/>
      <c r="HI1525" s="271"/>
      <c r="HJ1525" s="271"/>
      <c r="HK1525" s="271"/>
      <c r="HL1525" s="271"/>
      <c r="HM1525" s="271"/>
      <c r="HN1525" s="271"/>
      <c r="HO1525" s="271"/>
      <c r="HP1525" s="271"/>
      <c r="HQ1525" s="271"/>
      <c r="HR1525" s="271"/>
      <c r="HS1525" s="271"/>
      <c r="HT1525" s="271"/>
      <c r="HU1525" s="271"/>
      <c r="HV1525" s="271"/>
      <c r="HW1525" s="271"/>
      <c r="HX1525" s="271"/>
      <c r="HY1525" s="271"/>
      <c r="HZ1525" s="271"/>
      <c r="IA1525" s="271"/>
      <c r="IB1525" s="271"/>
      <c r="IC1525" s="271"/>
      <c r="ID1525" s="271"/>
      <c r="IE1525" s="271"/>
      <c r="IF1525" s="271"/>
      <c r="IG1525" s="271"/>
      <c r="IH1525" s="271"/>
      <c r="II1525" s="271"/>
      <c r="IJ1525" s="271"/>
      <c r="IK1525" s="271"/>
      <c r="IL1525" s="271"/>
      <c r="IM1525" s="271"/>
      <c r="IN1525" s="271"/>
      <c r="IO1525" s="271"/>
      <c r="IP1525" s="271"/>
      <c r="IQ1525" s="271"/>
      <c r="IR1525" s="271"/>
      <c r="IS1525" s="271"/>
      <c r="IT1525" s="271"/>
      <c r="IU1525" s="271"/>
      <c r="IV1525" s="271"/>
    </row>
    <row r="1526" spans="1:256" s="250" customFormat="1" x14ac:dyDescent="0.2">
      <c r="A1526" s="240" t="s">
        <v>1247</v>
      </c>
      <c r="B1526" s="278">
        <v>35531.614583333336</v>
      </c>
      <c r="C1526" s="278"/>
      <c r="D1526" s="240" t="s">
        <v>1271</v>
      </c>
      <c r="E1526" s="240"/>
      <c r="F1526" s="240"/>
      <c r="G1526" s="240">
        <v>50</v>
      </c>
      <c r="H1526" s="240"/>
      <c r="I1526" s="240"/>
      <c r="J1526" s="240"/>
      <c r="K1526" s="240">
        <v>4</v>
      </c>
      <c r="L1526" s="240"/>
      <c r="M1526" s="240"/>
      <c r="N1526" s="240"/>
      <c r="O1526" s="240">
        <v>17.399999999999999</v>
      </c>
      <c r="P1526" s="240"/>
      <c r="Q1526" s="240"/>
      <c r="R1526" s="240"/>
      <c r="S1526" s="240">
        <v>1.37</v>
      </c>
      <c r="T1526" s="240"/>
      <c r="U1526" s="240">
        <v>2.8</v>
      </c>
      <c r="V1526" s="240"/>
      <c r="W1526" s="240"/>
      <c r="X1526" s="240"/>
      <c r="Y1526" s="240"/>
      <c r="Z1526" s="240"/>
      <c r="AA1526" s="240"/>
      <c r="AB1526" s="240"/>
      <c r="AC1526" s="240"/>
      <c r="AD1526" s="240"/>
      <c r="AE1526" s="240"/>
      <c r="AF1526" s="240"/>
      <c r="AG1526" s="240"/>
      <c r="AH1526" s="240"/>
      <c r="AI1526" s="240"/>
      <c r="AJ1526" s="240"/>
      <c r="AK1526" s="240"/>
      <c r="AL1526" s="240"/>
      <c r="AM1526" s="240"/>
      <c r="AN1526" s="240"/>
      <c r="AO1526" s="240"/>
      <c r="AP1526" s="240"/>
      <c r="AQ1526" s="240"/>
      <c r="AR1526" s="240"/>
      <c r="AS1526" s="240"/>
      <c r="AT1526" s="240"/>
      <c r="AU1526" s="240"/>
      <c r="AV1526" s="240"/>
      <c r="AW1526" s="240"/>
      <c r="AX1526" s="240"/>
      <c r="AY1526" s="240"/>
      <c r="AZ1526" s="240"/>
      <c r="BA1526" s="240"/>
      <c r="BB1526" s="240"/>
      <c r="BC1526" s="240"/>
      <c r="BD1526" s="240"/>
      <c r="BE1526" s="240"/>
      <c r="BF1526" s="240"/>
      <c r="BG1526" s="240"/>
      <c r="BH1526" s="240"/>
      <c r="BI1526" s="240"/>
      <c r="BJ1526" s="240"/>
      <c r="BK1526" s="240"/>
      <c r="BL1526" s="240"/>
      <c r="BM1526" s="240"/>
      <c r="BN1526" s="240"/>
      <c r="BO1526" s="240"/>
      <c r="BP1526" s="240"/>
      <c r="BQ1526" s="240"/>
      <c r="BR1526" s="240"/>
      <c r="BS1526" s="240"/>
      <c r="BT1526" s="240"/>
      <c r="BU1526" s="240"/>
      <c r="BV1526" s="240"/>
      <c r="BW1526" s="240"/>
      <c r="BX1526" s="240"/>
      <c r="BY1526" s="240"/>
      <c r="BZ1526" s="240"/>
      <c r="CA1526" s="240"/>
      <c r="CB1526" s="240"/>
      <c r="CC1526" s="240"/>
      <c r="CD1526" s="240"/>
      <c r="CE1526" s="240"/>
      <c r="CF1526" s="240"/>
      <c r="CG1526" s="240"/>
      <c r="CH1526" s="240"/>
      <c r="CI1526" s="240"/>
      <c r="CJ1526" s="240"/>
      <c r="CK1526" s="240"/>
      <c r="CL1526" s="240"/>
      <c r="CM1526" s="240"/>
      <c r="CN1526" s="240"/>
      <c r="CO1526" s="240"/>
      <c r="CP1526" s="240"/>
      <c r="CQ1526" s="240"/>
      <c r="CR1526" s="240"/>
      <c r="CS1526" s="240"/>
      <c r="CT1526" s="240"/>
      <c r="CU1526" s="240"/>
      <c r="CV1526" s="240"/>
      <c r="CW1526" s="240"/>
      <c r="CX1526" s="271"/>
      <c r="CY1526" s="271"/>
      <c r="CZ1526" s="271"/>
      <c r="DA1526" s="271"/>
      <c r="DB1526" s="271"/>
      <c r="DC1526" s="271"/>
      <c r="DD1526" s="271"/>
      <c r="DE1526" s="271"/>
      <c r="DF1526" s="271"/>
      <c r="DG1526" s="271"/>
      <c r="DH1526" s="271"/>
      <c r="DI1526" s="271"/>
      <c r="DJ1526" s="271"/>
      <c r="DK1526" s="271"/>
      <c r="DL1526" s="271"/>
      <c r="DM1526" s="271"/>
      <c r="DN1526" s="271"/>
      <c r="DO1526" s="271"/>
      <c r="DP1526" s="271"/>
      <c r="DQ1526" s="271"/>
      <c r="DR1526" s="271"/>
      <c r="DS1526" s="271"/>
      <c r="DT1526" s="271"/>
      <c r="DU1526" s="271"/>
      <c r="DV1526" s="271"/>
      <c r="DW1526" s="271"/>
      <c r="DX1526" s="271"/>
      <c r="DY1526" s="271"/>
      <c r="DZ1526" s="271"/>
      <c r="EA1526" s="271"/>
      <c r="EB1526" s="271"/>
      <c r="EC1526" s="271"/>
      <c r="ED1526" s="271"/>
      <c r="EE1526" s="271"/>
      <c r="EF1526" s="271"/>
      <c r="EG1526" s="271"/>
      <c r="EH1526" s="271"/>
      <c r="EI1526" s="271"/>
      <c r="EJ1526" s="271"/>
      <c r="EK1526" s="271"/>
      <c r="EL1526" s="271"/>
      <c r="EM1526" s="271"/>
      <c r="EN1526" s="271"/>
      <c r="EO1526" s="271"/>
      <c r="EP1526" s="271"/>
      <c r="EQ1526" s="271"/>
      <c r="ER1526" s="271"/>
      <c r="ES1526" s="271"/>
      <c r="ET1526" s="271"/>
      <c r="EU1526" s="271"/>
      <c r="EV1526" s="271"/>
      <c r="EW1526" s="271"/>
      <c r="EX1526" s="271"/>
      <c r="EY1526" s="271"/>
      <c r="EZ1526" s="271"/>
      <c r="FA1526" s="271"/>
      <c r="FB1526" s="271"/>
      <c r="FC1526" s="271"/>
      <c r="FD1526" s="271"/>
      <c r="FE1526" s="271"/>
      <c r="FF1526" s="271"/>
      <c r="FG1526" s="271"/>
      <c r="FH1526" s="271"/>
      <c r="FI1526" s="271"/>
      <c r="FJ1526" s="271"/>
      <c r="FK1526" s="271"/>
      <c r="FL1526" s="271"/>
      <c r="FM1526" s="271"/>
      <c r="FN1526" s="271"/>
      <c r="FO1526" s="271"/>
      <c r="FP1526" s="271"/>
      <c r="FQ1526" s="271"/>
      <c r="FR1526" s="271"/>
      <c r="FS1526" s="271"/>
      <c r="FT1526" s="271"/>
      <c r="FU1526" s="271"/>
      <c r="FV1526" s="271"/>
      <c r="FW1526" s="271"/>
      <c r="FX1526" s="271"/>
      <c r="FY1526" s="271"/>
      <c r="FZ1526" s="271"/>
      <c r="GA1526" s="271"/>
      <c r="GB1526" s="271"/>
      <c r="GC1526" s="271"/>
      <c r="GD1526" s="271"/>
      <c r="GE1526" s="271"/>
      <c r="GF1526" s="271"/>
      <c r="GG1526" s="271"/>
      <c r="GH1526" s="271"/>
      <c r="GI1526" s="271"/>
      <c r="GJ1526" s="271"/>
      <c r="GK1526" s="271"/>
      <c r="GL1526" s="271"/>
      <c r="GM1526" s="271"/>
      <c r="GN1526" s="271"/>
      <c r="GO1526" s="271"/>
      <c r="GP1526" s="271"/>
      <c r="GQ1526" s="271"/>
      <c r="GR1526" s="271"/>
      <c r="GS1526" s="271"/>
      <c r="GT1526" s="271"/>
      <c r="GU1526" s="271"/>
      <c r="GV1526" s="271"/>
      <c r="GW1526" s="271"/>
      <c r="GX1526" s="271"/>
      <c r="GY1526" s="271"/>
      <c r="GZ1526" s="271"/>
      <c r="HA1526" s="271"/>
      <c r="HB1526" s="271"/>
      <c r="HC1526" s="271"/>
      <c r="HD1526" s="271"/>
      <c r="HE1526" s="271"/>
      <c r="HF1526" s="271"/>
      <c r="HG1526" s="271"/>
      <c r="HH1526" s="271"/>
      <c r="HI1526" s="271"/>
      <c r="HJ1526" s="271"/>
      <c r="HK1526" s="271"/>
      <c r="HL1526" s="271"/>
      <c r="HM1526" s="271"/>
      <c r="HN1526" s="271"/>
      <c r="HO1526" s="271"/>
      <c r="HP1526" s="271"/>
      <c r="HQ1526" s="271"/>
      <c r="HR1526" s="271"/>
      <c r="HS1526" s="271"/>
      <c r="HT1526" s="271"/>
      <c r="HU1526" s="271"/>
      <c r="HV1526" s="271"/>
      <c r="HW1526" s="271"/>
      <c r="HX1526" s="271"/>
      <c r="HY1526" s="271"/>
      <c r="HZ1526" s="271"/>
      <c r="IA1526" s="271"/>
      <c r="IB1526" s="271"/>
      <c r="IC1526" s="271"/>
      <c r="ID1526" s="271"/>
      <c r="IE1526" s="271"/>
      <c r="IF1526" s="271"/>
      <c r="IG1526" s="271"/>
      <c r="IH1526" s="271"/>
      <c r="II1526" s="271"/>
      <c r="IJ1526" s="271"/>
      <c r="IK1526" s="271"/>
      <c r="IL1526" s="271"/>
      <c r="IM1526" s="271"/>
      <c r="IN1526" s="271"/>
      <c r="IO1526" s="271"/>
      <c r="IP1526" s="271"/>
      <c r="IQ1526" s="271"/>
      <c r="IR1526" s="271"/>
      <c r="IS1526" s="271"/>
      <c r="IT1526" s="271"/>
      <c r="IU1526" s="271"/>
      <c r="IV1526" s="271"/>
    </row>
    <row r="1527" spans="1:256" s="250" customFormat="1" x14ac:dyDescent="0.2">
      <c r="A1527" s="240" t="s">
        <v>1247</v>
      </c>
      <c r="B1527" s="278">
        <v>35531.697916666664</v>
      </c>
      <c r="C1527" s="278"/>
      <c r="D1527" s="240" t="s">
        <v>1272</v>
      </c>
      <c r="E1527" s="240"/>
      <c r="F1527" s="240"/>
      <c r="G1527" s="240">
        <v>50</v>
      </c>
      <c r="H1527" s="240"/>
      <c r="I1527" s="240"/>
      <c r="J1527" s="240"/>
      <c r="K1527" s="240">
        <v>6.7</v>
      </c>
      <c r="L1527" s="240"/>
      <c r="M1527" s="240"/>
      <c r="N1527" s="240"/>
      <c r="O1527" s="240">
        <v>22.1</v>
      </c>
      <c r="P1527" s="240"/>
      <c r="Q1527" s="240"/>
      <c r="R1527" s="240"/>
      <c r="S1527" s="240">
        <v>0.89600000000000002</v>
      </c>
      <c r="T1527" s="240"/>
      <c r="U1527" s="240">
        <v>3.2</v>
      </c>
      <c r="V1527" s="240"/>
      <c r="W1527" s="240"/>
      <c r="X1527" s="240"/>
      <c r="Y1527" s="240"/>
      <c r="Z1527" s="240"/>
      <c r="AA1527" s="240"/>
      <c r="AB1527" s="240"/>
      <c r="AC1527" s="240"/>
      <c r="AD1527" s="240"/>
      <c r="AE1527" s="240"/>
      <c r="AF1527" s="240"/>
      <c r="AG1527" s="240"/>
      <c r="AH1527" s="240"/>
      <c r="AI1527" s="240"/>
      <c r="AJ1527" s="240"/>
      <c r="AK1527" s="240"/>
      <c r="AL1527" s="240"/>
      <c r="AM1527" s="240"/>
      <c r="AN1527" s="240"/>
      <c r="AO1527" s="240"/>
      <c r="AP1527" s="240"/>
      <c r="AQ1527" s="240"/>
      <c r="AR1527" s="240"/>
      <c r="AS1527" s="240"/>
      <c r="AT1527" s="240"/>
      <c r="AU1527" s="240"/>
      <c r="AV1527" s="240"/>
      <c r="AW1527" s="240"/>
      <c r="AX1527" s="240"/>
      <c r="AY1527" s="240"/>
      <c r="AZ1527" s="240"/>
      <c r="BA1527" s="240"/>
      <c r="BB1527" s="240"/>
      <c r="BC1527" s="240"/>
      <c r="BD1527" s="240"/>
      <c r="BE1527" s="240"/>
      <c r="BF1527" s="240"/>
      <c r="BG1527" s="240"/>
      <c r="BH1527" s="240"/>
      <c r="BI1527" s="240"/>
      <c r="BJ1527" s="240"/>
      <c r="BK1527" s="240"/>
      <c r="BL1527" s="240"/>
      <c r="BM1527" s="240"/>
      <c r="BN1527" s="240"/>
      <c r="BO1527" s="240"/>
      <c r="BP1527" s="240"/>
      <c r="BQ1527" s="240"/>
      <c r="BR1527" s="240"/>
      <c r="BS1527" s="240"/>
      <c r="BT1527" s="240"/>
      <c r="BU1527" s="240"/>
      <c r="BV1527" s="240"/>
      <c r="BW1527" s="240"/>
      <c r="BX1527" s="240"/>
      <c r="BY1527" s="240"/>
      <c r="BZ1527" s="240"/>
      <c r="CA1527" s="240"/>
      <c r="CB1527" s="240"/>
      <c r="CC1527" s="240"/>
      <c r="CD1527" s="240"/>
      <c r="CE1527" s="240"/>
      <c r="CF1527" s="240"/>
      <c r="CG1527" s="240"/>
      <c r="CH1527" s="240"/>
      <c r="CI1527" s="240"/>
      <c r="CJ1527" s="240"/>
      <c r="CK1527" s="240"/>
      <c r="CL1527" s="240"/>
      <c r="CM1527" s="240"/>
      <c r="CN1527" s="240"/>
      <c r="CO1527" s="240"/>
      <c r="CP1527" s="240"/>
      <c r="CQ1527" s="240"/>
      <c r="CR1527" s="240"/>
      <c r="CS1527" s="240"/>
      <c r="CT1527" s="240"/>
      <c r="CU1527" s="240"/>
      <c r="CV1527" s="240"/>
      <c r="CW1527" s="240"/>
      <c r="CX1527" s="271"/>
      <c r="CY1527" s="271"/>
      <c r="CZ1527" s="271"/>
      <c r="DA1527" s="271"/>
      <c r="DB1527" s="271"/>
      <c r="DC1527" s="271"/>
      <c r="DD1527" s="271"/>
      <c r="DE1527" s="271"/>
      <c r="DF1527" s="271"/>
      <c r="DG1527" s="271"/>
      <c r="DH1527" s="271"/>
      <c r="DI1527" s="271"/>
      <c r="DJ1527" s="271"/>
      <c r="DK1527" s="271"/>
      <c r="DL1527" s="271"/>
      <c r="DM1527" s="271"/>
      <c r="DN1527" s="271"/>
      <c r="DO1527" s="271"/>
      <c r="DP1527" s="271"/>
      <c r="DQ1527" s="271"/>
      <c r="DR1527" s="271"/>
      <c r="DS1527" s="271"/>
      <c r="DT1527" s="271"/>
      <c r="DU1527" s="271"/>
      <c r="DV1527" s="271"/>
      <c r="DW1527" s="271"/>
      <c r="DX1527" s="271"/>
      <c r="DY1527" s="271"/>
      <c r="DZ1527" s="271"/>
      <c r="EA1527" s="271"/>
      <c r="EB1527" s="271"/>
      <c r="EC1527" s="271"/>
      <c r="ED1527" s="271"/>
      <c r="EE1527" s="271"/>
      <c r="EF1527" s="271"/>
      <c r="EG1527" s="271"/>
      <c r="EH1527" s="271"/>
      <c r="EI1527" s="271"/>
      <c r="EJ1527" s="271"/>
      <c r="EK1527" s="271"/>
      <c r="EL1527" s="271"/>
      <c r="EM1527" s="271"/>
      <c r="EN1527" s="271"/>
      <c r="EO1527" s="271"/>
      <c r="EP1527" s="271"/>
      <c r="EQ1527" s="271"/>
      <c r="ER1527" s="271"/>
      <c r="ES1527" s="271"/>
      <c r="ET1527" s="271"/>
      <c r="EU1527" s="271"/>
      <c r="EV1527" s="271"/>
      <c r="EW1527" s="271"/>
      <c r="EX1527" s="271"/>
      <c r="EY1527" s="271"/>
      <c r="EZ1527" s="271"/>
      <c r="FA1527" s="271"/>
      <c r="FB1527" s="271"/>
      <c r="FC1527" s="271"/>
      <c r="FD1527" s="271"/>
      <c r="FE1527" s="271"/>
      <c r="FF1527" s="271"/>
      <c r="FG1527" s="271"/>
      <c r="FH1527" s="271"/>
      <c r="FI1527" s="271"/>
      <c r="FJ1527" s="271"/>
      <c r="FK1527" s="271"/>
      <c r="FL1527" s="271"/>
      <c r="FM1527" s="271"/>
      <c r="FN1527" s="271"/>
      <c r="FO1527" s="271"/>
      <c r="FP1527" s="271"/>
      <c r="FQ1527" s="271"/>
      <c r="FR1527" s="271"/>
      <c r="FS1527" s="271"/>
      <c r="FT1527" s="271"/>
      <c r="FU1527" s="271"/>
      <c r="FV1527" s="271"/>
      <c r="FW1527" s="271"/>
      <c r="FX1527" s="271"/>
      <c r="FY1527" s="271"/>
      <c r="FZ1527" s="271"/>
      <c r="GA1527" s="271"/>
      <c r="GB1527" s="271"/>
      <c r="GC1527" s="271"/>
      <c r="GD1527" s="271"/>
      <c r="GE1527" s="271"/>
      <c r="GF1527" s="271"/>
      <c r="GG1527" s="271"/>
      <c r="GH1527" s="271"/>
      <c r="GI1527" s="271"/>
      <c r="GJ1527" s="271"/>
      <c r="GK1527" s="271"/>
      <c r="GL1527" s="271"/>
      <c r="GM1527" s="271"/>
      <c r="GN1527" s="271"/>
      <c r="GO1527" s="271"/>
      <c r="GP1527" s="271"/>
      <c r="GQ1527" s="271"/>
      <c r="GR1527" s="271"/>
      <c r="GS1527" s="271"/>
      <c r="GT1527" s="271"/>
      <c r="GU1527" s="271"/>
      <c r="GV1527" s="271"/>
      <c r="GW1527" s="271"/>
      <c r="GX1527" s="271"/>
      <c r="GY1527" s="271"/>
      <c r="GZ1527" s="271"/>
      <c r="HA1527" s="271"/>
      <c r="HB1527" s="271"/>
      <c r="HC1527" s="271"/>
      <c r="HD1527" s="271"/>
      <c r="HE1527" s="271"/>
      <c r="HF1527" s="271"/>
      <c r="HG1527" s="271"/>
      <c r="HH1527" s="271"/>
      <c r="HI1527" s="271"/>
      <c r="HJ1527" s="271"/>
      <c r="HK1527" s="271"/>
      <c r="HL1527" s="271"/>
      <c r="HM1527" s="271"/>
      <c r="HN1527" s="271"/>
      <c r="HO1527" s="271"/>
      <c r="HP1527" s="271"/>
      <c r="HQ1527" s="271"/>
      <c r="HR1527" s="271"/>
      <c r="HS1527" s="271"/>
      <c r="HT1527" s="271"/>
      <c r="HU1527" s="271"/>
      <c r="HV1527" s="271"/>
      <c r="HW1527" s="271"/>
      <c r="HX1527" s="271"/>
      <c r="HY1527" s="271"/>
      <c r="HZ1527" s="271"/>
      <c r="IA1527" s="271"/>
      <c r="IB1527" s="271"/>
      <c r="IC1527" s="271"/>
      <c r="ID1527" s="271"/>
      <c r="IE1527" s="271"/>
      <c r="IF1527" s="271"/>
      <c r="IG1527" s="271"/>
      <c r="IH1527" s="271"/>
      <c r="II1527" s="271"/>
      <c r="IJ1527" s="271"/>
      <c r="IK1527" s="271"/>
      <c r="IL1527" s="271"/>
      <c r="IM1527" s="271"/>
      <c r="IN1527" s="271"/>
      <c r="IO1527" s="271"/>
      <c r="IP1527" s="271"/>
      <c r="IQ1527" s="271"/>
      <c r="IR1527" s="271"/>
      <c r="IS1527" s="271"/>
      <c r="IT1527" s="271"/>
      <c r="IU1527" s="271"/>
      <c r="IV1527" s="271"/>
    </row>
    <row r="1528" spans="1:256" s="250" customFormat="1" x14ac:dyDescent="0.2">
      <c r="A1528" s="240" t="s">
        <v>1247</v>
      </c>
      <c r="B1528" s="278">
        <v>35531.784722222219</v>
      </c>
      <c r="C1528" s="278"/>
      <c r="D1528" s="240" t="s">
        <v>1273</v>
      </c>
      <c r="E1528" s="240"/>
      <c r="F1528" s="240"/>
      <c r="G1528" s="240">
        <v>50</v>
      </c>
      <c r="H1528" s="240"/>
      <c r="I1528" s="240"/>
      <c r="J1528" s="240"/>
      <c r="K1528" s="240">
        <v>16</v>
      </c>
      <c r="L1528" s="240"/>
      <c r="M1528" s="240"/>
      <c r="N1528" s="240"/>
      <c r="O1528" s="240">
        <v>20.9</v>
      </c>
      <c r="P1528" s="240"/>
      <c r="Q1528" s="240"/>
      <c r="R1528" s="240"/>
      <c r="S1528" s="240">
        <v>0.88200000000000001</v>
      </c>
      <c r="T1528" s="240"/>
      <c r="U1528" s="240">
        <v>3</v>
      </c>
      <c r="V1528" s="240"/>
      <c r="W1528" s="240"/>
      <c r="X1528" s="240"/>
      <c r="Y1528" s="240"/>
      <c r="Z1528" s="240"/>
      <c r="AA1528" s="240"/>
      <c r="AB1528" s="240"/>
      <c r="AC1528" s="240"/>
      <c r="AD1528" s="240"/>
      <c r="AE1528" s="240"/>
      <c r="AF1528" s="240"/>
      <c r="AG1528" s="240"/>
      <c r="AH1528" s="240"/>
      <c r="AI1528" s="240"/>
      <c r="AJ1528" s="240"/>
      <c r="AK1528" s="240"/>
      <c r="AL1528" s="240"/>
      <c r="AM1528" s="240"/>
      <c r="AN1528" s="240"/>
      <c r="AO1528" s="240"/>
      <c r="AP1528" s="240"/>
      <c r="AQ1528" s="240"/>
      <c r="AR1528" s="240"/>
      <c r="AS1528" s="240"/>
      <c r="AT1528" s="240"/>
      <c r="AU1528" s="240"/>
      <c r="AV1528" s="240"/>
      <c r="AW1528" s="240"/>
      <c r="AX1528" s="240"/>
      <c r="AY1528" s="240"/>
      <c r="AZ1528" s="240"/>
      <c r="BA1528" s="240"/>
      <c r="BB1528" s="240"/>
      <c r="BC1528" s="240"/>
      <c r="BD1528" s="240"/>
      <c r="BE1528" s="240"/>
      <c r="BF1528" s="240"/>
      <c r="BG1528" s="240"/>
      <c r="BH1528" s="240"/>
      <c r="BI1528" s="240"/>
      <c r="BJ1528" s="240"/>
      <c r="BK1528" s="240"/>
      <c r="BL1528" s="240"/>
      <c r="BM1528" s="240"/>
      <c r="BN1528" s="240"/>
      <c r="BO1528" s="240"/>
      <c r="BP1528" s="240"/>
      <c r="BQ1528" s="240"/>
      <c r="BR1528" s="240"/>
      <c r="BS1528" s="240"/>
      <c r="BT1528" s="240"/>
      <c r="BU1528" s="240"/>
      <c r="BV1528" s="240"/>
      <c r="BW1528" s="240"/>
      <c r="BX1528" s="240"/>
      <c r="BY1528" s="240"/>
      <c r="BZ1528" s="240"/>
      <c r="CA1528" s="240"/>
      <c r="CB1528" s="240"/>
      <c r="CC1528" s="240"/>
      <c r="CD1528" s="240"/>
      <c r="CE1528" s="240"/>
      <c r="CF1528" s="240"/>
      <c r="CG1528" s="240"/>
      <c r="CH1528" s="240"/>
      <c r="CI1528" s="240"/>
      <c r="CJ1528" s="240"/>
      <c r="CK1528" s="240"/>
      <c r="CL1528" s="240"/>
      <c r="CM1528" s="240"/>
      <c r="CN1528" s="240"/>
      <c r="CO1528" s="240"/>
      <c r="CP1528" s="240"/>
      <c r="CQ1528" s="240"/>
      <c r="CR1528" s="240"/>
      <c r="CS1528" s="240"/>
      <c r="CT1528" s="240"/>
      <c r="CU1528" s="240"/>
      <c r="CV1528" s="240"/>
      <c r="CW1528" s="240"/>
      <c r="CX1528" s="271"/>
      <c r="CY1528" s="271"/>
      <c r="CZ1528" s="271"/>
      <c r="DA1528" s="271"/>
      <c r="DB1528" s="271"/>
      <c r="DC1528" s="271"/>
      <c r="DD1528" s="271"/>
      <c r="DE1528" s="271"/>
      <c r="DF1528" s="271"/>
      <c r="DG1528" s="271"/>
      <c r="DH1528" s="271"/>
      <c r="DI1528" s="271"/>
      <c r="DJ1528" s="271"/>
      <c r="DK1528" s="271"/>
      <c r="DL1528" s="271"/>
      <c r="DM1528" s="271"/>
      <c r="DN1528" s="271"/>
      <c r="DO1528" s="271"/>
      <c r="DP1528" s="271"/>
      <c r="DQ1528" s="271"/>
      <c r="DR1528" s="271"/>
      <c r="DS1528" s="271"/>
      <c r="DT1528" s="271"/>
      <c r="DU1528" s="271"/>
      <c r="DV1528" s="271"/>
      <c r="DW1528" s="271"/>
      <c r="DX1528" s="271"/>
      <c r="DY1528" s="271"/>
      <c r="DZ1528" s="271"/>
      <c r="EA1528" s="271"/>
      <c r="EB1528" s="271"/>
      <c r="EC1528" s="271"/>
      <c r="ED1528" s="271"/>
      <c r="EE1528" s="271"/>
      <c r="EF1528" s="271"/>
      <c r="EG1528" s="271"/>
      <c r="EH1528" s="271"/>
      <c r="EI1528" s="271"/>
      <c r="EJ1528" s="271"/>
      <c r="EK1528" s="271"/>
      <c r="EL1528" s="271"/>
      <c r="EM1528" s="271"/>
      <c r="EN1528" s="271"/>
      <c r="EO1528" s="271"/>
      <c r="EP1528" s="271"/>
      <c r="EQ1528" s="271"/>
      <c r="ER1528" s="271"/>
      <c r="ES1528" s="271"/>
      <c r="ET1528" s="271"/>
      <c r="EU1528" s="271"/>
      <c r="EV1528" s="271"/>
      <c r="EW1528" s="271"/>
      <c r="EX1528" s="271"/>
      <c r="EY1528" s="271"/>
      <c r="EZ1528" s="271"/>
      <c r="FA1528" s="271"/>
      <c r="FB1528" s="271"/>
      <c r="FC1528" s="271"/>
      <c r="FD1528" s="271"/>
      <c r="FE1528" s="271"/>
      <c r="FF1528" s="271"/>
      <c r="FG1528" s="271"/>
      <c r="FH1528" s="271"/>
      <c r="FI1528" s="271"/>
      <c r="FJ1528" s="271"/>
      <c r="FK1528" s="271"/>
      <c r="FL1528" s="271"/>
      <c r="FM1528" s="271"/>
      <c r="FN1528" s="271"/>
      <c r="FO1528" s="271"/>
      <c r="FP1528" s="271"/>
      <c r="FQ1528" s="271"/>
      <c r="FR1528" s="271"/>
      <c r="FS1528" s="271"/>
      <c r="FT1528" s="271"/>
      <c r="FU1528" s="271"/>
      <c r="FV1528" s="271"/>
      <c r="FW1528" s="271"/>
      <c r="FX1528" s="271"/>
      <c r="FY1528" s="271"/>
      <c r="FZ1528" s="271"/>
      <c r="GA1528" s="271"/>
      <c r="GB1528" s="271"/>
      <c r="GC1528" s="271"/>
      <c r="GD1528" s="271"/>
      <c r="GE1528" s="271"/>
      <c r="GF1528" s="271"/>
      <c r="GG1528" s="271"/>
      <c r="GH1528" s="271"/>
      <c r="GI1528" s="271"/>
      <c r="GJ1528" s="271"/>
      <c r="GK1528" s="271"/>
      <c r="GL1528" s="271"/>
      <c r="GM1528" s="271"/>
      <c r="GN1528" s="271"/>
      <c r="GO1528" s="271"/>
      <c r="GP1528" s="271"/>
      <c r="GQ1528" s="271"/>
      <c r="GR1528" s="271"/>
      <c r="GS1528" s="271"/>
      <c r="GT1528" s="271"/>
      <c r="GU1528" s="271"/>
      <c r="GV1528" s="271"/>
      <c r="GW1528" s="271"/>
      <c r="GX1528" s="271"/>
      <c r="GY1528" s="271"/>
      <c r="GZ1528" s="271"/>
      <c r="HA1528" s="271"/>
      <c r="HB1528" s="271"/>
      <c r="HC1528" s="271"/>
      <c r="HD1528" s="271"/>
      <c r="HE1528" s="271"/>
      <c r="HF1528" s="271"/>
      <c r="HG1528" s="271"/>
      <c r="HH1528" s="271"/>
      <c r="HI1528" s="271"/>
      <c r="HJ1528" s="271"/>
      <c r="HK1528" s="271"/>
      <c r="HL1528" s="271"/>
      <c r="HM1528" s="271"/>
      <c r="HN1528" s="271"/>
      <c r="HO1528" s="271"/>
      <c r="HP1528" s="271"/>
      <c r="HQ1528" s="271"/>
      <c r="HR1528" s="271"/>
      <c r="HS1528" s="271"/>
      <c r="HT1528" s="271"/>
      <c r="HU1528" s="271"/>
      <c r="HV1528" s="271"/>
      <c r="HW1528" s="271"/>
      <c r="HX1528" s="271"/>
      <c r="HY1528" s="271"/>
      <c r="HZ1528" s="271"/>
      <c r="IA1528" s="271"/>
      <c r="IB1528" s="271"/>
      <c r="IC1528" s="271"/>
      <c r="ID1528" s="271"/>
      <c r="IE1528" s="271"/>
      <c r="IF1528" s="271"/>
      <c r="IG1528" s="271"/>
      <c r="IH1528" s="271"/>
      <c r="II1528" s="271"/>
      <c r="IJ1528" s="271"/>
      <c r="IK1528" s="271"/>
      <c r="IL1528" s="271"/>
      <c r="IM1528" s="271"/>
      <c r="IN1528" s="271"/>
      <c r="IO1528" s="271"/>
      <c r="IP1528" s="271"/>
      <c r="IQ1528" s="271"/>
      <c r="IR1528" s="271"/>
      <c r="IS1528" s="271"/>
      <c r="IT1528" s="271"/>
      <c r="IU1528" s="271"/>
      <c r="IV1528" s="271"/>
    </row>
    <row r="1529" spans="1:256" s="250" customFormat="1" x14ac:dyDescent="0.2">
      <c r="A1529" s="240" t="s">
        <v>1247</v>
      </c>
      <c r="B1529" s="278">
        <v>35531.868055555555</v>
      </c>
      <c r="C1529" s="278"/>
      <c r="D1529" s="240" t="s">
        <v>1274</v>
      </c>
      <c r="E1529" s="240"/>
      <c r="F1529" s="240"/>
      <c r="G1529" s="240">
        <v>50</v>
      </c>
      <c r="H1529" s="240"/>
      <c r="I1529" s="240"/>
      <c r="J1529" s="240"/>
      <c r="K1529" s="240">
        <v>20</v>
      </c>
      <c r="L1529" s="240"/>
      <c r="M1529" s="240"/>
      <c r="N1529" s="240"/>
      <c r="O1529" s="240">
        <v>27.9</v>
      </c>
      <c r="P1529" s="240"/>
      <c r="Q1529" s="240"/>
      <c r="R1529" s="240"/>
      <c r="S1529" s="240">
        <v>1.29</v>
      </c>
      <c r="T1529" s="240"/>
      <c r="U1529" s="240">
        <v>3.5</v>
      </c>
      <c r="V1529" s="240"/>
      <c r="W1529" s="240"/>
      <c r="X1529" s="240"/>
      <c r="Y1529" s="240"/>
      <c r="Z1529" s="240"/>
      <c r="AA1529" s="240"/>
      <c r="AB1529" s="240"/>
      <c r="AC1529" s="240"/>
      <c r="AD1529" s="240"/>
      <c r="AE1529" s="240"/>
      <c r="AF1529" s="240"/>
      <c r="AG1529" s="240"/>
      <c r="AH1529" s="240"/>
      <c r="AI1529" s="240"/>
      <c r="AJ1529" s="240"/>
      <c r="AK1529" s="240"/>
      <c r="AL1529" s="240"/>
      <c r="AM1529" s="240"/>
      <c r="AN1529" s="240"/>
      <c r="AO1529" s="240"/>
      <c r="AP1529" s="240"/>
      <c r="AQ1529" s="240"/>
      <c r="AR1529" s="240"/>
      <c r="AS1529" s="240"/>
      <c r="AT1529" s="240"/>
      <c r="AU1529" s="240"/>
      <c r="AV1529" s="240"/>
      <c r="AW1529" s="240"/>
      <c r="AX1529" s="240"/>
      <c r="AY1529" s="240"/>
      <c r="AZ1529" s="240"/>
      <c r="BA1529" s="240"/>
      <c r="BB1529" s="240"/>
      <c r="BC1529" s="240"/>
      <c r="BD1529" s="240"/>
      <c r="BE1529" s="240"/>
      <c r="BF1529" s="240"/>
      <c r="BG1529" s="240"/>
      <c r="BH1529" s="240"/>
      <c r="BI1529" s="240"/>
      <c r="BJ1529" s="240"/>
      <c r="BK1529" s="240"/>
      <c r="BL1529" s="240"/>
      <c r="BM1529" s="240"/>
      <c r="BN1529" s="240"/>
      <c r="BO1529" s="240"/>
      <c r="BP1529" s="240"/>
      <c r="BQ1529" s="240"/>
      <c r="BR1529" s="240"/>
      <c r="BS1529" s="240"/>
      <c r="BT1529" s="240"/>
      <c r="BU1529" s="240"/>
      <c r="BV1529" s="240"/>
      <c r="BW1529" s="240"/>
      <c r="BX1529" s="240"/>
      <c r="BY1529" s="240"/>
      <c r="BZ1529" s="240"/>
      <c r="CA1529" s="240"/>
      <c r="CB1529" s="240"/>
      <c r="CC1529" s="240"/>
      <c r="CD1529" s="240"/>
      <c r="CE1529" s="240"/>
      <c r="CF1529" s="240"/>
      <c r="CG1529" s="240"/>
      <c r="CH1529" s="240"/>
      <c r="CI1529" s="240"/>
      <c r="CJ1529" s="240"/>
      <c r="CK1529" s="240"/>
      <c r="CL1529" s="240"/>
      <c r="CM1529" s="240"/>
      <c r="CN1529" s="240"/>
      <c r="CO1529" s="240"/>
      <c r="CP1529" s="240"/>
      <c r="CQ1529" s="240"/>
      <c r="CR1529" s="240"/>
      <c r="CS1529" s="240"/>
      <c r="CT1529" s="240"/>
      <c r="CU1529" s="240"/>
      <c r="CV1529" s="240"/>
      <c r="CW1529" s="240"/>
      <c r="CX1529" s="271"/>
      <c r="CY1529" s="271"/>
      <c r="CZ1529" s="271"/>
      <c r="DA1529" s="271"/>
      <c r="DB1529" s="271"/>
      <c r="DC1529" s="271"/>
      <c r="DD1529" s="271"/>
      <c r="DE1529" s="271"/>
      <c r="DF1529" s="271"/>
      <c r="DG1529" s="271"/>
      <c r="DH1529" s="271"/>
      <c r="DI1529" s="271"/>
      <c r="DJ1529" s="271"/>
      <c r="DK1529" s="271"/>
      <c r="DL1529" s="271"/>
      <c r="DM1529" s="271"/>
      <c r="DN1529" s="271"/>
      <c r="DO1529" s="271"/>
      <c r="DP1529" s="271"/>
      <c r="DQ1529" s="271"/>
      <c r="DR1529" s="271"/>
      <c r="DS1529" s="271"/>
      <c r="DT1529" s="271"/>
      <c r="DU1529" s="271"/>
      <c r="DV1529" s="271"/>
      <c r="DW1529" s="271"/>
      <c r="DX1529" s="271"/>
      <c r="DY1529" s="271"/>
      <c r="DZ1529" s="271"/>
      <c r="EA1529" s="271"/>
      <c r="EB1529" s="271"/>
      <c r="EC1529" s="271"/>
      <c r="ED1529" s="271"/>
      <c r="EE1529" s="271"/>
      <c r="EF1529" s="271"/>
      <c r="EG1529" s="271"/>
      <c r="EH1529" s="271"/>
      <c r="EI1529" s="271"/>
      <c r="EJ1529" s="271"/>
      <c r="EK1529" s="271"/>
      <c r="EL1529" s="271"/>
      <c r="EM1529" s="271"/>
      <c r="EN1529" s="271"/>
      <c r="EO1529" s="271"/>
      <c r="EP1529" s="271"/>
      <c r="EQ1529" s="271"/>
      <c r="ER1529" s="271"/>
      <c r="ES1529" s="271"/>
      <c r="ET1529" s="271"/>
      <c r="EU1529" s="271"/>
      <c r="EV1529" s="271"/>
      <c r="EW1529" s="271"/>
      <c r="EX1529" s="271"/>
      <c r="EY1529" s="271"/>
      <c r="EZ1529" s="271"/>
      <c r="FA1529" s="271"/>
      <c r="FB1529" s="271"/>
      <c r="FC1529" s="271"/>
      <c r="FD1529" s="271"/>
      <c r="FE1529" s="271"/>
      <c r="FF1529" s="271"/>
      <c r="FG1529" s="271"/>
      <c r="FH1529" s="271"/>
      <c r="FI1529" s="271"/>
      <c r="FJ1529" s="271"/>
      <c r="FK1529" s="271"/>
      <c r="FL1529" s="271"/>
      <c r="FM1529" s="271"/>
      <c r="FN1529" s="271"/>
      <c r="FO1529" s="271"/>
      <c r="FP1529" s="271"/>
      <c r="FQ1529" s="271"/>
      <c r="FR1529" s="271"/>
      <c r="FS1529" s="271"/>
      <c r="FT1529" s="271"/>
      <c r="FU1529" s="271"/>
      <c r="FV1529" s="271"/>
      <c r="FW1529" s="271"/>
      <c r="FX1529" s="271"/>
      <c r="FY1529" s="271"/>
      <c r="FZ1529" s="271"/>
      <c r="GA1529" s="271"/>
      <c r="GB1529" s="271"/>
      <c r="GC1529" s="271"/>
      <c r="GD1529" s="271"/>
      <c r="GE1529" s="271"/>
      <c r="GF1529" s="271"/>
      <c r="GG1529" s="271"/>
      <c r="GH1529" s="271"/>
      <c r="GI1529" s="271"/>
      <c r="GJ1529" s="271"/>
      <c r="GK1529" s="271"/>
      <c r="GL1529" s="271"/>
      <c r="GM1529" s="271"/>
      <c r="GN1529" s="271"/>
      <c r="GO1529" s="271"/>
      <c r="GP1529" s="271"/>
      <c r="GQ1529" s="271"/>
      <c r="GR1529" s="271"/>
      <c r="GS1529" s="271"/>
      <c r="GT1529" s="271"/>
      <c r="GU1529" s="271"/>
      <c r="GV1529" s="271"/>
      <c r="GW1529" s="271"/>
      <c r="GX1529" s="271"/>
      <c r="GY1529" s="271"/>
      <c r="GZ1529" s="271"/>
      <c r="HA1529" s="271"/>
      <c r="HB1529" s="271"/>
      <c r="HC1529" s="271"/>
      <c r="HD1529" s="271"/>
      <c r="HE1529" s="271"/>
      <c r="HF1529" s="271"/>
      <c r="HG1529" s="271"/>
      <c r="HH1529" s="271"/>
      <c r="HI1529" s="271"/>
      <c r="HJ1529" s="271"/>
      <c r="HK1529" s="271"/>
      <c r="HL1529" s="271"/>
      <c r="HM1529" s="271"/>
      <c r="HN1529" s="271"/>
      <c r="HO1529" s="271"/>
      <c r="HP1529" s="271"/>
      <c r="HQ1529" s="271"/>
      <c r="HR1529" s="271"/>
      <c r="HS1529" s="271"/>
      <c r="HT1529" s="271"/>
      <c r="HU1529" s="271"/>
      <c r="HV1529" s="271"/>
      <c r="HW1529" s="271"/>
      <c r="HX1529" s="271"/>
      <c r="HY1529" s="271"/>
      <c r="HZ1529" s="271"/>
      <c r="IA1529" s="271"/>
      <c r="IB1529" s="271"/>
      <c r="IC1529" s="271"/>
      <c r="ID1529" s="271"/>
      <c r="IE1529" s="271"/>
      <c r="IF1529" s="271"/>
      <c r="IG1529" s="271"/>
      <c r="IH1529" s="271"/>
      <c r="II1529" s="271"/>
      <c r="IJ1529" s="271"/>
      <c r="IK1529" s="271"/>
      <c r="IL1529" s="271"/>
      <c r="IM1529" s="271"/>
      <c r="IN1529" s="271"/>
      <c r="IO1529" s="271"/>
      <c r="IP1529" s="271"/>
      <c r="IQ1529" s="271"/>
      <c r="IR1529" s="271"/>
      <c r="IS1529" s="271"/>
      <c r="IT1529" s="271"/>
      <c r="IU1529" s="271"/>
      <c r="IV1529" s="271"/>
    </row>
    <row r="1530" spans="1:256" s="250" customFormat="1" x14ac:dyDescent="0.2">
      <c r="A1530" s="240" t="s">
        <v>1247</v>
      </c>
      <c r="B1530" s="278">
        <v>35531.951388888891</v>
      </c>
      <c r="C1530" s="278"/>
      <c r="D1530" s="240" t="s">
        <v>1275</v>
      </c>
      <c r="E1530" s="240"/>
      <c r="F1530" s="240"/>
      <c r="G1530" s="240">
        <v>50</v>
      </c>
      <c r="H1530" s="240"/>
      <c r="I1530" s="240"/>
      <c r="J1530" s="240"/>
      <c r="K1530" s="240">
        <v>13</v>
      </c>
      <c r="L1530" s="240"/>
      <c r="M1530" s="240"/>
      <c r="N1530" s="240"/>
      <c r="O1530" s="240">
        <v>47.8</v>
      </c>
      <c r="P1530" s="240"/>
      <c r="Q1530" s="240"/>
      <c r="R1530" s="240"/>
      <c r="S1530" s="240">
        <v>1.72</v>
      </c>
      <c r="T1530" s="240"/>
      <c r="U1530" s="240">
        <v>3.5</v>
      </c>
      <c r="V1530" s="240"/>
      <c r="W1530" s="240"/>
      <c r="X1530" s="240"/>
      <c r="Y1530" s="240"/>
      <c r="Z1530" s="240"/>
      <c r="AA1530" s="240"/>
      <c r="AB1530" s="240"/>
      <c r="AC1530" s="240"/>
      <c r="AD1530" s="240"/>
      <c r="AE1530" s="240"/>
      <c r="AF1530" s="240"/>
      <c r="AG1530" s="240"/>
      <c r="AH1530" s="240"/>
      <c r="AI1530" s="240"/>
      <c r="AJ1530" s="240"/>
      <c r="AK1530" s="240"/>
      <c r="AL1530" s="240"/>
      <c r="AM1530" s="240"/>
      <c r="AN1530" s="240"/>
      <c r="AO1530" s="240"/>
      <c r="AP1530" s="240"/>
      <c r="AQ1530" s="240"/>
      <c r="AR1530" s="240"/>
      <c r="AS1530" s="240"/>
      <c r="AT1530" s="240"/>
      <c r="AU1530" s="240"/>
      <c r="AV1530" s="240"/>
      <c r="AW1530" s="240"/>
      <c r="AX1530" s="240"/>
      <c r="AY1530" s="240"/>
      <c r="AZ1530" s="240"/>
      <c r="BA1530" s="240"/>
      <c r="BB1530" s="240"/>
      <c r="BC1530" s="240"/>
      <c r="BD1530" s="240"/>
      <c r="BE1530" s="240"/>
      <c r="BF1530" s="240"/>
      <c r="BG1530" s="240"/>
      <c r="BH1530" s="240"/>
      <c r="BI1530" s="240"/>
      <c r="BJ1530" s="240"/>
      <c r="BK1530" s="240"/>
      <c r="BL1530" s="240"/>
      <c r="BM1530" s="240"/>
      <c r="BN1530" s="240"/>
      <c r="BO1530" s="240"/>
      <c r="BP1530" s="240"/>
      <c r="BQ1530" s="240"/>
      <c r="BR1530" s="240"/>
      <c r="BS1530" s="240"/>
      <c r="BT1530" s="240"/>
      <c r="BU1530" s="240"/>
      <c r="BV1530" s="240"/>
      <c r="BW1530" s="240"/>
      <c r="BX1530" s="240"/>
      <c r="BY1530" s="240"/>
      <c r="BZ1530" s="240"/>
      <c r="CA1530" s="240"/>
      <c r="CB1530" s="240"/>
      <c r="CC1530" s="240"/>
      <c r="CD1530" s="240"/>
      <c r="CE1530" s="240"/>
      <c r="CF1530" s="240"/>
      <c r="CG1530" s="240"/>
      <c r="CH1530" s="240"/>
      <c r="CI1530" s="240"/>
      <c r="CJ1530" s="240"/>
      <c r="CK1530" s="240"/>
      <c r="CL1530" s="240"/>
      <c r="CM1530" s="240"/>
      <c r="CN1530" s="240"/>
      <c r="CO1530" s="240"/>
      <c r="CP1530" s="240"/>
      <c r="CQ1530" s="240"/>
      <c r="CR1530" s="240"/>
      <c r="CS1530" s="240"/>
      <c r="CT1530" s="240"/>
      <c r="CU1530" s="240"/>
      <c r="CV1530" s="240"/>
      <c r="CW1530" s="240"/>
      <c r="CX1530" s="271"/>
      <c r="CY1530" s="271"/>
      <c r="CZ1530" s="271"/>
      <c r="DA1530" s="271"/>
      <c r="DB1530" s="271"/>
      <c r="DC1530" s="271"/>
      <c r="DD1530" s="271"/>
      <c r="DE1530" s="271"/>
      <c r="DF1530" s="271"/>
      <c r="DG1530" s="271"/>
      <c r="DH1530" s="271"/>
      <c r="DI1530" s="271"/>
      <c r="DJ1530" s="271"/>
      <c r="DK1530" s="271"/>
      <c r="DL1530" s="271"/>
      <c r="DM1530" s="271"/>
      <c r="DN1530" s="271"/>
      <c r="DO1530" s="271"/>
      <c r="DP1530" s="271"/>
      <c r="DQ1530" s="271"/>
      <c r="DR1530" s="271"/>
      <c r="DS1530" s="271"/>
      <c r="DT1530" s="271"/>
      <c r="DU1530" s="271"/>
      <c r="DV1530" s="271"/>
      <c r="DW1530" s="271"/>
      <c r="DX1530" s="271"/>
      <c r="DY1530" s="271"/>
      <c r="DZ1530" s="271"/>
      <c r="EA1530" s="271"/>
      <c r="EB1530" s="271"/>
      <c r="EC1530" s="271"/>
      <c r="ED1530" s="271"/>
      <c r="EE1530" s="271"/>
      <c r="EF1530" s="271"/>
      <c r="EG1530" s="271"/>
      <c r="EH1530" s="271"/>
      <c r="EI1530" s="271"/>
      <c r="EJ1530" s="271"/>
      <c r="EK1530" s="271"/>
      <c r="EL1530" s="271"/>
      <c r="EM1530" s="271"/>
      <c r="EN1530" s="271"/>
      <c r="EO1530" s="271"/>
      <c r="EP1530" s="271"/>
      <c r="EQ1530" s="271"/>
      <c r="ER1530" s="271"/>
      <c r="ES1530" s="271"/>
      <c r="ET1530" s="271"/>
      <c r="EU1530" s="271"/>
      <c r="EV1530" s="271"/>
      <c r="EW1530" s="271"/>
      <c r="EX1530" s="271"/>
      <c r="EY1530" s="271"/>
      <c r="EZ1530" s="271"/>
      <c r="FA1530" s="271"/>
      <c r="FB1530" s="271"/>
      <c r="FC1530" s="271"/>
      <c r="FD1530" s="271"/>
      <c r="FE1530" s="271"/>
      <c r="FF1530" s="271"/>
      <c r="FG1530" s="271"/>
      <c r="FH1530" s="271"/>
      <c r="FI1530" s="271"/>
      <c r="FJ1530" s="271"/>
      <c r="FK1530" s="271"/>
      <c r="FL1530" s="271"/>
      <c r="FM1530" s="271"/>
      <c r="FN1530" s="271"/>
      <c r="FO1530" s="271"/>
      <c r="FP1530" s="271"/>
      <c r="FQ1530" s="271"/>
      <c r="FR1530" s="271"/>
      <c r="FS1530" s="271"/>
      <c r="FT1530" s="271"/>
      <c r="FU1530" s="271"/>
      <c r="FV1530" s="271"/>
      <c r="FW1530" s="271"/>
      <c r="FX1530" s="271"/>
      <c r="FY1530" s="271"/>
      <c r="FZ1530" s="271"/>
      <c r="GA1530" s="271"/>
      <c r="GB1530" s="271"/>
      <c r="GC1530" s="271"/>
      <c r="GD1530" s="271"/>
      <c r="GE1530" s="271"/>
      <c r="GF1530" s="271"/>
      <c r="GG1530" s="271"/>
      <c r="GH1530" s="271"/>
      <c r="GI1530" s="271"/>
      <c r="GJ1530" s="271"/>
      <c r="GK1530" s="271"/>
      <c r="GL1530" s="271"/>
      <c r="GM1530" s="271"/>
      <c r="GN1530" s="271"/>
      <c r="GO1530" s="271"/>
      <c r="GP1530" s="271"/>
      <c r="GQ1530" s="271"/>
      <c r="GR1530" s="271"/>
      <c r="GS1530" s="271"/>
      <c r="GT1530" s="271"/>
      <c r="GU1530" s="271"/>
      <c r="GV1530" s="271"/>
      <c r="GW1530" s="271"/>
      <c r="GX1530" s="271"/>
      <c r="GY1530" s="271"/>
      <c r="GZ1530" s="271"/>
      <c r="HA1530" s="271"/>
      <c r="HB1530" s="271"/>
      <c r="HC1530" s="271"/>
      <c r="HD1530" s="271"/>
      <c r="HE1530" s="271"/>
      <c r="HF1530" s="271"/>
      <c r="HG1530" s="271"/>
      <c r="HH1530" s="271"/>
      <c r="HI1530" s="271"/>
      <c r="HJ1530" s="271"/>
      <c r="HK1530" s="271"/>
      <c r="HL1530" s="271"/>
      <c r="HM1530" s="271"/>
      <c r="HN1530" s="271"/>
      <c r="HO1530" s="271"/>
      <c r="HP1530" s="271"/>
      <c r="HQ1530" s="271"/>
      <c r="HR1530" s="271"/>
      <c r="HS1530" s="271"/>
      <c r="HT1530" s="271"/>
      <c r="HU1530" s="271"/>
      <c r="HV1530" s="271"/>
      <c r="HW1530" s="271"/>
      <c r="HX1530" s="271"/>
      <c r="HY1530" s="271"/>
      <c r="HZ1530" s="271"/>
      <c r="IA1530" s="271"/>
      <c r="IB1530" s="271"/>
      <c r="IC1530" s="271"/>
      <c r="ID1530" s="271"/>
      <c r="IE1530" s="271"/>
      <c r="IF1530" s="271"/>
      <c r="IG1530" s="271"/>
      <c r="IH1530" s="271"/>
      <c r="II1530" s="271"/>
      <c r="IJ1530" s="271"/>
      <c r="IK1530" s="271"/>
      <c r="IL1530" s="271"/>
      <c r="IM1530" s="271"/>
      <c r="IN1530" s="271"/>
      <c r="IO1530" s="271"/>
      <c r="IP1530" s="271"/>
      <c r="IQ1530" s="271"/>
      <c r="IR1530" s="271"/>
      <c r="IS1530" s="271"/>
      <c r="IT1530" s="271"/>
      <c r="IU1530" s="271"/>
      <c r="IV1530" s="271"/>
    </row>
    <row r="1531" spans="1:256" s="250" customFormat="1" x14ac:dyDescent="0.2">
      <c r="A1531" s="240" t="s">
        <v>1247</v>
      </c>
      <c r="B1531" s="278">
        <v>35532.034722222219</v>
      </c>
      <c r="C1531" s="278"/>
      <c r="D1531" s="240" t="s">
        <v>1276</v>
      </c>
      <c r="E1531" s="240"/>
      <c r="F1531" s="240"/>
      <c r="G1531" s="240">
        <v>50</v>
      </c>
      <c r="H1531" s="240"/>
      <c r="I1531" s="240"/>
      <c r="J1531" s="240"/>
      <c r="K1531" s="240">
        <v>13</v>
      </c>
      <c r="L1531" s="240"/>
      <c r="M1531" s="240"/>
      <c r="N1531" s="240"/>
      <c r="O1531" s="240">
        <v>475</v>
      </c>
      <c r="P1531" s="240"/>
      <c r="Q1531" s="240"/>
      <c r="R1531" s="240"/>
      <c r="S1531" s="240">
        <v>2.2200000000000002</v>
      </c>
      <c r="T1531" s="240"/>
      <c r="U1531" s="240">
        <v>5</v>
      </c>
      <c r="V1531" s="240"/>
      <c r="W1531" s="240"/>
      <c r="X1531" s="240"/>
      <c r="Y1531" s="240"/>
      <c r="Z1531" s="240"/>
      <c r="AA1531" s="240"/>
      <c r="AB1531" s="240"/>
      <c r="AC1531" s="240"/>
      <c r="AD1531" s="240"/>
      <c r="AE1531" s="240"/>
      <c r="AF1531" s="240"/>
      <c r="AG1531" s="240"/>
      <c r="AH1531" s="240"/>
      <c r="AI1531" s="240"/>
      <c r="AJ1531" s="240"/>
      <c r="AK1531" s="240"/>
      <c r="AL1531" s="240"/>
      <c r="AM1531" s="240"/>
      <c r="AN1531" s="240"/>
      <c r="AO1531" s="240"/>
      <c r="AP1531" s="240"/>
      <c r="AQ1531" s="240"/>
      <c r="AR1531" s="240"/>
      <c r="AS1531" s="240"/>
      <c r="AT1531" s="240"/>
      <c r="AU1531" s="240"/>
      <c r="AV1531" s="240"/>
      <c r="AW1531" s="240"/>
      <c r="AX1531" s="240"/>
      <c r="AY1531" s="240"/>
      <c r="AZ1531" s="240"/>
      <c r="BA1531" s="240"/>
      <c r="BB1531" s="240"/>
      <c r="BC1531" s="240"/>
      <c r="BD1531" s="240"/>
      <c r="BE1531" s="240"/>
      <c r="BF1531" s="240"/>
      <c r="BG1531" s="240"/>
      <c r="BH1531" s="240"/>
      <c r="BI1531" s="240"/>
      <c r="BJ1531" s="240"/>
      <c r="BK1531" s="240"/>
      <c r="BL1531" s="240"/>
      <c r="BM1531" s="240"/>
      <c r="BN1531" s="240"/>
      <c r="BO1531" s="240"/>
      <c r="BP1531" s="240"/>
      <c r="BQ1531" s="240"/>
      <c r="BR1531" s="240"/>
      <c r="BS1531" s="240"/>
      <c r="BT1531" s="240"/>
      <c r="BU1531" s="240"/>
      <c r="BV1531" s="240"/>
      <c r="BW1531" s="240"/>
      <c r="BX1531" s="240"/>
      <c r="BY1531" s="240"/>
      <c r="BZ1531" s="240"/>
      <c r="CA1531" s="240"/>
      <c r="CB1531" s="240"/>
      <c r="CC1531" s="240"/>
      <c r="CD1531" s="240"/>
      <c r="CE1531" s="240"/>
      <c r="CF1531" s="240"/>
      <c r="CG1531" s="240"/>
      <c r="CH1531" s="240"/>
      <c r="CI1531" s="240"/>
      <c r="CJ1531" s="240"/>
      <c r="CK1531" s="240"/>
      <c r="CL1531" s="240"/>
      <c r="CM1531" s="240"/>
      <c r="CN1531" s="240"/>
      <c r="CO1531" s="240"/>
      <c r="CP1531" s="240"/>
      <c r="CQ1531" s="240"/>
      <c r="CR1531" s="240"/>
      <c r="CS1531" s="240"/>
      <c r="CT1531" s="240"/>
      <c r="CU1531" s="240"/>
      <c r="CV1531" s="240"/>
      <c r="CW1531" s="240"/>
      <c r="CX1531" s="271"/>
      <c r="CY1531" s="271"/>
      <c r="CZ1531" s="271"/>
      <c r="DA1531" s="271"/>
      <c r="DB1531" s="271"/>
      <c r="DC1531" s="271"/>
      <c r="DD1531" s="271"/>
      <c r="DE1531" s="271"/>
      <c r="DF1531" s="271"/>
      <c r="DG1531" s="271"/>
      <c r="DH1531" s="271"/>
      <c r="DI1531" s="271"/>
      <c r="DJ1531" s="271"/>
      <c r="DK1531" s="271"/>
      <c r="DL1531" s="271"/>
      <c r="DM1531" s="271"/>
      <c r="DN1531" s="271"/>
      <c r="DO1531" s="271"/>
      <c r="DP1531" s="271"/>
      <c r="DQ1531" s="271"/>
      <c r="DR1531" s="271"/>
      <c r="DS1531" s="271"/>
      <c r="DT1531" s="271"/>
      <c r="DU1531" s="271"/>
      <c r="DV1531" s="271"/>
      <c r="DW1531" s="271"/>
      <c r="DX1531" s="271"/>
      <c r="DY1531" s="271"/>
      <c r="DZ1531" s="271"/>
      <c r="EA1531" s="271"/>
      <c r="EB1531" s="271"/>
      <c r="EC1531" s="271"/>
      <c r="ED1531" s="271"/>
      <c r="EE1531" s="271"/>
      <c r="EF1531" s="271"/>
      <c r="EG1531" s="271"/>
      <c r="EH1531" s="271"/>
      <c r="EI1531" s="271"/>
      <c r="EJ1531" s="271"/>
      <c r="EK1531" s="271"/>
      <c r="EL1531" s="271"/>
      <c r="EM1531" s="271"/>
      <c r="EN1531" s="271"/>
      <c r="EO1531" s="271"/>
      <c r="EP1531" s="271"/>
      <c r="EQ1531" s="271"/>
      <c r="ER1531" s="271"/>
      <c r="ES1531" s="271"/>
      <c r="ET1531" s="271"/>
      <c r="EU1531" s="271"/>
      <c r="EV1531" s="271"/>
      <c r="EW1531" s="271"/>
      <c r="EX1531" s="271"/>
      <c r="EY1531" s="271"/>
      <c r="EZ1531" s="271"/>
      <c r="FA1531" s="271"/>
      <c r="FB1531" s="271"/>
      <c r="FC1531" s="271"/>
      <c r="FD1531" s="271"/>
      <c r="FE1531" s="271"/>
      <c r="FF1531" s="271"/>
      <c r="FG1531" s="271"/>
      <c r="FH1531" s="271"/>
      <c r="FI1531" s="271"/>
      <c r="FJ1531" s="271"/>
      <c r="FK1531" s="271"/>
      <c r="FL1531" s="271"/>
      <c r="FM1531" s="271"/>
      <c r="FN1531" s="271"/>
      <c r="FO1531" s="271"/>
      <c r="FP1531" s="271"/>
      <c r="FQ1531" s="271"/>
      <c r="FR1531" s="271"/>
      <c r="FS1531" s="271"/>
      <c r="FT1531" s="271"/>
      <c r="FU1531" s="271"/>
      <c r="FV1531" s="271"/>
      <c r="FW1531" s="271"/>
      <c r="FX1531" s="271"/>
      <c r="FY1531" s="271"/>
      <c r="FZ1531" s="271"/>
      <c r="GA1531" s="271"/>
      <c r="GB1531" s="271"/>
      <c r="GC1531" s="271"/>
      <c r="GD1531" s="271"/>
      <c r="GE1531" s="271"/>
      <c r="GF1531" s="271"/>
      <c r="GG1531" s="271"/>
      <c r="GH1531" s="271"/>
      <c r="GI1531" s="271"/>
      <c r="GJ1531" s="271"/>
      <c r="GK1531" s="271"/>
      <c r="GL1531" s="271"/>
      <c r="GM1531" s="271"/>
      <c r="GN1531" s="271"/>
      <c r="GO1531" s="271"/>
      <c r="GP1531" s="271"/>
      <c r="GQ1531" s="271"/>
      <c r="GR1531" s="271"/>
      <c r="GS1531" s="271"/>
      <c r="GT1531" s="271"/>
      <c r="GU1531" s="271"/>
      <c r="GV1531" s="271"/>
      <c r="GW1531" s="271"/>
      <c r="GX1531" s="271"/>
      <c r="GY1531" s="271"/>
      <c r="GZ1531" s="271"/>
      <c r="HA1531" s="271"/>
      <c r="HB1531" s="271"/>
      <c r="HC1531" s="271"/>
      <c r="HD1531" s="271"/>
      <c r="HE1531" s="271"/>
      <c r="HF1531" s="271"/>
      <c r="HG1531" s="271"/>
      <c r="HH1531" s="271"/>
      <c r="HI1531" s="271"/>
      <c r="HJ1531" s="271"/>
      <c r="HK1531" s="271"/>
      <c r="HL1531" s="271"/>
      <c r="HM1531" s="271"/>
      <c r="HN1531" s="271"/>
      <c r="HO1531" s="271"/>
      <c r="HP1531" s="271"/>
      <c r="HQ1531" s="271"/>
      <c r="HR1531" s="271"/>
      <c r="HS1531" s="271"/>
      <c r="HT1531" s="271"/>
      <c r="HU1531" s="271"/>
      <c r="HV1531" s="271"/>
      <c r="HW1531" s="271"/>
      <c r="HX1531" s="271"/>
      <c r="HY1531" s="271"/>
      <c r="HZ1531" s="271"/>
      <c r="IA1531" s="271"/>
      <c r="IB1531" s="271"/>
      <c r="IC1531" s="271"/>
      <c r="ID1531" s="271"/>
      <c r="IE1531" s="271"/>
      <c r="IF1531" s="271"/>
      <c r="IG1531" s="271"/>
      <c r="IH1531" s="271"/>
      <c r="II1531" s="271"/>
      <c r="IJ1531" s="271"/>
      <c r="IK1531" s="271"/>
      <c r="IL1531" s="271"/>
      <c r="IM1531" s="271"/>
      <c r="IN1531" s="271"/>
      <c r="IO1531" s="271"/>
      <c r="IP1531" s="271"/>
      <c r="IQ1531" s="271"/>
      <c r="IR1531" s="271"/>
      <c r="IS1531" s="271"/>
      <c r="IT1531" s="271"/>
      <c r="IU1531" s="271"/>
      <c r="IV1531" s="271"/>
    </row>
    <row r="1532" spans="1:256" s="250" customFormat="1" x14ac:dyDescent="0.2">
      <c r="A1532" s="240" t="s">
        <v>1247</v>
      </c>
      <c r="B1532" s="278">
        <v>35532.100694444445</v>
      </c>
      <c r="C1532" s="278"/>
      <c r="D1532" s="240" t="s">
        <v>1277</v>
      </c>
      <c r="E1532" s="240"/>
      <c r="F1532" s="240"/>
      <c r="G1532" s="240">
        <v>50</v>
      </c>
      <c r="H1532" s="240"/>
      <c r="I1532" s="240"/>
      <c r="J1532" s="240"/>
      <c r="K1532" s="240">
        <v>19</v>
      </c>
      <c r="L1532" s="240"/>
      <c r="M1532" s="240"/>
      <c r="N1532" s="240"/>
      <c r="O1532" s="240">
        <v>529</v>
      </c>
      <c r="P1532" s="240"/>
      <c r="Q1532" s="240"/>
      <c r="R1532" s="240"/>
      <c r="S1532" s="240">
        <v>1.88</v>
      </c>
      <c r="T1532" s="240"/>
      <c r="U1532" s="240">
        <v>7.4</v>
      </c>
      <c r="V1532" s="240"/>
      <c r="W1532" s="240"/>
      <c r="X1532" s="240"/>
      <c r="Y1532" s="240"/>
      <c r="Z1532" s="240"/>
      <c r="AA1532" s="240"/>
      <c r="AB1532" s="240"/>
      <c r="AC1532" s="240"/>
      <c r="AD1532" s="240"/>
      <c r="AE1532" s="240"/>
      <c r="AF1532" s="240"/>
      <c r="AG1532" s="240"/>
      <c r="AH1532" s="240"/>
      <c r="AI1532" s="240"/>
      <c r="AJ1532" s="240"/>
      <c r="AK1532" s="240"/>
      <c r="AL1532" s="240"/>
      <c r="AM1532" s="240"/>
      <c r="AN1532" s="240"/>
      <c r="AO1532" s="240"/>
      <c r="AP1532" s="240"/>
      <c r="AQ1532" s="240"/>
      <c r="AR1532" s="240"/>
      <c r="AS1532" s="240"/>
      <c r="AT1532" s="240"/>
      <c r="AU1532" s="240"/>
      <c r="AV1532" s="240"/>
      <c r="AW1532" s="240"/>
      <c r="AX1532" s="240"/>
      <c r="AY1532" s="240"/>
      <c r="AZ1532" s="240"/>
      <c r="BA1532" s="240"/>
      <c r="BB1532" s="240"/>
      <c r="BC1532" s="240"/>
      <c r="BD1532" s="240"/>
      <c r="BE1532" s="240"/>
      <c r="BF1532" s="240"/>
      <c r="BG1532" s="240"/>
      <c r="BH1532" s="240"/>
      <c r="BI1532" s="240"/>
      <c r="BJ1532" s="240"/>
      <c r="BK1532" s="240"/>
      <c r="BL1532" s="240"/>
      <c r="BM1532" s="240"/>
      <c r="BN1532" s="240"/>
      <c r="BO1532" s="240"/>
      <c r="BP1532" s="240"/>
      <c r="BQ1532" s="240"/>
      <c r="BR1532" s="240"/>
      <c r="BS1532" s="240"/>
      <c r="BT1532" s="240"/>
      <c r="BU1532" s="240"/>
      <c r="BV1532" s="240"/>
      <c r="BW1532" s="240"/>
      <c r="BX1532" s="240"/>
      <c r="BY1532" s="240"/>
      <c r="BZ1532" s="240"/>
      <c r="CA1532" s="240"/>
      <c r="CB1532" s="240"/>
      <c r="CC1532" s="240"/>
      <c r="CD1532" s="240"/>
      <c r="CE1532" s="240"/>
      <c r="CF1532" s="240"/>
      <c r="CG1532" s="240"/>
      <c r="CH1532" s="240"/>
      <c r="CI1532" s="240"/>
      <c r="CJ1532" s="240"/>
      <c r="CK1532" s="240"/>
      <c r="CL1532" s="240"/>
      <c r="CM1532" s="240"/>
      <c r="CN1532" s="240"/>
      <c r="CO1532" s="240"/>
      <c r="CP1532" s="240"/>
      <c r="CQ1532" s="240"/>
      <c r="CR1532" s="240"/>
      <c r="CS1532" s="240"/>
      <c r="CT1532" s="240"/>
      <c r="CU1532" s="240"/>
      <c r="CV1532" s="240"/>
      <c r="CW1532" s="240"/>
      <c r="CX1532" s="271"/>
      <c r="CY1532" s="271"/>
      <c r="CZ1532" s="271"/>
      <c r="DA1532" s="271"/>
      <c r="DB1532" s="271"/>
      <c r="DC1532" s="271"/>
      <c r="DD1532" s="271"/>
      <c r="DE1532" s="271"/>
      <c r="DF1532" s="271"/>
      <c r="DG1532" s="271"/>
      <c r="DH1532" s="271"/>
      <c r="DI1532" s="271"/>
      <c r="DJ1532" s="271"/>
      <c r="DK1532" s="271"/>
      <c r="DL1532" s="271"/>
      <c r="DM1532" s="271"/>
      <c r="DN1532" s="271"/>
      <c r="DO1532" s="271"/>
      <c r="DP1532" s="271"/>
      <c r="DQ1532" s="271"/>
      <c r="DR1532" s="271"/>
      <c r="DS1532" s="271"/>
      <c r="DT1532" s="271"/>
      <c r="DU1532" s="271"/>
      <c r="DV1532" s="271"/>
      <c r="DW1532" s="271"/>
      <c r="DX1532" s="271"/>
      <c r="DY1532" s="271"/>
      <c r="DZ1532" s="271"/>
      <c r="EA1532" s="271"/>
      <c r="EB1532" s="271"/>
      <c r="EC1532" s="271"/>
      <c r="ED1532" s="271"/>
      <c r="EE1532" s="271"/>
      <c r="EF1532" s="271"/>
      <c r="EG1532" s="271"/>
      <c r="EH1532" s="271"/>
      <c r="EI1532" s="271"/>
      <c r="EJ1532" s="271"/>
      <c r="EK1532" s="271"/>
      <c r="EL1532" s="271"/>
      <c r="EM1532" s="271"/>
      <c r="EN1532" s="271"/>
      <c r="EO1532" s="271"/>
      <c r="EP1532" s="271"/>
      <c r="EQ1532" s="271"/>
      <c r="ER1532" s="271"/>
      <c r="ES1532" s="271"/>
      <c r="ET1532" s="271"/>
      <c r="EU1532" s="271"/>
      <c r="EV1532" s="271"/>
      <c r="EW1532" s="271"/>
      <c r="EX1532" s="271"/>
      <c r="EY1532" s="271"/>
      <c r="EZ1532" s="271"/>
      <c r="FA1532" s="271"/>
      <c r="FB1532" s="271"/>
      <c r="FC1532" s="271"/>
      <c r="FD1532" s="271"/>
      <c r="FE1532" s="271"/>
      <c r="FF1532" s="271"/>
      <c r="FG1532" s="271"/>
      <c r="FH1532" s="271"/>
      <c r="FI1532" s="271"/>
      <c r="FJ1532" s="271"/>
      <c r="FK1532" s="271"/>
      <c r="FL1532" s="271"/>
      <c r="FM1532" s="271"/>
      <c r="FN1532" s="271"/>
      <c r="FO1532" s="271"/>
      <c r="FP1532" s="271"/>
      <c r="FQ1532" s="271"/>
      <c r="FR1532" s="271"/>
      <c r="FS1532" s="271"/>
      <c r="FT1532" s="271"/>
      <c r="FU1532" s="271"/>
      <c r="FV1532" s="271"/>
      <c r="FW1532" s="271"/>
      <c r="FX1532" s="271"/>
      <c r="FY1532" s="271"/>
      <c r="FZ1532" s="271"/>
      <c r="GA1532" s="271"/>
      <c r="GB1532" s="271"/>
      <c r="GC1532" s="271"/>
      <c r="GD1532" s="271"/>
      <c r="GE1532" s="271"/>
      <c r="GF1532" s="271"/>
      <c r="GG1532" s="271"/>
      <c r="GH1532" s="271"/>
      <c r="GI1532" s="271"/>
      <c r="GJ1532" s="271"/>
      <c r="GK1532" s="271"/>
      <c r="GL1532" s="271"/>
      <c r="GM1532" s="271"/>
      <c r="GN1532" s="271"/>
      <c r="GO1532" s="271"/>
      <c r="GP1532" s="271"/>
      <c r="GQ1532" s="271"/>
      <c r="GR1532" s="271"/>
      <c r="GS1532" s="271"/>
      <c r="GT1532" s="271"/>
      <c r="GU1532" s="271"/>
      <c r="GV1532" s="271"/>
      <c r="GW1532" s="271"/>
      <c r="GX1532" s="271"/>
      <c r="GY1532" s="271"/>
      <c r="GZ1532" s="271"/>
      <c r="HA1532" s="271"/>
      <c r="HB1532" s="271"/>
      <c r="HC1532" s="271"/>
      <c r="HD1532" s="271"/>
      <c r="HE1532" s="271"/>
      <c r="HF1532" s="271"/>
      <c r="HG1532" s="271"/>
      <c r="HH1532" s="271"/>
      <c r="HI1532" s="271"/>
      <c r="HJ1532" s="271"/>
      <c r="HK1532" s="271"/>
      <c r="HL1532" s="271"/>
      <c r="HM1532" s="271"/>
      <c r="HN1532" s="271"/>
      <c r="HO1532" s="271"/>
      <c r="HP1532" s="271"/>
      <c r="HQ1532" s="271"/>
      <c r="HR1532" s="271"/>
      <c r="HS1532" s="271"/>
      <c r="HT1532" s="271"/>
      <c r="HU1532" s="271"/>
      <c r="HV1532" s="271"/>
      <c r="HW1532" s="271"/>
      <c r="HX1532" s="271"/>
      <c r="HY1532" s="271"/>
      <c r="HZ1532" s="271"/>
      <c r="IA1532" s="271"/>
      <c r="IB1532" s="271"/>
      <c r="IC1532" s="271"/>
      <c r="ID1532" s="271"/>
      <c r="IE1532" s="271"/>
      <c r="IF1532" s="271"/>
      <c r="IG1532" s="271"/>
      <c r="IH1532" s="271"/>
      <c r="II1532" s="271"/>
      <c r="IJ1532" s="271"/>
      <c r="IK1532" s="271"/>
      <c r="IL1532" s="271"/>
      <c r="IM1532" s="271"/>
      <c r="IN1532" s="271"/>
      <c r="IO1532" s="271"/>
      <c r="IP1532" s="271"/>
      <c r="IQ1532" s="271"/>
      <c r="IR1532" s="271"/>
      <c r="IS1532" s="271"/>
      <c r="IT1532" s="271"/>
      <c r="IU1532" s="271"/>
      <c r="IV1532" s="271"/>
    </row>
    <row r="1533" spans="1:256" s="250" customFormat="1" x14ac:dyDescent="0.2">
      <c r="A1533" s="240" t="s">
        <v>1247</v>
      </c>
      <c r="B1533" s="278">
        <v>35532.145833333336</v>
      </c>
      <c r="C1533" s="278"/>
      <c r="D1533" s="240" t="s">
        <v>1278</v>
      </c>
      <c r="E1533" s="240"/>
      <c r="F1533" s="240"/>
      <c r="G1533" s="240">
        <v>50</v>
      </c>
      <c r="H1533" s="240"/>
      <c r="I1533" s="240"/>
      <c r="J1533" s="240"/>
      <c r="K1533" s="240">
        <v>25</v>
      </c>
      <c r="L1533" s="240"/>
      <c r="M1533" s="240"/>
      <c r="N1533" s="240" t="s">
        <v>1934</v>
      </c>
      <c r="O1533" s="240">
        <v>746</v>
      </c>
      <c r="P1533" s="240"/>
      <c r="Q1533" s="240">
        <v>1100</v>
      </c>
      <c r="R1533" s="240"/>
      <c r="S1533" s="240">
        <v>4.22</v>
      </c>
      <c r="T1533" s="240"/>
      <c r="U1533" s="240">
        <v>62</v>
      </c>
      <c r="V1533" s="240"/>
      <c r="W1533" s="240"/>
      <c r="X1533" s="240"/>
      <c r="Y1533" s="240"/>
      <c r="Z1533" s="240"/>
      <c r="AA1533" s="240">
        <v>2130</v>
      </c>
      <c r="AB1533" s="240"/>
      <c r="AC1533" s="240"/>
      <c r="AD1533" s="240"/>
      <c r="AE1533" s="240"/>
      <c r="AF1533" s="240"/>
      <c r="AG1533" s="240"/>
      <c r="AH1533" s="240"/>
      <c r="AI1533" s="240"/>
      <c r="AJ1533" s="240"/>
      <c r="AK1533" s="240"/>
      <c r="AL1533" s="240"/>
      <c r="AM1533" s="240">
        <v>7.7</v>
      </c>
      <c r="AN1533" s="240"/>
      <c r="AO1533" s="240"/>
      <c r="AP1533" s="240"/>
      <c r="AQ1533" s="240"/>
      <c r="AR1533" s="240"/>
      <c r="AS1533" s="240"/>
      <c r="AT1533" s="240"/>
      <c r="AU1533" s="240"/>
      <c r="AV1533" s="240"/>
      <c r="AW1533" s="240"/>
      <c r="AX1533" s="240"/>
      <c r="AY1533" s="240"/>
      <c r="AZ1533" s="240"/>
      <c r="BA1533" s="240"/>
      <c r="BB1533" s="240"/>
      <c r="BC1533" s="240"/>
      <c r="BD1533" s="240"/>
      <c r="BE1533" s="240"/>
      <c r="BF1533" s="240"/>
      <c r="BG1533" s="240"/>
      <c r="BH1533" s="240"/>
      <c r="BI1533" s="240"/>
      <c r="BJ1533" s="240"/>
      <c r="BK1533" s="240"/>
      <c r="BL1533" s="240"/>
      <c r="BM1533" s="240"/>
      <c r="BN1533" s="240"/>
      <c r="BO1533" s="240"/>
      <c r="BP1533" s="240"/>
      <c r="BQ1533" s="240">
        <v>2E-3</v>
      </c>
      <c r="BR1533" s="240"/>
      <c r="BS1533" s="240"/>
      <c r="BT1533" s="240"/>
      <c r="BU1533" s="240"/>
      <c r="BV1533" s="240"/>
      <c r="BW1533" s="240"/>
      <c r="BX1533" s="240"/>
      <c r="BY1533" s="240"/>
      <c r="BZ1533" s="240"/>
      <c r="CA1533" s="240"/>
      <c r="CB1533" s="240"/>
      <c r="CC1533" s="240"/>
      <c r="CD1533" s="240"/>
      <c r="CE1533" s="240"/>
      <c r="CF1533" s="240"/>
      <c r="CG1533" s="240"/>
      <c r="CH1533" s="240"/>
      <c r="CI1533" s="240"/>
      <c r="CJ1533" s="240"/>
      <c r="CK1533" s="240"/>
      <c r="CL1533" s="240"/>
      <c r="CM1533" s="240"/>
      <c r="CN1533" s="240"/>
      <c r="CO1533" s="240"/>
      <c r="CP1533" s="240"/>
      <c r="CQ1533" s="240"/>
      <c r="CR1533" s="240"/>
      <c r="CS1533" s="240"/>
      <c r="CT1533" s="240"/>
      <c r="CU1533" s="240"/>
      <c r="CV1533" s="240"/>
      <c r="CW1533" s="240"/>
      <c r="CX1533" s="271"/>
      <c r="CY1533" s="271"/>
      <c r="CZ1533" s="271"/>
      <c r="DA1533" s="271"/>
      <c r="DB1533" s="271"/>
      <c r="DC1533" s="271"/>
      <c r="DD1533" s="271"/>
      <c r="DE1533" s="271"/>
      <c r="DF1533" s="271"/>
      <c r="DG1533" s="271"/>
      <c r="DH1533" s="271"/>
      <c r="DI1533" s="271"/>
      <c r="DJ1533" s="271"/>
      <c r="DK1533" s="271"/>
      <c r="DL1533" s="271"/>
      <c r="DM1533" s="271"/>
      <c r="DN1533" s="271"/>
      <c r="DO1533" s="271"/>
      <c r="DP1533" s="271"/>
      <c r="DQ1533" s="271"/>
      <c r="DR1533" s="271"/>
      <c r="DS1533" s="271"/>
      <c r="DT1533" s="271"/>
      <c r="DU1533" s="271"/>
      <c r="DV1533" s="271"/>
      <c r="DW1533" s="271"/>
      <c r="DX1533" s="271"/>
      <c r="DY1533" s="271"/>
      <c r="DZ1533" s="271"/>
      <c r="EA1533" s="271"/>
      <c r="EB1533" s="271"/>
      <c r="EC1533" s="271"/>
      <c r="ED1533" s="271"/>
      <c r="EE1533" s="271"/>
      <c r="EF1533" s="271"/>
      <c r="EG1533" s="271"/>
      <c r="EH1533" s="271"/>
      <c r="EI1533" s="271"/>
      <c r="EJ1533" s="271"/>
      <c r="EK1533" s="271"/>
      <c r="EL1533" s="271"/>
      <c r="EM1533" s="271"/>
      <c r="EN1533" s="271"/>
      <c r="EO1533" s="271"/>
      <c r="EP1533" s="271"/>
      <c r="EQ1533" s="271"/>
      <c r="ER1533" s="271"/>
      <c r="ES1533" s="271"/>
      <c r="ET1533" s="271"/>
      <c r="EU1533" s="271"/>
      <c r="EV1533" s="271"/>
      <c r="EW1533" s="271"/>
      <c r="EX1533" s="271"/>
      <c r="EY1533" s="271"/>
      <c r="EZ1533" s="271"/>
      <c r="FA1533" s="271"/>
      <c r="FB1533" s="271"/>
      <c r="FC1533" s="271"/>
      <c r="FD1533" s="271"/>
      <c r="FE1533" s="271"/>
      <c r="FF1533" s="271"/>
      <c r="FG1533" s="271"/>
      <c r="FH1533" s="271"/>
      <c r="FI1533" s="271"/>
      <c r="FJ1533" s="271"/>
      <c r="FK1533" s="271"/>
      <c r="FL1533" s="271"/>
      <c r="FM1533" s="271"/>
      <c r="FN1533" s="271"/>
      <c r="FO1533" s="271"/>
      <c r="FP1533" s="271"/>
      <c r="FQ1533" s="271"/>
      <c r="FR1533" s="271"/>
      <c r="FS1533" s="271"/>
      <c r="FT1533" s="271"/>
      <c r="FU1533" s="271"/>
      <c r="FV1533" s="271"/>
      <c r="FW1533" s="271"/>
      <c r="FX1533" s="271"/>
      <c r="FY1533" s="271"/>
      <c r="FZ1533" s="271"/>
      <c r="GA1533" s="271"/>
      <c r="GB1533" s="271"/>
      <c r="GC1533" s="271"/>
      <c r="GD1533" s="271"/>
      <c r="GE1533" s="271"/>
      <c r="GF1533" s="271"/>
      <c r="GG1533" s="271"/>
      <c r="GH1533" s="271"/>
      <c r="GI1533" s="271"/>
      <c r="GJ1533" s="271"/>
      <c r="GK1533" s="271"/>
      <c r="GL1533" s="271"/>
      <c r="GM1533" s="271"/>
      <c r="GN1533" s="271"/>
      <c r="GO1533" s="271"/>
      <c r="GP1533" s="271"/>
      <c r="GQ1533" s="271"/>
      <c r="GR1533" s="271"/>
      <c r="GS1533" s="271"/>
      <c r="GT1533" s="271"/>
      <c r="GU1533" s="271"/>
      <c r="GV1533" s="271"/>
      <c r="GW1533" s="271"/>
      <c r="GX1533" s="271"/>
      <c r="GY1533" s="271"/>
      <c r="GZ1533" s="271"/>
      <c r="HA1533" s="271"/>
      <c r="HB1533" s="271"/>
      <c r="HC1533" s="271"/>
      <c r="HD1533" s="271"/>
      <c r="HE1533" s="271"/>
      <c r="HF1533" s="271"/>
      <c r="HG1533" s="271"/>
      <c r="HH1533" s="271"/>
      <c r="HI1533" s="271"/>
      <c r="HJ1533" s="271"/>
      <c r="HK1533" s="271"/>
      <c r="HL1533" s="271"/>
      <c r="HM1533" s="271"/>
      <c r="HN1533" s="271"/>
      <c r="HO1533" s="271"/>
      <c r="HP1533" s="271"/>
      <c r="HQ1533" s="271"/>
      <c r="HR1533" s="271"/>
      <c r="HS1533" s="271"/>
      <c r="HT1533" s="271"/>
      <c r="HU1533" s="271"/>
      <c r="HV1533" s="271"/>
      <c r="HW1533" s="271"/>
      <c r="HX1533" s="271"/>
      <c r="HY1533" s="271"/>
      <c r="HZ1533" s="271"/>
      <c r="IA1533" s="271"/>
      <c r="IB1533" s="271"/>
      <c r="IC1533" s="271"/>
      <c r="ID1533" s="271"/>
      <c r="IE1533" s="271"/>
      <c r="IF1533" s="271"/>
      <c r="IG1533" s="271"/>
      <c r="IH1533" s="271"/>
      <c r="II1533" s="271"/>
      <c r="IJ1533" s="271"/>
      <c r="IK1533" s="271"/>
      <c r="IL1533" s="271"/>
      <c r="IM1533" s="271"/>
      <c r="IN1533" s="271"/>
      <c r="IO1533" s="271"/>
      <c r="IP1533" s="271"/>
      <c r="IQ1533" s="271"/>
      <c r="IR1533" s="271"/>
      <c r="IS1533" s="271"/>
      <c r="IT1533" s="271"/>
      <c r="IU1533" s="271"/>
      <c r="IV1533" s="271"/>
    </row>
    <row r="1534" spans="1:256" s="250" customFormat="1" x14ac:dyDescent="0.2">
      <c r="A1534" s="240" t="s">
        <v>1247</v>
      </c>
      <c r="B1534" s="278">
        <v>35532.204861111109</v>
      </c>
      <c r="C1534" s="278"/>
      <c r="D1534" s="240" t="s">
        <v>1279</v>
      </c>
      <c r="E1534" s="240"/>
      <c r="F1534" s="240"/>
      <c r="G1534" s="240">
        <v>50</v>
      </c>
      <c r="H1534" s="240"/>
      <c r="I1534" s="240"/>
      <c r="J1534" s="240"/>
      <c r="K1534" s="240">
        <v>33</v>
      </c>
      <c r="L1534" s="240"/>
      <c r="M1534" s="240"/>
      <c r="N1534" s="240"/>
      <c r="O1534" s="240">
        <v>263</v>
      </c>
      <c r="P1534" s="240"/>
      <c r="Q1534" s="240"/>
      <c r="R1534" s="240"/>
      <c r="S1534" s="240">
        <v>3.96</v>
      </c>
      <c r="T1534" s="240"/>
      <c r="U1534" s="240">
        <v>16</v>
      </c>
      <c r="V1534" s="240"/>
      <c r="W1534" s="240"/>
      <c r="X1534" s="240"/>
      <c r="Y1534" s="240"/>
      <c r="Z1534" s="240"/>
      <c r="AA1534" s="240"/>
      <c r="AB1534" s="240"/>
      <c r="AC1534" s="240"/>
      <c r="AD1534" s="240"/>
      <c r="AE1534" s="240"/>
      <c r="AF1534" s="240"/>
      <c r="AG1534" s="240"/>
      <c r="AH1534" s="240"/>
      <c r="AI1534" s="240"/>
      <c r="AJ1534" s="240"/>
      <c r="AK1534" s="240"/>
      <c r="AL1534" s="240"/>
      <c r="AM1534" s="240"/>
      <c r="AN1534" s="240"/>
      <c r="AO1534" s="240"/>
      <c r="AP1534" s="240"/>
      <c r="AQ1534" s="240"/>
      <c r="AR1534" s="240"/>
      <c r="AS1534" s="240"/>
      <c r="AT1534" s="240"/>
      <c r="AU1534" s="240"/>
      <c r="AV1534" s="240"/>
      <c r="AW1534" s="240"/>
      <c r="AX1534" s="240"/>
      <c r="AY1534" s="240"/>
      <c r="AZ1534" s="240"/>
      <c r="BA1534" s="240"/>
      <c r="BB1534" s="240"/>
      <c r="BC1534" s="240"/>
      <c r="BD1534" s="240"/>
      <c r="BE1534" s="240"/>
      <c r="BF1534" s="240"/>
      <c r="BG1534" s="240"/>
      <c r="BH1534" s="240"/>
      <c r="BI1534" s="240"/>
      <c r="BJ1534" s="240"/>
      <c r="BK1534" s="240"/>
      <c r="BL1534" s="240"/>
      <c r="BM1534" s="240"/>
      <c r="BN1534" s="240"/>
      <c r="BO1534" s="240"/>
      <c r="BP1534" s="240"/>
      <c r="BQ1534" s="240"/>
      <c r="BR1534" s="240"/>
      <c r="BS1534" s="240"/>
      <c r="BT1534" s="240"/>
      <c r="BU1534" s="240"/>
      <c r="BV1534" s="240"/>
      <c r="BW1534" s="240"/>
      <c r="BX1534" s="240"/>
      <c r="BY1534" s="240"/>
      <c r="BZ1534" s="240"/>
      <c r="CA1534" s="240"/>
      <c r="CB1534" s="240"/>
      <c r="CC1534" s="240"/>
      <c r="CD1534" s="240"/>
      <c r="CE1534" s="240"/>
      <c r="CF1534" s="240"/>
      <c r="CG1534" s="240"/>
      <c r="CH1534" s="240"/>
      <c r="CI1534" s="240"/>
      <c r="CJ1534" s="240"/>
      <c r="CK1534" s="240"/>
      <c r="CL1534" s="240"/>
      <c r="CM1534" s="240"/>
      <c r="CN1534" s="240"/>
      <c r="CO1534" s="240"/>
      <c r="CP1534" s="240"/>
      <c r="CQ1534" s="240"/>
      <c r="CR1534" s="240"/>
      <c r="CS1534" s="240"/>
      <c r="CT1534" s="240"/>
      <c r="CU1534" s="240"/>
      <c r="CV1534" s="240"/>
      <c r="CW1534" s="240"/>
      <c r="CX1534" s="271"/>
      <c r="CY1534" s="271"/>
      <c r="CZ1534" s="271"/>
      <c r="DA1534" s="271"/>
      <c r="DB1534" s="271"/>
      <c r="DC1534" s="271"/>
      <c r="DD1534" s="271"/>
      <c r="DE1534" s="271"/>
      <c r="DF1534" s="271"/>
      <c r="DG1534" s="271"/>
      <c r="DH1534" s="271"/>
      <c r="DI1534" s="271"/>
      <c r="DJ1534" s="271"/>
      <c r="DK1534" s="271"/>
      <c r="DL1534" s="271"/>
      <c r="DM1534" s="271"/>
      <c r="DN1534" s="271"/>
      <c r="DO1534" s="271"/>
      <c r="DP1534" s="271"/>
      <c r="DQ1534" s="271"/>
      <c r="DR1534" s="271"/>
      <c r="DS1534" s="271"/>
      <c r="DT1534" s="271"/>
      <c r="DU1534" s="271"/>
      <c r="DV1534" s="271"/>
      <c r="DW1534" s="271"/>
      <c r="DX1534" s="271"/>
      <c r="DY1534" s="271"/>
      <c r="DZ1534" s="271"/>
      <c r="EA1534" s="271"/>
      <c r="EB1534" s="271"/>
      <c r="EC1534" s="271"/>
      <c r="ED1534" s="271"/>
      <c r="EE1534" s="271"/>
      <c r="EF1534" s="271"/>
      <c r="EG1534" s="271"/>
      <c r="EH1534" s="271"/>
      <c r="EI1534" s="271"/>
      <c r="EJ1534" s="271"/>
      <c r="EK1534" s="271"/>
      <c r="EL1534" s="271"/>
      <c r="EM1534" s="271"/>
      <c r="EN1534" s="271"/>
      <c r="EO1534" s="271"/>
      <c r="EP1534" s="271"/>
      <c r="EQ1534" s="271"/>
      <c r="ER1534" s="271"/>
      <c r="ES1534" s="271"/>
      <c r="ET1534" s="271"/>
      <c r="EU1534" s="271"/>
      <c r="EV1534" s="271"/>
      <c r="EW1534" s="271"/>
      <c r="EX1534" s="271"/>
      <c r="EY1534" s="271"/>
      <c r="EZ1534" s="271"/>
      <c r="FA1534" s="271"/>
      <c r="FB1534" s="271"/>
      <c r="FC1534" s="271"/>
      <c r="FD1534" s="271"/>
      <c r="FE1534" s="271"/>
      <c r="FF1534" s="271"/>
      <c r="FG1534" s="271"/>
      <c r="FH1534" s="271"/>
      <c r="FI1534" s="271"/>
      <c r="FJ1534" s="271"/>
      <c r="FK1534" s="271"/>
      <c r="FL1534" s="271"/>
      <c r="FM1534" s="271"/>
      <c r="FN1534" s="271"/>
      <c r="FO1534" s="271"/>
      <c r="FP1534" s="271"/>
      <c r="FQ1534" s="271"/>
      <c r="FR1534" s="271"/>
      <c r="FS1534" s="271"/>
      <c r="FT1534" s="271"/>
      <c r="FU1534" s="271"/>
      <c r="FV1534" s="271"/>
      <c r="FW1534" s="271"/>
      <c r="FX1534" s="271"/>
      <c r="FY1534" s="271"/>
      <c r="FZ1534" s="271"/>
      <c r="GA1534" s="271"/>
      <c r="GB1534" s="271"/>
      <c r="GC1534" s="271"/>
      <c r="GD1534" s="271"/>
      <c r="GE1534" s="271"/>
      <c r="GF1534" s="271"/>
      <c r="GG1534" s="271"/>
      <c r="GH1534" s="271"/>
      <c r="GI1534" s="271"/>
      <c r="GJ1534" s="271"/>
      <c r="GK1534" s="271"/>
      <c r="GL1534" s="271"/>
      <c r="GM1534" s="271"/>
      <c r="GN1534" s="271"/>
      <c r="GO1534" s="271"/>
      <c r="GP1534" s="271"/>
      <c r="GQ1534" s="271"/>
      <c r="GR1534" s="271"/>
      <c r="GS1534" s="271"/>
      <c r="GT1534" s="271"/>
      <c r="GU1534" s="271"/>
      <c r="GV1534" s="271"/>
      <c r="GW1534" s="271"/>
      <c r="GX1534" s="271"/>
      <c r="GY1534" s="271"/>
      <c r="GZ1534" s="271"/>
      <c r="HA1534" s="271"/>
      <c r="HB1534" s="271"/>
      <c r="HC1534" s="271"/>
      <c r="HD1534" s="271"/>
      <c r="HE1534" s="271"/>
      <c r="HF1534" s="271"/>
      <c r="HG1534" s="271"/>
      <c r="HH1534" s="271"/>
      <c r="HI1534" s="271"/>
      <c r="HJ1534" s="271"/>
      <c r="HK1534" s="271"/>
      <c r="HL1534" s="271"/>
      <c r="HM1534" s="271"/>
      <c r="HN1534" s="271"/>
      <c r="HO1534" s="271"/>
      <c r="HP1534" s="271"/>
      <c r="HQ1534" s="271"/>
      <c r="HR1534" s="271"/>
      <c r="HS1534" s="271"/>
      <c r="HT1534" s="271"/>
      <c r="HU1534" s="271"/>
      <c r="HV1534" s="271"/>
      <c r="HW1534" s="271"/>
      <c r="HX1534" s="271"/>
      <c r="HY1534" s="271"/>
      <c r="HZ1534" s="271"/>
      <c r="IA1534" s="271"/>
      <c r="IB1534" s="271"/>
      <c r="IC1534" s="271"/>
      <c r="ID1534" s="271"/>
      <c r="IE1534" s="271"/>
      <c r="IF1534" s="271"/>
      <c r="IG1534" s="271"/>
      <c r="IH1534" s="271"/>
      <c r="II1534" s="271"/>
      <c r="IJ1534" s="271"/>
      <c r="IK1534" s="271"/>
      <c r="IL1534" s="271"/>
      <c r="IM1534" s="271"/>
      <c r="IN1534" s="271"/>
      <c r="IO1534" s="271"/>
      <c r="IP1534" s="271"/>
      <c r="IQ1534" s="271"/>
      <c r="IR1534" s="271"/>
      <c r="IS1534" s="271"/>
      <c r="IT1534" s="271"/>
      <c r="IU1534" s="271"/>
      <c r="IV1534" s="271"/>
    </row>
    <row r="1535" spans="1:256" s="250" customFormat="1" x14ac:dyDescent="0.2">
      <c r="A1535" s="240" t="s">
        <v>1247</v>
      </c>
      <c r="B1535" s="278">
        <v>35532.347222222219</v>
      </c>
      <c r="C1535" s="278"/>
      <c r="D1535" s="240" t="s">
        <v>1280</v>
      </c>
      <c r="E1535" s="240"/>
      <c r="F1535" s="240"/>
      <c r="G1535" s="240">
        <v>50</v>
      </c>
      <c r="H1535" s="240"/>
      <c r="I1535" s="240"/>
      <c r="J1535" s="240"/>
      <c r="K1535" s="240">
        <v>28</v>
      </c>
      <c r="L1535" s="240"/>
      <c r="M1535" s="240"/>
      <c r="N1535" s="240"/>
      <c r="O1535" s="240">
        <v>375</v>
      </c>
      <c r="P1535" s="240"/>
      <c r="Q1535" s="240"/>
      <c r="R1535" s="240"/>
      <c r="S1535" s="240">
        <v>3.4699999999999998</v>
      </c>
      <c r="T1535" s="240"/>
      <c r="U1535" s="240">
        <v>9.6999999999999993</v>
      </c>
      <c r="V1535" s="240"/>
      <c r="W1535" s="240"/>
      <c r="X1535" s="240"/>
      <c r="Y1535" s="240"/>
      <c r="Z1535" s="240"/>
      <c r="AA1535" s="240"/>
      <c r="AB1535" s="240"/>
      <c r="AC1535" s="240"/>
      <c r="AD1535" s="240"/>
      <c r="AE1535" s="240"/>
      <c r="AF1535" s="240"/>
      <c r="AG1535" s="240"/>
      <c r="AH1535" s="240"/>
      <c r="AI1535" s="240"/>
      <c r="AJ1535" s="240"/>
      <c r="AK1535" s="240"/>
      <c r="AL1535" s="240"/>
      <c r="AM1535" s="240"/>
      <c r="AN1535" s="240"/>
      <c r="AO1535" s="240"/>
      <c r="AP1535" s="240"/>
      <c r="AQ1535" s="240"/>
      <c r="AR1535" s="240"/>
      <c r="AS1535" s="240"/>
      <c r="AT1535" s="240"/>
      <c r="AU1535" s="240"/>
      <c r="AV1535" s="240"/>
      <c r="AW1535" s="240"/>
      <c r="AX1535" s="240"/>
      <c r="AY1535" s="240"/>
      <c r="AZ1535" s="240"/>
      <c r="BA1535" s="240"/>
      <c r="BB1535" s="240"/>
      <c r="BC1535" s="240"/>
      <c r="BD1535" s="240"/>
      <c r="BE1535" s="240"/>
      <c r="BF1535" s="240"/>
      <c r="BG1535" s="240"/>
      <c r="BH1535" s="240"/>
      <c r="BI1535" s="240"/>
      <c r="BJ1535" s="240"/>
      <c r="BK1535" s="240"/>
      <c r="BL1535" s="240"/>
      <c r="BM1535" s="240"/>
      <c r="BN1535" s="240"/>
      <c r="BO1535" s="240"/>
      <c r="BP1535" s="240"/>
      <c r="BQ1535" s="240"/>
      <c r="BR1535" s="240"/>
      <c r="BS1535" s="240"/>
      <c r="BT1535" s="240"/>
      <c r="BU1535" s="240"/>
      <c r="BV1535" s="240"/>
      <c r="BW1535" s="240"/>
      <c r="BX1535" s="240"/>
      <c r="BY1535" s="240"/>
      <c r="BZ1535" s="240"/>
      <c r="CA1535" s="240"/>
      <c r="CB1535" s="240"/>
      <c r="CC1535" s="240"/>
      <c r="CD1535" s="240"/>
      <c r="CE1535" s="240"/>
      <c r="CF1535" s="240"/>
      <c r="CG1535" s="240"/>
      <c r="CH1535" s="240"/>
      <c r="CI1535" s="240"/>
      <c r="CJ1535" s="240"/>
      <c r="CK1535" s="240"/>
      <c r="CL1535" s="240"/>
      <c r="CM1535" s="240"/>
      <c r="CN1535" s="240"/>
      <c r="CO1535" s="240"/>
      <c r="CP1535" s="240"/>
      <c r="CQ1535" s="240"/>
      <c r="CR1535" s="240"/>
      <c r="CS1535" s="240"/>
      <c r="CT1535" s="240"/>
      <c r="CU1535" s="240"/>
      <c r="CV1535" s="240"/>
      <c r="CW1535" s="240"/>
      <c r="CX1535" s="271"/>
      <c r="CY1535" s="271"/>
      <c r="CZ1535" s="271"/>
      <c r="DA1535" s="271"/>
      <c r="DB1535" s="271"/>
      <c r="DC1535" s="271"/>
      <c r="DD1535" s="271"/>
      <c r="DE1535" s="271"/>
      <c r="DF1535" s="271"/>
      <c r="DG1535" s="271"/>
      <c r="DH1535" s="271"/>
      <c r="DI1535" s="271"/>
      <c r="DJ1535" s="271"/>
      <c r="DK1535" s="271"/>
      <c r="DL1535" s="271"/>
      <c r="DM1535" s="271"/>
      <c r="DN1535" s="271"/>
      <c r="DO1535" s="271"/>
      <c r="DP1535" s="271"/>
      <c r="DQ1535" s="271"/>
      <c r="DR1535" s="271"/>
      <c r="DS1535" s="271"/>
      <c r="DT1535" s="271"/>
      <c r="DU1535" s="271"/>
      <c r="DV1535" s="271"/>
      <c r="DW1535" s="271"/>
      <c r="DX1535" s="271"/>
      <c r="DY1535" s="271"/>
      <c r="DZ1535" s="271"/>
      <c r="EA1535" s="271"/>
      <c r="EB1535" s="271"/>
      <c r="EC1535" s="271"/>
      <c r="ED1535" s="271"/>
      <c r="EE1535" s="271"/>
      <c r="EF1535" s="271"/>
      <c r="EG1535" s="271"/>
      <c r="EH1535" s="271"/>
      <c r="EI1535" s="271"/>
      <c r="EJ1535" s="271"/>
      <c r="EK1535" s="271"/>
      <c r="EL1535" s="271"/>
      <c r="EM1535" s="271"/>
      <c r="EN1535" s="271"/>
      <c r="EO1535" s="271"/>
      <c r="EP1535" s="271"/>
      <c r="EQ1535" s="271"/>
      <c r="ER1535" s="271"/>
      <c r="ES1535" s="271"/>
      <c r="ET1535" s="271"/>
      <c r="EU1535" s="271"/>
      <c r="EV1535" s="271"/>
      <c r="EW1535" s="271"/>
      <c r="EX1535" s="271"/>
      <c r="EY1535" s="271"/>
      <c r="EZ1535" s="271"/>
      <c r="FA1535" s="271"/>
      <c r="FB1535" s="271"/>
      <c r="FC1535" s="271"/>
      <c r="FD1535" s="271"/>
      <c r="FE1535" s="271"/>
      <c r="FF1535" s="271"/>
      <c r="FG1535" s="271"/>
      <c r="FH1535" s="271"/>
      <c r="FI1535" s="271"/>
      <c r="FJ1535" s="271"/>
      <c r="FK1535" s="271"/>
      <c r="FL1535" s="271"/>
      <c r="FM1535" s="271"/>
      <c r="FN1535" s="271"/>
      <c r="FO1535" s="271"/>
      <c r="FP1535" s="271"/>
      <c r="FQ1535" s="271"/>
      <c r="FR1535" s="271"/>
      <c r="FS1535" s="271"/>
      <c r="FT1535" s="271"/>
      <c r="FU1535" s="271"/>
      <c r="FV1535" s="271"/>
      <c r="FW1535" s="271"/>
      <c r="FX1535" s="271"/>
      <c r="FY1535" s="271"/>
      <c r="FZ1535" s="271"/>
      <c r="GA1535" s="271"/>
      <c r="GB1535" s="271"/>
      <c r="GC1535" s="271"/>
      <c r="GD1535" s="271"/>
      <c r="GE1535" s="271"/>
      <c r="GF1535" s="271"/>
      <c r="GG1535" s="271"/>
      <c r="GH1535" s="271"/>
      <c r="GI1535" s="271"/>
      <c r="GJ1535" s="271"/>
      <c r="GK1535" s="271"/>
      <c r="GL1535" s="271"/>
      <c r="GM1535" s="271"/>
      <c r="GN1535" s="271"/>
      <c r="GO1535" s="271"/>
      <c r="GP1535" s="271"/>
      <c r="GQ1535" s="271"/>
      <c r="GR1535" s="271"/>
      <c r="GS1535" s="271"/>
      <c r="GT1535" s="271"/>
      <c r="GU1535" s="271"/>
      <c r="GV1535" s="271"/>
      <c r="GW1535" s="271"/>
      <c r="GX1535" s="271"/>
      <c r="GY1535" s="271"/>
      <c r="GZ1535" s="271"/>
      <c r="HA1535" s="271"/>
      <c r="HB1535" s="271"/>
      <c r="HC1535" s="271"/>
      <c r="HD1535" s="271"/>
      <c r="HE1535" s="271"/>
      <c r="HF1535" s="271"/>
      <c r="HG1535" s="271"/>
      <c r="HH1535" s="271"/>
      <c r="HI1535" s="271"/>
      <c r="HJ1535" s="271"/>
      <c r="HK1535" s="271"/>
      <c r="HL1535" s="271"/>
      <c r="HM1535" s="271"/>
      <c r="HN1535" s="271"/>
      <c r="HO1535" s="271"/>
      <c r="HP1535" s="271"/>
      <c r="HQ1535" s="271"/>
      <c r="HR1535" s="271"/>
      <c r="HS1535" s="271"/>
      <c r="HT1535" s="271"/>
      <c r="HU1535" s="271"/>
      <c r="HV1535" s="271"/>
      <c r="HW1535" s="271"/>
      <c r="HX1535" s="271"/>
      <c r="HY1535" s="271"/>
      <c r="HZ1535" s="271"/>
      <c r="IA1535" s="271"/>
      <c r="IB1535" s="271"/>
      <c r="IC1535" s="271"/>
      <c r="ID1535" s="271"/>
      <c r="IE1535" s="271"/>
      <c r="IF1535" s="271"/>
      <c r="IG1535" s="271"/>
      <c r="IH1535" s="271"/>
      <c r="II1535" s="271"/>
      <c r="IJ1535" s="271"/>
      <c r="IK1535" s="271"/>
      <c r="IL1535" s="271"/>
      <c r="IM1535" s="271"/>
      <c r="IN1535" s="271"/>
      <c r="IO1535" s="271"/>
      <c r="IP1535" s="271"/>
      <c r="IQ1535" s="271"/>
      <c r="IR1535" s="271"/>
      <c r="IS1535" s="271"/>
      <c r="IT1535" s="271"/>
      <c r="IU1535" s="271"/>
      <c r="IV1535" s="271"/>
    </row>
    <row r="1536" spans="1:256" s="250" customFormat="1" x14ac:dyDescent="0.2">
      <c r="A1536" s="240" t="s">
        <v>1247</v>
      </c>
      <c r="B1536" s="278">
        <v>35532.506944444445</v>
      </c>
      <c r="C1536" s="278"/>
      <c r="D1536" s="240" t="s">
        <v>1281</v>
      </c>
      <c r="E1536" s="240"/>
      <c r="F1536" s="240"/>
      <c r="G1536" s="240">
        <v>50</v>
      </c>
      <c r="H1536" s="240"/>
      <c r="I1536" s="240"/>
      <c r="J1536" s="240"/>
      <c r="K1536" s="240">
        <v>23</v>
      </c>
      <c r="L1536" s="240"/>
      <c r="M1536" s="240"/>
      <c r="N1536" s="240"/>
      <c r="O1536" s="240">
        <v>352</v>
      </c>
      <c r="P1536" s="240"/>
      <c r="Q1536" s="240"/>
      <c r="R1536" s="240"/>
      <c r="S1536" s="240">
        <v>4.97</v>
      </c>
      <c r="T1536" s="240"/>
      <c r="U1536" s="240">
        <v>11</v>
      </c>
      <c r="V1536" s="240"/>
      <c r="W1536" s="240"/>
      <c r="X1536" s="240"/>
      <c r="Y1536" s="240"/>
      <c r="Z1536" s="240"/>
      <c r="AA1536" s="240"/>
      <c r="AB1536" s="240"/>
      <c r="AC1536" s="240"/>
      <c r="AD1536" s="240"/>
      <c r="AE1536" s="240"/>
      <c r="AF1536" s="240"/>
      <c r="AG1536" s="240"/>
      <c r="AH1536" s="240"/>
      <c r="AI1536" s="240"/>
      <c r="AJ1536" s="240"/>
      <c r="AK1536" s="240"/>
      <c r="AL1536" s="240"/>
      <c r="AM1536" s="240"/>
      <c r="AN1536" s="240"/>
      <c r="AO1536" s="240"/>
      <c r="AP1536" s="240"/>
      <c r="AQ1536" s="240"/>
      <c r="AR1536" s="240"/>
      <c r="AS1536" s="240"/>
      <c r="AT1536" s="240"/>
      <c r="AU1536" s="240"/>
      <c r="AV1536" s="240"/>
      <c r="AW1536" s="240"/>
      <c r="AX1536" s="240"/>
      <c r="AY1536" s="240"/>
      <c r="AZ1536" s="240"/>
      <c r="BA1536" s="240"/>
      <c r="BB1536" s="240"/>
      <c r="BC1536" s="240"/>
      <c r="BD1536" s="240"/>
      <c r="BE1536" s="240"/>
      <c r="BF1536" s="240"/>
      <c r="BG1536" s="240"/>
      <c r="BH1536" s="240"/>
      <c r="BI1536" s="240"/>
      <c r="BJ1536" s="240"/>
      <c r="BK1536" s="240"/>
      <c r="BL1536" s="240"/>
      <c r="BM1536" s="240"/>
      <c r="BN1536" s="240"/>
      <c r="BO1536" s="240"/>
      <c r="BP1536" s="240"/>
      <c r="BQ1536" s="240"/>
      <c r="BR1536" s="240"/>
      <c r="BS1536" s="240"/>
      <c r="BT1536" s="240"/>
      <c r="BU1536" s="240"/>
      <c r="BV1536" s="240"/>
      <c r="BW1536" s="240"/>
      <c r="BX1536" s="240"/>
      <c r="BY1536" s="240"/>
      <c r="BZ1536" s="240"/>
      <c r="CA1536" s="240"/>
      <c r="CB1536" s="240"/>
      <c r="CC1536" s="240"/>
      <c r="CD1536" s="240"/>
      <c r="CE1536" s="240"/>
      <c r="CF1536" s="240"/>
      <c r="CG1536" s="240"/>
      <c r="CH1536" s="240"/>
      <c r="CI1536" s="240"/>
      <c r="CJ1536" s="240"/>
      <c r="CK1536" s="240"/>
      <c r="CL1536" s="240"/>
      <c r="CM1536" s="240"/>
      <c r="CN1536" s="240"/>
      <c r="CO1536" s="240"/>
      <c r="CP1536" s="240"/>
      <c r="CQ1536" s="240"/>
      <c r="CR1536" s="240"/>
      <c r="CS1536" s="240"/>
      <c r="CT1536" s="240"/>
      <c r="CU1536" s="240"/>
      <c r="CV1536" s="240"/>
      <c r="CW1536" s="240"/>
      <c r="CX1536" s="271"/>
      <c r="CY1536" s="271"/>
      <c r="CZ1536" s="271"/>
      <c r="DA1536" s="271"/>
      <c r="DB1536" s="271"/>
      <c r="DC1536" s="271"/>
      <c r="DD1536" s="271"/>
      <c r="DE1536" s="271"/>
      <c r="DF1536" s="271"/>
      <c r="DG1536" s="271"/>
      <c r="DH1536" s="271"/>
      <c r="DI1536" s="271"/>
      <c r="DJ1536" s="271"/>
      <c r="DK1536" s="271"/>
      <c r="DL1536" s="271"/>
      <c r="DM1536" s="271"/>
      <c r="DN1536" s="271"/>
      <c r="DO1536" s="271"/>
      <c r="DP1536" s="271"/>
      <c r="DQ1536" s="271"/>
      <c r="DR1536" s="271"/>
      <c r="DS1536" s="271"/>
      <c r="DT1536" s="271"/>
      <c r="DU1536" s="271"/>
      <c r="DV1536" s="271"/>
      <c r="DW1536" s="271"/>
      <c r="DX1536" s="271"/>
      <c r="DY1536" s="271"/>
      <c r="DZ1536" s="271"/>
      <c r="EA1536" s="271"/>
      <c r="EB1536" s="271"/>
      <c r="EC1536" s="271"/>
      <c r="ED1536" s="271"/>
      <c r="EE1536" s="271"/>
      <c r="EF1536" s="271"/>
      <c r="EG1536" s="271"/>
      <c r="EH1536" s="271"/>
      <c r="EI1536" s="271"/>
      <c r="EJ1536" s="271"/>
      <c r="EK1536" s="271"/>
      <c r="EL1536" s="271"/>
      <c r="EM1536" s="271"/>
      <c r="EN1536" s="271"/>
      <c r="EO1536" s="271"/>
      <c r="EP1536" s="271"/>
      <c r="EQ1536" s="271"/>
      <c r="ER1536" s="271"/>
      <c r="ES1536" s="271"/>
      <c r="ET1536" s="271"/>
      <c r="EU1536" s="271"/>
      <c r="EV1536" s="271"/>
      <c r="EW1536" s="271"/>
      <c r="EX1536" s="271"/>
      <c r="EY1536" s="271"/>
      <c r="EZ1536" s="271"/>
      <c r="FA1536" s="271"/>
      <c r="FB1536" s="271"/>
      <c r="FC1536" s="271"/>
      <c r="FD1536" s="271"/>
      <c r="FE1536" s="271"/>
      <c r="FF1536" s="271"/>
      <c r="FG1536" s="271"/>
      <c r="FH1536" s="271"/>
      <c r="FI1536" s="271"/>
      <c r="FJ1536" s="271"/>
      <c r="FK1536" s="271"/>
      <c r="FL1536" s="271"/>
      <c r="FM1536" s="271"/>
      <c r="FN1536" s="271"/>
      <c r="FO1536" s="271"/>
      <c r="FP1536" s="271"/>
      <c r="FQ1536" s="271"/>
      <c r="FR1536" s="271"/>
      <c r="FS1536" s="271"/>
      <c r="FT1536" s="271"/>
      <c r="FU1536" s="271"/>
      <c r="FV1536" s="271"/>
      <c r="FW1536" s="271"/>
      <c r="FX1536" s="271"/>
      <c r="FY1536" s="271"/>
      <c r="FZ1536" s="271"/>
      <c r="GA1536" s="271"/>
      <c r="GB1536" s="271"/>
      <c r="GC1536" s="271"/>
      <c r="GD1536" s="271"/>
      <c r="GE1536" s="271"/>
      <c r="GF1536" s="271"/>
      <c r="GG1536" s="271"/>
      <c r="GH1536" s="271"/>
      <c r="GI1536" s="271"/>
      <c r="GJ1536" s="271"/>
      <c r="GK1536" s="271"/>
      <c r="GL1536" s="271"/>
      <c r="GM1536" s="271"/>
      <c r="GN1536" s="271"/>
      <c r="GO1536" s="271"/>
      <c r="GP1536" s="271"/>
      <c r="GQ1536" s="271"/>
      <c r="GR1536" s="271"/>
      <c r="GS1536" s="271"/>
      <c r="GT1536" s="271"/>
      <c r="GU1536" s="271"/>
      <c r="GV1536" s="271"/>
      <c r="GW1536" s="271"/>
      <c r="GX1536" s="271"/>
      <c r="GY1536" s="271"/>
      <c r="GZ1536" s="271"/>
      <c r="HA1536" s="271"/>
      <c r="HB1536" s="271"/>
      <c r="HC1536" s="271"/>
      <c r="HD1536" s="271"/>
      <c r="HE1536" s="271"/>
      <c r="HF1536" s="271"/>
      <c r="HG1536" s="271"/>
      <c r="HH1536" s="271"/>
      <c r="HI1536" s="271"/>
      <c r="HJ1536" s="271"/>
      <c r="HK1536" s="271"/>
      <c r="HL1536" s="271"/>
      <c r="HM1536" s="271"/>
      <c r="HN1536" s="271"/>
      <c r="HO1536" s="271"/>
      <c r="HP1536" s="271"/>
      <c r="HQ1536" s="271"/>
      <c r="HR1536" s="271"/>
      <c r="HS1536" s="271"/>
      <c r="HT1536" s="271"/>
      <c r="HU1536" s="271"/>
      <c r="HV1536" s="271"/>
      <c r="HW1536" s="271"/>
      <c r="HX1536" s="271"/>
      <c r="HY1536" s="271"/>
      <c r="HZ1536" s="271"/>
      <c r="IA1536" s="271"/>
      <c r="IB1536" s="271"/>
      <c r="IC1536" s="271"/>
      <c r="ID1536" s="271"/>
      <c r="IE1536" s="271"/>
      <c r="IF1536" s="271"/>
      <c r="IG1536" s="271"/>
      <c r="IH1536" s="271"/>
      <c r="II1536" s="271"/>
      <c r="IJ1536" s="271"/>
      <c r="IK1536" s="271"/>
      <c r="IL1536" s="271"/>
      <c r="IM1536" s="271"/>
      <c r="IN1536" s="271"/>
      <c r="IO1536" s="271"/>
      <c r="IP1536" s="271"/>
      <c r="IQ1536" s="271"/>
      <c r="IR1536" s="271"/>
      <c r="IS1536" s="271"/>
      <c r="IT1536" s="271"/>
      <c r="IU1536" s="271"/>
      <c r="IV1536" s="271"/>
    </row>
    <row r="1537" spans="1:256" s="250" customFormat="1" x14ac:dyDescent="0.2">
      <c r="A1537" s="240" t="s">
        <v>1247</v>
      </c>
      <c r="B1537" s="278">
        <v>35532.590277777781</v>
      </c>
      <c r="C1537" s="278"/>
      <c r="D1537" s="240" t="s">
        <v>1282</v>
      </c>
      <c r="E1537" s="240"/>
      <c r="F1537" s="240"/>
      <c r="G1537" s="240">
        <v>50</v>
      </c>
      <c r="H1537" s="240"/>
      <c r="I1537" s="240"/>
      <c r="J1537" s="240"/>
      <c r="K1537" s="240">
        <v>22</v>
      </c>
      <c r="L1537" s="240"/>
      <c r="M1537" s="240"/>
      <c r="N1537" s="240" t="s">
        <v>1934</v>
      </c>
      <c r="O1537" s="240">
        <v>446</v>
      </c>
      <c r="P1537" s="240"/>
      <c r="Q1537" s="240">
        <v>630</v>
      </c>
      <c r="R1537" s="240"/>
      <c r="S1537" s="240">
        <v>5.0599999999999996</v>
      </c>
      <c r="T1537" s="240"/>
      <c r="U1537" s="240">
        <v>13</v>
      </c>
      <c r="V1537" s="240"/>
      <c r="W1537" s="240"/>
      <c r="X1537" s="240"/>
      <c r="Y1537" s="240"/>
      <c r="Z1537" s="240"/>
      <c r="AA1537" s="240">
        <v>910</v>
      </c>
      <c r="AB1537" s="240"/>
      <c r="AC1537" s="240"/>
      <c r="AD1537" s="240"/>
      <c r="AE1537" s="240"/>
      <c r="AF1537" s="240"/>
      <c r="AG1537" s="240"/>
      <c r="AH1537" s="240"/>
      <c r="AI1537" s="240"/>
      <c r="AJ1537" s="240"/>
      <c r="AK1537" s="240"/>
      <c r="AL1537" s="240"/>
      <c r="AM1537" s="240">
        <v>7.9</v>
      </c>
      <c r="AN1537" s="240"/>
      <c r="AO1537" s="240"/>
      <c r="AP1537" s="240"/>
      <c r="AQ1537" s="240"/>
      <c r="AR1537" s="240"/>
      <c r="AS1537" s="240"/>
      <c r="AT1537" s="240"/>
      <c r="AU1537" s="240"/>
      <c r="AV1537" s="240"/>
      <c r="AW1537" s="240"/>
      <c r="AX1537" s="240"/>
      <c r="AY1537" s="240"/>
      <c r="AZ1537" s="240"/>
      <c r="BA1537" s="240"/>
      <c r="BB1537" s="240"/>
      <c r="BC1537" s="240"/>
      <c r="BD1537" s="240"/>
      <c r="BE1537" s="240"/>
      <c r="BF1537" s="240"/>
      <c r="BG1537" s="240"/>
      <c r="BH1537" s="240"/>
      <c r="BI1537" s="240"/>
      <c r="BJ1537" s="240"/>
      <c r="BK1537" s="240"/>
      <c r="BL1537" s="240"/>
      <c r="BM1537" s="240"/>
      <c r="BN1537" s="240"/>
      <c r="BO1537" s="240"/>
      <c r="BP1537" s="240" t="s">
        <v>1784</v>
      </c>
      <c r="BQ1537" s="240">
        <v>2E-3</v>
      </c>
      <c r="BR1537" s="240"/>
      <c r="BS1537" s="240"/>
      <c r="BT1537" s="240"/>
      <c r="BU1537" s="240"/>
      <c r="BV1537" s="240"/>
      <c r="BW1537" s="240"/>
      <c r="BX1537" s="240"/>
      <c r="BY1537" s="240"/>
      <c r="BZ1537" s="240"/>
      <c r="CA1537" s="240"/>
      <c r="CB1537" s="240"/>
      <c r="CC1537" s="240"/>
      <c r="CD1537" s="240"/>
      <c r="CE1537" s="240"/>
      <c r="CF1537" s="240"/>
      <c r="CG1537" s="240"/>
      <c r="CH1537" s="240"/>
      <c r="CI1537" s="240"/>
      <c r="CJ1537" s="240"/>
      <c r="CK1537" s="240"/>
      <c r="CL1537" s="240"/>
      <c r="CM1537" s="240"/>
      <c r="CN1537" s="240"/>
      <c r="CO1537" s="240"/>
      <c r="CP1537" s="240"/>
      <c r="CQ1537" s="240"/>
      <c r="CR1537" s="240"/>
      <c r="CS1537" s="240"/>
      <c r="CT1537" s="240"/>
      <c r="CU1537" s="240"/>
      <c r="CV1537" s="240"/>
      <c r="CW1537" s="240"/>
      <c r="CX1537" s="271"/>
      <c r="CY1537" s="271"/>
      <c r="CZ1537" s="271"/>
      <c r="DA1537" s="271"/>
      <c r="DB1537" s="271"/>
      <c r="DC1537" s="271"/>
      <c r="DD1537" s="271"/>
      <c r="DE1537" s="271"/>
      <c r="DF1537" s="271"/>
      <c r="DG1537" s="271"/>
      <c r="DH1537" s="271"/>
      <c r="DI1537" s="271"/>
      <c r="DJ1537" s="271"/>
      <c r="DK1537" s="271"/>
      <c r="DL1537" s="271"/>
      <c r="DM1537" s="271"/>
      <c r="DN1537" s="271"/>
      <c r="DO1537" s="271"/>
      <c r="DP1537" s="271"/>
      <c r="DQ1537" s="271"/>
      <c r="DR1537" s="271"/>
      <c r="DS1537" s="271"/>
      <c r="DT1537" s="271"/>
      <c r="DU1537" s="271"/>
      <c r="DV1537" s="271"/>
      <c r="DW1537" s="271"/>
      <c r="DX1537" s="271"/>
      <c r="DY1537" s="271"/>
      <c r="DZ1537" s="271"/>
      <c r="EA1537" s="271"/>
      <c r="EB1537" s="271"/>
      <c r="EC1537" s="271"/>
      <c r="ED1537" s="271"/>
      <c r="EE1537" s="271"/>
      <c r="EF1537" s="271"/>
      <c r="EG1537" s="271"/>
      <c r="EH1537" s="271"/>
      <c r="EI1537" s="271"/>
      <c r="EJ1537" s="271"/>
      <c r="EK1537" s="271"/>
      <c r="EL1537" s="271"/>
      <c r="EM1537" s="271"/>
      <c r="EN1537" s="271"/>
      <c r="EO1537" s="271"/>
      <c r="EP1537" s="271"/>
      <c r="EQ1537" s="271"/>
      <c r="ER1537" s="271"/>
      <c r="ES1537" s="271"/>
      <c r="ET1537" s="271"/>
      <c r="EU1537" s="271"/>
      <c r="EV1537" s="271"/>
      <c r="EW1537" s="271"/>
      <c r="EX1537" s="271"/>
      <c r="EY1537" s="271"/>
      <c r="EZ1537" s="271"/>
      <c r="FA1537" s="271"/>
      <c r="FB1537" s="271"/>
      <c r="FC1537" s="271"/>
      <c r="FD1537" s="271"/>
      <c r="FE1537" s="271"/>
      <c r="FF1537" s="271"/>
      <c r="FG1537" s="271"/>
      <c r="FH1537" s="271"/>
      <c r="FI1537" s="271"/>
      <c r="FJ1537" s="271"/>
      <c r="FK1537" s="271"/>
      <c r="FL1537" s="271"/>
      <c r="FM1537" s="271"/>
      <c r="FN1537" s="271"/>
      <c r="FO1537" s="271"/>
      <c r="FP1537" s="271"/>
      <c r="FQ1537" s="271"/>
      <c r="FR1537" s="271"/>
      <c r="FS1537" s="271"/>
      <c r="FT1537" s="271"/>
      <c r="FU1537" s="271"/>
      <c r="FV1537" s="271"/>
      <c r="FW1537" s="271"/>
      <c r="FX1537" s="271"/>
      <c r="FY1537" s="271"/>
      <c r="FZ1537" s="271"/>
      <c r="GA1537" s="271"/>
      <c r="GB1537" s="271"/>
      <c r="GC1537" s="271"/>
      <c r="GD1537" s="271"/>
      <c r="GE1537" s="271"/>
      <c r="GF1537" s="271"/>
      <c r="GG1537" s="271"/>
      <c r="GH1537" s="271"/>
      <c r="GI1537" s="271"/>
      <c r="GJ1537" s="271"/>
      <c r="GK1537" s="271"/>
      <c r="GL1537" s="271"/>
      <c r="GM1537" s="271"/>
      <c r="GN1537" s="271"/>
      <c r="GO1537" s="271"/>
      <c r="GP1537" s="271"/>
      <c r="GQ1537" s="271"/>
      <c r="GR1537" s="271"/>
      <c r="GS1537" s="271"/>
      <c r="GT1537" s="271"/>
      <c r="GU1537" s="271"/>
      <c r="GV1537" s="271"/>
      <c r="GW1537" s="271"/>
      <c r="GX1537" s="271"/>
      <c r="GY1537" s="271"/>
      <c r="GZ1537" s="271"/>
      <c r="HA1537" s="271"/>
      <c r="HB1537" s="271"/>
      <c r="HC1537" s="271"/>
      <c r="HD1537" s="271"/>
      <c r="HE1537" s="271"/>
      <c r="HF1537" s="271"/>
      <c r="HG1537" s="271"/>
      <c r="HH1537" s="271"/>
      <c r="HI1537" s="271"/>
      <c r="HJ1537" s="271"/>
      <c r="HK1537" s="271"/>
      <c r="HL1537" s="271"/>
      <c r="HM1537" s="271"/>
      <c r="HN1537" s="271"/>
      <c r="HO1537" s="271"/>
      <c r="HP1537" s="271"/>
      <c r="HQ1537" s="271"/>
      <c r="HR1537" s="271"/>
      <c r="HS1537" s="271"/>
      <c r="HT1537" s="271"/>
      <c r="HU1537" s="271"/>
      <c r="HV1537" s="271"/>
      <c r="HW1537" s="271"/>
      <c r="HX1537" s="271"/>
      <c r="HY1537" s="271"/>
      <c r="HZ1537" s="271"/>
      <c r="IA1537" s="271"/>
      <c r="IB1537" s="271"/>
      <c r="IC1537" s="271"/>
      <c r="ID1537" s="271"/>
      <c r="IE1537" s="271"/>
      <c r="IF1537" s="271"/>
      <c r="IG1537" s="271"/>
      <c r="IH1537" s="271"/>
      <c r="II1537" s="271"/>
      <c r="IJ1537" s="271"/>
      <c r="IK1537" s="271"/>
      <c r="IL1537" s="271"/>
      <c r="IM1537" s="271"/>
      <c r="IN1537" s="271"/>
      <c r="IO1537" s="271"/>
      <c r="IP1537" s="271"/>
      <c r="IQ1537" s="271"/>
      <c r="IR1537" s="271"/>
      <c r="IS1537" s="271"/>
      <c r="IT1537" s="271"/>
      <c r="IU1537" s="271"/>
      <c r="IV1537" s="271"/>
    </row>
    <row r="1538" spans="1:256" s="250" customFormat="1" x14ac:dyDescent="0.2">
      <c r="A1538" s="240" t="s">
        <v>1247</v>
      </c>
      <c r="B1538" s="278">
        <v>35532.722222222219</v>
      </c>
      <c r="C1538" s="278"/>
      <c r="D1538" s="240" t="s">
        <v>1283</v>
      </c>
      <c r="E1538" s="240"/>
      <c r="F1538" s="240"/>
      <c r="G1538" s="240">
        <v>50</v>
      </c>
      <c r="H1538" s="240"/>
      <c r="I1538" s="240"/>
      <c r="J1538" s="240"/>
      <c r="K1538" s="240">
        <v>38</v>
      </c>
      <c r="L1538" s="240"/>
      <c r="M1538" s="240"/>
      <c r="N1538" s="240"/>
      <c r="O1538" s="240">
        <v>164</v>
      </c>
      <c r="P1538" s="240"/>
      <c r="Q1538" s="240"/>
      <c r="R1538" s="240"/>
      <c r="S1538" s="240">
        <v>4.04</v>
      </c>
      <c r="T1538" s="240"/>
      <c r="U1538" s="240">
        <v>11</v>
      </c>
      <c r="V1538" s="240"/>
      <c r="W1538" s="240"/>
      <c r="X1538" s="240"/>
      <c r="Y1538" s="240"/>
      <c r="Z1538" s="240"/>
      <c r="AA1538" s="240"/>
      <c r="AB1538" s="240"/>
      <c r="AC1538" s="240"/>
      <c r="AD1538" s="240"/>
      <c r="AE1538" s="240"/>
      <c r="AF1538" s="240"/>
      <c r="AG1538" s="240"/>
      <c r="AH1538" s="240"/>
      <c r="AI1538" s="240"/>
      <c r="AJ1538" s="240"/>
      <c r="AK1538" s="240"/>
      <c r="AL1538" s="240"/>
      <c r="AM1538" s="240"/>
      <c r="AN1538" s="240"/>
      <c r="AO1538" s="240"/>
      <c r="AP1538" s="240"/>
      <c r="AQ1538" s="240"/>
      <c r="AR1538" s="240"/>
      <c r="AS1538" s="240"/>
      <c r="AT1538" s="240"/>
      <c r="AU1538" s="240"/>
      <c r="AV1538" s="240"/>
      <c r="AW1538" s="240"/>
      <c r="AX1538" s="240"/>
      <c r="AY1538" s="240"/>
      <c r="AZ1538" s="240"/>
      <c r="BA1538" s="240"/>
      <c r="BB1538" s="240"/>
      <c r="BC1538" s="240"/>
      <c r="BD1538" s="240"/>
      <c r="BE1538" s="240"/>
      <c r="BF1538" s="240"/>
      <c r="BG1538" s="240"/>
      <c r="BH1538" s="240"/>
      <c r="BI1538" s="240"/>
      <c r="BJ1538" s="240"/>
      <c r="BK1538" s="240"/>
      <c r="BL1538" s="240"/>
      <c r="BM1538" s="240"/>
      <c r="BN1538" s="240"/>
      <c r="BO1538" s="240"/>
      <c r="BP1538" s="240"/>
      <c r="BQ1538" s="240"/>
      <c r="BR1538" s="240"/>
      <c r="BS1538" s="240"/>
      <c r="BT1538" s="240"/>
      <c r="BU1538" s="240"/>
      <c r="BV1538" s="240"/>
      <c r="BW1538" s="240"/>
      <c r="BX1538" s="240"/>
      <c r="BY1538" s="240"/>
      <c r="BZ1538" s="240"/>
      <c r="CA1538" s="240"/>
      <c r="CB1538" s="240"/>
      <c r="CC1538" s="240"/>
      <c r="CD1538" s="240"/>
      <c r="CE1538" s="240"/>
      <c r="CF1538" s="240"/>
      <c r="CG1538" s="240"/>
      <c r="CH1538" s="240"/>
      <c r="CI1538" s="240"/>
      <c r="CJ1538" s="240"/>
      <c r="CK1538" s="240"/>
      <c r="CL1538" s="240"/>
      <c r="CM1538" s="240"/>
      <c r="CN1538" s="240"/>
      <c r="CO1538" s="240"/>
      <c r="CP1538" s="240"/>
      <c r="CQ1538" s="240"/>
      <c r="CR1538" s="240"/>
      <c r="CS1538" s="240"/>
      <c r="CT1538" s="240"/>
      <c r="CU1538" s="240"/>
      <c r="CV1538" s="240"/>
      <c r="CW1538" s="240"/>
      <c r="CX1538" s="271"/>
      <c r="CY1538" s="271"/>
      <c r="CZ1538" s="271"/>
      <c r="DA1538" s="271"/>
      <c r="DB1538" s="271"/>
      <c r="DC1538" s="271"/>
      <c r="DD1538" s="271"/>
      <c r="DE1538" s="271"/>
      <c r="DF1538" s="271"/>
      <c r="DG1538" s="271"/>
      <c r="DH1538" s="271"/>
      <c r="DI1538" s="271"/>
      <c r="DJ1538" s="271"/>
      <c r="DK1538" s="271"/>
      <c r="DL1538" s="271"/>
      <c r="DM1538" s="271"/>
      <c r="DN1538" s="271"/>
      <c r="DO1538" s="271"/>
      <c r="DP1538" s="271"/>
      <c r="DQ1538" s="271"/>
      <c r="DR1538" s="271"/>
      <c r="DS1538" s="271"/>
      <c r="DT1538" s="271"/>
      <c r="DU1538" s="271"/>
      <c r="DV1538" s="271"/>
      <c r="DW1538" s="271"/>
      <c r="DX1538" s="271"/>
      <c r="DY1538" s="271"/>
      <c r="DZ1538" s="271"/>
      <c r="EA1538" s="271"/>
      <c r="EB1538" s="271"/>
      <c r="EC1538" s="271"/>
      <c r="ED1538" s="271"/>
      <c r="EE1538" s="271"/>
      <c r="EF1538" s="271"/>
      <c r="EG1538" s="271"/>
      <c r="EH1538" s="271"/>
      <c r="EI1538" s="271"/>
      <c r="EJ1538" s="271"/>
      <c r="EK1538" s="271"/>
      <c r="EL1538" s="271"/>
      <c r="EM1538" s="271"/>
      <c r="EN1538" s="271"/>
      <c r="EO1538" s="271"/>
      <c r="EP1538" s="271"/>
      <c r="EQ1538" s="271"/>
      <c r="ER1538" s="271"/>
      <c r="ES1538" s="271"/>
      <c r="ET1538" s="271"/>
      <c r="EU1538" s="271"/>
      <c r="EV1538" s="271"/>
      <c r="EW1538" s="271"/>
      <c r="EX1538" s="271"/>
      <c r="EY1538" s="271"/>
      <c r="EZ1538" s="271"/>
      <c r="FA1538" s="271"/>
      <c r="FB1538" s="271"/>
      <c r="FC1538" s="271"/>
      <c r="FD1538" s="271"/>
      <c r="FE1538" s="271"/>
      <c r="FF1538" s="271"/>
      <c r="FG1538" s="271"/>
      <c r="FH1538" s="271"/>
      <c r="FI1538" s="271"/>
      <c r="FJ1538" s="271"/>
      <c r="FK1538" s="271"/>
      <c r="FL1538" s="271"/>
      <c r="FM1538" s="271"/>
      <c r="FN1538" s="271"/>
      <c r="FO1538" s="271"/>
      <c r="FP1538" s="271"/>
      <c r="FQ1538" s="271"/>
      <c r="FR1538" s="271"/>
      <c r="FS1538" s="271"/>
      <c r="FT1538" s="271"/>
      <c r="FU1538" s="271"/>
      <c r="FV1538" s="271"/>
      <c r="FW1538" s="271"/>
      <c r="FX1538" s="271"/>
      <c r="FY1538" s="271"/>
      <c r="FZ1538" s="271"/>
      <c r="GA1538" s="271"/>
      <c r="GB1538" s="271"/>
      <c r="GC1538" s="271"/>
      <c r="GD1538" s="271"/>
      <c r="GE1538" s="271"/>
      <c r="GF1538" s="271"/>
      <c r="GG1538" s="271"/>
      <c r="GH1538" s="271"/>
      <c r="GI1538" s="271"/>
      <c r="GJ1538" s="271"/>
      <c r="GK1538" s="271"/>
      <c r="GL1538" s="271"/>
      <c r="GM1538" s="271"/>
      <c r="GN1538" s="271"/>
      <c r="GO1538" s="271"/>
      <c r="GP1538" s="271"/>
      <c r="GQ1538" s="271"/>
      <c r="GR1538" s="271"/>
      <c r="GS1538" s="271"/>
      <c r="GT1538" s="271"/>
      <c r="GU1538" s="271"/>
      <c r="GV1538" s="271"/>
      <c r="GW1538" s="271"/>
      <c r="GX1538" s="271"/>
      <c r="GY1538" s="271"/>
      <c r="GZ1538" s="271"/>
      <c r="HA1538" s="271"/>
      <c r="HB1538" s="271"/>
      <c r="HC1538" s="271"/>
      <c r="HD1538" s="271"/>
      <c r="HE1538" s="271"/>
      <c r="HF1538" s="271"/>
      <c r="HG1538" s="271"/>
      <c r="HH1538" s="271"/>
      <c r="HI1538" s="271"/>
      <c r="HJ1538" s="271"/>
      <c r="HK1538" s="271"/>
      <c r="HL1538" s="271"/>
      <c r="HM1538" s="271"/>
      <c r="HN1538" s="271"/>
      <c r="HO1538" s="271"/>
      <c r="HP1538" s="271"/>
      <c r="HQ1538" s="271"/>
      <c r="HR1538" s="271"/>
      <c r="HS1538" s="271"/>
      <c r="HT1538" s="271"/>
      <c r="HU1538" s="271"/>
      <c r="HV1538" s="271"/>
      <c r="HW1538" s="271"/>
      <c r="HX1538" s="271"/>
      <c r="HY1538" s="271"/>
      <c r="HZ1538" s="271"/>
      <c r="IA1538" s="271"/>
      <c r="IB1538" s="271"/>
      <c r="IC1538" s="271"/>
      <c r="ID1538" s="271"/>
      <c r="IE1538" s="271"/>
      <c r="IF1538" s="271"/>
      <c r="IG1538" s="271"/>
      <c r="IH1538" s="271"/>
      <c r="II1538" s="271"/>
      <c r="IJ1538" s="271"/>
      <c r="IK1538" s="271"/>
      <c r="IL1538" s="271"/>
      <c r="IM1538" s="271"/>
      <c r="IN1538" s="271"/>
      <c r="IO1538" s="271"/>
      <c r="IP1538" s="271"/>
      <c r="IQ1538" s="271"/>
      <c r="IR1538" s="271"/>
      <c r="IS1538" s="271"/>
      <c r="IT1538" s="271"/>
      <c r="IU1538" s="271"/>
      <c r="IV1538" s="271"/>
    </row>
    <row r="1539" spans="1:256" s="250" customFormat="1" x14ac:dyDescent="0.2">
      <c r="A1539" s="240" t="s">
        <v>1247</v>
      </c>
      <c r="B1539" s="278">
        <v>35532.805555555555</v>
      </c>
      <c r="C1539" s="278"/>
      <c r="D1539" s="240" t="s">
        <v>1284</v>
      </c>
      <c r="E1539" s="240"/>
      <c r="F1539" s="240"/>
      <c r="G1539" s="240">
        <v>50</v>
      </c>
      <c r="H1539" s="240"/>
      <c r="I1539" s="240"/>
      <c r="J1539" s="240"/>
      <c r="K1539" s="240">
        <v>36</v>
      </c>
      <c r="L1539" s="240"/>
      <c r="M1539" s="240"/>
      <c r="N1539" s="240"/>
      <c r="O1539" s="240">
        <v>303</v>
      </c>
      <c r="P1539" s="240"/>
      <c r="Q1539" s="240"/>
      <c r="R1539" s="240"/>
      <c r="S1539" s="240">
        <v>4.93</v>
      </c>
      <c r="T1539" s="240"/>
      <c r="U1539" s="240">
        <v>15</v>
      </c>
      <c r="V1539" s="240"/>
      <c r="W1539" s="240"/>
      <c r="X1539" s="240"/>
      <c r="Y1539" s="240"/>
      <c r="Z1539" s="240"/>
      <c r="AA1539" s="240"/>
      <c r="AB1539" s="240"/>
      <c r="AC1539" s="240"/>
      <c r="AD1539" s="240"/>
      <c r="AE1539" s="240"/>
      <c r="AF1539" s="240"/>
      <c r="AG1539" s="240"/>
      <c r="AH1539" s="240"/>
      <c r="AI1539" s="240"/>
      <c r="AJ1539" s="240"/>
      <c r="AK1539" s="240"/>
      <c r="AL1539" s="240"/>
      <c r="AM1539" s="240"/>
      <c r="AN1539" s="240"/>
      <c r="AO1539" s="240"/>
      <c r="AP1539" s="240"/>
      <c r="AQ1539" s="240"/>
      <c r="AR1539" s="240"/>
      <c r="AS1539" s="240"/>
      <c r="AT1539" s="240"/>
      <c r="AU1539" s="240"/>
      <c r="AV1539" s="240"/>
      <c r="AW1539" s="240"/>
      <c r="AX1539" s="240"/>
      <c r="AY1539" s="240"/>
      <c r="AZ1539" s="240"/>
      <c r="BA1539" s="240"/>
      <c r="BB1539" s="240"/>
      <c r="BC1539" s="240"/>
      <c r="BD1539" s="240"/>
      <c r="BE1539" s="240"/>
      <c r="BF1539" s="240"/>
      <c r="BG1539" s="240"/>
      <c r="BH1539" s="240"/>
      <c r="BI1539" s="240"/>
      <c r="BJ1539" s="240"/>
      <c r="BK1539" s="240"/>
      <c r="BL1539" s="240"/>
      <c r="BM1539" s="240"/>
      <c r="BN1539" s="240"/>
      <c r="BO1539" s="240"/>
      <c r="BP1539" s="240"/>
      <c r="BQ1539" s="240"/>
      <c r="BR1539" s="240"/>
      <c r="BS1539" s="240"/>
      <c r="BT1539" s="240"/>
      <c r="BU1539" s="240"/>
      <c r="BV1539" s="240"/>
      <c r="BW1539" s="240"/>
      <c r="BX1539" s="240"/>
      <c r="BY1539" s="240"/>
      <c r="BZ1539" s="240"/>
      <c r="CA1539" s="240"/>
      <c r="CB1539" s="240"/>
      <c r="CC1539" s="240"/>
      <c r="CD1539" s="240"/>
      <c r="CE1539" s="240"/>
      <c r="CF1539" s="240"/>
      <c r="CG1539" s="240"/>
      <c r="CH1539" s="240"/>
      <c r="CI1539" s="240"/>
      <c r="CJ1539" s="240"/>
      <c r="CK1539" s="240"/>
      <c r="CL1539" s="240"/>
      <c r="CM1539" s="240"/>
      <c r="CN1539" s="240"/>
      <c r="CO1539" s="240"/>
      <c r="CP1539" s="240"/>
      <c r="CQ1539" s="240"/>
      <c r="CR1539" s="240"/>
      <c r="CS1539" s="240"/>
      <c r="CT1539" s="240"/>
      <c r="CU1539" s="240"/>
      <c r="CV1539" s="240"/>
      <c r="CW1539" s="240"/>
      <c r="CX1539" s="271"/>
      <c r="CY1539" s="271"/>
      <c r="CZ1539" s="271"/>
      <c r="DA1539" s="271"/>
      <c r="DB1539" s="271"/>
      <c r="DC1539" s="271"/>
      <c r="DD1539" s="271"/>
      <c r="DE1539" s="271"/>
      <c r="DF1539" s="271"/>
      <c r="DG1539" s="271"/>
      <c r="DH1539" s="271"/>
      <c r="DI1539" s="271"/>
      <c r="DJ1539" s="271"/>
      <c r="DK1539" s="271"/>
      <c r="DL1539" s="271"/>
      <c r="DM1539" s="271"/>
      <c r="DN1539" s="271"/>
      <c r="DO1539" s="271"/>
      <c r="DP1539" s="271"/>
      <c r="DQ1539" s="271"/>
      <c r="DR1539" s="271"/>
      <c r="DS1539" s="271"/>
      <c r="DT1539" s="271"/>
      <c r="DU1539" s="271"/>
      <c r="DV1539" s="271"/>
      <c r="DW1539" s="271"/>
      <c r="DX1539" s="271"/>
      <c r="DY1539" s="271"/>
      <c r="DZ1539" s="271"/>
      <c r="EA1539" s="271"/>
      <c r="EB1539" s="271"/>
      <c r="EC1539" s="271"/>
      <c r="ED1539" s="271"/>
      <c r="EE1539" s="271"/>
      <c r="EF1539" s="271"/>
      <c r="EG1539" s="271"/>
      <c r="EH1539" s="271"/>
      <c r="EI1539" s="271"/>
      <c r="EJ1539" s="271"/>
      <c r="EK1539" s="271"/>
      <c r="EL1539" s="271"/>
      <c r="EM1539" s="271"/>
      <c r="EN1539" s="271"/>
      <c r="EO1539" s="271"/>
      <c r="EP1539" s="271"/>
      <c r="EQ1539" s="271"/>
      <c r="ER1539" s="271"/>
      <c r="ES1539" s="271"/>
      <c r="ET1539" s="271"/>
      <c r="EU1539" s="271"/>
      <c r="EV1539" s="271"/>
      <c r="EW1539" s="271"/>
      <c r="EX1539" s="271"/>
      <c r="EY1539" s="271"/>
      <c r="EZ1539" s="271"/>
      <c r="FA1539" s="271"/>
      <c r="FB1539" s="271"/>
      <c r="FC1539" s="271"/>
      <c r="FD1539" s="271"/>
      <c r="FE1539" s="271"/>
      <c r="FF1539" s="271"/>
      <c r="FG1539" s="271"/>
      <c r="FH1539" s="271"/>
      <c r="FI1539" s="271"/>
      <c r="FJ1539" s="271"/>
      <c r="FK1539" s="271"/>
      <c r="FL1539" s="271"/>
      <c r="FM1539" s="271"/>
      <c r="FN1539" s="271"/>
      <c r="FO1539" s="271"/>
      <c r="FP1539" s="271"/>
      <c r="FQ1539" s="271"/>
      <c r="FR1539" s="271"/>
      <c r="FS1539" s="271"/>
      <c r="FT1539" s="271"/>
      <c r="FU1539" s="271"/>
      <c r="FV1539" s="271"/>
      <c r="FW1539" s="271"/>
      <c r="FX1539" s="271"/>
      <c r="FY1539" s="271"/>
      <c r="FZ1539" s="271"/>
      <c r="GA1539" s="271"/>
      <c r="GB1539" s="271"/>
      <c r="GC1539" s="271"/>
      <c r="GD1539" s="271"/>
      <c r="GE1539" s="271"/>
      <c r="GF1539" s="271"/>
      <c r="GG1539" s="271"/>
      <c r="GH1539" s="271"/>
      <c r="GI1539" s="271"/>
      <c r="GJ1539" s="271"/>
      <c r="GK1539" s="271"/>
      <c r="GL1539" s="271"/>
      <c r="GM1539" s="271"/>
      <c r="GN1539" s="271"/>
      <c r="GO1539" s="271"/>
      <c r="GP1539" s="271"/>
      <c r="GQ1539" s="271"/>
      <c r="GR1539" s="271"/>
      <c r="GS1539" s="271"/>
      <c r="GT1539" s="271"/>
      <c r="GU1539" s="271"/>
      <c r="GV1539" s="271"/>
      <c r="GW1539" s="271"/>
      <c r="GX1539" s="271"/>
      <c r="GY1539" s="271"/>
      <c r="GZ1539" s="271"/>
      <c r="HA1539" s="271"/>
      <c r="HB1539" s="271"/>
      <c r="HC1539" s="271"/>
      <c r="HD1539" s="271"/>
      <c r="HE1539" s="271"/>
      <c r="HF1539" s="271"/>
      <c r="HG1539" s="271"/>
      <c r="HH1539" s="271"/>
      <c r="HI1539" s="271"/>
      <c r="HJ1539" s="271"/>
      <c r="HK1539" s="271"/>
      <c r="HL1539" s="271"/>
      <c r="HM1539" s="271"/>
      <c r="HN1539" s="271"/>
      <c r="HO1539" s="271"/>
      <c r="HP1539" s="271"/>
      <c r="HQ1539" s="271"/>
      <c r="HR1539" s="271"/>
      <c r="HS1539" s="271"/>
      <c r="HT1539" s="271"/>
      <c r="HU1539" s="271"/>
      <c r="HV1539" s="271"/>
      <c r="HW1539" s="271"/>
      <c r="HX1539" s="271"/>
      <c r="HY1539" s="271"/>
      <c r="HZ1539" s="271"/>
      <c r="IA1539" s="271"/>
      <c r="IB1539" s="271"/>
      <c r="IC1539" s="271"/>
      <c r="ID1539" s="271"/>
      <c r="IE1539" s="271"/>
      <c r="IF1539" s="271"/>
      <c r="IG1539" s="271"/>
      <c r="IH1539" s="271"/>
      <c r="II1539" s="271"/>
      <c r="IJ1539" s="271"/>
      <c r="IK1539" s="271"/>
      <c r="IL1539" s="271"/>
      <c r="IM1539" s="271"/>
      <c r="IN1539" s="271"/>
      <c r="IO1539" s="271"/>
      <c r="IP1539" s="271"/>
      <c r="IQ1539" s="271"/>
      <c r="IR1539" s="271"/>
      <c r="IS1539" s="271"/>
      <c r="IT1539" s="271"/>
      <c r="IU1539" s="271"/>
      <c r="IV1539" s="271"/>
    </row>
    <row r="1540" spans="1:256" s="250" customFormat="1" x14ac:dyDescent="0.2">
      <c r="A1540" s="240" t="s">
        <v>1247</v>
      </c>
      <c r="B1540" s="278">
        <v>35532.972222222219</v>
      </c>
      <c r="C1540" s="278"/>
      <c r="D1540" s="240" t="s">
        <v>1285</v>
      </c>
      <c r="E1540" s="240"/>
      <c r="F1540" s="240"/>
      <c r="G1540" s="240">
        <v>50</v>
      </c>
      <c r="H1540" s="240"/>
      <c r="I1540" s="240"/>
      <c r="J1540" s="240"/>
      <c r="K1540" s="240">
        <v>19</v>
      </c>
      <c r="L1540" s="240"/>
      <c r="M1540" s="240"/>
      <c r="N1540" s="240"/>
      <c r="O1540" s="240">
        <v>225</v>
      </c>
      <c r="P1540" s="240"/>
      <c r="Q1540" s="240"/>
      <c r="R1540" s="240"/>
      <c r="S1540" s="240">
        <v>5.76</v>
      </c>
      <c r="T1540" s="240"/>
      <c r="U1540" s="240">
        <v>17</v>
      </c>
      <c r="V1540" s="240"/>
      <c r="W1540" s="240"/>
      <c r="X1540" s="240"/>
      <c r="Y1540" s="240"/>
      <c r="Z1540" s="240"/>
      <c r="AA1540" s="240"/>
      <c r="AB1540" s="240"/>
      <c r="AC1540" s="240"/>
      <c r="AD1540" s="240"/>
      <c r="AE1540" s="240"/>
      <c r="AF1540" s="240"/>
      <c r="AG1540" s="240"/>
      <c r="AH1540" s="240"/>
      <c r="AI1540" s="240"/>
      <c r="AJ1540" s="240"/>
      <c r="AK1540" s="240"/>
      <c r="AL1540" s="240"/>
      <c r="AM1540" s="240"/>
      <c r="AN1540" s="240"/>
      <c r="AO1540" s="240"/>
      <c r="AP1540" s="240"/>
      <c r="AQ1540" s="240"/>
      <c r="AR1540" s="240"/>
      <c r="AS1540" s="240"/>
      <c r="AT1540" s="240"/>
      <c r="AU1540" s="240"/>
      <c r="AV1540" s="240"/>
      <c r="AW1540" s="240"/>
      <c r="AX1540" s="240"/>
      <c r="AY1540" s="240"/>
      <c r="AZ1540" s="240"/>
      <c r="BA1540" s="240"/>
      <c r="BB1540" s="240"/>
      <c r="BC1540" s="240"/>
      <c r="BD1540" s="240"/>
      <c r="BE1540" s="240"/>
      <c r="BF1540" s="240"/>
      <c r="BG1540" s="240"/>
      <c r="BH1540" s="240"/>
      <c r="BI1540" s="240"/>
      <c r="BJ1540" s="240"/>
      <c r="BK1540" s="240"/>
      <c r="BL1540" s="240"/>
      <c r="BM1540" s="240"/>
      <c r="BN1540" s="240"/>
      <c r="BO1540" s="240"/>
      <c r="BP1540" s="240"/>
      <c r="BQ1540" s="240"/>
      <c r="BR1540" s="240"/>
      <c r="BS1540" s="240"/>
      <c r="BT1540" s="240"/>
      <c r="BU1540" s="240"/>
      <c r="BV1540" s="240"/>
      <c r="BW1540" s="240"/>
      <c r="BX1540" s="240"/>
      <c r="BY1540" s="240"/>
      <c r="BZ1540" s="240"/>
      <c r="CA1540" s="240"/>
      <c r="CB1540" s="240"/>
      <c r="CC1540" s="240"/>
      <c r="CD1540" s="240"/>
      <c r="CE1540" s="240"/>
      <c r="CF1540" s="240"/>
      <c r="CG1540" s="240"/>
      <c r="CH1540" s="240"/>
      <c r="CI1540" s="240"/>
      <c r="CJ1540" s="240"/>
      <c r="CK1540" s="240"/>
      <c r="CL1540" s="240"/>
      <c r="CM1540" s="240"/>
      <c r="CN1540" s="240"/>
      <c r="CO1540" s="240"/>
      <c r="CP1540" s="240"/>
      <c r="CQ1540" s="240"/>
      <c r="CR1540" s="240"/>
      <c r="CS1540" s="240"/>
      <c r="CT1540" s="240"/>
      <c r="CU1540" s="240"/>
      <c r="CV1540" s="240"/>
      <c r="CW1540" s="240"/>
      <c r="CX1540" s="271"/>
      <c r="CY1540" s="271"/>
      <c r="CZ1540" s="271"/>
      <c r="DA1540" s="271"/>
      <c r="DB1540" s="271"/>
      <c r="DC1540" s="271"/>
      <c r="DD1540" s="271"/>
      <c r="DE1540" s="271"/>
      <c r="DF1540" s="271"/>
      <c r="DG1540" s="271"/>
      <c r="DH1540" s="271"/>
      <c r="DI1540" s="271"/>
      <c r="DJ1540" s="271"/>
      <c r="DK1540" s="271"/>
      <c r="DL1540" s="271"/>
      <c r="DM1540" s="271"/>
      <c r="DN1540" s="271"/>
      <c r="DO1540" s="271"/>
      <c r="DP1540" s="271"/>
      <c r="DQ1540" s="271"/>
      <c r="DR1540" s="271"/>
      <c r="DS1540" s="271"/>
      <c r="DT1540" s="271"/>
      <c r="DU1540" s="271"/>
      <c r="DV1540" s="271"/>
      <c r="DW1540" s="271"/>
      <c r="DX1540" s="271"/>
      <c r="DY1540" s="271"/>
      <c r="DZ1540" s="271"/>
      <c r="EA1540" s="271"/>
      <c r="EB1540" s="271"/>
      <c r="EC1540" s="271"/>
      <c r="ED1540" s="271"/>
      <c r="EE1540" s="271"/>
      <c r="EF1540" s="271"/>
      <c r="EG1540" s="271"/>
      <c r="EH1540" s="271"/>
      <c r="EI1540" s="271"/>
      <c r="EJ1540" s="271"/>
      <c r="EK1540" s="271"/>
      <c r="EL1540" s="271"/>
      <c r="EM1540" s="271"/>
      <c r="EN1540" s="271"/>
      <c r="EO1540" s="271"/>
      <c r="EP1540" s="271"/>
      <c r="EQ1540" s="271"/>
      <c r="ER1540" s="271"/>
      <c r="ES1540" s="271"/>
      <c r="ET1540" s="271"/>
      <c r="EU1540" s="271"/>
      <c r="EV1540" s="271"/>
      <c r="EW1540" s="271"/>
      <c r="EX1540" s="271"/>
      <c r="EY1540" s="271"/>
      <c r="EZ1540" s="271"/>
      <c r="FA1540" s="271"/>
      <c r="FB1540" s="271"/>
      <c r="FC1540" s="271"/>
      <c r="FD1540" s="271"/>
      <c r="FE1540" s="271"/>
      <c r="FF1540" s="271"/>
      <c r="FG1540" s="271"/>
      <c r="FH1540" s="271"/>
      <c r="FI1540" s="271"/>
      <c r="FJ1540" s="271"/>
      <c r="FK1540" s="271"/>
      <c r="FL1540" s="271"/>
      <c r="FM1540" s="271"/>
      <c r="FN1540" s="271"/>
      <c r="FO1540" s="271"/>
      <c r="FP1540" s="271"/>
      <c r="FQ1540" s="271"/>
      <c r="FR1540" s="271"/>
      <c r="FS1540" s="271"/>
      <c r="FT1540" s="271"/>
      <c r="FU1540" s="271"/>
      <c r="FV1540" s="271"/>
      <c r="FW1540" s="271"/>
      <c r="FX1540" s="271"/>
      <c r="FY1540" s="271"/>
      <c r="FZ1540" s="271"/>
      <c r="GA1540" s="271"/>
      <c r="GB1540" s="271"/>
      <c r="GC1540" s="271"/>
      <c r="GD1540" s="271"/>
      <c r="GE1540" s="271"/>
      <c r="GF1540" s="271"/>
      <c r="GG1540" s="271"/>
      <c r="GH1540" s="271"/>
      <c r="GI1540" s="271"/>
      <c r="GJ1540" s="271"/>
      <c r="GK1540" s="271"/>
      <c r="GL1540" s="271"/>
      <c r="GM1540" s="271"/>
      <c r="GN1540" s="271"/>
      <c r="GO1540" s="271"/>
      <c r="GP1540" s="271"/>
      <c r="GQ1540" s="271"/>
      <c r="GR1540" s="271"/>
      <c r="GS1540" s="271"/>
      <c r="GT1540" s="271"/>
      <c r="GU1540" s="271"/>
      <c r="GV1540" s="271"/>
      <c r="GW1540" s="271"/>
      <c r="GX1540" s="271"/>
      <c r="GY1540" s="271"/>
      <c r="GZ1540" s="271"/>
      <c r="HA1540" s="271"/>
      <c r="HB1540" s="271"/>
      <c r="HC1540" s="271"/>
      <c r="HD1540" s="271"/>
      <c r="HE1540" s="271"/>
      <c r="HF1540" s="271"/>
      <c r="HG1540" s="271"/>
      <c r="HH1540" s="271"/>
      <c r="HI1540" s="271"/>
      <c r="HJ1540" s="271"/>
      <c r="HK1540" s="271"/>
      <c r="HL1540" s="271"/>
      <c r="HM1540" s="271"/>
      <c r="HN1540" s="271"/>
      <c r="HO1540" s="271"/>
      <c r="HP1540" s="271"/>
      <c r="HQ1540" s="271"/>
      <c r="HR1540" s="271"/>
      <c r="HS1540" s="271"/>
      <c r="HT1540" s="271"/>
      <c r="HU1540" s="271"/>
      <c r="HV1540" s="271"/>
      <c r="HW1540" s="271"/>
      <c r="HX1540" s="271"/>
      <c r="HY1540" s="271"/>
      <c r="HZ1540" s="271"/>
      <c r="IA1540" s="271"/>
      <c r="IB1540" s="271"/>
      <c r="IC1540" s="271"/>
      <c r="ID1540" s="271"/>
      <c r="IE1540" s="271"/>
      <c r="IF1540" s="271"/>
      <c r="IG1540" s="271"/>
      <c r="IH1540" s="271"/>
      <c r="II1540" s="271"/>
      <c r="IJ1540" s="271"/>
      <c r="IK1540" s="271"/>
      <c r="IL1540" s="271"/>
      <c r="IM1540" s="271"/>
      <c r="IN1540" s="271"/>
      <c r="IO1540" s="271"/>
      <c r="IP1540" s="271"/>
      <c r="IQ1540" s="271"/>
      <c r="IR1540" s="271"/>
      <c r="IS1540" s="271"/>
      <c r="IT1540" s="271"/>
      <c r="IU1540" s="271"/>
      <c r="IV1540" s="271"/>
    </row>
    <row r="1541" spans="1:256" s="250" customFormat="1" x14ac:dyDescent="0.2">
      <c r="A1541" s="240" t="s">
        <v>1247</v>
      </c>
      <c r="B1541" s="278">
        <v>35548.75</v>
      </c>
      <c r="C1541" s="278"/>
      <c r="D1541" s="240" t="s">
        <v>1286</v>
      </c>
      <c r="E1541" s="240"/>
      <c r="F1541" s="240"/>
      <c r="G1541" s="240">
        <v>50</v>
      </c>
      <c r="H1541" s="240"/>
      <c r="I1541" s="240"/>
      <c r="J1541" s="240"/>
      <c r="K1541" s="240">
        <v>4.4000000000000004</v>
      </c>
      <c r="L1541" s="240"/>
      <c r="M1541" s="240"/>
      <c r="N1541" s="240"/>
      <c r="O1541" s="240">
        <v>11.8</v>
      </c>
      <c r="P1541" s="240"/>
      <c r="Q1541" s="240"/>
      <c r="R1541" s="240"/>
      <c r="S1541" s="240"/>
      <c r="T1541" s="240"/>
      <c r="U1541" s="240"/>
      <c r="V1541" s="240"/>
      <c r="W1541" s="240"/>
      <c r="X1541" s="240"/>
      <c r="Y1541" s="240"/>
      <c r="Z1541" s="240"/>
      <c r="AA1541" s="240"/>
      <c r="AB1541" s="240"/>
      <c r="AC1541" s="240"/>
      <c r="AD1541" s="240" t="s">
        <v>1784</v>
      </c>
      <c r="AE1541" s="240">
        <v>10</v>
      </c>
      <c r="AF1541" s="240"/>
      <c r="AG1541" s="240">
        <v>16</v>
      </c>
      <c r="AH1541" s="240"/>
      <c r="AI1541" s="240"/>
      <c r="AJ1541" s="240"/>
      <c r="AK1541" s="240"/>
      <c r="AL1541" s="240"/>
      <c r="AM1541" s="240"/>
      <c r="AN1541" s="240"/>
      <c r="AO1541" s="240"/>
      <c r="AP1541" s="240"/>
      <c r="AQ1541" s="240"/>
      <c r="AR1541" s="240"/>
      <c r="AS1541" s="240"/>
      <c r="AT1541" s="240"/>
      <c r="AU1541" s="240"/>
      <c r="AV1541" s="240"/>
      <c r="AW1541" s="240"/>
      <c r="AX1541" s="240"/>
      <c r="AY1541" s="240"/>
      <c r="AZ1541" s="240"/>
      <c r="BA1541" s="240"/>
      <c r="BB1541" s="240"/>
      <c r="BC1541" s="240"/>
      <c r="BD1541" s="240"/>
      <c r="BE1541" s="240"/>
      <c r="BF1541" s="240"/>
      <c r="BG1541" s="240"/>
      <c r="BH1541" s="240"/>
      <c r="BI1541" s="240"/>
      <c r="BJ1541" s="240"/>
      <c r="BK1541" s="240"/>
      <c r="BL1541" s="240"/>
      <c r="BM1541" s="240"/>
      <c r="BN1541" s="240"/>
      <c r="BO1541" s="240"/>
      <c r="BP1541" s="240"/>
      <c r="BQ1541" s="240"/>
      <c r="BR1541" s="240"/>
      <c r="BS1541" s="240"/>
      <c r="BT1541" s="240"/>
      <c r="BU1541" s="240"/>
      <c r="BV1541" s="240"/>
      <c r="BW1541" s="240"/>
      <c r="BX1541" s="240"/>
      <c r="BY1541" s="240"/>
      <c r="BZ1541" s="240"/>
      <c r="CA1541" s="240"/>
      <c r="CB1541" s="240"/>
      <c r="CC1541" s="240"/>
      <c r="CD1541" s="240"/>
      <c r="CE1541" s="240"/>
      <c r="CF1541" s="240"/>
      <c r="CG1541" s="240"/>
      <c r="CH1541" s="240"/>
      <c r="CI1541" s="240"/>
      <c r="CJ1541" s="240"/>
      <c r="CK1541" s="240"/>
      <c r="CL1541" s="240"/>
      <c r="CM1541" s="240"/>
      <c r="CN1541" s="240"/>
      <c r="CO1541" s="240"/>
      <c r="CP1541" s="240"/>
      <c r="CQ1541" s="240"/>
      <c r="CR1541" s="240"/>
      <c r="CS1541" s="240"/>
      <c r="CT1541" s="240"/>
      <c r="CU1541" s="240"/>
      <c r="CV1541" s="240"/>
      <c r="CW1541" s="240"/>
      <c r="CX1541" s="271"/>
      <c r="CY1541" s="271"/>
      <c r="CZ1541" s="271"/>
      <c r="DA1541" s="271"/>
      <c r="DB1541" s="271"/>
      <c r="DC1541" s="271"/>
      <c r="DD1541" s="271"/>
      <c r="DE1541" s="271"/>
      <c r="DF1541" s="271"/>
      <c r="DG1541" s="271"/>
      <c r="DH1541" s="271"/>
      <c r="DI1541" s="271"/>
      <c r="DJ1541" s="271"/>
      <c r="DK1541" s="271"/>
      <c r="DL1541" s="271"/>
      <c r="DM1541" s="271"/>
      <c r="DN1541" s="271"/>
      <c r="DO1541" s="271"/>
      <c r="DP1541" s="271"/>
      <c r="DQ1541" s="271"/>
      <c r="DR1541" s="271"/>
      <c r="DS1541" s="271"/>
      <c r="DT1541" s="271"/>
      <c r="DU1541" s="271"/>
      <c r="DV1541" s="271"/>
      <c r="DW1541" s="271"/>
      <c r="DX1541" s="271"/>
      <c r="DY1541" s="271"/>
      <c r="DZ1541" s="271"/>
      <c r="EA1541" s="271"/>
      <c r="EB1541" s="271"/>
      <c r="EC1541" s="271"/>
      <c r="ED1541" s="271"/>
      <c r="EE1541" s="271"/>
      <c r="EF1541" s="271"/>
      <c r="EG1541" s="271"/>
      <c r="EH1541" s="271"/>
      <c r="EI1541" s="271"/>
      <c r="EJ1541" s="271"/>
      <c r="EK1541" s="271"/>
      <c r="EL1541" s="271"/>
      <c r="EM1541" s="271"/>
      <c r="EN1541" s="271"/>
      <c r="EO1541" s="271"/>
      <c r="EP1541" s="271"/>
      <c r="EQ1541" s="271"/>
      <c r="ER1541" s="271"/>
      <c r="ES1541" s="271"/>
      <c r="ET1541" s="271"/>
      <c r="EU1541" s="271"/>
      <c r="EV1541" s="271"/>
      <c r="EW1541" s="271"/>
      <c r="EX1541" s="271"/>
      <c r="EY1541" s="271"/>
      <c r="EZ1541" s="271"/>
      <c r="FA1541" s="271"/>
      <c r="FB1541" s="271"/>
      <c r="FC1541" s="271"/>
      <c r="FD1541" s="271"/>
      <c r="FE1541" s="271"/>
      <c r="FF1541" s="271"/>
      <c r="FG1541" s="271"/>
      <c r="FH1541" s="271"/>
      <c r="FI1541" s="271"/>
      <c r="FJ1541" s="271"/>
      <c r="FK1541" s="271"/>
      <c r="FL1541" s="271"/>
      <c r="FM1541" s="271"/>
      <c r="FN1541" s="271"/>
      <c r="FO1541" s="271"/>
      <c r="FP1541" s="271"/>
      <c r="FQ1541" s="271"/>
      <c r="FR1541" s="271"/>
      <c r="FS1541" s="271"/>
      <c r="FT1541" s="271"/>
      <c r="FU1541" s="271"/>
      <c r="FV1541" s="271"/>
      <c r="FW1541" s="271"/>
      <c r="FX1541" s="271"/>
      <c r="FY1541" s="271"/>
      <c r="FZ1541" s="271"/>
      <c r="GA1541" s="271"/>
      <c r="GB1541" s="271"/>
      <c r="GC1541" s="271"/>
      <c r="GD1541" s="271"/>
      <c r="GE1541" s="271"/>
      <c r="GF1541" s="271"/>
      <c r="GG1541" s="271"/>
      <c r="GH1541" s="271"/>
      <c r="GI1541" s="271"/>
      <c r="GJ1541" s="271"/>
      <c r="GK1541" s="271"/>
      <c r="GL1541" s="271"/>
      <c r="GM1541" s="271"/>
      <c r="GN1541" s="271"/>
      <c r="GO1541" s="271"/>
      <c r="GP1541" s="271"/>
      <c r="GQ1541" s="271"/>
      <c r="GR1541" s="271"/>
      <c r="GS1541" s="271"/>
      <c r="GT1541" s="271"/>
      <c r="GU1541" s="271"/>
      <c r="GV1541" s="271"/>
      <c r="GW1541" s="271"/>
      <c r="GX1541" s="271"/>
      <c r="GY1541" s="271"/>
      <c r="GZ1541" s="271"/>
      <c r="HA1541" s="271"/>
      <c r="HB1541" s="271"/>
      <c r="HC1541" s="271"/>
      <c r="HD1541" s="271"/>
      <c r="HE1541" s="271"/>
      <c r="HF1541" s="271"/>
      <c r="HG1541" s="271"/>
      <c r="HH1541" s="271"/>
      <c r="HI1541" s="271"/>
      <c r="HJ1541" s="271"/>
      <c r="HK1541" s="271"/>
      <c r="HL1541" s="271"/>
      <c r="HM1541" s="271"/>
      <c r="HN1541" s="271"/>
      <c r="HO1541" s="271"/>
      <c r="HP1541" s="271"/>
      <c r="HQ1541" s="271"/>
      <c r="HR1541" s="271"/>
      <c r="HS1541" s="271"/>
      <c r="HT1541" s="271"/>
      <c r="HU1541" s="271"/>
      <c r="HV1541" s="271"/>
      <c r="HW1541" s="271"/>
      <c r="HX1541" s="271"/>
      <c r="HY1541" s="271"/>
      <c r="HZ1541" s="271"/>
      <c r="IA1541" s="271"/>
      <c r="IB1541" s="271"/>
      <c r="IC1541" s="271"/>
      <c r="ID1541" s="271"/>
      <c r="IE1541" s="271"/>
      <c r="IF1541" s="271"/>
      <c r="IG1541" s="271"/>
      <c r="IH1541" s="271"/>
      <c r="II1541" s="271"/>
      <c r="IJ1541" s="271"/>
      <c r="IK1541" s="271"/>
      <c r="IL1541" s="271"/>
      <c r="IM1541" s="271"/>
      <c r="IN1541" s="271"/>
      <c r="IO1541" s="271"/>
      <c r="IP1541" s="271"/>
      <c r="IQ1541" s="271"/>
      <c r="IR1541" s="271"/>
      <c r="IS1541" s="271"/>
      <c r="IT1541" s="271"/>
      <c r="IU1541" s="271"/>
      <c r="IV1541" s="271"/>
    </row>
    <row r="1542" spans="1:256" s="250" customFormat="1" x14ac:dyDescent="0.2">
      <c r="A1542" s="240" t="s">
        <v>1247</v>
      </c>
      <c r="B1542" s="278">
        <v>35548.875</v>
      </c>
      <c r="C1542" s="278"/>
      <c r="D1542" s="240" t="s">
        <v>1287</v>
      </c>
      <c r="E1542" s="240"/>
      <c r="F1542" s="240"/>
      <c r="G1542" s="240">
        <v>50</v>
      </c>
      <c r="H1542" s="240"/>
      <c r="I1542" s="240"/>
      <c r="J1542" s="240"/>
      <c r="K1542" s="240">
        <v>3.9</v>
      </c>
      <c r="L1542" s="240"/>
      <c r="M1542" s="240"/>
      <c r="N1542" s="240"/>
      <c r="O1542" s="240">
        <v>94.8</v>
      </c>
      <c r="P1542" s="240"/>
      <c r="Q1542" s="240"/>
      <c r="R1542" s="240"/>
      <c r="S1542" s="240"/>
      <c r="T1542" s="240"/>
      <c r="U1542" s="240"/>
      <c r="V1542" s="240"/>
      <c r="W1542" s="240"/>
      <c r="X1542" s="240"/>
      <c r="Y1542" s="240"/>
      <c r="Z1542" s="240"/>
      <c r="AA1542" s="240"/>
      <c r="AB1542" s="240"/>
      <c r="AC1542" s="240"/>
      <c r="AD1542" s="240" t="s">
        <v>1784</v>
      </c>
      <c r="AE1542" s="240">
        <v>10</v>
      </c>
      <c r="AF1542" s="240"/>
      <c r="AG1542" s="240">
        <v>59</v>
      </c>
      <c r="AH1542" s="240"/>
      <c r="AI1542" s="240"/>
      <c r="AJ1542" s="240"/>
      <c r="AK1542" s="240"/>
      <c r="AL1542" s="240"/>
      <c r="AM1542" s="240"/>
      <c r="AN1542" s="240"/>
      <c r="AO1542" s="240"/>
      <c r="AP1542" s="240"/>
      <c r="AQ1542" s="240"/>
      <c r="AR1542" s="240"/>
      <c r="AS1542" s="240"/>
      <c r="AT1542" s="240"/>
      <c r="AU1542" s="240"/>
      <c r="AV1542" s="240"/>
      <c r="AW1542" s="240"/>
      <c r="AX1542" s="240"/>
      <c r="AY1542" s="240"/>
      <c r="AZ1542" s="240"/>
      <c r="BA1542" s="240"/>
      <c r="BB1542" s="240"/>
      <c r="BC1542" s="240"/>
      <c r="BD1542" s="240"/>
      <c r="BE1542" s="240"/>
      <c r="BF1542" s="240"/>
      <c r="BG1542" s="240"/>
      <c r="BH1542" s="240"/>
      <c r="BI1542" s="240"/>
      <c r="BJ1542" s="240"/>
      <c r="BK1542" s="240"/>
      <c r="BL1542" s="240"/>
      <c r="BM1542" s="240"/>
      <c r="BN1542" s="240"/>
      <c r="BO1542" s="240"/>
      <c r="BP1542" s="240"/>
      <c r="BQ1542" s="240"/>
      <c r="BR1542" s="240"/>
      <c r="BS1542" s="240"/>
      <c r="BT1542" s="240"/>
      <c r="BU1542" s="240"/>
      <c r="BV1542" s="240"/>
      <c r="BW1542" s="240"/>
      <c r="BX1542" s="240"/>
      <c r="BY1542" s="240"/>
      <c r="BZ1542" s="240"/>
      <c r="CA1542" s="240"/>
      <c r="CB1542" s="240"/>
      <c r="CC1542" s="240"/>
      <c r="CD1542" s="240"/>
      <c r="CE1542" s="240"/>
      <c r="CF1542" s="240"/>
      <c r="CG1542" s="240"/>
      <c r="CH1542" s="240"/>
      <c r="CI1542" s="240"/>
      <c r="CJ1542" s="240"/>
      <c r="CK1542" s="240"/>
      <c r="CL1542" s="240"/>
      <c r="CM1542" s="240"/>
      <c r="CN1542" s="240"/>
      <c r="CO1542" s="240"/>
      <c r="CP1542" s="240"/>
      <c r="CQ1542" s="240"/>
      <c r="CR1542" s="240"/>
      <c r="CS1542" s="240"/>
      <c r="CT1542" s="240"/>
      <c r="CU1542" s="240"/>
      <c r="CV1542" s="240"/>
      <c r="CW1542" s="240"/>
      <c r="CX1542" s="271"/>
      <c r="CY1542" s="271"/>
      <c r="CZ1542" s="271"/>
      <c r="DA1542" s="271"/>
      <c r="DB1542" s="271"/>
      <c r="DC1542" s="271"/>
      <c r="DD1542" s="271"/>
      <c r="DE1542" s="271"/>
      <c r="DF1542" s="271"/>
      <c r="DG1542" s="271"/>
      <c r="DH1542" s="271"/>
      <c r="DI1542" s="271"/>
      <c r="DJ1542" s="271"/>
      <c r="DK1542" s="271"/>
      <c r="DL1542" s="271"/>
      <c r="DM1542" s="271"/>
      <c r="DN1542" s="271"/>
      <c r="DO1542" s="271"/>
      <c r="DP1542" s="271"/>
      <c r="DQ1542" s="271"/>
      <c r="DR1542" s="271"/>
      <c r="DS1542" s="271"/>
      <c r="DT1542" s="271"/>
      <c r="DU1542" s="271"/>
      <c r="DV1542" s="271"/>
      <c r="DW1542" s="271"/>
      <c r="DX1542" s="271"/>
      <c r="DY1542" s="271"/>
      <c r="DZ1542" s="271"/>
      <c r="EA1542" s="271"/>
      <c r="EB1542" s="271"/>
      <c r="EC1542" s="271"/>
      <c r="ED1542" s="271"/>
      <c r="EE1542" s="271"/>
      <c r="EF1542" s="271"/>
      <c r="EG1542" s="271"/>
      <c r="EH1542" s="271"/>
      <c r="EI1542" s="271"/>
      <c r="EJ1542" s="271"/>
      <c r="EK1542" s="271"/>
      <c r="EL1542" s="271"/>
      <c r="EM1542" s="271"/>
      <c r="EN1542" s="271"/>
      <c r="EO1542" s="271"/>
      <c r="EP1542" s="271"/>
      <c r="EQ1542" s="271"/>
      <c r="ER1542" s="271"/>
      <c r="ES1542" s="271"/>
      <c r="ET1542" s="271"/>
      <c r="EU1542" s="271"/>
      <c r="EV1542" s="271"/>
      <c r="EW1542" s="271"/>
      <c r="EX1542" s="271"/>
      <c r="EY1542" s="271"/>
      <c r="EZ1542" s="271"/>
      <c r="FA1542" s="271"/>
      <c r="FB1542" s="271"/>
      <c r="FC1542" s="271"/>
      <c r="FD1542" s="271"/>
      <c r="FE1542" s="271"/>
      <c r="FF1542" s="271"/>
      <c r="FG1542" s="271"/>
      <c r="FH1542" s="271"/>
      <c r="FI1542" s="271"/>
      <c r="FJ1542" s="271"/>
      <c r="FK1542" s="271"/>
      <c r="FL1542" s="271"/>
      <c r="FM1542" s="271"/>
      <c r="FN1542" s="271"/>
      <c r="FO1542" s="271"/>
      <c r="FP1542" s="271"/>
      <c r="FQ1542" s="271"/>
      <c r="FR1542" s="271"/>
      <c r="FS1542" s="271"/>
      <c r="FT1542" s="271"/>
      <c r="FU1542" s="271"/>
      <c r="FV1542" s="271"/>
      <c r="FW1542" s="271"/>
      <c r="FX1542" s="271"/>
      <c r="FY1542" s="271"/>
      <c r="FZ1542" s="271"/>
      <c r="GA1542" s="271"/>
      <c r="GB1542" s="271"/>
      <c r="GC1542" s="271"/>
      <c r="GD1542" s="271"/>
      <c r="GE1542" s="271"/>
      <c r="GF1542" s="271"/>
      <c r="GG1542" s="271"/>
      <c r="GH1542" s="271"/>
      <c r="GI1542" s="271"/>
      <c r="GJ1542" s="271"/>
      <c r="GK1542" s="271"/>
      <c r="GL1542" s="271"/>
      <c r="GM1542" s="271"/>
      <c r="GN1542" s="271"/>
      <c r="GO1542" s="271"/>
      <c r="GP1542" s="271"/>
      <c r="GQ1542" s="271"/>
      <c r="GR1542" s="271"/>
      <c r="GS1542" s="271"/>
      <c r="GT1542" s="271"/>
      <c r="GU1542" s="271"/>
      <c r="GV1542" s="271"/>
      <c r="GW1542" s="271"/>
      <c r="GX1542" s="271"/>
      <c r="GY1542" s="271"/>
      <c r="GZ1542" s="271"/>
      <c r="HA1542" s="271"/>
      <c r="HB1542" s="271"/>
      <c r="HC1542" s="271"/>
      <c r="HD1542" s="271"/>
      <c r="HE1542" s="271"/>
      <c r="HF1542" s="271"/>
      <c r="HG1542" s="271"/>
      <c r="HH1542" s="271"/>
      <c r="HI1542" s="271"/>
      <c r="HJ1542" s="271"/>
      <c r="HK1542" s="271"/>
      <c r="HL1542" s="271"/>
      <c r="HM1542" s="271"/>
      <c r="HN1542" s="271"/>
      <c r="HO1542" s="271"/>
      <c r="HP1542" s="271"/>
      <c r="HQ1542" s="271"/>
      <c r="HR1542" s="271"/>
      <c r="HS1542" s="271"/>
      <c r="HT1542" s="271"/>
      <c r="HU1542" s="271"/>
      <c r="HV1542" s="271"/>
      <c r="HW1542" s="271"/>
      <c r="HX1542" s="271"/>
      <c r="HY1542" s="271"/>
      <c r="HZ1542" s="271"/>
      <c r="IA1542" s="271"/>
      <c r="IB1542" s="271"/>
      <c r="IC1542" s="271"/>
      <c r="ID1542" s="271"/>
      <c r="IE1542" s="271"/>
      <c r="IF1542" s="271"/>
      <c r="IG1542" s="271"/>
      <c r="IH1542" s="271"/>
      <c r="II1542" s="271"/>
      <c r="IJ1542" s="271"/>
      <c r="IK1542" s="271"/>
      <c r="IL1542" s="271"/>
      <c r="IM1542" s="271"/>
      <c r="IN1542" s="271"/>
      <c r="IO1542" s="271"/>
      <c r="IP1542" s="271"/>
      <c r="IQ1542" s="271"/>
      <c r="IR1542" s="271"/>
      <c r="IS1542" s="271"/>
      <c r="IT1542" s="271"/>
      <c r="IU1542" s="271"/>
      <c r="IV1542" s="271"/>
    </row>
    <row r="1543" spans="1:256" s="250" customFormat="1" x14ac:dyDescent="0.2">
      <c r="A1543" s="240" t="s">
        <v>1247</v>
      </c>
      <c r="B1543" s="278">
        <v>35548.899305555555</v>
      </c>
      <c r="C1543" s="278"/>
      <c r="D1543" s="240" t="s">
        <v>1288</v>
      </c>
      <c r="E1543" s="240"/>
      <c r="F1543" s="240"/>
      <c r="G1543" s="240">
        <v>50</v>
      </c>
      <c r="H1543" s="240"/>
      <c r="I1543" s="240"/>
      <c r="J1543" s="240"/>
      <c r="K1543" s="240">
        <v>3.7</v>
      </c>
      <c r="L1543" s="240"/>
      <c r="M1543" s="240"/>
      <c r="N1543" s="240"/>
      <c r="O1543" s="240">
        <v>175</v>
      </c>
      <c r="P1543" s="240"/>
      <c r="Q1543" s="240"/>
      <c r="R1543" s="240"/>
      <c r="S1543" s="240">
        <v>0.72899999999999998</v>
      </c>
      <c r="T1543" s="240"/>
      <c r="U1543" s="240">
        <v>1.8</v>
      </c>
      <c r="V1543" s="240"/>
      <c r="W1543" s="240"/>
      <c r="X1543" s="240"/>
      <c r="Y1543" s="240"/>
      <c r="Z1543" s="240"/>
      <c r="AA1543" s="240">
        <v>358</v>
      </c>
      <c r="AB1543" s="240"/>
      <c r="AC1543" s="240"/>
      <c r="AD1543" s="240" t="s">
        <v>1784</v>
      </c>
      <c r="AE1543" s="240">
        <v>11</v>
      </c>
      <c r="AF1543" s="240"/>
      <c r="AG1543" s="240">
        <v>130</v>
      </c>
      <c r="AH1543" s="240"/>
      <c r="AI1543" s="240"/>
      <c r="AJ1543" s="240"/>
      <c r="AK1543" s="240"/>
      <c r="AL1543" s="240"/>
      <c r="AM1543" s="240">
        <v>7.9</v>
      </c>
      <c r="AN1543" s="240"/>
      <c r="AO1543" s="240"/>
      <c r="AP1543" s="240"/>
      <c r="AQ1543" s="240"/>
      <c r="AR1543" s="240"/>
      <c r="AS1543" s="240"/>
      <c r="AT1543" s="240"/>
      <c r="AU1543" s="240"/>
      <c r="AV1543" s="240"/>
      <c r="AW1543" s="240"/>
      <c r="AX1543" s="240"/>
      <c r="AY1543" s="240"/>
      <c r="AZ1543" s="240"/>
      <c r="BA1543" s="240"/>
      <c r="BB1543" s="240"/>
      <c r="BC1543" s="240"/>
      <c r="BD1543" s="240"/>
      <c r="BE1543" s="240"/>
      <c r="BF1543" s="240"/>
      <c r="BG1543" s="240"/>
      <c r="BH1543" s="240"/>
      <c r="BI1543" s="240"/>
      <c r="BJ1543" s="240"/>
      <c r="BK1543" s="240"/>
      <c r="BL1543" s="240"/>
      <c r="BM1543" s="240"/>
      <c r="BN1543" s="240"/>
      <c r="BO1543" s="240"/>
      <c r="BP1543" s="240" t="s">
        <v>1784</v>
      </c>
      <c r="BQ1543" s="240">
        <v>2E-3</v>
      </c>
      <c r="BR1543" s="240"/>
      <c r="BS1543" s="240"/>
      <c r="BT1543" s="240"/>
      <c r="BU1543" s="240"/>
      <c r="BV1543" s="240"/>
      <c r="BW1543" s="240"/>
      <c r="BX1543" s="240"/>
      <c r="BY1543" s="240"/>
      <c r="BZ1543" s="240"/>
      <c r="CA1543" s="240"/>
      <c r="CB1543" s="240"/>
      <c r="CC1543" s="240"/>
      <c r="CD1543" s="240"/>
      <c r="CE1543" s="240"/>
      <c r="CF1543" s="240"/>
      <c r="CG1543" s="240"/>
      <c r="CH1543" s="240"/>
      <c r="CI1543" s="240"/>
      <c r="CJ1543" s="240"/>
      <c r="CK1543" s="240"/>
      <c r="CL1543" s="240"/>
      <c r="CM1543" s="240"/>
      <c r="CN1543" s="240"/>
      <c r="CO1543" s="240"/>
      <c r="CP1543" s="240"/>
      <c r="CQ1543" s="240"/>
      <c r="CR1543" s="240"/>
      <c r="CS1543" s="240"/>
      <c r="CT1543" s="240"/>
      <c r="CU1543" s="240"/>
      <c r="CV1543" s="240"/>
      <c r="CW1543" s="240"/>
      <c r="CX1543" s="271"/>
      <c r="CY1543" s="271"/>
      <c r="CZ1543" s="271"/>
      <c r="DA1543" s="271"/>
      <c r="DB1543" s="271"/>
      <c r="DC1543" s="271"/>
      <c r="DD1543" s="271"/>
      <c r="DE1543" s="271"/>
      <c r="DF1543" s="271"/>
      <c r="DG1543" s="271"/>
      <c r="DH1543" s="271"/>
      <c r="DI1543" s="271"/>
      <c r="DJ1543" s="271"/>
      <c r="DK1543" s="271"/>
      <c r="DL1543" s="271"/>
      <c r="DM1543" s="271"/>
      <c r="DN1543" s="271"/>
      <c r="DO1543" s="271"/>
      <c r="DP1543" s="271"/>
      <c r="DQ1543" s="271"/>
      <c r="DR1543" s="271"/>
      <c r="DS1543" s="271"/>
      <c r="DT1543" s="271"/>
      <c r="DU1543" s="271"/>
      <c r="DV1543" s="271"/>
      <c r="DW1543" s="271"/>
      <c r="DX1543" s="271"/>
      <c r="DY1543" s="271"/>
      <c r="DZ1543" s="271"/>
      <c r="EA1543" s="271"/>
      <c r="EB1543" s="271"/>
      <c r="EC1543" s="271"/>
      <c r="ED1543" s="271"/>
      <c r="EE1543" s="271"/>
      <c r="EF1543" s="271"/>
      <c r="EG1543" s="271"/>
      <c r="EH1543" s="271"/>
      <c r="EI1543" s="271"/>
      <c r="EJ1543" s="271"/>
      <c r="EK1543" s="271"/>
      <c r="EL1543" s="271"/>
      <c r="EM1543" s="271"/>
      <c r="EN1543" s="271"/>
      <c r="EO1543" s="271"/>
      <c r="EP1543" s="271"/>
      <c r="EQ1543" s="271"/>
      <c r="ER1543" s="271"/>
      <c r="ES1543" s="271"/>
      <c r="ET1543" s="271"/>
      <c r="EU1543" s="271"/>
      <c r="EV1543" s="271"/>
      <c r="EW1543" s="271"/>
      <c r="EX1543" s="271"/>
      <c r="EY1543" s="271"/>
      <c r="EZ1543" s="271"/>
      <c r="FA1543" s="271"/>
      <c r="FB1543" s="271"/>
      <c r="FC1543" s="271"/>
      <c r="FD1543" s="271"/>
      <c r="FE1543" s="271"/>
      <c r="FF1543" s="271"/>
      <c r="FG1543" s="271"/>
      <c r="FH1543" s="271"/>
      <c r="FI1543" s="271"/>
      <c r="FJ1543" s="271"/>
      <c r="FK1543" s="271"/>
      <c r="FL1543" s="271"/>
      <c r="FM1543" s="271"/>
      <c r="FN1543" s="271"/>
      <c r="FO1543" s="271"/>
      <c r="FP1543" s="271"/>
      <c r="FQ1543" s="271"/>
      <c r="FR1543" s="271"/>
      <c r="FS1543" s="271"/>
      <c r="FT1543" s="271"/>
      <c r="FU1543" s="271"/>
      <c r="FV1543" s="271"/>
      <c r="FW1543" s="271"/>
      <c r="FX1543" s="271"/>
      <c r="FY1543" s="271"/>
      <c r="FZ1543" s="271"/>
      <c r="GA1543" s="271"/>
      <c r="GB1543" s="271"/>
      <c r="GC1543" s="271"/>
      <c r="GD1543" s="271"/>
      <c r="GE1543" s="271"/>
      <c r="GF1543" s="271"/>
      <c r="GG1543" s="271"/>
      <c r="GH1543" s="271"/>
      <c r="GI1543" s="271"/>
      <c r="GJ1543" s="271"/>
      <c r="GK1543" s="271"/>
      <c r="GL1543" s="271"/>
      <c r="GM1543" s="271"/>
      <c r="GN1543" s="271"/>
      <c r="GO1543" s="271"/>
      <c r="GP1543" s="271"/>
      <c r="GQ1543" s="271"/>
      <c r="GR1543" s="271"/>
      <c r="GS1543" s="271"/>
      <c r="GT1543" s="271"/>
      <c r="GU1543" s="271"/>
      <c r="GV1543" s="271"/>
      <c r="GW1543" s="271"/>
      <c r="GX1543" s="271"/>
      <c r="GY1543" s="271"/>
      <c r="GZ1543" s="271"/>
      <c r="HA1543" s="271"/>
      <c r="HB1543" s="271"/>
      <c r="HC1543" s="271"/>
      <c r="HD1543" s="271"/>
      <c r="HE1543" s="271"/>
      <c r="HF1543" s="271"/>
      <c r="HG1543" s="271"/>
      <c r="HH1543" s="271"/>
      <c r="HI1543" s="271"/>
      <c r="HJ1543" s="271"/>
      <c r="HK1543" s="271"/>
      <c r="HL1543" s="271"/>
      <c r="HM1543" s="271"/>
      <c r="HN1543" s="271"/>
      <c r="HO1543" s="271"/>
      <c r="HP1543" s="271"/>
      <c r="HQ1543" s="271"/>
      <c r="HR1543" s="271"/>
      <c r="HS1543" s="271"/>
      <c r="HT1543" s="271"/>
      <c r="HU1543" s="271"/>
      <c r="HV1543" s="271"/>
      <c r="HW1543" s="271"/>
      <c r="HX1543" s="271"/>
      <c r="HY1543" s="271"/>
      <c r="HZ1543" s="271"/>
      <c r="IA1543" s="271"/>
      <c r="IB1543" s="271"/>
      <c r="IC1543" s="271"/>
      <c r="ID1543" s="271"/>
      <c r="IE1543" s="271"/>
      <c r="IF1543" s="271"/>
      <c r="IG1543" s="271"/>
      <c r="IH1543" s="271"/>
      <c r="II1543" s="271"/>
      <c r="IJ1543" s="271"/>
      <c r="IK1543" s="271"/>
      <c r="IL1543" s="271"/>
      <c r="IM1543" s="271"/>
      <c r="IN1543" s="271"/>
      <c r="IO1543" s="271"/>
      <c r="IP1543" s="271"/>
      <c r="IQ1543" s="271"/>
      <c r="IR1543" s="271"/>
      <c r="IS1543" s="271"/>
      <c r="IT1543" s="271"/>
      <c r="IU1543" s="271"/>
      <c r="IV1543" s="271"/>
    </row>
    <row r="1544" spans="1:256" s="250" customFormat="1" x14ac:dyDescent="0.2">
      <c r="A1544" s="240" t="s">
        <v>1247</v>
      </c>
      <c r="B1544" s="278">
        <v>35548.9</v>
      </c>
      <c r="C1544" s="278"/>
      <c r="D1544" s="240" t="s">
        <v>1289</v>
      </c>
      <c r="E1544" s="240"/>
      <c r="F1544" s="240"/>
      <c r="G1544" s="240">
        <v>10</v>
      </c>
      <c r="H1544" s="240"/>
      <c r="I1544" s="240"/>
      <c r="J1544" s="240"/>
      <c r="K1544" s="240">
        <v>3.8</v>
      </c>
      <c r="L1544" s="240"/>
      <c r="M1544" s="240"/>
      <c r="N1544" s="240"/>
      <c r="O1544" s="240">
        <v>201</v>
      </c>
      <c r="P1544" s="240"/>
      <c r="Q1544" s="240"/>
      <c r="R1544" s="240"/>
      <c r="S1544" s="240">
        <v>0.64600000000000002</v>
      </c>
      <c r="T1544" s="240"/>
      <c r="U1544" s="240">
        <v>1.8</v>
      </c>
      <c r="V1544" s="240"/>
      <c r="W1544" s="240"/>
      <c r="X1544" s="240"/>
      <c r="Y1544" s="240"/>
      <c r="Z1544" s="240"/>
      <c r="AA1544" s="240">
        <v>342</v>
      </c>
      <c r="AB1544" s="240"/>
      <c r="AC1544" s="240"/>
      <c r="AD1544" s="240" t="s">
        <v>1784</v>
      </c>
      <c r="AE1544" s="240">
        <v>10</v>
      </c>
      <c r="AF1544" s="240"/>
      <c r="AG1544" s="240">
        <v>140</v>
      </c>
      <c r="AH1544" s="240"/>
      <c r="AI1544" s="240"/>
      <c r="AJ1544" s="240"/>
      <c r="AK1544" s="240"/>
      <c r="AL1544" s="240"/>
      <c r="AM1544" s="240">
        <v>7.9</v>
      </c>
      <c r="AN1544" s="240"/>
      <c r="AO1544" s="240"/>
      <c r="AP1544" s="240"/>
      <c r="AQ1544" s="240"/>
      <c r="AR1544" s="240"/>
      <c r="AS1544" s="240"/>
      <c r="AT1544" s="240"/>
      <c r="AU1544" s="240"/>
      <c r="AV1544" s="240"/>
      <c r="AW1544" s="240"/>
      <c r="AX1544" s="240"/>
      <c r="AY1544" s="240"/>
      <c r="AZ1544" s="240"/>
      <c r="BA1544" s="240"/>
      <c r="BB1544" s="240"/>
      <c r="BC1544" s="240"/>
      <c r="BD1544" s="240"/>
      <c r="BE1544" s="240"/>
      <c r="BF1544" s="240"/>
      <c r="BG1544" s="240"/>
      <c r="BH1544" s="240"/>
      <c r="BI1544" s="240"/>
      <c r="BJ1544" s="240"/>
      <c r="BK1544" s="240"/>
      <c r="BL1544" s="240"/>
      <c r="BM1544" s="240"/>
      <c r="BN1544" s="240"/>
      <c r="BO1544" s="240"/>
      <c r="BP1544" s="240"/>
      <c r="BQ1544" s="240">
        <v>2E-3</v>
      </c>
      <c r="BR1544" s="240"/>
      <c r="BS1544" s="240"/>
      <c r="BT1544" s="240"/>
      <c r="BU1544" s="240"/>
      <c r="BV1544" s="240"/>
      <c r="BW1544" s="240"/>
      <c r="BX1544" s="240"/>
      <c r="BY1544" s="240"/>
      <c r="BZ1544" s="240"/>
      <c r="CA1544" s="240"/>
      <c r="CB1544" s="240"/>
      <c r="CC1544" s="240"/>
      <c r="CD1544" s="240"/>
      <c r="CE1544" s="240"/>
      <c r="CF1544" s="240"/>
      <c r="CG1544" s="240"/>
      <c r="CH1544" s="240"/>
      <c r="CI1544" s="240"/>
      <c r="CJ1544" s="240"/>
      <c r="CK1544" s="240"/>
      <c r="CL1544" s="240"/>
      <c r="CM1544" s="240"/>
      <c r="CN1544" s="240"/>
      <c r="CO1544" s="240"/>
      <c r="CP1544" s="240"/>
      <c r="CQ1544" s="240"/>
      <c r="CR1544" s="240"/>
      <c r="CS1544" s="240"/>
      <c r="CT1544" s="240"/>
      <c r="CU1544" s="240"/>
      <c r="CV1544" s="240"/>
      <c r="CW1544" s="240"/>
      <c r="CX1544" s="271"/>
      <c r="CY1544" s="271"/>
      <c r="CZ1544" s="271"/>
      <c r="DA1544" s="271"/>
      <c r="DB1544" s="271"/>
      <c r="DC1544" s="271"/>
      <c r="DD1544" s="271"/>
      <c r="DE1544" s="271"/>
      <c r="DF1544" s="271"/>
      <c r="DG1544" s="271"/>
      <c r="DH1544" s="271"/>
      <c r="DI1544" s="271"/>
      <c r="DJ1544" s="271"/>
      <c r="DK1544" s="271"/>
      <c r="DL1544" s="271"/>
      <c r="DM1544" s="271"/>
      <c r="DN1544" s="271"/>
      <c r="DO1544" s="271"/>
      <c r="DP1544" s="271"/>
      <c r="DQ1544" s="271"/>
      <c r="DR1544" s="271"/>
      <c r="DS1544" s="271"/>
      <c r="DT1544" s="271"/>
      <c r="DU1544" s="271"/>
      <c r="DV1544" s="271"/>
      <c r="DW1544" s="271"/>
      <c r="DX1544" s="271"/>
      <c r="DY1544" s="271"/>
      <c r="DZ1544" s="271"/>
      <c r="EA1544" s="271"/>
      <c r="EB1544" s="271"/>
      <c r="EC1544" s="271"/>
      <c r="ED1544" s="271"/>
      <c r="EE1544" s="271"/>
      <c r="EF1544" s="271"/>
      <c r="EG1544" s="271"/>
      <c r="EH1544" s="271"/>
      <c r="EI1544" s="271"/>
      <c r="EJ1544" s="271"/>
      <c r="EK1544" s="271"/>
      <c r="EL1544" s="271"/>
      <c r="EM1544" s="271"/>
      <c r="EN1544" s="271"/>
      <c r="EO1544" s="271"/>
      <c r="EP1544" s="271"/>
      <c r="EQ1544" s="271"/>
      <c r="ER1544" s="271"/>
      <c r="ES1544" s="271"/>
      <c r="ET1544" s="271"/>
      <c r="EU1544" s="271"/>
      <c r="EV1544" s="271"/>
      <c r="EW1544" s="271"/>
      <c r="EX1544" s="271"/>
      <c r="EY1544" s="271"/>
      <c r="EZ1544" s="271"/>
      <c r="FA1544" s="271"/>
      <c r="FB1544" s="271"/>
      <c r="FC1544" s="271"/>
      <c r="FD1544" s="271"/>
      <c r="FE1544" s="271"/>
      <c r="FF1544" s="271"/>
      <c r="FG1544" s="271"/>
      <c r="FH1544" s="271"/>
      <c r="FI1544" s="271"/>
      <c r="FJ1544" s="271"/>
      <c r="FK1544" s="271"/>
      <c r="FL1544" s="271"/>
      <c r="FM1544" s="271"/>
      <c r="FN1544" s="271"/>
      <c r="FO1544" s="271"/>
      <c r="FP1544" s="271"/>
      <c r="FQ1544" s="271"/>
      <c r="FR1544" s="271"/>
      <c r="FS1544" s="271"/>
      <c r="FT1544" s="271"/>
      <c r="FU1544" s="271"/>
      <c r="FV1544" s="271"/>
      <c r="FW1544" s="271"/>
      <c r="FX1544" s="271"/>
      <c r="FY1544" s="271"/>
      <c r="FZ1544" s="271"/>
      <c r="GA1544" s="271"/>
      <c r="GB1544" s="271"/>
      <c r="GC1544" s="271"/>
      <c r="GD1544" s="271"/>
      <c r="GE1544" s="271"/>
      <c r="GF1544" s="271"/>
      <c r="GG1544" s="271"/>
      <c r="GH1544" s="271"/>
      <c r="GI1544" s="271"/>
      <c r="GJ1544" s="271"/>
      <c r="GK1544" s="271"/>
      <c r="GL1544" s="271"/>
      <c r="GM1544" s="271"/>
      <c r="GN1544" s="271"/>
      <c r="GO1544" s="271"/>
      <c r="GP1544" s="271"/>
      <c r="GQ1544" s="271"/>
      <c r="GR1544" s="271"/>
      <c r="GS1544" s="271"/>
      <c r="GT1544" s="271"/>
      <c r="GU1544" s="271"/>
      <c r="GV1544" s="271"/>
      <c r="GW1544" s="271"/>
      <c r="GX1544" s="271"/>
      <c r="GY1544" s="271"/>
      <c r="GZ1544" s="271"/>
      <c r="HA1544" s="271"/>
      <c r="HB1544" s="271"/>
      <c r="HC1544" s="271"/>
      <c r="HD1544" s="271"/>
      <c r="HE1544" s="271"/>
      <c r="HF1544" s="271"/>
      <c r="HG1544" s="271"/>
      <c r="HH1544" s="271"/>
      <c r="HI1544" s="271"/>
      <c r="HJ1544" s="271"/>
      <c r="HK1544" s="271"/>
      <c r="HL1544" s="271"/>
      <c r="HM1544" s="271"/>
      <c r="HN1544" s="271"/>
      <c r="HO1544" s="271"/>
      <c r="HP1544" s="271"/>
      <c r="HQ1544" s="271"/>
      <c r="HR1544" s="271"/>
      <c r="HS1544" s="271"/>
      <c r="HT1544" s="271"/>
      <c r="HU1544" s="271"/>
      <c r="HV1544" s="271"/>
      <c r="HW1544" s="271"/>
      <c r="HX1544" s="271"/>
      <c r="HY1544" s="271"/>
      <c r="HZ1544" s="271"/>
      <c r="IA1544" s="271"/>
      <c r="IB1544" s="271"/>
      <c r="IC1544" s="271"/>
      <c r="ID1544" s="271"/>
      <c r="IE1544" s="271"/>
      <c r="IF1544" s="271"/>
      <c r="IG1544" s="271"/>
      <c r="IH1544" s="271"/>
      <c r="II1544" s="271"/>
      <c r="IJ1544" s="271"/>
      <c r="IK1544" s="271"/>
      <c r="IL1544" s="271"/>
      <c r="IM1544" s="271"/>
      <c r="IN1544" s="271"/>
      <c r="IO1544" s="271"/>
      <c r="IP1544" s="271"/>
      <c r="IQ1544" s="271"/>
      <c r="IR1544" s="271"/>
      <c r="IS1544" s="271"/>
      <c r="IT1544" s="271"/>
      <c r="IU1544" s="271"/>
      <c r="IV1544" s="271"/>
    </row>
    <row r="1545" spans="1:256" s="250" customFormat="1" x14ac:dyDescent="0.2">
      <c r="A1545" s="240" t="s">
        <v>1247</v>
      </c>
      <c r="B1545" s="278">
        <v>35548.902777777781</v>
      </c>
      <c r="C1545" s="278"/>
      <c r="D1545" s="240" t="s">
        <v>1290</v>
      </c>
      <c r="E1545" s="240"/>
      <c r="F1545" s="240"/>
      <c r="G1545" s="240">
        <v>50</v>
      </c>
      <c r="H1545" s="240"/>
      <c r="I1545" s="240"/>
      <c r="J1545" s="240"/>
      <c r="K1545" s="240">
        <v>3.9</v>
      </c>
      <c r="L1545" s="240"/>
      <c r="M1545" s="240"/>
      <c r="N1545" s="240"/>
      <c r="O1545" s="240">
        <v>190</v>
      </c>
      <c r="P1545" s="240"/>
      <c r="Q1545" s="240"/>
      <c r="R1545" s="240"/>
      <c r="S1545" s="240">
        <v>0.72799999999999998</v>
      </c>
      <c r="T1545" s="240"/>
      <c r="U1545" s="240">
        <v>1.8</v>
      </c>
      <c r="V1545" s="240"/>
      <c r="W1545" s="240"/>
      <c r="X1545" s="240"/>
      <c r="Y1545" s="240"/>
      <c r="Z1545" s="240"/>
      <c r="AA1545" s="240">
        <v>355</v>
      </c>
      <c r="AB1545" s="240"/>
      <c r="AC1545" s="240"/>
      <c r="AD1545" s="240" t="s">
        <v>1784</v>
      </c>
      <c r="AE1545" s="240">
        <v>10</v>
      </c>
      <c r="AF1545" s="240"/>
      <c r="AG1545" s="240">
        <v>150</v>
      </c>
      <c r="AH1545" s="240"/>
      <c r="AI1545" s="240"/>
      <c r="AJ1545" s="240"/>
      <c r="AK1545" s="240"/>
      <c r="AL1545" s="240"/>
      <c r="AM1545" s="240">
        <v>7.9</v>
      </c>
      <c r="AN1545" s="240"/>
      <c r="AO1545" s="240"/>
      <c r="AP1545" s="240"/>
      <c r="AQ1545" s="240"/>
      <c r="AR1545" s="240"/>
      <c r="AS1545" s="240"/>
      <c r="AT1545" s="240"/>
      <c r="AU1545" s="240"/>
      <c r="AV1545" s="240"/>
      <c r="AW1545" s="240"/>
      <c r="AX1545" s="240"/>
      <c r="AY1545" s="240"/>
      <c r="AZ1545" s="240"/>
      <c r="BA1545" s="240"/>
      <c r="BB1545" s="240"/>
      <c r="BC1545" s="240"/>
      <c r="BD1545" s="240"/>
      <c r="BE1545" s="240"/>
      <c r="BF1545" s="240"/>
      <c r="BG1545" s="240"/>
      <c r="BH1545" s="240"/>
      <c r="BI1545" s="240"/>
      <c r="BJ1545" s="240"/>
      <c r="BK1545" s="240"/>
      <c r="BL1545" s="240"/>
      <c r="BM1545" s="240"/>
      <c r="BN1545" s="240"/>
      <c r="BO1545" s="240"/>
      <c r="BP1545" s="240" t="s">
        <v>1784</v>
      </c>
      <c r="BQ1545" s="240">
        <v>2E-3</v>
      </c>
      <c r="BR1545" s="240"/>
      <c r="BS1545" s="240"/>
      <c r="BT1545" s="240"/>
      <c r="BU1545" s="240"/>
      <c r="BV1545" s="240"/>
      <c r="BW1545" s="240"/>
      <c r="BX1545" s="240"/>
      <c r="BY1545" s="240"/>
      <c r="BZ1545" s="240"/>
      <c r="CA1545" s="240"/>
      <c r="CB1545" s="240"/>
      <c r="CC1545" s="240"/>
      <c r="CD1545" s="240"/>
      <c r="CE1545" s="240"/>
      <c r="CF1545" s="240"/>
      <c r="CG1545" s="240"/>
      <c r="CH1545" s="240"/>
      <c r="CI1545" s="240"/>
      <c r="CJ1545" s="240"/>
      <c r="CK1545" s="240"/>
      <c r="CL1545" s="240"/>
      <c r="CM1545" s="240"/>
      <c r="CN1545" s="240"/>
      <c r="CO1545" s="240"/>
      <c r="CP1545" s="240"/>
      <c r="CQ1545" s="240"/>
      <c r="CR1545" s="240"/>
      <c r="CS1545" s="240"/>
      <c r="CT1545" s="240"/>
      <c r="CU1545" s="240"/>
      <c r="CV1545" s="240"/>
      <c r="CW1545" s="240"/>
      <c r="CX1545" s="271"/>
      <c r="CY1545" s="271"/>
      <c r="CZ1545" s="271"/>
      <c r="DA1545" s="271"/>
      <c r="DB1545" s="271"/>
      <c r="DC1545" s="271"/>
      <c r="DD1545" s="271"/>
      <c r="DE1545" s="271"/>
      <c r="DF1545" s="271"/>
      <c r="DG1545" s="271"/>
      <c r="DH1545" s="271"/>
      <c r="DI1545" s="271"/>
      <c r="DJ1545" s="271"/>
      <c r="DK1545" s="271"/>
      <c r="DL1545" s="271"/>
      <c r="DM1545" s="271"/>
      <c r="DN1545" s="271"/>
      <c r="DO1545" s="271"/>
      <c r="DP1545" s="271"/>
      <c r="DQ1545" s="271"/>
      <c r="DR1545" s="271"/>
      <c r="DS1545" s="271"/>
      <c r="DT1545" s="271"/>
      <c r="DU1545" s="271"/>
      <c r="DV1545" s="271"/>
      <c r="DW1545" s="271"/>
      <c r="DX1545" s="271"/>
      <c r="DY1545" s="271"/>
      <c r="DZ1545" s="271"/>
      <c r="EA1545" s="271"/>
      <c r="EB1545" s="271"/>
      <c r="EC1545" s="271"/>
      <c r="ED1545" s="271"/>
      <c r="EE1545" s="271"/>
      <c r="EF1545" s="271"/>
      <c r="EG1545" s="271"/>
      <c r="EH1545" s="271"/>
      <c r="EI1545" s="271"/>
      <c r="EJ1545" s="271"/>
      <c r="EK1545" s="271"/>
      <c r="EL1545" s="271"/>
      <c r="EM1545" s="271"/>
      <c r="EN1545" s="271"/>
      <c r="EO1545" s="271"/>
      <c r="EP1545" s="271"/>
      <c r="EQ1545" s="271"/>
      <c r="ER1545" s="271"/>
      <c r="ES1545" s="271"/>
      <c r="ET1545" s="271"/>
      <c r="EU1545" s="271"/>
      <c r="EV1545" s="271"/>
      <c r="EW1545" s="271"/>
      <c r="EX1545" s="271"/>
      <c r="EY1545" s="271"/>
      <c r="EZ1545" s="271"/>
      <c r="FA1545" s="271"/>
      <c r="FB1545" s="271"/>
      <c r="FC1545" s="271"/>
      <c r="FD1545" s="271"/>
      <c r="FE1545" s="271"/>
      <c r="FF1545" s="271"/>
      <c r="FG1545" s="271"/>
      <c r="FH1545" s="271"/>
      <c r="FI1545" s="271"/>
      <c r="FJ1545" s="271"/>
      <c r="FK1545" s="271"/>
      <c r="FL1545" s="271"/>
      <c r="FM1545" s="271"/>
      <c r="FN1545" s="271"/>
      <c r="FO1545" s="271"/>
      <c r="FP1545" s="271"/>
      <c r="FQ1545" s="271"/>
      <c r="FR1545" s="271"/>
      <c r="FS1545" s="271"/>
      <c r="FT1545" s="271"/>
      <c r="FU1545" s="271"/>
      <c r="FV1545" s="271"/>
      <c r="FW1545" s="271"/>
      <c r="FX1545" s="271"/>
      <c r="FY1545" s="271"/>
      <c r="FZ1545" s="271"/>
      <c r="GA1545" s="271"/>
      <c r="GB1545" s="271"/>
      <c r="GC1545" s="271"/>
      <c r="GD1545" s="271"/>
      <c r="GE1545" s="271"/>
      <c r="GF1545" s="271"/>
      <c r="GG1545" s="271"/>
      <c r="GH1545" s="271"/>
      <c r="GI1545" s="271"/>
      <c r="GJ1545" s="271"/>
      <c r="GK1545" s="271"/>
      <c r="GL1545" s="271"/>
      <c r="GM1545" s="271"/>
      <c r="GN1545" s="271"/>
      <c r="GO1545" s="271"/>
      <c r="GP1545" s="271"/>
      <c r="GQ1545" s="271"/>
      <c r="GR1545" s="271"/>
      <c r="GS1545" s="271"/>
      <c r="GT1545" s="271"/>
      <c r="GU1545" s="271"/>
      <c r="GV1545" s="271"/>
      <c r="GW1545" s="271"/>
      <c r="GX1545" s="271"/>
      <c r="GY1545" s="271"/>
      <c r="GZ1545" s="271"/>
      <c r="HA1545" s="271"/>
      <c r="HB1545" s="271"/>
      <c r="HC1545" s="271"/>
      <c r="HD1545" s="271"/>
      <c r="HE1545" s="271"/>
      <c r="HF1545" s="271"/>
      <c r="HG1545" s="271"/>
      <c r="HH1545" s="271"/>
      <c r="HI1545" s="271"/>
      <c r="HJ1545" s="271"/>
      <c r="HK1545" s="271"/>
      <c r="HL1545" s="271"/>
      <c r="HM1545" s="271"/>
      <c r="HN1545" s="271"/>
      <c r="HO1545" s="271"/>
      <c r="HP1545" s="271"/>
      <c r="HQ1545" s="271"/>
      <c r="HR1545" s="271"/>
      <c r="HS1545" s="271"/>
      <c r="HT1545" s="271"/>
      <c r="HU1545" s="271"/>
      <c r="HV1545" s="271"/>
      <c r="HW1545" s="271"/>
      <c r="HX1545" s="271"/>
      <c r="HY1545" s="271"/>
      <c r="HZ1545" s="271"/>
      <c r="IA1545" s="271"/>
      <c r="IB1545" s="271"/>
      <c r="IC1545" s="271"/>
      <c r="ID1545" s="271"/>
      <c r="IE1545" s="271"/>
      <c r="IF1545" s="271"/>
      <c r="IG1545" s="271"/>
      <c r="IH1545" s="271"/>
      <c r="II1545" s="271"/>
      <c r="IJ1545" s="271"/>
      <c r="IK1545" s="271"/>
      <c r="IL1545" s="271"/>
      <c r="IM1545" s="271"/>
      <c r="IN1545" s="271"/>
      <c r="IO1545" s="271"/>
      <c r="IP1545" s="271"/>
      <c r="IQ1545" s="271"/>
      <c r="IR1545" s="271"/>
      <c r="IS1545" s="271"/>
      <c r="IT1545" s="271"/>
      <c r="IU1545" s="271"/>
      <c r="IV1545" s="271"/>
    </row>
    <row r="1546" spans="1:256" s="250" customFormat="1" x14ac:dyDescent="0.2">
      <c r="A1546" s="240" t="s">
        <v>1247</v>
      </c>
      <c r="B1546" s="278">
        <v>35548.986111111109</v>
      </c>
      <c r="C1546" s="278"/>
      <c r="D1546" s="240" t="s">
        <v>1291</v>
      </c>
      <c r="E1546" s="240"/>
      <c r="F1546" s="240"/>
      <c r="G1546" s="240">
        <v>50</v>
      </c>
      <c r="H1546" s="240"/>
      <c r="I1546" s="240"/>
      <c r="J1546" s="240"/>
      <c r="K1546" s="240">
        <v>3.9</v>
      </c>
      <c r="L1546" s="240"/>
      <c r="M1546" s="240"/>
      <c r="N1546" s="240"/>
      <c r="O1546" s="240">
        <v>295</v>
      </c>
      <c r="P1546" s="240"/>
      <c r="Q1546" s="240"/>
      <c r="R1546" s="240"/>
      <c r="S1546" s="240"/>
      <c r="T1546" s="240"/>
      <c r="U1546" s="240"/>
      <c r="V1546" s="240"/>
      <c r="W1546" s="240"/>
      <c r="X1546" s="240"/>
      <c r="Y1546" s="240"/>
      <c r="Z1546" s="240"/>
      <c r="AA1546" s="240"/>
      <c r="AB1546" s="240"/>
      <c r="AC1546" s="240"/>
      <c r="AD1546" s="240" t="s">
        <v>1784</v>
      </c>
      <c r="AE1546" s="240">
        <v>10</v>
      </c>
      <c r="AF1546" s="240"/>
      <c r="AG1546" s="240">
        <v>240</v>
      </c>
      <c r="AH1546" s="240"/>
      <c r="AI1546" s="240"/>
      <c r="AJ1546" s="240"/>
      <c r="AK1546" s="240"/>
      <c r="AL1546" s="240"/>
      <c r="AM1546" s="240"/>
      <c r="AN1546" s="240"/>
      <c r="AO1546" s="240"/>
      <c r="AP1546" s="240"/>
      <c r="AQ1546" s="240"/>
      <c r="AR1546" s="240"/>
      <c r="AS1546" s="240"/>
      <c r="AT1546" s="240"/>
      <c r="AU1546" s="240"/>
      <c r="AV1546" s="240"/>
      <c r="AW1546" s="240"/>
      <c r="AX1546" s="240"/>
      <c r="AY1546" s="240"/>
      <c r="AZ1546" s="240"/>
      <c r="BA1546" s="240"/>
      <c r="BB1546" s="240"/>
      <c r="BC1546" s="240"/>
      <c r="BD1546" s="240"/>
      <c r="BE1546" s="240"/>
      <c r="BF1546" s="240"/>
      <c r="BG1546" s="240"/>
      <c r="BH1546" s="240"/>
      <c r="BI1546" s="240"/>
      <c r="BJ1546" s="240"/>
      <c r="BK1546" s="240"/>
      <c r="BL1546" s="240"/>
      <c r="BM1546" s="240"/>
      <c r="BN1546" s="240"/>
      <c r="BO1546" s="240"/>
      <c r="BP1546" s="240"/>
      <c r="BQ1546" s="240"/>
      <c r="BR1546" s="240"/>
      <c r="BS1546" s="240"/>
      <c r="BT1546" s="240"/>
      <c r="BU1546" s="240"/>
      <c r="BV1546" s="240"/>
      <c r="BW1546" s="240"/>
      <c r="BX1546" s="240"/>
      <c r="BY1546" s="240"/>
      <c r="BZ1546" s="240"/>
      <c r="CA1546" s="240"/>
      <c r="CB1546" s="240"/>
      <c r="CC1546" s="240"/>
      <c r="CD1546" s="240"/>
      <c r="CE1546" s="240"/>
      <c r="CF1546" s="240"/>
      <c r="CG1546" s="240"/>
      <c r="CH1546" s="240"/>
      <c r="CI1546" s="240"/>
      <c r="CJ1546" s="240"/>
      <c r="CK1546" s="240"/>
      <c r="CL1546" s="240"/>
      <c r="CM1546" s="240"/>
      <c r="CN1546" s="240"/>
      <c r="CO1546" s="240"/>
      <c r="CP1546" s="240"/>
      <c r="CQ1546" s="240"/>
      <c r="CR1546" s="240"/>
      <c r="CS1546" s="240"/>
      <c r="CT1546" s="240"/>
      <c r="CU1546" s="240"/>
      <c r="CV1546" s="240"/>
      <c r="CW1546" s="240"/>
      <c r="CX1546" s="271"/>
      <c r="CY1546" s="271"/>
      <c r="CZ1546" s="271"/>
      <c r="DA1546" s="271"/>
      <c r="DB1546" s="271"/>
      <c r="DC1546" s="271"/>
      <c r="DD1546" s="271"/>
      <c r="DE1546" s="271"/>
      <c r="DF1546" s="271"/>
      <c r="DG1546" s="271"/>
      <c r="DH1546" s="271"/>
      <c r="DI1546" s="271"/>
      <c r="DJ1546" s="271"/>
      <c r="DK1546" s="271"/>
      <c r="DL1546" s="271"/>
      <c r="DM1546" s="271"/>
      <c r="DN1546" s="271"/>
      <c r="DO1546" s="271"/>
      <c r="DP1546" s="271"/>
      <c r="DQ1546" s="271"/>
      <c r="DR1546" s="271"/>
      <c r="DS1546" s="271"/>
      <c r="DT1546" s="271"/>
      <c r="DU1546" s="271"/>
      <c r="DV1546" s="271"/>
      <c r="DW1546" s="271"/>
      <c r="DX1546" s="271"/>
      <c r="DY1546" s="271"/>
      <c r="DZ1546" s="271"/>
      <c r="EA1546" s="271"/>
      <c r="EB1546" s="271"/>
      <c r="EC1546" s="271"/>
      <c r="ED1546" s="271"/>
      <c r="EE1546" s="271"/>
      <c r="EF1546" s="271"/>
      <c r="EG1546" s="271"/>
      <c r="EH1546" s="271"/>
      <c r="EI1546" s="271"/>
      <c r="EJ1546" s="271"/>
      <c r="EK1546" s="271"/>
      <c r="EL1546" s="271"/>
      <c r="EM1546" s="271"/>
      <c r="EN1546" s="271"/>
      <c r="EO1546" s="271"/>
      <c r="EP1546" s="271"/>
      <c r="EQ1546" s="271"/>
      <c r="ER1546" s="271"/>
      <c r="ES1546" s="271"/>
      <c r="ET1546" s="271"/>
      <c r="EU1546" s="271"/>
      <c r="EV1546" s="271"/>
      <c r="EW1546" s="271"/>
      <c r="EX1546" s="271"/>
      <c r="EY1546" s="271"/>
      <c r="EZ1546" s="271"/>
      <c r="FA1546" s="271"/>
      <c r="FB1546" s="271"/>
      <c r="FC1546" s="271"/>
      <c r="FD1546" s="271"/>
      <c r="FE1546" s="271"/>
      <c r="FF1546" s="271"/>
      <c r="FG1546" s="271"/>
      <c r="FH1546" s="271"/>
      <c r="FI1546" s="271"/>
      <c r="FJ1546" s="271"/>
      <c r="FK1546" s="271"/>
      <c r="FL1546" s="271"/>
      <c r="FM1546" s="271"/>
      <c r="FN1546" s="271"/>
      <c r="FO1546" s="271"/>
      <c r="FP1546" s="271"/>
      <c r="FQ1546" s="271"/>
      <c r="FR1546" s="271"/>
      <c r="FS1546" s="271"/>
      <c r="FT1546" s="271"/>
      <c r="FU1546" s="271"/>
      <c r="FV1546" s="271"/>
      <c r="FW1546" s="271"/>
      <c r="FX1546" s="271"/>
      <c r="FY1546" s="271"/>
      <c r="FZ1546" s="271"/>
      <c r="GA1546" s="271"/>
      <c r="GB1546" s="271"/>
      <c r="GC1546" s="271"/>
      <c r="GD1546" s="271"/>
      <c r="GE1546" s="271"/>
      <c r="GF1546" s="271"/>
      <c r="GG1546" s="271"/>
      <c r="GH1546" s="271"/>
      <c r="GI1546" s="271"/>
      <c r="GJ1546" s="271"/>
      <c r="GK1546" s="271"/>
      <c r="GL1546" s="271"/>
      <c r="GM1546" s="271"/>
      <c r="GN1546" s="271"/>
      <c r="GO1546" s="271"/>
      <c r="GP1546" s="271"/>
      <c r="GQ1546" s="271"/>
      <c r="GR1546" s="271"/>
      <c r="GS1546" s="271"/>
      <c r="GT1546" s="271"/>
      <c r="GU1546" s="271"/>
      <c r="GV1546" s="271"/>
      <c r="GW1546" s="271"/>
      <c r="GX1546" s="271"/>
      <c r="GY1546" s="271"/>
      <c r="GZ1546" s="271"/>
      <c r="HA1546" s="271"/>
      <c r="HB1546" s="271"/>
      <c r="HC1546" s="271"/>
      <c r="HD1546" s="271"/>
      <c r="HE1546" s="271"/>
      <c r="HF1546" s="271"/>
      <c r="HG1546" s="271"/>
      <c r="HH1546" s="271"/>
      <c r="HI1546" s="271"/>
      <c r="HJ1546" s="271"/>
      <c r="HK1546" s="271"/>
      <c r="HL1546" s="271"/>
      <c r="HM1546" s="271"/>
      <c r="HN1546" s="271"/>
      <c r="HO1546" s="271"/>
      <c r="HP1546" s="271"/>
      <c r="HQ1546" s="271"/>
      <c r="HR1546" s="271"/>
      <c r="HS1546" s="271"/>
      <c r="HT1546" s="271"/>
      <c r="HU1546" s="271"/>
      <c r="HV1546" s="271"/>
      <c r="HW1546" s="271"/>
      <c r="HX1546" s="271"/>
      <c r="HY1546" s="271"/>
      <c r="HZ1546" s="271"/>
      <c r="IA1546" s="271"/>
      <c r="IB1546" s="271"/>
      <c r="IC1546" s="271"/>
      <c r="ID1546" s="271"/>
      <c r="IE1546" s="271"/>
      <c r="IF1546" s="271"/>
      <c r="IG1546" s="271"/>
      <c r="IH1546" s="271"/>
      <c r="II1546" s="271"/>
      <c r="IJ1546" s="271"/>
      <c r="IK1546" s="271"/>
      <c r="IL1546" s="271"/>
      <c r="IM1546" s="271"/>
      <c r="IN1546" s="271"/>
      <c r="IO1546" s="271"/>
      <c r="IP1546" s="271"/>
      <c r="IQ1546" s="271"/>
      <c r="IR1546" s="271"/>
      <c r="IS1546" s="271"/>
      <c r="IT1546" s="271"/>
      <c r="IU1546" s="271"/>
      <c r="IV1546" s="271"/>
    </row>
    <row r="1547" spans="1:256" s="250" customFormat="1" x14ac:dyDescent="0.2">
      <c r="A1547" s="240" t="s">
        <v>1247</v>
      </c>
      <c r="B1547" s="278">
        <v>35549.069444444445</v>
      </c>
      <c r="C1547" s="278"/>
      <c r="D1547" s="240" t="s">
        <v>1292</v>
      </c>
      <c r="E1547" s="240"/>
      <c r="F1547" s="240"/>
      <c r="G1547" s="240">
        <v>50</v>
      </c>
      <c r="H1547" s="240"/>
      <c r="I1547" s="240"/>
      <c r="J1547" s="240"/>
      <c r="K1547" s="240">
        <v>4.0999999999999996</v>
      </c>
      <c r="L1547" s="240"/>
      <c r="M1547" s="240"/>
      <c r="N1547" s="240"/>
      <c r="O1547" s="240">
        <v>244</v>
      </c>
      <c r="P1547" s="240"/>
      <c r="Q1547" s="240"/>
      <c r="R1547" s="240"/>
      <c r="S1547" s="240"/>
      <c r="T1547" s="240"/>
      <c r="U1547" s="240"/>
      <c r="V1547" s="240"/>
      <c r="W1547" s="240"/>
      <c r="X1547" s="240"/>
      <c r="Y1547" s="240"/>
      <c r="Z1547" s="240"/>
      <c r="AA1547" s="240"/>
      <c r="AB1547" s="240"/>
      <c r="AC1547" s="240"/>
      <c r="AD1547" s="240" t="s">
        <v>1784</v>
      </c>
      <c r="AE1547" s="240">
        <v>10</v>
      </c>
      <c r="AF1547" s="240"/>
      <c r="AG1547" s="240">
        <v>150</v>
      </c>
      <c r="AH1547" s="240"/>
      <c r="AI1547" s="240"/>
      <c r="AJ1547" s="240"/>
      <c r="AK1547" s="240"/>
      <c r="AL1547" s="240"/>
      <c r="AM1547" s="240"/>
      <c r="AN1547" s="240"/>
      <c r="AO1547" s="240"/>
      <c r="AP1547" s="240"/>
      <c r="AQ1547" s="240"/>
      <c r="AR1547" s="240"/>
      <c r="AS1547" s="240"/>
      <c r="AT1547" s="240"/>
      <c r="AU1547" s="240"/>
      <c r="AV1547" s="240"/>
      <c r="AW1547" s="240"/>
      <c r="AX1547" s="240"/>
      <c r="AY1547" s="240"/>
      <c r="AZ1547" s="240"/>
      <c r="BA1547" s="240"/>
      <c r="BB1547" s="240"/>
      <c r="BC1547" s="240"/>
      <c r="BD1547" s="240"/>
      <c r="BE1547" s="240"/>
      <c r="BF1547" s="240"/>
      <c r="BG1547" s="240"/>
      <c r="BH1547" s="240"/>
      <c r="BI1547" s="240"/>
      <c r="BJ1547" s="240"/>
      <c r="BK1547" s="240"/>
      <c r="BL1547" s="240"/>
      <c r="BM1547" s="240"/>
      <c r="BN1547" s="240"/>
      <c r="BO1547" s="240"/>
      <c r="BP1547" s="240"/>
      <c r="BQ1547" s="240"/>
      <c r="BR1547" s="240"/>
      <c r="BS1547" s="240"/>
      <c r="BT1547" s="240"/>
      <c r="BU1547" s="240"/>
      <c r="BV1547" s="240"/>
      <c r="BW1547" s="240"/>
      <c r="BX1547" s="240"/>
      <c r="BY1547" s="240"/>
      <c r="BZ1547" s="240"/>
      <c r="CA1547" s="240"/>
      <c r="CB1547" s="240"/>
      <c r="CC1547" s="240"/>
      <c r="CD1547" s="240"/>
      <c r="CE1547" s="240"/>
      <c r="CF1547" s="240"/>
      <c r="CG1547" s="240"/>
      <c r="CH1547" s="240"/>
      <c r="CI1547" s="240"/>
      <c r="CJ1547" s="240"/>
      <c r="CK1547" s="240"/>
      <c r="CL1547" s="240"/>
      <c r="CM1547" s="240"/>
      <c r="CN1547" s="240"/>
      <c r="CO1547" s="240"/>
      <c r="CP1547" s="240"/>
      <c r="CQ1547" s="240"/>
      <c r="CR1547" s="240"/>
      <c r="CS1547" s="240"/>
      <c r="CT1547" s="240"/>
      <c r="CU1547" s="240"/>
      <c r="CV1547" s="240"/>
      <c r="CW1547" s="240"/>
      <c r="CX1547" s="271"/>
      <c r="CY1547" s="271"/>
      <c r="CZ1547" s="271"/>
      <c r="DA1547" s="271"/>
      <c r="DB1547" s="271"/>
      <c r="DC1547" s="271"/>
      <c r="DD1547" s="271"/>
      <c r="DE1547" s="271"/>
      <c r="DF1547" s="271"/>
      <c r="DG1547" s="271"/>
      <c r="DH1547" s="271"/>
      <c r="DI1547" s="271"/>
      <c r="DJ1547" s="271"/>
      <c r="DK1547" s="271"/>
      <c r="DL1547" s="271"/>
      <c r="DM1547" s="271"/>
      <c r="DN1547" s="271"/>
      <c r="DO1547" s="271"/>
      <c r="DP1547" s="271"/>
      <c r="DQ1547" s="271"/>
      <c r="DR1547" s="271"/>
      <c r="DS1547" s="271"/>
      <c r="DT1547" s="271"/>
      <c r="DU1547" s="271"/>
      <c r="DV1547" s="271"/>
      <c r="DW1547" s="271"/>
      <c r="DX1547" s="271"/>
      <c r="DY1547" s="271"/>
      <c r="DZ1547" s="271"/>
      <c r="EA1547" s="271"/>
      <c r="EB1547" s="271"/>
      <c r="EC1547" s="271"/>
      <c r="ED1547" s="271"/>
      <c r="EE1547" s="271"/>
      <c r="EF1547" s="271"/>
      <c r="EG1547" s="271"/>
      <c r="EH1547" s="271"/>
      <c r="EI1547" s="271"/>
      <c r="EJ1547" s="271"/>
      <c r="EK1547" s="271"/>
      <c r="EL1547" s="271"/>
      <c r="EM1547" s="271"/>
      <c r="EN1547" s="271"/>
      <c r="EO1547" s="271"/>
      <c r="EP1547" s="271"/>
      <c r="EQ1547" s="271"/>
      <c r="ER1547" s="271"/>
      <c r="ES1547" s="271"/>
      <c r="ET1547" s="271"/>
      <c r="EU1547" s="271"/>
      <c r="EV1547" s="271"/>
      <c r="EW1547" s="271"/>
      <c r="EX1547" s="271"/>
      <c r="EY1547" s="271"/>
      <c r="EZ1547" s="271"/>
      <c r="FA1547" s="271"/>
      <c r="FB1547" s="271"/>
      <c r="FC1547" s="271"/>
      <c r="FD1547" s="271"/>
      <c r="FE1547" s="271"/>
      <c r="FF1547" s="271"/>
      <c r="FG1547" s="271"/>
      <c r="FH1547" s="271"/>
      <c r="FI1547" s="271"/>
      <c r="FJ1547" s="271"/>
      <c r="FK1547" s="271"/>
      <c r="FL1547" s="271"/>
      <c r="FM1547" s="271"/>
      <c r="FN1547" s="271"/>
      <c r="FO1547" s="271"/>
      <c r="FP1547" s="271"/>
      <c r="FQ1547" s="271"/>
      <c r="FR1547" s="271"/>
      <c r="FS1547" s="271"/>
      <c r="FT1547" s="271"/>
      <c r="FU1547" s="271"/>
      <c r="FV1547" s="271"/>
      <c r="FW1547" s="271"/>
      <c r="FX1547" s="271"/>
      <c r="FY1547" s="271"/>
      <c r="FZ1547" s="271"/>
      <c r="GA1547" s="271"/>
      <c r="GB1547" s="271"/>
      <c r="GC1547" s="271"/>
      <c r="GD1547" s="271"/>
      <c r="GE1547" s="271"/>
      <c r="GF1547" s="271"/>
      <c r="GG1547" s="271"/>
      <c r="GH1547" s="271"/>
      <c r="GI1547" s="271"/>
      <c r="GJ1547" s="271"/>
      <c r="GK1547" s="271"/>
      <c r="GL1547" s="271"/>
      <c r="GM1547" s="271"/>
      <c r="GN1547" s="271"/>
      <c r="GO1547" s="271"/>
      <c r="GP1547" s="271"/>
      <c r="GQ1547" s="271"/>
      <c r="GR1547" s="271"/>
      <c r="GS1547" s="271"/>
      <c r="GT1547" s="271"/>
      <c r="GU1547" s="271"/>
      <c r="GV1547" s="271"/>
      <c r="GW1547" s="271"/>
      <c r="GX1547" s="271"/>
      <c r="GY1547" s="271"/>
      <c r="GZ1547" s="271"/>
      <c r="HA1547" s="271"/>
      <c r="HB1547" s="271"/>
      <c r="HC1547" s="271"/>
      <c r="HD1547" s="271"/>
      <c r="HE1547" s="271"/>
      <c r="HF1547" s="271"/>
      <c r="HG1547" s="271"/>
      <c r="HH1547" s="271"/>
      <c r="HI1547" s="271"/>
      <c r="HJ1547" s="271"/>
      <c r="HK1547" s="271"/>
      <c r="HL1547" s="271"/>
      <c r="HM1547" s="271"/>
      <c r="HN1547" s="271"/>
      <c r="HO1547" s="271"/>
      <c r="HP1547" s="271"/>
      <c r="HQ1547" s="271"/>
      <c r="HR1547" s="271"/>
      <c r="HS1547" s="271"/>
      <c r="HT1547" s="271"/>
      <c r="HU1547" s="271"/>
      <c r="HV1547" s="271"/>
      <c r="HW1547" s="271"/>
      <c r="HX1547" s="271"/>
      <c r="HY1547" s="271"/>
      <c r="HZ1547" s="271"/>
      <c r="IA1547" s="271"/>
      <c r="IB1547" s="271"/>
      <c r="IC1547" s="271"/>
      <c r="ID1547" s="271"/>
      <c r="IE1547" s="271"/>
      <c r="IF1547" s="271"/>
      <c r="IG1547" s="271"/>
      <c r="IH1547" s="271"/>
      <c r="II1547" s="271"/>
      <c r="IJ1547" s="271"/>
      <c r="IK1547" s="271"/>
      <c r="IL1547" s="271"/>
      <c r="IM1547" s="271"/>
      <c r="IN1547" s="271"/>
      <c r="IO1547" s="271"/>
      <c r="IP1547" s="271"/>
      <c r="IQ1547" s="271"/>
      <c r="IR1547" s="271"/>
      <c r="IS1547" s="271"/>
      <c r="IT1547" s="271"/>
      <c r="IU1547" s="271"/>
      <c r="IV1547" s="271"/>
    </row>
    <row r="1548" spans="1:256" s="250" customFormat="1" x14ac:dyDescent="0.2">
      <c r="A1548" s="240" t="s">
        <v>1247</v>
      </c>
      <c r="B1548" s="278">
        <v>35549.152777777781</v>
      </c>
      <c r="C1548" s="278"/>
      <c r="D1548" s="240" t="s">
        <v>1293</v>
      </c>
      <c r="E1548" s="240"/>
      <c r="F1548" s="240"/>
      <c r="G1548" s="240">
        <v>50</v>
      </c>
      <c r="H1548" s="240"/>
      <c r="I1548" s="240"/>
      <c r="J1548" s="240"/>
      <c r="K1548" s="240">
        <v>4.0999999999999996</v>
      </c>
      <c r="L1548" s="240"/>
      <c r="M1548" s="240"/>
      <c r="N1548" s="240"/>
      <c r="O1548" s="240">
        <v>66</v>
      </c>
      <c r="P1548" s="240"/>
      <c r="Q1548" s="240"/>
      <c r="R1548" s="240"/>
      <c r="S1548" s="240"/>
      <c r="T1548" s="240"/>
      <c r="U1548" s="240"/>
      <c r="V1548" s="240"/>
      <c r="W1548" s="240"/>
      <c r="X1548" s="240"/>
      <c r="Y1548" s="240"/>
      <c r="Z1548" s="240"/>
      <c r="AA1548" s="240"/>
      <c r="AB1548" s="240"/>
      <c r="AC1548" s="240"/>
      <c r="AD1548" s="240" t="s">
        <v>1784</v>
      </c>
      <c r="AE1548" s="240">
        <v>10</v>
      </c>
      <c r="AF1548" s="240"/>
      <c r="AG1548" s="240">
        <v>20</v>
      </c>
      <c r="AH1548" s="240"/>
      <c r="AI1548" s="240"/>
      <c r="AJ1548" s="240"/>
      <c r="AK1548" s="240"/>
      <c r="AL1548" s="240"/>
      <c r="AM1548" s="240"/>
      <c r="AN1548" s="240"/>
      <c r="AO1548" s="240"/>
      <c r="AP1548" s="240"/>
      <c r="AQ1548" s="240"/>
      <c r="AR1548" s="240"/>
      <c r="AS1548" s="240"/>
      <c r="AT1548" s="240"/>
      <c r="AU1548" s="240"/>
      <c r="AV1548" s="240"/>
      <c r="AW1548" s="240"/>
      <c r="AX1548" s="240"/>
      <c r="AY1548" s="240"/>
      <c r="AZ1548" s="240"/>
      <c r="BA1548" s="240"/>
      <c r="BB1548" s="240"/>
      <c r="BC1548" s="240"/>
      <c r="BD1548" s="240"/>
      <c r="BE1548" s="240"/>
      <c r="BF1548" s="240"/>
      <c r="BG1548" s="240"/>
      <c r="BH1548" s="240"/>
      <c r="BI1548" s="240"/>
      <c r="BJ1548" s="240"/>
      <c r="BK1548" s="240"/>
      <c r="BL1548" s="240"/>
      <c r="BM1548" s="240"/>
      <c r="BN1548" s="240"/>
      <c r="BO1548" s="240"/>
      <c r="BP1548" s="240"/>
      <c r="BQ1548" s="240"/>
      <c r="BR1548" s="240"/>
      <c r="BS1548" s="240"/>
      <c r="BT1548" s="240"/>
      <c r="BU1548" s="240"/>
      <c r="BV1548" s="240"/>
      <c r="BW1548" s="240"/>
      <c r="BX1548" s="240"/>
      <c r="BY1548" s="240"/>
      <c r="BZ1548" s="240"/>
      <c r="CA1548" s="240"/>
      <c r="CB1548" s="240"/>
      <c r="CC1548" s="240"/>
      <c r="CD1548" s="240"/>
      <c r="CE1548" s="240"/>
      <c r="CF1548" s="240"/>
      <c r="CG1548" s="240"/>
      <c r="CH1548" s="240"/>
      <c r="CI1548" s="240"/>
      <c r="CJ1548" s="240"/>
      <c r="CK1548" s="240"/>
      <c r="CL1548" s="240"/>
      <c r="CM1548" s="240"/>
      <c r="CN1548" s="240"/>
      <c r="CO1548" s="240"/>
      <c r="CP1548" s="240"/>
      <c r="CQ1548" s="240"/>
      <c r="CR1548" s="240"/>
      <c r="CS1548" s="240"/>
      <c r="CT1548" s="240"/>
      <c r="CU1548" s="240"/>
      <c r="CV1548" s="240"/>
      <c r="CW1548" s="240"/>
      <c r="CX1548" s="271"/>
      <c r="CY1548" s="271"/>
      <c r="CZ1548" s="271"/>
      <c r="DA1548" s="271"/>
      <c r="DB1548" s="271"/>
      <c r="DC1548" s="271"/>
      <c r="DD1548" s="271"/>
      <c r="DE1548" s="271"/>
      <c r="DF1548" s="271"/>
      <c r="DG1548" s="271"/>
      <c r="DH1548" s="271"/>
      <c r="DI1548" s="271"/>
      <c r="DJ1548" s="271"/>
      <c r="DK1548" s="271"/>
      <c r="DL1548" s="271"/>
      <c r="DM1548" s="271"/>
      <c r="DN1548" s="271"/>
      <c r="DO1548" s="271"/>
      <c r="DP1548" s="271"/>
      <c r="DQ1548" s="271"/>
      <c r="DR1548" s="271"/>
      <c r="DS1548" s="271"/>
      <c r="DT1548" s="271"/>
      <c r="DU1548" s="271"/>
      <c r="DV1548" s="271"/>
      <c r="DW1548" s="271"/>
      <c r="DX1548" s="271"/>
      <c r="DY1548" s="271"/>
      <c r="DZ1548" s="271"/>
      <c r="EA1548" s="271"/>
      <c r="EB1548" s="271"/>
      <c r="EC1548" s="271"/>
      <c r="ED1548" s="271"/>
      <c r="EE1548" s="271"/>
      <c r="EF1548" s="271"/>
      <c r="EG1548" s="271"/>
      <c r="EH1548" s="271"/>
      <c r="EI1548" s="271"/>
      <c r="EJ1548" s="271"/>
      <c r="EK1548" s="271"/>
      <c r="EL1548" s="271"/>
      <c r="EM1548" s="271"/>
      <c r="EN1548" s="271"/>
      <c r="EO1548" s="271"/>
      <c r="EP1548" s="271"/>
      <c r="EQ1548" s="271"/>
      <c r="ER1548" s="271"/>
      <c r="ES1548" s="271"/>
      <c r="ET1548" s="271"/>
      <c r="EU1548" s="271"/>
      <c r="EV1548" s="271"/>
      <c r="EW1548" s="271"/>
      <c r="EX1548" s="271"/>
      <c r="EY1548" s="271"/>
      <c r="EZ1548" s="271"/>
      <c r="FA1548" s="271"/>
      <c r="FB1548" s="271"/>
      <c r="FC1548" s="271"/>
      <c r="FD1548" s="271"/>
      <c r="FE1548" s="271"/>
      <c r="FF1548" s="271"/>
      <c r="FG1548" s="271"/>
      <c r="FH1548" s="271"/>
      <c r="FI1548" s="271"/>
      <c r="FJ1548" s="271"/>
      <c r="FK1548" s="271"/>
      <c r="FL1548" s="271"/>
      <c r="FM1548" s="271"/>
      <c r="FN1548" s="271"/>
      <c r="FO1548" s="271"/>
      <c r="FP1548" s="271"/>
      <c r="FQ1548" s="271"/>
      <c r="FR1548" s="271"/>
      <c r="FS1548" s="271"/>
      <c r="FT1548" s="271"/>
      <c r="FU1548" s="271"/>
      <c r="FV1548" s="271"/>
      <c r="FW1548" s="271"/>
      <c r="FX1548" s="271"/>
      <c r="FY1548" s="271"/>
      <c r="FZ1548" s="271"/>
      <c r="GA1548" s="271"/>
      <c r="GB1548" s="271"/>
      <c r="GC1548" s="271"/>
      <c r="GD1548" s="271"/>
      <c r="GE1548" s="271"/>
      <c r="GF1548" s="271"/>
      <c r="GG1548" s="271"/>
      <c r="GH1548" s="271"/>
      <c r="GI1548" s="271"/>
      <c r="GJ1548" s="271"/>
      <c r="GK1548" s="271"/>
      <c r="GL1548" s="271"/>
      <c r="GM1548" s="271"/>
      <c r="GN1548" s="271"/>
      <c r="GO1548" s="271"/>
      <c r="GP1548" s="271"/>
      <c r="GQ1548" s="271"/>
      <c r="GR1548" s="271"/>
      <c r="GS1548" s="271"/>
      <c r="GT1548" s="271"/>
      <c r="GU1548" s="271"/>
      <c r="GV1548" s="271"/>
      <c r="GW1548" s="271"/>
      <c r="GX1548" s="271"/>
      <c r="GY1548" s="271"/>
      <c r="GZ1548" s="271"/>
      <c r="HA1548" s="271"/>
      <c r="HB1548" s="271"/>
      <c r="HC1548" s="271"/>
      <c r="HD1548" s="271"/>
      <c r="HE1548" s="271"/>
      <c r="HF1548" s="271"/>
      <c r="HG1548" s="271"/>
      <c r="HH1548" s="271"/>
      <c r="HI1548" s="271"/>
      <c r="HJ1548" s="271"/>
      <c r="HK1548" s="271"/>
      <c r="HL1548" s="271"/>
      <c r="HM1548" s="271"/>
      <c r="HN1548" s="271"/>
      <c r="HO1548" s="271"/>
      <c r="HP1548" s="271"/>
      <c r="HQ1548" s="271"/>
      <c r="HR1548" s="271"/>
      <c r="HS1548" s="271"/>
      <c r="HT1548" s="271"/>
      <c r="HU1548" s="271"/>
      <c r="HV1548" s="271"/>
      <c r="HW1548" s="271"/>
      <c r="HX1548" s="271"/>
      <c r="HY1548" s="271"/>
      <c r="HZ1548" s="271"/>
      <c r="IA1548" s="271"/>
      <c r="IB1548" s="271"/>
      <c r="IC1548" s="271"/>
      <c r="ID1548" s="271"/>
      <c r="IE1548" s="271"/>
      <c r="IF1548" s="271"/>
      <c r="IG1548" s="271"/>
      <c r="IH1548" s="271"/>
      <c r="II1548" s="271"/>
      <c r="IJ1548" s="271"/>
      <c r="IK1548" s="271"/>
      <c r="IL1548" s="271"/>
      <c r="IM1548" s="271"/>
      <c r="IN1548" s="271"/>
      <c r="IO1548" s="271"/>
      <c r="IP1548" s="271"/>
      <c r="IQ1548" s="271"/>
      <c r="IR1548" s="271"/>
      <c r="IS1548" s="271"/>
      <c r="IT1548" s="271"/>
      <c r="IU1548" s="271"/>
      <c r="IV1548" s="271"/>
    </row>
    <row r="1549" spans="1:256" s="250" customFormat="1" x14ac:dyDescent="0.2">
      <c r="A1549" s="240" t="s">
        <v>1247</v>
      </c>
      <c r="B1549" s="278">
        <v>35549.277777777781</v>
      </c>
      <c r="C1549" s="278"/>
      <c r="D1549" s="240" t="s">
        <v>1294</v>
      </c>
      <c r="E1549" s="240"/>
      <c r="F1549" s="240"/>
      <c r="G1549" s="240">
        <v>50</v>
      </c>
      <c r="H1549" s="240"/>
      <c r="I1549" s="240"/>
      <c r="J1549" s="240"/>
      <c r="K1549" s="240">
        <v>3.7</v>
      </c>
      <c r="L1549" s="240"/>
      <c r="M1549" s="240"/>
      <c r="N1549" s="240"/>
      <c r="O1549" s="240">
        <v>20.7</v>
      </c>
      <c r="P1549" s="240"/>
      <c r="Q1549" s="240"/>
      <c r="R1549" s="240"/>
      <c r="S1549" s="240"/>
      <c r="T1549" s="240"/>
      <c r="U1549" s="240"/>
      <c r="V1549" s="240"/>
      <c r="W1549" s="240"/>
      <c r="X1549" s="240"/>
      <c r="Y1549" s="240"/>
      <c r="Z1549" s="240"/>
      <c r="AA1549" s="240"/>
      <c r="AB1549" s="240"/>
      <c r="AC1549" s="240"/>
      <c r="AD1549" s="240" t="s">
        <v>1784</v>
      </c>
      <c r="AE1549" s="240">
        <v>10</v>
      </c>
      <c r="AF1549" s="240" t="s">
        <v>1784</v>
      </c>
      <c r="AG1549" s="240">
        <v>10</v>
      </c>
      <c r="AH1549" s="240"/>
      <c r="AI1549" s="240"/>
      <c r="AJ1549" s="240"/>
      <c r="AK1549" s="240"/>
      <c r="AL1549" s="240"/>
      <c r="AM1549" s="240"/>
      <c r="AN1549" s="240"/>
      <c r="AO1549" s="240"/>
      <c r="AP1549" s="240"/>
      <c r="AQ1549" s="240"/>
      <c r="AR1549" s="240"/>
      <c r="AS1549" s="240"/>
      <c r="AT1549" s="240"/>
      <c r="AU1549" s="240"/>
      <c r="AV1549" s="240"/>
      <c r="AW1549" s="240"/>
      <c r="AX1549" s="240"/>
      <c r="AY1549" s="240"/>
      <c r="AZ1549" s="240"/>
      <c r="BA1549" s="240"/>
      <c r="BB1549" s="240"/>
      <c r="BC1549" s="240"/>
      <c r="BD1549" s="240"/>
      <c r="BE1549" s="240"/>
      <c r="BF1549" s="240"/>
      <c r="BG1549" s="240"/>
      <c r="BH1549" s="240"/>
      <c r="BI1549" s="240"/>
      <c r="BJ1549" s="240"/>
      <c r="BK1549" s="240"/>
      <c r="BL1549" s="240"/>
      <c r="BM1549" s="240"/>
      <c r="BN1549" s="240"/>
      <c r="BO1549" s="240"/>
      <c r="BP1549" s="240"/>
      <c r="BQ1549" s="240"/>
      <c r="BR1549" s="240"/>
      <c r="BS1549" s="240"/>
      <c r="BT1549" s="240"/>
      <c r="BU1549" s="240"/>
      <c r="BV1549" s="240"/>
      <c r="BW1549" s="240"/>
      <c r="BX1549" s="240"/>
      <c r="BY1549" s="240"/>
      <c r="BZ1549" s="240"/>
      <c r="CA1549" s="240"/>
      <c r="CB1549" s="240"/>
      <c r="CC1549" s="240"/>
      <c r="CD1549" s="240"/>
      <c r="CE1549" s="240"/>
      <c r="CF1549" s="240"/>
      <c r="CG1549" s="240"/>
      <c r="CH1549" s="240"/>
      <c r="CI1549" s="240"/>
      <c r="CJ1549" s="240"/>
      <c r="CK1549" s="240"/>
      <c r="CL1549" s="240"/>
      <c r="CM1549" s="240"/>
      <c r="CN1549" s="240"/>
      <c r="CO1549" s="240"/>
      <c r="CP1549" s="240"/>
      <c r="CQ1549" s="240"/>
      <c r="CR1549" s="240"/>
      <c r="CS1549" s="240"/>
      <c r="CT1549" s="240"/>
      <c r="CU1549" s="240"/>
      <c r="CV1549" s="240"/>
      <c r="CW1549" s="240"/>
      <c r="CX1549" s="271"/>
      <c r="CY1549" s="271"/>
      <c r="CZ1549" s="271"/>
      <c r="DA1549" s="271"/>
      <c r="DB1549" s="271"/>
      <c r="DC1549" s="271"/>
      <c r="DD1549" s="271"/>
      <c r="DE1549" s="271"/>
      <c r="DF1549" s="271"/>
      <c r="DG1549" s="271"/>
      <c r="DH1549" s="271"/>
      <c r="DI1549" s="271"/>
      <c r="DJ1549" s="271"/>
      <c r="DK1549" s="271"/>
      <c r="DL1549" s="271"/>
      <c r="DM1549" s="271"/>
      <c r="DN1549" s="271"/>
      <c r="DO1549" s="271"/>
      <c r="DP1549" s="271"/>
      <c r="DQ1549" s="271"/>
      <c r="DR1549" s="271"/>
      <c r="DS1549" s="271"/>
      <c r="DT1549" s="271"/>
      <c r="DU1549" s="271"/>
      <c r="DV1549" s="271"/>
      <c r="DW1549" s="271"/>
      <c r="DX1549" s="271"/>
      <c r="DY1549" s="271"/>
      <c r="DZ1549" s="271"/>
      <c r="EA1549" s="271"/>
      <c r="EB1549" s="271"/>
      <c r="EC1549" s="271"/>
      <c r="ED1549" s="271"/>
      <c r="EE1549" s="271"/>
      <c r="EF1549" s="271"/>
      <c r="EG1549" s="271"/>
      <c r="EH1549" s="271"/>
      <c r="EI1549" s="271"/>
      <c r="EJ1549" s="271"/>
      <c r="EK1549" s="271"/>
      <c r="EL1549" s="271"/>
      <c r="EM1549" s="271"/>
      <c r="EN1549" s="271"/>
      <c r="EO1549" s="271"/>
      <c r="EP1549" s="271"/>
      <c r="EQ1549" s="271"/>
      <c r="ER1549" s="271"/>
      <c r="ES1549" s="271"/>
      <c r="ET1549" s="271"/>
      <c r="EU1549" s="271"/>
      <c r="EV1549" s="271"/>
      <c r="EW1549" s="271"/>
      <c r="EX1549" s="271"/>
      <c r="EY1549" s="271"/>
      <c r="EZ1549" s="271"/>
      <c r="FA1549" s="271"/>
      <c r="FB1549" s="271"/>
      <c r="FC1549" s="271"/>
      <c r="FD1549" s="271"/>
      <c r="FE1549" s="271"/>
      <c r="FF1549" s="271"/>
      <c r="FG1549" s="271"/>
      <c r="FH1549" s="271"/>
      <c r="FI1549" s="271"/>
      <c r="FJ1549" s="271"/>
      <c r="FK1549" s="271"/>
      <c r="FL1549" s="271"/>
      <c r="FM1549" s="271"/>
      <c r="FN1549" s="271"/>
      <c r="FO1549" s="271"/>
      <c r="FP1549" s="271"/>
      <c r="FQ1549" s="271"/>
      <c r="FR1549" s="271"/>
      <c r="FS1549" s="271"/>
      <c r="FT1549" s="271"/>
      <c r="FU1549" s="271"/>
      <c r="FV1549" s="271"/>
      <c r="FW1549" s="271"/>
      <c r="FX1549" s="271"/>
      <c r="FY1549" s="271"/>
      <c r="FZ1549" s="271"/>
      <c r="GA1549" s="271"/>
      <c r="GB1549" s="271"/>
      <c r="GC1549" s="271"/>
      <c r="GD1549" s="271"/>
      <c r="GE1549" s="271"/>
      <c r="GF1549" s="271"/>
      <c r="GG1549" s="271"/>
      <c r="GH1549" s="271"/>
      <c r="GI1549" s="271"/>
      <c r="GJ1549" s="271"/>
      <c r="GK1549" s="271"/>
      <c r="GL1549" s="271"/>
      <c r="GM1549" s="271"/>
      <c r="GN1549" s="271"/>
      <c r="GO1549" s="271"/>
      <c r="GP1549" s="271"/>
      <c r="GQ1549" s="271"/>
      <c r="GR1549" s="271"/>
      <c r="GS1549" s="271"/>
      <c r="GT1549" s="271"/>
      <c r="GU1549" s="271"/>
      <c r="GV1549" s="271"/>
      <c r="GW1549" s="271"/>
      <c r="GX1549" s="271"/>
      <c r="GY1549" s="271"/>
      <c r="GZ1549" s="271"/>
      <c r="HA1549" s="271"/>
      <c r="HB1549" s="271"/>
      <c r="HC1549" s="271"/>
      <c r="HD1549" s="271"/>
      <c r="HE1549" s="271"/>
      <c r="HF1549" s="271"/>
      <c r="HG1549" s="271"/>
      <c r="HH1549" s="271"/>
      <c r="HI1549" s="271"/>
      <c r="HJ1549" s="271"/>
      <c r="HK1549" s="271"/>
      <c r="HL1549" s="271"/>
      <c r="HM1549" s="271"/>
      <c r="HN1549" s="271"/>
      <c r="HO1549" s="271"/>
      <c r="HP1549" s="271"/>
      <c r="HQ1549" s="271"/>
      <c r="HR1549" s="271"/>
      <c r="HS1549" s="271"/>
      <c r="HT1549" s="271"/>
      <c r="HU1549" s="271"/>
      <c r="HV1549" s="271"/>
      <c r="HW1549" s="271"/>
      <c r="HX1549" s="271"/>
      <c r="HY1549" s="271"/>
      <c r="HZ1549" s="271"/>
      <c r="IA1549" s="271"/>
      <c r="IB1549" s="271"/>
      <c r="IC1549" s="271"/>
      <c r="ID1549" s="271"/>
      <c r="IE1549" s="271"/>
      <c r="IF1549" s="271"/>
      <c r="IG1549" s="271"/>
      <c r="IH1549" s="271"/>
      <c r="II1549" s="271"/>
      <c r="IJ1549" s="271"/>
      <c r="IK1549" s="271"/>
      <c r="IL1549" s="271"/>
      <c r="IM1549" s="271"/>
      <c r="IN1549" s="271"/>
      <c r="IO1549" s="271"/>
      <c r="IP1549" s="271"/>
      <c r="IQ1549" s="271"/>
      <c r="IR1549" s="271"/>
      <c r="IS1549" s="271"/>
      <c r="IT1549" s="271"/>
      <c r="IU1549" s="271"/>
      <c r="IV1549" s="271"/>
    </row>
    <row r="1550" spans="1:256" s="250" customFormat="1" x14ac:dyDescent="0.2">
      <c r="A1550" s="240" t="s">
        <v>1247</v>
      </c>
      <c r="B1550" s="278">
        <v>35719.395833333336</v>
      </c>
      <c r="C1550" s="278"/>
      <c r="D1550" s="240" t="s">
        <v>1295</v>
      </c>
      <c r="E1550" s="240" t="s">
        <v>1296</v>
      </c>
      <c r="F1550" s="240"/>
      <c r="G1550" s="240">
        <v>10</v>
      </c>
      <c r="H1550" s="240"/>
      <c r="I1550" s="240">
        <v>3</v>
      </c>
      <c r="J1550" s="240"/>
      <c r="K1550" s="240"/>
      <c r="L1550" s="240"/>
      <c r="M1550" s="240"/>
      <c r="N1550" s="240" t="s">
        <v>1784</v>
      </c>
      <c r="O1550" s="240">
        <v>12</v>
      </c>
      <c r="P1550" s="240" t="s">
        <v>1784</v>
      </c>
      <c r="Q1550" s="240">
        <v>9</v>
      </c>
      <c r="R1550" s="240" t="s">
        <v>1784</v>
      </c>
      <c r="S1550" s="240">
        <v>1.2999999999999999E-2</v>
      </c>
      <c r="T1550" s="240"/>
      <c r="U1550" s="240">
        <v>0.3</v>
      </c>
      <c r="V1550" s="240"/>
      <c r="W1550" s="240"/>
      <c r="X1550" s="240"/>
      <c r="Y1550" s="240"/>
      <c r="Z1550" s="240"/>
      <c r="AA1550" s="240"/>
      <c r="AB1550" s="240"/>
      <c r="AC1550" s="240"/>
      <c r="AD1550" s="240" t="s">
        <v>1784</v>
      </c>
      <c r="AE1550" s="240">
        <v>18</v>
      </c>
      <c r="AF1550" s="240" t="s">
        <v>1784</v>
      </c>
      <c r="AG1550" s="240">
        <v>18</v>
      </c>
      <c r="AH1550" s="240"/>
      <c r="AI1550" s="240"/>
      <c r="AJ1550" s="240"/>
      <c r="AK1550" s="240"/>
      <c r="AL1550" s="240"/>
      <c r="AM1550" s="240">
        <v>8.1</v>
      </c>
      <c r="AN1550" s="240"/>
      <c r="AO1550" s="240"/>
      <c r="AP1550" s="240"/>
      <c r="AQ1550" s="240"/>
      <c r="AR1550" s="240"/>
      <c r="AS1550" s="240"/>
      <c r="AT1550" s="240"/>
      <c r="AU1550" s="240"/>
      <c r="AV1550" s="240"/>
      <c r="AW1550" s="240"/>
      <c r="AX1550" s="240"/>
      <c r="AY1550" s="240"/>
      <c r="AZ1550" s="240" t="s">
        <v>1784</v>
      </c>
      <c r="BA1550" s="240">
        <v>5</v>
      </c>
      <c r="BB1550" s="240"/>
      <c r="BC1550" s="240">
        <v>79</v>
      </c>
      <c r="BD1550" s="240"/>
      <c r="BE1550" s="240"/>
      <c r="BF1550" s="240"/>
      <c r="BG1550" s="240">
        <v>4</v>
      </c>
      <c r="BH1550" s="240"/>
      <c r="BI1550" s="240">
        <v>34</v>
      </c>
      <c r="BJ1550" s="240" t="s">
        <v>1784</v>
      </c>
      <c r="BK1550" s="240">
        <v>0.8</v>
      </c>
      <c r="BL1550" s="240" t="s">
        <v>1784</v>
      </c>
      <c r="BM1550" s="240">
        <v>19</v>
      </c>
      <c r="BN1550" s="240"/>
      <c r="BO1550" s="240">
        <v>0.14599999999999999</v>
      </c>
      <c r="BP1550" s="240"/>
      <c r="BQ1550" s="240"/>
      <c r="BR1550" s="240"/>
      <c r="BS1550" s="240"/>
      <c r="BT1550" s="240"/>
      <c r="BU1550" s="240">
        <v>340</v>
      </c>
      <c r="BV1550" s="240" t="s">
        <v>1784</v>
      </c>
      <c r="BW1550" s="240">
        <v>2</v>
      </c>
      <c r="BX1550" s="240"/>
      <c r="BY1550" s="240"/>
      <c r="BZ1550" s="240"/>
      <c r="CA1550" s="240"/>
      <c r="CB1550" s="240"/>
      <c r="CC1550" s="240"/>
      <c r="CD1550" s="240"/>
      <c r="CE1550" s="240"/>
      <c r="CF1550" s="240"/>
      <c r="CG1550" s="240"/>
      <c r="CH1550" s="240"/>
      <c r="CI1550" s="240"/>
      <c r="CJ1550" s="240"/>
      <c r="CK1550" s="240"/>
      <c r="CL1550" s="240"/>
      <c r="CM1550" s="240"/>
      <c r="CN1550" s="240"/>
      <c r="CO1550" s="240"/>
      <c r="CP1550" s="240"/>
      <c r="CQ1550" s="240"/>
      <c r="CR1550" s="240"/>
      <c r="CS1550" s="240"/>
      <c r="CT1550" s="240"/>
      <c r="CU1550" s="240"/>
      <c r="CV1550" s="240"/>
      <c r="CW1550" s="240"/>
      <c r="CX1550" s="271"/>
      <c r="CY1550" s="271"/>
      <c r="CZ1550" s="271"/>
      <c r="DA1550" s="271"/>
      <c r="DB1550" s="271"/>
      <c r="DC1550" s="271"/>
      <c r="DD1550" s="271"/>
      <c r="DE1550" s="271"/>
      <c r="DF1550" s="271"/>
      <c r="DG1550" s="271"/>
      <c r="DH1550" s="271"/>
      <c r="DI1550" s="271"/>
      <c r="DJ1550" s="271"/>
      <c r="DK1550" s="271"/>
      <c r="DL1550" s="271"/>
      <c r="DM1550" s="271"/>
      <c r="DN1550" s="271"/>
      <c r="DO1550" s="271"/>
      <c r="DP1550" s="271"/>
      <c r="DQ1550" s="271"/>
      <c r="DR1550" s="271"/>
      <c r="DS1550" s="271"/>
      <c r="DT1550" s="271"/>
      <c r="DU1550" s="271"/>
      <c r="DV1550" s="271"/>
      <c r="DW1550" s="271"/>
      <c r="DX1550" s="271"/>
      <c r="DY1550" s="271"/>
      <c r="DZ1550" s="271"/>
      <c r="EA1550" s="271"/>
      <c r="EB1550" s="271"/>
      <c r="EC1550" s="271"/>
      <c r="ED1550" s="271"/>
      <c r="EE1550" s="271"/>
      <c r="EF1550" s="271"/>
      <c r="EG1550" s="271"/>
      <c r="EH1550" s="271"/>
      <c r="EI1550" s="271"/>
      <c r="EJ1550" s="271"/>
      <c r="EK1550" s="271"/>
      <c r="EL1550" s="271"/>
      <c r="EM1550" s="271"/>
      <c r="EN1550" s="271"/>
      <c r="EO1550" s="271"/>
      <c r="EP1550" s="271"/>
      <c r="EQ1550" s="271"/>
      <c r="ER1550" s="271"/>
      <c r="ES1550" s="271"/>
      <c r="ET1550" s="271"/>
      <c r="EU1550" s="271"/>
      <c r="EV1550" s="271"/>
      <c r="EW1550" s="271"/>
      <c r="EX1550" s="271"/>
      <c r="EY1550" s="271"/>
      <c r="EZ1550" s="271"/>
      <c r="FA1550" s="271"/>
      <c r="FB1550" s="271"/>
      <c r="FC1550" s="271"/>
      <c r="FD1550" s="271"/>
      <c r="FE1550" s="271"/>
      <c r="FF1550" s="271"/>
      <c r="FG1550" s="271"/>
      <c r="FH1550" s="271"/>
      <c r="FI1550" s="271"/>
      <c r="FJ1550" s="271"/>
      <c r="FK1550" s="271"/>
      <c r="FL1550" s="271"/>
      <c r="FM1550" s="271"/>
      <c r="FN1550" s="271"/>
      <c r="FO1550" s="271"/>
      <c r="FP1550" s="271"/>
      <c r="FQ1550" s="271"/>
      <c r="FR1550" s="271"/>
      <c r="FS1550" s="271"/>
      <c r="FT1550" s="271"/>
      <c r="FU1550" s="271"/>
      <c r="FV1550" s="271"/>
      <c r="FW1550" s="271"/>
      <c r="FX1550" s="271"/>
      <c r="FY1550" s="271"/>
      <c r="FZ1550" s="271"/>
      <c r="GA1550" s="271"/>
      <c r="GB1550" s="271"/>
      <c r="GC1550" s="271"/>
      <c r="GD1550" s="271"/>
      <c r="GE1550" s="271"/>
      <c r="GF1550" s="271"/>
      <c r="GG1550" s="271"/>
      <c r="GH1550" s="271"/>
      <c r="GI1550" s="271"/>
      <c r="GJ1550" s="271"/>
      <c r="GK1550" s="271"/>
      <c r="GL1550" s="271"/>
      <c r="GM1550" s="271"/>
      <c r="GN1550" s="271"/>
      <c r="GO1550" s="271"/>
      <c r="GP1550" s="271"/>
      <c r="GQ1550" s="271"/>
      <c r="GR1550" s="271"/>
      <c r="GS1550" s="271"/>
      <c r="GT1550" s="271"/>
      <c r="GU1550" s="271"/>
      <c r="GV1550" s="271"/>
      <c r="GW1550" s="271"/>
      <c r="GX1550" s="271"/>
      <c r="GY1550" s="271"/>
      <c r="GZ1550" s="271"/>
      <c r="HA1550" s="271"/>
      <c r="HB1550" s="271"/>
      <c r="HC1550" s="271"/>
      <c r="HD1550" s="271"/>
      <c r="HE1550" s="271"/>
      <c r="HF1550" s="271"/>
      <c r="HG1550" s="271"/>
      <c r="HH1550" s="271"/>
      <c r="HI1550" s="271"/>
      <c r="HJ1550" s="271"/>
      <c r="HK1550" s="271"/>
      <c r="HL1550" s="271"/>
      <c r="HM1550" s="271"/>
      <c r="HN1550" s="271"/>
      <c r="HO1550" s="271"/>
      <c r="HP1550" s="271"/>
      <c r="HQ1550" s="271"/>
      <c r="HR1550" s="271"/>
      <c r="HS1550" s="271"/>
      <c r="HT1550" s="271"/>
      <c r="HU1550" s="271"/>
      <c r="HV1550" s="271"/>
      <c r="HW1550" s="271"/>
      <c r="HX1550" s="271"/>
      <c r="HY1550" s="271"/>
      <c r="HZ1550" s="271"/>
      <c r="IA1550" s="271"/>
      <c r="IB1550" s="271"/>
      <c r="IC1550" s="271"/>
      <c r="ID1550" s="271"/>
      <c r="IE1550" s="271"/>
      <c r="IF1550" s="271"/>
      <c r="IG1550" s="271"/>
      <c r="IH1550" s="271"/>
      <c r="II1550" s="271"/>
      <c r="IJ1550" s="271"/>
      <c r="IK1550" s="271"/>
      <c r="IL1550" s="271"/>
      <c r="IM1550" s="271"/>
      <c r="IN1550" s="271"/>
      <c r="IO1550" s="271"/>
      <c r="IP1550" s="271"/>
      <c r="IQ1550" s="271"/>
      <c r="IR1550" s="271"/>
      <c r="IS1550" s="271"/>
      <c r="IT1550" s="271"/>
      <c r="IU1550" s="271"/>
      <c r="IV1550" s="271"/>
    </row>
    <row r="1551" spans="1:256" s="250" customFormat="1" x14ac:dyDescent="0.2">
      <c r="A1551" s="240" t="s">
        <v>1247</v>
      </c>
      <c r="B1551" s="278">
        <v>35774.375</v>
      </c>
      <c r="C1551" s="278">
        <v>35775.048611111109</v>
      </c>
      <c r="D1551" s="240" t="s">
        <v>1297</v>
      </c>
      <c r="E1551" s="240" t="s">
        <v>1298</v>
      </c>
      <c r="F1551" s="240"/>
      <c r="G1551" s="240">
        <v>50</v>
      </c>
      <c r="H1551" s="240"/>
      <c r="I1551" s="240"/>
      <c r="J1551" s="240"/>
      <c r="K1551" s="240"/>
      <c r="L1551" s="240"/>
      <c r="M1551" s="240">
        <v>1120</v>
      </c>
      <c r="N1551" s="240"/>
      <c r="O1551" s="240">
        <v>702</v>
      </c>
      <c r="P1551" s="240"/>
      <c r="Q1551" s="240">
        <v>670</v>
      </c>
      <c r="R1551" s="240"/>
      <c r="S1551" s="240">
        <v>0.61</v>
      </c>
      <c r="T1551" s="240"/>
      <c r="U1551" s="240">
        <v>4.7</v>
      </c>
      <c r="V1551" s="240"/>
      <c r="W1551" s="240"/>
      <c r="X1551" s="240"/>
      <c r="Y1551" s="240"/>
      <c r="Z1551" s="240"/>
      <c r="AA1551" s="240"/>
      <c r="AB1551" s="240"/>
      <c r="AC1551" s="240"/>
      <c r="AD1551" s="240"/>
      <c r="AE1551" s="240">
        <v>49</v>
      </c>
      <c r="AF1551" s="240"/>
      <c r="AG1551" s="240">
        <v>710</v>
      </c>
      <c r="AH1551" s="240"/>
      <c r="AI1551" s="240"/>
      <c r="AJ1551" s="240"/>
      <c r="AK1551" s="240"/>
      <c r="AL1551" s="240"/>
      <c r="AM1551" s="240">
        <v>7.85</v>
      </c>
      <c r="AN1551" s="240"/>
      <c r="AO1551" s="240"/>
      <c r="AP1551" s="240"/>
      <c r="AQ1551" s="240"/>
      <c r="AR1551" s="240"/>
      <c r="AS1551" s="240"/>
      <c r="AT1551" s="240"/>
      <c r="AU1551" s="240"/>
      <c r="AV1551" s="240"/>
      <c r="AW1551" s="240"/>
      <c r="AX1551" s="240"/>
      <c r="AY1551" s="240"/>
      <c r="AZ1551" s="240"/>
      <c r="BA1551" s="240">
        <v>91</v>
      </c>
      <c r="BB1551" s="240"/>
      <c r="BC1551" s="240">
        <v>63</v>
      </c>
      <c r="BD1551" s="240"/>
      <c r="BE1551" s="240"/>
      <c r="BF1551" s="240"/>
      <c r="BG1551" s="240">
        <v>27</v>
      </c>
      <c r="BH1551" s="240"/>
      <c r="BI1551" s="240">
        <v>16</v>
      </c>
      <c r="BJ1551" s="240"/>
      <c r="BK1551" s="240">
        <v>24</v>
      </c>
      <c r="BL1551" s="240"/>
      <c r="BM1551" s="240">
        <v>170</v>
      </c>
      <c r="BN1551" s="240"/>
      <c r="BO1551" s="240">
        <v>0.22500000000000001</v>
      </c>
      <c r="BP1551" s="240"/>
      <c r="BQ1551" s="240"/>
      <c r="BR1551" s="240"/>
      <c r="BS1551" s="240"/>
      <c r="BT1551" s="240"/>
      <c r="BU1551" s="240">
        <v>220</v>
      </c>
      <c r="BV1551" s="240"/>
      <c r="BW1551" s="240"/>
      <c r="BX1551" s="240"/>
      <c r="BY1551" s="240"/>
      <c r="BZ1551" s="240"/>
      <c r="CA1551" s="240"/>
      <c r="CB1551" s="240"/>
      <c r="CC1551" s="240"/>
      <c r="CD1551" s="240"/>
      <c r="CE1551" s="240"/>
      <c r="CF1551" s="240"/>
      <c r="CG1551" s="240"/>
      <c r="CH1551" s="240"/>
      <c r="CI1551" s="240"/>
      <c r="CJ1551" s="240"/>
      <c r="CK1551" s="240"/>
      <c r="CL1551" s="240"/>
      <c r="CM1551" s="240">
        <v>1.121</v>
      </c>
      <c r="CN1551" s="240"/>
      <c r="CO1551" s="240"/>
      <c r="CP1551" s="240"/>
      <c r="CQ1551" s="240"/>
      <c r="CR1551" s="240"/>
      <c r="CS1551" s="240"/>
      <c r="CT1551" s="240"/>
      <c r="CU1551" s="240"/>
      <c r="CV1551" s="240"/>
      <c r="CW1551" s="240"/>
      <c r="CX1551" s="271"/>
      <c r="CY1551" s="271"/>
      <c r="CZ1551" s="271"/>
      <c r="DA1551" s="271"/>
      <c r="DB1551" s="271"/>
      <c r="DC1551" s="271"/>
      <c r="DD1551" s="271"/>
      <c r="DE1551" s="271"/>
      <c r="DF1551" s="271"/>
      <c r="DG1551" s="271"/>
      <c r="DH1551" s="271"/>
      <c r="DI1551" s="271"/>
      <c r="DJ1551" s="271"/>
      <c r="DK1551" s="271"/>
      <c r="DL1551" s="271"/>
      <c r="DM1551" s="271"/>
      <c r="DN1551" s="271"/>
      <c r="DO1551" s="271"/>
      <c r="DP1551" s="271"/>
      <c r="DQ1551" s="271"/>
      <c r="DR1551" s="271"/>
      <c r="DS1551" s="271"/>
      <c r="DT1551" s="271"/>
      <c r="DU1551" s="271"/>
      <c r="DV1551" s="271"/>
      <c r="DW1551" s="271"/>
      <c r="DX1551" s="271"/>
      <c r="DY1551" s="271"/>
      <c r="DZ1551" s="271"/>
      <c r="EA1551" s="271"/>
      <c r="EB1551" s="271"/>
      <c r="EC1551" s="271"/>
      <c r="ED1551" s="271"/>
      <c r="EE1551" s="271"/>
      <c r="EF1551" s="271"/>
      <c r="EG1551" s="271"/>
      <c r="EH1551" s="271"/>
      <c r="EI1551" s="271"/>
      <c r="EJ1551" s="271"/>
      <c r="EK1551" s="271"/>
      <c r="EL1551" s="271"/>
      <c r="EM1551" s="271"/>
      <c r="EN1551" s="271"/>
      <c r="EO1551" s="271"/>
      <c r="EP1551" s="271"/>
      <c r="EQ1551" s="271"/>
      <c r="ER1551" s="271"/>
      <c r="ES1551" s="271"/>
      <c r="ET1551" s="271"/>
      <c r="EU1551" s="271"/>
      <c r="EV1551" s="271"/>
      <c r="EW1551" s="271"/>
      <c r="EX1551" s="271"/>
      <c r="EY1551" s="271"/>
      <c r="EZ1551" s="271"/>
      <c r="FA1551" s="271"/>
      <c r="FB1551" s="271"/>
      <c r="FC1551" s="271"/>
      <c r="FD1551" s="271"/>
      <c r="FE1551" s="271"/>
      <c r="FF1551" s="271"/>
      <c r="FG1551" s="271"/>
      <c r="FH1551" s="271"/>
      <c r="FI1551" s="271"/>
      <c r="FJ1551" s="271"/>
      <c r="FK1551" s="271"/>
      <c r="FL1551" s="271"/>
      <c r="FM1551" s="271"/>
      <c r="FN1551" s="271"/>
      <c r="FO1551" s="271"/>
      <c r="FP1551" s="271"/>
      <c r="FQ1551" s="271"/>
      <c r="FR1551" s="271"/>
      <c r="FS1551" s="271"/>
      <c r="FT1551" s="271"/>
      <c r="FU1551" s="271"/>
      <c r="FV1551" s="271"/>
      <c r="FW1551" s="271"/>
      <c r="FX1551" s="271"/>
      <c r="FY1551" s="271"/>
      <c r="FZ1551" s="271"/>
      <c r="GA1551" s="271"/>
      <c r="GB1551" s="271"/>
      <c r="GC1551" s="271"/>
      <c r="GD1551" s="271"/>
      <c r="GE1551" s="271"/>
      <c r="GF1551" s="271"/>
      <c r="GG1551" s="271"/>
      <c r="GH1551" s="271"/>
      <c r="GI1551" s="271"/>
      <c r="GJ1551" s="271"/>
      <c r="GK1551" s="271"/>
      <c r="GL1551" s="271"/>
      <c r="GM1551" s="271"/>
      <c r="GN1551" s="271"/>
      <c r="GO1551" s="271"/>
      <c r="GP1551" s="271"/>
      <c r="GQ1551" s="271"/>
      <c r="GR1551" s="271"/>
      <c r="GS1551" s="271"/>
      <c r="GT1551" s="271"/>
      <c r="GU1551" s="271"/>
      <c r="GV1551" s="271"/>
      <c r="GW1551" s="271"/>
      <c r="GX1551" s="271"/>
      <c r="GY1551" s="271"/>
      <c r="GZ1551" s="271"/>
      <c r="HA1551" s="271"/>
      <c r="HB1551" s="271"/>
      <c r="HC1551" s="271"/>
      <c r="HD1551" s="271"/>
      <c r="HE1551" s="271"/>
      <c r="HF1551" s="271"/>
      <c r="HG1551" s="271"/>
      <c r="HH1551" s="271"/>
      <c r="HI1551" s="271"/>
      <c r="HJ1551" s="271"/>
      <c r="HK1551" s="271"/>
      <c r="HL1551" s="271"/>
      <c r="HM1551" s="271"/>
      <c r="HN1551" s="271"/>
      <c r="HO1551" s="271"/>
      <c r="HP1551" s="271"/>
      <c r="HQ1551" s="271"/>
      <c r="HR1551" s="271"/>
      <c r="HS1551" s="271"/>
      <c r="HT1551" s="271"/>
      <c r="HU1551" s="271"/>
      <c r="HV1551" s="271"/>
      <c r="HW1551" s="271"/>
      <c r="HX1551" s="271"/>
      <c r="HY1551" s="271"/>
      <c r="HZ1551" s="271"/>
      <c r="IA1551" s="271"/>
      <c r="IB1551" s="271"/>
      <c r="IC1551" s="271"/>
      <c r="ID1551" s="271"/>
      <c r="IE1551" s="271"/>
      <c r="IF1551" s="271"/>
      <c r="IG1551" s="271"/>
      <c r="IH1551" s="271"/>
      <c r="II1551" s="271"/>
      <c r="IJ1551" s="271"/>
      <c r="IK1551" s="271"/>
      <c r="IL1551" s="271"/>
      <c r="IM1551" s="271"/>
      <c r="IN1551" s="271"/>
      <c r="IO1551" s="271"/>
      <c r="IP1551" s="271"/>
      <c r="IQ1551" s="271"/>
      <c r="IR1551" s="271"/>
      <c r="IS1551" s="271"/>
      <c r="IT1551" s="271"/>
      <c r="IU1551" s="271"/>
      <c r="IV1551" s="271"/>
    </row>
    <row r="1552" spans="1:256" s="250" customFormat="1" x14ac:dyDescent="0.2">
      <c r="A1552" s="240" t="s">
        <v>1247</v>
      </c>
      <c r="B1552" s="278">
        <v>35774.449999999997</v>
      </c>
      <c r="C1552" s="278"/>
      <c r="D1552" s="240" t="s">
        <v>1299</v>
      </c>
      <c r="E1552" s="240"/>
      <c r="F1552" s="240"/>
      <c r="G1552" s="240">
        <v>70</v>
      </c>
      <c r="H1552" s="240"/>
      <c r="I1552" s="240"/>
      <c r="J1552" s="240"/>
      <c r="K1552" s="240">
        <v>8.1</v>
      </c>
      <c r="L1552" s="240"/>
      <c r="M1552" s="240"/>
      <c r="N1552" s="240"/>
      <c r="O1552" s="240"/>
      <c r="P1552" s="240"/>
      <c r="Q1552" s="240"/>
      <c r="R1552" s="240"/>
      <c r="S1552" s="240"/>
      <c r="T1552" s="240"/>
      <c r="U1552" s="240"/>
      <c r="V1552" s="240"/>
      <c r="W1552" s="240"/>
      <c r="X1552" s="240"/>
      <c r="Y1552" s="240"/>
      <c r="Z1552" s="240"/>
      <c r="AA1552" s="240"/>
      <c r="AB1552" s="240"/>
      <c r="AC1552" s="240"/>
      <c r="AD1552" s="240"/>
      <c r="AE1552" s="240"/>
      <c r="AF1552" s="240"/>
      <c r="AG1552" s="240"/>
      <c r="AH1552" s="240"/>
      <c r="AI1552" s="240"/>
      <c r="AJ1552" s="240"/>
      <c r="AK1552" s="240"/>
      <c r="AL1552" s="240"/>
      <c r="AM1552" s="240"/>
      <c r="AN1552" s="240"/>
      <c r="AO1552" s="240"/>
      <c r="AP1552" s="240"/>
      <c r="AQ1552" s="240"/>
      <c r="AR1552" s="240"/>
      <c r="AS1552" s="240"/>
      <c r="AT1552" s="240"/>
      <c r="AU1552" s="240"/>
      <c r="AV1552" s="240"/>
      <c r="AW1552" s="240"/>
      <c r="AX1552" s="240"/>
      <c r="AY1552" s="240"/>
      <c r="AZ1552" s="240"/>
      <c r="BA1552" s="240"/>
      <c r="BB1552" s="240"/>
      <c r="BC1552" s="240"/>
      <c r="BD1552" s="240"/>
      <c r="BE1552" s="240"/>
      <c r="BF1552" s="240"/>
      <c r="BG1552" s="240"/>
      <c r="BH1552" s="240"/>
      <c r="BI1552" s="240"/>
      <c r="BJ1552" s="240"/>
      <c r="BK1552" s="240"/>
      <c r="BL1552" s="240"/>
      <c r="BM1552" s="240"/>
      <c r="BN1552" s="240"/>
      <c r="BO1552" s="240"/>
      <c r="BP1552" s="240"/>
      <c r="BQ1552" s="240"/>
      <c r="BR1552" s="240"/>
      <c r="BS1552" s="240"/>
      <c r="BT1552" s="240"/>
      <c r="BU1552" s="240"/>
      <c r="BV1552" s="240" t="s">
        <v>1784</v>
      </c>
      <c r="BW1552" s="240">
        <v>2</v>
      </c>
      <c r="BX1552" s="240"/>
      <c r="BY1552" s="240"/>
      <c r="BZ1552" s="240"/>
      <c r="CA1552" s="240"/>
      <c r="CB1552" s="240"/>
      <c r="CC1552" s="240"/>
      <c r="CD1552" s="240"/>
      <c r="CE1552" s="240"/>
      <c r="CF1552" s="240"/>
      <c r="CG1552" s="240"/>
      <c r="CH1552" s="240"/>
      <c r="CI1552" s="240"/>
      <c r="CJ1552" s="240"/>
      <c r="CK1552" s="240"/>
      <c r="CL1552" s="240"/>
      <c r="CM1552" s="240"/>
      <c r="CN1552" s="240"/>
      <c r="CO1552" s="240"/>
      <c r="CP1552" s="240"/>
      <c r="CQ1552" s="240"/>
      <c r="CR1552" s="240"/>
      <c r="CS1552" s="240"/>
      <c r="CT1552" s="240"/>
      <c r="CU1552" s="240"/>
      <c r="CV1552" s="240"/>
      <c r="CW1552" s="240"/>
      <c r="CX1552" s="271"/>
      <c r="CY1552" s="271"/>
      <c r="CZ1552" s="271"/>
      <c r="DA1552" s="271"/>
      <c r="DB1552" s="271"/>
      <c r="DC1552" s="271"/>
      <c r="DD1552" s="271"/>
      <c r="DE1552" s="271"/>
      <c r="DF1552" s="271"/>
      <c r="DG1552" s="271"/>
      <c r="DH1552" s="271"/>
      <c r="DI1552" s="271"/>
      <c r="DJ1552" s="271"/>
      <c r="DK1552" s="271"/>
      <c r="DL1552" s="271"/>
      <c r="DM1552" s="271"/>
      <c r="DN1552" s="271"/>
      <c r="DO1552" s="271"/>
      <c r="DP1552" s="271"/>
      <c r="DQ1552" s="271"/>
      <c r="DR1552" s="271"/>
      <c r="DS1552" s="271"/>
      <c r="DT1552" s="271"/>
      <c r="DU1552" s="271"/>
      <c r="DV1552" s="271"/>
      <c r="DW1552" s="271"/>
      <c r="DX1552" s="271"/>
      <c r="DY1552" s="271"/>
      <c r="DZ1552" s="271"/>
      <c r="EA1552" s="271"/>
      <c r="EB1552" s="271"/>
      <c r="EC1552" s="271"/>
      <c r="ED1552" s="271"/>
      <c r="EE1552" s="271"/>
      <c r="EF1552" s="271"/>
      <c r="EG1552" s="271"/>
      <c r="EH1552" s="271"/>
      <c r="EI1552" s="271"/>
      <c r="EJ1552" s="271"/>
      <c r="EK1552" s="271"/>
      <c r="EL1552" s="271"/>
      <c r="EM1552" s="271"/>
      <c r="EN1552" s="271"/>
      <c r="EO1552" s="271"/>
      <c r="EP1552" s="271"/>
      <c r="EQ1552" s="271"/>
      <c r="ER1552" s="271"/>
      <c r="ES1552" s="271"/>
      <c r="ET1552" s="271"/>
      <c r="EU1552" s="271"/>
      <c r="EV1552" s="271"/>
      <c r="EW1552" s="271"/>
      <c r="EX1552" s="271"/>
      <c r="EY1552" s="271"/>
      <c r="EZ1552" s="271"/>
      <c r="FA1552" s="271"/>
      <c r="FB1552" s="271"/>
      <c r="FC1552" s="271"/>
      <c r="FD1552" s="271"/>
      <c r="FE1552" s="271"/>
      <c r="FF1552" s="271"/>
      <c r="FG1552" s="271"/>
      <c r="FH1552" s="271"/>
      <c r="FI1552" s="271"/>
      <c r="FJ1552" s="271"/>
      <c r="FK1552" s="271"/>
      <c r="FL1552" s="271"/>
      <c r="FM1552" s="271"/>
      <c r="FN1552" s="271"/>
      <c r="FO1552" s="271"/>
      <c r="FP1552" s="271"/>
      <c r="FQ1552" s="271"/>
      <c r="FR1552" s="271"/>
      <c r="FS1552" s="271"/>
      <c r="FT1552" s="271"/>
      <c r="FU1552" s="271"/>
      <c r="FV1552" s="271"/>
      <c r="FW1552" s="271"/>
      <c r="FX1552" s="271"/>
      <c r="FY1552" s="271"/>
      <c r="FZ1552" s="271"/>
      <c r="GA1552" s="271"/>
      <c r="GB1552" s="271"/>
      <c r="GC1552" s="271"/>
      <c r="GD1552" s="271"/>
      <c r="GE1552" s="271"/>
      <c r="GF1552" s="271"/>
      <c r="GG1552" s="271"/>
      <c r="GH1552" s="271"/>
      <c r="GI1552" s="271"/>
      <c r="GJ1552" s="271"/>
      <c r="GK1552" s="271"/>
      <c r="GL1552" s="271"/>
      <c r="GM1552" s="271"/>
      <c r="GN1552" s="271"/>
      <c r="GO1552" s="271"/>
      <c r="GP1552" s="271"/>
      <c r="GQ1552" s="271"/>
      <c r="GR1552" s="271"/>
      <c r="GS1552" s="271"/>
      <c r="GT1552" s="271"/>
      <c r="GU1552" s="271"/>
      <c r="GV1552" s="271"/>
      <c r="GW1552" s="271"/>
      <c r="GX1552" s="271"/>
      <c r="GY1552" s="271"/>
      <c r="GZ1552" s="271"/>
      <c r="HA1552" s="271"/>
      <c r="HB1552" s="271"/>
      <c r="HC1552" s="271"/>
      <c r="HD1552" s="271"/>
      <c r="HE1552" s="271"/>
      <c r="HF1552" s="271"/>
      <c r="HG1552" s="271"/>
      <c r="HH1552" s="271"/>
      <c r="HI1552" s="271"/>
      <c r="HJ1552" s="271"/>
      <c r="HK1552" s="271"/>
      <c r="HL1552" s="271"/>
      <c r="HM1552" s="271"/>
      <c r="HN1552" s="271"/>
      <c r="HO1552" s="271"/>
      <c r="HP1552" s="271"/>
      <c r="HQ1552" s="271"/>
      <c r="HR1552" s="271"/>
      <c r="HS1552" s="271"/>
      <c r="HT1552" s="271"/>
      <c r="HU1552" s="271"/>
      <c r="HV1552" s="271"/>
      <c r="HW1552" s="271"/>
      <c r="HX1552" s="271"/>
      <c r="HY1552" s="271"/>
      <c r="HZ1552" s="271"/>
      <c r="IA1552" s="271"/>
      <c r="IB1552" s="271"/>
      <c r="IC1552" s="271"/>
      <c r="ID1552" s="271"/>
      <c r="IE1552" s="271"/>
      <c r="IF1552" s="271"/>
      <c r="IG1552" s="271"/>
      <c r="IH1552" s="271"/>
      <c r="II1552" s="271"/>
      <c r="IJ1552" s="271"/>
      <c r="IK1552" s="271"/>
      <c r="IL1552" s="271"/>
      <c r="IM1552" s="271"/>
      <c r="IN1552" s="271"/>
      <c r="IO1552" s="271"/>
      <c r="IP1552" s="271"/>
      <c r="IQ1552" s="271"/>
      <c r="IR1552" s="271"/>
      <c r="IS1552" s="271"/>
      <c r="IT1552" s="271"/>
      <c r="IU1552" s="271"/>
      <c r="IV1552" s="271"/>
    </row>
    <row r="1553" spans="1:256" s="250" customFormat="1" x14ac:dyDescent="0.2">
      <c r="A1553" s="240" t="s">
        <v>1247</v>
      </c>
      <c r="B1553" s="278">
        <v>35803.479166666664</v>
      </c>
      <c r="C1553" s="278">
        <v>35804.128472222219</v>
      </c>
      <c r="D1553" s="240" t="s">
        <v>1300</v>
      </c>
      <c r="E1553" s="240" t="s">
        <v>1301</v>
      </c>
      <c r="F1553" s="240"/>
      <c r="G1553" s="240">
        <v>50</v>
      </c>
      <c r="H1553" s="240"/>
      <c r="I1553" s="240"/>
      <c r="J1553" s="240"/>
      <c r="K1553" s="240"/>
      <c r="L1553" s="240"/>
      <c r="M1553" s="240">
        <v>754</v>
      </c>
      <c r="N1553" s="240"/>
      <c r="O1553" s="240">
        <v>166</v>
      </c>
      <c r="P1553" s="240"/>
      <c r="Q1553" s="240">
        <v>240</v>
      </c>
      <c r="R1553" s="240"/>
      <c r="S1553" s="240">
        <v>1.1299999999999999</v>
      </c>
      <c r="T1553" s="240"/>
      <c r="U1553" s="240">
        <v>3.4</v>
      </c>
      <c r="V1553" s="240"/>
      <c r="W1553" s="240"/>
      <c r="X1553" s="240"/>
      <c r="Y1553" s="240"/>
      <c r="Z1553" s="240"/>
      <c r="AA1553" s="240"/>
      <c r="AB1553" s="240"/>
      <c r="AC1553" s="240"/>
      <c r="AD1553" s="240" t="s">
        <v>1784</v>
      </c>
      <c r="AE1553" s="240">
        <v>18</v>
      </c>
      <c r="AF1553" s="240"/>
      <c r="AG1553" s="240">
        <v>120</v>
      </c>
      <c r="AH1553" s="240"/>
      <c r="AI1553" s="240"/>
      <c r="AJ1553" s="240"/>
      <c r="AK1553" s="240"/>
      <c r="AL1553" s="240"/>
      <c r="AM1553" s="240">
        <v>7.89</v>
      </c>
      <c r="AN1553" s="240"/>
      <c r="AO1553" s="240"/>
      <c r="AP1553" s="240"/>
      <c r="AQ1553" s="240"/>
      <c r="AR1553" s="240"/>
      <c r="AS1553" s="240"/>
      <c r="AT1553" s="240"/>
      <c r="AU1553" s="240"/>
      <c r="AV1553" s="240"/>
      <c r="AW1553" s="240"/>
      <c r="AX1553" s="240"/>
      <c r="AY1553" s="240"/>
      <c r="AZ1553" s="240"/>
      <c r="BA1553" s="240">
        <v>14</v>
      </c>
      <c r="BB1553" s="240"/>
      <c r="BC1553" s="240">
        <v>84</v>
      </c>
      <c r="BD1553" s="240"/>
      <c r="BE1553" s="240"/>
      <c r="BF1553" s="240"/>
      <c r="BG1553" s="240">
        <v>8</v>
      </c>
      <c r="BH1553" s="240"/>
      <c r="BI1553" s="240">
        <v>33</v>
      </c>
      <c r="BJ1553" s="240"/>
      <c r="BK1553" s="240">
        <v>2.2999999999999998</v>
      </c>
      <c r="BL1553" s="240"/>
      <c r="BM1553" s="240">
        <v>38</v>
      </c>
      <c r="BN1553" s="240"/>
      <c r="BO1553" s="240">
        <v>0.06</v>
      </c>
      <c r="BP1553" s="240"/>
      <c r="BQ1553" s="240"/>
      <c r="BR1553" s="240"/>
      <c r="BS1553" s="240"/>
      <c r="BT1553" s="240"/>
      <c r="BU1553" s="240">
        <v>350</v>
      </c>
      <c r="BV1553" s="240"/>
      <c r="BW1553" s="240"/>
      <c r="BX1553" s="240"/>
      <c r="BY1553" s="240"/>
      <c r="BZ1553" s="240"/>
      <c r="CA1553" s="240"/>
      <c r="CB1553" s="240"/>
      <c r="CC1553" s="240"/>
      <c r="CD1553" s="240"/>
      <c r="CE1553" s="240"/>
      <c r="CF1553" s="240"/>
      <c r="CG1553" s="240"/>
      <c r="CH1553" s="240"/>
      <c r="CI1553" s="240"/>
      <c r="CJ1553" s="240"/>
      <c r="CK1553" s="240"/>
      <c r="CL1553" s="240"/>
      <c r="CM1553" s="240">
        <v>0.754</v>
      </c>
      <c r="CN1553" s="240"/>
      <c r="CO1553" s="240"/>
      <c r="CP1553" s="240"/>
      <c r="CQ1553" s="240"/>
      <c r="CR1553" s="240"/>
      <c r="CS1553" s="240"/>
      <c r="CT1553" s="240"/>
      <c r="CU1553" s="240"/>
      <c r="CV1553" s="240"/>
      <c r="CW1553" s="240"/>
      <c r="CX1553" s="271"/>
      <c r="CY1553" s="271"/>
      <c r="CZ1553" s="271"/>
      <c r="DA1553" s="271"/>
      <c r="DB1553" s="271"/>
      <c r="DC1553" s="271"/>
      <c r="DD1553" s="271"/>
      <c r="DE1553" s="271"/>
      <c r="DF1553" s="271"/>
      <c r="DG1553" s="271"/>
      <c r="DH1553" s="271"/>
      <c r="DI1553" s="271"/>
      <c r="DJ1553" s="271"/>
      <c r="DK1553" s="271"/>
      <c r="DL1553" s="271"/>
      <c r="DM1553" s="271"/>
      <c r="DN1553" s="271"/>
      <c r="DO1553" s="271"/>
      <c r="DP1553" s="271"/>
      <c r="DQ1553" s="271"/>
      <c r="DR1553" s="271"/>
      <c r="DS1553" s="271"/>
      <c r="DT1553" s="271"/>
      <c r="DU1553" s="271"/>
      <c r="DV1553" s="271"/>
      <c r="DW1553" s="271"/>
      <c r="DX1553" s="271"/>
      <c r="DY1553" s="271"/>
      <c r="DZ1553" s="271"/>
      <c r="EA1553" s="271"/>
      <c r="EB1553" s="271"/>
      <c r="EC1553" s="271"/>
      <c r="ED1553" s="271"/>
      <c r="EE1553" s="271"/>
      <c r="EF1553" s="271"/>
      <c r="EG1553" s="271"/>
      <c r="EH1553" s="271"/>
      <c r="EI1553" s="271"/>
      <c r="EJ1553" s="271"/>
      <c r="EK1553" s="271"/>
      <c r="EL1553" s="271"/>
      <c r="EM1553" s="271"/>
      <c r="EN1553" s="271"/>
      <c r="EO1553" s="271"/>
      <c r="EP1553" s="271"/>
      <c r="EQ1553" s="271"/>
      <c r="ER1553" s="271"/>
      <c r="ES1553" s="271"/>
      <c r="ET1553" s="271"/>
      <c r="EU1553" s="271"/>
      <c r="EV1553" s="271"/>
      <c r="EW1553" s="271"/>
      <c r="EX1553" s="271"/>
      <c r="EY1553" s="271"/>
      <c r="EZ1553" s="271"/>
      <c r="FA1553" s="271"/>
      <c r="FB1553" s="271"/>
      <c r="FC1553" s="271"/>
      <c r="FD1553" s="271"/>
      <c r="FE1553" s="271"/>
      <c r="FF1553" s="271"/>
      <c r="FG1553" s="271"/>
      <c r="FH1553" s="271"/>
      <c r="FI1553" s="271"/>
      <c r="FJ1553" s="271"/>
      <c r="FK1553" s="271"/>
      <c r="FL1553" s="271"/>
      <c r="FM1553" s="271"/>
      <c r="FN1553" s="271"/>
      <c r="FO1553" s="271"/>
      <c r="FP1553" s="271"/>
      <c r="FQ1553" s="271"/>
      <c r="FR1553" s="271"/>
      <c r="FS1553" s="271"/>
      <c r="FT1553" s="271"/>
      <c r="FU1553" s="271"/>
      <c r="FV1553" s="271"/>
      <c r="FW1553" s="271"/>
      <c r="FX1553" s="271"/>
      <c r="FY1553" s="271"/>
      <c r="FZ1553" s="271"/>
      <c r="GA1553" s="271"/>
      <c r="GB1553" s="271"/>
      <c r="GC1553" s="271"/>
      <c r="GD1553" s="271"/>
      <c r="GE1553" s="271"/>
      <c r="GF1553" s="271"/>
      <c r="GG1553" s="271"/>
      <c r="GH1553" s="271"/>
      <c r="GI1553" s="271"/>
      <c r="GJ1553" s="271"/>
      <c r="GK1553" s="271"/>
      <c r="GL1553" s="271"/>
      <c r="GM1553" s="271"/>
      <c r="GN1553" s="271"/>
      <c r="GO1553" s="271"/>
      <c r="GP1553" s="271"/>
      <c r="GQ1553" s="271"/>
      <c r="GR1553" s="271"/>
      <c r="GS1553" s="271"/>
      <c r="GT1553" s="271"/>
      <c r="GU1553" s="271"/>
      <c r="GV1553" s="271"/>
      <c r="GW1553" s="271"/>
      <c r="GX1553" s="271"/>
      <c r="GY1553" s="271"/>
      <c r="GZ1553" s="271"/>
      <c r="HA1553" s="271"/>
      <c r="HB1553" s="271"/>
      <c r="HC1553" s="271"/>
      <c r="HD1553" s="271"/>
      <c r="HE1553" s="271"/>
      <c r="HF1553" s="271"/>
      <c r="HG1553" s="271"/>
      <c r="HH1553" s="271"/>
      <c r="HI1553" s="271"/>
      <c r="HJ1553" s="271"/>
      <c r="HK1553" s="271"/>
      <c r="HL1553" s="271"/>
      <c r="HM1553" s="271"/>
      <c r="HN1553" s="271"/>
      <c r="HO1553" s="271"/>
      <c r="HP1553" s="271"/>
      <c r="HQ1553" s="271"/>
      <c r="HR1553" s="271"/>
      <c r="HS1553" s="271"/>
      <c r="HT1553" s="271"/>
      <c r="HU1553" s="271"/>
      <c r="HV1553" s="271"/>
      <c r="HW1553" s="271"/>
      <c r="HX1553" s="271"/>
      <c r="HY1553" s="271"/>
      <c r="HZ1553" s="271"/>
      <c r="IA1553" s="271"/>
      <c r="IB1553" s="271"/>
      <c r="IC1553" s="271"/>
      <c r="ID1553" s="271"/>
      <c r="IE1553" s="271"/>
      <c r="IF1553" s="271"/>
      <c r="IG1553" s="271"/>
      <c r="IH1553" s="271"/>
      <c r="II1553" s="271"/>
      <c r="IJ1553" s="271"/>
      <c r="IK1553" s="271"/>
      <c r="IL1553" s="271"/>
      <c r="IM1553" s="271"/>
      <c r="IN1553" s="271"/>
      <c r="IO1553" s="271"/>
      <c r="IP1553" s="271"/>
      <c r="IQ1553" s="271"/>
      <c r="IR1553" s="271"/>
      <c r="IS1553" s="271"/>
      <c r="IT1553" s="271"/>
      <c r="IU1553" s="271"/>
      <c r="IV1553" s="271"/>
    </row>
    <row r="1554" spans="1:256" s="250" customFormat="1" x14ac:dyDescent="0.2">
      <c r="A1554" s="240" t="s">
        <v>1247</v>
      </c>
      <c r="B1554" s="278">
        <v>35803.9375</v>
      </c>
      <c r="C1554" s="278"/>
      <c r="D1554" s="240" t="s">
        <v>1302</v>
      </c>
      <c r="E1554" s="240"/>
      <c r="F1554" s="240"/>
      <c r="G1554" s="240">
        <v>70</v>
      </c>
      <c r="H1554" s="240"/>
      <c r="I1554" s="240"/>
      <c r="J1554" s="240"/>
      <c r="K1554" s="240">
        <v>13</v>
      </c>
      <c r="L1554" s="240"/>
      <c r="M1554" s="240"/>
      <c r="N1554" s="240"/>
      <c r="O1554" s="240"/>
      <c r="P1554" s="240"/>
      <c r="Q1554" s="240"/>
      <c r="R1554" s="240"/>
      <c r="S1554" s="240"/>
      <c r="T1554" s="240"/>
      <c r="U1554" s="240"/>
      <c r="V1554" s="240"/>
      <c r="W1554" s="240"/>
      <c r="X1554" s="240"/>
      <c r="Y1554" s="240"/>
      <c r="Z1554" s="240"/>
      <c r="AA1554" s="240"/>
      <c r="AB1554" s="240"/>
      <c r="AC1554" s="240"/>
      <c r="AD1554" s="240"/>
      <c r="AE1554" s="240"/>
      <c r="AF1554" s="240"/>
      <c r="AG1554" s="240"/>
      <c r="AH1554" s="240"/>
      <c r="AI1554" s="240"/>
      <c r="AJ1554" s="240"/>
      <c r="AK1554" s="240"/>
      <c r="AL1554" s="240"/>
      <c r="AM1554" s="240"/>
      <c r="AN1554" s="240"/>
      <c r="AO1554" s="240"/>
      <c r="AP1554" s="240"/>
      <c r="AQ1554" s="240"/>
      <c r="AR1554" s="240"/>
      <c r="AS1554" s="240"/>
      <c r="AT1554" s="240"/>
      <c r="AU1554" s="240"/>
      <c r="AV1554" s="240"/>
      <c r="AW1554" s="240"/>
      <c r="AX1554" s="240"/>
      <c r="AY1554" s="240"/>
      <c r="AZ1554" s="240"/>
      <c r="BA1554" s="240"/>
      <c r="BB1554" s="240"/>
      <c r="BC1554" s="240"/>
      <c r="BD1554" s="240"/>
      <c r="BE1554" s="240"/>
      <c r="BF1554" s="240"/>
      <c r="BG1554" s="240"/>
      <c r="BH1554" s="240"/>
      <c r="BI1554" s="240"/>
      <c r="BJ1554" s="240"/>
      <c r="BK1554" s="240"/>
      <c r="BL1554" s="240"/>
      <c r="BM1554" s="240"/>
      <c r="BN1554" s="240"/>
      <c r="BO1554" s="240"/>
      <c r="BP1554" s="240"/>
      <c r="BQ1554" s="240"/>
      <c r="BR1554" s="240"/>
      <c r="BS1554" s="240"/>
      <c r="BT1554" s="240"/>
      <c r="BU1554" s="240"/>
      <c r="BV1554" s="240" t="s">
        <v>1784</v>
      </c>
      <c r="BW1554" s="240">
        <v>2</v>
      </c>
      <c r="BX1554" s="240"/>
      <c r="BY1554" s="240"/>
      <c r="BZ1554" s="240"/>
      <c r="CA1554" s="240"/>
      <c r="CB1554" s="240"/>
      <c r="CC1554" s="240"/>
      <c r="CD1554" s="240"/>
      <c r="CE1554" s="240"/>
      <c r="CF1554" s="240"/>
      <c r="CG1554" s="240"/>
      <c r="CH1554" s="240"/>
      <c r="CI1554" s="240"/>
      <c r="CJ1554" s="240"/>
      <c r="CK1554" s="240"/>
      <c r="CL1554" s="240"/>
      <c r="CM1554" s="240"/>
      <c r="CN1554" s="240"/>
      <c r="CO1554" s="240"/>
      <c r="CP1554" s="240"/>
      <c r="CQ1554" s="240"/>
      <c r="CR1554" s="240"/>
      <c r="CS1554" s="240"/>
      <c r="CT1554" s="240"/>
      <c r="CU1554" s="240"/>
      <c r="CV1554" s="240"/>
      <c r="CW1554" s="240"/>
      <c r="CX1554" s="271"/>
      <c r="CY1554" s="271"/>
      <c r="CZ1554" s="271"/>
      <c r="DA1554" s="271"/>
      <c r="DB1554" s="271"/>
      <c r="DC1554" s="271"/>
      <c r="DD1554" s="271"/>
      <c r="DE1554" s="271"/>
      <c r="DF1554" s="271"/>
      <c r="DG1554" s="271"/>
      <c r="DH1554" s="271"/>
      <c r="DI1554" s="271"/>
      <c r="DJ1554" s="271"/>
      <c r="DK1554" s="271"/>
      <c r="DL1554" s="271"/>
      <c r="DM1554" s="271"/>
      <c r="DN1554" s="271"/>
      <c r="DO1554" s="271"/>
      <c r="DP1554" s="271"/>
      <c r="DQ1554" s="271"/>
      <c r="DR1554" s="271"/>
      <c r="DS1554" s="271"/>
      <c r="DT1554" s="271"/>
      <c r="DU1554" s="271"/>
      <c r="DV1554" s="271"/>
      <c r="DW1554" s="271"/>
      <c r="DX1554" s="271"/>
      <c r="DY1554" s="271"/>
      <c r="DZ1554" s="271"/>
      <c r="EA1554" s="271"/>
      <c r="EB1554" s="271"/>
      <c r="EC1554" s="271"/>
      <c r="ED1554" s="271"/>
      <c r="EE1554" s="271"/>
      <c r="EF1554" s="271"/>
      <c r="EG1554" s="271"/>
      <c r="EH1554" s="271"/>
      <c r="EI1554" s="271"/>
      <c r="EJ1554" s="271"/>
      <c r="EK1554" s="271"/>
      <c r="EL1554" s="271"/>
      <c r="EM1554" s="271"/>
      <c r="EN1554" s="271"/>
      <c r="EO1554" s="271"/>
      <c r="EP1554" s="271"/>
      <c r="EQ1554" s="271"/>
      <c r="ER1554" s="271"/>
      <c r="ES1554" s="271"/>
      <c r="ET1554" s="271"/>
      <c r="EU1554" s="271"/>
      <c r="EV1554" s="271"/>
      <c r="EW1554" s="271"/>
      <c r="EX1554" s="271"/>
      <c r="EY1554" s="271"/>
      <c r="EZ1554" s="271"/>
      <c r="FA1554" s="271"/>
      <c r="FB1554" s="271"/>
      <c r="FC1554" s="271"/>
      <c r="FD1554" s="271"/>
      <c r="FE1554" s="271"/>
      <c r="FF1554" s="271"/>
      <c r="FG1554" s="271"/>
      <c r="FH1554" s="271"/>
      <c r="FI1554" s="271"/>
      <c r="FJ1554" s="271"/>
      <c r="FK1554" s="271"/>
      <c r="FL1554" s="271"/>
      <c r="FM1554" s="271"/>
      <c r="FN1554" s="271"/>
      <c r="FO1554" s="271"/>
      <c r="FP1554" s="271"/>
      <c r="FQ1554" s="271"/>
      <c r="FR1554" s="271"/>
      <c r="FS1554" s="271"/>
      <c r="FT1554" s="271"/>
      <c r="FU1554" s="271"/>
      <c r="FV1554" s="271"/>
      <c r="FW1554" s="271"/>
      <c r="FX1554" s="271"/>
      <c r="FY1554" s="271"/>
      <c r="FZ1554" s="271"/>
      <c r="GA1554" s="271"/>
      <c r="GB1554" s="271"/>
      <c r="GC1554" s="271"/>
      <c r="GD1554" s="271"/>
      <c r="GE1554" s="271"/>
      <c r="GF1554" s="271"/>
      <c r="GG1554" s="271"/>
      <c r="GH1554" s="271"/>
      <c r="GI1554" s="271"/>
      <c r="GJ1554" s="271"/>
      <c r="GK1554" s="271"/>
      <c r="GL1554" s="271"/>
      <c r="GM1554" s="271"/>
      <c r="GN1554" s="271"/>
      <c r="GO1554" s="271"/>
      <c r="GP1554" s="271"/>
      <c r="GQ1554" s="271"/>
      <c r="GR1554" s="271"/>
      <c r="GS1554" s="271"/>
      <c r="GT1554" s="271"/>
      <c r="GU1554" s="271"/>
      <c r="GV1554" s="271"/>
      <c r="GW1554" s="271"/>
      <c r="GX1554" s="271"/>
      <c r="GY1554" s="271"/>
      <c r="GZ1554" s="271"/>
      <c r="HA1554" s="271"/>
      <c r="HB1554" s="271"/>
      <c r="HC1554" s="271"/>
      <c r="HD1554" s="271"/>
      <c r="HE1554" s="271"/>
      <c r="HF1554" s="271"/>
      <c r="HG1554" s="271"/>
      <c r="HH1554" s="271"/>
      <c r="HI1554" s="271"/>
      <c r="HJ1554" s="271"/>
      <c r="HK1554" s="271"/>
      <c r="HL1554" s="271"/>
      <c r="HM1554" s="271"/>
      <c r="HN1554" s="271"/>
      <c r="HO1554" s="271"/>
      <c r="HP1554" s="271"/>
      <c r="HQ1554" s="271"/>
      <c r="HR1554" s="271"/>
      <c r="HS1554" s="271"/>
      <c r="HT1554" s="271"/>
      <c r="HU1554" s="271"/>
      <c r="HV1554" s="271"/>
      <c r="HW1554" s="271"/>
      <c r="HX1554" s="271"/>
      <c r="HY1554" s="271"/>
      <c r="HZ1554" s="271"/>
      <c r="IA1554" s="271"/>
      <c r="IB1554" s="271"/>
      <c r="IC1554" s="271"/>
      <c r="ID1554" s="271"/>
      <c r="IE1554" s="271"/>
      <c r="IF1554" s="271"/>
      <c r="IG1554" s="271"/>
      <c r="IH1554" s="271"/>
      <c r="II1554" s="271"/>
      <c r="IJ1554" s="271"/>
      <c r="IK1554" s="271"/>
      <c r="IL1554" s="271"/>
      <c r="IM1554" s="271"/>
      <c r="IN1554" s="271"/>
      <c r="IO1554" s="271"/>
      <c r="IP1554" s="271"/>
      <c r="IQ1554" s="271"/>
      <c r="IR1554" s="271"/>
      <c r="IS1554" s="271"/>
      <c r="IT1554" s="271"/>
      <c r="IU1554" s="271"/>
      <c r="IV1554" s="271"/>
    </row>
    <row r="1555" spans="1:256" s="250" customFormat="1" x14ac:dyDescent="0.2">
      <c r="A1555" s="240" t="s">
        <v>1247</v>
      </c>
      <c r="B1555" s="278">
        <v>35815.50277777778</v>
      </c>
      <c r="C1555" s="278"/>
      <c r="D1555" s="240" t="s">
        <v>1303</v>
      </c>
      <c r="E1555" s="240" t="s">
        <v>1304</v>
      </c>
      <c r="F1555" s="240"/>
      <c r="G1555" s="240">
        <v>10</v>
      </c>
      <c r="H1555" s="240"/>
      <c r="I1555" s="240"/>
      <c r="J1555" s="240"/>
      <c r="K1555" s="240">
        <v>4.5</v>
      </c>
      <c r="L1555" s="240"/>
      <c r="M1555" s="240"/>
      <c r="N1555" s="240"/>
      <c r="O1555" s="240">
        <v>53.6</v>
      </c>
      <c r="P1555" s="240"/>
      <c r="Q1555" s="240">
        <v>81</v>
      </c>
      <c r="R1555" s="240"/>
      <c r="S1555" s="240">
        <v>0.83699999999999997</v>
      </c>
      <c r="T1555" s="240"/>
      <c r="U1555" s="240">
        <v>2.9</v>
      </c>
      <c r="V1555" s="240"/>
      <c r="W1555" s="240"/>
      <c r="X1555" s="240"/>
      <c r="Y1555" s="240"/>
      <c r="Z1555" s="240"/>
      <c r="AA1555" s="240"/>
      <c r="AB1555" s="240"/>
      <c r="AC1555" s="240"/>
      <c r="AD1555" s="240"/>
      <c r="AE1555" s="240">
        <v>18</v>
      </c>
      <c r="AF1555" s="240"/>
      <c r="AG1555" s="240">
        <v>36</v>
      </c>
      <c r="AH1555" s="240"/>
      <c r="AI1555" s="240"/>
      <c r="AJ1555" s="240"/>
      <c r="AK1555" s="240"/>
      <c r="AL1555" s="240"/>
      <c r="AM1555" s="240">
        <v>8</v>
      </c>
      <c r="AN1555" s="240"/>
      <c r="AO1555" s="240"/>
      <c r="AP1555" s="240"/>
      <c r="AQ1555" s="240"/>
      <c r="AR1555" s="240"/>
      <c r="AS1555" s="240"/>
      <c r="AT1555" s="240"/>
      <c r="AU1555" s="240"/>
      <c r="AV1555" s="240"/>
      <c r="AW1555" s="240"/>
      <c r="AX1555" s="240"/>
      <c r="AY1555" s="240"/>
      <c r="AZ1555" s="240"/>
      <c r="BA1555" s="240">
        <v>18</v>
      </c>
      <c r="BB1555" s="240"/>
      <c r="BC1555" s="240">
        <v>91</v>
      </c>
      <c r="BD1555" s="240"/>
      <c r="BE1555" s="240"/>
      <c r="BF1555" s="240"/>
      <c r="BG1555" s="240">
        <v>2</v>
      </c>
      <c r="BH1555" s="240"/>
      <c r="BI1555" s="240">
        <v>38</v>
      </c>
      <c r="BJ1555" s="240"/>
      <c r="BK1555" s="240">
        <v>1.2</v>
      </c>
      <c r="BL1555" s="240" t="s">
        <v>1784</v>
      </c>
      <c r="BM1555" s="240">
        <v>19</v>
      </c>
      <c r="BN1555" s="240"/>
      <c r="BO1555" s="240">
        <v>0.08</v>
      </c>
      <c r="BP1555" s="240"/>
      <c r="BQ1555" s="240"/>
      <c r="BR1555" s="240"/>
      <c r="BS1555" s="240"/>
      <c r="BT1555" s="240"/>
      <c r="BU1555" s="240">
        <v>380</v>
      </c>
      <c r="BV1555" s="240" t="s">
        <v>1784</v>
      </c>
      <c r="BW1555" s="240">
        <v>2</v>
      </c>
      <c r="BX1555" s="240"/>
      <c r="BY1555" s="240"/>
      <c r="BZ1555" s="240"/>
      <c r="CA1555" s="240"/>
      <c r="CB1555" s="240"/>
      <c r="CC1555" s="240"/>
      <c r="CD1555" s="240"/>
      <c r="CE1555" s="240"/>
      <c r="CF1555" s="240"/>
      <c r="CG1555" s="240"/>
      <c r="CH1555" s="240"/>
      <c r="CI1555" s="240"/>
      <c r="CJ1555" s="240"/>
      <c r="CK1555" s="240"/>
      <c r="CL1555" s="240"/>
      <c r="CM1555" s="240"/>
      <c r="CN1555" s="240"/>
      <c r="CO1555" s="240"/>
      <c r="CP1555" s="240"/>
      <c r="CQ1555" s="240"/>
      <c r="CR1555" s="240"/>
      <c r="CS1555" s="240"/>
      <c r="CT1555" s="240"/>
      <c r="CU1555" s="240"/>
      <c r="CV1555" s="240"/>
      <c r="CW1555" s="240"/>
      <c r="CX1555" s="271"/>
      <c r="CY1555" s="271"/>
      <c r="CZ1555" s="271"/>
      <c r="DA1555" s="271"/>
      <c r="DB1555" s="271"/>
      <c r="DC1555" s="271"/>
      <c r="DD1555" s="271"/>
      <c r="DE1555" s="271"/>
      <c r="DF1555" s="271"/>
      <c r="DG1555" s="271"/>
      <c r="DH1555" s="271"/>
      <c r="DI1555" s="271"/>
      <c r="DJ1555" s="271"/>
      <c r="DK1555" s="271"/>
      <c r="DL1555" s="271"/>
      <c r="DM1555" s="271"/>
      <c r="DN1555" s="271"/>
      <c r="DO1555" s="271"/>
      <c r="DP1555" s="271"/>
      <c r="DQ1555" s="271"/>
      <c r="DR1555" s="271"/>
      <c r="DS1555" s="271"/>
      <c r="DT1555" s="271"/>
      <c r="DU1555" s="271"/>
      <c r="DV1555" s="271"/>
      <c r="DW1555" s="271"/>
      <c r="DX1555" s="271"/>
      <c r="DY1555" s="271"/>
      <c r="DZ1555" s="271"/>
      <c r="EA1555" s="271"/>
      <c r="EB1555" s="271"/>
      <c r="EC1555" s="271"/>
      <c r="ED1555" s="271"/>
      <c r="EE1555" s="271"/>
      <c r="EF1555" s="271"/>
      <c r="EG1555" s="271"/>
      <c r="EH1555" s="271"/>
      <c r="EI1555" s="271"/>
      <c r="EJ1555" s="271"/>
      <c r="EK1555" s="271"/>
      <c r="EL1555" s="271"/>
      <c r="EM1555" s="271"/>
      <c r="EN1555" s="271"/>
      <c r="EO1555" s="271"/>
      <c r="EP1555" s="271"/>
      <c r="EQ1555" s="271"/>
      <c r="ER1555" s="271"/>
      <c r="ES1555" s="271"/>
      <c r="ET1555" s="271"/>
      <c r="EU1555" s="271"/>
      <c r="EV1555" s="271"/>
      <c r="EW1555" s="271"/>
      <c r="EX1555" s="271"/>
      <c r="EY1555" s="271"/>
      <c r="EZ1555" s="271"/>
      <c r="FA1555" s="271"/>
      <c r="FB1555" s="271"/>
      <c r="FC1555" s="271"/>
      <c r="FD1555" s="271"/>
      <c r="FE1555" s="271"/>
      <c r="FF1555" s="271"/>
      <c r="FG1555" s="271"/>
      <c r="FH1555" s="271"/>
      <c r="FI1555" s="271"/>
      <c r="FJ1555" s="271"/>
      <c r="FK1555" s="271"/>
      <c r="FL1555" s="271"/>
      <c r="FM1555" s="271"/>
      <c r="FN1555" s="271"/>
      <c r="FO1555" s="271"/>
      <c r="FP1555" s="271"/>
      <c r="FQ1555" s="271"/>
      <c r="FR1555" s="271"/>
      <c r="FS1555" s="271"/>
      <c r="FT1555" s="271"/>
      <c r="FU1555" s="271"/>
      <c r="FV1555" s="271"/>
      <c r="FW1555" s="271"/>
      <c r="FX1555" s="271"/>
      <c r="FY1555" s="271"/>
      <c r="FZ1555" s="271"/>
      <c r="GA1555" s="271"/>
      <c r="GB1555" s="271"/>
      <c r="GC1555" s="271"/>
      <c r="GD1555" s="271"/>
      <c r="GE1555" s="271"/>
      <c r="GF1555" s="271"/>
      <c r="GG1555" s="271"/>
      <c r="GH1555" s="271"/>
      <c r="GI1555" s="271"/>
      <c r="GJ1555" s="271"/>
      <c r="GK1555" s="271"/>
      <c r="GL1555" s="271"/>
      <c r="GM1555" s="271"/>
      <c r="GN1555" s="271"/>
      <c r="GO1555" s="271"/>
      <c r="GP1555" s="271"/>
      <c r="GQ1555" s="271"/>
      <c r="GR1555" s="271"/>
      <c r="GS1555" s="271"/>
      <c r="GT1555" s="271"/>
      <c r="GU1555" s="271"/>
      <c r="GV1555" s="271"/>
      <c r="GW1555" s="271"/>
      <c r="GX1555" s="271"/>
      <c r="GY1555" s="271"/>
      <c r="GZ1555" s="271"/>
      <c r="HA1555" s="271"/>
      <c r="HB1555" s="271"/>
      <c r="HC1555" s="271"/>
      <c r="HD1555" s="271"/>
      <c r="HE1555" s="271"/>
      <c r="HF1555" s="271"/>
      <c r="HG1555" s="271"/>
      <c r="HH1555" s="271"/>
      <c r="HI1555" s="271"/>
      <c r="HJ1555" s="271"/>
      <c r="HK1555" s="271"/>
      <c r="HL1555" s="271"/>
      <c r="HM1555" s="271"/>
      <c r="HN1555" s="271"/>
      <c r="HO1555" s="271"/>
      <c r="HP1555" s="271"/>
      <c r="HQ1555" s="271"/>
      <c r="HR1555" s="271"/>
      <c r="HS1555" s="271"/>
      <c r="HT1555" s="271"/>
      <c r="HU1555" s="271"/>
      <c r="HV1555" s="271"/>
      <c r="HW1555" s="271"/>
      <c r="HX1555" s="271"/>
      <c r="HY1555" s="271"/>
      <c r="HZ1555" s="271"/>
      <c r="IA1555" s="271"/>
      <c r="IB1555" s="271"/>
      <c r="IC1555" s="271"/>
      <c r="ID1555" s="271"/>
      <c r="IE1555" s="271"/>
      <c r="IF1555" s="271"/>
      <c r="IG1555" s="271"/>
      <c r="IH1555" s="271"/>
      <c r="II1555" s="271"/>
      <c r="IJ1555" s="271"/>
      <c r="IK1555" s="271"/>
      <c r="IL1555" s="271"/>
      <c r="IM1555" s="271"/>
      <c r="IN1555" s="271"/>
      <c r="IO1555" s="271"/>
      <c r="IP1555" s="271"/>
      <c r="IQ1555" s="271"/>
      <c r="IR1555" s="271"/>
      <c r="IS1555" s="271"/>
      <c r="IT1555" s="271"/>
      <c r="IU1555" s="271"/>
      <c r="IV1555" s="271"/>
    </row>
    <row r="1556" spans="1:256" s="250" customFormat="1" x14ac:dyDescent="0.2">
      <c r="A1556" s="240" t="s">
        <v>1247</v>
      </c>
      <c r="B1556" s="278">
        <v>35831.581944444442</v>
      </c>
      <c r="C1556" s="278"/>
      <c r="D1556" s="240" t="s">
        <v>1305</v>
      </c>
      <c r="E1556" s="240"/>
      <c r="F1556" s="240"/>
      <c r="G1556" s="240">
        <v>70</v>
      </c>
      <c r="H1556" s="240"/>
      <c r="I1556" s="240"/>
      <c r="J1556" s="240"/>
      <c r="K1556" s="240">
        <v>8.6</v>
      </c>
      <c r="L1556" s="240"/>
      <c r="M1556" s="240"/>
      <c r="N1556" s="240"/>
      <c r="O1556" s="240"/>
      <c r="P1556" s="240"/>
      <c r="Q1556" s="240"/>
      <c r="R1556" s="240"/>
      <c r="S1556" s="240"/>
      <c r="T1556" s="240"/>
      <c r="U1556" s="240"/>
      <c r="V1556" s="240"/>
      <c r="W1556" s="240"/>
      <c r="X1556" s="240"/>
      <c r="Y1556" s="240"/>
      <c r="Z1556" s="240"/>
      <c r="AA1556" s="240"/>
      <c r="AB1556" s="240"/>
      <c r="AC1556" s="240"/>
      <c r="AD1556" s="240"/>
      <c r="AE1556" s="240"/>
      <c r="AF1556" s="240"/>
      <c r="AG1556" s="240"/>
      <c r="AH1556" s="240"/>
      <c r="AI1556" s="240"/>
      <c r="AJ1556" s="240"/>
      <c r="AK1556" s="240"/>
      <c r="AL1556" s="240"/>
      <c r="AM1556" s="240"/>
      <c r="AN1556" s="240"/>
      <c r="AO1556" s="240"/>
      <c r="AP1556" s="240"/>
      <c r="AQ1556" s="240"/>
      <c r="AR1556" s="240"/>
      <c r="AS1556" s="240"/>
      <c r="AT1556" s="240"/>
      <c r="AU1556" s="240"/>
      <c r="AV1556" s="240"/>
      <c r="AW1556" s="240"/>
      <c r="AX1556" s="240"/>
      <c r="AY1556" s="240"/>
      <c r="AZ1556" s="240"/>
      <c r="BA1556" s="240"/>
      <c r="BB1556" s="240"/>
      <c r="BC1556" s="240"/>
      <c r="BD1556" s="240"/>
      <c r="BE1556" s="240"/>
      <c r="BF1556" s="240"/>
      <c r="BG1556" s="240"/>
      <c r="BH1556" s="240"/>
      <c r="BI1556" s="240"/>
      <c r="BJ1556" s="240"/>
      <c r="BK1556" s="240"/>
      <c r="BL1556" s="240"/>
      <c r="BM1556" s="240"/>
      <c r="BN1556" s="240"/>
      <c r="BO1556" s="240"/>
      <c r="BP1556" s="240"/>
      <c r="BQ1556" s="240"/>
      <c r="BR1556" s="240"/>
      <c r="BS1556" s="240"/>
      <c r="BT1556" s="240"/>
      <c r="BU1556" s="240"/>
      <c r="BV1556" s="240"/>
      <c r="BW1556" s="240"/>
      <c r="BX1556" s="240"/>
      <c r="BY1556" s="240"/>
      <c r="BZ1556" s="240"/>
      <c r="CA1556" s="240"/>
      <c r="CB1556" s="240"/>
      <c r="CC1556" s="240"/>
      <c r="CD1556" s="240"/>
      <c r="CE1556" s="240"/>
      <c r="CF1556" s="240"/>
      <c r="CG1556" s="240"/>
      <c r="CH1556" s="240"/>
      <c r="CI1556" s="240"/>
      <c r="CJ1556" s="240"/>
      <c r="CK1556" s="240"/>
      <c r="CL1556" s="240"/>
      <c r="CM1556" s="240"/>
      <c r="CN1556" s="240"/>
      <c r="CO1556" s="240"/>
      <c r="CP1556" s="240"/>
      <c r="CQ1556" s="240"/>
      <c r="CR1556" s="240"/>
      <c r="CS1556" s="240"/>
      <c r="CT1556" s="240"/>
      <c r="CU1556" s="240"/>
      <c r="CV1556" s="240"/>
      <c r="CW1556" s="240"/>
      <c r="CX1556" s="271"/>
      <c r="CY1556" s="271"/>
      <c r="CZ1556" s="271"/>
      <c r="DA1556" s="271"/>
      <c r="DB1556" s="271"/>
      <c r="DC1556" s="271"/>
      <c r="DD1556" s="271"/>
      <c r="DE1556" s="271"/>
      <c r="DF1556" s="271"/>
      <c r="DG1556" s="271"/>
      <c r="DH1556" s="271"/>
      <c r="DI1556" s="271"/>
      <c r="DJ1556" s="271"/>
      <c r="DK1556" s="271"/>
      <c r="DL1556" s="271"/>
      <c r="DM1556" s="271"/>
      <c r="DN1556" s="271"/>
      <c r="DO1556" s="271"/>
      <c r="DP1556" s="271"/>
      <c r="DQ1556" s="271"/>
      <c r="DR1556" s="271"/>
      <c r="DS1556" s="271"/>
      <c r="DT1556" s="271"/>
      <c r="DU1556" s="271"/>
      <c r="DV1556" s="271"/>
      <c r="DW1556" s="271"/>
      <c r="DX1556" s="271"/>
      <c r="DY1556" s="271"/>
      <c r="DZ1556" s="271"/>
      <c r="EA1556" s="271"/>
      <c r="EB1556" s="271"/>
      <c r="EC1556" s="271"/>
      <c r="ED1556" s="271"/>
      <c r="EE1556" s="271"/>
      <c r="EF1556" s="271"/>
      <c r="EG1556" s="271"/>
      <c r="EH1556" s="271"/>
      <c r="EI1556" s="271"/>
      <c r="EJ1556" s="271"/>
      <c r="EK1556" s="271"/>
      <c r="EL1556" s="271"/>
      <c r="EM1556" s="271"/>
      <c r="EN1556" s="271"/>
      <c r="EO1556" s="271"/>
      <c r="EP1556" s="271"/>
      <c r="EQ1556" s="271"/>
      <c r="ER1556" s="271"/>
      <c r="ES1556" s="271"/>
      <c r="ET1556" s="271"/>
      <c r="EU1556" s="271"/>
      <c r="EV1556" s="271"/>
      <c r="EW1556" s="271"/>
      <c r="EX1556" s="271"/>
      <c r="EY1556" s="271"/>
      <c r="EZ1556" s="271"/>
      <c r="FA1556" s="271"/>
      <c r="FB1556" s="271"/>
      <c r="FC1556" s="271"/>
      <c r="FD1556" s="271"/>
      <c r="FE1556" s="271"/>
      <c r="FF1556" s="271"/>
      <c r="FG1556" s="271"/>
      <c r="FH1556" s="271"/>
      <c r="FI1556" s="271"/>
      <c r="FJ1556" s="271"/>
      <c r="FK1556" s="271"/>
      <c r="FL1556" s="271"/>
      <c r="FM1556" s="271"/>
      <c r="FN1556" s="271"/>
      <c r="FO1556" s="271"/>
      <c r="FP1556" s="271"/>
      <c r="FQ1556" s="271"/>
      <c r="FR1556" s="271"/>
      <c r="FS1556" s="271"/>
      <c r="FT1556" s="271"/>
      <c r="FU1556" s="271"/>
      <c r="FV1556" s="271"/>
      <c r="FW1556" s="271"/>
      <c r="FX1556" s="271"/>
      <c r="FY1556" s="271"/>
      <c r="FZ1556" s="271"/>
      <c r="GA1556" s="271"/>
      <c r="GB1556" s="271"/>
      <c r="GC1556" s="271"/>
      <c r="GD1556" s="271"/>
      <c r="GE1556" s="271"/>
      <c r="GF1556" s="271"/>
      <c r="GG1556" s="271"/>
      <c r="GH1556" s="271"/>
      <c r="GI1556" s="271"/>
      <c r="GJ1556" s="271"/>
      <c r="GK1556" s="271"/>
      <c r="GL1556" s="271"/>
      <c r="GM1556" s="271"/>
      <c r="GN1556" s="271"/>
      <c r="GO1556" s="271"/>
      <c r="GP1556" s="271"/>
      <c r="GQ1556" s="271"/>
      <c r="GR1556" s="271"/>
      <c r="GS1556" s="271"/>
      <c r="GT1556" s="271"/>
      <c r="GU1556" s="271"/>
      <c r="GV1556" s="271"/>
      <c r="GW1556" s="271"/>
      <c r="GX1556" s="271"/>
      <c r="GY1556" s="271"/>
      <c r="GZ1556" s="271"/>
      <c r="HA1556" s="271"/>
      <c r="HB1556" s="271"/>
      <c r="HC1556" s="271"/>
      <c r="HD1556" s="271"/>
      <c r="HE1556" s="271"/>
      <c r="HF1556" s="271"/>
      <c r="HG1556" s="271"/>
      <c r="HH1556" s="271"/>
      <c r="HI1556" s="271"/>
      <c r="HJ1556" s="271"/>
      <c r="HK1556" s="271"/>
      <c r="HL1556" s="271"/>
      <c r="HM1556" s="271"/>
      <c r="HN1556" s="271"/>
      <c r="HO1556" s="271"/>
      <c r="HP1556" s="271"/>
      <c r="HQ1556" s="271"/>
      <c r="HR1556" s="271"/>
      <c r="HS1556" s="271"/>
      <c r="HT1556" s="271"/>
      <c r="HU1556" s="271"/>
      <c r="HV1556" s="271"/>
      <c r="HW1556" s="271"/>
      <c r="HX1556" s="271"/>
      <c r="HY1556" s="271"/>
      <c r="HZ1556" s="271"/>
      <c r="IA1556" s="271"/>
      <c r="IB1556" s="271"/>
      <c r="IC1556" s="271"/>
      <c r="ID1556" s="271"/>
      <c r="IE1556" s="271"/>
      <c r="IF1556" s="271"/>
      <c r="IG1556" s="271"/>
      <c r="IH1556" s="271"/>
      <c r="II1556" s="271"/>
      <c r="IJ1556" s="271"/>
      <c r="IK1556" s="271"/>
      <c r="IL1556" s="271"/>
      <c r="IM1556" s="271"/>
      <c r="IN1556" s="271"/>
      <c r="IO1556" s="271"/>
      <c r="IP1556" s="271"/>
      <c r="IQ1556" s="271"/>
      <c r="IR1556" s="271"/>
      <c r="IS1556" s="271"/>
      <c r="IT1556" s="271"/>
      <c r="IU1556" s="271"/>
      <c r="IV1556" s="271"/>
    </row>
    <row r="1557" spans="1:256" s="250" customFormat="1" x14ac:dyDescent="0.2">
      <c r="A1557" s="240" t="s">
        <v>1247</v>
      </c>
      <c r="B1557" s="278">
        <v>35857.503472222219</v>
      </c>
      <c r="C1557" s="278">
        <v>35857.642361111109</v>
      </c>
      <c r="D1557" s="240" t="s">
        <v>1306</v>
      </c>
      <c r="E1557" s="240" t="s">
        <v>1307</v>
      </c>
      <c r="F1557" s="240"/>
      <c r="G1557" s="240">
        <v>50</v>
      </c>
      <c r="H1557" s="240"/>
      <c r="I1557" s="240"/>
      <c r="J1557" s="240"/>
      <c r="K1557" s="240"/>
      <c r="L1557" s="240"/>
      <c r="M1557" s="240">
        <v>150</v>
      </c>
      <c r="N1557" s="240"/>
      <c r="O1557" s="240">
        <v>130.80000000000001</v>
      </c>
      <c r="P1557" s="240"/>
      <c r="Q1557" s="240">
        <v>260</v>
      </c>
      <c r="R1557" s="240"/>
      <c r="S1557" s="240">
        <v>0.60799999999999998</v>
      </c>
      <c r="T1557" s="240"/>
      <c r="U1557" s="240">
        <v>1.9</v>
      </c>
      <c r="V1557" s="240"/>
      <c r="W1557" s="240"/>
      <c r="X1557" s="240"/>
      <c r="Y1557" s="240"/>
      <c r="Z1557" s="240"/>
      <c r="AA1557" s="240"/>
      <c r="AB1557" s="240"/>
      <c r="AC1557" s="240"/>
      <c r="AD1557" s="240" t="s">
        <v>1784</v>
      </c>
      <c r="AE1557" s="240">
        <v>18</v>
      </c>
      <c r="AF1557" s="240"/>
      <c r="AG1557" s="240">
        <v>110</v>
      </c>
      <c r="AH1557" s="240"/>
      <c r="AI1557" s="240"/>
      <c r="AJ1557" s="240"/>
      <c r="AK1557" s="240"/>
      <c r="AL1557" s="240"/>
      <c r="AM1557" s="240">
        <v>8.0299999999999994</v>
      </c>
      <c r="AN1557" s="240"/>
      <c r="AO1557" s="240"/>
      <c r="AP1557" s="240"/>
      <c r="AQ1557" s="240"/>
      <c r="AR1557" s="240"/>
      <c r="AS1557" s="240"/>
      <c r="AT1557" s="240"/>
      <c r="AU1557" s="240"/>
      <c r="AV1557" s="240"/>
      <c r="AW1557" s="240"/>
      <c r="AX1557" s="240"/>
      <c r="AY1557" s="240"/>
      <c r="AZ1557" s="240"/>
      <c r="BA1557" s="240">
        <v>37</v>
      </c>
      <c r="BB1557" s="240"/>
      <c r="BC1557" s="240">
        <v>86</v>
      </c>
      <c r="BD1557" s="240"/>
      <c r="BE1557" s="240"/>
      <c r="BF1557" s="240"/>
      <c r="BG1557" s="240">
        <v>7</v>
      </c>
      <c r="BH1557" s="240"/>
      <c r="BI1557" s="240">
        <v>40</v>
      </c>
      <c r="BJ1557" s="240"/>
      <c r="BK1557" s="240">
        <v>3.8</v>
      </c>
      <c r="BL1557" s="240"/>
      <c r="BM1557" s="240">
        <v>45</v>
      </c>
      <c r="BN1557" s="240"/>
      <c r="BO1557" s="240">
        <v>0.107</v>
      </c>
      <c r="BP1557" s="240"/>
      <c r="BQ1557" s="240"/>
      <c r="BR1557" s="240"/>
      <c r="BS1557" s="240"/>
      <c r="BT1557" s="240"/>
      <c r="BU1557" s="240">
        <v>380</v>
      </c>
      <c r="BV1557" s="240"/>
      <c r="BW1557" s="240"/>
      <c r="BX1557" s="240"/>
      <c r="BY1557" s="240"/>
      <c r="BZ1557" s="240"/>
      <c r="CA1557" s="240"/>
      <c r="CB1557" s="240"/>
      <c r="CC1557" s="240"/>
      <c r="CD1557" s="240"/>
      <c r="CE1557" s="240"/>
      <c r="CF1557" s="240"/>
      <c r="CG1557" s="240"/>
      <c r="CH1557" s="240"/>
      <c r="CI1557" s="240"/>
      <c r="CJ1557" s="240"/>
      <c r="CK1557" s="240"/>
      <c r="CL1557" s="240"/>
      <c r="CM1557" s="240">
        <v>0.151</v>
      </c>
      <c r="CN1557" s="240"/>
      <c r="CO1557" s="240"/>
      <c r="CP1557" s="240"/>
      <c r="CQ1557" s="240"/>
      <c r="CR1557" s="240"/>
      <c r="CS1557" s="240"/>
      <c r="CT1557" s="240"/>
      <c r="CU1557" s="240"/>
      <c r="CV1557" s="240"/>
      <c r="CW1557" s="240"/>
      <c r="CX1557" s="271"/>
      <c r="CY1557" s="271"/>
      <c r="CZ1557" s="271"/>
      <c r="DA1557" s="271"/>
      <c r="DB1557" s="271"/>
      <c r="DC1557" s="271"/>
      <c r="DD1557" s="271"/>
      <c r="DE1557" s="271"/>
      <c r="DF1557" s="271"/>
      <c r="DG1557" s="271"/>
      <c r="DH1557" s="271"/>
      <c r="DI1557" s="271"/>
      <c r="DJ1557" s="271"/>
      <c r="DK1557" s="271"/>
      <c r="DL1557" s="271"/>
      <c r="DM1557" s="271"/>
      <c r="DN1557" s="271"/>
      <c r="DO1557" s="271"/>
      <c r="DP1557" s="271"/>
      <c r="DQ1557" s="271"/>
      <c r="DR1557" s="271"/>
      <c r="DS1557" s="271"/>
      <c r="DT1557" s="271"/>
      <c r="DU1557" s="271"/>
      <c r="DV1557" s="271"/>
      <c r="DW1557" s="271"/>
      <c r="DX1557" s="271"/>
      <c r="DY1557" s="271"/>
      <c r="DZ1557" s="271"/>
      <c r="EA1557" s="271"/>
      <c r="EB1557" s="271"/>
      <c r="EC1557" s="271"/>
      <c r="ED1557" s="271"/>
      <c r="EE1557" s="271"/>
      <c r="EF1557" s="271"/>
      <c r="EG1557" s="271"/>
      <c r="EH1557" s="271"/>
      <c r="EI1557" s="271"/>
      <c r="EJ1557" s="271"/>
      <c r="EK1557" s="271"/>
      <c r="EL1557" s="271"/>
      <c r="EM1557" s="271"/>
      <c r="EN1557" s="271"/>
      <c r="EO1557" s="271"/>
      <c r="EP1557" s="271"/>
      <c r="EQ1557" s="271"/>
      <c r="ER1557" s="271"/>
      <c r="ES1557" s="271"/>
      <c r="ET1557" s="271"/>
      <c r="EU1557" s="271"/>
      <c r="EV1557" s="271"/>
      <c r="EW1557" s="271"/>
      <c r="EX1557" s="271"/>
      <c r="EY1557" s="271"/>
      <c r="EZ1557" s="271"/>
      <c r="FA1557" s="271"/>
      <c r="FB1557" s="271"/>
      <c r="FC1557" s="271"/>
      <c r="FD1557" s="271"/>
      <c r="FE1557" s="271"/>
      <c r="FF1557" s="271"/>
      <c r="FG1557" s="271"/>
      <c r="FH1557" s="271"/>
      <c r="FI1557" s="271"/>
      <c r="FJ1557" s="271"/>
      <c r="FK1557" s="271"/>
      <c r="FL1557" s="271"/>
      <c r="FM1557" s="271"/>
      <c r="FN1557" s="271"/>
      <c r="FO1557" s="271"/>
      <c r="FP1557" s="271"/>
      <c r="FQ1557" s="271"/>
      <c r="FR1557" s="271"/>
      <c r="FS1557" s="271"/>
      <c r="FT1557" s="271"/>
      <c r="FU1557" s="271"/>
      <c r="FV1557" s="271"/>
      <c r="FW1557" s="271"/>
      <c r="FX1557" s="271"/>
      <c r="FY1557" s="271"/>
      <c r="FZ1557" s="271"/>
      <c r="GA1557" s="271"/>
      <c r="GB1557" s="271"/>
      <c r="GC1557" s="271"/>
      <c r="GD1557" s="271"/>
      <c r="GE1557" s="271"/>
      <c r="GF1557" s="271"/>
      <c r="GG1557" s="271"/>
      <c r="GH1557" s="271"/>
      <c r="GI1557" s="271"/>
      <c r="GJ1557" s="271"/>
      <c r="GK1557" s="271"/>
      <c r="GL1557" s="271"/>
      <c r="GM1557" s="271"/>
      <c r="GN1557" s="271"/>
      <c r="GO1557" s="271"/>
      <c r="GP1557" s="271"/>
      <c r="GQ1557" s="271"/>
      <c r="GR1557" s="271"/>
      <c r="GS1557" s="271"/>
      <c r="GT1557" s="271"/>
      <c r="GU1557" s="271"/>
      <c r="GV1557" s="271"/>
      <c r="GW1557" s="271"/>
      <c r="GX1557" s="271"/>
      <c r="GY1557" s="271"/>
      <c r="GZ1557" s="271"/>
      <c r="HA1557" s="271"/>
      <c r="HB1557" s="271"/>
      <c r="HC1557" s="271"/>
      <c r="HD1557" s="271"/>
      <c r="HE1557" s="271"/>
      <c r="HF1557" s="271"/>
      <c r="HG1557" s="271"/>
      <c r="HH1557" s="271"/>
      <c r="HI1557" s="271"/>
      <c r="HJ1557" s="271"/>
      <c r="HK1557" s="271"/>
      <c r="HL1557" s="271"/>
      <c r="HM1557" s="271"/>
      <c r="HN1557" s="271"/>
      <c r="HO1557" s="271"/>
      <c r="HP1557" s="271"/>
      <c r="HQ1557" s="271"/>
      <c r="HR1557" s="271"/>
      <c r="HS1557" s="271"/>
      <c r="HT1557" s="271"/>
      <c r="HU1557" s="271"/>
      <c r="HV1557" s="271"/>
      <c r="HW1557" s="271"/>
      <c r="HX1557" s="271"/>
      <c r="HY1557" s="271"/>
      <c r="HZ1557" s="271"/>
      <c r="IA1557" s="271"/>
      <c r="IB1557" s="271"/>
      <c r="IC1557" s="271"/>
      <c r="ID1557" s="271"/>
      <c r="IE1557" s="271"/>
      <c r="IF1557" s="271"/>
      <c r="IG1557" s="271"/>
      <c r="IH1557" s="271"/>
      <c r="II1557" s="271"/>
      <c r="IJ1557" s="271"/>
      <c r="IK1557" s="271"/>
      <c r="IL1557" s="271"/>
      <c r="IM1557" s="271"/>
      <c r="IN1557" s="271"/>
      <c r="IO1557" s="271"/>
      <c r="IP1557" s="271"/>
      <c r="IQ1557" s="271"/>
      <c r="IR1557" s="271"/>
      <c r="IS1557" s="271"/>
      <c r="IT1557" s="271"/>
      <c r="IU1557" s="271"/>
      <c r="IV1557" s="271"/>
    </row>
    <row r="1558" spans="1:256" s="250" customFormat="1" x14ac:dyDescent="0.2">
      <c r="A1558" s="240" t="s">
        <v>1247</v>
      </c>
      <c r="B1558" s="278">
        <v>35857.654166666667</v>
      </c>
      <c r="C1558" s="278"/>
      <c r="D1558" s="240" t="s">
        <v>1308</v>
      </c>
      <c r="E1558" s="240"/>
      <c r="F1558" s="240"/>
      <c r="G1558" s="240">
        <v>70</v>
      </c>
      <c r="H1558" s="240"/>
      <c r="I1558" s="240"/>
      <c r="J1558" s="240"/>
      <c r="K1558" s="240">
        <v>14</v>
      </c>
      <c r="L1558" s="240"/>
      <c r="M1558" s="240"/>
      <c r="N1558" s="240"/>
      <c r="O1558" s="240"/>
      <c r="P1558" s="240"/>
      <c r="Q1558" s="240"/>
      <c r="R1558" s="240"/>
      <c r="S1558" s="240"/>
      <c r="T1558" s="240"/>
      <c r="U1558" s="240"/>
      <c r="V1558" s="240"/>
      <c r="W1558" s="240"/>
      <c r="X1558" s="240"/>
      <c r="Y1558" s="240"/>
      <c r="Z1558" s="240"/>
      <c r="AA1558" s="240"/>
      <c r="AB1558" s="240"/>
      <c r="AC1558" s="240"/>
      <c r="AD1558" s="240"/>
      <c r="AE1558" s="240"/>
      <c r="AF1558" s="240"/>
      <c r="AG1558" s="240"/>
      <c r="AH1558" s="240"/>
      <c r="AI1558" s="240"/>
      <c r="AJ1558" s="240"/>
      <c r="AK1558" s="240"/>
      <c r="AL1558" s="240"/>
      <c r="AM1558" s="240"/>
      <c r="AN1558" s="240"/>
      <c r="AO1558" s="240"/>
      <c r="AP1558" s="240"/>
      <c r="AQ1558" s="240"/>
      <c r="AR1558" s="240"/>
      <c r="AS1558" s="240"/>
      <c r="AT1558" s="240"/>
      <c r="AU1558" s="240"/>
      <c r="AV1558" s="240"/>
      <c r="AW1558" s="240"/>
      <c r="AX1558" s="240"/>
      <c r="AY1558" s="240"/>
      <c r="AZ1558" s="240"/>
      <c r="BA1558" s="240"/>
      <c r="BB1558" s="240"/>
      <c r="BC1558" s="240"/>
      <c r="BD1558" s="240"/>
      <c r="BE1558" s="240"/>
      <c r="BF1558" s="240"/>
      <c r="BG1558" s="240"/>
      <c r="BH1558" s="240"/>
      <c r="BI1558" s="240"/>
      <c r="BJ1558" s="240"/>
      <c r="BK1558" s="240"/>
      <c r="BL1558" s="240"/>
      <c r="BM1558" s="240"/>
      <c r="BN1558" s="240"/>
      <c r="BO1558" s="240"/>
      <c r="BP1558" s="240"/>
      <c r="BQ1558" s="240"/>
      <c r="BR1558" s="240"/>
      <c r="BS1558" s="240"/>
      <c r="BT1558" s="240"/>
      <c r="BU1558" s="240"/>
      <c r="BV1558" s="240" t="s">
        <v>1784</v>
      </c>
      <c r="BW1558" s="240">
        <v>2</v>
      </c>
      <c r="BX1558" s="240"/>
      <c r="BY1558" s="240"/>
      <c r="BZ1558" s="240"/>
      <c r="CA1558" s="240"/>
      <c r="CB1558" s="240"/>
      <c r="CC1558" s="240"/>
      <c r="CD1558" s="240"/>
      <c r="CE1558" s="240"/>
      <c r="CF1558" s="240"/>
      <c r="CG1558" s="240"/>
      <c r="CH1558" s="240"/>
      <c r="CI1558" s="240"/>
      <c r="CJ1558" s="240"/>
      <c r="CK1558" s="240"/>
      <c r="CL1558" s="240"/>
      <c r="CM1558" s="240"/>
      <c r="CN1558" s="240"/>
      <c r="CO1558" s="240"/>
      <c r="CP1558" s="240"/>
      <c r="CQ1558" s="240"/>
      <c r="CR1558" s="240"/>
      <c r="CS1558" s="240"/>
      <c r="CT1558" s="240"/>
      <c r="CU1558" s="240"/>
      <c r="CV1558" s="240"/>
      <c r="CW1558" s="240"/>
      <c r="CX1558" s="271"/>
      <c r="CY1558" s="271"/>
      <c r="CZ1558" s="271"/>
      <c r="DA1558" s="271"/>
      <c r="DB1558" s="271"/>
      <c r="DC1558" s="271"/>
      <c r="DD1558" s="271"/>
      <c r="DE1558" s="271"/>
      <c r="DF1558" s="271"/>
      <c r="DG1558" s="271"/>
      <c r="DH1558" s="271"/>
      <c r="DI1558" s="271"/>
      <c r="DJ1558" s="271"/>
      <c r="DK1558" s="271"/>
      <c r="DL1558" s="271"/>
      <c r="DM1558" s="271"/>
      <c r="DN1558" s="271"/>
      <c r="DO1558" s="271"/>
      <c r="DP1558" s="271"/>
      <c r="DQ1558" s="271"/>
      <c r="DR1558" s="271"/>
      <c r="DS1558" s="271"/>
      <c r="DT1558" s="271"/>
      <c r="DU1558" s="271"/>
      <c r="DV1558" s="271"/>
      <c r="DW1558" s="271"/>
      <c r="DX1558" s="271"/>
      <c r="DY1558" s="271"/>
      <c r="DZ1558" s="271"/>
      <c r="EA1558" s="271"/>
      <c r="EB1558" s="271"/>
      <c r="EC1558" s="271"/>
      <c r="ED1558" s="271"/>
      <c r="EE1558" s="271"/>
      <c r="EF1558" s="271"/>
      <c r="EG1558" s="271"/>
      <c r="EH1558" s="271"/>
      <c r="EI1558" s="271"/>
      <c r="EJ1558" s="271"/>
      <c r="EK1558" s="271"/>
      <c r="EL1558" s="271"/>
      <c r="EM1558" s="271"/>
      <c r="EN1558" s="271"/>
      <c r="EO1558" s="271"/>
      <c r="EP1558" s="271"/>
      <c r="EQ1558" s="271"/>
      <c r="ER1558" s="271"/>
      <c r="ES1558" s="271"/>
      <c r="ET1558" s="271"/>
      <c r="EU1558" s="271"/>
      <c r="EV1558" s="271"/>
      <c r="EW1558" s="271"/>
      <c r="EX1558" s="271"/>
      <c r="EY1558" s="271"/>
      <c r="EZ1558" s="271"/>
      <c r="FA1558" s="271"/>
      <c r="FB1558" s="271"/>
      <c r="FC1558" s="271"/>
      <c r="FD1558" s="271"/>
      <c r="FE1558" s="271"/>
      <c r="FF1558" s="271"/>
      <c r="FG1558" s="271"/>
      <c r="FH1558" s="271"/>
      <c r="FI1558" s="271"/>
      <c r="FJ1558" s="271"/>
      <c r="FK1558" s="271"/>
      <c r="FL1558" s="271"/>
      <c r="FM1558" s="271"/>
      <c r="FN1558" s="271"/>
      <c r="FO1558" s="271"/>
      <c r="FP1558" s="271"/>
      <c r="FQ1558" s="271"/>
      <c r="FR1558" s="271"/>
      <c r="FS1558" s="271"/>
      <c r="FT1558" s="271"/>
      <c r="FU1558" s="271"/>
      <c r="FV1558" s="271"/>
      <c r="FW1558" s="271"/>
      <c r="FX1558" s="271"/>
      <c r="FY1558" s="271"/>
      <c r="FZ1558" s="271"/>
      <c r="GA1558" s="271"/>
      <c r="GB1558" s="271"/>
      <c r="GC1558" s="271"/>
      <c r="GD1558" s="271"/>
      <c r="GE1558" s="271"/>
      <c r="GF1558" s="271"/>
      <c r="GG1558" s="271"/>
      <c r="GH1558" s="271"/>
      <c r="GI1558" s="271"/>
      <c r="GJ1558" s="271"/>
      <c r="GK1558" s="271"/>
      <c r="GL1558" s="271"/>
      <c r="GM1558" s="271"/>
      <c r="GN1558" s="271"/>
      <c r="GO1558" s="271"/>
      <c r="GP1558" s="271"/>
      <c r="GQ1558" s="271"/>
      <c r="GR1558" s="271"/>
      <c r="GS1558" s="271"/>
      <c r="GT1558" s="271"/>
      <c r="GU1558" s="271"/>
      <c r="GV1558" s="271"/>
      <c r="GW1558" s="271"/>
      <c r="GX1558" s="271"/>
      <c r="GY1558" s="271"/>
      <c r="GZ1558" s="271"/>
      <c r="HA1558" s="271"/>
      <c r="HB1558" s="271"/>
      <c r="HC1558" s="271"/>
      <c r="HD1558" s="271"/>
      <c r="HE1558" s="271"/>
      <c r="HF1558" s="271"/>
      <c r="HG1558" s="271"/>
      <c r="HH1558" s="271"/>
      <c r="HI1558" s="271"/>
      <c r="HJ1558" s="271"/>
      <c r="HK1558" s="271"/>
      <c r="HL1558" s="271"/>
      <c r="HM1558" s="271"/>
      <c r="HN1558" s="271"/>
      <c r="HO1558" s="271"/>
      <c r="HP1558" s="271"/>
      <c r="HQ1558" s="271"/>
      <c r="HR1558" s="271"/>
      <c r="HS1558" s="271"/>
      <c r="HT1558" s="271"/>
      <c r="HU1558" s="271"/>
      <c r="HV1558" s="271"/>
      <c r="HW1558" s="271"/>
      <c r="HX1558" s="271"/>
      <c r="HY1558" s="271"/>
      <c r="HZ1558" s="271"/>
      <c r="IA1558" s="271"/>
      <c r="IB1558" s="271"/>
      <c r="IC1558" s="271"/>
      <c r="ID1558" s="271"/>
      <c r="IE1558" s="271"/>
      <c r="IF1558" s="271"/>
      <c r="IG1558" s="271"/>
      <c r="IH1558" s="271"/>
      <c r="II1558" s="271"/>
      <c r="IJ1558" s="271"/>
      <c r="IK1558" s="271"/>
      <c r="IL1558" s="271"/>
      <c r="IM1558" s="271"/>
      <c r="IN1558" s="271"/>
      <c r="IO1558" s="271"/>
      <c r="IP1558" s="271"/>
      <c r="IQ1558" s="271"/>
      <c r="IR1558" s="271"/>
      <c r="IS1558" s="271"/>
      <c r="IT1558" s="271"/>
      <c r="IU1558" s="271"/>
      <c r="IV1558" s="271"/>
    </row>
    <row r="1559" spans="1:256" s="250" customFormat="1" x14ac:dyDescent="0.2">
      <c r="A1559" s="240" t="s">
        <v>1247</v>
      </c>
      <c r="B1559" s="278">
        <v>35880.628472222219</v>
      </c>
      <c r="C1559" s="278"/>
      <c r="D1559" s="240" t="s">
        <v>1309</v>
      </c>
      <c r="E1559" s="240"/>
      <c r="F1559" s="240"/>
      <c r="G1559" s="240">
        <v>70</v>
      </c>
      <c r="H1559" s="240"/>
      <c r="I1559" s="240"/>
      <c r="J1559" s="240"/>
      <c r="K1559" s="240">
        <v>8.8000000000000007</v>
      </c>
      <c r="L1559" s="240"/>
      <c r="M1559" s="240"/>
      <c r="N1559" s="240"/>
      <c r="O1559" s="240"/>
      <c r="P1559" s="240"/>
      <c r="Q1559" s="240"/>
      <c r="R1559" s="240"/>
      <c r="S1559" s="240"/>
      <c r="T1559" s="240"/>
      <c r="U1559" s="240"/>
      <c r="V1559" s="240"/>
      <c r="W1559" s="240"/>
      <c r="X1559" s="240"/>
      <c r="Y1559" s="240"/>
      <c r="Z1559" s="240"/>
      <c r="AA1559" s="240"/>
      <c r="AB1559" s="240"/>
      <c r="AC1559" s="240"/>
      <c r="AD1559" s="240"/>
      <c r="AE1559" s="240"/>
      <c r="AF1559" s="240"/>
      <c r="AG1559" s="240"/>
      <c r="AH1559" s="240"/>
      <c r="AI1559" s="240"/>
      <c r="AJ1559" s="240"/>
      <c r="AK1559" s="240"/>
      <c r="AL1559" s="240"/>
      <c r="AM1559" s="240"/>
      <c r="AN1559" s="240"/>
      <c r="AO1559" s="240"/>
      <c r="AP1559" s="240"/>
      <c r="AQ1559" s="240"/>
      <c r="AR1559" s="240"/>
      <c r="AS1559" s="240"/>
      <c r="AT1559" s="240"/>
      <c r="AU1559" s="240"/>
      <c r="AV1559" s="240"/>
      <c r="AW1559" s="240"/>
      <c r="AX1559" s="240"/>
      <c r="AY1559" s="240"/>
      <c r="AZ1559" s="240"/>
      <c r="BA1559" s="240"/>
      <c r="BB1559" s="240"/>
      <c r="BC1559" s="240"/>
      <c r="BD1559" s="240"/>
      <c r="BE1559" s="240"/>
      <c r="BF1559" s="240"/>
      <c r="BG1559" s="240"/>
      <c r="BH1559" s="240"/>
      <c r="BI1559" s="240"/>
      <c r="BJ1559" s="240"/>
      <c r="BK1559" s="240"/>
      <c r="BL1559" s="240"/>
      <c r="BM1559" s="240"/>
      <c r="BN1559" s="240"/>
      <c r="BO1559" s="240"/>
      <c r="BP1559" s="240"/>
      <c r="BQ1559" s="240"/>
      <c r="BR1559" s="240"/>
      <c r="BS1559" s="240"/>
      <c r="BT1559" s="240"/>
      <c r="BU1559" s="240"/>
      <c r="BV1559" s="240"/>
      <c r="BW1559" s="240"/>
      <c r="BX1559" s="240"/>
      <c r="BY1559" s="240"/>
      <c r="BZ1559" s="240"/>
      <c r="CA1559" s="240"/>
      <c r="CB1559" s="240"/>
      <c r="CC1559" s="240"/>
      <c r="CD1559" s="240"/>
      <c r="CE1559" s="240"/>
      <c r="CF1559" s="240"/>
      <c r="CG1559" s="240"/>
      <c r="CH1559" s="240"/>
      <c r="CI1559" s="240"/>
      <c r="CJ1559" s="240"/>
      <c r="CK1559" s="240"/>
      <c r="CL1559" s="240"/>
      <c r="CM1559" s="240"/>
      <c r="CN1559" s="240"/>
      <c r="CO1559" s="240"/>
      <c r="CP1559" s="240"/>
      <c r="CQ1559" s="240"/>
      <c r="CR1559" s="240"/>
      <c r="CS1559" s="240"/>
      <c r="CT1559" s="240"/>
      <c r="CU1559" s="240"/>
      <c r="CV1559" s="240"/>
      <c r="CW1559" s="240"/>
      <c r="CX1559" s="271"/>
      <c r="CY1559" s="271"/>
      <c r="CZ1559" s="271"/>
      <c r="DA1559" s="271"/>
      <c r="DB1559" s="271"/>
      <c r="DC1559" s="271"/>
      <c r="DD1559" s="271"/>
      <c r="DE1559" s="271"/>
      <c r="DF1559" s="271"/>
      <c r="DG1559" s="271"/>
      <c r="DH1559" s="271"/>
      <c r="DI1559" s="271"/>
      <c r="DJ1559" s="271"/>
      <c r="DK1559" s="271"/>
      <c r="DL1559" s="271"/>
      <c r="DM1559" s="271"/>
      <c r="DN1559" s="271"/>
      <c r="DO1559" s="271"/>
      <c r="DP1559" s="271"/>
      <c r="DQ1559" s="271"/>
      <c r="DR1559" s="271"/>
      <c r="DS1559" s="271"/>
      <c r="DT1559" s="271"/>
      <c r="DU1559" s="271"/>
      <c r="DV1559" s="271"/>
      <c r="DW1559" s="271"/>
      <c r="DX1559" s="271"/>
      <c r="DY1559" s="271"/>
      <c r="DZ1559" s="271"/>
      <c r="EA1559" s="271"/>
      <c r="EB1559" s="271"/>
      <c r="EC1559" s="271"/>
      <c r="ED1559" s="271"/>
      <c r="EE1559" s="271"/>
      <c r="EF1559" s="271"/>
      <c r="EG1559" s="271"/>
      <c r="EH1559" s="271"/>
      <c r="EI1559" s="271"/>
      <c r="EJ1559" s="271"/>
      <c r="EK1559" s="271"/>
      <c r="EL1559" s="271"/>
      <c r="EM1559" s="271"/>
      <c r="EN1559" s="271"/>
      <c r="EO1559" s="271"/>
      <c r="EP1559" s="271"/>
      <c r="EQ1559" s="271"/>
      <c r="ER1559" s="271"/>
      <c r="ES1559" s="271"/>
      <c r="ET1559" s="271"/>
      <c r="EU1559" s="271"/>
      <c r="EV1559" s="271"/>
      <c r="EW1559" s="271"/>
      <c r="EX1559" s="271"/>
      <c r="EY1559" s="271"/>
      <c r="EZ1559" s="271"/>
      <c r="FA1559" s="271"/>
      <c r="FB1559" s="271"/>
      <c r="FC1559" s="271"/>
      <c r="FD1559" s="271"/>
      <c r="FE1559" s="271"/>
      <c r="FF1559" s="271"/>
      <c r="FG1559" s="271"/>
      <c r="FH1559" s="271"/>
      <c r="FI1559" s="271"/>
      <c r="FJ1559" s="271"/>
      <c r="FK1559" s="271"/>
      <c r="FL1559" s="271"/>
      <c r="FM1559" s="271"/>
      <c r="FN1559" s="271"/>
      <c r="FO1559" s="271"/>
      <c r="FP1559" s="271"/>
      <c r="FQ1559" s="271"/>
      <c r="FR1559" s="271"/>
      <c r="FS1559" s="271"/>
      <c r="FT1559" s="271"/>
      <c r="FU1559" s="271"/>
      <c r="FV1559" s="271"/>
      <c r="FW1559" s="271"/>
      <c r="FX1559" s="271"/>
      <c r="FY1559" s="271"/>
      <c r="FZ1559" s="271"/>
      <c r="GA1559" s="271"/>
      <c r="GB1559" s="271"/>
      <c r="GC1559" s="271"/>
      <c r="GD1559" s="271"/>
      <c r="GE1559" s="271"/>
      <c r="GF1559" s="271"/>
      <c r="GG1559" s="271"/>
      <c r="GH1559" s="271"/>
      <c r="GI1559" s="271"/>
      <c r="GJ1559" s="271"/>
      <c r="GK1559" s="271"/>
      <c r="GL1559" s="271"/>
      <c r="GM1559" s="271"/>
      <c r="GN1559" s="271"/>
      <c r="GO1559" s="271"/>
      <c r="GP1559" s="271"/>
      <c r="GQ1559" s="271"/>
      <c r="GR1559" s="271"/>
      <c r="GS1559" s="271"/>
      <c r="GT1559" s="271"/>
      <c r="GU1559" s="271"/>
      <c r="GV1559" s="271"/>
      <c r="GW1559" s="271"/>
      <c r="GX1559" s="271"/>
      <c r="GY1559" s="271"/>
      <c r="GZ1559" s="271"/>
      <c r="HA1559" s="271"/>
      <c r="HB1559" s="271"/>
      <c r="HC1559" s="271"/>
      <c r="HD1559" s="271"/>
      <c r="HE1559" s="271"/>
      <c r="HF1559" s="271"/>
      <c r="HG1559" s="271"/>
      <c r="HH1559" s="271"/>
      <c r="HI1559" s="271"/>
      <c r="HJ1559" s="271"/>
      <c r="HK1559" s="271"/>
      <c r="HL1559" s="271"/>
      <c r="HM1559" s="271"/>
      <c r="HN1559" s="271"/>
      <c r="HO1559" s="271"/>
      <c r="HP1559" s="271"/>
      <c r="HQ1559" s="271"/>
      <c r="HR1559" s="271"/>
      <c r="HS1559" s="271"/>
      <c r="HT1559" s="271"/>
      <c r="HU1559" s="271"/>
      <c r="HV1559" s="271"/>
      <c r="HW1559" s="271"/>
      <c r="HX1559" s="271"/>
      <c r="HY1559" s="271"/>
      <c r="HZ1559" s="271"/>
      <c r="IA1559" s="271"/>
      <c r="IB1559" s="271"/>
      <c r="IC1559" s="271"/>
      <c r="ID1559" s="271"/>
      <c r="IE1559" s="271"/>
      <c r="IF1559" s="271"/>
      <c r="IG1559" s="271"/>
      <c r="IH1559" s="271"/>
      <c r="II1559" s="271"/>
      <c r="IJ1559" s="271"/>
      <c r="IK1559" s="271"/>
      <c r="IL1559" s="271"/>
      <c r="IM1559" s="271"/>
      <c r="IN1559" s="271"/>
      <c r="IO1559" s="271"/>
      <c r="IP1559" s="271"/>
      <c r="IQ1559" s="271"/>
      <c r="IR1559" s="271"/>
      <c r="IS1559" s="271"/>
      <c r="IT1559" s="271"/>
      <c r="IU1559" s="271"/>
      <c r="IV1559" s="271"/>
    </row>
    <row r="1560" spans="1:256" s="250" customFormat="1" x14ac:dyDescent="0.2">
      <c r="A1560" s="240" t="s">
        <v>1247</v>
      </c>
      <c r="B1560" s="278">
        <v>35915.654166666667</v>
      </c>
      <c r="C1560" s="278"/>
      <c r="D1560" s="240" t="s">
        <v>1310</v>
      </c>
      <c r="E1560" s="240" t="s">
        <v>1311</v>
      </c>
      <c r="F1560" s="240"/>
      <c r="G1560" s="240">
        <v>70</v>
      </c>
      <c r="H1560" s="240"/>
      <c r="I1560" s="240"/>
      <c r="J1560" s="240"/>
      <c r="K1560" s="240">
        <v>5.9</v>
      </c>
      <c r="L1560" s="240"/>
      <c r="M1560" s="240"/>
      <c r="N1560" s="240" t="s">
        <v>1784</v>
      </c>
      <c r="O1560" s="240">
        <v>6</v>
      </c>
      <c r="P1560" s="240" t="s">
        <v>1784</v>
      </c>
      <c r="Q1560" s="240">
        <v>9</v>
      </c>
      <c r="R1560" s="240"/>
      <c r="S1560" s="240">
        <v>0.114</v>
      </c>
      <c r="T1560" s="240"/>
      <c r="U1560" s="240">
        <v>0.7</v>
      </c>
      <c r="V1560" s="240"/>
      <c r="W1560" s="240"/>
      <c r="X1560" s="240"/>
      <c r="Y1560" s="240"/>
      <c r="Z1560" s="240"/>
      <c r="AA1560" s="240"/>
      <c r="AB1560" s="240"/>
      <c r="AC1560" s="240"/>
      <c r="AD1560" s="240" t="s">
        <v>1784</v>
      </c>
      <c r="AE1560" s="240">
        <v>18</v>
      </c>
      <c r="AF1560" s="240" t="s">
        <v>1784</v>
      </c>
      <c r="AG1560" s="240">
        <v>18</v>
      </c>
      <c r="AH1560" s="240"/>
      <c r="AI1560" s="240"/>
      <c r="AJ1560" s="240"/>
      <c r="AK1560" s="240"/>
      <c r="AL1560" s="240"/>
      <c r="AM1560" s="240">
        <v>8.2799999999999994</v>
      </c>
      <c r="AN1560" s="240"/>
      <c r="AO1560" s="240"/>
      <c r="AP1560" s="240"/>
      <c r="AQ1560" s="240"/>
      <c r="AR1560" s="240"/>
      <c r="AS1560" s="240"/>
      <c r="AT1560" s="240"/>
      <c r="AU1560" s="240"/>
      <c r="AV1560" s="240"/>
      <c r="AW1560" s="240"/>
      <c r="AX1560" s="240"/>
      <c r="AY1560" s="240"/>
      <c r="AZ1560" s="240" t="s">
        <v>1784</v>
      </c>
      <c r="BA1560" s="240">
        <v>5</v>
      </c>
      <c r="BB1560" s="240"/>
      <c r="BC1560" s="240">
        <v>110</v>
      </c>
      <c r="BD1560" s="240"/>
      <c r="BE1560" s="240"/>
      <c r="BF1560" s="240"/>
      <c r="BG1560" s="240">
        <v>4</v>
      </c>
      <c r="BH1560" s="240"/>
      <c r="BI1560" s="240">
        <v>52</v>
      </c>
      <c r="BJ1560" s="240" t="s">
        <v>1784</v>
      </c>
      <c r="BK1560" s="240">
        <v>0.8</v>
      </c>
      <c r="BL1560" s="240" t="s">
        <v>1784</v>
      </c>
      <c r="BM1560" s="240">
        <v>19</v>
      </c>
      <c r="BN1560" s="240"/>
      <c r="BO1560" s="240">
        <v>4.9000000000000002E-2</v>
      </c>
      <c r="BP1560" s="240"/>
      <c r="BQ1560" s="240"/>
      <c r="BR1560" s="240"/>
      <c r="BS1560" s="240"/>
      <c r="BT1560" s="240"/>
      <c r="BU1560" s="240">
        <v>480</v>
      </c>
      <c r="BV1560" s="240" t="s">
        <v>1784</v>
      </c>
      <c r="BW1560" s="240">
        <v>2</v>
      </c>
      <c r="BX1560" s="240"/>
      <c r="BY1560" s="240"/>
      <c r="BZ1560" s="240"/>
      <c r="CA1560" s="240"/>
      <c r="CB1560" s="240"/>
      <c r="CC1560" s="240"/>
      <c r="CD1560" s="240"/>
      <c r="CE1560" s="240"/>
      <c r="CF1560" s="240"/>
      <c r="CG1560" s="240"/>
      <c r="CH1560" s="240"/>
      <c r="CI1560" s="240"/>
      <c r="CJ1560" s="240"/>
      <c r="CK1560" s="240"/>
      <c r="CL1560" s="240"/>
      <c r="CM1560" s="240"/>
      <c r="CN1560" s="240"/>
      <c r="CO1560" s="240"/>
      <c r="CP1560" s="240"/>
      <c r="CQ1560" s="240"/>
      <c r="CR1560" s="240"/>
      <c r="CS1560" s="240"/>
      <c r="CT1560" s="240"/>
      <c r="CU1560" s="240"/>
      <c r="CV1560" s="240"/>
      <c r="CW1560" s="240"/>
      <c r="CX1560" s="271"/>
      <c r="CY1560" s="271"/>
      <c r="CZ1560" s="271"/>
      <c r="DA1560" s="271"/>
      <c r="DB1560" s="271"/>
      <c r="DC1560" s="271"/>
      <c r="DD1560" s="271"/>
      <c r="DE1560" s="271"/>
      <c r="DF1560" s="271"/>
      <c r="DG1560" s="271"/>
      <c r="DH1560" s="271"/>
      <c r="DI1560" s="271"/>
      <c r="DJ1560" s="271"/>
      <c r="DK1560" s="271"/>
      <c r="DL1560" s="271"/>
      <c r="DM1560" s="271"/>
      <c r="DN1560" s="271"/>
      <c r="DO1560" s="271"/>
      <c r="DP1560" s="271"/>
      <c r="DQ1560" s="271"/>
      <c r="DR1560" s="271"/>
      <c r="DS1560" s="271"/>
      <c r="DT1560" s="271"/>
      <c r="DU1560" s="271"/>
      <c r="DV1560" s="271"/>
      <c r="DW1560" s="271"/>
      <c r="DX1560" s="271"/>
      <c r="DY1560" s="271"/>
      <c r="DZ1560" s="271"/>
      <c r="EA1560" s="271"/>
      <c r="EB1560" s="271"/>
      <c r="EC1560" s="271"/>
      <c r="ED1560" s="271"/>
      <c r="EE1560" s="271"/>
      <c r="EF1560" s="271"/>
      <c r="EG1560" s="271"/>
      <c r="EH1560" s="271"/>
      <c r="EI1560" s="271"/>
      <c r="EJ1560" s="271"/>
      <c r="EK1560" s="271"/>
      <c r="EL1560" s="271"/>
      <c r="EM1560" s="271"/>
      <c r="EN1560" s="271"/>
      <c r="EO1560" s="271"/>
      <c r="EP1560" s="271"/>
      <c r="EQ1560" s="271"/>
      <c r="ER1560" s="271"/>
      <c r="ES1560" s="271"/>
      <c r="ET1560" s="271"/>
      <c r="EU1560" s="271"/>
      <c r="EV1560" s="271"/>
      <c r="EW1560" s="271"/>
      <c r="EX1560" s="271"/>
      <c r="EY1560" s="271"/>
      <c r="EZ1560" s="271"/>
      <c r="FA1560" s="271"/>
      <c r="FB1560" s="271"/>
      <c r="FC1560" s="271"/>
      <c r="FD1560" s="271"/>
      <c r="FE1560" s="271"/>
      <c r="FF1560" s="271"/>
      <c r="FG1560" s="271"/>
      <c r="FH1560" s="271"/>
      <c r="FI1560" s="271"/>
      <c r="FJ1560" s="271"/>
      <c r="FK1560" s="271"/>
      <c r="FL1560" s="271"/>
      <c r="FM1560" s="271"/>
      <c r="FN1560" s="271"/>
      <c r="FO1560" s="271"/>
      <c r="FP1560" s="271"/>
      <c r="FQ1560" s="271"/>
      <c r="FR1560" s="271"/>
      <c r="FS1560" s="271"/>
      <c r="FT1560" s="271"/>
      <c r="FU1560" s="271"/>
      <c r="FV1560" s="271"/>
      <c r="FW1560" s="271"/>
      <c r="FX1560" s="271"/>
      <c r="FY1560" s="271"/>
      <c r="FZ1560" s="271"/>
      <c r="GA1560" s="271"/>
      <c r="GB1560" s="271"/>
      <c r="GC1560" s="271"/>
      <c r="GD1560" s="271"/>
      <c r="GE1560" s="271"/>
      <c r="GF1560" s="271"/>
      <c r="GG1560" s="271"/>
      <c r="GH1560" s="271"/>
      <c r="GI1560" s="271"/>
      <c r="GJ1560" s="271"/>
      <c r="GK1560" s="271"/>
      <c r="GL1560" s="271"/>
      <c r="GM1560" s="271"/>
      <c r="GN1560" s="271"/>
      <c r="GO1560" s="271"/>
      <c r="GP1560" s="271"/>
      <c r="GQ1560" s="271"/>
      <c r="GR1560" s="271"/>
      <c r="GS1560" s="271"/>
      <c r="GT1560" s="271"/>
      <c r="GU1560" s="271"/>
      <c r="GV1560" s="271"/>
      <c r="GW1560" s="271"/>
      <c r="GX1560" s="271"/>
      <c r="GY1560" s="271"/>
      <c r="GZ1560" s="271"/>
      <c r="HA1560" s="271"/>
      <c r="HB1560" s="271"/>
      <c r="HC1560" s="271"/>
      <c r="HD1560" s="271"/>
      <c r="HE1560" s="271"/>
      <c r="HF1560" s="271"/>
      <c r="HG1560" s="271"/>
      <c r="HH1560" s="271"/>
      <c r="HI1560" s="271"/>
      <c r="HJ1560" s="271"/>
      <c r="HK1560" s="271"/>
      <c r="HL1560" s="271"/>
      <c r="HM1560" s="271"/>
      <c r="HN1560" s="271"/>
      <c r="HO1560" s="271"/>
      <c r="HP1560" s="271"/>
      <c r="HQ1560" s="271"/>
      <c r="HR1560" s="271"/>
      <c r="HS1560" s="271"/>
      <c r="HT1560" s="271"/>
      <c r="HU1560" s="271"/>
      <c r="HV1560" s="271"/>
      <c r="HW1560" s="271"/>
      <c r="HX1560" s="271"/>
      <c r="HY1560" s="271"/>
      <c r="HZ1560" s="271"/>
      <c r="IA1560" s="271"/>
      <c r="IB1560" s="271"/>
      <c r="IC1560" s="271"/>
      <c r="ID1560" s="271"/>
      <c r="IE1560" s="271"/>
      <c r="IF1560" s="271"/>
      <c r="IG1560" s="271"/>
      <c r="IH1560" s="271"/>
      <c r="II1560" s="271"/>
      <c r="IJ1560" s="271"/>
      <c r="IK1560" s="271"/>
      <c r="IL1560" s="271"/>
      <c r="IM1560" s="271"/>
      <c r="IN1560" s="271"/>
      <c r="IO1560" s="271"/>
      <c r="IP1560" s="271"/>
      <c r="IQ1560" s="271"/>
      <c r="IR1560" s="271"/>
      <c r="IS1560" s="271"/>
      <c r="IT1560" s="271"/>
      <c r="IU1560" s="271"/>
      <c r="IV1560" s="271"/>
    </row>
    <row r="1561" spans="1:256" s="250" customFormat="1" x14ac:dyDescent="0.2">
      <c r="A1561" s="240" t="s">
        <v>1247</v>
      </c>
      <c r="B1561" s="278">
        <v>35956.458333333336</v>
      </c>
      <c r="C1561" s="278"/>
      <c r="D1561" s="240" t="s">
        <v>1312</v>
      </c>
      <c r="E1561" s="240" t="s">
        <v>1813</v>
      </c>
      <c r="F1561" s="240"/>
      <c r="G1561" s="240">
        <v>70</v>
      </c>
      <c r="H1561" s="240"/>
      <c r="I1561" s="240"/>
      <c r="J1561" s="240"/>
      <c r="K1561" s="240">
        <v>6.5</v>
      </c>
      <c r="L1561" s="240"/>
      <c r="M1561" s="240"/>
      <c r="N1561" s="240"/>
      <c r="O1561" s="240"/>
      <c r="P1561" s="240"/>
      <c r="Q1561" s="240"/>
      <c r="R1561" s="240"/>
      <c r="S1561" s="240"/>
      <c r="T1561" s="240"/>
      <c r="U1561" s="240"/>
      <c r="V1561" s="240"/>
      <c r="W1561" s="240"/>
      <c r="X1561" s="240"/>
      <c r="Y1561" s="240"/>
      <c r="Z1561" s="240"/>
      <c r="AA1561" s="240"/>
      <c r="AB1561" s="240"/>
      <c r="AC1561" s="240"/>
      <c r="AD1561" s="240"/>
      <c r="AE1561" s="240"/>
      <c r="AF1561" s="240"/>
      <c r="AG1561" s="240"/>
      <c r="AH1561" s="240"/>
      <c r="AI1561" s="240"/>
      <c r="AJ1561" s="240"/>
      <c r="AK1561" s="240"/>
      <c r="AL1561" s="240"/>
      <c r="AM1561" s="240"/>
      <c r="AN1561" s="240"/>
      <c r="AO1561" s="240"/>
      <c r="AP1561" s="240"/>
      <c r="AQ1561" s="240"/>
      <c r="AR1561" s="240"/>
      <c r="AS1561" s="240"/>
      <c r="AT1561" s="240"/>
      <c r="AU1561" s="240"/>
      <c r="AV1561" s="240"/>
      <c r="AW1561" s="240"/>
      <c r="AX1561" s="240"/>
      <c r="AY1561" s="240"/>
      <c r="AZ1561" s="240"/>
      <c r="BA1561" s="240"/>
      <c r="BB1561" s="240"/>
      <c r="BC1561" s="240"/>
      <c r="BD1561" s="240"/>
      <c r="BE1561" s="240"/>
      <c r="BF1561" s="240"/>
      <c r="BG1561" s="240"/>
      <c r="BH1561" s="240"/>
      <c r="BI1561" s="240"/>
      <c r="BJ1561" s="240"/>
      <c r="BK1561" s="240"/>
      <c r="BL1561" s="240"/>
      <c r="BM1561" s="240"/>
      <c r="BN1561" s="240"/>
      <c r="BO1561" s="240"/>
      <c r="BP1561" s="240"/>
      <c r="BQ1561" s="240"/>
      <c r="BR1561" s="240"/>
      <c r="BS1561" s="240"/>
      <c r="BT1561" s="240"/>
      <c r="BU1561" s="240"/>
      <c r="BV1561" s="240"/>
      <c r="BW1561" s="240"/>
      <c r="BX1561" s="240"/>
      <c r="BY1561" s="240"/>
      <c r="BZ1561" s="240"/>
      <c r="CA1561" s="240"/>
      <c r="CB1561" s="240"/>
      <c r="CC1561" s="240"/>
      <c r="CD1561" s="240"/>
      <c r="CE1561" s="240"/>
      <c r="CF1561" s="240"/>
      <c r="CG1561" s="240"/>
      <c r="CH1561" s="240"/>
      <c r="CI1561" s="240"/>
      <c r="CJ1561" s="240"/>
      <c r="CK1561" s="240"/>
      <c r="CL1561" s="240"/>
      <c r="CM1561" s="240"/>
      <c r="CN1561" s="240"/>
      <c r="CO1561" s="240"/>
      <c r="CP1561" s="240"/>
      <c r="CQ1561" s="240"/>
      <c r="CR1561" s="240"/>
      <c r="CS1561" s="240"/>
      <c r="CT1561" s="240"/>
      <c r="CU1561" s="240"/>
      <c r="CV1561" s="240"/>
      <c r="CW1561" s="240"/>
      <c r="CX1561" s="271"/>
      <c r="CY1561" s="271"/>
      <c r="CZ1561" s="271"/>
      <c r="DA1561" s="271"/>
      <c r="DB1561" s="271"/>
      <c r="DC1561" s="271"/>
      <c r="DD1561" s="271"/>
      <c r="DE1561" s="271"/>
      <c r="DF1561" s="271"/>
      <c r="DG1561" s="271"/>
      <c r="DH1561" s="271"/>
      <c r="DI1561" s="271"/>
      <c r="DJ1561" s="271"/>
      <c r="DK1561" s="271"/>
      <c r="DL1561" s="271"/>
      <c r="DM1561" s="271"/>
      <c r="DN1561" s="271"/>
      <c r="DO1561" s="271"/>
      <c r="DP1561" s="271"/>
      <c r="DQ1561" s="271"/>
      <c r="DR1561" s="271"/>
      <c r="DS1561" s="271"/>
      <c r="DT1561" s="271"/>
      <c r="DU1561" s="271"/>
      <c r="DV1561" s="271"/>
      <c r="DW1561" s="271"/>
      <c r="DX1561" s="271"/>
      <c r="DY1561" s="271"/>
      <c r="DZ1561" s="271"/>
      <c r="EA1561" s="271"/>
      <c r="EB1561" s="271"/>
      <c r="EC1561" s="271"/>
      <c r="ED1561" s="271"/>
      <c r="EE1561" s="271"/>
      <c r="EF1561" s="271"/>
      <c r="EG1561" s="271"/>
      <c r="EH1561" s="271"/>
      <c r="EI1561" s="271"/>
      <c r="EJ1561" s="271"/>
      <c r="EK1561" s="271"/>
      <c r="EL1561" s="271"/>
      <c r="EM1561" s="271"/>
      <c r="EN1561" s="271"/>
      <c r="EO1561" s="271"/>
      <c r="EP1561" s="271"/>
      <c r="EQ1561" s="271"/>
      <c r="ER1561" s="271"/>
      <c r="ES1561" s="271"/>
      <c r="ET1561" s="271"/>
      <c r="EU1561" s="271"/>
      <c r="EV1561" s="271"/>
      <c r="EW1561" s="271"/>
      <c r="EX1561" s="271"/>
      <c r="EY1561" s="271"/>
      <c r="EZ1561" s="271"/>
      <c r="FA1561" s="271"/>
      <c r="FB1561" s="271"/>
      <c r="FC1561" s="271"/>
      <c r="FD1561" s="271"/>
      <c r="FE1561" s="271"/>
      <c r="FF1561" s="271"/>
      <c r="FG1561" s="271"/>
      <c r="FH1561" s="271"/>
      <c r="FI1561" s="271"/>
      <c r="FJ1561" s="271"/>
      <c r="FK1561" s="271"/>
      <c r="FL1561" s="271"/>
      <c r="FM1561" s="271"/>
      <c r="FN1561" s="271"/>
      <c r="FO1561" s="271"/>
      <c r="FP1561" s="271"/>
      <c r="FQ1561" s="271"/>
      <c r="FR1561" s="271"/>
      <c r="FS1561" s="271"/>
      <c r="FT1561" s="271"/>
      <c r="FU1561" s="271"/>
      <c r="FV1561" s="271"/>
      <c r="FW1561" s="271"/>
      <c r="FX1561" s="271"/>
      <c r="FY1561" s="271"/>
      <c r="FZ1561" s="271"/>
      <c r="GA1561" s="271"/>
      <c r="GB1561" s="271"/>
      <c r="GC1561" s="271"/>
      <c r="GD1561" s="271"/>
      <c r="GE1561" s="271"/>
      <c r="GF1561" s="271"/>
      <c r="GG1561" s="271"/>
      <c r="GH1561" s="271"/>
      <c r="GI1561" s="271"/>
      <c r="GJ1561" s="271"/>
      <c r="GK1561" s="271"/>
      <c r="GL1561" s="271"/>
      <c r="GM1561" s="271"/>
      <c r="GN1561" s="271"/>
      <c r="GO1561" s="271"/>
      <c r="GP1561" s="271"/>
      <c r="GQ1561" s="271"/>
      <c r="GR1561" s="271"/>
      <c r="GS1561" s="271"/>
      <c r="GT1561" s="271"/>
      <c r="GU1561" s="271"/>
      <c r="GV1561" s="271"/>
      <c r="GW1561" s="271"/>
      <c r="GX1561" s="271"/>
      <c r="GY1561" s="271"/>
      <c r="GZ1561" s="271"/>
      <c r="HA1561" s="271"/>
      <c r="HB1561" s="271"/>
      <c r="HC1561" s="271"/>
      <c r="HD1561" s="271"/>
      <c r="HE1561" s="271"/>
      <c r="HF1561" s="271"/>
      <c r="HG1561" s="271"/>
      <c r="HH1561" s="271"/>
      <c r="HI1561" s="271"/>
      <c r="HJ1561" s="271"/>
      <c r="HK1561" s="271"/>
      <c r="HL1561" s="271"/>
      <c r="HM1561" s="271"/>
      <c r="HN1561" s="271"/>
      <c r="HO1561" s="271"/>
      <c r="HP1561" s="271"/>
      <c r="HQ1561" s="271"/>
      <c r="HR1561" s="271"/>
      <c r="HS1561" s="271"/>
      <c r="HT1561" s="271"/>
      <c r="HU1561" s="271"/>
      <c r="HV1561" s="271"/>
      <c r="HW1561" s="271"/>
      <c r="HX1561" s="271"/>
      <c r="HY1561" s="271"/>
      <c r="HZ1561" s="271"/>
      <c r="IA1561" s="271"/>
      <c r="IB1561" s="271"/>
      <c r="IC1561" s="271"/>
      <c r="ID1561" s="271"/>
      <c r="IE1561" s="271"/>
      <c r="IF1561" s="271"/>
      <c r="IG1561" s="271"/>
      <c r="IH1561" s="271"/>
      <c r="II1561" s="271"/>
      <c r="IJ1561" s="271"/>
      <c r="IK1561" s="271"/>
      <c r="IL1561" s="271"/>
      <c r="IM1561" s="271"/>
      <c r="IN1561" s="271"/>
      <c r="IO1561" s="271"/>
      <c r="IP1561" s="271"/>
      <c r="IQ1561" s="271"/>
      <c r="IR1561" s="271"/>
      <c r="IS1561" s="271"/>
      <c r="IT1561" s="271"/>
      <c r="IU1561" s="271"/>
      <c r="IV1561" s="271"/>
    </row>
    <row r="1562" spans="1:256" s="250" customFormat="1" x14ac:dyDescent="0.2">
      <c r="A1562" s="240" t="s">
        <v>1247</v>
      </c>
      <c r="B1562" s="278">
        <v>35969.39166666667</v>
      </c>
      <c r="C1562" s="278"/>
      <c r="D1562" s="240" t="s">
        <v>1313</v>
      </c>
      <c r="E1562" s="240"/>
      <c r="F1562" s="240"/>
      <c r="G1562" s="240">
        <v>70</v>
      </c>
      <c r="H1562" s="240"/>
      <c r="I1562" s="240"/>
      <c r="J1562" s="240"/>
      <c r="K1562" s="240">
        <v>3.4</v>
      </c>
      <c r="L1562" s="240"/>
      <c r="M1562" s="240"/>
      <c r="N1562" s="240"/>
      <c r="O1562" s="240"/>
      <c r="P1562" s="240"/>
      <c r="Q1562" s="240"/>
      <c r="R1562" s="240"/>
      <c r="S1562" s="240"/>
      <c r="T1562" s="240"/>
      <c r="U1562" s="240"/>
      <c r="V1562" s="240"/>
      <c r="W1562" s="240"/>
      <c r="X1562" s="240"/>
      <c r="Y1562" s="240"/>
      <c r="Z1562" s="240"/>
      <c r="AA1562" s="240"/>
      <c r="AB1562" s="240"/>
      <c r="AC1562" s="240"/>
      <c r="AD1562" s="240"/>
      <c r="AE1562" s="240"/>
      <c r="AF1562" s="240"/>
      <c r="AG1562" s="240"/>
      <c r="AH1562" s="240"/>
      <c r="AI1562" s="240"/>
      <c r="AJ1562" s="240"/>
      <c r="AK1562" s="240"/>
      <c r="AL1562" s="240"/>
      <c r="AM1562" s="240"/>
      <c r="AN1562" s="240"/>
      <c r="AO1562" s="240"/>
      <c r="AP1562" s="240"/>
      <c r="AQ1562" s="240"/>
      <c r="AR1562" s="240"/>
      <c r="AS1562" s="240"/>
      <c r="AT1562" s="240"/>
      <c r="AU1562" s="240"/>
      <c r="AV1562" s="240"/>
      <c r="AW1562" s="240"/>
      <c r="AX1562" s="240"/>
      <c r="AY1562" s="240"/>
      <c r="AZ1562" s="240"/>
      <c r="BA1562" s="240"/>
      <c r="BB1562" s="240"/>
      <c r="BC1562" s="240"/>
      <c r="BD1562" s="240"/>
      <c r="BE1562" s="240"/>
      <c r="BF1562" s="240"/>
      <c r="BG1562" s="240"/>
      <c r="BH1562" s="240"/>
      <c r="BI1562" s="240"/>
      <c r="BJ1562" s="240"/>
      <c r="BK1562" s="240"/>
      <c r="BL1562" s="240"/>
      <c r="BM1562" s="240"/>
      <c r="BN1562" s="240"/>
      <c r="BO1562" s="240"/>
      <c r="BP1562" s="240"/>
      <c r="BQ1562" s="240"/>
      <c r="BR1562" s="240"/>
      <c r="BS1562" s="240"/>
      <c r="BT1562" s="240"/>
      <c r="BU1562" s="240"/>
      <c r="BV1562" s="240"/>
      <c r="BW1562" s="240"/>
      <c r="BX1562" s="240"/>
      <c r="BY1562" s="240"/>
      <c r="BZ1562" s="240"/>
      <c r="CA1562" s="240"/>
      <c r="CB1562" s="240"/>
      <c r="CC1562" s="240"/>
      <c r="CD1562" s="240"/>
      <c r="CE1562" s="240"/>
      <c r="CF1562" s="240"/>
      <c r="CG1562" s="240"/>
      <c r="CH1562" s="240"/>
      <c r="CI1562" s="240"/>
      <c r="CJ1562" s="240"/>
      <c r="CK1562" s="240"/>
      <c r="CL1562" s="240"/>
      <c r="CM1562" s="240"/>
      <c r="CN1562" s="240"/>
      <c r="CO1562" s="240"/>
      <c r="CP1562" s="240"/>
      <c r="CQ1562" s="240"/>
      <c r="CR1562" s="240"/>
      <c r="CS1562" s="240"/>
      <c r="CT1562" s="240"/>
      <c r="CU1562" s="240"/>
      <c r="CV1562" s="240"/>
      <c r="CW1562" s="240"/>
      <c r="CX1562" s="271"/>
      <c r="CY1562" s="271"/>
      <c r="CZ1562" s="271"/>
      <c r="DA1562" s="271"/>
      <c r="DB1562" s="271"/>
      <c r="DC1562" s="271"/>
      <c r="DD1562" s="271"/>
      <c r="DE1562" s="271"/>
      <c r="DF1562" s="271"/>
      <c r="DG1562" s="271"/>
      <c r="DH1562" s="271"/>
      <c r="DI1562" s="271"/>
      <c r="DJ1562" s="271"/>
      <c r="DK1562" s="271"/>
      <c r="DL1562" s="271"/>
      <c r="DM1562" s="271"/>
      <c r="DN1562" s="271"/>
      <c r="DO1562" s="271"/>
      <c r="DP1562" s="271"/>
      <c r="DQ1562" s="271"/>
      <c r="DR1562" s="271"/>
      <c r="DS1562" s="271"/>
      <c r="DT1562" s="271"/>
      <c r="DU1562" s="271"/>
      <c r="DV1562" s="271"/>
      <c r="DW1562" s="271"/>
      <c r="DX1562" s="271"/>
      <c r="DY1562" s="271"/>
      <c r="DZ1562" s="271"/>
      <c r="EA1562" s="271"/>
      <c r="EB1562" s="271"/>
      <c r="EC1562" s="271"/>
      <c r="ED1562" s="271"/>
      <c r="EE1562" s="271"/>
      <c r="EF1562" s="271"/>
      <c r="EG1562" s="271"/>
      <c r="EH1562" s="271"/>
      <c r="EI1562" s="271"/>
      <c r="EJ1562" s="271"/>
      <c r="EK1562" s="271"/>
      <c r="EL1562" s="271"/>
      <c r="EM1562" s="271"/>
      <c r="EN1562" s="271"/>
      <c r="EO1562" s="271"/>
      <c r="EP1562" s="271"/>
      <c r="EQ1562" s="271"/>
      <c r="ER1562" s="271"/>
      <c r="ES1562" s="271"/>
      <c r="ET1562" s="271"/>
      <c r="EU1562" s="271"/>
      <c r="EV1562" s="271"/>
      <c r="EW1562" s="271"/>
      <c r="EX1562" s="271"/>
      <c r="EY1562" s="271"/>
      <c r="EZ1562" s="271"/>
      <c r="FA1562" s="271"/>
      <c r="FB1562" s="271"/>
      <c r="FC1562" s="271"/>
      <c r="FD1562" s="271"/>
      <c r="FE1562" s="271"/>
      <c r="FF1562" s="271"/>
      <c r="FG1562" s="271"/>
      <c r="FH1562" s="271"/>
      <c r="FI1562" s="271"/>
      <c r="FJ1562" s="271"/>
      <c r="FK1562" s="271"/>
      <c r="FL1562" s="271"/>
      <c r="FM1562" s="271"/>
      <c r="FN1562" s="271"/>
      <c r="FO1562" s="271"/>
      <c r="FP1562" s="271"/>
      <c r="FQ1562" s="271"/>
      <c r="FR1562" s="271"/>
      <c r="FS1562" s="271"/>
      <c r="FT1562" s="271"/>
      <c r="FU1562" s="271"/>
      <c r="FV1562" s="271"/>
      <c r="FW1562" s="271"/>
      <c r="FX1562" s="271"/>
      <c r="FY1562" s="271"/>
      <c r="FZ1562" s="271"/>
      <c r="GA1562" s="271"/>
      <c r="GB1562" s="271"/>
      <c r="GC1562" s="271"/>
      <c r="GD1562" s="271"/>
      <c r="GE1562" s="271"/>
      <c r="GF1562" s="271"/>
      <c r="GG1562" s="271"/>
      <c r="GH1562" s="271"/>
      <c r="GI1562" s="271"/>
      <c r="GJ1562" s="271"/>
      <c r="GK1562" s="271"/>
      <c r="GL1562" s="271"/>
      <c r="GM1562" s="271"/>
      <c r="GN1562" s="271"/>
      <c r="GO1562" s="271"/>
      <c r="GP1562" s="271"/>
      <c r="GQ1562" s="271"/>
      <c r="GR1562" s="271"/>
      <c r="GS1562" s="271"/>
      <c r="GT1562" s="271"/>
      <c r="GU1562" s="271"/>
      <c r="GV1562" s="271"/>
      <c r="GW1562" s="271"/>
      <c r="GX1562" s="271"/>
      <c r="GY1562" s="271"/>
      <c r="GZ1562" s="271"/>
      <c r="HA1562" s="271"/>
      <c r="HB1562" s="271"/>
      <c r="HC1562" s="271"/>
      <c r="HD1562" s="271"/>
      <c r="HE1562" s="271"/>
      <c r="HF1562" s="271"/>
      <c r="HG1562" s="271"/>
      <c r="HH1562" s="271"/>
      <c r="HI1562" s="271"/>
      <c r="HJ1562" s="271"/>
      <c r="HK1562" s="271"/>
      <c r="HL1562" s="271"/>
      <c r="HM1562" s="271"/>
      <c r="HN1562" s="271"/>
      <c r="HO1562" s="271"/>
      <c r="HP1562" s="271"/>
      <c r="HQ1562" s="271"/>
      <c r="HR1562" s="271"/>
      <c r="HS1562" s="271"/>
      <c r="HT1562" s="271"/>
      <c r="HU1562" s="271"/>
      <c r="HV1562" s="271"/>
      <c r="HW1562" s="271"/>
      <c r="HX1562" s="271"/>
      <c r="HY1562" s="271"/>
      <c r="HZ1562" s="271"/>
      <c r="IA1562" s="271"/>
      <c r="IB1562" s="271"/>
      <c r="IC1562" s="271"/>
      <c r="ID1562" s="271"/>
      <c r="IE1562" s="271"/>
      <c r="IF1562" s="271"/>
      <c r="IG1562" s="271"/>
      <c r="IH1562" s="271"/>
      <c r="II1562" s="271"/>
      <c r="IJ1562" s="271"/>
      <c r="IK1562" s="271"/>
      <c r="IL1562" s="271"/>
      <c r="IM1562" s="271"/>
      <c r="IN1562" s="271"/>
      <c r="IO1562" s="271"/>
      <c r="IP1562" s="271"/>
      <c r="IQ1562" s="271"/>
      <c r="IR1562" s="271"/>
      <c r="IS1562" s="271"/>
      <c r="IT1562" s="271"/>
      <c r="IU1562" s="271"/>
      <c r="IV1562" s="271"/>
    </row>
    <row r="1563" spans="1:256" s="250" customFormat="1" x14ac:dyDescent="0.2">
      <c r="A1563" s="240" t="s">
        <v>1247</v>
      </c>
      <c r="B1563" s="278">
        <v>35996.822916666664</v>
      </c>
      <c r="C1563" s="278">
        <v>35997.413194444445</v>
      </c>
      <c r="D1563" s="240" t="s">
        <v>1314</v>
      </c>
      <c r="E1563" s="240" t="s">
        <v>1315</v>
      </c>
      <c r="F1563" s="240"/>
      <c r="G1563" s="240">
        <v>50</v>
      </c>
      <c r="H1563" s="240"/>
      <c r="I1563" s="240"/>
      <c r="J1563" s="240"/>
      <c r="K1563" s="240"/>
      <c r="L1563" s="240"/>
      <c r="M1563" s="240">
        <v>4990</v>
      </c>
      <c r="N1563" s="240"/>
      <c r="O1563" s="240">
        <v>12.3</v>
      </c>
      <c r="P1563" s="240"/>
      <c r="Q1563" s="240">
        <v>94.1</v>
      </c>
      <c r="R1563" s="240"/>
      <c r="S1563" s="240">
        <v>0.25900000000000001</v>
      </c>
      <c r="T1563" s="240"/>
      <c r="U1563" s="240">
        <v>2.13</v>
      </c>
      <c r="V1563" s="240"/>
      <c r="W1563" s="240"/>
      <c r="X1563" s="240"/>
      <c r="Y1563" s="240"/>
      <c r="Z1563" s="240"/>
      <c r="AA1563" s="240"/>
      <c r="AB1563" s="240"/>
      <c r="AC1563" s="240"/>
      <c r="AD1563" s="240" t="s">
        <v>1784</v>
      </c>
      <c r="AE1563" s="240">
        <v>18</v>
      </c>
      <c r="AF1563" s="240" t="s">
        <v>1784</v>
      </c>
      <c r="AG1563" s="240">
        <v>18</v>
      </c>
      <c r="AH1563" s="240"/>
      <c r="AI1563" s="240"/>
      <c r="AJ1563" s="240"/>
      <c r="AK1563" s="240"/>
      <c r="AL1563" s="240"/>
      <c r="AM1563" s="240">
        <v>7.88</v>
      </c>
      <c r="AN1563" s="240"/>
      <c r="AO1563" s="240"/>
      <c r="AP1563" s="240"/>
      <c r="AQ1563" s="240"/>
      <c r="AR1563" s="240"/>
      <c r="AS1563" s="240"/>
      <c r="AT1563" s="240"/>
      <c r="AU1563" s="240"/>
      <c r="AV1563" s="240"/>
      <c r="AW1563" s="240"/>
      <c r="AX1563" s="240"/>
      <c r="AY1563" s="240"/>
      <c r="AZ1563" s="240"/>
      <c r="BA1563" s="240">
        <v>293</v>
      </c>
      <c r="BB1563" s="240"/>
      <c r="BC1563" s="240">
        <v>50</v>
      </c>
      <c r="BD1563" s="240"/>
      <c r="BE1563" s="240">
        <v>0.76</v>
      </c>
      <c r="BF1563" s="240"/>
      <c r="BG1563" s="240">
        <v>35</v>
      </c>
      <c r="BH1563" s="240"/>
      <c r="BI1563" s="240">
        <v>19</v>
      </c>
      <c r="BJ1563" s="240"/>
      <c r="BK1563" s="240">
        <v>41</v>
      </c>
      <c r="BL1563" s="240"/>
      <c r="BM1563" s="240">
        <v>190</v>
      </c>
      <c r="BN1563" s="240"/>
      <c r="BO1563" s="240">
        <v>0.35299999999999998</v>
      </c>
      <c r="BP1563" s="240"/>
      <c r="BQ1563" s="240"/>
      <c r="BR1563" s="240"/>
      <c r="BS1563" s="240"/>
      <c r="BT1563" s="240"/>
      <c r="BU1563" s="240">
        <v>200</v>
      </c>
      <c r="BV1563" s="240"/>
      <c r="BW1563" s="240"/>
      <c r="BX1563" s="240"/>
      <c r="BY1563" s="240"/>
      <c r="BZ1563" s="240"/>
      <c r="CA1563" s="240"/>
      <c r="CB1563" s="240"/>
      <c r="CC1563" s="240"/>
      <c r="CD1563" s="240"/>
      <c r="CE1563" s="240"/>
      <c r="CF1563" s="240"/>
      <c r="CG1563" s="240"/>
      <c r="CH1563" s="240"/>
      <c r="CI1563" s="240"/>
      <c r="CJ1563" s="240"/>
      <c r="CK1563" s="240"/>
      <c r="CL1563" s="240"/>
      <c r="CM1563" s="240">
        <v>4.99</v>
      </c>
      <c r="CN1563" s="240"/>
      <c r="CO1563" s="240"/>
      <c r="CP1563" s="240"/>
      <c r="CQ1563" s="240"/>
      <c r="CR1563" s="240"/>
      <c r="CS1563" s="240"/>
      <c r="CT1563" s="240"/>
      <c r="CU1563" s="240"/>
      <c r="CV1563" s="240"/>
      <c r="CW1563" s="240"/>
      <c r="CX1563" s="271"/>
      <c r="CY1563" s="271"/>
      <c r="CZ1563" s="271"/>
      <c r="DA1563" s="271"/>
      <c r="DB1563" s="271"/>
      <c r="DC1563" s="271"/>
      <c r="DD1563" s="271"/>
      <c r="DE1563" s="271"/>
      <c r="DF1563" s="271"/>
      <c r="DG1563" s="271"/>
      <c r="DH1563" s="271"/>
      <c r="DI1563" s="271"/>
      <c r="DJ1563" s="271"/>
      <c r="DK1563" s="271"/>
      <c r="DL1563" s="271"/>
      <c r="DM1563" s="271"/>
      <c r="DN1563" s="271"/>
      <c r="DO1563" s="271"/>
      <c r="DP1563" s="271"/>
      <c r="DQ1563" s="271"/>
      <c r="DR1563" s="271"/>
      <c r="DS1563" s="271"/>
      <c r="DT1563" s="271"/>
      <c r="DU1563" s="271"/>
      <c r="DV1563" s="271"/>
      <c r="DW1563" s="271"/>
      <c r="DX1563" s="271"/>
      <c r="DY1563" s="271"/>
      <c r="DZ1563" s="271"/>
      <c r="EA1563" s="271"/>
      <c r="EB1563" s="271"/>
      <c r="EC1563" s="271"/>
      <c r="ED1563" s="271"/>
      <c r="EE1563" s="271"/>
      <c r="EF1563" s="271"/>
      <c r="EG1563" s="271"/>
      <c r="EH1563" s="271"/>
      <c r="EI1563" s="271"/>
      <c r="EJ1563" s="271"/>
      <c r="EK1563" s="271"/>
      <c r="EL1563" s="271"/>
      <c r="EM1563" s="271"/>
      <c r="EN1563" s="271"/>
      <c r="EO1563" s="271"/>
      <c r="EP1563" s="271"/>
      <c r="EQ1563" s="271"/>
      <c r="ER1563" s="271"/>
      <c r="ES1563" s="271"/>
      <c r="ET1563" s="271"/>
      <c r="EU1563" s="271"/>
      <c r="EV1563" s="271"/>
      <c r="EW1563" s="271"/>
      <c r="EX1563" s="271"/>
      <c r="EY1563" s="271"/>
      <c r="EZ1563" s="271"/>
      <c r="FA1563" s="271"/>
      <c r="FB1563" s="271"/>
      <c r="FC1563" s="271"/>
      <c r="FD1563" s="271"/>
      <c r="FE1563" s="271"/>
      <c r="FF1563" s="271"/>
      <c r="FG1563" s="271"/>
      <c r="FH1563" s="271"/>
      <c r="FI1563" s="271"/>
      <c r="FJ1563" s="271"/>
      <c r="FK1563" s="271"/>
      <c r="FL1563" s="271"/>
      <c r="FM1563" s="271"/>
      <c r="FN1563" s="271"/>
      <c r="FO1563" s="271"/>
      <c r="FP1563" s="271"/>
      <c r="FQ1563" s="271"/>
      <c r="FR1563" s="271"/>
      <c r="FS1563" s="271"/>
      <c r="FT1563" s="271"/>
      <c r="FU1563" s="271"/>
      <c r="FV1563" s="271"/>
      <c r="FW1563" s="271"/>
      <c r="FX1563" s="271"/>
      <c r="FY1563" s="271"/>
      <c r="FZ1563" s="271"/>
      <c r="GA1563" s="271"/>
      <c r="GB1563" s="271"/>
      <c r="GC1563" s="271"/>
      <c r="GD1563" s="271"/>
      <c r="GE1563" s="271"/>
      <c r="GF1563" s="271"/>
      <c r="GG1563" s="271"/>
      <c r="GH1563" s="271"/>
      <c r="GI1563" s="271"/>
      <c r="GJ1563" s="271"/>
      <c r="GK1563" s="271"/>
      <c r="GL1563" s="271"/>
      <c r="GM1563" s="271"/>
      <c r="GN1563" s="271"/>
      <c r="GO1563" s="271"/>
      <c r="GP1563" s="271"/>
      <c r="GQ1563" s="271"/>
      <c r="GR1563" s="271"/>
      <c r="GS1563" s="271"/>
      <c r="GT1563" s="271"/>
      <c r="GU1563" s="271"/>
      <c r="GV1563" s="271"/>
      <c r="GW1563" s="271"/>
      <c r="GX1563" s="271"/>
      <c r="GY1563" s="271"/>
      <c r="GZ1563" s="271"/>
      <c r="HA1563" s="271"/>
      <c r="HB1563" s="271"/>
      <c r="HC1563" s="271"/>
      <c r="HD1563" s="271"/>
      <c r="HE1563" s="271"/>
      <c r="HF1563" s="271"/>
      <c r="HG1563" s="271"/>
      <c r="HH1563" s="271"/>
      <c r="HI1563" s="271"/>
      <c r="HJ1563" s="271"/>
      <c r="HK1563" s="271"/>
      <c r="HL1563" s="271"/>
      <c r="HM1563" s="271"/>
      <c r="HN1563" s="271"/>
      <c r="HO1563" s="271"/>
      <c r="HP1563" s="271"/>
      <c r="HQ1563" s="271"/>
      <c r="HR1563" s="271"/>
      <c r="HS1563" s="271"/>
      <c r="HT1563" s="271"/>
      <c r="HU1563" s="271"/>
      <c r="HV1563" s="271"/>
      <c r="HW1563" s="271"/>
      <c r="HX1563" s="271"/>
      <c r="HY1563" s="271"/>
      <c r="HZ1563" s="271"/>
      <c r="IA1563" s="271"/>
      <c r="IB1563" s="271"/>
      <c r="IC1563" s="271"/>
      <c r="ID1563" s="271"/>
      <c r="IE1563" s="271"/>
      <c r="IF1563" s="271"/>
      <c r="IG1563" s="271"/>
      <c r="IH1563" s="271"/>
      <c r="II1563" s="271"/>
      <c r="IJ1563" s="271"/>
      <c r="IK1563" s="271"/>
      <c r="IL1563" s="271"/>
      <c r="IM1563" s="271"/>
      <c r="IN1563" s="271"/>
      <c r="IO1563" s="271"/>
      <c r="IP1563" s="271"/>
      <c r="IQ1563" s="271"/>
      <c r="IR1563" s="271"/>
      <c r="IS1563" s="271"/>
      <c r="IT1563" s="271"/>
      <c r="IU1563" s="271"/>
      <c r="IV1563" s="271"/>
    </row>
    <row r="1564" spans="1:256" s="250" customFormat="1" x14ac:dyDescent="0.2">
      <c r="A1564" s="240" t="s">
        <v>1247</v>
      </c>
      <c r="B1564" s="278">
        <v>35996.96875</v>
      </c>
      <c r="C1564" s="278"/>
      <c r="D1564" s="240" t="s">
        <v>1316</v>
      </c>
      <c r="E1564" s="240"/>
      <c r="F1564" s="240"/>
      <c r="G1564" s="240">
        <v>50</v>
      </c>
      <c r="H1564" s="240"/>
      <c r="I1564" s="240"/>
      <c r="J1564" s="240"/>
      <c r="K1564" s="240">
        <v>123</v>
      </c>
      <c r="L1564" s="240"/>
      <c r="M1564" s="240"/>
      <c r="N1564" s="240"/>
      <c r="O1564" s="240"/>
      <c r="P1564" s="240"/>
      <c r="Q1564" s="240"/>
      <c r="R1564" s="240"/>
      <c r="S1564" s="240"/>
      <c r="T1564" s="240"/>
      <c r="U1564" s="240"/>
      <c r="V1564" s="240"/>
      <c r="W1564" s="240"/>
      <c r="X1564" s="240"/>
      <c r="Y1564" s="240"/>
      <c r="Z1564" s="240"/>
      <c r="AA1564" s="240"/>
      <c r="AB1564" s="240"/>
      <c r="AC1564" s="240"/>
      <c r="AD1564" s="240"/>
      <c r="AE1564" s="240"/>
      <c r="AF1564" s="240"/>
      <c r="AG1564" s="240"/>
      <c r="AH1564" s="240"/>
      <c r="AI1564" s="240"/>
      <c r="AJ1564" s="240"/>
      <c r="AK1564" s="240"/>
      <c r="AL1564" s="240"/>
      <c r="AM1564" s="240"/>
      <c r="AN1564" s="240"/>
      <c r="AO1564" s="240"/>
      <c r="AP1564" s="240"/>
      <c r="AQ1564" s="240"/>
      <c r="AR1564" s="240"/>
      <c r="AS1564" s="240"/>
      <c r="AT1564" s="240"/>
      <c r="AU1564" s="240"/>
      <c r="AV1564" s="240"/>
      <c r="AW1564" s="240"/>
      <c r="AX1564" s="240"/>
      <c r="AY1564" s="240"/>
      <c r="AZ1564" s="240"/>
      <c r="BA1564" s="240"/>
      <c r="BB1564" s="240"/>
      <c r="BC1564" s="240"/>
      <c r="BD1564" s="240"/>
      <c r="BE1564" s="240"/>
      <c r="BF1564" s="240"/>
      <c r="BG1564" s="240"/>
      <c r="BH1564" s="240"/>
      <c r="BI1564" s="240"/>
      <c r="BJ1564" s="240"/>
      <c r="BK1564" s="240"/>
      <c r="BL1564" s="240"/>
      <c r="BM1564" s="240"/>
      <c r="BN1564" s="240"/>
      <c r="BO1564" s="240"/>
      <c r="BP1564" s="240"/>
      <c r="BQ1564" s="240"/>
      <c r="BR1564" s="240"/>
      <c r="BS1564" s="240"/>
      <c r="BT1564" s="240"/>
      <c r="BU1564" s="240"/>
      <c r="BV1564" s="240"/>
      <c r="BW1564" s="240"/>
      <c r="BX1564" s="240"/>
      <c r="BY1564" s="240"/>
      <c r="BZ1564" s="240"/>
      <c r="CA1564" s="240"/>
      <c r="CB1564" s="240"/>
      <c r="CC1564" s="240"/>
      <c r="CD1564" s="240"/>
      <c r="CE1564" s="240"/>
      <c r="CF1564" s="240"/>
      <c r="CG1564" s="240"/>
      <c r="CH1564" s="240"/>
      <c r="CI1564" s="240"/>
      <c r="CJ1564" s="240"/>
      <c r="CK1564" s="240"/>
      <c r="CL1564" s="240"/>
      <c r="CM1564" s="240"/>
      <c r="CN1564" s="240"/>
      <c r="CO1564" s="240"/>
      <c r="CP1564" s="240"/>
      <c r="CQ1564" s="240"/>
      <c r="CR1564" s="240"/>
      <c r="CS1564" s="240"/>
      <c r="CT1564" s="240"/>
      <c r="CU1564" s="240"/>
      <c r="CV1564" s="240"/>
      <c r="CW1564" s="240"/>
      <c r="CX1564" s="271"/>
      <c r="CY1564" s="271"/>
      <c r="CZ1564" s="271"/>
      <c r="DA1564" s="271"/>
      <c r="DB1564" s="271"/>
      <c r="DC1564" s="271"/>
      <c r="DD1564" s="271"/>
      <c r="DE1564" s="271"/>
      <c r="DF1564" s="271"/>
      <c r="DG1564" s="271"/>
      <c r="DH1564" s="271"/>
      <c r="DI1564" s="271"/>
      <c r="DJ1564" s="271"/>
      <c r="DK1564" s="271"/>
      <c r="DL1564" s="271"/>
      <c r="DM1564" s="271"/>
      <c r="DN1564" s="271"/>
      <c r="DO1564" s="271"/>
      <c r="DP1564" s="271"/>
      <c r="DQ1564" s="271"/>
      <c r="DR1564" s="271"/>
      <c r="DS1564" s="271"/>
      <c r="DT1564" s="271"/>
      <c r="DU1564" s="271"/>
      <c r="DV1564" s="271"/>
      <c r="DW1564" s="271"/>
      <c r="DX1564" s="271"/>
      <c r="DY1564" s="271"/>
      <c r="DZ1564" s="271"/>
      <c r="EA1564" s="271"/>
      <c r="EB1564" s="271"/>
      <c r="EC1564" s="271"/>
      <c r="ED1564" s="271"/>
      <c r="EE1564" s="271"/>
      <c r="EF1564" s="271"/>
      <c r="EG1564" s="271"/>
      <c r="EH1564" s="271"/>
      <c r="EI1564" s="271"/>
      <c r="EJ1564" s="271"/>
      <c r="EK1564" s="271"/>
      <c r="EL1564" s="271"/>
      <c r="EM1564" s="271"/>
      <c r="EN1564" s="271"/>
      <c r="EO1564" s="271"/>
      <c r="EP1564" s="271"/>
      <c r="EQ1564" s="271"/>
      <c r="ER1564" s="271"/>
      <c r="ES1564" s="271"/>
      <c r="ET1564" s="271"/>
      <c r="EU1564" s="271"/>
      <c r="EV1564" s="271"/>
      <c r="EW1564" s="271"/>
      <c r="EX1564" s="271"/>
      <c r="EY1564" s="271"/>
      <c r="EZ1564" s="271"/>
      <c r="FA1564" s="271"/>
      <c r="FB1564" s="271"/>
      <c r="FC1564" s="271"/>
      <c r="FD1564" s="271"/>
      <c r="FE1564" s="271"/>
      <c r="FF1564" s="271"/>
      <c r="FG1564" s="271"/>
      <c r="FH1564" s="271"/>
      <c r="FI1564" s="271"/>
      <c r="FJ1564" s="271"/>
      <c r="FK1564" s="271"/>
      <c r="FL1564" s="271"/>
      <c r="FM1564" s="271"/>
      <c r="FN1564" s="271"/>
      <c r="FO1564" s="271"/>
      <c r="FP1564" s="271"/>
      <c r="FQ1564" s="271"/>
      <c r="FR1564" s="271"/>
      <c r="FS1564" s="271"/>
      <c r="FT1564" s="271"/>
      <c r="FU1564" s="271"/>
      <c r="FV1564" s="271"/>
      <c r="FW1564" s="271"/>
      <c r="FX1564" s="271"/>
      <c r="FY1564" s="271"/>
      <c r="FZ1564" s="271"/>
      <c r="GA1564" s="271"/>
      <c r="GB1564" s="271"/>
      <c r="GC1564" s="271"/>
      <c r="GD1564" s="271"/>
      <c r="GE1564" s="271"/>
      <c r="GF1564" s="271"/>
      <c r="GG1564" s="271"/>
      <c r="GH1564" s="271"/>
      <c r="GI1564" s="271"/>
      <c r="GJ1564" s="271"/>
      <c r="GK1564" s="271"/>
      <c r="GL1564" s="271"/>
      <c r="GM1564" s="271"/>
      <c r="GN1564" s="271"/>
      <c r="GO1564" s="271"/>
      <c r="GP1564" s="271"/>
      <c r="GQ1564" s="271"/>
      <c r="GR1564" s="271"/>
      <c r="GS1564" s="271"/>
      <c r="GT1564" s="271"/>
      <c r="GU1564" s="271"/>
      <c r="GV1564" s="271"/>
      <c r="GW1564" s="271"/>
      <c r="GX1564" s="271"/>
      <c r="GY1564" s="271"/>
      <c r="GZ1564" s="271"/>
      <c r="HA1564" s="271"/>
      <c r="HB1564" s="271"/>
      <c r="HC1564" s="271"/>
      <c r="HD1564" s="271"/>
      <c r="HE1564" s="271"/>
      <c r="HF1564" s="271"/>
      <c r="HG1564" s="271"/>
      <c r="HH1564" s="271"/>
      <c r="HI1564" s="271"/>
      <c r="HJ1564" s="271"/>
      <c r="HK1564" s="271"/>
      <c r="HL1564" s="271"/>
      <c r="HM1564" s="271"/>
      <c r="HN1564" s="271"/>
      <c r="HO1564" s="271"/>
      <c r="HP1564" s="271"/>
      <c r="HQ1564" s="271"/>
      <c r="HR1564" s="271"/>
      <c r="HS1564" s="271"/>
      <c r="HT1564" s="271"/>
      <c r="HU1564" s="271"/>
      <c r="HV1564" s="271"/>
      <c r="HW1564" s="271"/>
      <c r="HX1564" s="271"/>
      <c r="HY1564" s="271"/>
      <c r="HZ1564" s="271"/>
      <c r="IA1564" s="271"/>
      <c r="IB1564" s="271"/>
      <c r="IC1564" s="271"/>
      <c r="ID1564" s="271"/>
      <c r="IE1564" s="271"/>
      <c r="IF1564" s="271"/>
      <c r="IG1564" s="271"/>
      <c r="IH1564" s="271"/>
      <c r="II1564" s="271"/>
      <c r="IJ1564" s="271"/>
      <c r="IK1564" s="271"/>
      <c r="IL1564" s="271"/>
      <c r="IM1564" s="271"/>
      <c r="IN1564" s="271"/>
      <c r="IO1564" s="271"/>
      <c r="IP1564" s="271"/>
      <c r="IQ1564" s="271"/>
      <c r="IR1564" s="271"/>
      <c r="IS1564" s="271"/>
      <c r="IT1564" s="271"/>
      <c r="IU1564" s="271"/>
      <c r="IV1564" s="271"/>
    </row>
    <row r="1565" spans="1:256" s="250" customFormat="1" x14ac:dyDescent="0.2">
      <c r="A1565" s="240" t="s">
        <v>1247</v>
      </c>
      <c r="B1565" s="278">
        <v>36004.495833333334</v>
      </c>
      <c r="C1565" s="278"/>
      <c r="D1565" s="240" t="s">
        <v>1317</v>
      </c>
      <c r="E1565" s="240" t="s">
        <v>1318</v>
      </c>
      <c r="F1565" s="240"/>
      <c r="G1565" s="240">
        <v>10</v>
      </c>
      <c r="H1565" s="240"/>
      <c r="I1565" s="240"/>
      <c r="J1565" s="240"/>
      <c r="K1565" s="240">
        <v>4.7</v>
      </c>
      <c r="L1565" s="240"/>
      <c r="M1565" s="240"/>
      <c r="N1565" s="240" t="s">
        <v>1784</v>
      </c>
      <c r="O1565" s="240">
        <v>6</v>
      </c>
      <c r="P1565" s="240"/>
      <c r="Q1565" s="240">
        <v>25</v>
      </c>
      <c r="R1565" s="240"/>
      <c r="S1565" s="240">
        <v>3.5000000000000003E-2</v>
      </c>
      <c r="T1565" s="240"/>
      <c r="U1565" s="240">
        <v>0.61</v>
      </c>
      <c r="V1565" s="240"/>
      <c r="W1565" s="240"/>
      <c r="X1565" s="240"/>
      <c r="Y1565" s="240"/>
      <c r="Z1565" s="240"/>
      <c r="AA1565" s="240"/>
      <c r="AB1565" s="240"/>
      <c r="AC1565" s="240"/>
      <c r="AD1565" s="240" t="s">
        <v>1784</v>
      </c>
      <c r="AE1565" s="240">
        <v>18</v>
      </c>
      <c r="AF1565" s="240" t="s">
        <v>1784</v>
      </c>
      <c r="AG1565" s="240">
        <v>18</v>
      </c>
      <c r="AH1565" s="240"/>
      <c r="AI1565" s="240"/>
      <c r="AJ1565" s="240"/>
      <c r="AK1565" s="240"/>
      <c r="AL1565" s="240"/>
      <c r="AM1565" s="240">
        <v>8.5</v>
      </c>
      <c r="AN1565" s="240"/>
      <c r="AO1565" s="240"/>
      <c r="AP1565" s="240"/>
      <c r="AQ1565" s="240"/>
      <c r="AR1565" s="240"/>
      <c r="AS1565" s="240"/>
      <c r="AT1565" s="240"/>
      <c r="AU1565" s="240"/>
      <c r="AV1565" s="240"/>
      <c r="AW1565" s="240"/>
      <c r="AX1565" s="240"/>
      <c r="AY1565" s="240"/>
      <c r="AZ1565" s="240" t="s">
        <v>1784</v>
      </c>
      <c r="BA1565" s="240">
        <v>5</v>
      </c>
      <c r="BB1565" s="240"/>
      <c r="BC1565" s="240">
        <v>66</v>
      </c>
      <c r="BD1565" s="240"/>
      <c r="BE1565" s="240">
        <v>0.06</v>
      </c>
      <c r="BF1565" s="240"/>
      <c r="BG1565" s="240">
        <v>7</v>
      </c>
      <c r="BH1565" s="240"/>
      <c r="BI1565" s="240">
        <v>31</v>
      </c>
      <c r="BJ1565" s="240"/>
      <c r="BK1565" s="240">
        <v>2</v>
      </c>
      <c r="BL1565" s="240" t="s">
        <v>1784</v>
      </c>
      <c r="BM1565" s="240">
        <v>19</v>
      </c>
      <c r="BN1565" s="240"/>
      <c r="BO1565" s="240">
        <v>0.154</v>
      </c>
      <c r="BP1565" s="240"/>
      <c r="BQ1565" s="240"/>
      <c r="BR1565" s="240"/>
      <c r="BS1565" s="240"/>
      <c r="BT1565" s="240"/>
      <c r="BU1565" s="240">
        <v>290</v>
      </c>
      <c r="BV1565" s="240"/>
      <c r="BW1565" s="240">
        <v>4</v>
      </c>
      <c r="BX1565" s="240"/>
      <c r="BY1565" s="240"/>
      <c r="BZ1565" s="240"/>
      <c r="CA1565" s="240"/>
      <c r="CB1565" s="240"/>
      <c r="CC1565" s="240"/>
      <c r="CD1565" s="240"/>
      <c r="CE1565" s="240"/>
      <c r="CF1565" s="240"/>
      <c r="CG1565" s="240"/>
      <c r="CH1565" s="240"/>
      <c r="CI1565" s="240"/>
      <c r="CJ1565" s="240"/>
      <c r="CK1565" s="240"/>
      <c r="CL1565" s="240"/>
      <c r="CM1565" s="240"/>
      <c r="CN1565" s="240"/>
      <c r="CO1565" s="240"/>
      <c r="CP1565" s="240"/>
      <c r="CQ1565" s="240"/>
      <c r="CR1565" s="240"/>
      <c r="CS1565" s="240"/>
      <c r="CT1565" s="240"/>
      <c r="CU1565" s="240"/>
      <c r="CV1565" s="240"/>
      <c r="CW1565" s="240"/>
      <c r="CX1565" s="271"/>
      <c r="CY1565" s="271"/>
      <c r="CZ1565" s="271"/>
      <c r="DA1565" s="271"/>
      <c r="DB1565" s="271"/>
      <c r="DC1565" s="271"/>
      <c r="DD1565" s="271"/>
      <c r="DE1565" s="271"/>
      <c r="DF1565" s="271"/>
      <c r="DG1565" s="271"/>
      <c r="DH1565" s="271"/>
      <c r="DI1565" s="271"/>
      <c r="DJ1565" s="271"/>
      <c r="DK1565" s="271"/>
      <c r="DL1565" s="271"/>
      <c r="DM1565" s="271"/>
      <c r="DN1565" s="271"/>
      <c r="DO1565" s="271"/>
      <c r="DP1565" s="271"/>
      <c r="DQ1565" s="271"/>
      <c r="DR1565" s="271"/>
      <c r="DS1565" s="271"/>
      <c r="DT1565" s="271"/>
      <c r="DU1565" s="271"/>
      <c r="DV1565" s="271"/>
      <c r="DW1565" s="271"/>
      <c r="DX1565" s="271"/>
      <c r="DY1565" s="271"/>
      <c r="DZ1565" s="271"/>
      <c r="EA1565" s="271"/>
      <c r="EB1565" s="271"/>
      <c r="EC1565" s="271"/>
      <c r="ED1565" s="271"/>
      <c r="EE1565" s="271"/>
      <c r="EF1565" s="271"/>
      <c r="EG1565" s="271"/>
      <c r="EH1565" s="271"/>
      <c r="EI1565" s="271"/>
      <c r="EJ1565" s="271"/>
      <c r="EK1565" s="271"/>
      <c r="EL1565" s="271"/>
      <c r="EM1565" s="271"/>
      <c r="EN1565" s="271"/>
      <c r="EO1565" s="271"/>
      <c r="EP1565" s="271"/>
      <c r="EQ1565" s="271"/>
      <c r="ER1565" s="271"/>
      <c r="ES1565" s="271"/>
      <c r="ET1565" s="271"/>
      <c r="EU1565" s="271"/>
      <c r="EV1565" s="271"/>
      <c r="EW1565" s="271"/>
      <c r="EX1565" s="271"/>
      <c r="EY1565" s="271"/>
      <c r="EZ1565" s="271"/>
      <c r="FA1565" s="271"/>
      <c r="FB1565" s="271"/>
      <c r="FC1565" s="271"/>
      <c r="FD1565" s="271"/>
      <c r="FE1565" s="271"/>
      <c r="FF1565" s="271"/>
      <c r="FG1565" s="271"/>
      <c r="FH1565" s="271"/>
      <c r="FI1565" s="271"/>
      <c r="FJ1565" s="271"/>
      <c r="FK1565" s="271"/>
      <c r="FL1565" s="271"/>
      <c r="FM1565" s="271"/>
      <c r="FN1565" s="271"/>
      <c r="FO1565" s="271"/>
      <c r="FP1565" s="271"/>
      <c r="FQ1565" s="271"/>
      <c r="FR1565" s="271"/>
      <c r="FS1565" s="271"/>
      <c r="FT1565" s="271"/>
      <c r="FU1565" s="271"/>
      <c r="FV1565" s="271"/>
      <c r="FW1565" s="271"/>
      <c r="FX1565" s="271"/>
      <c r="FY1565" s="271"/>
      <c r="FZ1565" s="271"/>
      <c r="GA1565" s="271"/>
      <c r="GB1565" s="271"/>
      <c r="GC1565" s="271"/>
      <c r="GD1565" s="271"/>
      <c r="GE1565" s="271"/>
      <c r="GF1565" s="271"/>
      <c r="GG1565" s="271"/>
      <c r="GH1565" s="271"/>
      <c r="GI1565" s="271"/>
      <c r="GJ1565" s="271"/>
      <c r="GK1565" s="271"/>
      <c r="GL1565" s="271"/>
      <c r="GM1565" s="271"/>
      <c r="GN1565" s="271"/>
      <c r="GO1565" s="271"/>
      <c r="GP1565" s="271"/>
      <c r="GQ1565" s="271"/>
      <c r="GR1565" s="271"/>
      <c r="GS1565" s="271"/>
      <c r="GT1565" s="271"/>
      <c r="GU1565" s="271"/>
      <c r="GV1565" s="271"/>
      <c r="GW1565" s="271"/>
      <c r="GX1565" s="271"/>
      <c r="GY1565" s="271"/>
      <c r="GZ1565" s="271"/>
      <c r="HA1565" s="271"/>
      <c r="HB1565" s="271"/>
      <c r="HC1565" s="271"/>
      <c r="HD1565" s="271"/>
      <c r="HE1565" s="271"/>
      <c r="HF1565" s="271"/>
      <c r="HG1565" s="271"/>
      <c r="HH1565" s="271"/>
      <c r="HI1565" s="271"/>
      <c r="HJ1565" s="271"/>
      <c r="HK1565" s="271"/>
      <c r="HL1565" s="271"/>
      <c r="HM1565" s="271"/>
      <c r="HN1565" s="271"/>
      <c r="HO1565" s="271"/>
      <c r="HP1565" s="271"/>
      <c r="HQ1565" s="271"/>
      <c r="HR1565" s="271"/>
      <c r="HS1565" s="271"/>
      <c r="HT1565" s="271"/>
      <c r="HU1565" s="271"/>
      <c r="HV1565" s="271"/>
      <c r="HW1565" s="271"/>
      <c r="HX1565" s="271"/>
      <c r="HY1565" s="271"/>
      <c r="HZ1565" s="271"/>
      <c r="IA1565" s="271"/>
      <c r="IB1565" s="271"/>
      <c r="IC1565" s="271"/>
      <c r="ID1565" s="271"/>
      <c r="IE1565" s="271"/>
      <c r="IF1565" s="271"/>
      <c r="IG1565" s="271"/>
      <c r="IH1565" s="271"/>
      <c r="II1565" s="271"/>
      <c r="IJ1565" s="271"/>
      <c r="IK1565" s="271"/>
      <c r="IL1565" s="271"/>
      <c r="IM1565" s="271"/>
      <c r="IN1565" s="271"/>
      <c r="IO1565" s="271"/>
      <c r="IP1565" s="271"/>
      <c r="IQ1565" s="271"/>
      <c r="IR1565" s="271"/>
      <c r="IS1565" s="271"/>
      <c r="IT1565" s="271"/>
      <c r="IU1565" s="271"/>
      <c r="IV1565" s="271"/>
    </row>
    <row r="1566" spans="1:256" s="250" customFormat="1" x14ac:dyDescent="0.2">
      <c r="A1566" s="240" t="s">
        <v>1247</v>
      </c>
      <c r="B1566" s="278">
        <v>36048.651388888888</v>
      </c>
      <c r="C1566" s="278"/>
      <c r="D1566" s="240" t="s">
        <v>1319</v>
      </c>
      <c r="E1566" s="240"/>
      <c r="F1566" s="240"/>
      <c r="G1566" s="240">
        <v>10</v>
      </c>
      <c r="H1566" s="240"/>
      <c r="I1566" s="240"/>
      <c r="J1566" s="240"/>
      <c r="K1566" s="240">
        <v>3.5</v>
      </c>
      <c r="L1566" s="240"/>
      <c r="M1566" s="240"/>
      <c r="N1566" s="240"/>
      <c r="O1566" s="240"/>
      <c r="P1566" s="240"/>
      <c r="Q1566" s="240"/>
      <c r="R1566" s="240"/>
      <c r="S1566" s="240"/>
      <c r="T1566" s="240"/>
      <c r="U1566" s="240"/>
      <c r="V1566" s="240"/>
      <c r="W1566" s="240"/>
      <c r="X1566" s="240"/>
      <c r="Y1566" s="240"/>
      <c r="Z1566" s="240"/>
      <c r="AA1566" s="240"/>
      <c r="AB1566" s="240"/>
      <c r="AC1566" s="240"/>
      <c r="AD1566" s="240"/>
      <c r="AE1566" s="240"/>
      <c r="AF1566" s="240"/>
      <c r="AG1566" s="240"/>
      <c r="AH1566" s="240"/>
      <c r="AI1566" s="240"/>
      <c r="AJ1566" s="240"/>
      <c r="AK1566" s="240"/>
      <c r="AL1566" s="240"/>
      <c r="AM1566" s="240"/>
      <c r="AN1566" s="240"/>
      <c r="AO1566" s="240"/>
      <c r="AP1566" s="240"/>
      <c r="AQ1566" s="240"/>
      <c r="AR1566" s="240"/>
      <c r="AS1566" s="240"/>
      <c r="AT1566" s="240"/>
      <c r="AU1566" s="240"/>
      <c r="AV1566" s="240"/>
      <c r="AW1566" s="240"/>
      <c r="AX1566" s="240"/>
      <c r="AY1566" s="240"/>
      <c r="AZ1566" s="240"/>
      <c r="BA1566" s="240"/>
      <c r="BB1566" s="240"/>
      <c r="BC1566" s="240"/>
      <c r="BD1566" s="240"/>
      <c r="BE1566" s="240"/>
      <c r="BF1566" s="240"/>
      <c r="BG1566" s="240"/>
      <c r="BH1566" s="240"/>
      <c r="BI1566" s="240"/>
      <c r="BJ1566" s="240"/>
      <c r="BK1566" s="240"/>
      <c r="BL1566" s="240"/>
      <c r="BM1566" s="240"/>
      <c r="BN1566" s="240"/>
      <c r="BO1566" s="240"/>
      <c r="BP1566" s="240"/>
      <c r="BQ1566" s="240"/>
      <c r="BR1566" s="240"/>
      <c r="BS1566" s="240"/>
      <c r="BT1566" s="240"/>
      <c r="BU1566" s="240"/>
      <c r="BV1566" s="240"/>
      <c r="BW1566" s="240"/>
      <c r="BX1566" s="240"/>
      <c r="BY1566" s="240"/>
      <c r="BZ1566" s="240"/>
      <c r="CA1566" s="240"/>
      <c r="CB1566" s="240"/>
      <c r="CC1566" s="240"/>
      <c r="CD1566" s="240"/>
      <c r="CE1566" s="240"/>
      <c r="CF1566" s="240"/>
      <c r="CG1566" s="240"/>
      <c r="CH1566" s="240"/>
      <c r="CI1566" s="240"/>
      <c r="CJ1566" s="240"/>
      <c r="CK1566" s="240"/>
      <c r="CL1566" s="240"/>
      <c r="CM1566" s="240"/>
      <c r="CN1566" s="240"/>
      <c r="CO1566" s="240"/>
      <c r="CP1566" s="240"/>
      <c r="CQ1566" s="240"/>
      <c r="CR1566" s="240"/>
      <c r="CS1566" s="240"/>
      <c r="CT1566" s="240"/>
      <c r="CU1566" s="240"/>
      <c r="CV1566" s="240"/>
      <c r="CW1566" s="240"/>
      <c r="CX1566" s="271"/>
      <c r="CY1566" s="271"/>
      <c r="CZ1566" s="271"/>
      <c r="DA1566" s="271"/>
      <c r="DB1566" s="271"/>
      <c r="DC1566" s="271"/>
      <c r="DD1566" s="271"/>
      <c r="DE1566" s="271"/>
      <c r="DF1566" s="271"/>
      <c r="DG1566" s="271"/>
      <c r="DH1566" s="271"/>
      <c r="DI1566" s="271"/>
      <c r="DJ1566" s="271"/>
      <c r="DK1566" s="271"/>
      <c r="DL1566" s="271"/>
      <c r="DM1566" s="271"/>
      <c r="DN1566" s="271"/>
      <c r="DO1566" s="271"/>
      <c r="DP1566" s="271"/>
      <c r="DQ1566" s="271"/>
      <c r="DR1566" s="271"/>
      <c r="DS1566" s="271"/>
      <c r="DT1566" s="271"/>
      <c r="DU1566" s="271"/>
      <c r="DV1566" s="271"/>
      <c r="DW1566" s="271"/>
      <c r="DX1566" s="271"/>
      <c r="DY1566" s="271"/>
      <c r="DZ1566" s="271"/>
      <c r="EA1566" s="271"/>
      <c r="EB1566" s="271"/>
      <c r="EC1566" s="271"/>
      <c r="ED1566" s="271"/>
      <c r="EE1566" s="271"/>
      <c r="EF1566" s="271"/>
      <c r="EG1566" s="271"/>
      <c r="EH1566" s="271"/>
      <c r="EI1566" s="271"/>
      <c r="EJ1566" s="271"/>
      <c r="EK1566" s="271"/>
      <c r="EL1566" s="271"/>
      <c r="EM1566" s="271"/>
      <c r="EN1566" s="271"/>
      <c r="EO1566" s="271"/>
      <c r="EP1566" s="271"/>
      <c r="EQ1566" s="271"/>
      <c r="ER1566" s="271"/>
      <c r="ES1566" s="271"/>
      <c r="ET1566" s="271"/>
      <c r="EU1566" s="271"/>
      <c r="EV1566" s="271"/>
      <c r="EW1566" s="271"/>
      <c r="EX1566" s="271"/>
      <c r="EY1566" s="271"/>
      <c r="EZ1566" s="271"/>
      <c r="FA1566" s="271"/>
      <c r="FB1566" s="271"/>
      <c r="FC1566" s="271"/>
      <c r="FD1566" s="271"/>
      <c r="FE1566" s="271"/>
      <c r="FF1566" s="271"/>
      <c r="FG1566" s="271"/>
      <c r="FH1566" s="271"/>
      <c r="FI1566" s="271"/>
      <c r="FJ1566" s="271"/>
      <c r="FK1566" s="271"/>
      <c r="FL1566" s="271"/>
      <c r="FM1566" s="271"/>
      <c r="FN1566" s="271"/>
      <c r="FO1566" s="271"/>
      <c r="FP1566" s="271"/>
      <c r="FQ1566" s="271"/>
      <c r="FR1566" s="271"/>
      <c r="FS1566" s="271"/>
      <c r="FT1566" s="271"/>
      <c r="FU1566" s="271"/>
      <c r="FV1566" s="271"/>
      <c r="FW1566" s="271"/>
      <c r="FX1566" s="271"/>
      <c r="FY1566" s="271"/>
      <c r="FZ1566" s="271"/>
      <c r="GA1566" s="271"/>
      <c r="GB1566" s="271"/>
      <c r="GC1566" s="271"/>
      <c r="GD1566" s="271"/>
      <c r="GE1566" s="271"/>
      <c r="GF1566" s="271"/>
      <c r="GG1566" s="271"/>
      <c r="GH1566" s="271"/>
      <c r="GI1566" s="271"/>
      <c r="GJ1566" s="271"/>
      <c r="GK1566" s="271"/>
      <c r="GL1566" s="271"/>
      <c r="GM1566" s="271"/>
      <c r="GN1566" s="271"/>
      <c r="GO1566" s="271"/>
      <c r="GP1566" s="271"/>
      <c r="GQ1566" s="271"/>
      <c r="GR1566" s="271"/>
      <c r="GS1566" s="271"/>
      <c r="GT1566" s="271"/>
      <c r="GU1566" s="271"/>
      <c r="GV1566" s="271"/>
      <c r="GW1566" s="271"/>
      <c r="GX1566" s="271"/>
      <c r="GY1566" s="271"/>
      <c r="GZ1566" s="271"/>
      <c r="HA1566" s="271"/>
      <c r="HB1566" s="271"/>
      <c r="HC1566" s="271"/>
      <c r="HD1566" s="271"/>
      <c r="HE1566" s="271"/>
      <c r="HF1566" s="271"/>
      <c r="HG1566" s="271"/>
      <c r="HH1566" s="271"/>
      <c r="HI1566" s="271"/>
      <c r="HJ1566" s="271"/>
      <c r="HK1566" s="271"/>
      <c r="HL1566" s="271"/>
      <c r="HM1566" s="271"/>
      <c r="HN1566" s="271"/>
      <c r="HO1566" s="271"/>
      <c r="HP1566" s="271"/>
      <c r="HQ1566" s="271"/>
      <c r="HR1566" s="271"/>
      <c r="HS1566" s="271"/>
      <c r="HT1566" s="271"/>
      <c r="HU1566" s="271"/>
      <c r="HV1566" s="271"/>
      <c r="HW1566" s="271"/>
      <c r="HX1566" s="271"/>
      <c r="HY1566" s="271"/>
      <c r="HZ1566" s="271"/>
      <c r="IA1566" s="271"/>
      <c r="IB1566" s="271"/>
      <c r="IC1566" s="271"/>
      <c r="ID1566" s="271"/>
      <c r="IE1566" s="271"/>
      <c r="IF1566" s="271"/>
      <c r="IG1566" s="271"/>
      <c r="IH1566" s="271"/>
      <c r="II1566" s="271"/>
      <c r="IJ1566" s="271"/>
      <c r="IK1566" s="271"/>
      <c r="IL1566" s="271"/>
      <c r="IM1566" s="271"/>
      <c r="IN1566" s="271"/>
      <c r="IO1566" s="271"/>
      <c r="IP1566" s="271"/>
      <c r="IQ1566" s="271"/>
      <c r="IR1566" s="271"/>
      <c r="IS1566" s="271"/>
      <c r="IT1566" s="271"/>
      <c r="IU1566" s="271"/>
      <c r="IV1566" s="271"/>
    </row>
    <row r="1567" spans="1:256" s="250" customFormat="1" x14ac:dyDescent="0.2">
      <c r="A1567" s="240" t="s">
        <v>1247</v>
      </c>
      <c r="B1567" s="278">
        <v>36068.473611111112</v>
      </c>
      <c r="C1567" s="278"/>
      <c r="D1567" s="240" t="s">
        <v>1320</v>
      </c>
      <c r="E1567" s="240"/>
      <c r="F1567" s="240"/>
      <c r="G1567" s="240">
        <v>70</v>
      </c>
      <c r="H1567" s="240"/>
      <c r="I1567" s="240"/>
      <c r="J1567" s="240"/>
      <c r="K1567" s="240">
        <v>3.1</v>
      </c>
      <c r="L1567" s="240"/>
      <c r="M1567" s="240"/>
      <c r="N1567" s="240"/>
      <c r="O1567" s="240"/>
      <c r="P1567" s="240"/>
      <c r="Q1567" s="240"/>
      <c r="R1567" s="240"/>
      <c r="S1567" s="240"/>
      <c r="T1567" s="240"/>
      <c r="U1567" s="240"/>
      <c r="V1567" s="240"/>
      <c r="W1567" s="240"/>
      <c r="X1567" s="240"/>
      <c r="Y1567" s="240"/>
      <c r="Z1567" s="240"/>
      <c r="AA1567" s="240"/>
      <c r="AB1567" s="240"/>
      <c r="AC1567" s="240"/>
      <c r="AD1567" s="240"/>
      <c r="AE1567" s="240"/>
      <c r="AF1567" s="240"/>
      <c r="AG1567" s="240"/>
      <c r="AH1567" s="240"/>
      <c r="AI1567" s="240"/>
      <c r="AJ1567" s="240"/>
      <c r="AK1567" s="240"/>
      <c r="AL1567" s="240"/>
      <c r="AM1567" s="240"/>
      <c r="AN1567" s="240"/>
      <c r="AO1567" s="240"/>
      <c r="AP1567" s="240"/>
      <c r="AQ1567" s="240"/>
      <c r="AR1567" s="240"/>
      <c r="AS1567" s="240"/>
      <c r="AT1567" s="240"/>
      <c r="AU1567" s="240"/>
      <c r="AV1567" s="240"/>
      <c r="AW1567" s="240"/>
      <c r="AX1567" s="240"/>
      <c r="AY1567" s="240"/>
      <c r="AZ1567" s="240"/>
      <c r="BA1567" s="240"/>
      <c r="BB1567" s="240"/>
      <c r="BC1567" s="240"/>
      <c r="BD1567" s="240"/>
      <c r="BE1567" s="240"/>
      <c r="BF1567" s="240"/>
      <c r="BG1567" s="240"/>
      <c r="BH1567" s="240"/>
      <c r="BI1567" s="240"/>
      <c r="BJ1567" s="240"/>
      <c r="BK1567" s="240"/>
      <c r="BL1567" s="240"/>
      <c r="BM1567" s="240"/>
      <c r="BN1567" s="240"/>
      <c r="BO1567" s="240"/>
      <c r="BP1567" s="240"/>
      <c r="BQ1567" s="240"/>
      <c r="BR1567" s="240"/>
      <c r="BS1567" s="240"/>
      <c r="BT1567" s="240"/>
      <c r="BU1567" s="240"/>
      <c r="BV1567" s="240"/>
      <c r="BW1567" s="240"/>
      <c r="BX1567" s="240"/>
      <c r="BY1567" s="240"/>
      <c r="BZ1567" s="240"/>
      <c r="CA1567" s="240"/>
      <c r="CB1567" s="240"/>
      <c r="CC1567" s="240"/>
      <c r="CD1567" s="240"/>
      <c r="CE1567" s="240"/>
      <c r="CF1567" s="240"/>
      <c r="CG1567" s="240"/>
      <c r="CH1567" s="240"/>
      <c r="CI1567" s="240"/>
      <c r="CJ1567" s="240"/>
      <c r="CK1567" s="240"/>
      <c r="CL1567" s="240"/>
      <c r="CM1567" s="240"/>
      <c r="CN1567" s="240"/>
      <c r="CO1567" s="240"/>
      <c r="CP1567" s="240"/>
      <c r="CQ1567" s="240"/>
      <c r="CR1567" s="240"/>
      <c r="CS1567" s="240"/>
      <c r="CT1567" s="240"/>
      <c r="CU1567" s="240"/>
      <c r="CV1567" s="240"/>
      <c r="CW1567" s="240"/>
      <c r="CX1567" s="271"/>
      <c r="CY1567" s="271"/>
      <c r="CZ1567" s="271"/>
      <c r="DA1567" s="271"/>
      <c r="DB1567" s="271"/>
      <c r="DC1567" s="271"/>
      <c r="DD1567" s="271"/>
      <c r="DE1567" s="271"/>
      <c r="DF1567" s="271"/>
      <c r="DG1567" s="271"/>
      <c r="DH1567" s="271"/>
      <c r="DI1567" s="271"/>
      <c r="DJ1567" s="271"/>
      <c r="DK1567" s="271"/>
      <c r="DL1567" s="271"/>
      <c r="DM1567" s="271"/>
      <c r="DN1567" s="271"/>
      <c r="DO1567" s="271"/>
      <c r="DP1567" s="271"/>
      <c r="DQ1567" s="271"/>
      <c r="DR1567" s="271"/>
      <c r="DS1567" s="271"/>
      <c r="DT1567" s="271"/>
      <c r="DU1567" s="271"/>
      <c r="DV1567" s="271"/>
      <c r="DW1567" s="271"/>
      <c r="DX1567" s="271"/>
      <c r="DY1567" s="271"/>
      <c r="DZ1567" s="271"/>
      <c r="EA1567" s="271"/>
      <c r="EB1567" s="271"/>
      <c r="EC1567" s="271"/>
      <c r="ED1567" s="271"/>
      <c r="EE1567" s="271"/>
      <c r="EF1567" s="271"/>
      <c r="EG1567" s="271"/>
      <c r="EH1567" s="271"/>
      <c r="EI1567" s="271"/>
      <c r="EJ1567" s="271"/>
      <c r="EK1567" s="271"/>
      <c r="EL1567" s="271"/>
      <c r="EM1567" s="271"/>
      <c r="EN1567" s="271"/>
      <c r="EO1567" s="271"/>
      <c r="EP1567" s="271"/>
      <c r="EQ1567" s="271"/>
      <c r="ER1567" s="271"/>
      <c r="ES1567" s="271"/>
      <c r="ET1567" s="271"/>
      <c r="EU1567" s="271"/>
      <c r="EV1567" s="271"/>
      <c r="EW1567" s="271"/>
      <c r="EX1567" s="271"/>
      <c r="EY1567" s="271"/>
      <c r="EZ1567" s="271"/>
      <c r="FA1567" s="271"/>
      <c r="FB1567" s="271"/>
      <c r="FC1567" s="271"/>
      <c r="FD1567" s="271"/>
      <c r="FE1567" s="271"/>
      <c r="FF1567" s="271"/>
      <c r="FG1567" s="271"/>
      <c r="FH1567" s="271"/>
      <c r="FI1567" s="271"/>
      <c r="FJ1567" s="271"/>
      <c r="FK1567" s="271"/>
      <c r="FL1567" s="271"/>
      <c r="FM1567" s="271"/>
      <c r="FN1567" s="271"/>
      <c r="FO1567" s="271"/>
      <c r="FP1567" s="271"/>
      <c r="FQ1567" s="271"/>
      <c r="FR1567" s="271"/>
      <c r="FS1567" s="271"/>
      <c r="FT1567" s="271"/>
      <c r="FU1567" s="271"/>
      <c r="FV1567" s="271"/>
      <c r="FW1567" s="271"/>
      <c r="FX1567" s="271"/>
      <c r="FY1567" s="271"/>
      <c r="FZ1567" s="271"/>
      <c r="GA1567" s="271"/>
      <c r="GB1567" s="271"/>
      <c r="GC1567" s="271"/>
      <c r="GD1567" s="271"/>
      <c r="GE1567" s="271"/>
      <c r="GF1567" s="271"/>
      <c r="GG1567" s="271"/>
      <c r="GH1567" s="271"/>
      <c r="GI1567" s="271"/>
      <c r="GJ1567" s="271"/>
      <c r="GK1567" s="271"/>
      <c r="GL1567" s="271"/>
      <c r="GM1567" s="271"/>
      <c r="GN1567" s="271"/>
      <c r="GO1567" s="271"/>
      <c r="GP1567" s="271"/>
      <c r="GQ1567" s="271"/>
      <c r="GR1567" s="271"/>
      <c r="GS1567" s="271"/>
      <c r="GT1567" s="271"/>
      <c r="GU1567" s="271"/>
      <c r="GV1567" s="271"/>
      <c r="GW1567" s="271"/>
      <c r="GX1567" s="271"/>
      <c r="GY1567" s="271"/>
      <c r="GZ1567" s="271"/>
      <c r="HA1567" s="271"/>
      <c r="HB1567" s="271"/>
      <c r="HC1567" s="271"/>
      <c r="HD1567" s="271"/>
      <c r="HE1567" s="271"/>
      <c r="HF1567" s="271"/>
      <c r="HG1567" s="271"/>
      <c r="HH1567" s="271"/>
      <c r="HI1567" s="271"/>
      <c r="HJ1567" s="271"/>
      <c r="HK1567" s="271"/>
      <c r="HL1567" s="271"/>
      <c r="HM1567" s="271"/>
      <c r="HN1567" s="271"/>
      <c r="HO1567" s="271"/>
      <c r="HP1567" s="271"/>
      <c r="HQ1567" s="271"/>
      <c r="HR1567" s="271"/>
      <c r="HS1567" s="271"/>
      <c r="HT1567" s="271"/>
      <c r="HU1567" s="271"/>
      <c r="HV1567" s="271"/>
      <c r="HW1567" s="271"/>
      <c r="HX1567" s="271"/>
      <c r="HY1567" s="271"/>
      <c r="HZ1567" s="271"/>
      <c r="IA1567" s="271"/>
      <c r="IB1567" s="271"/>
      <c r="IC1567" s="271"/>
      <c r="ID1567" s="271"/>
      <c r="IE1567" s="271"/>
      <c r="IF1567" s="271"/>
      <c r="IG1567" s="271"/>
      <c r="IH1567" s="271"/>
      <c r="II1567" s="271"/>
      <c r="IJ1567" s="271"/>
      <c r="IK1567" s="271"/>
      <c r="IL1567" s="271"/>
      <c r="IM1567" s="271"/>
      <c r="IN1567" s="271"/>
      <c r="IO1567" s="271"/>
      <c r="IP1567" s="271"/>
      <c r="IQ1567" s="271"/>
      <c r="IR1567" s="271"/>
      <c r="IS1567" s="271"/>
      <c r="IT1567" s="271"/>
      <c r="IU1567" s="271"/>
      <c r="IV1567" s="271"/>
    </row>
    <row r="1568" spans="1:256" s="250" customFormat="1" x14ac:dyDescent="0.2">
      <c r="A1568" s="240" t="s">
        <v>1247</v>
      </c>
      <c r="B1568" s="278">
        <v>36102.651388888888</v>
      </c>
      <c r="C1568" s="278"/>
      <c r="D1568" s="240" t="s">
        <v>1321</v>
      </c>
      <c r="E1568" s="240"/>
      <c r="F1568" s="240"/>
      <c r="G1568" s="240">
        <v>70</v>
      </c>
      <c r="H1568" s="240"/>
      <c r="I1568" s="240"/>
      <c r="J1568" s="240"/>
      <c r="K1568" s="240">
        <v>2.2999999999999998</v>
      </c>
      <c r="L1568" s="240"/>
      <c r="M1568" s="240"/>
      <c r="N1568" s="240"/>
      <c r="O1568" s="240"/>
      <c r="P1568" s="240"/>
      <c r="Q1568" s="240"/>
      <c r="R1568" s="240"/>
      <c r="S1568" s="240"/>
      <c r="T1568" s="240"/>
      <c r="U1568" s="240"/>
      <c r="V1568" s="240"/>
      <c r="W1568" s="240"/>
      <c r="X1568" s="240"/>
      <c r="Y1568" s="240"/>
      <c r="Z1568" s="240"/>
      <c r="AA1568" s="240"/>
      <c r="AB1568" s="240"/>
      <c r="AC1568" s="240"/>
      <c r="AD1568" s="240"/>
      <c r="AE1568" s="240"/>
      <c r="AF1568" s="240"/>
      <c r="AG1568" s="240"/>
      <c r="AH1568" s="240"/>
      <c r="AI1568" s="240"/>
      <c r="AJ1568" s="240"/>
      <c r="AK1568" s="240"/>
      <c r="AL1568" s="240"/>
      <c r="AM1568" s="240"/>
      <c r="AN1568" s="240"/>
      <c r="AO1568" s="240"/>
      <c r="AP1568" s="240"/>
      <c r="AQ1568" s="240"/>
      <c r="AR1568" s="240"/>
      <c r="AS1568" s="240"/>
      <c r="AT1568" s="240"/>
      <c r="AU1568" s="240"/>
      <c r="AV1568" s="240"/>
      <c r="AW1568" s="240"/>
      <c r="AX1568" s="240"/>
      <c r="AY1568" s="240"/>
      <c r="AZ1568" s="240"/>
      <c r="BA1568" s="240"/>
      <c r="BB1568" s="240"/>
      <c r="BC1568" s="240"/>
      <c r="BD1568" s="240"/>
      <c r="BE1568" s="240"/>
      <c r="BF1568" s="240"/>
      <c r="BG1568" s="240"/>
      <c r="BH1568" s="240"/>
      <c r="BI1568" s="240"/>
      <c r="BJ1568" s="240"/>
      <c r="BK1568" s="240"/>
      <c r="BL1568" s="240"/>
      <c r="BM1568" s="240"/>
      <c r="BN1568" s="240"/>
      <c r="BO1568" s="240"/>
      <c r="BP1568" s="240"/>
      <c r="BQ1568" s="240"/>
      <c r="BR1568" s="240"/>
      <c r="BS1568" s="240"/>
      <c r="BT1568" s="240"/>
      <c r="BU1568" s="240"/>
      <c r="BV1568" s="240"/>
      <c r="BW1568" s="240"/>
      <c r="BX1568" s="240"/>
      <c r="BY1568" s="240"/>
      <c r="BZ1568" s="240"/>
      <c r="CA1568" s="240"/>
      <c r="CB1568" s="240"/>
      <c r="CC1568" s="240"/>
      <c r="CD1568" s="240"/>
      <c r="CE1568" s="240"/>
      <c r="CF1568" s="240"/>
      <c r="CG1568" s="240"/>
      <c r="CH1568" s="240"/>
      <c r="CI1568" s="240"/>
      <c r="CJ1568" s="240"/>
      <c r="CK1568" s="240"/>
      <c r="CL1568" s="240"/>
      <c r="CM1568" s="240"/>
      <c r="CN1568" s="240"/>
      <c r="CO1568" s="240"/>
      <c r="CP1568" s="240"/>
      <c r="CQ1568" s="240"/>
      <c r="CR1568" s="240"/>
      <c r="CS1568" s="240"/>
      <c r="CT1568" s="240"/>
      <c r="CU1568" s="240"/>
      <c r="CV1568" s="240"/>
      <c r="CW1568" s="240"/>
      <c r="CX1568" s="271"/>
      <c r="CY1568" s="271"/>
      <c r="CZ1568" s="271"/>
      <c r="DA1568" s="271"/>
      <c r="DB1568" s="271"/>
      <c r="DC1568" s="271"/>
      <c r="DD1568" s="271"/>
      <c r="DE1568" s="271"/>
      <c r="DF1568" s="271"/>
      <c r="DG1568" s="271"/>
      <c r="DH1568" s="271"/>
      <c r="DI1568" s="271"/>
      <c r="DJ1568" s="271"/>
      <c r="DK1568" s="271"/>
      <c r="DL1568" s="271"/>
      <c r="DM1568" s="271"/>
      <c r="DN1568" s="271"/>
      <c r="DO1568" s="271"/>
      <c r="DP1568" s="271"/>
      <c r="DQ1568" s="271"/>
      <c r="DR1568" s="271"/>
      <c r="DS1568" s="271"/>
      <c r="DT1568" s="271"/>
      <c r="DU1568" s="271"/>
      <c r="DV1568" s="271"/>
      <c r="DW1568" s="271"/>
      <c r="DX1568" s="271"/>
      <c r="DY1568" s="271"/>
      <c r="DZ1568" s="271"/>
      <c r="EA1568" s="271"/>
      <c r="EB1568" s="271"/>
      <c r="EC1568" s="271"/>
      <c r="ED1568" s="271"/>
      <c r="EE1568" s="271"/>
      <c r="EF1568" s="271"/>
      <c r="EG1568" s="271"/>
      <c r="EH1568" s="271"/>
      <c r="EI1568" s="271"/>
      <c r="EJ1568" s="271"/>
      <c r="EK1568" s="271"/>
      <c r="EL1568" s="271"/>
      <c r="EM1568" s="271"/>
      <c r="EN1568" s="271"/>
      <c r="EO1568" s="271"/>
      <c r="EP1568" s="271"/>
      <c r="EQ1568" s="271"/>
      <c r="ER1568" s="271"/>
      <c r="ES1568" s="271"/>
      <c r="ET1568" s="271"/>
      <c r="EU1568" s="271"/>
      <c r="EV1568" s="271"/>
      <c r="EW1568" s="271"/>
      <c r="EX1568" s="271"/>
      <c r="EY1568" s="271"/>
      <c r="EZ1568" s="271"/>
      <c r="FA1568" s="271"/>
      <c r="FB1568" s="271"/>
      <c r="FC1568" s="271"/>
      <c r="FD1568" s="271"/>
      <c r="FE1568" s="271"/>
      <c r="FF1568" s="271"/>
      <c r="FG1568" s="271"/>
      <c r="FH1568" s="271"/>
      <c r="FI1568" s="271"/>
      <c r="FJ1568" s="271"/>
      <c r="FK1568" s="271"/>
      <c r="FL1568" s="271"/>
      <c r="FM1568" s="271"/>
      <c r="FN1568" s="271"/>
      <c r="FO1568" s="271"/>
      <c r="FP1568" s="271"/>
      <c r="FQ1568" s="271"/>
      <c r="FR1568" s="271"/>
      <c r="FS1568" s="271"/>
      <c r="FT1568" s="271"/>
      <c r="FU1568" s="271"/>
      <c r="FV1568" s="271"/>
      <c r="FW1568" s="271"/>
      <c r="FX1568" s="271"/>
      <c r="FY1568" s="271"/>
      <c r="FZ1568" s="271"/>
      <c r="GA1568" s="271"/>
      <c r="GB1568" s="271"/>
      <c r="GC1568" s="271"/>
      <c r="GD1568" s="271"/>
      <c r="GE1568" s="271"/>
      <c r="GF1568" s="271"/>
      <c r="GG1568" s="271"/>
      <c r="GH1568" s="271"/>
      <c r="GI1568" s="271"/>
      <c r="GJ1568" s="271"/>
      <c r="GK1568" s="271"/>
      <c r="GL1568" s="271"/>
      <c r="GM1568" s="271"/>
      <c r="GN1568" s="271"/>
      <c r="GO1568" s="271"/>
      <c r="GP1568" s="271"/>
      <c r="GQ1568" s="271"/>
      <c r="GR1568" s="271"/>
      <c r="GS1568" s="271"/>
      <c r="GT1568" s="271"/>
      <c r="GU1568" s="271"/>
      <c r="GV1568" s="271"/>
      <c r="GW1568" s="271"/>
      <c r="GX1568" s="271"/>
      <c r="GY1568" s="271"/>
      <c r="GZ1568" s="271"/>
      <c r="HA1568" s="271"/>
      <c r="HB1568" s="271"/>
      <c r="HC1568" s="271"/>
      <c r="HD1568" s="271"/>
      <c r="HE1568" s="271"/>
      <c r="HF1568" s="271"/>
      <c r="HG1568" s="271"/>
      <c r="HH1568" s="271"/>
      <c r="HI1568" s="271"/>
      <c r="HJ1568" s="271"/>
      <c r="HK1568" s="271"/>
      <c r="HL1568" s="271"/>
      <c r="HM1568" s="271"/>
      <c r="HN1568" s="271"/>
      <c r="HO1568" s="271"/>
      <c r="HP1568" s="271"/>
      <c r="HQ1568" s="271"/>
      <c r="HR1568" s="271"/>
      <c r="HS1568" s="271"/>
      <c r="HT1568" s="271"/>
      <c r="HU1568" s="271"/>
      <c r="HV1568" s="271"/>
      <c r="HW1568" s="271"/>
      <c r="HX1568" s="271"/>
      <c r="HY1568" s="271"/>
      <c r="HZ1568" s="271"/>
      <c r="IA1568" s="271"/>
      <c r="IB1568" s="271"/>
      <c r="IC1568" s="271"/>
      <c r="ID1568" s="271"/>
      <c r="IE1568" s="271"/>
      <c r="IF1568" s="271"/>
      <c r="IG1568" s="271"/>
      <c r="IH1568" s="271"/>
      <c r="II1568" s="271"/>
      <c r="IJ1568" s="271"/>
      <c r="IK1568" s="271"/>
      <c r="IL1568" s="271"/>
      <c r="IM1568" s="271"/>
      <c r="IN1568" s="271"/>
      <c r="IO1568" s="271"/>
      <c r="IP1568" s="271"/>
      <c r="IQ1568" s="271"/>
      <c r="IR1568" s="271"/>
      <c r="IS1568" s="271"/>
      <c r="IT1568" s="271"/>
      <c r="IU1568" s="271"/>
      <c r="IV1568" s="271"/>
    </row>
    <row r="1569" spans="1:256" s="250" customFormat="1" x14ac:dyDescent="0.2">
      <c r="A1569" s="240" t="s">
        <v>1247</v>
      </c>
      <c r="B1569" s="278">
        <v>36130.579861111109</v>
      </c>
      <c r="C1569" s="278"/>
      <c r="D1569" s="240" t="s">
        <v>1322</v>
      </c>
      <c r="E1569" s="240"/>
      <c r="F1569" s="240"/>
      <c r="G1569" s="240">
        <v>70</v>
      </c>
      <c r="H1569" s="240"/>
      <c r="I1569" s="240"/>
      <c r="J1569" s="240"/>
      <c r="K1569" s="240">
        <v>6.4</v>
      </c>
      <c r="L1569" s="240"/>
      <c r="M1569" s="240"/>
      <c r="N1569" s="240"/>
      <c r="O1569" s="240"/>
      <c r="P1569" s="240"/>
      <c r="Q1569" s="240"/>
      <c r="R1569" s="240"/>
      <c r="S1569" s="240"/>
      <c r="T1569" s="240"/>
      <c r="U1569" s="240"/>
      <c r="V1569" s="240"/>
      <c r="W1569" s="240"/>
      <c r="X1569" s="240"/>
      <c r="Y1569" s="240"/>
      <c r="Z1569" s="240"/>
      <c r="AA1569" s="240"/>
      <c r="AB1569" s="240"/>
      <c r="AC1569" s="240"/>
      <c r="AD1569" s="240"/>
      <c r="AE1569" s="240"/>
      <c r="AF1569" s="240"/>
      <c r="AG1569" s="240"/>
      <c r="AH1569" s="240"/>
      <c r="AI1569" s="240"/>
      <c r="AJ1569" s="240"/>
      <c r="AK1569" s="240"/>
      <c r="AL1569" s="240"/>
      <c r="AM1569" s="240"/>
      <c r="AN1569" s="240"/>
      <c r="AO1569" s="240"/>
      <c r="AP1569" s="240"/>
      <c r="AQ1569" s="240"/>
      <c r="AR1569" s="240"/>
      <c r="AS1569" s="240"/>
      <c r="AT1569" s="240"/>
      <c r="AU1569" s="240"/>
      <c r="AV1569" s="240"/>
      <c r="AW1569" s="240"/>
      <c r="AX1569" s="240"/>
      <c r="AY1569" s="240"/>
      <c r="AZ1569" s="240"/>
      <c r="BA1569" s="240"/>
      <c r="BB1569" s="240"/>
      <c r="BC1569" s="240"/>
      <c r="BD1569" s="240"/>
      <c r="BE1569" s="240"/>
      <c r="BF1569" s="240"/>
      <c r="BG1569" s="240"/>
      <c r="BH1569" s="240"/>
      <c r="BI1569" s="240"/>
      <c r="BJ1569" s="240"/>
      <c r="BK1569" s="240"/>
      <c r="BL1569" s="240"/>
      <c r="BM1569" s="240"/>
      <c r="BN1569" s="240"/>
      <c r="BO1569" s="240"/>
      <c r="BP1569" s="240"/>
      <c r="BQ1569" s="240"/>
      <c r="BR1569" s="240"/>
      <c r="BS1569" s="240"/>
      <c r="BT1569" s="240"/>
      <c r="BU1569" s="240"/>
      <c r="BV1569" s="240"/>
      <c r="BW1569" s="240"/>
      <c r="BX1569" s="240"/>
      <c r="BY1569" s="240"/>
      <c r="BZ1569" s="240"/>
      <c r="CA1569" s="240"/>
      <c r="CB1569" s="240"/>
      <c r="CC1569" s="240"/>
      <c r="CD1569" s="240"/>
      <c r="CE1569" s="240"/>
      <c r="CF1569" s="240"/>
      <c r="CG1569" s="240"/>
      <c r="CH1569" s="240"/>
      <c r="CI1569" s="240"/>
      <c r="CJ1569" s="240"/>
      <c r="CK1569" s="240"/>
      <c r="CL1569" s="240"/>
      <c r="CM1569" s="240"/>
      <c r="CN1569" s="240"/>
      <c r="CO1569" s="240"/>
      <c r="CP1569" s="240"/>
      <c r="CQ1569" s="240"/>
      <c r="CR1569" s="240"/>
      <c r="CS1569" s="240"/>
      <c r="CT1569" s="240"/>
      <c r="CU1569" s="240"/>
      <c r="CV1569" s="240"/>
      <c r="CW1569" s="240"/>
      <c r="CX1569" s="271"/>
      <c r="CY1569" s="271"/>
      <c r="CZ1569" s="271"/>
      <c r="DA1569" s="271"/>
      <c r="DB1569" s="271"/>
      <c r="DC1569" s="271"/>
      <c r="DD1569" s="271"/>
      <c r="DE1569" s="271"/>
      <c r="DF1569" s="271"/>
      <c r="DG1569" s="271"/>
      <c r="DH1569" s="271"/>
      <c r="DI1569" s="271"/>
      <c r="DJ1569" s="271"/>
      <c r="DK1569" s="271"/>
      <c r="DL1569" s="271"/>
      <c r="DM1569" s="271"/>
      <c r="DN1569" s="271"/>
      <c r="DO1569" s="271"/>
      <c r="DP1569" s="271"/>
      <c r="DQ1569" s="271"/>
      <c r="DR1569" s="271"/>
      <c r="DS1569" s="271"/>
      <c r="DT1569" s="271"/>
      <c r="DU1569" s="271"/>
      <c r="DV1569" s="271"/>
      <c r="DW1569" s="271"/>
      <c r="DX1569" s="271"/>
      <c r="DY1569" s="271"/>
      <c r="DZ1569" s="271"/>
      <c r="EA1569" s="271"/>
      <c r="EB1569" s="271"/>
      <c r="EC1569" s="271"/>
      <c r="ED1569" s="271"/>
      <c r="EE1569" s="271"/>
      <c r="EF1569" s="271"/>
      <c r="EG1569" s="271"/>
      <c r="EH1569" s="271"/>
      <c r="EI1569" s="271"/>
      <c r="EJ1569" s="271"/>
      <c r="EK1569" s="271"/>
      <c r="EL1569" s="271"/>
      <c r="EM1569" s="271"/>
      <c r="EN1569" s="271"/>
      <c r="EO1569" s="271"/>
      <c r="EP1569" s="271"/>
      <c r="EQ1569" s="271"/>
      <c r="ER1569" s="271"/>
      <c r="ES1569" s="271"/>
      <c r="ET1569" s="271"/>
      <c r="EU1569" s="271"/>
      <c r="EV1569" s="271"/>
      <c r="EW1569" s="271"/>
      <c r="EX1569" s="271"/>
      <c r="EY1569" s="271"/>
      <c r="EZ1569" s="271"/>
      <c r="FA1569" s="271"/>
      <c r="FB1569" s="271"/>
      <c r="FC1569" s="271"/>
      <c r="FD1569" s="271"/>
      <c r="FE1569" s="271"/>
      <c r="FF1569" s="271"/>
      <c r="FG1569" s="271"/>
      <c r="FH1569" s="271"/>
      <c r="FI1569" s="271"/>
      <c r="FJ1569" s="271"/>
      <c r="FK1569" s="271"/>
      <c r="FL1569" s="271"/>
      <c r="FM1569" s="271"/>
      <c r="FN1569" s="271"/>
      <c r="FO1569" s="271"/>
      <c r="FP1569" s="271"/>
      <c r="FQ1569" s="271"/>
      <c r="FR1569" s="271"/>
      <c r="FS1569" s="271"/>
      <c r="FT1569" s="271"/>
      <c r="FU1569" s="271"/>
      <c r="FV1569" s="271"/>
      <c r="FW1569" s="271"/>
      <c r="FX1569" s="271"/>
      <c r="FY1569" s="271"/>
      <c r="FZ1569" s="271"/>
      <c r="GA1569" s="271"/>
      <c r="GB1569" s="271"/>
      <c r="GC1569" s="271"/>
      <c r="GD1569" s="271"/>
      <c r="GE1569" s="271"/>
      <c r="GF1569" s="271"/>
      <c r="GG1569" s="271"/>
      <c r="GH1569" s="271"/>
      <c r="GI1569" s="271"/>
      <c r="GJ1569" s="271"/>
      <c r="GK1569" s="271"/>
      <c r="GL1569" s="271"/>
      <c r="GM1569" s="271"/>
      <c r="GN1569" s="271"/>
      <c r="GO1569" s="271"/>
      <c r="GP1569" s="271"/>
      <c r="GQ1569" s="271"/>
      <c r="GR1569" s="271"/>
      <c r="GS1569" s="271"/>
      <c r="GT1569" s="271"/>
      <c r="GU1569" s="271"/>
      <c r="GV1569" s="271"/>
      <c r="GW1569" s="271"/>
      <c r="GX1569" s="271"/>
      <c r="GY1569" s="271"/>
      <c r="GZ1569" s="271"/>
      <c r="HA1569" s="271"/>
      <c r="HB1569" s="271"/>
      <c r="HC1569" s="271"/>
      <c r="HD1569" s="271"/>
      <c r="HE1569" s="271"/>
      <c r="HF1569" s="271"/>
      <c r="HG1569" s="271"/>
      <c r="HH1569" s="271"/>
      <c r="HI1569" s="271"/>
      <c r="HJ1569" s="271"/>
      <c r="HK1569" s="271"/>
      <c r="HL1569" s="271"/>
      <c r="HM1569" s="271"/>
      <c r="HN1569" s="271"/>
      <c r="HO1569" s="271"/>
      <c r="HP1569" s="271"/>
      <c r="HQ1569" s="271"/>
      <c r="HR1569" s="271"/>
      <c r="HS1569" s="271"/>
      <c r="HT1569" s="271"/>
      <c r="HU1569" s="271"/>
      <c r="HV1569" s="271"/>
      <c r="HW1569" s="271"/>
      <c r="HX1569" s="271"/>
      <c r="HY1569" s="271"/>
      <c r="HZ1569" s="271"/>
      <c r="IA1569" s="271"/>
      <c r="IB1569" s="271"/>
      <c r="IC1569" s="271"/>
      <c r="ID1569" s="271"/>
      <c r="IE1569" s="271"/>
      <c r="IF1569" s="271"/>
      <c r="IG1569" s="271"/>
      <c r="IH1569" s="271"/>
      <c r="II1569" s="271"/>
      <c r="IJ1569" s="271"/>
      <c r="IK1569" s="271"/>
      <c r="IL1569" s="271"/>
      <c r="IM1569" s="271"/>
      <c r="IN1569" s="271"/>
      <c r="IO1569" s="271"/>
      <c r="IP1569" s="271"/>
      <c r="IQ1569" s="271"/>
      <c r="IR1569" s="271"/>
      <c r="IS1569" s="271"/>
      <c r="IT1569" s="271"/>
      <c r="IU1569" s="271"/>
      <c r="IV1569" s="271"/>
    </row>
    <row r="1570" spans="1:256" s="250" customFormat="1" x14ac:dyDescent="0.2">
      <c r="A1570" s="240" t="s">
        <v>1247</v>
      </c>
      <c r="B1570" s="278">
        <v>36149.885416666664</v>
      </c>
      <c r="C1570" s="278">
        <v>36150.340277777781</v>
      </c>
      <c r="D1570" s="240" t="s">
        <v>1323</v>
      </c>
      <c r="E1570" s="240" t="s">
        <v>1324</v>
      </c>
      <c r="F1570" s="240"/>
      <c r="G1570" s="240">
        <v>50</v>
      </c>
      <c r="H1570" s="240"/>
      <c r="I1570" s="240"/>
      <c r="J1570" s="240"/>
      <c r="K1570" s="240"/>
      <c r="L1570" s="240"/>
      <c r="M1570" s="240">
        <v>142.84</v>
      </c>
      <c r="N1570" s="240" t="s">
        <v>1784</v>
      </c>
      <c r="O1570" s="240">
        <v>200</v>
      </c>
      <c r="P1570" s="240"/>
      <c r="Q1570" s="240">
        <v>26</v>
      </c>
      <c r="R1570" s="240"/>
      <c r="S1570" s="240">
        <v>2.3E-2</v>
      </c>
      <c r="T1570" s="240"/>
      <c r="U1570" s="240">
        <v>0.41</v>
      </c>
      <c r="V1570" s="240"/>
      <c r="W1570" s="240"/>
      <c r="X1570" s="240"/>
      <c r="Y1570" s="240"/>
      <c r="Z1570" s="240"/>
      <c r="AA1570" s="240"/>
      <c r="AB1570" s="240"/>
      <c r="AC1570" s="240"/>
      <c r="AD1570" s="240" t="s">
        <v>1784</v>
      </c>
      <c r="AE1570" s="240">
        <v>18</v>
      </c>
      <c r="AF1570" s="240" t="s">
        <v>1784</v>
      </c>
      <c r="AG1570" s="240">
        <v>18</v>
      </c>
      <c r="AH1570" s="240"/>
      <c r="AI1570" s="240"/>
      <c r="AJ1570" s="240"/>
      <c r="AK1570" s="240"/>
      <c r="AL1570" s="240"/>
      <c r="AM1570" s="240">
        <v>8.31</v>
      </c>
      <c r="AN1570" s="240"/>
      <c r="AO1570" s="240"/>
      <c r="AP1570" s="240"/>
      <c r="AQ1570" s="240"/>
      <c r="AR1570" s="240"/>
      <c r="AS1570" s="240"/>
      <c r="AT1570" s="240"/>
      <c r="AU1570" s="240"/>
      <c r="AV1570" s="240"/>
      <c r="AW1570" s="240"/>
      <c r="AX1570" s="240"/>
      <c r="AY1570" s="240"/>
      <c r="AZ1570" s="240" t="s">
        <v>1784</v>
      </c>
      <c r="BA1570" s="240">
        <v>5</v>
      </c>
      <c r="BB1570" s="240"/>
      <c r="BC1570" s="240">
        <v>85</v>
      </c>
      <c r="BD1570" s="240"/>
      <c r="BE1570" s="240">
        <v>0.06</v>
      </c>
      <c r="BF1570" s="240"/>
      <c r="BG1570" s="240">
        <v>4</v>
      </c>
      <c r="BH1570" s="240"/>
      <c r="BI1570" s="240">
        <v>40</v>
      </c>
      <c r="BJ1570" s="240"/>
      <c r="BK1570" s="240">
        <v>1</v>
      </c>
      <c r="BL1570" s="240"/>
      <c r="BM1570" s="240">
        <v>21</v>
      </c>
      <c r="BN1570" s="240"/>
      <c r="BO1570" s="240">
        <v>5.8000000000000003E-2</v>
      </c>
      <c r="BP1570" s="240"/>
      <c r="BQ1570" s="240"/>
      <c r="BR1570" s="240"/>
      <c r="BS1570" s="240"/>
      <c r="BT1570" s="240"/>
      <c r="BU1570" s="240">
        <v>380</v>
      </c>
      <c r="BV1570" s="240"/>
      <c r="BW1570" s="240"/>
      <c r="BX1570" s="240"/>
      <c r="BY1570" s="240"/>
      <c r="BZ1570" s="240"/>
      <c r="CA1570" s="240"/>
      <c r="CB1570" s="240"/>
      <c r="CC1570" s="240"/>
      <c r="CD1570" s="240"/>
      <c r="CE1570" s="240"/>
      <c r="CF1570" s="240"/>
      <c r="CG1570" s="240"/>
      <c r="CH1570" s="240"/>
      <c r="CI1570" s="240"/>
      <c r="CJ1570" s="240"/>
      <c r="CK1570" s="240"/>
      <c r="CL1570" s="240"/>
      <c r="CM1570" s="240"/>
      <c r="CN1570" s="240"/>
      <c r="CO1570" s="240"/>
      <c r="CP1570" s="240"/>
      <c r="CQ1570" s="240"/>
      <c r="CR1570" s="240"/>
      <c r="CS1570" s="240"/>
      <c r="CT1570" s="240"/>
      <c r="CU1570" s="240"/>
      <c r="CV1570" s="240"/>
      <c r="CW1570" s="240"/>
      <c r="CX1570" s="271"/>
      <c r="CY1570" s="271"/>
      <c r="CZ1570" s="271"/>
      <c r="DA1570" s="271"/>
      <c r="DB1570" s="271"/>
      <c r="DC1570" s="271"/>
      <c r="DD1570" s="271"/>
      <c r="DE1570" s="271"/>
      <c r="DF1570" s="271"/>
      <c r="DG1570" s="271"/>
      <c r="DH1570" s="271"/>
      <c r="DI1570" s="271"/>
      <c r="DJ1570" s="271"/>
      <c r="DK1570" s="271"/>
      <c r="DL1570" s="271"/>
      <c r="DM1570" s="271"/>
      <c r="DN1570" s="271"/>
      <c r="DO1570" s="271"/>
      <c r="DP1570" s="271"/>
      <c r="DQ1570" s="271"/>
      <c r="DR1570" s="271"/>
      <c r="DS1570" s="271"/>
      <c r="DT1570" s="271"/>
      <c r="DU1570" s="271"/>
      <c r="DV1570" s="271"/>
      <c r="DW1570" s="271"/>
      <c r="DX1570" s="271"/>
      <c r="DY1570" s="271"/>
      <c r="DZ1570" s="271"/>
      <c r="EA1570" s="271"/>
      <c r="EB1570" s="271"/>
      <c r="EC1570" s="271"/>
      <c r="ED1570" s="271"/>
      <c r="EE1570" s="271"/>
      <c r="EF1570" s="271"/>
      <c r="EG1570" s="271"/>
      <c r="EH1570" s="271"/>
      <c r="EI1570" s="271"/>
      <c r="EJ1570" s="271"/>
      <c r="EK1570" s="271"/>
      <c r="EL1570" s="271"/>
      <c r="EM1570" s="271"/>
      <c r="EN1570" s="271"/>
      <c r="EO1570" s="271"/>
      <c r="EP1570" s="271"/>
      <c r="EQ1570" s="271"/>
      <c r="ER1570" s="271"/>
      <c r="ES1570" s="271"/>
      <c r="ET1570" s="271"/>
      <c r="EU1570" s="271"/>
      <c r="EV1570" s="271"/>
      <c r="EW1570" s="271"/>
      <c r="EX1570" s="271"/>
      <c r="EY1570" s="271"/>
      <c r="EZ1570" s="271"/>
      <c r="FA1570" s="271"/>
      <c r="FB1570" s="271"/>
      <c r="FC1570" s="271"/>
      <c r="FD1570" s="271"/>
      <c r="FE1570" s="271"/>
      <c r="FF1570" s="271"/>
      <c r="FG1570" s="271"/>
      <c r="FH1570" s="271"/>
      <c r="FI1570" s="271"/>
      <c r="FJ1570" s="271"/>
      <c r="FK1570" s="271"/>
      <c r="FL1570" s="271"/>
      <c r="FM1570" s="271"/>
      <c r="FN1570" s="271"/>
      <c r="FO1570" s="271"/>
      <c r="FP1570" s="271"/>
      <c r="FQ1570" s="271"/>
      <c r="FR1570" s="271"/>
      <c r="FS1570" s="271"/>
      <c r="FT1570" s="271"/>
      <c r="FU1570" s="271"/>
      <c r="FV1570" s="271"/>
      <c r="FW1570" s="271"/>
      <c r="FX1570" s="271"/>
      <c r="FY1570" s="271"/>
      <c r="FZ1570" s="271"/>
      <c r="GA1570" s="271"/>
      <c r="GB1570" s="271"/>
      <c r="GC1570" s="271"/>
      <c r="GD1570" s="271"/>
      <c r="GE1570" s="271"/>
      <c r="GF1570" s="271"/>
      <c r="GG1570" s="271"/>
      <c r="GH1570" s="271"/>
      <c r="GI1570" s="271"/>
      <c r="GJ1570" s="271"/>
      <c r="GK1570" s="271"/>
      <c r="GL1570" s="271"/>
      <c r="GM1570" s="271"/>
      <c r="GN1570" s="271"/>
      <c r="GO1570" s="271"/>
      <c r="GP1570" s="271"/>
      <c r="GQ1570" s="271"/>
      <c r="GR1570" s="271"/>
      <c r="GS1570" s="271"/>
      <c r="GT1570" s="271"/>
      <c r="GU1570" s="271"/>
      <c r="GV1570" s="271"/>
      <c r="GW1570" s="271"/>
      <c r="GX1570" s="271"/>
      <c r="GY1570" s="271"/>
      <c r="GZ1570" s="271"/>
      <c r="HA1570" s="271"/>
      <c r="HB1570" s="271"/>
      <c r="HC1570" s="271"/>
      <c r="HD1570" s="271"/>
      <c r="HE1570" s="271"/>
      <c r="HF1570" s="271"/>
      <c r="HG1570" s="271"/>
      <c r="HH1570" s="271"/>
      <c r="HI1570" s="271"/>
      <c r="HJ1570" s="271"/>
      <c r="HK1570" s="271"/>
      <c r="HL1570" s="271"/>
      <c r="HM1570" s="271"/>
      <c r="HN1570" s="271"/>
      <c r="HO1570" s="271"/>
      <c r="HP1570" s="271"/>
      <c r="HQ1570" s="271"/>
      <c r="HR1570" s="271"/>
      <c r="HS1570" s="271"/>
      <c r="HT1570" s="271"/>
      <c r="HU1570" s="271"/>
      <c r="HV1570" s="271"/>
      <c r="HW1570" s="271"/>
      <c r="HX1570" s="271"/>
      <c r="HY1570" s="271"/>
      <c r="HZ1570" s="271"/>
      <c r="IA1570" s="271"/>
      <c r="IB1570" s="271"/>
      <c r="IC1570" s="271"/>
      <c r="ID1570" s="271"/>
      <c r="IE1570" s="271"/>
      <c r="IF1570" s="271"/>
      <c r="IG1570" s="271"/>
      <c r="IH1570" s="271"/>
      <c r="II1570" s="271"/>
      <c r="IJ1570" s="271"/>
      <c r="IK1570" s="271"/>
      <c r="IL1570" s="271"/>
      <c r="IM1570" s="271"/>
      <c r="IN1570" s="271"/>
      <c r="IO1570" s="271"/>
      <c r="IP1570" s="271"/>
      <c r="IQ1570" s="271"/>
      <c r="IR1570" s="271"/>
      <c r="IS1570" s="271"/>
      <c r="IT1570" s="271"/>
      <c r="IU1570" s="271"/>
      <c r="IV1570" s="271"/>
    </row>
    <row r="1571" spans="1:256" s="250" customFormat="1" x14ac:dyDescent="0.2">
      <c r="A1571" s="240" t="s">
        <v>1247</v>
      </c>
      <c r="B1571" s="278">
        <v>36150.051388888889</v>
      </c>
      <c r="C1571" s="278"/>
      <c r="D1571" s="240" t="s">
        <v>1325</v>
      </c>
      <c r="E1571" s="240"/>
      <c r="F1571" s="240"/>
      <c r="G1571" s="240">
        <v>70</v>
      </c>
      <c r="H1571" s="240"/>
      <c r="I1571" s="240"/>
      <c r="J1571" s="240"/>
      <c r="K1571" s="240">
        <v>3.5</v>
      </c>
      <c r="L1571" s="240"/>
      <c r="M1571" s="240"/>
      <c r="N1571" s="240"/>
      <c r="O1571" s="240"/>
      <c r="P1571" s="240"/>
      <c r="Q1571" s="240"/>
      <c r="R1571" s="240"/>
      <c r="S1571" s="240"/>
      <c r="T1571" s="240"/>
      <c r="U1571" s="240"/>
      <c r="V1571" s="240"/>
      <c r="W1571" s="240"/>
      <c r="X1571" s="240"/>
      <c r="Y1571" s="240"/>
      <c r="Z1571" s="240"/>
      <c r="AA1571" s="240"/>
      <c r="AB1571" s="240"/>
      <c r="AC1571" s="240"/>
      <c r="AD1571" s="240"/>
      <c r="AE1571" s="240"/>
      <c r="AF1571" s="240"/>
      <c r="AG1571" s="240"/>
      <c r="AH1571" s="240"/>
      <c r="AI1571" s="240"/>
      <c r="AJ1571" s="240"/>
      <c r="AK1571" s="240"/>
      <c r="AL1571" s="240"/>
      <c r="AM1571" s="240"/>
      <c r="AN1571" s="240"/>
      <c r="AO1571" s="240"/>
      <c r="AP1571" s="240"/>
      <c r="AQ1571" s="240"/>
      <c r="AR1571" s="240"/>
      <c r="AS1571" s="240"/>
      <c r="AT1571" s="240"/>
      <c r="AU1571" s="240"/>
      <c r="AV1571" s="240"/>
      <c r="AW1571" s="240"/>
      <c r="AX1571" s="240"/>
      <c r="AY1571" s="240"/>
      <c r="AZ1571" s="240"/>
      <c r="BA1571" s="240"/>
      <c r="BB1571" s="240"/>
      <c r="BC1571" s="240"/>
      <c r="BD1571" s="240"/>
      <c r="BE1571" s="240"/>
      <c r="BF1571" s="240"/>
      <c r="BG1571" s="240"/>
      <c r="BH1571" s="240"/>
      <c r="BI1571" s="240"/>
      <c r="BJ1571" s="240"/>
      <c r="BK1571" s="240"/>
      <c r="BL1571" s="240"/>
      <c r="BM1571" s="240"/>
      <c r="BN1571" s="240"/>
      <c r="BO1571" s="240"/>
      <c r="BP1571" s="240"/>
      <c r="BQ1571" s="240"/>
      <c r="BR1571" s="240"/>
      <c r="BS1571" s="240"/>
      <c r="BT1571" s="240"/>
      <c r="BU1571" s="240"/>
      <c r="BV1571" s="240"/>
      <c r="BW1571" s="240">
        <v>2.6</v>
      </c>
      <c r="BX1571" s="240"/>
      <c r="BY1571" s="240"/>
      <c r="BZ1571" s="240"/>
      <c r="CA1571" s="240"/>
      <c r="CB1571" s="240"/>
      <c r="CC1571" s="240"/>
      <c r="CD1571" s="240"/>
      <c r="CE1571" s="240"/>
      <c r="CF1571" s="240"/>
      <c r="CG1571" s="240"/>
      <c r="CH1571" s="240"/>
      <c r="CI1571" s="240"/>
      <c r="CJ1571" s="240"/>
      <c r="CK1571" s="240"/>
      <c r="CL1571" s="240"/>
      <c r="CM1571" s="240"/>
      <c r="CN1571" s="240"/>
      <c r="CO1571" s="240"/>
      <c r="CP1571" s="240"/>
      <c r="CQ1571" s="240"/>
      <c r="CR1571" s="240"/>
      <c r="CS1571" s="240"/>
      <c r="CT1571" s="240"/>
      <c r="CU1571" s="240"/>
      <c r="CV1571" s="240"/>
      <c r="CW1571" s="240"/>
      <c r="CX1571" s="271"/>
      <c r="CY1571" s="271"/>
      <c r="CZ1571" s="271"/>
      <c r="DA1571" s="271"/>
      <c r="DB1571" s="271"/>
      <c r="DC1571" s="271"/>
      <c r="DD1571" s="271"/>
      <c r="DE1571" s="271"/>
      <c r="DF1571" s="271"/>
      <c r="DG1571" s="271"/>
      <c r="DH1571" s="271"/>
      <c r="DI1571" s="271"/>
      <c r="DJ1571" s="271"/>
      <c r="DK1571" s="271"/>
      <c r="DL1571" s="271"/>
      <c r="DM1571" s="271"/>
      <c r="DN1571" s="271"/>
      <c r="DO1571" s="271"/>
      <c r="DP1571" s="271"/>
      <c r="DQ1571" s="271"/>
      <c r="DR1571" s="271"/>
      <c r="DS1571" s="271"/>
      <c r="DT1571" s="271"/>
      <c r="DU1571" s="271"/>
      <c r="DV1571" s="271"/>
      <c r="DW1571" s="271"/>
      <c r="DX1571" s="271"/>
      <c r="DY1571" s="271"/>
      <c r="DZ1571" s="271"/>
      <c r="EA1571" s="271"/>
      <c r="EB1571" s="271"/>
      <c r="EC1571" s="271"/>
      <c r="ED1571" s="271"/>
      <c r="EE1571" s="271"/>
      <c r="EF1571" s="271"/>
      <c r="EG1571" s="271"/>
      <c r="EH1571" s="271"/>
      <c r="EI1571" s="271"/>
      <c r="EJ1571" s="271"/>
      <c r="EK1571" s="271"/>
      <c r="EL1571" s="271"/>
      <c r="EM1571" s="271"/>
      <c r="EN1571" s="271"/>
      <c r="EO1571" s="271"/>
      <c r="EP1571" s="271"/>
      <c r="EQ1571" s="271"/>
      <c r="ER1571" s="271"/>
      <c r="ES1571" s="271"/>
      <c r="ET1571" s="271"/>
      <c r="EU1571" s="271"/>
      <c r="EV1571" s="271"/>
      <c r="EW1571" s="271"/>
      <c r="EX1571" s="271"/>
      <c r="EY1571" s="271"/>
      <c r="EZ1571" s="271"/>
      <c r="FA1571" s="271"/>
      <c r="FB1571" s="271"/>
      <c r="FC1571" s="271"/>
      <c r="FD1571" s="271"/>
      <c r="FE1571" s="271"/>
      <c r="FF1571" s="271"/>
      <c r="FG1571" s="271"/>
      <c r="FH1571" s="271"/>
      <c r="FI1571" s="271"/>
      <c r="FJ1571" s="271"/>
      <c r="FK1571" s="271"/>
      <c r="FL1571" s="271"/>
      <c r="FM1571" s="271"/>
      <c r="FN1571" s="271"/>
      <c r="FO1571" s="271"/>
      <c r="FP1571" s="271"/>
      <c r="FQ1571" s="271"/>
      <c r="FR1571" s="271"/>
      <c r="FS1571" s="271"/>
      <c r="FT1571" s="271"/>
      <c r="FU1571" s="271"/>
      <c r="FV1571" s="271"/>
      <c r="FW1571" s="271"/>
      <c r="FX1571" s="271"/>
      <c r="FY1571" s="271"/>
      <c r="FZ1571" s="271"/>
      <c r="GA1571" s="271"/>
      <c r="GB1571" s="271"/>
      <c r="GC1571" s="271"/>
      <c r="GD1571" s="271"/>
      <c r="GE1571" s="271"/>
      <c r="GF1571" s="271"/>
      <c r="GG1571" s="271"/>
      <c r="GH1571" s="271"/>
      <c r="GI1571" s="271"/>
      <c r="GJ1571" s="271"/>
      <c r="GK1571" s="271"/>
      <c r="GL1571" s="271"/>
      <c r="GM1571" s="271"/>
      <c r="GN1571" s="271"/>
      <c r="GO1571" s="271"/>
      <c r="GP1571" s="271"/>
      <c r="GQ1571" s="271"/>
      <c r="GR1571" s="271"/>
      <c r="GS1571" s="271"/>
      <c r="GT1571" s="271"/>
      <c r="GU1571" s="271"/>
      <c r="GV1571" s="271"/>
      <c r="GW1571" s="271"/>
      <c r="GX1571" s="271"/>
      <c r="GY1571" s="271"/>
      <c r="GZ1571" s="271"/>
      <c r="HA1571" s="271"/>
      <c r="HB1571" s="271"/>
      <c r="HC1571" s="271"/>
      <c r="HD1571" s="271"/>
      <c r="HE1571" s="271"/>
      <c r="HF1571" s="271"/>
      <c r="HG1571" s="271"/>
      <c r="HH1571" s="271"/>
      <c r="HI1571" s="271"/>
      <c r="HJ1571" s="271"/>
      <c r="HK1571" s="271"/>
      <c r="HL1571" s="271"/>
      <c r="HM1571" s="271"/>
      <c r="HN1571" s="271"/>
      <c r="HO1571" s="271"/>
      <c r="HP1571" s="271"/>
      <c r="HQ1571" s="271"/>
      <c r="HR1571" s="271"/>
      <c r="HS1571" s="271"/>
      <c r="HT1571" s="271"/>
      <c r="HU1571" s="271"/>
      <c r="HV1571" s="271"/>
      <c r="HW1571" s="271"/>
      <c r="HX1571" s="271"/>
      <c r="HY1571" s="271"/>
      <c r="HZ1571" s="271"/>
      <c r="IA1571" s="271"/>
      <c r="IB1571" s="271"/>
      <c r="IC1571" s="271"/>
      <c r="ID1571" s="271"/>
      <c r="IE1571" s="271"/>
      <c r="IF1571" s="271"/>
      <c r="IG1571" s="271"/>
      <c r="IH1571" s="271"/>
      <c r="II1571" s="271"/>
      <c r="IJ1571" s="271"/>
      <c r="IK1571" s="271"/>
      <c r="IL1571" s="271"/>
      <c r="IM1571" s="271"/>
      <c r="IN1571" s="271"/>
      <c r="IO1571" s="271"/>
      <c r="IP1571" s="271"/>
      <c r="IQ1571" s="271"/>
      <c r="IR1571" s="271"/>
      <c r="IS1571" s="271"/>
      <c r="IT1571" s="271"/>
      <c r="IU1571" s="271"/>
      <c r="IV1571" s="271"/>
    </row>
    <row r="1572" spans="1:256" s="250" customFormat="1" x14ac:dyDescent="0.2">
      <c r="A1572" s="240" t="s">
        <v>1247</v>
      </c>
      <c r="B1572" s="278">
        <v>36158.555555555555</v>
      </c>
      <c r="C1572" s="278">
        <v>36159.392361111109</v>
      </c>
      <c r="D1572" s="240" t="s">
        <v>1326</v>
      </c>
      <c r="E1572" s="240" t="s">
        <v>1327</v>
      </c>
      <c r="F1572" s="240"/>
      <c r="G1572" s="240">
        <v>50</v>
      </c>
      <c r="H1572" s="240"/>
      <c r="I1572" s="240"/>
      <c r="J1572" s="240"/>
      <c r="K1572" s="240"/>
      <c r="L1572" s="240"/>
      <c r="M1572" s="240">
        <v>187.26</v>
      </c>
      <c r="N1572" s="240" t="s">
        <v>1784</v>
      </c>
      <c r="O1572" s="240">
        <v>60</v>
      </c>
      <c r="P1572" s="240"/>
      <c r="Q1572" s="240">
        <v>92</v>
      </c>
      <c r="R1572" s="240"/>
      <c r="S1572" s="240">
        <v>7.6999999999999999E-2</v>
      </c>
      <c r="T1572" s="240"/>
      <c r="U1572" s="240">
        <v>0.64</v>
      </c>
      <c r="V1572" s="240"/>
      <c r="W1572" s="240"/>
      <c r="X1572" s="240"/>
      <c r="Y1572" s="240"/>
      <c r="Z1572" s="240"/>
      <c r="AA1572" s="240"/>
      <c r="AB1572" s="240"/>
      <c r="AC1572" s="240"/>
      <c r="AD1572" s="240" t="s">
        <v>1784</v>
      </c>
      <c r="AE1572" s="240">
        <v>18</v>
      </c>
      <c r="AF1572" s="240" t="s">
        <v>1784</v>
      </c>
      <c r="AG1572" s="240">
        <v>18</v>
      </c>
      <c r="AH1572" s="240"/>
      <c r="AI1572" s="240"/>
      <c r="AJ1572" s="240"/>
      <c r="AK1572" s="240"/>
      <c r="AL1572" s="240"/>
      <c r="AM1572" s="240">
        <v>7.65</v>
      </c>
      <c r="AN1572" s="240"/>
      <c r="AO1572" s="240"/>
      <c r="AP1572" s="240"/>
      <c r="AQ1572" s="240"/>
      <c r="AR1572" s="240"/>
      <c r="AS1572" s="240"/>
      <c r="AT1572" s="240"/>
      <c r="AU1572" s="240"/>
      <c r="AV1572" s="240"/>
      <c r="AW1572" s="240"/>
      <c r="AX1572" s="240"/>
      <c r="AY1572" s="240"/>
      <c r="AZ1572" s="240"/>
      <c r="BA1572" s="240">
        <v>8</v>
      </c>
      <c r="BB1572" s="240"/>
      <c r="BC1572" s="240">
        <v>95</v>
      </c>
      <c r="BD1572" s="240"/>
      <c r="BE1572" s="240">
        <v>0.28999999999999998</v>
      </c>
      <c r="BF1572" s="240"/>
      <c r="BG1572" s="240">
        <v>6</v>
      </c>
      <c r="BH1572" s="240"/>
      <c r="BI1572" s="240">
        <v>40</v>
      </c>
      <c r="BJ1572" s="240"/>
      <c r="BK1572" s="240">
        <v>1.4</v>
      </c>
      <c r="BL1572" s="240" t="s">
        <v>1784</v>
      </c>
      <c r="BM1572" s="240">
        <v>19</v>
      </c>
      <c r="BN1572" s="240"/>
      <c r="BO1572" s="240">
        <v>9.5000000000000001E-2</v>
      </c>
      <c r="BP1572" s="240"/>
      <c r="BQ1572" s="240"/>
      <c r="BR1572" s="240"/>
      <c r="BS1572" s="240"/>
      <c r="BT1572" s="240"/>
      <c r="BU1572" s="240">
        <v>400</v>
      </c>
      <c r="BV1572" s="240"/>
      <c r="BW1572" s="240"/>
      <c r="BX1572" s="240"/>
      <c r="BY1572" s="240"/>
      <c r="BZ1572" s="240"/>
      <c r="CA1572" s="240"/>
      <c r="CB1572" s="240"/>
      <c r="CC1572" s="240"/>
      <c r="CD1572" s="240"/>
      <c r="CE1572" s="240"/>
      <c r="CF1572" s="240"/>
      <c r="CG1572" s="240"/>
      <c r="CH1572" s="240"/>
      <c r="CI1572" s="240"/>
      <c r="CJ1572" s="240"/>
      <c r="CK1572" s="240"/>
      <c r="CL1572" s="240"/>
      <c r="CM1572" s="240"/>
      <c r="CN1572" s="240"/>
      <c r="CO1572" s="240"/>
      <c r="CP1572" s="240"/>
      <c r="CQ1572" s="240"/>
      <c r="CR1572" s="240"/>
      <c r="CS1572" s="240"/>
      <c r="CT1572" s="240"/>
      <c r="CU1572" s="240"/>
      <c r="CV1572" s="240"/>
      <c r="CW1572" s="240"/>
      <c r="CX1572" s="271"/>
      <c r="CY1572" s="271"/>
      <c r="CZ1572" s="271"/>
      <c r="DA1572" s="271"/>
      <c r="DB1572" s="271"/>
      <c r="DC1572" s="271"/>
      <c r="DD1572" s="271"/>
      <c r="DE1572" s="271"/>
      <c r="DF1572" s="271"/>
      <c r="DG1572" s="271"/>
      <c r="DH1572" s="271"/>
      <c r="DI1572" s="271"/>
      <c r="DJ1572" s="271"/>
      <c r="DK1572" s="271"/>
      <c r="DL1572" s="271"/>
      <c r="DM1572" s="271"/>
      <c r="DN1572" s="271"/>
      <c r="DO1572" s="271"/>
      <c r="DP1572" s="271"/>
      <c r="DQ1572" s="271"/>
      <c r="DR1572" s="271"/>
      <c r="DS1572" s="271"/>
      <c r="DT1572" s="271"/>
      <c r="DU1572" s="271"/>
      <c r="DV1572" s="271"/>
      <c r="DW1572" s="271"/>
      <c r="DX1572" s="271"/>
      <c r="DY1572" s="271"/>
      <c r="DZ1572" s="271"/>
      <c r="EA1572" s="271"/>
      <c r="EB1572" s="271"/>
      <c r="EC1572" s="271"/>
      <c r="ED1572" s="271"/>
      <c r="EE1572" s="271"/>
      <c r="EF1572" s="271"/>
      <c r="EG1572" s="271"/>
      <c r="EH1572" s="271"/>
      <c r="EI1572" s="271"/>
      <c r="EJ1572" s="271"/>
      <c r="EK1572" s="271"/>
      <c r="EL1572" s="271"/>
      <c r="EM1572" s="271"/>
      <c r="EN1572" s="271"/>
      <c r="EO1572" s="271"/>
      <c r="EP1572" s="271"/>
      <c r="EQ1572" s="271"/>
      <c r="ER1572" s="271"/>
      <c r="ES1572" s="271"/>
      <c r="ET1572" s="271"/>
      <c r="EU1572" s="271"/>
      <c r="EV1572" s="271"/>
      <c r="EW1572" s="271"/>
      <c r="EX1572" s="271"/>
      <c r="EY1572" s="271"/>
      <c r="EZ1572" s="271"/>
      <c r="FA1572" s="271"/>
      <c r="FB1572" s="271"/>
      <c r="FC1572" s="271"/>
      <c r="FD1572" s="271"/>
      <c r="FE1572" s="271"/>
      <c r="FF1572" s="271"/>
      <c r="FG1572" s="271"/>
      <c r="FH1572" s="271"/>
      <c r="FI1572" s="271"/>
      <c r="FJ1572" s="271"/>
      <c r="FK1572" s="271"/>
      <c r="FL1572" s="271"/>
      <c r="FM1572" s="271"/>
      <c r="FN1572" s="271"/>
      <c r="FO1572" s="271"/>
      <c r="FP1572" s="271"/>
      <c r="FQ1572" s="271"/>
      <c r="FR1572" s="271"/>
      <c r="FS1572" s="271"/>
      <c r="FT1572" s="271"/>
      <c r="FU1572" s="271"/>
      <c r="FV1572" s="271"/>
      <c r="FW1572" s="271"/>
      <c r="FX1572" s="271"/>
      <c r="FY1572" s="271"/>
      <c r="FZ1572" s="271"/>
      <c r="GA1572" s="271"/>
      <c r="GB1572" s="271"/>
      <c r="GC1572" s="271"/>
      <c r="GD1572" s="271"/>
      <c r="GE1572" s="271"/>
      <c r="GF1572" s="271"/>
      <c r="GG1572" s="271"/>
      <c r="GH1572" s="271"/>
      <c r="GI1572" s="271"/>
      <c r="GJ1572" s="271"/>
      <c r="GK1572" s="271"/>
      <c r="GL1572" s="271"/>
      <c r="GM1572" s="271"/>
      <c r="GN1572" s="271"/>
      <c r="GO1572" s="271"/>
      <c r="GP1572" s="271"/>
      <c r="GQ1572" s="271"/>
      <c r="GR1572" s="271"/>
      <c r="GS1572" s="271"/>
      <c r="GT1572" s="271"/>
      <c r="GU1572" s="271"/>
      <c r="GV1572" s="271"/>
      <c r="GW1572" s="271"/>
      <c r="GX1572" s="271"/>
      <c r="GY1572" s="271"/>
      <c r="GZ1572" s="271"/>
      <c r="HA1572" s="271"/>
      <c r="HB1572" s="271"/>
      <c r="HC1572" s="271"/>
      <c r="HD1572" s="271"/>
      <c r="HE1572" s="271"/>
      <c r="HF1572" s="271"/>
      <c r="HG1572" s="271"/>
      <c r="HH1572" s="271"/>
      <c r="HI1572" s="271"/>
      <c r="HJ1572" s="271"/>
      <c r="HK1572" s="271"/>
      <c r="HL1572" s="271"/>
      <c r="HM1572" s="271"/>
      <c r="HN1572" s="271"/>
      <c r="HO1572" s="271"/>
      <c r="HP1572" s="271"/>
      <c r="HQ1572" s="271"/>
      <c r="HR1572" s="271"/>
      <c r="HS1572" s="271"/>
      <c r="HT1572" s="271"/>
      <c r="HU1572" s="271"/>
      <c r="HV1572" s="271"/>
      <c r="HW1572" s="271"/>
      <c r="HX1572" s="271"/>
      <c r="HY1572" s="271"/>
      <c r="HZ1572" s="271"/>
      <c r="IA1572" s="271"/>
      <c r="IB1572" s="271"/>
      <c r="IC1572" s="271"/>
      <c r="ID1572" s="271"/>
      <c r="IE1572" s="271"/>
      <c r="IF1572" s="271"/>
      <c r="IG1572" s="271"/>
      <c r="IH1572" s="271"/>
      <c r="II1572" s="271"/>
      <c r="IJ1572" s="271"/>
      <c r="IK1572" s="271"/>
      <c r="IL1572" s="271"/>
      <c r="IM1572" s="271"/>
      <c r="IN1572" s="271"/>
      <c r="IO1572" s="271"/>
      <c r="IP1572" s="271"/>
      <c r="IQ1572" s="271"/>
      <c r="IR1572" s="271"/>
      <c r="IS1572" s="271"/>
      <c r="IT1572" s="271"/>
      <c r="IU1572" s="271"/>
      <c r="IV1572" s="271"/>
    </row>
    <row r="1573" spans="1:256" s="250" customFormat="1" x14ac:dyDescent="0.2">
      <c r="A1573" s="240" t="s">
        <v>1247</v>
      </c>
      <c r="B1573" s="278">
        <v>36177.607638888891</v>
      </c>
      <c r="C1573" s="278">
        <v>36178.447916666664</v>
      </c>
      <c r="D1573" s="240" t="s">
        <v>1328</v>
      </c>
      <c r="E1573" s="240" t="s">
        <v>1329</v>
      </c>
      <c r="F1573" s="240"/>
      <c r="G1573" s="240">
        <v>50</v>
      </c>
      <c r="H1573" s="240"/>
      <c r="I1573" s="240"/>
      <c r="J1573" s="240"/>
      <c r="K1573" s="240"/>
      <c r="L1573" s="240"/>
      <c r="M1573" s="240">
        <v>2618</v>
      </c>
      <c r="N1573" s="240"/>
      <c r="O1573" s="240">
        <v>124</v>
      </c>
      <c r="P1573" s="240"/>
      <c r="Q1573" s="240">
        <v>450</v>
      </c>
      <c r="R1573" s="240"/>
      <c r="S1573" s="240">
        <v>0.86699999999999999</v>
      </c>
      <c r="T1573" s="240"/>
      <c r="U1573" s="240">
        <v>4.6100000000000003</v>
      </c>
      <c r="V1573" s="240"/>
      <c r="W1573" s="240"/>
      <c r="X1573" s="240"/>
      <c r="Y1573" s="240"/>
      <c r="Z1573" s="240"/>
      <c r="AA1573" s="240"/>
      <c r="AB1573" s="240"/>
      <c r="AC1573" s="240"/>
      <c r="AD1573" s="240" t="s">
        <v>1784</v>
      </c>
      <c r="AE1573" s="240">
        <v>18</v>
      </c>
      <c r="AF1573" s="240"/>
      <c r="AG1573" s="240">
        <v>70</v>
      </c>
      <c r="AH1573" s="240"/>
      <c r="AI1573" s="240"/>
      <c r="AJ1573" s="240"/>
      <c r="AK1573" s="240"/>
      <c r="AL1573" s="240"/>
      <c r="AM1573" s="240">
        <v>7.3</v>
      </c>
      <c r="AN1573" s="240"/>
      <c r="AO1573" s="240"/>
      <c r="AP1573" s="240"/>
      <c r="AQ1573" s="240"/>
      <c r="AR1573" s="240"/>
      <c r="AS1573" s="240"/>
      <c r="AT1573" s="240"/>
      <c r="AU1573" s="240"/>
      <c r="AV1573" s="240"/>
      <c r="AW1573" s="240"/>
      <c r="AX1573" s="240"/>
      <c r="AY1573" s="240"/>
      <c r="AZ1573" s="240"/>
      <c r="BA1573" s="240">
        <v>114</v>
      </c>
      <c r="BB1573" s="240"/>
      <c r="BC1573" s="240">
        <v>58</v>
      </c>
      <c r="BD1573" s="240"/>
      <c r="BE1573" s="240">
        <v>1.2</v>
      </c>
      <c r="BF1573" s="240"/>
      <c r="BG1573" s="240">
        <v>36</v>
      </c>
      <c r="BH1573" s="240"/>
      <c r="BI1573" s="240">
        <v>12</v>
      </c>
      <c r="BJ1573" s="240"/>
      <c r="BK1573" s="240">
        <v>33</v>
      </c>
      <c r="BL1573" s="240"/>
      <c r="BM1573" s="240">
        <v>220</v>
      </c>
      <c r="BN1573" s="240"/>
      <c r="BO1573" s="240">
        <v>0.28199999999999997</v>
      </c>
      <c r="BP1573" s="240"/>
      <c r="BQ1573" s="240"/>
      <c r="BR1573" s="240"/>
      <c r="BS1573" s="240"/>
      <c r="BT1573" s="240"/>
      <c r="BU1573" s="240">
        <v>190</v>
      </c>
      <c r="BV1573" s="240"/>
      <c r="BW1573" s="240"/>
      <c r="BX1573" s="240"/>
      <c r="BY1573" s="240"/>
      <c r="BZ1573" s="240"/>
      <c r="CA1573" s="240"/>
      <c r="CB1573" s="240"/>
      <c r="CC1573" s="240"/>
      <c r="CD1573" s="240"/>
      <c r="CE1573" s="240"/>
      <c r="CF1573" s="240"/>
      <c r="CG1573" s="240"/>
      <c r="CH1573" s="240"/>
      <c r="CI1573" s="240"/>
      <c r="CJ1573" s="240"/>
      <c r="CK1573" s="240"/>
      <c r="CL1573" s="240"/>
      <c r="CM1573" s="240"/>
      <c r="CN1573" s="240"/>
      <c r="CO1573" s="240"/>
      <c r="CP1573" s="240"/>
      <c r="CQ1573" s="240"/>
      <c r="CR1573" s="240"/>
      <c r="CS1573" s="240"/>
      <c r="CT1573" s="240"/>
      <c r="CU1573" s="240"/>
      <c r="CV1573" s="240"/>
      <c r="CW1573" s="240"/>
      <c r="CX1573" s="271"/>
      <c r="CY1573" s="271"/>
      <c r="CZ1573" s="271"/>
      <c r="DA1573" s="271"/>
      <c r="DB1573" s="271"/>
      <c r="DC1573" s="271"/>
      <c r="DD1573" s="271"/>
      <c r="DE1573" s="271"/>
      <c r="DF1573" s="271"/>
      <c r="DG1573" s="271"/>
      <c r="DH1573" s="271"/>
      <c r="DI1573" s="271"/>
      <c r="DJ1573" s="271"/>
      <c r="DK1573" s="271"/>
      <c r="DL1573" s="271"/>
      <c r="DM1573" s="271"/>
      <c r="DN1573" s="271"/>
      <c r="DO1573" s="271"/>
      <c r="DP1573" s="271"/>
      <c r="DQ1573" s="271"/>
      <c r="DR1573" s="271"/>
      <c r="DS1573" s="271"/>
      <c r="DT1573" s="271"/>
      <c r="DU1573" s="271"/>
      <c r="DV1573" s="271"/>
      <c r="DW1573" s="271"/>
      <c r="DX1573" s="271"/>
      <c r="DY1573" s="271"/>
      <c r="DZ1573" s="271"/>
      <c r="EA1573" s="271"/>
      <c r="EB1573" s="271"/>
      <c r="EC1573" s="271"/>
      <c r="ED1573" s="271"/>
      <c r="EE1573" s="271"/>
      <c r="EF1573" s="271"/>
      <c r="EG1573" s="271"/>
      <c r="EH1573" s="271"/>
      <c r="EI1573" s="271"/>
      <c r="EJ1573" s="271"/>
      <c r="EK1573" s="271"/>
      <c r="EL1573" s="271"/>
      <c r="EM1573" s="271"/>
      <c r="EN1573" s="271"/>
      <c r="EO1573" s="271"/>
      <c r="EP1573" s="271"/>
      <c r="EQ1573" s="271"/>
      <c r="ER1573" s="271"/>
      <c r="ES1573" s="271"/>
      <c r="ET1573" s="271"/>
      <c r="EU1573" s="271"/>
      <c r="EV1573" s="271"/>
      <c r="EW1573" s="271"/>
      <c r="EX1573" s="271"/>
      <c r="EY1573" s="271"/>
      <c r="EZ1573" s="271"/>
      <c r="FA1573" s="271"/>
      <c r="FB1573" s="271"/>
      <c r="FC1573" s="271"/>
      <c r="FD1573" s="271"/>
      <c r="FE1573" s="271"/>
      <c r="FF1573" s="271"/>
      <c r="FG1573" s="271"/>
      <c r="FH1573" s="271"/>
      <c r="FI1573" s="271"/>
      <c r="FJ1573" s="271"/>
      <c r="FK1573" s="271"/>
      <c r="FL1573" s="271"/>
      <c r="FM1573" s="271"/>
      <c r="FN1573" s="271"/>
      <c r="FO1573" s="271"/>
      <c r="FP1573" s="271"/>
      <c r="FQ1573" s="271"/>
      <c r="FR1573" s="271"/>
      <c r="FS1573" s="271"/>
      <c r="FT1573" s="271"/>
      <c r="FU1573" s="271"/>
      <c r="FV1573" s="271"/>
      <c r="FW1573" s="271"/>
      <c r="FX1573" s="271"/>
      <c r="FY1573" s="271"/>
      <c r="FZ1573" s="271"/>
      <c r="GA1573" s="271"/>
      <c r="GB1573" s="271"/>
      <c r="GC1573" s="271"/>
      <c r="GD1573" s="271"/>
      <c r="GE1573" s="271"/>
      <c r="GF1573" s="271"/>
      <c r="GG1573" s="271"/>
      <c r="GH1573" s="271"/>
      <c r="GI1573" s="271"/>
      <c r="GJ1573" s="271"/>
      <c r="GK1573" s="271"/>
      <c r="GL1573" s="271"/>
      <c r="GM1573" s="271"/>
      <c r="GN1573" s="271"/>
      <c r="GO1573" s="271"/>
      <c r="GP1573" s="271"/>
      <c r="GQ1573" s="271"/>
      <c r="GR1573" s="271"/>
      <c r="GS1573" s="271"/>
      <c r="GT1573" s="271"/>
      <c r="GU1573" s="271"/>
      <c r="GV1573" s="271"/>
      <c r="GW1573" s="271"/>
      <c r="GX1573" s="271"/>
      <c r="GY1573" s="271"/>
      <c r="GZ1573" s="271"/>
      <c r="HA1573" s="271"/>
      <c r="HB1573" s="271"/>
      <c r="HC1573" s="271"/>
      <c r="HD1573" s="271"/>
      <c r="HE1573" s="271"/>
      <c r="HF1573" s="271"/>
      <c r="HG1573" s="271"/>
      <c r="HH1573" s="271"/>
      <c r="HI1573" s="271"/>
      <c r="HJ1573" s="271"/>
      <c r="HK1573" s="271"/>
      <c r="HL1573" s="271"/>
      <c r="HM1573" s="271"/>
      <c r="HN1573" s="271"/>
      <c r="HO1573" s="271"/>
      <c r="HP1573" s="271"/>
      <c r="HQ1573" s="271"/>
      <c r="HR1573" s="271"/>
      <c r="HS1573" s="271"/>
      <c r="HT1573" s="271"/>
      <c r="HU1573" s="271"/>
      <c r="HV1573" s="271"/>
      <c r="HW1573" s="271"/>
      <c r="HX1573" s="271"/>
      <c r="HY1573" s="271"/>
      <c r="HZ1573" s="271"/>
      <c r="IA1573" s="271"/>
      <c r="IB1573" s="271"/>
      <c r="IC1573" s="271"/>
      <c r="ID1573" s="271"/>
      <c r="IE1573" s="271"/>
      <c r="IF1573" s="271"/>
      <c r="IG1573" s="271"/>
      <c r="IH1573" s="271"/>
      <c r="II1573" s="271"/>
      <c r="IJ1573" s="271"/>
      <c r="IK1573" s="271"/>
      <c r="IL1573" s="271"/>
      <c r="IM1573" s="271"/>
      <c r="IN1573" s="271"/>
      <c r="IO1573" s="271"/>
      <c r="IP1573" s="271"/>
      <c r="IQ1573" s="271"/>
      <c r="IR1573" s="271"/>
      <c r="IS1573" s="271"/>
      <c r="IT1573" s="271"/>
      <c r="IU1573" s="271"/>
      <c r="IV1573" s="271"/>
    </row>
    <row r="1574" spans="1:256" s="250" customFormat="1" x14ac:dyDescent="0.2">
      <c r="A1574" s="240" t="s">
        <v>1247</v>
      </c>
      <c r="B1574" s="278">
        <v>36177.751388888886</v>
      </c>
      <c r="C1574" s="278"/>
      <c r="D1574" s="240" t="s">
        <v>1330</v>
      </c>
      <c r="E1574" s="240"/>
      <c r="F1574" s="240"/>
      <c r="G1574" s="240">
        <v>70</v>
      </c>
      <c r="H1574" s="240"/>
      <c r="I1574" s="240"/>
      <c r="J1574" s="240"/>
      <c r="K1574" s="240">
        <v>77</v>
      </c>
      <c r="L1574" s="240"/>
      <c r="M1574" s="240"/>
      <c r="N1574" s="240"/>
      <c r="O1574" s="240"/>
      <c r="P1574" s="240"/>
      <c r="Q1574" s="240"/>
      <c r="R1574" s="240"/>
      <c r="S1574" s="240"/>
      <c r="T1574" s="240"/>
      <c r="U1574" s="240"/>
      <c r="V1574" s="240"/>
      <c r="W1574" s="240"/>
      <c r="X1574" s="240"/>
      <c r="Y1574" s="240"/>
      <c r="Z1574" s="240"/>
      <c r="AA1574" s="240"/>
      <c r="AB1574" s="240"/>
      <c r="AC1574" s="240"/>
      <c r="AD1574" s="240"/>
      <c r="AE1574" s="240"/>
      <c r="AF1574" s="240"/>
      <c r="AG1574" s="240"/>
      <c r="AH1574" s="240"/>
      <c r="AI1574" s="240"/>
      <c r="AJ1574" s="240"/>
      <c r="AK1574" s="240"/>
      <c r="AL1574" s="240"/>
      <c r="AM1574" s="240"/>
      <c r="AN1574" s="240"/>
      <c r="AO1574" s="240"/>
      <c r="AP1574" s="240"/>
      <c r="AQ1574" s="240"/>
      <c r="AR1574" s="240"/>
      <c r="AS1574" s="240"/>
      <c r="AT1574" s="240"/>
      <c r="AU1574" s="240"/>
      <c r="AV1574" s="240"/>
      <c r="AW1574" s="240"/>
      <c r="AX1574" s="240"/>
      <c r="AY1574" s="240"/>
      <c r="AZ1574" s="240"/>
      <c r="BA1574" s="240"/>
      <c r="BB1574" s="240"/>
      <c r="BC1574" s="240"/>
      <c r="BD1574" s="240"/>
      <c r="BE1574" s="240"/>
      <c r="BF1574" s="240"/>
      <c r="BG1574" s="240"/>
      <c r="BH1574" s="240"/>
      <c r="BI1574" s="240"/>
      <c r="BJ1574" s="240"/>
      <c r="BK1574" s="240"/>
      <c r="BL1574" s="240"/>
      <c r="BM1574" s="240"/>
      <c r="BN1574" s="240"/>
      <c r="BO1574" s="240"/>
      <c r="BP1574" s="240"/>
      <c r="BQ1574" s="240"/>
      <c r="BR1574" s="240"/>
      <c r="BS1574" s="240"/>
      <c r="BT1574" s="240"/>
      <c r="BU1574" s="240"/>
      <c r="BV1574" s="240"/>
      <c r="BW1574" s="240">
        <v>7.76</v>
      </c>
      <c r="BX1574" s="240"/>
      <c r="BY1574" s="240"/>
      <c r="BZ1574" s="240"/>
      <c r="CA1574" s="240"/>
      <c r="CB1574" s="240"/>
      <c r="CC1574" s="240"/>
      <c r="CD1574" s="240"/>
      <c r="CE1574" s="240"/>
      <c r="CF1574" s="240"/>
      <c r="CG1574" s="240"/>
      <c r="CH1574" s="240"/>
      <c r="CI1574" s="240"/>
      <c r="CJ1574" s="240"/>
      <c r="CK1574" s="240"/>
      <c r="CL1574" s="240"/>
      <c r="CM1574" s="240"/>
      <c r="CN1574" s="240"/>
      <c r="CO1574" s="240"/>
      <c r="CP1574" s="240"/>
      <c r="CQ1574" s="240"/>
      <c r="CR1574" s="240"/>
      <c r="CS1574" s="240"/>
      <c r="CT1574" s="240"/>
      <c r="CU1574" s="240"/>
      <c r="CV1574" s="240"/>
      <c r="CW1574" s="240"/>
      <c r="CX1574" s="271"/>
      <c r="CY1574" s="271"/>
      <c r="CZ1574" s="271"/>
      <c r="DA1574" s="271"/>
      <c r="DB1574" s="271"/>
      <c r="DC1574" s="271"/>
      <c r="DD1574" s="271"/>
      <c r="DE1574" s="271"/>
      <c r="DF1574" s="271"/>
      <c r="DG1574" s="271"/>
      <c r="DH1574" s="271"/>
      <c r="DI1574" s="271"/>
      <c r="DJ1574" s="271"/>
      <c r="DK1574" s="271"/>
      <c r="DL1574" s="271"/>
      <c r="DM1574" s="271"/>
      <c r="DN1574" s="271"/>
      <c r="DO1574" s="271"/>
      <c r="DP1574" s="271"/>
      <c r="DQ1574" s="271"/>
      <c r="DR1574" s="271"/>
      <c r="DS1574" s="271"/>
      <c r="DT1574" s="271"/>
      <c r="DU1574" s="271"/>
      <c r="DV1574" s="271"/>
      <c r="DW1574" s="271"/>
      <c r="DX1574" s="271"/>
      <c r="DY1574" s="271"/>
      <c r="DZ1574" s="271"/>
      <c r="EA1574" s="271"/>
      <c r="EB1574" s="271"/>
      <c r="EC1574" s="271"/>
      <c r="ED1574" s="271"/>
      <c r="EE1574" s="271"/>
      <c r="EF1574" s="271"/>
      <c r="EG1574" s="271"/>
      <c r="EH1574" s="271"/>
      <c r="EI1574" s="271"/>
      <c r="EJ1574" s="271"/>
      <c r="EK1574" s="271"/>
      <c r="EL1574" s="271"/>
      <c r="EM1574" s="271"/>
      <c r="EN1574" s="271"/>
      <c r="EO1574" s="271"/>
      <c r="EP1574" s="271"/>
      <c r="EQ1574" s="271"/>
      <c r="ER1574" s="271"/>
      <c r="ES1574" s="271"/>
      <c r="ET1574" s="271"/>
      <c r="EU1574" s="271"/>
      <c r="EV1574" s="271"/>
      <c r="EW1574" s="271"/>
      <c r="EX1574" s="271"/>
      <c r="EY1574" s="271"/>
      <c r="EZ1574" s="271"/>
      <c r="FA1574" s="271"/>
      <c r="FB1574" s="271"/>
      <c r="FC1574" s="271"/>
      <c r="FD1574" s="271"/>
      <c r="FE1574" s="271"/>
      <c r="FF1574" s="271"/>
      <c r="FG1574" s="271"/>
      <c r="FH1574" s="271"/>
      <c r="FI1574" s="271"/>
      <c r="FJ1574" s="271"/>
      <c r="FK1574" s="271"/>
      <c r="FL1574" s="271"/>
      <c r="FM1574" s="271"/>
      <c r="FN1574" s="271"/>
      <c r="FO1574" s="271"/>
      <c r="FP1574" s="271"/>
      <c r="FQ1574" s="271"/>
      <c r="FR1574" s="271"/>
      <c r="FS1574" s="271"/>
      <c r="FT1574" s="271"/>
      <c r="FU1574" s="271"/>
      <c r="FV1574" s="271"/>
      <c r="FW1574" s="271"/>
      <c r="FX1574" s="271"/>
      <c r="FY1574" s="271"/>
      <c r="FZ1574" s="271"/>
      <c r="GA1574" s="271"/>
      <c r="GB1574" s="271"/>
      <c r="GC1574" s="271"/>
      <c r="GD1574" s="271"/>
      <c r="GE1574" s="271"/>
      <c r="GF1574" s="271"/>
      <c r="GG1574" s="271"/>
      <c r="GH1574" s="271"/>
      <c r="GI1574" s="271"/>
      <c r="GJ1574" s="271"/>
      <c r="GK1574" s="271"/>
      <c r="GL1574" s="271"/>
      <c r="GM1574" s="271"/>
      <c r="GN1574" s="271"/>
      <c r="GO1574" s="271"/>
      <c r="GP1574" s="271"/>
      <c r="GQ1574" s="271"/>
      <c r="GR1574" s="271"/>
      <c r="GS1574" s="271"/>
      <c r="GT1574" s="271"/>
      <c r="GU1574" s="271"/>
      <c r="GV1574" s="271"/>
      <c r="GW1574" s="271"/>
      <c r="GX1574" s="271"/>
      <c r="GY1574" s="271"/>
      <c r="GZ1574" s="271"/>
      <c r="HA1574" s="271"/>
      <c r="HB1574" s="271"/>
      <c r="HC1574" s="271"/>
      <c r="HD1574" s="271"/>
      <c r="HE1574" s="271"/>
      <c r="HF1574" s="271"/>
      <c r="HG1574" s="271"/>
      <c r="HH1574" s="271"/>
      <c r="HI1574" s="271"/>
      <c r="HJ1574" s="271"/>
      <c r="HK1574" s="271"/>
      <c r="HL1574" s="271"/>
      <c r="HM1574" s="271"/>
      <c r="HN1574" s="271"/>
      <c r="HO1574" s="271"/>
      <c r="HP1574" s="271"/>
      <c r="HQ1574" s="271"/>
      <c r="HR1574" s="271"/>
      <c r="HS1574" s="271"/>
      <c r="HT1574" s="271"/>
      <c r="HU1574" s="271"/>
      <c r="HV1574" s="271"/>
      <c r="HW1574" s="271"/>
      <c r="HX1574" s="271"/>
      <c r="HY1574" s="271"/>
      <c r="HZ1574" s="271"/>
      <c r="IA1574" s="271"/>
      <c r="IB1574" s="271"/>
      <c r="IC1574" s="271"/>
      <c r="ID1574" s="271"/>
      <c r="IE1574" s="271"/>
      <c r="IF1574" s="271"/>
      <c r="IG1574" s="271"/>
      <c r="IH1574" s="271"/>
      <c r="II1574" s="271"/>
      <c r="IJ1574" s="271"/>
      <c r="IK1574" s="271"/>
      <c r="IL1574" s="271"/>
      <c r="IM1574" s="271"/>
      <c r="IN1574" s="271"/>
      <c r="IO1574" s="271"/>
      <c r="IP1574" s="271"/>
      <c r="IQ1574" s="271"/>
      <c r="IR1574" s="271"/>
      <c r="IS1574" s="271"/>
      <c r="IT1574" s="271"/>
      <c r="IU1574" s="271"/>
      <c r="IV1574" s="271"/>
    </row>
    <row r="1575" spans="1:256" s="250" customFormat="1" x14ac:dyDescent="0.2">
      <c r="A1575" s="240" t="s">
        <v>1247</v>
      </c>
      <c r="B1575" s="278">
        <v>36199.635416666664</v>
      </c>
      <c r="C1575" s="278"/>
      <c r="D1575" s="240" t="s">
        <v>1331</v>
      </c>
      <c r="E1575" s="240" t="s">
        <v>1332</v>
      </c>
      <c r="F1575" s="240"/>
      <c r="G1575" s="240">
        <v>10</v>
      </c>
      <c r="H1575" s="240"/>
      <c r="I1575" s="240"/>
      <c r="J1575" s="240"/>
      <c r="K1575" s="240">
        <v>10</v>
      </c>
      <c r="L1575" s="240"/>
      <c r="M1575" s="240"/>
      <c r="N1575" s="240"/>
      <c r="O1575" s="240">
        <v>18.899999999999999</v>
      </c>
      <c r="P1575" s="240"/>
      <c r="Q1575" s="240">
        <v>51</v>
      </c>
      <c r="R1575" s="240"/>
      <c r="S1575" s="240">
        <v>0.72</v>
      </c>
      <c r="T1575" s="240"/>
      <c r="U1575" s="240">
        <v>1.87</v>
      </c>
      <c r="V1575" s="240"/>
      <c r="W1575" s="240"/>
      <c r="X1575" s="240"/>
      <c r="Y1575" s="240"/>
      <c r="Z1575" s="240"/>
      <c r="AA1575" s="240"/>
      <c r="AB1575" s="240"/>
      <c r="AC1575" s="240"/>
      <c r="AD1575" s="240" t="s">
        <v>1784</v>
      </c>
      <c r="AE1575" s="240">
        <v>18</v>
      </c>
      <c r="AF1575" s="240" t="s">
        <v>1784</v>
      </c>
      <c r="AG1575" s="240">
        <v>18</v>
      </c>
      <c r="AH1575" s="240"/>
      <c r="AI1575" s="240"/>
      <c r="AJ1575" s="240"/>
      <c r="AK1575" s="240"/>
      <c r="AL1575" s="240"/>
      <c r="AM1575" s="240">
        <v>7.95</v>
      </c>
      <c r="AN1575" s="240"/>
      <c r="AO1575" s="240"/>
      <c r="AP1575" s="240"/>
      <c r="AQ1575" s="240"/>
      <c r="AR1575" s="240"/>
      <c r="AS1575" s="240"/>
      <c r="AT1575" s="240"/>
      <c r="AU1575" s="240"/>
      <c r="AV1575" s="240"/>
      <c r="AW1575" s="240"/>
      <c r="AX1575" s="240"/>
      <c r="AY1575" s="240"/>
      <c r="AZ1575" s="240"/>
      <c r="BA1575" s="240">
        <v>8</v>
      </c>
      <c r="BB1575" s="240"/>
      <c r="BC1575" s="240">
        <v>110</v>
      </c>
      <c r="BD1575" s="240"/>
      <c r="BE1575" s="240">
        <v>0.06</v>
      </c>
      <c r="BF1575" s="240"/>
      <c r="BG1575" s="240">
        <v>3</v>
      </c>
      <c r="BH1575" s="240"/>
      <c r="BI1575" s="240">
        <v>47</v>
      </c>
      <c r="BJ1575" s="240"/>
      <c r="BK1575" s="240">
        <v>3.1</v>
      </c>
      <c r="BL1575" s="240"/>
      <c r="BM1575" s="240">
        <v>28</v>
      </c>
      <c r="BN1575" s="240"/>
      <c r="BO1575" s="240">
        <v>5.5E-2</v>
      </c>
      <c r="BP1575" s="240"/>
      <c r="BQ1575" s="240"/>
      <c r="BR1575" s="240"/>
      <c r="BS1575" s="240"/>
      <c r="BT1575" s="240"/>
      <c r="BU1575" s="240">
        <v>470</v>
      </c>
      <c r="BV1575" s="240"/>
      <c r="BW1575" s="240"/>
      <c r="BX1575" s="240"/>
      <c r="BY1575" s="240"/>
      <c r="BZ1575" s="240"/>
      <c r="CA1575" s="240"/>
      <c r="CB1575" s="240"/>
      <c r="CC1575" s="240"/>
      <c r="CD1575" s="240"/>
      <c r="CE1575" s="240"/>
      <c r="CF1575" s="240"/>
      <c r="CG1575" s="240"/>
      <c r="CH1575" s="240"/>
      <c r="CI1575" s="240"/>
      <c r="CJ1575" s="240"/>
      <c r="CK1575" s="240"/>
      <c r="CL1575" s="240"/>
      <c r="CM1575" s="240"/>
      <c r="CN1575" s="240"/>
      <c r="CO1575" s="240"/>
      <c r="CP1575" s="240"/>
      <c r="CQ1575" s="240"/>
      <c r="CR1575" s="240"/>
      <c r="CS1575" s="240"/>
      <c r="CT1575" s="240"/>
      <c r="CU1575" s="240"/>
      <c r="CV1575" s="240"/>
      <c r="CW1575" s="240"/>
      <c r="CX1575" s="271"/>
      <c r="CY1575" s="271"/>
      <c r="CZ1575" s="271"/>
      <c r="DA1575" s="271"/>
      <c r="DB1575" s="271"/>
      <c r="DC1575" s="271"/>
      <c r="DD1575" s="271"/>
      <c r="DE1575" s="271"/>
      <c r="DF1575" s="271"/>
      <c r="DG1575" s="271"/>
      <c r="DH1575" s="271"/>
      <c r="DI1575" s="271"/>
      <c r="DJ1575" s="271"/>
      <c r="DK1575" s="271"/>
      <c r="DL1575" s="271"/>
      <c r="DM1575" s="271"/>
      <c r="DN1575" s="271"/>
      <c r="DO1575" s="271"/>
      <c r="DP1575" s="271"/>
      <c r="DQ1575" s="271"/>
      <c r="DR1575" s="271"/>
      <c r="DS1575" s="271"/>
      <c r="DT1575" s="271"/>
      <c r="DU1575" s="271"/>
      <c r="DV1575" s="271"/>
      <c r="DW1575" s="271"/>
      <c r="DX1575" s="271"/>
      <c r="DY1575" s="271"/>
      <c r="DZ1575" s="271"/>
      <c r="EA1575" s="271"/>
      <c r="EB1575" s="271"/>
      <c r="EC1575" s="271"/>
      <c r="ED1575" s="271"/>
      <c r="EE1575" s="271"/>
      <c r="EF1575" s="271"/>
      <c r="EG1575" s="271"/>
      <c r="EH1575" s="271"/>
      <c r="EI1575" s="271"/>
      <c r="EJ1575" s="271"/>
      <c r="EK1575" s="271"/>
      <c r="EL1575" s="271"/>
      <c r="EM1575" s="271"/>
      <c r="EN1575" s="271"/>
      <c r="EO1575" s="271"/>
      <c r="EP1575" s="271"/>
      <c r="EQ1575" s="271"/>
      <c r="ER1575" s="271"/>
      <c r="ES1575" s="271"/>
      <c r="ET1575" s="271"/>
      <c r="EU1575" s="271"/>
      <c r="EV1575" s="271"/>
      <c r="EW1575" s="271"/>
      <c r="EX1575" s="271"/>
      <c r="EY1575" s="271"/>
      <c r="EZ1575" s="271"/>
      <c r="FA1575" s="271"/>
      <c r="FB1575" s="271"/>
      <c r="FC1575" s="271"/>
      <c r="FD1575" s="271"/>
      <c r="FE1575" s="271"/>
      <c r="FF1575" s="271"/>
      <c r="FG1575" s="271"/>
      <c r="FH1575" s="271"/>
      <c r="FI1575" s="271"/>
      <c r="FJ1575" s="271"/>
      <c r="FK1575" s="271"/>
      <c r="FL1575" s="271"/>
      <c r="FM1575" s="271"/>
      <c r="FN1575" s="271"/>
      <c r="FO1575" s="271"/>
      <c r="FP1575" s="271"/>
      <c r="FQ1575" s="271"/>
      <c r="FR1575" s="271"/>
      <c r="FS1575" s="271"/>
      <c r="FT1575" s="271"/>
      <c r="FU1575" s="271"/>
      <c r="FV1575" s="271"/>
      <c r="FW1575" s="271"/>
      <c r="FX1575" s="271"/>
      <c r="FY1575" s="271"/>
      <c r="FZ1575" s="271"/>
      <c r="GA1575" s="271"/>
      <c r="GB1575" s="271"/>
      <c r="GC1575" s="271"/>
      <c r="GD1575" s="271"/>
      <c r="GE1575" s="271"/>
      <c r="GF1575" s="271"/>
      <c r="GG1575" s="271"/>
      <c r="GH1575" s="271"/>
      <c r="GI1575" s="271"/>
      <c r="GJ1575" s="271"/>
      <c r="GK1575" s="271"/>
      <c r="GL1575" s="271"/>
      <c r="GM1575" s="271"/>
      <c r="GN1575" s="271"/>
      <c r="GO1575" s="271"/>
      <c r="GP1575" s="271"/>
      <c r="GQ1575" s="271"/>
      <c r="GR1575" s="271"/>
      <c r="GS1575" s="271"/>
      <c r="GT1575" s="271"/>
      <c r="GU1575" s="271"/>
      <c r="GV1575" s="271"/>
      <c r="GW1575" s="271"/>
      <c r="GX1575" s="271"/>
      <c r="GY1575" s="271"/>
      <c r="GZ1575" s="271"/>
      <c r="HA1575" s="271"/>
      <c r="HB1575" s="271"/>
      <c r="HC1575" s="271"/>
      <c r="HD1575" s="271"/>
      <c r="HE1575" s="271"/>
      <c r="HF1575" s="271"/>
      <c r="HG1575" s="271"/>
      <c r="HH1575" s="271"/>
      <c r="HI1575" s="271"/>
      <c r="HJ1575" s="271"/>
      <c r="HK1575" s="271"/>
      <c r="HL1575" s="271"/>
      <c r="HM1575" s="271"/>
      <c r="HN1575" s="271"/>
      <c r="HO1575" s="271"/>
      <c r="HP1575" s="271"/>
      <c r="HQ1575" s="271"/>
      <c r="HR1575" s="271"/>
      <c r="HS1575" s="271"/>
      <c r="HT1575" s="271"/>
      <c r="HU1575" s="271"/>
      <c r="HV1575" s="271"/>
      <c r="HW1575" s="271"/>
      <c r="HX1575" s="271"/>
      <c r="HY1575" s="271"/>
      <c r="HZ1575" s="271"/>
      <c r="IA1575" s="271"/>
      <c r="IB1575" s="271"/>
      <c r="IC1575" s="271"/>
      <c r="ID1575" s="271"/>
      <c r="IE1575" s="271"/>
      <c r="IF1575" s="271"/>
      <c r="IG1575" s="271"/>
      <c r="IH1575" s="271"/>
      <c r="II1575" s="271"/>
      <c r="IJ1575" s="271"/>
      <c r="IK1575" s="271"/>
      <c r="IL1575" s="271"/>
      <c r="IM1575" s="271"/>
      <c r="IN1575" s="271"/>
      <c r="IO1575" s="271"/>
      <c r="IP1575" s="271"/>
      <c r="IQ1575" s="271"/>
      <c r="IR1575" s="271"/>
      <c r="IS1575" s="271"/>
      <c r="IT1575" s="271"/>
      <c r="IU1575" s="271"/>
      <c r="IV1575" s="271"/>
    </row>
    <row r="1576" spans="1:256" s="250" customFormat="1" x14ac:dyDescent="0.2">
      <c r="A1576" s="240" t="s">
        <v>1247</v>
      </c>
      <c r="B1576" s="278">
        <v>36232.682638888888</v>
      </c>
      <c r="C1576" s="278">
        <v>36232.931944444441</v>
      </c>
      <c r="D1576" s="240" t="s">
        <v>1333</v>
      </c>
      <c r="E1576" s="240" t="s">
        <v>1334</v>
      </c>
      <c r="F1576" s="240"/>
      <c r="G1576" s="240">
        <v>50</v>
      </c>
      <c r="H1576" s="240"/>
      <c r="I1576" s="240"/>
      <c r="J1576" s="240"/>
      <c r="K1576" s="240"/>
      <c r="L1576" s="240"/>
      <c r="M1576" s="240">
        <v>199.92</v>
      </c>
      <c r="N1576" s="240"/>
      <c r="O1576" s="240">
        <v>279</v>
      </c>
      <c r="P1576" s="240"/>
      <c r="Q1576" s="240">
        <v>310</v>
      </c>
      <c r="R1576" s="240"/>
      <c r="S1576" s="240">
        <v>0.85899999999999999</v>
      </c>
      <c r="T1576" s="240"/>
      <c r="U1576" s="240">
        <v>2.58</v>
      </c>
      <c r="V1576" s="240"/>
      <c r="W1576" s="240"/>
      <c r="X1576" s="240"/>
      <c r="Y1576" s="240"/>
      <c r="Z1576" s="240"/>
      <c r="AA1576" s="240"/>
      <c r="AB1576" s="240"/>
      <c r="AC1576" s="240"/>
      <c r="AD1576" s="240" t="s">
        <v>1784</v>
      </c>
      <c r="AE1576" s="240">
        <v>18</v>
      </c>
      <c r="AF1576" s="240"/>
      <c r="AG1576" s="240">
        <v>34</v>
      </c>
      <c r="AH1576" s="240"/>
      <c r="AI1576" s="240"/>
      <c r="AJ1576" s="240"/>
      <c r="AK1576" s="240"/>
      <c r="AL1576" s="240"/>
      <c r="AM1576" s="240">
        <v>7.77</v>
      </c>
      <c r="AN1576" s="240"/>
      <c r="AO1576" s="240"/>
      <c r="AP1576" s="240"/>
      <c r="AQ1576" s="240"/>
      <c r="AR1576" s="240"/>
      <c r="AS1576" s="240"/>
      <c r="AT1576" s="240"/>
      <c r="AU1576" s="240"/>
      <c r="AV1576" s="240"/>
      <c r="AW1576" s="240"/>
      <c r="AX1576" s="240"/>
      <c r="AY1576" s="240"/>
      <c r="AZ1576" s="240"/>
      <c r="BA1576" s="240">
        <v>31</v>
      </c>
      <c r="BB1576" s="240"/>
      <c r="BC1576" s="240"/>
      <c r="BD1576" s="240"/>
      <c r="BE1576" s="240"/>
      <c r="BF1576" s="240"/>
      <c r="BG1576" s="240"/>
      <c r="BH1576" s="240"/>
      <c r="BI1576" s="240"/>
      <c r="BJ1576" s="240"/>
      <c r="BK1576" s="240"/>
      <c r="BL1576" s="240"/>
      <c r="BM1576" s="240"/>
      <c r="BN1576" s="240"/>
      <c r="BO1576" s="240">
        <v>7.2999999999999995E-2</v>
      </c>
      <c r="BP1576" s="240"/>
      <c r="BQ1576" s="240"/>
      <c r="BR1576" s="240"/>
      <c r="BS1576" s="240"/>
      <c r="BT1576" s="240"/>
      <c r="BU1576" s="240"/>
      <c r="BV1576" s="240"/>
      <c r="BW1576" s="240"/>
      <c r="BX1576" s="240"/>
      <c r="BY1576" s="240"/>
      <c r="BZ1576" s="240"/>
      <c r="CA1576" s="240"/>
      <c r="CB1576" s="240"/>
      <c r="CC1576" s="240"/>
      <c r="CD1576" s="240"/>
      <c r="CE1576" s="240"/>
      <c r="CF1576" s="240"/>
      <c r="CG1576" s="240"/>
      <c r="CH1576" s="240"/>
      <c r="CI1576" s="240"/>
      <c r="CJ1576" s="240"/>
      <c r="CK1576" s="240"/>
      <c r="CL1576" s="240"/>
      <c r="CM1576" s="240"/>
      <c r="CN1576" s="240"/>
      <c r="CO1576" s="240"/>
      <c r="CP1576" s="240"/>
      <c r="CQ1576" s="240"/>
      <c r="CR1576" s="240"/>
      <c r="CS1576" s="240"/>
      <c r="CT1576" s="240"/>
      <c r="CU1576" s="240"/>
      <c r="CV1576" s="240"/>
      <c r="CW1576" s="240"/>
      <c r="CX1576" s="271"/>
      <c r="CY1576" s="271"/>
      <c r="CZ1576" s="271"/>
      <c r="DA1576" s="271"/>
      <c r="DB1576" s="271"/>
      <c r="DC1576" s="271"/>
      <c r="DD1576" s="271"/>
      <c r="DE1576" s="271"/>
      <c r="DF1576" s="271"/>
      <c r="DG1576" s="271"/>
      <c r="DH1576" s="271"/>
      <c r="DI1576" s="271"/>
      <c r="DJ1576" s="271"/>
      <c r="DK1576" s="271"/>
      <c r="DL1576" s="271"/>
      <c r="DM1576" s="271"/>
      <c r="DN1576" s="271"/>
      <c r="DO1576" s="271"/>
      <c r="DP1576" s="271"/>
      <c r="DQ1576" s="271"/>
      <c r="DR1576" s="271"/>
      <c r="DS1576" s="271"/>
      <c r="DT1576" s="271"/>
      <c r="DU1576" s="271"/>
      <c r="DV1576" s="271"/>
      <c r="DW1576" s="271"/>
      <c r="DX1576" s="271"/>
      <c r="DY1576" s="271"/>
      <c r="DZ1576" s="271"/>
      <c r="EA1576" s="271"/>
      <c r="EB1576" s="271"/>
      <c r="EC1576" s="271"/>
      <c r="ED1576" s="271"/>
      <c r="EE1576" s="271"/>
      <c r="EF1576" s="271"/>
      <c r="EG1576" s="271"/>
      <c r="EH1576" s="271"/>
      <c r="EI1576" s="271"/>
      <c r="EJ1576" s="271"/>
      <c r="EK1576" s="271"/>
      <c r="EL1576" s="271"/>
      <c r="EM1576" s="271"/>
      <c r="EN1576" s="271"/>
      <c r="EO1576" s="271"/>
      <c r="EP1576" s="271"/>
      <c r="EQ1576" s="271"/>
      <c r="ER1576" s="271"/>
      <c r="ES1576" s="271"/>
      <c r="ET1576" s="271"/>
      <c r="EU1576" s="271"/>
      <c r="EV1576" s="271"/>
      <c r="EW1576" s="271"/>
      <c r="EX1576" s="271"/>
      <c r="EY1576" s="271"/>
      <c r="EZ1576" s="271"/>
      <c r="FA1576" s="271"/>
      <c r="FB1576" s="271"/>
      <c r="FC1576" s="271"/>
      <c r="FD1576" s="271"/>
      <c r="FE1576" s="271"/>
      <c r="FF1576" s="271"/>
      <c r="FG1576" s="271"/>
      <c r="FH1576" s="271"/>
      <c r="FI1576" s="271"/>
      <c r="FJ1576" s="271"/>
      <c r="FK1576" s="271"/>
      <c r="FL1576" s="271"/>
      <c r="FM1576" s="271"/>
      <c r="FN1576" s="271"/>
      <c r="FO1576" s="271"/>
      <c r="FP1576" s="271"/>
      <c r="FQ1576" s="271"/>
      <c r="FR1576" s="271"/>
      <c r="FS1576" s="271"/>
      <c r="FT1576" s="271"/>
      <c r="FU1576" s="271"/>
      <c r="FV1576" s="271"/>
      <c r="FW1576" s="271"/>
      <c r="FX1576" s="271"/>
      <c r="FY1576" s="271"/>
      <c r="FZ1576" s="271"/>
      <c r="GA1576" s="271"/>
      <c r="GB1576" s="271"/>
      <c r="GC1576" s="271"/>
      <c r="GD1576" s="271"/>
      <c r="GE1576" s="271"/>
      <c r="GF1576" s="271"/>
      <c r="GG1576" s="271"/>
      <c r="GH1576" s="271"/>
      <c r="GI1576" s="271"/>
      <c r="GJ1576" s="271"/>
      <c r="GK1576" s="271"/>
      <c r="GL1576" s="271"/>
      <c r="GM1576" s="271"/>
      <c r="GN1576" s="271"/>
      <c r="GO1576" s="271"/>
      <c r="GP1576" s="271"/>
      <c r="GQ1576" s="271"/>
      <c r="GR1576" s="271"/>
      <c r="GS1576" s="271"/>
      <c r="GT1576" s="271"/>
      <c r="GU1576" s="271"/>
      <c r="GV1576" s="271"/>
      <c r="GW1576" s="271"/>
      <c r="GX1576" s="271"/>
      <c r="GY1576" s="271"/>
      <c r="GZ1576" s="271"/>
      <c r="HA1576" s="271"/>
      <c r="HB1576" s="271"/>
      <c r="HC1576" s="271"/>
      <c r="HD1576" s="271"/>
      <c r="HE1576" s="271"/>
      <c r="HF1576" s="271"/>
      <c r="HG1576" s="271"/>
      <c r="HH1576" s="271"/>
      <c r="HI1576" s="271"/>
      <c r="HJ1576" s="271"/>
      <c r="HK1576" s="271"/>
      <c r="HL1576" s="271"/>
      <c r="HM1576" s="271"/>
      <c r="HN1576" s="271"/>
      <c r="HO1576" s="271"/>
      <c r="HP1576" s="271"/>
      <c r="HQ1576" s="271"/>
      <c r="HR1576" s="271"/>
      <c r="HS1576" s="271"/>
      <c r="HT1576" s="271"/>
      <c r="HU1576" s="271"/>
      <c r="HV1576" s="271"/>
      <c r="HW1576" s="271"/>
      <c r="HX1576" s="271"/>
      <c r="HY1576" s="271"/>
      <c r="HZ1576" s="271"/>
      <c r="IA1576" s="271"/>
      <c r="IB1576" s="271"/>
      <c r="IC1576" s="271"/>
      <c r="ID1576" s="271"/>
      <c r="IE1576" s="271"/>
      <c r="IF1576" s="271"/>
      <c r="IG1576" s="271"/>
      <c r="IH1576" s="271"/>
      <c r="II1576" s="271"/>
      <c r="IJ1576" s="271"/>
      <c r="IK1576" s="271"/>
      <c r="IL1576" s="271"/>
      <c r="IM1576" s="271"/>
      <c r="IN1576" s="271"/>
      <c r="IO1576" s="271"/>
      <c r="IP1576" s="271"/>
      <c r="IQ1576" s="271"/>
      <c r="IR1576" s="271"/>
      <c r="IS1576" s="271"/>
      <c r="IT1576" s="271"/>
      <c r="IU1576" s="271"/>
      <c r="IV1576" s="271"/>
    </row>
    <row r="1577" spans="1:256" s="250" customFormat="1" x14ac:dyDescent="0.2">
      <c r="A1577" s="240" t="s">
        <v>1247</v>
      </c>
      <c r="B1577" s="278">
        <v>36234.645833333336</v>
      </c>
      <c r="C1577" s="278">
        <v>36236.118055555555</v>
      </c>
      <c r="D1577" s="240" t="s">
        <v>1335</v>
      </c>
      <c r="E1577" s="240" t="s">
        <v>1336</v>
      </c>
      <c r="F1577" s="240"/>
      <c r="G1577" s="240">
        <v>50</v>
      </c>
      <c r="H1577" s="240"/>
      <c r="I1577" s="240"/>
      <c r="J1577" s="240"/>
      <c r="K1577" s="240"/>
      <c r="L1577" s="240"/>
      <c r="M1577" s="240">
        <v>2390</v>
      </c>
      <c r="N1577" s="240"/>
      <c r="O1577" s="240">
        <v>130</v>
      </c>
      <c r="P1577" s="240"/>
      <c r="Q1577" s="240">
        <v>240</v>
      </c>
      <c r="R1577" s="240"/>
      <c r="S1577" s="240">
        <v>0.60399999999999998</v>
      </c>
      <c r="T1577" s="240"/>
      <c r="U1577" s="240">
        <v>2.42</v>
      </c>
      <c r="V1577" s="240"/>
      <c r="W1577" s="240"/>
      <c r="X1577" s="240"/>
      <c r="Y1577" s="240"/>
      <c r="Z1577" s="240"/>
      <c r="AA1577" s="240"/>
      <c r="AB1577" s="240"/>
      <c r="AC1577" s="240"/>
      <c r="AD1577" s="240" t="s">
        <v>1784</v>
      </c>
      <c r="AE1577" s="240">
        <v>18</v>
      </c>
      <c r="AF1577" s="240"/>
      <c r="AG1577" s="240">
        <v>36</v>
      </c>
      <c r="AH1577" s="240"/>
      <c r="AI1577" s="240"/>
      <c r="AJ1577" s="240"/>
      <c r="AK1577" s="240"/>
      <c r="AL1577" s="240"/>
      <c r="AM1577" s="240">
        <v>7.9</v>
      </c>
      <c r="AN1577" s="240"/>
      <c r="AO1577" s="240"/>
      <c r="AP1577" s="240"/>
      <c r="AQ1577" s="240"/>
      <c r="AR1577" s="240"/>
      <c r="AS1577" s="240"/>
      <c r="AT1577" s="240"/>
      <c r="AU1577" s="240"/>
      <c r="AV1577" s="240"/>
      <c r="AW1577" s="240"/>
      <c r="AX1577" s="240"/>
      <c r="AY1577" s="240"/>
      <c r="AZ1577" s="240"/>
      <c r="BA1577" s="240">
        <v>46</v>
      </c>
      <c r="BB1577" s="240"/>
      <c r="BC1577" s="240"/>
      <c r="BD1577" s="240"/>
      <c r="BE1577" s="240"/>
      <c r="BF1577" s="240"/>
      <c r="BG1577" s="240"/>
      <c r="BH1577" s="240"/>
      <c r="BI1577" s="240"/>
      <c r="BJ1577" s="240"/>
      <c r="BK1577" s="240"/>
      <c r="BL1577" s="240"/>
      <c r="BM1577" s="240"/>
      <c r="BN1577" s="240"/>
      <c r="BO1577" s="240"/>
      <c r="BP1577" s="240"/>
      <c r="BQ1577" s="240"/>
      <c r="BR1577" s="240"/>
      <c r="BS1577" s="240"/>
      <c r="BT1577" s="240"/>
      <c r="BU1577" s="240"/>
      <c r="BV1577" s="240"/>
      <c r="BW1577" s="240"/>
      <c r="BX1577" s="240"/>
      <c r="BY1577" s="240"/>
      <c r="BZ1577" s="240"/>
      <c r="CA1577" s="240"/>
      <c r="CB1577" s="240"/>
      <c r="CC1577" s="240"/>
      <c r="CD1577" s="240"/>
      <c r="CE1577" s="240"/>
      <c r="CF1577" s="240"/>
      <c r="CG1577" s="240"/>
      <c r="CH1577" s="240"/>
      <c r="CI1577" s="240"/>
      <c r="CJ1577" s="240"/>
      <c r="CK1577" s="240"/>
      <c r="CL1577" s="240"/>
      <c r="CM1577" s="240"/>
      <c r="CN1577" s="240"/>
      <c r="CO1577" s="240"/>
      <c r="CP1577" s="240"/>
      <c r="CQ1577" s="240"/>
      <c r="CR1577" s="240"/>
      <c r="CS1577" s="240"/>
      <c r="CT1577" s="240"/>
      <c r="CU1577" s="240"/>
      <c r="CV1577" s="240"/>
      <c r="CW1577" s="240"/>
      <c r="CX1577" s="271"/>
      <c r="CY1577" s="271"/>
      <c r="CZ1577" s="271"/>
      <c r="DA1577" s="271"/>
      <c r="DB1577" s="271"/>
      <c r="DC1577" s="271"/>
      <c r="DD1577" s="271"/>
      <c r="DE1577" s="271"/>
      <c r="DF1577" s="271"/>
      <c r="DG1577" s="271"/>
      <c r="DH1577" s="271"/>
      <c r="DI1577" s="271"/>
      <c r="DJ1577" s="271"/>
      <c r="DK1577" s="271"/>
      <c r="DL1577" s="271"/>
      <c r="DM1577" s="271"/>
      <c r="DN1577" s="271"/>
      <c r="DO1577" s="271"/>
      <c r="DP1577" s="271"/>
      <c r="DQ1577" s="271"/>
      <c r="DR1577" s="271"/>
      <c r="DS1577" s="271"/>
      <c r="DT1577" s="271"/>
      <c r="DU1577" s="271"/>
      <c r="DV1577" s="271"/>
      <c r="DW1577" s="271"/>
      <c r="DX1577" s="271"/>
      <c r="DY1577" s="271"/>
      <c r="DZ1577" s="271"/>
      <c r="EA1577" s="271"/>
      <c r="EB1577" s="271"/>
      <c r="EC1577" s="271"/>
      <c r="ED1577" s="271"/>
      <c r="EE1577" s="271"/>
      <c r="EF1577" s="271"/>
      <c r="EG1577" s="271"/>
      <c r="EH1577" s="271"/>
      <c r="EI1577" s="271"/>
      <c r="EJ1577" s="271"/>
      <c r="EK1577" s="271"/>
      <c r="EL1577" s="271"/>
      <c r="EM1577" s="271"/>
      <c r="EN1577" s="271"/>
      <c r="EO1577" s="271"/>
      <c r="EP1577" s="271"/>
      <c r="EQ1577" s="271"/>
      <c r="ER1577" s="271"/>
      <c r="ES1577" s="271"/>
      <c r="ET1577" s="271"/>
      <c r="EU1577" s="271"/>
      <c r="EV1577" s="271"/>
      <c r="EW1577" s="271"/>
      <c r="EX1577" s="271"/>
      <c r="EY1577" s="271"/>
      <c r="EZ1577" s="271"/>
      <c r="FA1577" s="271"/>
      <c r="FB1577" s="271"/>
      <c r="FC1577" s="271"/>
      <c r="FD1577" s="271"/>
      <c r="FE1577" s="271"/>
      <c r="FF1577" s="271"/>
      <c r="FG1577" s="271"/>
      <c r="FH1577" s="271"/>
      <c r="FI1577" s="271"/>
      <c r="FJ1577" s="271"/>
      <c r="FK1577" s="271"/>
      <c r="FL1577" s="271"/>
      <c r="FM1577" s="271"/>
      <c r="FN1577" s="271"/>
      <c r="FO1577" s="271"/>
      <c r="FP1577" s="271"/>
      <c r="FQ1577" s="271"/>
      <c r="FR1577" s="271"/>
      <c r="FS1577" s="271"/>
      <c r="FT1577" s="271"/>
      <c r="FU1577" s="271"/>
      <c r="FV1577" s="271"/>
      <c r="FW1577" s="271"/>
      <c r="FX1577" s="271"/>
      <c r="FY1577" s="271"/>
      <c r="FZ1577" s="271"/>
      <c r="GA1577" s="271"/>
      <c r="GB1577" s="271"/>
      <c r="GC1577" s="271"/>
      <c r="GD1577" s="271"/>
      <c r="GE1577" s="271"/>
      <c r="GF1577" s="271"/>
      <c r="GG1577" s="271"/>
      <c r="GH1577" s="271"/>
      <c r="GI1577" s="271"/>
      <c r="GJ1577" s="271"/>
      <c r="GK1577" s="271"/>
      <c r="GL1577" s="271"/>
      <c r="GM1577" s="271"/>
      <c r="GN1577" s="271"/>
      <c r="GO1577" s="271"/>
      <c r="GP1577" s="271"/>
      <c r="GQ1577" s="271"/>
      <c r="GR1577" s="271"/>
      <c r="GS1577" s="271"/>
      <c r="GT1577" s="271"/>
      <c r="GU1577" s="271"/>
      <c r="GV1577" s="271"/>
      <c r="GW1577" s="271"/>
      <c r="GX1577" s="271"/>
      <c r="GY1577" s="271"/>
      <c r="GZ1577" s="271"/>
      <c r="HA1577" s="271"/>
      <c r="HB1577" s="271"/>
      <c r="HC1577" s="271"/>
      <c r="HD1577" s="271"/>
      <c r="HE1577" s="271"/>
      <c r="HF1577" s="271"/>
      <c r="HG1577" s="271"/>
      <c r="HH1577" s="271"/>
      <c r="HI1577" s="271"/>
      <c r="HJ1577" s="271"/>
      <c r="HK1577" s="271"/>
      <c r="HL1577" s="271"/>
      <c r="HM1577" s="271"/>
      <c r="HN1577" s="271"/>
      <c r="HO1577" s="271"/>
      <c r="HP1577" s="271"/>
      <c r="HQ1577" s="271"/>
      <c r="HR1577" s="271"/>
      <c r="HS1577" s="271"/>
      <c r="HT1577" s="271"/>
      <c r="HU1577" s="271"/>
      <c r="HV1577" s="271"/>
      <c r="HW1577" s="271"/>
      <c r="HX1577" s="271"/>
      <c r="HY1577" s="271"/>
      <c r="HZ1577" s="271"/>
      <c r="IA1577" s="271"/>
      <c r="IB1577" s="271"/>
      <c r="IC1577" s="271"/>
      <c r="ID1577" s="271"/>
      <c r="IE1577" s="271"/>
      <c r="IF1577" s="271"/>
      <c r="IG1577" s="271"/>
      <c r="IH1577" s="271"/>
      <c r="II1577" s="271"/>
      <c r="IJ1577" s="271"/>
      <c r="IK1577" s="271"/>
      <c r="IL1577" s="271"/>
      <c r="IM1577" s="271"/>
      <c r="IN1577" s="271"/>
      <c r="IO1577" s="271"/>
      <c r="IP1577" s="271"/>
      <c r="IQ1577" s="271"/>
      <c r="IR1577" s="271"/>
      <c r="IS1577" s="271"/>
      <c r="IT1577" s="271"/>
      <c r="IU1577" s="271"/>
      <c r="IV1577" s="271"/>
    </row>
    <row r="1578" spans="1:256" s="250" customFormat="1" x14ac:dyDescent="0.2">
      <c r="A1578" s="240" t="s">
        <v>1247</v>
      </c>
      <c r="B1578" s="278">
        <v>36243.362500000003</v>
      </c>
      <c r="C1578" s="278"/>
      <c r="D1578" s="240" t="s">
        <v>1337</v>
      </c>
      <c r="E1578" s="240" t="s">
        <v>1338</v>
      </c>
      <c r="F1578" s="240"/>
      <c r="G1578" s="240">
        <v>10</v>
      </c>
      <c r="H1578" s="240"/>
      <c r="I1578" s="240"/>
      <c r="J1578" s="240"/>
      <c r="K1578" s="240">
        <v>5.9</v>
      </c>
      <c r="L1578" s="240"/>
      <c r="M1578" s="240"/>
      <c r="N1578" s="240"/>
      <c r="O1578" s="240">
        <v>14.4</v>
      </c>
      <c r="P1578" s="240"/>
      <c r="Q1578" s="240">
        <v>30</v>
      </c>
      <c r="R1578" s="240"/>
      <c r="S1578" s="240">
        <v>0.11899999999999999</v>
      </c>
      <c r="T1578" s="240"/>
      <c r="U1578" s="240">
        <v>0.71</v>
      </c>
      <c r="V1578" s="240"/>
      <c r="W1578" s="240"/>
      <c r="X1578" s="240"/>
      <c r="Y1578" s="240"/>
      <c r="Z1578" s="240"/>
      <c r="AA1578" s="240"/>
      <c r="AB1578" s="240"/>
      <c r="AC1578" s="240"/>
      <c r="AD1578" s="240" t="s">
        <v>1784</v>
      </c>
      <c r="AE1578" s="240">
        <v>18</v>
      </c>
      <c r="AF1578" s="240" t="s">
        <v>1784</v>
      </c>
      <c r="AG1578" s="240">
        <v>18</v>
      </c>
      <c r="AH1578" s="240"/>
      <c r="AI1578" s="240"/>
      <c r="AJ1578" s="240"/>
      <c r="AK1578" s="240"/>
      <c r="AL1578" s="240"/>
      <c r="AM1578" s="240">
        <v>7.92</v>
      </c>
      <c r="AN1578" s="240"/>
      <c r="AO1578" s="240"/>
      <c r="AP1578" s="240"/>
      <c r="AQ1578" s="240"/>
      <c r="AR1578" s="240"/>
      <c r="AS1578" s="240"/>
      <c r="AT1578" s="240"/>
      <c r="AU1578" s="240"/>
      <c r="AV1578" s="240"/>
      <c r="AW1578" s="240"/>
      <c r="AX1578" s="240"/>
      <c r="AY1578" s="240"/>
      <c r="AZ1578" s="240"/>
      <c r="BA1578" s="240"/>
      <c r="BB1578" s="240"/>
      <c r="BC1578" s="240"/>
      <c r="BD1578" s="240"/>
      <c r="BE1578" s="240"/>
      <c r="BF1578" s="240"/>
      <c r="BG1578" s="240"/>
      <c r="BH1578" s="240"/>
      <c r="BI1578" s="240"/>
      <c r="BJ1578" s="240"/>
      <c r="BK1578" s="240"/>
      <c r="BL1578" s="240"/>
      <c r="BM1578" s="240"/>
      <c r="BN1578" s="240"/>
      <c r="BO1578" s="240"/>
      <c r="BP1578" s="240"/>
      <c r="BQ1578" s="240"/>
      <c r="BR1578" s="240"/>
      <c r="BS1578" s="240"/>
      <c r="BT1578" s="240"/>
      <c r="BU1578" s="240"/>
      <c r="BV1578" s="240"/>
      <c r="BW1578" s="240"/>
      <c r="BX1578" s="240"/>
      <c r="BY1578" s="240"/>
      <c r="BZ1578" s="240"/>
      <c r="CA1578" s="240"/>
      <c r="CB1578" s="240"/>
      <c r="CC1578" s="240"/>
      <c r="CD1578" s="240"/>
      <c r="CE1578" s="240"/>
      <c r="CF1578" s="240"/>
      <c r="CG1578" s="240"/>
      <c r="CH1578" s="240"/>
      <c r="CI1578" s="240"/>
      <c r="CJ1578" s="240"/>
      <c r="CK1578" s="240"/>
      <c r="CL1578" s="240"/>
      <c r="CM1578" s="240"/>
      <c r="CN1578" s="240"/>
      <c r="CO1578" s="240"/>
      <c r="CP1578" s="240"/>
      <c r="CQ1578" s="240"/>
      <c r="CR1578" s="240"/>
      <c r="CS1578" s="240"/>
      <c r="CT1578" s="240"/>
      <c r="CU1578" s="240"/>
      <c r="CV1578" s="240"/>
      <c r="CW1578" s="240"/>
      <c r="CX1578" s="271"/>
      <c r="CY1578" s="271"/>
      <c r="CZ1578" s="271"/>
      <c r="DA1578" s="271"/>
      <c r="DB1578" s="271"/>
      <c r="DC1578" s="271"/>
      <c r="DD1578" s="271"/>
      <c r="DE1578" s="271"/>
      <c r="DF1578" s="271"/>
      <c r="DG1578" s="271"/>
      <c r="DH1578" s="271"/>
      <c r="DI1578" s="271"/>
      <c r="DJ1578" s="271"/>
      <c r="DK1578" s="271"/>
      <c r="DL1578" s="271"/>
      <c r="DM1578" s="271"/>
      <c r="DN1578" s="271"/>
      <c r="DO1578" s="271"/>
      <c r="DP1578" s="271"/>
      <c r="DQ1578" s="271"/>
      <c r="DR1578" s="271"/>
      <c r="DS1578" s="271"/>
      <c r="DT1578" s="271"/>
      <c r="DU1578" s="271"/>
      <c r="DV1578" s="271"/>
      <c r="DW1578" s="271"/>
      <c r="DX1578" s="271"/>
      <c r="DY1578" s="271"/>
      <c r="DZ1578" s="271"/>
      <c r="EA1578" s="271"/>
      <c r="EB1578" s="271"/>
      <c r="EC1578" s="271"/>
      <c r="ED1578" s="271"/>
      <c r="EE1578" s="271"/>
      <c r="EF1578" s="271"/>
      <c r="EG1578" s="271"/>
      <c r="EH1578" s="271"/>
      <c r="EI1578" s="271"/>
      <c r="EJ1578" s="271"/>
      <c r="EK1578" s="271"/>
      <c r="EL1578" s="271"/>
      <c r="EM1578" s="271"/>
      <c r="EN1578" s="271"/>
      <c r="EO1578" s="271"/>
      <c r="EP1578" s="271"/>
      <c r="EQ1578" s="271"/>
      <c r="ER1578" s="271"/>
      <c r="ES1578" s="271"/>
      <c r="ET1578" s="271"/>
      <c r="EU1578" s="271"/>
      <c r="EV1578" s="271"/>
      <c r="EW1578" s="271"/>
      <c r="EX1578" s="271"/>
      <c r="EY1578" s="271"/>
      <c r="EZ1578" s="271"/>
      <c r="FA1578" s="271"/>
      <c r="FB1578" s="271"/>
      <c r="FC1578" s="271"/>
      <c r="FD1578" s="271"/>
      <c r="FE1578" s="271"/>
      <c r="FF1578" s="271"/>
      <c r="FG1578" s="271"/>
      <c r="FH1578" s="271"/>
      <c r="FI1578" s="271"/>
      <c r="FJ1578" s="271"/>
      <c r="FK1578" s="271"/>
      <c r="FL1578" s="271"/>
      <c r="FM1578" s="271"/>
      <c r="FN1578" s="271"/>
      <c r="FO1578" s="271"/>
      <c r="FP1578" s="271"/>
      <c r="FQ1578" s="271"/>
      <c r="FR1578" s="271"/>
      <c r="FS1578" s="271"/>
      <c r="FT1578" s="271"/>
      <c r="FU1578" s="271"/>
      <c r="FV1578" s="271"/>
      <c r="FW1578" s="271"/>
      <c r="FX1578" s="271"/>
      <c r="FY1578" s="271"/>
      <c r="FZ1578" s="271"/>
      <c r="GA1578" s="271"/>
      <c r="GB1578" s="271"/>
      <c r="GC1578" s="271"/>
      <c r="GD1578" s="271"/>
      <c r="GE1578" s="271"/>
      <c r="GF1578" s="271"/>
      <c r="GG1578" s="271"/>
      <c r="GH1578" s="271"/>
      <c r="GI1578" s="271"/>
      <c r="GJ1578" s="271"/>
      <c r="GK1578" s="271"/>
      <c r="GL1578" s="271"/>
      <c r="GM1578" s="271"/>
      <c r="GN1578" s="271"/>
      <c r="GO1578" s="271"/>
      <c r="GP1578" s="271"/>
      <c r="GQ1578" s="271"/>
      <c r="GR1578" s="271"/>
      <c r="GS1578" s="271"/>
      <c r="GT1578" s="271"/>
      <c r="GU1578" s="271"/>
      <c r="GV1578" s="271"/>
      <c r="GW1578" s="271"/>
      <c r="GX1578" s="271"/>
      <c r="GY1578" s="271"/>
      <c r="GZ1578" s="271"/>
      <c r="HA1578" s="271"/>
      <c r="HB1578" s="271"/>
      <c r="HC1578" s="271"/>
      <c r="HD1578" s="271"/>
      <c r="HE1578" s="271"/>
      <c r="HF1578" s="271"/>
      <c r="HG1578" s="271"/>
      <c r="HH1578" s="271"/>
      <c r="HI1578" s="271"/>
      <c r="HJ1578" s="271"/>
      <c r="HK1578" s="271"/>
      <c r="HL1578" s="271"/>
      <c r="HM1578" s="271"/>
      <c r="HN1578" s="271"/>
      <c r="HO1578" s="271"/>
      <c r="HP1578" s="271"/>
      <c r="HQ1578" s="271"/>
      <c r="HR1578" s="271"/>
      <c r="HS1578" s="271"/>
      <c r="HT1578" s="271"/>
      <c r="HU1578" s="271"/>
      <c r="HV1578" s="271"/>
      <c r="HW1578" s="271"/>
      <c r="HX1578" s="271"/>
      <c r="HY1578" s="271"/>
      <c r="HZ1578" s="271"/>
      <c r="IA1578" s="271"/>
      <c r="IB1578" s="271"/>
      <c r="IC1578" s="271"/>
      <c r="ID1578" s="271"/>
      <c r="IE1578" s="271"/>
      <c r="IF1578" s="271"/>
      <c r="IG1578" s="271"/>
      <c r="IH1578" s="271"/>
      <c r="II1578" s="271"/>
      <c r="IJ1578" s="271"/>
      <c r="IK1578" s="271"/>
      <c r="IL1578" s="271"/>
      <c r="IM1578" s="271"/>
      <c r="IN1578" s="271"/>
      <c r="IO1578" s="271"/>
      <c r="IP1578" s="271"/>
      <c r="IQ1578" s="271"/>
      <c r="IR1578" s="271"/>
      <c r="IS1578" s="271"/>
      <c r="IT1578" s="271"/>
      <c r="IU1578" s="271"/>
      <c r="IV1578" s="271"/>
    </row>
    <row r="1579" spans="1:256" s="250" customFormat="1" x14ac:dyDescent="0.2">
      <c r="A1579" s="240" t="s">
        <v>1247</v>
      </c>
      <c r="B1579" s="278">
        <v>36250.383333333331</v>
      </c>
      <c r="C1579" s="278"/>
      <c r="D1579" s="240" t="s">
        <v>1339</v>
      </c>
      <c r="E1579" s="240" t="s">
        <v>1340</v>
      </c>
      <c r="F1579" s="240"/>
      <c r="G1579" s="240">
        <v>10</v>
      </c>
      <c r="H1579" s="240"/>
      <c r="I1579" s="240"/>
      <c r="J1579" s="240"/>
      <c r="K1579" s="240">
        <v>4.4000000000000004</v>
      </c>
      <c r="L1579" s="240"/>
      <c r="M1579" s="240"/>
      <c r="N1579" s="240" t="s">
        <v>1784</v>
      </c>
      <c r="O1579" s="240">
        <v>6</v>
      </c>
      <c r="P1579" s="240" t="s">
        <v>1784</v>
      </c>
      <c r="Q1579" s="240">
        <v>9</v>
      </c>
      <c r="R1579" s="240" t="s">
        <v>1784</v>
      </c>
      <c r="S1579" s="240">
        <v>1.2999999999999999E-2</v>
      </c>
      <c r="T1579" s="240"/>
      <c r="U1579" s="240">
        <v>0.57999999999999996</v>
      </c>
      <c r="V1579" s="240"/>
      <c r="W1579" s="240"/>
      <c r="X1579" s="240"/>
      <c r="Y1579" s="240"/>
      <c r="Z1579" s="240"/>
      <c r="AA1579" s="240"/>
      <c r="AB1579" s="240"/>
      <c r="AC1579" s="240"/>
      <c r="AD1579" s="240" t="s">
        <v>1784</v>
      </c>
      <c r="AE1579" s="240">
        <v>18</v>
      </c>
      <c r="AF1579" s="240" t="s">
        <v>1784</v>
      </c>
      <c r="AG1579" s="240">
        <v>18</v>
      </c>
      <c r="AH1579" s="240"/>
      <c r="AI1579" s="240"/>
      <c r="AJ1579" s="240"/>
      <c r="AK1579" s="240"/>
      <c r="AL1579" s="240"/>
      <c r="AM1579" s="240">
        <v>8.1999999999999993</v>
      </c>
      <c r="AN1579" s="240"/>
      <c r="AO1579" s="240"/>
      <c r="AP1579" s="240"/>
      <c r="AQ1579" s="240"/>
      <c r="AR1579" s="240"/>
      <c r="AS1579" s="240"/>
      <c r="AT1579" s="240"/>
      <c r="AU1579" s="240"/>
      <c r="AV1579" s="240"/>
      <c r="AW1579" s="240"/>
      <c r="AX1579" s="240"/>
      <c r="AY1579" s="240"/>
      <c r="AZ1579" s="240"/>
      <c r="BA1579" s="240"/>
      <c r="BB1579" s="240"/>
      <c r="BC1579" s="240"/>
      <c r="BD1579" s="240"/>
      <c r="BE1579" s="240"/>
      <c r="BF1579" s="240"/>
      <c r="BG1579" s="240"/>
      <c r="BH1579" s="240"/>
      <c r="BI1579" s="240"/>
      <c r="BJ1579" s="240"/>
      <c r="BK1579" s="240"/>
      <c r="BL1579" s="240"/>
      <c r="BM1579" s="240"/>
      <c r="BN1579" s="240"/>
      <c r="BO1579" s="240"/>
      <c r="BP1579" s="240"/>
      <c r="BQ1579" s="240"/>
      <c r="BR1579" s="240"/>
      <c r="BS1579" s="240"/>
      <c r="BT1579" s="240"/>
      <c r="BU1579" s="240"/>
      <c r="BV1579" s="240"/>
      <c r="BW1579" s="240"/>
      <c r="BX1579" s="240"/>
      <c r="BY1579" s="240"/>
      <c r="BZ1579" s="240"/>
      <c r="CA1579" s="240"/>
      <c r="CB1579" s="240"/>
      <c r="CC1579" s="240"/>
      <c r="CD1579" s="240"/>
      <c r="CE1579" s="240"/>
      <c r="CF1579" s="240"/>
      <c r="CG1579" s="240"/>
      <c r="CH1579" s="240"/>
      <c r="CI1579" s="240"/>
      <c r="CJ1579" s="240"/>
      <c r="CK1579" s="240"/>
      <c r="CL1579" s="240"/>
      <c r="CM1579" s="240"/>
      <c r="CN1579" s="240"/>
      <c r="CO1579" s="240"/>
      <c r="CP1579" s="240"/>
      <c r="CQ1579" s="240"/>
      <c r="CR1579" s="240"/>
      <c r="CS1579" s="240"/>
      <c r="CT1579" s="240"/>
      <c r="CU1579" s="240"/>
      <c r="CV1579" s="240"/>
      <c r="CW1579" s="240"/>
      <c r="CX1579" s="271"/>
      <c r="CY1579" s="271"/>
      <c r="CZ1579" s="271"/>
      <c r="DA1579" s="271"/>
      <c r="DB1579" s="271"/>
      <c r="DC1579" s="271"/>
      <c r="DD1579" s="271"/>
      <c r="DE1579" s="271"/>
      <c r="DF1579" s="271"/>
      <c r="DG1579" s="271"/>
      <c r="DH1579" s="271"/>
      <c r="DI1579" s="271"/>
      <c r="DJ1579" s="271"/>
      <c r="DK1579" s="271"/>
      <c r="DL1579" s="271"/>
      <c r="DM1579" s="271"/>
      <c r="DN1579" s="271"/>
      <c r="DO1579" s="271"/>
      <c r="DP1579" s="271"/>
      <c r="DQ1579" s="271"/>
      <c r="DR1579" s="271"/>
      <c r="DS1579" s="271"/>
      <c r="DT1579" s="271"/>
      <c r="DU1579" s="271"/>
      <c r="DV1579" s="271"/>
      <c r="DW1579" s="271"/>
      <c r="DX1579" s="271"/>
      <c r="DY1579" s="271"/>
      <c r="DZ1579" s="271"/>
      <c r="EA1579" s="271"/>
      <c r="EB1579" s="271"/>
      <c r="EC1579" s="271"/>
      <c r="ED1579" s="271"/>
      <c r="EE1579" s="271"/>
      <c r="EF1579" s="271"/>
      <c r="EG1579" s="271"/>
      <c r="EH1579" s="271"/>
      <c r="EI1579" s="271"/>
      <c r="EJ1579" s="271"/>
      <c r="EK1579" s="271"/>
      <c r="EL1579" s="271"/>
      <c r="EM1579" s="271"/>
      <c r="EN1579" s="271"/>
      <c r="EO1579" s="271"/>
      <c r="EP1579" s="271"/>
      <c r="EQ1579" s="271"/>
      <c r="ER1579" s="271"/>
      <c r="ES1579" s="271"/>
      <c r="ET1579" s="271"/>
      <c r="EU1579" s="271"/>
      <c r="EV1579" s="271"/>
      <c r="EW1579" s="271"/>
      <c r="EX1579" s="271"/>
      <c r="EY1579" s="271"/>
      <c r="EZ1579" s="271"/>
      <c r="FA1579" s="271"/>
      <c r="FB1579" s="271"/>
      <c r="FC1579" s="271"/>
      <c r="FD1579" s="271"/>
      <c r="FE1579" s="271"/>
      <c r="FF1579" s="271"/>
      <c r="FG1579" s="271"/>
      <c r="FH1579" s="271"/>
      <c r="FI1579" s="271"/>
      <c r="FJ1579" s="271"/>
      <c r="FK1579" s="271"/>
      <c r="FL1579" s="271"/>
      <c r="FM1579" s="271"/>
      <c r="FN1579" s="271"/>
      <c r="FO1579" s="271"/>
      <c r="FP1579" s="271"/>
      <c r="FQ1579" s="271"/>
      <c r="FR1579" s="271"/>
      <c r="FS1579" s="271"/>
      <c r="FT1579" s="271"/>
      <c r="FU1579" s="271"/>
      <c r="FV1579" s="271"/>
      <c r="FW1579" s="271"/>
      <c r="FX1579" s="271"/>
      <c r="FY1579" s="271"/>
      <c r="FZ1579" s="271"/>
      <c r="GA1579" s="271"/>
      <c r="GB1579" s="271"/>
      <c r="GC1579" s="271"/>
      <c r="GD1579" s="271"/>
      <c r="GE1579" s="271"/>
      <c r="GF1579" s="271"/>
      <c r="GG1579" s="271"/>
      <c r="GH1579" s="271"/>
      <c r="GI1579" s="271"/>
      <c r="GJ1579" s="271"/>
      <c r="GK1579" s="271"/>
      <c r="GL1579" s="271"/>
      <c r="GM1579" s="271"/>
      <c r="GN1579" s="271"/>
      <c r="GO1579" s="271"/>
      <c r="GP1579" s="271"/>
      <c r="GQ1579" s="271"/>
      <c r="GR1579" s="271"/>
      <c r="GS1579" s="271"/>
      <c r="GT1579" s="271"/>
      <c r="GU1579" s="271"/>
      <c r="GV1579" s="271"/>
      <c r="GW1579" s="271"/>
      <c r="GX1579" s="271"/>
      <c r="GY1579" s="271"/>
      <c r="GZ1579" s="271"/>
      <c r="HA1579" s="271"/>
      <c r="HB1579" s="271"/>
      <c r="HC1579" s="271"/>
      <c r="HD1579" s="271"/>
      <c r="HE1579" s="271"/>
      <c r="HF1579" s="271"/>
      <c r="HG1579" s="271"/>
      <c r="HH1579" s="271"/>
      <c r="HI1579" s="271"/>
      <c r="HJ1579" s="271"/>
      <c r="HK1579" s="271"/>
      <c r="HL1579" s="271"/>
      <c r="HM1579" s="271"/>
      <c r="HN1579" s="271"/>
      <c r="HO1579" s="271"/>
      <c r="HP1579" s="271"/>
      <c r="HQ1579" s="271"/>
      <c r="HR1579" s="271"/>
      <c r="HS1579" s="271"/>
      <c r="HT1579" s="271"/>
      <c r="HU1579" s="271"/>
      <c r="HV1579" s="271"/>
      <c r="HW1579" s="271"/>
      <c r="HX1579" s="271"/>
      <c r="HY1579" s="271"/>
      <c r="HZ1579" s="271"/>
      <c r="IA1579" s="271"/>
      <c r="IB1579" s="271"/>
      <c r="IC1579" s="271"/>
      <c r="ID1579" s="271"/>
      <c r="IE1579" s="271"/>
      <c r="IF1579" s="271"/>
      <c r="IG1579" s="271"/>
      <c r="IH1579" s="271"/>
      <c r="II1579" s="271"/>
      <c r="IJ1579" s="271"/>
      <c r="IK1579" s="271"/>
      <c r="IL1579" s="271"/>
      <c r="IM1579" s="271"/>
      <c r="IN1579" s="271"/>
      <c r="IO1579" s="271"/>
      <c r="IP1579" s="271"/>
      <c r="IQ1579" s="271"/>
      <c r="IR1579" s="271"/>
      <c r="IS1579" s="271"/>
      <c r="IT1579" s="271"/>
      <c r="IU1579" s="271"/>
      <c r="IV1579" s="271"/>
    </row>
    <row r="1580" spans="1:256" s="250" customFormat="1" x14ac:dyDescent="0.2">
      <c r="A1580" s="240" t="s">
        <v>1247</v>
      </c>
      <c r="B1580" s="278">
        <v>36264.444444444445</v>
      </c>
      <c r="C1580" s="278"/>
      <c r="D1580" s="240" t="s">
        <v>1341</v>
      </c>
      <c r="E1580" s="240" t="s">
        <v>1342</v>
      </c>
      <c r="F1580" s="240"/>
      <c r="G1580" s="240">
        <v>10</v>
      </c>
      <c r="H1580" s="240"/>
      <c r="I1580" s="240"/>
      <c r="J1580" s="240"/>
      <c r="K1580" s="240">
        <v>10</v>
      </c>
      <c r="L1580" s="240"/>
      <c r="M1580" s="240"/>
      <c r="N1580" s="240" t="s">
        <v>1784</v>
      </c>
      <c r="O1580" s="240">
        <v>12</v>
      </c>
      <c r="P1580" s="240"/>
      <c r="Q1580" s="240">
        <v>23</v>
      </c>
      <c r="R1580" s="240"/>
      <c r="S1580" s="240">
        <v>0.20200000000000001</v>
      </c>
      <c r="T1580" s="240"/>
      <c r="U1580" s="240">
        <v>0.75</v>
      </c>
      <c r="V1580" s="240"/>
      <c r="W1580" s="240"/>
      <c r="X1580" s="240"/>
      <c r="Y1580" s="240"/>
      <c r="Z1580" s="240"/>
      <c r="AA1580" s="240"/>
      <c r="AB1580" s="240"/>
      <c r="AC1580" s="240"/>
      <c r="AD1580" s="240" t="s">
        <v>1784</v>
      </c>
      <c r="AE1580" s="240">
        <v>18</v>
      </c>
      <c r="AF1580" s="240" t="s">
        <v>1784</v>
      </c>
      <c r="AG1580" s="240">
        <v>18</v>
      </c>
      <c r="AH1580" s="240"/>
      <c r="AI1580" s="240"/>
      <c r="AJ1580" s="240"/>
      <c r="AK1580" s="240"/>
      <c r="AL1580" s="240"/>
      <c r="AM1580" s="240">
        <v>8.0500000000000007</v>
      </c>
      <c r="AN1580" s="240"/>
      <c r="AO1580" s="240"/>
      <c r="AP1580" s="240"/>
      <c r="AQ1580" s="240"/>
      <c r="AR1580" s="240"/>
      <c r="AS1580" s="240"/>
      <c r="AT1580" s="240"/>
      <c r="AU1580" s="240"/>
      <c r="AV1580" s="240"/>
      <c r="AW1580" s="240"/>
      <c r="AX1580" s="240"/>
      <c r="AY1580" s="240"/>
      <c r="AZ1580" s="240"/>
      <c r="BA1580" s="240"/>
      <c r="BB1580" s="240"/>
      <c r="BC1580" s="240"/>
      <c r="BD1580" s="240"/>
      <c r="BE1580" s="240"/>
      <c r="BF1580" s="240"/>
      <c r="BG1580" s="240"/>
      <c r="BH1580" s="240"/>
      <c r="BI1580" s="240"/>
      <c r="BJ1580" s="240"/>
      <c r="BK1580" s="240"/>
      <c r="BL1580" s="240"/>
      <c r="BM1580" s="240"/>
      <c r="BN1580" s="240"/>
      <c r="BO1580" s="240"/>
      <c r="BP1580" s="240"/>
      <c r="BQ1580" s="240"/>
      <c r="BR1580" s="240"/>
      <c r="BS1580" s="240"/>
      <c r="BT1580" s="240"/>
      <c r="BU1580" s="240"/>
      <c r="BV1580" s="240"/>
      <c r="BW1580" s="240"/>
      <c r="BX1580" s="240"/>
      <c r="BY1580" s="240"/>
      <c r="BZ1580" s="240"/>
      <c r="CA1580" s="240"/>
      <c r="CB1580" s="240"/>
      <c r="CC1580" s="240"/>
      <c r="CD1580" s="240"/>
      <c r="CE1580" s="240"/>
      <c r="CF1580" s="240"/>
      <c r="CG1580" s="240"/>
      <c r="CH1580" s="240"/>
      <c r="CI1580" s="240"/>
      <c r="CJ1580" s="240"/>
      <c r="CK1580" s="240"/>
      <c r="CL1580" s="240"/>
      <c r="CM1580" s="240"/>
      <c r="CN1580" s="240"/>
      <c r="CO1580" s="240"/>
      <c r="CP1580" s="240"/>
      <c r="CQ1580" s="240"/>
      <c r="CR1580" s="240"/>
      <c r="CS1580" s="240"/>
      <c r="CT1580" s="240"/>
      <c r="CU1580" s="240"/>
      <c r="CV1580" s="240"/>
      <c r="CW1580" s="240"/>
      <c r="CX1580" s="271"/>
      <c r="CY1580" s="271"/>
      <c r="CZ1580" s="271"/>
      <c r="DA1580" s="271"/>
      <c r="DB1580" s="271"/>
      <c r="DC1580" s="271"/>
      <c r="DD1580" s="271"/>
      <c r="DE1580" s="271"/>
      <c r="DF1580" s="271"/>
      <c r="DG1580" s="271"/>
      <c r="DH1580" s="271"/>
      <c r="DI1580" s="271"/>
      <c r="DJ1580" s="271"/>
      <c r="DK1580" s="271"/>
      <c r="DL1580" s="271"/>
      <c r="DM1580" s="271"/>
      <c r="DN1580" s="271"/>
      <c r="DO1580" s="271"/>
      <c r="DP1580" s="271"/>
      <c r="DQ1580" s="271"/>
      <c r="DR1580" s="271"/>
      <c r="DS1580" s="271"/>
      <c r="DT1580" s="271"/>
      <c r="DU1580" s="271"/>
      <c r="DV1580" s="271"/>
      <c r="DW1580" s="271"/>
      <c r="DX1580" s="271"/>
      <c r="DY1580" s="271"/>
      <c r="DZ1580" s="271"/>
      <c r="EA1580" s="271"/>
      <c r="EB1580" s="271"/>
      <c r="EC1580" s="271"/>
      <c r="ED1580" s="271"/>
      <c r="EE1580" s="271"/>
      <c r="EF1580" s="271"/>
      <c r="EG1580" s="271"/>
      <c r="EH1580" s="271"/>
      <c r="EI1580" s="271"/>
      <c r="EJ1580" s="271"/>
      <c r="EK1580" s="271"/>
      <c r="EL1580" s="271"/>
      <c r="EM1580" s="271"/>
      <c r="EN1580" s="271"/>
      <c r="EO1580" s="271"/>
      <c r="EP1580" s="271"/>
      <c r="EQ1580" s="271"/>
      <c r="ER1580" s="271"/>
      <c r="ES1580" s="271"/>
      <c r="ET1580" s="271"/>
      <c r="EU1580" s="271"/>
      <c r="EV1580" s="271"/>
      <c r="EW1580" s="271"/>
      <c r="EX1580" s="271"/>
      <c r="EY1580" s="271"/>
      <c r="EZ1580" s="271"/>
      <c r="FA1580" s="271"/>
      <c r="FB1580" s="271"/>
      <c r="FC1580" s="271"/>
      <c r="FD1580" s="271"/>
      <c r="FE1580" s="271"/>
      <c r="FF1580" s="271"/>
      <c r="FG1580" s="271"/>
      <c r="FH1580" s="271"/>
      <c r="FI1580" s="271"/>
      <c r="FJ1580" s="271"/>
      <c r="FK1580" s="271"/>
      <c r="FL1580" s="271"/>
      <c r="FM1580" s="271"/>
      <c r="FN1580" s="271"/>
      <c r="FO1580" s="271"/>
      <c r="FP1580" s="271"/>
      <c r="FQ1580" s="271"/>
      <c r="FR1580" s="271"/>
      <c r="FS1580" s="271"/>
      <c r="FT1580" s="271"/>
      <c r="FU1580" s="271"/>
      <c r="FV1580" s="271"/>
      <c r="FW1580" s="271"/>
      <c r="FX1580" s="271"/>
      <c r="FY1580" s="271"/>
      <c r="FZ1580" s="271"/>
      <c r="GA1580" s="271"/>
      <c r="GB1580" s="271"/>
      <c r="GC1580" s="271"/>
      <c r="GD1580" s="271"/>
      <c r="GE1580" s="271"/>
      <c r="GF1580" s="271"/>
      <c r="GG1580" s="271"/>
      <c r="GH1580" s="271"/>
      <c r="GI1580" s="271"/>
      <c r="GJ1580" s="271"/>
      <c r="GK1580" s="271"/>
      <c r="GL1580" s="271"/>
      <c r="GM1580" s="271"/>
      <c r="GN1580" s="271"/>
      <c r="GO1580" s="271"/>
      <c r="GP1580" s="271"/>
      <c r="GQ1580" s="271"/>
      <c r="GR1580" s="271"/>
      <c r="GS1580" s="271"/>
      <c r="GT1580" s="271"/>
      <c r="GU1580" s="271"/>
      <c r="GV1580" s="271"/>
      <c r="GW1580" s="271"/>
      <c r="GX1580" s="271"/>
      <c r="GY1580" s="271"/>
      <c r="GZ1580" s="271"/>
      <c r="HA1580" s="271"/>
      <c r="HB1580" s="271"/>
      <c r="HC1580" s="271"/>
      <c r="HD1580" s="271"/>
      <c r="HE1580" s="271"/>
      <c r="HF1580" s="271"/>
      <c r="HG1580" s="271"/>
      <c r="HH1580" s="271"/>
      <c r="HI1580" s="271"/>
      <c r="HJ1580" s="271"/>
      <c r="HK1580" s="271"/>
      <c r="HL1580" s="271"/>
      <c r="HM1580" s="271"/>
      <c r="HN1580" s="271"/>
      <c r="HO1580" s="271"/>
      <c r="HP1580" s="271"/>
      <c r="HQ1580" s="271"/>
      <c r="HR1580" s="271"/>
      <c r="HS1580" s="271"/>
      <c r="HT1580" s="271"/>
      <c r="HU1580" s="271"/>
      <c r="HV1580" s="271"/>
      <c r="HW1580" s="271"/>
      <c r="HX1580" s="271"/>
      <c r="HY1580" s="271"/>
      <c r="HZ1580" s="271"/>
      <c r="IA1580" s="271"/>
      <c r="IB1580" s="271"/>
      <c r="IC1580" s="271"/>
      <c r="ID1580" s="271"/>
      <c r="IE1580" s="271"/>
      <c r="IF1580" s="271"/>
      <c r="IG1580" s="271"/>
      <c r="IH1580" s="271"/>
      <c r="II1580" s="271"/>
      <c r="IJ1580" s="271"/>
      <c r="IK1580" s="271"/>
      <c r="IL1580" s="271"/>
      <c r="IM1580" s="271"/>
      <c r="IN1580" s="271"/>
      <c r="IO1580" s="271"/>
      <c r="IP1580" s="271"/>
      <c r="IQ1580" s="271"/>
      <c r="IR1580" s="271"/>
      <c r="IS1580" s="271"/>
      <c r="IT1580" s="271"/>
      <c r="IU1580" s="271"/>
      <c r="IV1580" s="271"/>
    </row>
    <row r="1581" spans="1:256" s="250" customFormat="1" x14ac:dyDescent="0.2">
      <c r="A1581" s="240" t="s">
        <v>1247</v>
      </c>
      <c r="B1581" s="278">
        <v>36291.427083333336</v>
      </c>
      <c r="C1581" s="278"/>
      <c r="D1581" s="240" t="s">
        <v>1343</v>
      </c>
      <c r="E1581" s="240" t="s">
        <v>1344</v>
      </c>
      <c r="F1581" s="240"/>
      <c r="G1581" s="240">
        <v>10</v>
      </c>
      <c r="H1581" s="240"/>
      <c r="I1581" s="240"/>
      <c r="J1581" s="240"/>
      <c r="K1581" s="240">
        <v>5.6</v>
      </c>
      <c r="L1581" s="240"/>
      <c r="M1581" s="240"/>
      <c r="N1581" s="240" t="s">
        <v>1784</v>
      </c>
      <c r="O1581" s="240">
        <v>6</v>
      </c>
      <c r="P1581" s="240"/>
      <c r="Q1581" s="240">
        <v>23</v>
      </c>
      <c r="R1581" s="240"/>
      <c r="S1581" s="240">
        <v>1.6E-2</v>
      </c>
      <c r="T1581" s="240"/>
      <c r="U1581" s="240">
        <v>0.81</v>
      </c>
      <c r="V1581" s="240"/>
      <c r="W1581" s="240"/>
      <c r="X1581" s="240"/>
      <c r="Y1581" s="240"/>
      <c r="Z1581" s="240"/>
      <c r="AA1581" s="240"/>
      <c r="AB1581" s="240"/>
      <c r="AC1581" s="240"/>
      <c r="AD1581" s="240" t="s">
        <v>1784</v>
      </c>
      <c r="AE1581" s="240">
        <v>18</v>
      </c>
      <c r="AF1581" s="240" t="s">
        <v>1784</v>
      </c>
      <c r="AG1581" s="240">
        <v>18</v>
      </c>
      <c r="AH1581" s="240"/>
      <c r="AI1581" s="240"/>
      <c r="AJ1581" s="240"/>
      <c r="AK1581" s="240"/>
      <c r="AL1581" s="240"/>
      <c r="AM1581" s="240">
        <v>8.4499999999999993</v>
      </c>
      <c r="AN1581" s="240"/>
      <c r="AO1581" s="240"/>
      <c r="AP1581" s="240"/>
      <c r="AQ1581" s="240"/>
      <c r="AR1581" s="240"/>
      <c r="AS1581" s="240"/>
      <c r="AT1581" s="240"/>
      <c r="AU1581" s="240"/>
      <c r="AV1581" s="240"/>
      <c r="AW1581" s="240"/>
      <c r="AX1581" s="240"/>
      <c r="AY1581" s="240"/>
      <c r="AZ1581" s="240"/>
      <c r="BA1581" s="240"/>
      <c r="BB1581" s="240"/>
      <c r="BC1581" s="240"/>
      <c r="BD1581" s="240"/>
      <c r="BE1581" s="240"/>
      <c r="BF1581" s="240"/>
      <c r="BG1581" s="240"/>
      <c r="BH1581" s="240"/>
      <c r="BI1581" s="240"/>
      <c r="BJ1581" s="240"/>
      <c r="BK1581" s="240"/>
      <c r="BL1581" s="240"/>
      <c r="BM1581" s="240"/>
      <c r="BN1581" s="240"/>
      <c r="BO1581" s="240"/>
      <c r="BP1581" s="240"/>
      <c r="BQ1581" s="240"/>
      <c r="BR1581" s="240"/>
      <c r="BS1581" s="240"/>
      <c r="BT1581" s="240"/>
      <c r="BU1581" s="240"/>
      <c r="BV1581" s="240"/>
      <c r="BW1581" s="240"/>
      <c r="BX1581" s="240"/>
      <c r="BY1581" s="240"/>
      <c r="BZ1581" s="240"/>
      <c r="CA1581" s="240"/>
      <c r="CB1581" s="240"/>
      <c r="CC1581" s="240"/>
      <c r="CD1581" s="240"/>
      <c r="CE1581" s="240"/>
      <c r="CF1581" s="240"/>
      <c r="CG1581" s="240"/>
      <c r="CH1581" s="240"/>
      <c r="CI1581" s="240"/>
      <c r="CJ1581" s="240"/>
      <c r="CK1581" s="240"/>
      <c r="CL1581" s="240"/>
      <c r="CM1581" s="240"/>
      <c r="CN1581" s="240"/>
      <c r="CO1581" s="240"/>
      <c r="CP1581" s="240"/>
      <c r="CQ1581" s="240"/>
      <c r="CR1581" s="240"/>
      <c r="CS1581" s="240"/>
      <c r="CT1581" s="240"/>
      <c r="CU1581" s="240"/>
      <c r="CV1581" s="240"/>
      <c r="CW1581" s="240"/>
      <c r="CX1581" s="271"/>
      <c r="CY1581" s="271"/>
      <c r="CZ1581" s="271"/>
      <c r="DA1581" s="271"/>
      <c r="DB1581" s="271"/>
      <c r="DC1581" s="271"/>
      <c r="DD1581" s="271"/>
      <c r="DE1581" s="271"/>
      <c r="DF1581" s="271"/>
      <c r="DG1581" s="271"/>
      <c r="DH1581" s="271"/>
      <c r="DI1581" s="271"/>
      <c r="DJ1581" s="271"/>
      <c r="DK1581" s="271"/>
      <c r="DL1581" s="271"/>
      <c r="DM1581" s="271"/>
      <c r="DN1581" s="271"/>
      <c r="DO1581" s="271"/>
      <c r="DP1581" s="271"/>
      <c r="DQ1581" s="271"/>
      <c r="DR1581" s="271"/>
      <c r="DS1581" s="271"/>
      <c r="DT1581" s="271"/>
      <c r="DU1581" s="271"/>
      <c r="DV1581" s="271"/>
      <c r="DW1581" s="271"/>
      <c r="DX1581" s="271"/>
      <c r="DY1581" s="271"/>
      <c r="DZ1581" s="271"/>
      <c r="EA1581" s="271"/>
      <c r="EB1581" s="271"/>
      <c r="EC1581" s="271"/>
      <c r="ED1581" s="271"/>
      <c r="EE1581" s="271"/>
      <c r="EF1581" s="271"/>
      <c r="EG1581" s="271"/>
      <c r="EH1581" s="271"/>
      <c r="EI1581" s="271"/>
      <c r="EJ1581" s="271"/>
      <c r="EK1581" s="271"/>
      <c r="EL1581" s="271"/>
      <c r="EM1581" s="271"/>
      <c r="EN1581" s="271"/>
      <c r="EO1581" s="271"/>
      <c r="EP1581" s="271"/>
      <c r="EQ1581" s="271"/>
      <c r="ER1581" s="271"/>
      <c r="ES1581" s="271"/>
      <c r="ET1581" s="271"/>
      <c r="EU1581" s="271"/>
      <c r="EV1581" s="271"/>
      <c r="EW1581" s="271"/>
      <c r="EX1581" s="271"/>
      <c r="EY1581" s="271"/>
      <c r="EZ1581" s="271"/>
      <c r="FA1581" s="271"/>
      <c r="FB1581" s="271"/>
      <c r="FC1581" s="271"/>
      <c r="FD1581" s="271"/>
      <c r="FE1581" s="271"/>
      <c r="FF1581" s="271"/>
      <c r="FG1581" s="271"/>
      <c r="FH1581" s="271"/>
      <c r="FI1581" s="271"/>
      <c r="FJ1581" s="271"/>
      <c r="FK1581" s="271"/>
      <c r="FL1581" s="271"/>
      <c r="FM1581" s="271"/>
      <c r="FN1581" s="271"/>
      <c r="FO1581" s="271"/>
      <c r="FP1581" s="271"/>
      <c r="FQ1581" s="271"/>
      <c r="FR1581" s="271"/>
      <c r="FS1581" s="271"/>
      <c r="FT1581" s="271"/>
      <c r="FU1581" s="271"/>
      <c r="FV1581" s="271"/>
      <c r="FW1581" s="271"/>
      <c r="FX1581" s="271"/>
      <c r="FY1581" s="271"/>
      <c r="FZ1581" s="271"/>
      <c r="GA1581" s="271"/>
      <c r="GB1581" s="271"/>
      <c r="GC1581" s="271"/>
      <c r="GD1581" s="271"/>
      <c r="GE1581" s="271"/>
      <c r="GF1581" s="271"/>
      <c r="GG1581" s="271"/>
      <c r="GH1581" s="271"/>
      <c r="GI1581" s="271"/>
      <c r="GJ1581" s="271"/>
      <c r="GK1581" s="271"/>
      <c r="GL1581" s="271"/>
      <c r="GM1581" s="271"/>
      <c r="GN1581" s="271"/>
      <c r="GO1581" s="271"/>
      <c r="GP1581" s="271"/>
      <c r="GQ1581" s="271"/>
      <c r="GR1581" s="271"/>
      <c r="GS1581" s="271"/>
      <c r="GT1581" s="271"/>
      <c r="GU1581" s="271"/>
      <c r="GV1581" s="271"/>
      <c r="GW1581" s="271"/>
      <c r="GX1581" s="271"/>
      <c r="GY1581" s="271"/>
      <c r="GZ1581" s="271"/>
      <c r="HA1581" s="271"/>
      <c r="HB1581" s="271"/>
      <c r="HC1581" s="271"/>
      <c r="HD1581" s="271"/>
      <c r="HE1581" s="271"/>
      <c r="HF1581" s="271"/>
      <c r="HG1581" s="271"/>
      <c r="HH1581" s="271"/>
      <c r="HI1581" s="271"/>
      <c r="HJ1581" s="271"/>
      <c r="HK1581" s="271"/>
      <c r="HL1581" s="271"/>
      <c r="HM1581" s="271"/>
      <c r="HN1581" s="271"/>
      <c r="HO1581" s="271"/>
      <c r="HP1581" s="271"/>
      <c r="HQ1581" s="271"/>
      <c r="HR1581" s="271"/>
      <c r="HS1581" s="271"/>
      <c r="HT1581" s="271"/>
      <c r="HU1581" s="271"/>
      <c r="HV1581" s="271"/>
      <c r="HW1581" s="271"/>
      <c r="HX1581" s="271"/>
      <c r="HY1581" s="271"/>
      <c r="HZ1581" s="271"/>
      <c r="IA1581" s="271"/>
      <c r="IB1581" s="271"/>
      <c r="IC1581" s="271"/>
      <c r="ID1581" s="271"/>
      <c r="IE1581" s="271"/>
      <c r="IF1581" s="271"/>
      <c r="IG1581" s="271"/>
      <c r="IH1581" s="271"/>
      <c r="II1581" s="271"/>
      <c r="IJ1581" s="271"/>
      <c r="IK1581" s="271"/>
      <c r="IL1581" s="271"/>
      <c r="IM1581" s="271"/>
      <c r="IN1581" s="271"/>
      <c r="IO1581" s="271"/>
      <c r="IP1581" s="271"/>
      <c r="IQ1581" s="271"/>
      <c r="IR1581" s="271"/>
      <c r="IS1581" s="271"/>
      <c r="IT1581" s="271"/>
      <c r="IU1581" s="271"/>
      <c r="IV1581" s="271"/>
    </row>
    <row r="1582" spans="1:256" s="250" customFormat="1" x14ac:dyDescent="0.2">
      <c r="A1582" s="240" t="s">
        <v>1247</v>
      </c>
      <c r="B1582" s="278">
        <v>36320.390277777777</v>
      </c>
      <c r="C1582" s="278"/>
      <c r="D1582" s="240" t="s">
        <v>1345</v>
      </c>
      <c r="E1582" s="240" t="s">
        <v>1346</v>
      </c>
      <c r="F1582" s="240"/>
      <c r="G1582" s="240">
        <v>10</v>
      </c>
      <c r="H1582" s="240"/>
      <c r="I1582" s="240"/>
      <c r="J1582" s="240"/>
      <c r="K1582" s="240">
        <v>5.5</v>
      </c>
      <c r="L1582" s="240"/>
      <c r="M1582" s="240"/>
      <c r="N1582" s="240" t="s">
        <v>1784</v>
      </c>
      <c r="O1582" s="240">
        <v>6</v>
      </c>
      <c r="P1582" s="240"/>
      <c r="Q1582" s="240">
        <v>15</v>
      </c>
      <c r="R1582" s="240"/>
      <c r="S1582" s="240">
        <v>4.4999999999999998E-2</v>
      </c>
      <c r="T1582" s="240"/>
      <c r="U1582" s="240">
        <v>0.45</v>
      </c>
      <c r="V1582" s="240"/>
      <c r="W1582" s="240"/>
      <c r="X1582" s="240"/>
      <c r="Y1582" s="240"/>
      <c r="Z1582" s="240"/>
      <c r="AA1582" s="240"/>
      <c r="AB1582" s="240"/>
      <c r="AC1582" s="240"/>
      <c r="AD1582" s="240" t="s">
        <v>1784</v>
      </c>
      <c r="AE1582" s="240">
        <v>18</v>
      </c>
      <c r="AF1582" s="240" t="s">
        <v>1784</v>
      </c>
      <c r="AG1582" s="240">
        <v>18</v>
      </c>
      <c r="AH1582" s="240"/>
      <c r="AI1582" s="240"/>
      <c r="AJ1582" s="240"/>
      <c r="AK1582" s="240"/>
      <c r="AL1582" s="240"/>
      <c r="AM1582" s="240">
        <v>8.23</v>
      </c>
      <c r="AN1582" s="240"/>
      <c r="AO1582" s="240"/>
      <c r="AP1582" s="240"/>
      <c r="AQ1582" s="240"/>
      <c r="AR1582" s="240"/>
      <c r="AS1582" s="240"/>
      <c r="AT1582" s="240"/>
      <c r="AU1582" s="240"/>
      <c r="AV1582" s="240"/>
      <c r="AW1582" s="240"/>
      <c r="AX1582" s="240"/>
      <c r="AY1582" s="240"/>
      <c r="AZ1582" s="240"/>
      <c r="BA1582" s="240"/>
      <c r="BB1582" s="240"/>
      <c r="BC1582" s="240"/>
      <c r="BD1582" s="240"/>
      <c r="BE1582" s="240"/>
      <c r="BF1582" s="240"/>
      <c r="BG1582" s="240"/>
      <c r="BH1582" s="240"/>
      <c r="BI1582" s="240"/>
      <c r="BJ1582" s="240"/>
      <c r="BK1582" s="240"/>
      <c r="BL1582" s="240"/>
      <c r="BM1582" s="240"/>
      <c r="BN1582" s="240"/>
      <c r="BO1582" s="240"/>
      <c r="BP1582" s="240"/>
      <c r="BQ1582" s="240"/>
      <c r="BR1582" s="240"/>
      <c r="BS1582" s="240"/>
      <c r="BT1582" s="240"/>
      <c r="BU1582" s="240"/>
      <c r="BV1582" s="240"/>
      <c r="BW1582" s="240"/>
      <c r="BX1582" s="240"/>
      <c r="BY1582" s="240"/>
      <c r="BZ1582" s="240"/>
      <c r="CA1582" s="240"/>
      <c r="CB1582" s="240"/>
      <c r="CC1582" s="240"/>
      <c r="CD1582" s="240"/>
      <c r="CE1582" s="240"/>
      <c r="CF1582" s="240"/>
      <c r="CG1582" s="240"/>
      <c r="CH1582" s="240"/>
      <c r="CI1582" s="240"/>
      <c r="CJ1582" s="240"/>
      <c r="CK1582" s="240"/>
      <c r="CL1582" s="240"/>
      <c r="CM1582" s="240"/>
      <c r="CN1582" s="240"/>
      <c r="CO1582" s="240"/>
      <c r="CP1582" s="240"/>
      <c r="CQ1582" s="240"/>
      <c r="CR1582" s="240"/>
      <c r="CS1582" s="240"/>
      <c r="CT1582" s="240"/>
      <c r="CU1582" s="240"/>
      <c r="CV1582" s="240"/>
      <c r="CW1582" s="240"/>
      <c r="CX1582" s="271"/>
      <c r="CY1582" s="271"/>
      <c r="CZ1582" s="271"/>
      <c r="DA1582" s="271"/>
      <c r="DB1582" s="271"/>
      <c r="DC1582" s="271"/>
      <c r="DD1582" s="271"/>
      <c r="DE1582" s="271"/>
      <c r="DF1582" s="271"/>
      <c r="DG1582" s="271"/>
      <c r="DH1582" s="271"/>
      <c r="DI1582" s="271"/>
      <c r="DJ1582" s="271"/>
      <c r="DK1582" s="271"/>
      <c r="DL1582" s="271"/>
      <c r="DM1582" s="271"/>
      <c r="DN1582" s="271"/>
      <c r="DO1582" s="271"/>
      <c r="DP1582" s="271"/>
      <c r="DQ1582" s="271"/>
      <c r="DR1582" s="271"/>
      <c r="DS1582" s="271"/>
      <c r="DT1582" s="271"/>
      <c r="DU1582" s="271"/>
      <c r="DV1582" s="271"/>
      <c r="DW1582" s="271"/>
      <c r="DX1582" s="271"/>
      <c r="DY1582" s="271"/>
      <c r="DZ1582" s="271"/>
      <c r="EA1582" s="271"/>
      <c r="EB1582" s="271"/>
      <c r="EC1582" s="271"/>
      <c r="ED1582" s="271"/>
      <c r="EE1582" s="271"/>
      <c r="EF1582" s="271"/>
      <c r="EG1582" s="271"/>
      <c r="EH1582" s="271"/>
      <c r="EI1582" s="271"/>
      <c r="EJ1582" s="271"/>
      <c r="EK1582" s="271"/>
      <c r="EL1582" s="271"/>
      <c r="EM1582" s="271"/>
      <c r="EN1582" s="271"/>
      <c r="EO1582" s="271"/>
      <c r="EP1582" s="271"/>
      <c r="EQ1582" s="271"/>
      <c r="ER1582" s="271"/>
      <c r="ES1582" s="271"/>
      <c r="ET1582" s="271"/>
      <c r="EU1582" s="271"/>
      <c r="EV1582" s="271"/>
      <c r="EW1582" s="271"/>
      <c r="EX1582" s="271"/>
      <c r="EY1582" s="271"/>
      <c r="EZ1582" s="271"/>
      <c r="FA1582" s="271"/>
      <c r="FB1582" s="271"/>
      <c r="FC1582" s="271"/>
      <c r="FD1582" s="271"/>
      <c r="FE1582" s="271"/>
      <c r="FF1582" s="271"/>
      <c r="FG1582" s="271"/>
      <c r="FH1582" s="271"/>
      <c r="FI1582" s="271"/>
      <c r="FJ1582" s="271"/>
      <c r="FK1582" s="271"/>
      <c r="FL1582" s="271"/>
      <c r="FM1582" s="271"/>
      <c r="FN1582" s="271"/>
      <c r="FO1582" s="271"/>
      <c r="FP1582" s="271"/>
      <c r="FQ1582" s="271"/>
      <c r="FR1582" s="271"/>
      <c r="FS1582" s="271"/>
      <c r="FT1582" s="271"/>
      <c r="FU1582" s="271"/>
      <c r="FV1582" s="271"/>
      <c r="FW1582" s="271"/>
      <c r="FX1582" s="271"/>
      <c r="FY1582" s="271"/>
      <c r="FZ1582" s="271"/>
      <c r="GA1582" s="271"/>
      <c r="GB1582" s="271"/>
      <c r="GC1582" s="271"/>
      <c r="GD1582" s="271"/>
      <c r="GE1582" s="271"/>
      <c r="GF1582" s="271"/>
      <c r="GG1582" s="271"/>
      <c r="GH1582" s="271"/>
      <c r="GI1582" s="271"/>
      <c r="GJ1582" s="271"/>
      <c r="GK1582" s="271"/>
      <c r="GL1582" s="271"/>
      <c r="GM1582" s="271"/>
      <c r="GN1582" s="271"/>
      <c r="GO1582" s="271"/>
      <c r="GP1582" s="271"/>
      <c r="GQ1582" s="271"/>
      <c r="GR1582" s="271"/>
      <c r="GS1582" s="271"/>
      <c r="GT1582" s="271"/>
      <c r="GU1582" s="271"/>
      <c r="GV1582" s="271"/>
      <c r="GW1582" s="271"/>
      <c r="GX1582" s="271"/>
      <c r="GY1582" s="271"/>
      <c r="GZ1582" s="271"/>
      <c r="HA1582" s="271"/>
      <c r="HB1582" s="271"/>
      <c r="HC1582" s="271"/>
      <c r="HD1582" s="271"/>
      <c r="HE1582" s="271"/>
      <c r="HF1582" s="271"/>
      <c r="HG1582" s="271"/>
      <c r="HH1582" s="271"/>
      <c r="HI1582" s="271"/>
      <c r="HJ1582" s="271"/>
      <c r="HK1582" s="271"/>
      <c r="HL1582" s="271"/>
      <c r="HM1582" s="271"/>
      <c r="HN1582" s="271"/>
      <c r="HO1582" s="271"/>
      <c r="HP1582" s="271"/>
      <c r="HQ1582" s="271"/>
      <c r="HR1582" s="271"/>
      <c r="HS1582" s="271"/>
      <c r="HT1582" s="271"/>
      <c r="HU1582" s="271"/>
      <c r="HV1582" s="271"/>
      <c r="HW1582" s="271"/>
      <c r="HX1582" s="271"/>
      <c r="HY1582" s="271"/>
      <c r="HZ1582" s="271"/>
      <c r="IA1582" s="271"/>
      <c r="IB1582" s="271"/>
      <c r="IC1582" s="271"/>
      <c r="ID1582" s="271"/>
      <c r="IE1582" s="271"/>
      <c r="IF1582" s="271"/>
      <c r="IG1582" s="271"/>
      <c r="IH1582" s="271"/>
      <c r="II1582" s="271"/>
      <c r="IJ1582" s="271"/>
      <c r="IK1582" s="271"/>
      <c r="IL1582" s="271"/>
      <c r="IM1582" s="271"/>
      <c r="IN1582" s="271"/>
      <c r="IO1582" s="271"/>
      <c r="IP1582" s="271"/>
      <c r="IQ1582" s="271"/>
      <c r="IR1582" s="271"/>
      <c r="IS1582" s="271"/>
      <c r="IT1582" s="271"/>
      <c r="IU1582" s="271"/>
      <c r="IV1582" s="271"/>
    </row>
    <row r="1583" spans="1:256" s="250" customFormat="1" x14ac:dyDescent="0.2">
      <c r="A1583" s="240" t="s">
        <v>1247</v>
      </c>
      <c r="B1583" s="278">
        <v>36411.604166666664</v>
      </c>
      <c r="C1583" s="278"/>
      <c r="D1583" s="240" t="s">
        <v>1347</v>
      </c>
      <c r="E1583" s="240" t="s">
        <v>1348</v>
      </c>
      <c r="F1583" s="240"/>
      <c r="G1583" s="240">
        <v>70</v>
      </c>
      <c r="H1583" s="240"/>
      <c r="I1583" s="240"/>
      <c r="J1583" s="240"/>
      <c r="K1583" s="240">
        <v>2.6</v>
      </c>
      <c r="L1583" s="240"/>
      <c r="M1583" s="240"/>
      <c r="N1583" s="240" t="s">
        <v>1784</v>
      </c>
      <c r="O1583" s="240">
        <v>2</v>
      </c>
      <c r="P1583" s="240"/>
      <c r="Q1583" s="240">
        <v>18</v>
      </c>
      <c r="R1583" s="240"/>
      <c r="S1583" s="240">
        <v>4.7E-2</v>
      </c>
      <c r="T1583" s="240"/>
      <c r="U1583" s="240">
        <v>0.88</v>
      </c>
      <c r="V1583" s="240"/>
      <c r="W1583" s="240"/>
      <c r="X1583" s="240"/>
      <c r="Y1583" s="240"/>
      <c r="Z1583" s="240"/>
      <c r="AA1583" s="240"/>
      <c r="AB1583" s="240"/>
      <c r="AC1583" s="240"/>
      <c r="AD1583" s="240" t="s">
        <v>1784</v>
      </c>
      <c r="AE1583" s="240">
        <v>18</v>
      </c>
      <c r="AF1583" s="240" t="s">
        <v>1784</v>
      </c>
      <c r="AG1583" s="240">
        <v>18</v>
      </c>
      <c r="AH1583" s="240"/>
      <c r="AI1583" s="240"/>
      <c r="AJ1583" s="240"/>
      <c r="AK1583" s="240"/>
      <c r="AL1583" s="240"/>
      <c r="AM1583" s="240">
        <v>8.5</v>
      </c>
      <c r="AN1583" s="240"/>
      <c r="AO1583" s="240"/>
      <c r="AP1583" s="240"/>
      <c r="AQ1583" s="240"/>
      <c r="AR1583" s="240"/>
      <c r="AS1583" s="240"/>
      <c r="AT1583" s="240"/>
      <c r="AU1583" s="240"/>
      <c r="AV1583" s="240"/>
      <c r="AW1583" s="240"/>
      <c r="AX1583" s="240"/>
      <c r="AY1583" s="240"/>
      <c r="AZ1583" s="240"/>
      <c r="BA1583" s="240">
        <v>7</v>
      </c>
      <c r="BB1583" s="240"/>
      <c r="BC1583" s="240">
        <v>62</v>
      </c>
      <c r="BD1583" s="240"/>
      <c r="BE1583" s="240">
        <v>0.09</v>
      </c>
      <c r="BF1583" s="240"/>
      <c r="BG1583" s="240">
        <v>5</v>
      </c>
      <c r="BH1583" s="240"/>
      <c r="BI1583" s="240">
        <v>35</v>
      </c>
      <c r="BJ1583" s="240"/>
      <c r="BK1583" s="240">
        <v>1.7</v>
      </c>
      <c r="BL1583" s="240" t="s">
        <v>1784</v>
      </c>
      <c r="BM1583" s="240">
        <v>19</v>
      </c>
      <c r="BN1583" s="240"/>
      <c r="BO1583" s="240">
        <v>8.3000000000000004E-2</v>
      </c>
      <c r="BP1583" s="240"/>
      <c r="BQ1583" s="240"/>
      <c r="BR1583" s="240"/>
      <c r="BS1583" s="240"/>
      <c r="BT1583" s="240"/>
      <c r="BU1583" s="240">
        <v>300</v>
      </c>
      <c r="BV1583" s="240"/>
      <c r="BW1583" s="240">
        <v>4</v>
      </c>
      <c r="BX1583" s="240"/>
      <c r="BY1583" s="240"/>
      <c r="BZ1583" s="240"/>
      <c r="CA1583" s="240"/>
      <c r="CB1583" s="240"/>
      <c r="CC1583" s="240"/>
      <c r="CD1583" s="240"/>
      <c r="CE1583" s="240"/>
      <c r="CF1583" s="240"/>
      <c r="CG1583" s="240"/>
      <c r="CH1583" s="240"/>
      <c r="CI1583" s="240"/>
      <c r="CJ1583" s="240"/>
      <c r="CK1583" s="240"/>
      <c r="CL1583" s="240"/>
      <c r="CM1583" s="240"/>
      <c r="CN1583" s="240"/>
      <c r="CO1583" s="240"/>
      <c r="CP1583" s="240"/>
      <c r="CQ1583" s="240"/>
      <c r="CR1583" s="240"/>
      <c r="CS1583" s="240"/>
      <c r="CT1583" s="240"/>
      <c r="CU1583" s="240"/>
      <c r="CV1583" s="240"/>
      <c r="CW1583" s="240"/>
      <c r="CX1583" s="271"/>
      <c r="CY1583" s="271"/>
      <c r="CZ1583" s="271"/>
      <c r="DA1583" s="271"/>
      <c r="DB1583" s="271"/>
      <c r="DC1583" s="271"/>
      <c r="DD1583" s="271"/>
      <c r="DE1583" s="271"/>
      <c r="DF1583" s="271"/>
      <c r="DG1583" s="271"/>
      <c r="DH1583" s="271"/>
      <c r="DI1583" s="271"/>
      <c r="DJ1583" s="271"/>
      <c r="DK1583" s="271"/>
      <c r="DL1583" s="271"/>
      <c r="DM1583" s="271"/>
      <c r="DN1583" s="271"/>
      <c r="DO1583" s="271"/>
      <c r="DP1583" s="271"/>
      <c r="DQ1583" s="271"/>
      <c r="DR1583" s="271"/>
      <c r="DS1583" s="271"/>
      <c r="DT1583" s="271"/>
      <c r="DU1583" s="271"/>
      <c r="DV1583" s="271"/>
      <c r="DW1583" s="271"/>
      <c r="DX1583" s="271"/>
      <c r="DY1583" s="271"/>
      <c r="DZ1583" s="271"/>
      <c r="EA1583" s="271"/>
      <c r="EB1583" s="271"/>
      <c r="EC1583" s="271"/>
      <c r="ED1583" s="271"/>
      <c r="EE1583" s="271"/>
      <c r="EF1583" s="271"/>
      <c r="EG1583" s="271"/>
      <c r="EH1583" s="271"/>
      <c r="EI1583" s="271"/>
      <c r="EJ1583" s="271"/>
      <c r="EK1583" s="271"/>
      <c r="EL1583" s="271"/>
      <c r="EM1583" s="271"/>
      <c r="EN1583" s="271"/>
      <c r="EO1583" s="271"/>
      <c r="EP1583" s="271"/>
      <c r="EQ1583" s="271"/>
      <c r="ER1583" s="271"/>
      <c r="ES1583" s="271"/>
      <c r="ET1583" s="271"/>
      <c r="EU1583" s="271"/>
      <c r="EV1583" s="271"/>
      <c r="EW1583" s="271"/>
      <c r="EX1583" s="271"/>
      <c r="EY1583" s="271"/>
      <c r="EZ1583" s="271"/>
      <c r="FA1583" s="271"/>
      <c r="FB1583" s="271"/>
      <c r="FC1583" s="271"/>
      <c r="FD1583" s="271"/>
      <c r="FE1583" s="271"/>
      <c r="FF1583" s="271"/>
      <c r="FG1583" s="271"/>
      <c r="FH1583" s="271"/>
      <c r="FI1583" s="271"/>
      <c r="FJ1583" s="271"/>
      <c r="FK1583" s="271"/>
      <c r="FL1583" s="271"/>
      <c r="FM1583" s="271"/>
      <c r="FN1583" s="271"/>
      <c r="FO1583" s="271"/>
      <c r="FP1583" s="271"/>
      <c r="FQ1583" s="271"/>
      <c r="FR1583" s="271"/>
      <c r="FS1583" s="271"/>
      <c r="FT1583" s="271"/>
      <c r="FU1583" s="271"/>
      <c r="FV1583" s="271"/>
      <c r="FW1583" s="271"/>
      <c r="FX1583" s="271"/>
      <c r="FY1583" s="271"/>
      <c r="FZ1583" s="271"/>
      <c r="GA1583" s="271"/>
      <c r="GB1583" s="271"/>
      <c r="GC1583" s="271"/>
      <c r="GD1583" s="271"/>
      <c r="GE1583" s="271"/>
      <c r="GF1583" s="271"/>
      <c r="GG1583" s="271"/>
      <c r="GH1583" s="271"/>
      <c r="GI1583" s="271"/>
      <c r="GJ1583" s="271"/>
      <c r="GK1583" s="271"/>
      <c r="GL1583" s="271"/>
      <c r="GM1583" s="271"/>
      <c r="GN1583" s="271"/>
      <c r="GO1583" s="271"/>
      <c r="GP1583" s="271"/>
      <c r="GQ1583" s="271"/>
      <c r="GR1583" s="271"/>
      <c r="GS1583" s="271"/>
      <c r="GT1583" s="271"/>
      <c r="GU1583" s="271"/>
      <c r="GV1583" s="271"/>
      <c r="GW1583" s="271"/>
      <c r="GX1583" s="271"/>
      <c r="GY1583" s="271"/>
      <c r="GZ1583" s="271"/>
      <c r="HA1583" s="271"/>
      <c r="HB1583" s="271"/>
      <c r="HC1583" s="271"/>
      <c r="HD1583" s="271"/>
      <c r="HE1583" s="271"/>
      <c r="HF1583" s="271"/>
      <c r="HG1583" s="271"/>
      <c r="HH1583" s="271"/>
      <c r="HI1583" s="271"/>
      <c r="HJ1583" s="271"/>
      <c r="HK1583" s="271"/>
      <c r="HL1583" s="271"/>
      <c r="HM1583" s="271"/>
      <c r="HN1583" s="271"/>
      <c r="HO1583" s="271"/>
      <c r="HP1583" s="271"/>
      <c r="HQ1583" s="271"/>
      <c r="HR1583" s="271"/>
      <c r="HS1583" s="271"/>
      <c r="HT1583" s="271"/>
      <c r="HU1583" s="271"/>
      <c r="HV1583" s="271"/>
      <c r="HW1583" s="271"/>
      <c r="HX1583" s="271"/>
      <c r="HY1583" s="271"/>
      <c r="HZ1583" s="271"/>
      <c r="IA1583" s="271"/>
      <c r="IB1583" s="271"/>
      <c r="IC1583" s="271"/>
      <c r="ID1583" s="271"/>
      <c r="IE1583" s="271"/>
      <c r="IF1583" s="271"/>
      <c r="IG1583" s="271"/>
      <c r="IH1583" s="271"/>
      <c r="II1583" s="271"/>
      <c r="IJ1583" s="271"/>
      <c r="IK1583" s="271"/>
      <c r="IL1583" s="271"/>
      <c r="IM1583" s="271"/>
      <c r="IN1583" s="271"/>
      <c r="IO1583" s="271"/>
      <c r="IP1583" s="271"/>
      <c r="IQ1583" s="271"/>
      <c r="IR1583" s="271"/>
      <c r="IS1583" s="271"/>
      <c r="IT1583" s="271"/>
      <c r="IU1583" s="271"/>
      <c r="IV1583" s="271"/>
    </row>
    <row r="1584" spans="1:256" s="250" customFormat="1" x14ac:dyDescent="0.2">
      <c r="A1584" s="240" t="s">
        <v>1247</v>
      </c>
      <c r="B1584" s="278">
        <v>36430.194444444445</v>
      </c>
      <c r="C1584" s="278">
        <v>36430.475694444445</v>
      </c>
      <c r="D1584" s="240" t="s">
        <v>1349</v>
      </c>
      <c r="E1584" s="240" t="s">
        <v>1350</v>
      </c>
      <c r="F1584" s="240"/>
      <c r="G1584" s="240">
        <v>50</v>
      </c>
      <c r="H1584" s="240"/>
      <c r="I1584" s="240"/>
      <c r="J1584" s="240"/>
      <c r="K1584" s="240"/>
      <c r="L1584" s="240"/>
      <c r="M1584" s="240">
        <v>515.76</v>
      </c>
      <c r="N1584" s="240"/>
      <c r="O1584" s="240">
        <v>14.6</v>
      </c>
      <c r="P1584" s="240"/>
      <c r="Q1584" s="240">
        <v>52</v>
      </c>
      <c r="R1584" s="240"/>
      <c r="S1584" s="240">
        <v>0.27600000000000002</v>
      </c>
      <c r="T1584" s="240"/>
      <c r="U1584" s="240">
        <v>1.6099999999999999</v>
      </c>
      <c r="V1584" s="240"/>
      <c r="W1584" s="240"/>
      <c r="X1584" s="240"/>
      <c r="Y1584" s="240"/>
      <c r="Z1584" s="240"/>
      <c r="AA1584" s="240"/>
      <c r="AB1584" s="240"/>
      <c r="AC1584" s="240"/>
      <c r="AD1584" s="240" t="s">
        <v>1784</v>
      </c>
      <c r="AE1584" s="240">
        <v>18</v>
      </c>
      <c r="AF1584" s="240" t="s">
        <v>1784</v>
      </c>
      <c r="AG1584" s="240">
        <v>18</v>
      </c>
      <c r="AH1584" s="240"/>
      <c r="AI1584" s="240"/>
      <c r="AJ1584" s="240"/>
      <c r="AK1584" s="240"/>
      <c r="AL1584" s="240"/>
      <c r="AM1584" s="240">
        <v>7.76</v>
      </c>
      <c r="AN1584" s="240"/>
      <c r="AO1584" s="240"/>
      <c r="AP1584" s="240"/>
      <c r="AQ1584" s="240"/>
      <c r="AR1584" s="240"/>
      <c r="AS1584" s="240"/>
      <c r="AT1584" s="240"/>
      <c r="AU1584" s="240"/>
      <c r="AV1584" s="240"/>
      <c r="AW1584" s="240"/>
      <c r="AX1584" s="240"/>
      <c r="AY1584" s="240"/>
      <c r="AZ1584" s="240"/>
      <c r="BA1584" s="240">
        <v>25</v>
      </c>
      <c r="BB1584" s="240"/>
      <c r="BC1584" s="240">
        <v>37</v>
      </c>
      <c r="BD1584" s="240"/>
      <c r="BE1584" s="240">
        <v>0.52</v>
      </c>
      <c r="BF1584" s="240"/>
      <c r="BG1584" s="240">
        <v>11</v>
      </c>
      <c r="BH1584" s="240"/>
      <c r="BI1584" s="240">
        <v>14</v>
      </c>
      <c r="BJ1584" s="240"/>
      <c r="BK1584" s="240">
        <v>4.3</v>
      </c>
      <c r="BL1584" s="240"/>
      <c r="BM1584" s="240">
        <v>61</v>
      </c>
      <c r="BN1584" s="240"/>
      <c r="BO1584" s="240">
        <v>0.223</v>
      </c>
      <c r="BP1584" s="240"/>
      <c r="BQ1584" s="240"/>
      <c r="BR1584" s="240"/>
      <c r="BS1584" s="240"/>
      <c r="BT1584" s="240"/>
      <c r="BU1584" s="240">
        <v>150</v>
      </c>
      <c r="BV1584" s="240"/>
      <c r="BW1584" s="240"/>
      <c r="BX1584" s="240"/>
      <c r="BY1584" s="240"/>
      <c r="BZ1584" s="240"/>
      <c r="CA1584" s="240"/>
      <c r="CB1584" s="240"/>
      <c r="CC1584" s="240"/>
      <c r="CD1584" s="240"/>
      <c r="CE1584" s="240"/>
      <c r="CF1584" s="240"/>
      <c r="CG1584" s="240"/>
      <c r="CH1584" s="240"/>
      <c r="CI1584" s="240"/>
      <c r="CJ1584" s="240"/>
      <c r="CK1584" s="240"/>
      <c r="CL1584" s="240"/>
      <c r="CM1584" s="240"/>
      <c r="CN1584" s="240"/>
      <c r="CO1584" s="240"/>
      <c r="CP1584" s="240"/>
      <c r="CQ1584" s="240"/>
      <c r="CR1584" s="240"/>
      <c r="CS1584" s="240"/>
      <c r="CT1584" s="240"/>
      <c r="CU1584" s="240"/>
      <c r="CV1584" s="240"/>
      <c r="CW1584" s="240"/>
      <c r="CX1584" s="271"/>
      <c r="CY1584" s="271"/>
      <c r="CZ1584" s="271"/>
      <c r="DA1584" s="271"/>
      <c r="DB1584" s="271"/>
      <c r="DC1584" s="271"/>
      <c r="DD1584" s="271"/>
      <c r="DE1584" s="271"/>
      <c r="DF1584" s="271"/>
      <c r="DG1584" s="271"/>
      <c r="DH1584" s="271"/>
      <c r="DI1584" s="271"/>
      <c r="DJ1584" s="271"/>
      <c r="DK1584" s="271"/>
      <c r="DL1584" s="271"/>
      <c r="DM1584" s="271"/>
      <c r="DN1584" s="271"/>
      <c r="DO1584" s="271"/>
      <c r="DP1584" s="271"/>
      <c r="DQ1584" s="271"/>
      <c r="DR1584" s="271"/>
      <c r="DS1584" s="271"/>
      <c r="DT1584" s="271"/>
      <c r="DU1584" s="271"/>
      <c r="DV1584" s="271"/>
      <c r="DW1584" s="271"/>
      <c r="DX1584" s="271"/>
      <c r="DY1584" s="271"/>
      <c r="DZ1584" s="271"/>
      <c r="EA1584" s="271"/>
      <c r="EB1584" s="271"/>
      <c r="EC1584" s="271"/>
      <c r="ED1584" s="271"/>
      <c r="EE1584" s="271"/>
      <c r="EF1584" s="271"/>
      <c r="EG1584" s="271"/>
      <c r="EH1584" s="271"/>
      <c r="EI1584" s="271"/>
      <c r="EJ1584" s="271"/>
      <c r="EK1584" s="271"/>
      <c r="EL1584" s="271"/>
      <c r="EM1584" s="271"/>
      <c r="EN1584" s="271"/>
      <c r="EO1584" s="271"/>
      <c r="EP1584" s="271"/>
      <c r="EQ1584" s="271"/>
      <c r="ER1584" s="271"/>
      <c r="ES1584" s="271"/>
      <c r="ET1584" s="271"/>
      <c r="EU1584" s="271"/>
      <c r="EV1584" s="271"/>
      <c r="EW1584" s="271"/>
      <c r="EX1584" s="271"/>
      <c r="EY1584" s="271"/>
      <c r="EZ1584" s="271"/>
      <c r="FA1584" s="271"/>
      <c r="FB1584" s="271"/>
      <c r="FC1584" s="271"/>
      <c r="FD1584" s="271"/>
      <c r="FE1584" s="271"/>
      <c r="FF1584" s="271"/>
      <c r="FG1584" s="271"/>
      <c r="FH1584" s="271"/>
      <c r="FI1584" s="271"/>
      <c r="FJ1584" s="271"/>
      <c r="FK1584" s="271"/>
      <c r="FL1584" s="271"/>
      <c r="FM1584" s="271"/>
      <c r="FN1584" s="271"/>
      <c r="FO1584" s="271"/>
      <c r="FP1584" s="271"/>
      <c r="FQ1584" s="271"/>
      <c r="FR1584" s="271"/>
      <c r="FS1584" s="271"/>
      <c r="FT1584" s="271"/>
      <c r="FU1584" s="271"/>
      <c r="FV1584" s="271"/>
      <c r="FW1584" s="271"/>
      <c r="FX1584" s="271"/>
      <c r="FY1584" s="271"/>
      <c r="FZ1584" s="271"/>
      <c r="GA1584" s="271"/>
      <c r="GB1584" s="271"/>
      <c r="GC1584" s="271"/>
      <c r="GD1584" s="271"/>
      <c r="GE1584" s="271"/>
      <c r="GF1584" s="271"/>
      <c r="GG1584" s="271"/>
      <c r="GH1584" s="271"/>
      <c r="GI1584" s="271"/>
      <c r="GJ1584" s="271"/>
      <c r="GK1584" s="271"/>
      <c r="GL1584" s="271"/>
      <c r="GM1584" s="271"/>
      <c r="GN1584" s="271"/>
      <c r="GO1584" s="271"/>
      <c r="GP1584" s="271"/>
      <c r="GQ1584" s="271"/>
      <c r="GR1584" s="271"/>
      <c r="GS1584" s="271"/>
      <c r="GT1584" s="271"/>
      <c r="GU1584" s="271"/>
      <c r="GV1584" s="271"/>
      <c r="GW1584" s="271"/>
      <c r="GX1584" s="271"/>
      <c r="GY1584" s="271"/>
      <c r="GZ1584" s="271"/>
      <c r="HA1584" s="271"/>
      <c r="HB1584" s="271"/>
      <c r="HC1584" s="271"/>
      <c r="HD1584" s="271"/>
      <c r="HE1584" s="271"/>
      <c r="HF1584" s="271"/>
      <c r="HG1584" s="271"/>
      <c r="HH1584" s="271"/>
      <c r="HI1584" s="271"/>
      <c r="HJ1584" s="271"/>
      <c r="HK1584" s="271"/>
      <c r="HL1584" s="271"/>
      <c r="HM1584" s="271"/>
      <c r="HN1584" s="271"/>
      <c r="HO1584" s="271"/>
      <c r="HP1584" s="271"/>
      <c r="HQ1584" s="271"/>
      <c r="HR1584" s="271"/>
      <c r="HS1584" s="271"/>
      <c r="HT1584" s="271"/>
      <c r="HU1584" s="271"/>
      <c r="HV1584" s="271"/>
      <c r="HW1584" s="271"/>
      <c r="HX1584" s="271"/>
      <c r="HY1584" s="271"/>
      <c r="HZ1584" s="271"/>
      <c r="IA1584" s="271"/>
      <c r="IB1584" s="271"/>
      <c r="IC1584" s="271"/>
      <c r="ID1584" s="271"/>
      <c r="IE1584" s="271"/>
      <c r="IF1584" s="271"/>
      <c r="IG1584" s="271"/>
      <c r="IH1584" s="271"/>
      <c r="II1584" s="271"/>
      <c r="IJ1584" s="271"/>
      <c r="IK1584" s="271"/>
      <c r="IL1584" s="271"/>
      <c r="IM1584" s="271"/>
      <c r="IN1584" s="271"/>
      <c r="IO1584" s="271"/>
      <c r="IP1584" s="271"/>
      <c r="IQ1584" s="271"/>
      <c r="IR1584" s="271"/>
      <c r="IS1584" s="271"/>
      <c r="IT1584" s="271"/>
      <c r="IU1584" s="271"/>
      <c r="IV1584" s="271"/>
    </row>
    <row r="1585" spans="1:256" s="250" customFormat="1" x14ac:dyDescent="0.2">
      <c r="A1585" s="240" t="s">
        <v>1247</v>
      </c>
      <c r="B1585" s="278">
        <v>36430.408333333333</v>
      </c>
      <c r="C1585" s="278"/>
      <c r="D1585" s="240" t="s">
        <v>1351</v>
      </c>
      <c r="E1585" s="240"/>
      <c r="F1585" s="240"/>
      <c r="G1585" s="240">
        <v>50</v>
      </c>
      <c r="H1585" s="240"/>
      <c r="I1585" s="240"/>
      <c r="J1585" s="240"/>
      <c r="K1585" s="240">
        <v>13</v>
      </c>
      <c r="L1585" s="240"/>
      <c r="M1585" s="240"/>
      <c r="N1585" s="240"/>
      <c r="O1585" s="240"/>
      <c r="P1585" s="240"/>
      <c r="Q1585" s="240"/>
      <c r="R1585" s="240"/>
      <c r="S1585" s="240"/>
      <c r="T1585" s="240"/>
      <c r="U1585" s="240"/>
      <c r="V1585" s="240"/>
      <c r="W1585" s="240"/>
      <c r="X1585" s="240"/>
      <c r="Y1585" s="240"/>
      <c r="Z1585" s="240"/>
      <c r="AA1585" s="240"/>
      <c r="AB1585" s="240"/>
      <c r="AC1585" s="240"/>
      <c r="AD1585" s="240"/>
      <c r="AE1585" s="240"/>
      <c r="AF1585" s="240"/>
      <c r="AG1585" s="240"/>
      <c r="AH1585" s="240"/>
      <c r="AI1585" s="240"/>
      <c r="AJ1585" s="240"/>
      <c r="AK1585" s="240"/>
      <c r="AL1585" s="240"/>
      <c r="AM1585" s="240"/>
      <c r="AN1585" s="240"/>
      <c r="AO1585" s="240"/>
      <c r="AP1585" s="240"/>
      <c r="AQ1585" s="240"/>
      <c r="AR1585" s="240"/>
      <c r="AS1585" s="240"/>
      <c r="AT1585" s="240"/>
      <c r="AU1585" s="240"/>
      <c r="AV1585" s="240"/>
      <c r="AW1585" s="240"/>
      <c r="AX1585" s="240"/>
      <c r="AY1585" s="240"/>
      <c r="AZ1585" s="240"/>
      <c r="BA1585" s="240"/>
      <c r="BB1585" s="240"/>
      <c r="BC1585" s="240"/>
      <c r="BD1585" s="240"/>
      <c r="BE1585" s="240"/>
      <c r="BF1585" s="240"/>
      <c r="BG1585" s="240"/>
      <c r="BH1585" s="240"/>
      <c r="BI1585" s="240"/>
      <c r="BJ1585" s="240"/>
      <c r="BK1585" s="240"/>
      <c r="BL1585" s="240"/>
      <c r="BM1585" s="240"/>
      <c r="BN1585" s="240"/>
      <c r="BO1585" s="240"/>
      <c r="BP1585" s="240"/>
      <c r="BQ1585" s="240"/>
      <c r="BR1585" s="240"/>
      <c r="BS1585" s="240"/>
      <c r="BT1585" s="240"/>
      <c r="BU1585" s="240"/>
      <c r="BV1585" s="240"/>
      <c r="BW1585" s="240">
        <v>2.4</v>
      </c>
      <c r="BX1585" s="240"/>
      <c r="BY1585" s="240"/>
      <c r="BZ1585" s="240"/>
      <c r="CA1585" s="240"/>
      <c r="CB1585" s="240"/>
      <c r="CC1585" s="240"/>
      <c r="CD1585" s="240"/>
      <c r="CE1585" s="240"/>
      <c r="CF1585" s="240"/>
      <c r="CG1585" s="240"/>
      <c r="CH1585" s="240"/>
      <c r="CI1585" s="240"/>
      <c r="CJ1585" s="240"/>
      <c r="CK1585" s="240"/>
      <c r="CL1585" s="240"/>
      <c r="CM1585" s="240"/>
      <c r="CN1585" s="240"/>
      <c r="CO1585" s="240"/>
      <c r="CP1585" s="240"/>
      <c r="CQ1585" s="240"/>
      <c r="CR1585" s="240"/>
      <c r="CS1585" s="240"/>
      <c r="CT1585" s="240"/>
      <c r="CU1585" s="240"/>
      <c r="CV1585" s="240"/>
      <c r="CW1585" s="240"/>
      <c r="CX1585" s="271"/>
      <c r="CY1585" s="271"/>
      <c r="CZ1585" s="271"/>
      <c r="DA1585" s="271"/>
      <c r="DB1585" s="271"/>
      <c r="DC1585" s="271"/>
      <c r="DD1585" s="271"/>
      <c r="DE1585" s="271"/>
      <c r="DF1585" s="271"/>
      <c r="DG1585" s="271"/>
      <c r="DH1585" s="271"/>
      <c r="DI1585" s="271"/>
      <c r="DJ1585" s="271"/>
      <c r="DK1585" s="271"/>
      <c r="DL1585" s="271"/>
      <c r="DM1585" s="271"/>
      <c r="DN1585" s="271"/>
      <c r="DO1585" s="271"/>
      <c r="DP1585" s="271"/>
      <c r="DQ1585" s="271"/>
      <c r="DR1585" s="271"/>
      <c r="DS1585" s="271"/>
      <c r="DT1585" s="271"/>
      <c r="DU1585" s="271"/>
      <c r="DV1585" s="271"/>
      <c r="DW1585" s="271"/>
      <c r="DX1585" s="271"/>
      <c r="DY1585" s="271"/>
      <c r="DZ1585" s="271"/>
      <c r="EA1585" s="271"/>
      <c r="EB1585" s="271"/>
      <c r="EC1585" s="271"/>
      <c r="ED1585" s="271"/>
      <c r="EE1585" s="271"/>
      <c r="EF1585" s="271"/>
      <c r="EG1585" s="271"/>
      <c r="EH1585" s="271"/>
      <c r="EI1585" s="271"/>
      <c r="EJ1585" s="271"/>
      <c r="EK1585" s="271"/>
      <c r="EL1585" s="271"/>
      <c r="EM1585" s="271"/>
      <c r="EN1585" s="271"/>
      <c r="EO1585" s="271"/>
      <c r="EP1585" s="271"/>
      <c r="EQ1585" s="271"/>
      <c r="ER1585" s="271"/>
      <c r="ES1585" s="271"/>
      <c r="ET1585" s="271"/>
      <c r="EU1585" s="271"/>
      <c r="EV1585" s="271"/>
      <c r="EW1585" s="271"/>
      <c r="EX1585" s="271"/>
      <c r="EY1585" s="271"/>
      <c r="EZ1585" s="271"/>
      <c r="FA1585" s="271"/>
      <c r="FB1585" s="271"/>
      <c r="FC1585" s="271"/>
      <c r="FD1585" s="271"/>
      <c r="FE1585" s="271"/>
      <c r="FF1585" s="271"/>
      <c r="FG1585" s="271"/>
      <c r="FH1585" s="271"/>
      <c r="FI1585" s="271"/>
      <c r="FJ1585" s="271"/>
      <c r="FK1585" s="271"/>
      <c r="FL1585" s="271"/>
      <c r="FM1585" s="271"/>
      <c r="FN1585" s="271"/>
      <c r="FO1585" s="271"/>
      <c r="FP1585" s="271"/>
      <c r="FQ1585" s="271"/>
      <c r="FR1585" s="271"/>
      <c r="FS1585" s="271"/>
      <c r="FT1585" s="271"/>
      <c r="FU1585" s="271"/>
      <c r="FV1585" s="271"/>
      <c r="FW1585" s="271"/>
      <c r="FX1585" s="271"/>
      <c r="FY1585" s="271"/>
      <c r="FZ1585" s="271"/>
      <c r="GA1585" s="271"/>
      <c r="GB1585" s="271"/>
      <c r="GC1585" s="271"/>
      <c r="GD1585" s="271"/>
      <c r="GE1585" s="271"/>
      <c r="GF1585" s="271"/>
      <c r="GG1585" s="271"/>
      <c r="GH1585" s="271"/>
      <c r="GI1585" s="271"/>
      <c r="GJ1585" s="271"/>
      <c r="GK1585" s="271"/>
      <c r="GL1585" s="271"/>
      <c r="GM1585" s="271"/>
      <c r="GN1585" s="271"/>
      <c r="GO1585" s="271"/>
      <c r="GP1585" s="271"/>
      <c r="GQ1585" s="271"/>
      <c r="GR1585" s="271"/>
      <c r="GS1585" s="271"/>
      <c r="GT1585" s="271"/>
      <c r="GU1585" s="271"/>
      <c r="GV1585" s="271"/>
      <c r="GW1585" s="271"/>
      <c r="GX1585" s="271"/>
      <c r="GY1585" s="271"/>
      <c r="GZ1585" s="271"/>
      <c r="HA1585" s="271"/>
      <c r="HB1585" s="271"/>
      <c r="HC1585" s="271"/>
      <c r="HD1585" s="271"/>
      <c r="HE1585" s="271"/>
      <c r="HF1585" s="271"/>
      <c r="HG1585" s="271"/>
      <c r="HH1585" s="271"/>
      <c r="HI1585" s="271"/>
      <c r="HJ1585" s="271"/>
      <c r="HK1585" s="271"/>
      <c r="HL1585" s="271"/>
      <c r="HM1585" s="271"/>
      <c r="HN1585" s="271"/>
      <c r="HO1585" s="271"/>
      <c r="HP1585" s="271"/>
      <c r="HQ1585" s="271"/>
      <c r="HR1585" s="271"/>
      <c r="HS1585" s="271"/>
      <c r="HT1585" s="271"/>
      <c r="HU1585" s="271"/>
      <c r="HV1585" s="271"/>
      <c r="HW1585" s="271"/>
      <c r="HX1585" s="271"/>
      <c r="HY1585" s="271"/>
      <c r="HZ1585" s="271"/>
      <c r="IA1585" s="271"/>
      <c r="IB1585" s="271"/>
      <c r="IC1585" s="271"/>
      <c r="ID1585" s="271"/>
      <c r="IE1585" s="271"/>
      <c r="IF1585" s="271"/>
      <c r="IG1585" s="271"/>
      <c r="IH1585" s="271"/>
      <c r="II1585" s="271"/>
      <c r="IJ1585" s="271"/>
      <c r="IK1585" s="271"/>
      <c r="IL1585" s="271"/>
      <c r="IM1585" s="271"/>
      <c r="IN1585" s="271"/>
      <c r="IO1585" s="271"/>
      <c r="IP1585" s="271"/>
      <c r="IQ1585" s="271"/>
      <c r="IR1585" s="271"/>
      <c r="IS1585" s="271"/>
      <c r="IT1585" s="271"/>
      <c r="IU1585" s="271"/>
      <c r="IV1585" s="271"/>
    </row>
    <row r="1586" spans="1:256" s="250" customFormat="1" x14ac:dyDescent="0.2">
      <c r="A1586" s="240" t="s">
        <v>1247</v>
      </c>
      <c r="B1586" s="278">
        <v>36528.864583333336</v>
      </c>
      <c r="C1586" s="278">
        <v>36529.659722222219</v>
      </c>
      <c r="D1586" s="240" t="s">
        <v>1352</v>
      </c>
      <c r="E1586" s="240" t="s">
        <v>1353</v>
      </c>
      <c r="F1586" s="240"/>
      <c r="G1586" s="240">
        <v>50</v>
      </c>
      <c r="H1586" s="240"/>
      <c r="I1586" s="240"/>
      <c r="J1586" s="240"/>
      <c r="K1586" s="240"/>
      <c r="L1586" s="240"/>
      <c r="M1586" s="240">
        <v>417</v>
      </c>
      <c r="N1586" s="240" t="s">
        <v>1784</v>
      </c>
      <c r="O1586" s="240">
        <v>300</v>
      </c>
      <c r="P1586" s="240"/>
      <c r="Q1586" s="240">
        <v>380</v>
      </c>
      <c r="R1586" s="240"/>
      <c r="S1586" s="240">
        <v>0.434</v>
      </c>
      <c r="T1586" s="240"/>
      <c r="U1586" s="240">
        <v>1.81</v>
      </c>
      <c r="V1586" s="240"/>
      <c r="W1586" s="240"/>
      <c r="X1586" s="240"/>
      <c r="Y1586" s="240"/>
      <c r="Z1586" s="240"/>
      <c r="AA1586" s="240"/>
      <c r="AB1586" s="240"/>
      <c r="AC1586" s="240"/>
      <c r="AD1586" s="240" t="s">
        <v>1784</v>
      </c>
      <c r="AE1586" s="240">
        <v>18</v>
      </c>
      <c r="AF1586" s="240"/>
      <c r="AG1586" s="240">
        <v>210</v>
      </c>
      <c r="AH1586" s="240"/>
      <c r="AI1586" s="240"/>
      <c r="AJ1586" s="240"/>
      <c r="AK1586" s="240"/>
      <c r="AL1586" s="240"/>
      <c r="AM1586" s="240">
        <v>7.85</v>
      </c>
      <c r="AN1586" s="240"/>
      <c r="AO1586" s="240"/>
      <c r="AP1586" s="240"/>
      <c r="AQ1586" s="240"/>
      <c r="AR1586" s="240"/>
      <c r="AS1586" s="240"/>
      <c r="AT1586" s="240"/>
      <c r="AU1586" s="240"/>
      <c r="AV1586" s="240"/>
      <c r="AW1586" s="240"/>
      <c r="AX1586" s="240"/>
      <c r="AY1586" s="240"/>
      <c r="AZ1586" s="240"/>
      <c r="BA1586" s="240">
        <v>30</v>
      </c>
      <c r="BB1586" s="240"/>
      <c r="BC1586" s="240">
        <v>130</v>
      </c>
      <c r="BD1586" s="240"/>
      <c r="BE1586" s="240">
        <v>0.94</v>
      </c>
      <c r="BF1586" s="240"/>
      <c r="BG1586" s="240">
        <v>11</v>
      </c>
      <c r="BH1586" s="240"/>
      <c r="BI1586" s="240">
        <v>42</v>
      </c>
      <c r="BJ1586" s="240"/>
      <c r="BK1586" s="240">
        <v>67</v>
      </c>
      <c r="BL1586" s="240"/>
      <c r="BM1586" s="240">
        <v>100</v>
      </c>
      <c r="BN1586" s="240"/>
      <c r="BO1586" s="240">
        <v>0.129</v>
      </c>
      <c r="BP1586" s="240"/>
      <c r="BQ1586" s="240"/>
      <c r="BR1586" s="240"/>
      <c r="BS1586" s="240"/>
      <c r="BT1586" s="240"/>
      <c r="BU1586" s="240">
        <v>500</v>
      </c>
      <c r="BV1586" s="240"/>
      <c r="BW1586" s="240"/>
      <c r="BX1586" s="240"/>
      <c r="BY1586" s="240"/>
      <c r="BZ1586" s="240"/>
      <c r="CA1586" s="240"/>
      <c r="CB1586" s="240"/>
      <c r="CC1586" s="240"/>
      <c r="CD1586" s="240"/>
      <c r="CE1586" s="240"/>
      <c r="CF1586" s="240"/>
      <c r="CG1586" s="240"/>
      <c r="CH1586" s="240"/>
      <c r="CI1586" s="240"/>
      <c r="CJ1586" s="240"/>
      <c r="CK1586" s="240"/>
      <c r="CL1586" s="240"/>
      <c r="CM1586" s="240"/>
      <c r="CN1586" s="240"/>
      <c r="CO1586" s="240"/>
      <c r="CP1586" s="240"/>
      <c r="CQ1586" s="240"/>
      <c r="CR1586" s="240"/>
      <c r="CS1586" s="240"/>
      <c r="CT1586" s="240"/>
      <c r="CU1586" s="240"/>
      <c r="CV1586" s="240"/>
      <c r="CW1586" s="240"/>
      <c r="CX1586" s="271"/>
      <c r="CY1586" s="271"/>
      <c r="CZ1586" s="271"/>
      <c r="DA1586" s="271"/>
      <c r="DB1586" s="271"/>
      <c r="DC1586" s="271"/>
      <c r="DD1586" s="271"/>
      <c r="DE1586" s="271"/>
      <c r="DF1586" s="271"/>
      <c r="DG1586" s="271"/>
      <c r="DH1586" s="271"/>
      <c r="DI1586" s="271"/>
      <c r="DJ1586" s="271"/>
      <c r="DK1586" s="271"/>
      <c r="DL1586" s="271"/>
      <c r="DM1586" s="271"/>
      <c r="DN1586" s="271"/>
      <c r="DO1586" s="271"/>
      <c r="DP1586" s="271"/>
      <c r="DQ1586" s="271"/>
      <c r="DR1586" s="271"/>
      <c r="DS1586" s="271"/>
      <c r="DT1586" s="271"/>
      <c r="DU1586" s="271"/>
      <c r="DV1586" s="271"/>
      <c r="DW1586" s="271"/>
      <c r="DX1586" s="271"/>
      <c r="DY1586" s="271"/>
      <c r="DZ1586" s="271"/>
      <c r="EA1586" s="271"/>
      <c r="EB1586" s="271"/>
      <c r="EC1586" s="271"/>
      <c r="ED1586" s="271"/>
      <c r="EE1586" s="271"/>
      <c r="EF1586" s="271"/>
      <c r="EG1586" s="271"/>
      <c r="EH1586" s="271"/>
      <c r="EI1586" s="271"/>
      <c r="EJ1586" s="271"/>
      <c r="EK1586" s="271"/>
      <c r="EL1586" s="271"/>
      <c r="EM1586" s="271"/>
      <c r="EN1586" s="271"/>
      <c r="EO1586" s="271"/>
      <c r="EP1586" s="271"/>
      <c r="EQ1586" s="271"/>
      <c r="ER1586" s="271"/>
      <c r="ES1586" s="271"/>
      <c r="ET1586" s="271"/>
      <c r="EU1586" s="271"/>
      <c r="EV1586" s="271"/>
      <c r="EW1586" s="271"/>
      <c r="EX1586" s="271"/>
      <c r="EY1586" s="271"/>
      <c r="EZ1586" s="271"/>
      <c r="FA1586" s="271"/>
      <c r="FB1586" s="271"/>
      <c r="FC1586" s="271"/>
      <c r="FD1586" s="271"/>
      <c r="FE1586" s="271"/>
      <c r="FF1586" s="271"/>
      <c r="FG1586" s="271"/>
      <c r="FH1586" s="271"/>
      <c r="FI1586" s="271"/>
      <c r="FJ1586" s="271"/>
      <c r="FK1586" s="271"/>
      <c r="FL1586" s="271"/>
      <c r="FM1586" s="271"/>
      <c r="FN1586" s="271"/>
      <c r="FO1586" s="271"/>
      <c r="FP1586" s="271"/>
      <c r="FQ1586" s="271"/>
      <c r="FR1586" s="271"/>
      <c r="FS1586" s="271"/>
      <c r="FT1586" s="271"/>
      <c r="FU1586" s="271"/>
      <c r="FV1586" s="271"/>
      <c r="FW1586" s="271"/>
      <c r="FX1586" s="271"/>
      <c r="FY1586" s="271"/>
      <c r="FZ1586" s="271"/>
      <c r="GA1586" s="271"/>
      <c r="GB1586" s="271"/>
      <c r="GC1586" s="271"/>
      <c r="GD1586" s="271"/>
      <c r="GE1586" s="271"/>
      <c r="GF1586" s="271"/>
      <c r="GG1586" s="271"/>
      <c r="GH1586" s="271"/>
      <c r="GI1586" s="271"/>
      <c r="GJ1586" s="271"/>
      <c r="GK1586" s="271"/>
      <c r="GL1586" s="271"/>
      <c r="GM1586" s="271"/>
      <c r="GN1586" s="271"/>
      <c r="GO1586" s="271"/>
      <c r="GP1586" s="271"/>
      <c r="GQ1586" s="271"/>
      <c r="GR1586" s="271"/>
      <c r="GS1586" s="271"/>
      <c r="GT1586" s="271"/>
      <c r="GU1586" s="271"/>
      <c r="GV1586" s="271"/>
      <c r="GW1586" s="271"/>
      <c r="GX1586" s="271"/>
      <c r="GY1586" s="271"/>
      <c r="GZ1586" s="271"/>
      <c r="HA1586" s="271"/>
      <c r="HB1586" s="271"/>
      <c r="HC1586" s="271"/>
      <c r="HD1586" s="271"/>
      <c r="HE1586" s="271"/>
      <c r="HF1586" s="271"/>
      <c r="HG1586" s="271"/>
      <c r="HH1586" s="271"/>
      <c r="HI1586" s="271"/>
      <c r="HJ1586" s="271"/>
      <c r="HK1586" s="271"/>
      <c r="HL1586" s="271"/>
      <c r="HM1586" s="271"/>
      <c r="HN1586" s="271"/>
      <c r="HO1586" s="271"/>
      <c r="HP1586" s="271"/>
      <c r="HQ1586" s="271"/>
      <c r="HR1586" s="271"/>
      <c r="HS1586" s="271"/>
      <c r="HT1586" s="271"/>
      <c r="HU1586" s="271"/>
      <c r="HV1586" s="271"/>
      <c r="HW1586" s="271"/>
      <c r="HX1586" s="271"/>
      <c r="HY1586" s="271"/>
      <c r="HZ1586" s="271"/>
      <c r="IA1586" s="271"/>
      <c r="IB1586" s="271"/>
      <c r="IC1586" s="271"/>
      <c r="ID1586" s="271"/>
      <c r="IE1586" s="271"/>
      <c r="IF1586" s="271"/>
      <c r="IG1586" s="271"/>
      <c r="IH1586" s="271"/>
      <c r="II1586" s="271"/>
      <c r="IJ1586" s="271"/>
      <c r="IK1586" s="271"/>
      <c r="IL1586" s="271"/>
      <c r="IM1586" s="271"/>
      <c r="IN1586" s="271"/>
      <c r="IO1586" s="271"/>
      <c r="IP1586" s="271"/>
      <c r="IQ1586" s="271"/>
      <c r="IR1586" s="271"/>
      <c r="IS1586" s="271"/>
      <c r="IT1586" s="271"/>
      <c r="IU1586" s="271"/>
      <c r="IV1586" s="271"/>
    </row>
    <row r="1587" spans="1:256" s="250" customFormat="1" x14ac:dyDescent="0.2">
      <c r="A1587" s="240" t="s">
        <v>1247</v>
      </c>
      <c r="B1587" s="278">
        <v>36528.930555555555</v>
      </c>
      <c r="C1587" s="278"/>
      <c r="D1587" s="240" t="s">
        <v>1354</v>
      </c>
      <c r="E1587" s="240"/>
      <c r="F1587" s="240"/>
      <c r="G1587" s="240">
        <v>70</v>
      </c>
      <c r="H1587" s="240"/>
      <c r="I1587" s="240"/>
      <c r="J1587" s="240"/>
      <c r="K1587" s="240">
        <v>5.9</v>
      </c>
      <c r="L1587" s="240"/>
      <c r="M1587" s="240"/>
      <c r="N1587" s="240"/>
      <c r="O1587" s="240"/>
      <c r="P1587" s="240"/>
      <c r="Q1587" s="240"/>
      <c r="R1587" s="240"/>
      <c r="S1587" s="240"/>
      <c r="T1587" s="240"/>
      <c r="U1587" s="240"/>
      <c r="V1587" s="240"/>
      <c r="W1587" s="240"/>
      <c r="X1587" s="240"/>
      <c r="Y1587" s="240"/>
      <c r="Z1587" s="240"/>
      <c r="AA1587" s="240"/>
      <c r="AB1587" s="240"/>
      <c r="AC1587" s="240"/>
      <c r="AD1587" s="240"/>
      <c r="AE1587" s="240"/>
      <c r="AF1587" s="240"/>
      <c r="AG1587" s="240"/>
      <c r="AH1587" s="240"/>
      <c r="AI1587" s="240"/>
      <c r="AJ1587" s="240"/>
      <c r="AK1587" s="240"/>
      <c r="AL1587" s="240"/>
      <c r="AM1587" s="240"/>
      <c r="AN1587" s="240"/>
      <c r="AO1587" s="240"/>
      <c r="AP1587" s="240"/>
      <c r="AQ1587" s="240"/>
      <c r="AR1587" s="240"/>
      <c r="AS1587" s="240"/>
      <c r="AT1587" s="240"/>
      <c r="AU1587" s="240"/>
      <c r="AV1587" s="240"/>
      <c r="AW1587" s="240"/>
      <c r="AX1587" s="240"/>
      <c r="AY1587" s="240"/>
      <c r="AZ1587" s="240"/>
      <c r="BA1587" s="240"/>
      <c r="BB1587" s="240"/>
      <c r="BC1587" s="240"/>
      <c r="BD1587" s="240"/>
      <c r="BE1587" s="240"/>
      <c r="BF1587" s="240"/>
      <c r="BG1587" s="240"/>
      <c r="BH1587" s="240"/>
      <c r="BI1587" s="240"/>
      <c r="BJ1587" s="240"/>
      <c r="BK1587" s="240"/>
      <c r="BL1587" s="240"/>
      <c r="BM1587" s="240"/>
      <c r="BN1587" s="240"/>
      <c r="BO1587" s="240"/>
      <c r="BP1587" s="240"/>
      <c r="BQ1587" s="240"/>
      <c r="BR1587" s="240"/>
      <c r="BS1587" s="240"/>
      <c r="BT1587" s="240"/>
      <c r="BU1587" s="240"/>
      <c r="BV1587" s="240"/>
      <c r="BW1587" s="240">
        <v>1.63</v>
      </c>
      <c r="BX1587" s="240"/>
      <c r="BY1587" s="240"/>
      <c r="BZ1587" s="240"/>
      <c r="CA1587" s="240"/>
      <c r="CB1587" s="240"/>
      <c r="CC1587" s="240"/>
      <c r="CD1587" s="240"/>
      <c r="CE1587" s="240"/>
      <c r="CF1587" s="240"/>
      <c r="CG1587" s="240"/>
      <c r="CH1587" s="240"/>
      <c r="CI1587" s="240"/>
      <c r="CJ1587" s="240"/>
      <c r="CK1587" s="240"/>
      <c r="CL1587" s="240"/>
      <c r="CM1587" s="240"/>
      <c r="CN1587" s="240"/>
      <c r="CO1587" s="240"/>
      <c r="CP1587" s="240"/>
      <c r="CQ1587" s="240"/>
      <c r="CR1587" s="240"/>
      <c r="CS1587" s="240"/>
      <c r="CT1587" s="240"/>
      <c r="CU1587" s="240"/>
      <c r="CV1587" s="240"/>
      <c r="CW1587" s="240"/>
      <c r="CX1587" s="271"/>
      <c r="CY1587" s="271"/>
      <c r="CZ1587" s="271"/>
      <c r="DA1587" s="271"/>
      <c r="DB1587" s="271"/>
      <c r="DC1587" s="271"/>
      <c r="DD1587" s="271"/>
      <c r="DE1587" s="271"/>
      <c r="DF1587" s="271"/>
      <c r="DG1587" s="271"/>
      <c r="DH1587" s="271"/>
      <c r="DI1587" s="271"/>
      <c r="DJ1587" s="271"/>
      <c r="DK1587" s="271"/>
      <c r="DL1587" s="271"/>
      <c r="DM1587" s="271"/>
      <c r="DN1587" s="271"/>
      <c r="DO1587" s="271"/>
      <c r="DP1587" s="271"/>
      <c r="DQ1587" s="271"/>
      <c r="DR1587" s="271"/>
      <c r="DS1587" s="271"/>
      <c r="DT1587" s="271"/>
      <c r="DU1587" s="271"/>
      <c r="DV1587" s="271"/>
      <c r="DW1587" s="271"/>
      <c r="DX1587" s="271"/>
      <c r="DY1587" s="271"/>
      <c r="DZ1587" s="271"/>
      <c r="EA1587" s="271"/>
      <c r="EB1587" s="271"/>
      <c r="EC1587" s="271"/>
      <c r="ED1587" s="271"/>
      <c r="EE1587" s="271"/>
      <c r="EF1587" s="271"/>
      <c r="EG1587" s="271"/>
      <c r="EH1587" s="271"/>
      <c r="EI1587" s="271"/>
      <c r="EJ1587" s="271"/>
      <c r="EK1587" s="271"/>
      <c r="EL1587" s="271"/>
      <c r="EM1587" s="271"/>
      <c r="EN1587" s="271"/>
      <c r="EO1587" s="271"/>
      <c r="EP1587" s="271"/>
      <c r="EQ1587" s="271"/>
      <c r="ER1587" s="271"/>
      <c r="ES1587" s="271"/>
      <c r="ET1587" s="271"/>
      <c r="EU1587" s="271"/>
      <c r="EV1587" s="271"/>
      <c r="EW1587" s="271"/>
      <c r="EX1587" s="271"/>
      <c r="EY1587" s="271"/>
      <c r="EZ1587" s="271"/>
      <c r="FA1587" s="271"/>
      <c r="FB1587" s="271"/>
      <c r="FC1587" s="271"/>
      <c r="FD1587" s="271"/>
      <c r="FE1587" s="271"/>
      <c r="FF1587" s="271"/>
      <c r="FG1587" s="271"/>
      <c r="FH1587" s="271"/>
      <c r="FI1587" s="271"/>
      <c r="FJ1587" s="271"/>
      <c r="FK1587" s="271"/>
      <c r="FL1587" s="271"/>
      <c r="FM1587" s="271"/>
      <c r="FN1587" s="271"/>
      <c r="FO1587" s="271"/>
      <c r="FP1587" s="271"/>
      <c r="FQ1587" s="271"/>
      <c r="FR1587" s="271"/>
      <c r="FS1587" s="271"/>
      <c r="FT1587" s="271"/>
      <c r="FU1587" s="271"/>
      <c r="FV1587" s="271"/>
      <c r="FW1587" s="271"/>
      <c r="FX1587" s="271"/>
      <c r="FY1587" s="271"/>
      <c r="FZ1587" s="271"/>
      <c r="GA1587" s="271"/>
      <c r="GB1587" s="271"/>
      <c r="GC1587" s="271"/>
      <c r="GD1587" s="271"/>
      <c r="GE1587" s="271"/>
      <c r="GF1587" s="271"/>
      <c r="GG1587" s="271"/>
      <c r="GH1587" s="271"/>
      <c r="GI1587" s="271"/>
      <c r="GJ1587" s="271"/>
      <c r="GK1587" s="271"/>
      <c r="GL1587" s="271"/>
      <c r="GM1587" s="271"/>
      <c r="GN1587" s="271"/>
      <c r="GO1587" s="271"/>
      <c r="GP1587" s="271"/>
      <c r="GQ1587" s="271"/>
      <c r="GR1587" s="271"/>
      <c r="GS1587" s="271"/>
      <c r="GT1587" s="271"/>
      <c r="GU1587" s="271"/>
      <c r="GV1587" s="271"/>
      <c r="GW1587" s="271"/>
      <c r="GX1587" s="271"/>
      <c r="GY1587" s="271"/>
      <c r="GZ1587" s="271"/>
      <c r="HA1587" s="271"/>
      <c r="HB1587" s="271"/>
      <c r="HC1587" s="271"/>
      <c r="HD1587" s="271"/>
      <c r="HE1587" s="271"/>
      <c r="HF1587" s="271"/>
      <c r="HG1587" s="271"/>
      <c r="HH1587" s="271"/>
      <c r="HI1587" s="271"/>
      <c r="HJ1587" s="271"/>
      <c r="HK1587" s="271"/>
      <c r="HL1587" s="271"/>
      <c r="HM1587" s="271"/>
      <c r="HN1587" s="271"/>
      <c r="HO1587" s="271"/>
      <c r="HP1587" s="271"/>
      <c r="HQ1587" s="271"/>
      <c r="HR1587" s="271"/>
      <c r="HS1587" s="271"/>
      <c r="HT1587" s="271"/>
      <c r="HU1587" s="271"/>
      <c r="HV1587" s="271"/>
      <c r="HW1587" s="271"/>
      <c r="HX1587" s="271"/>
      <c r="HY1587" s="271"/>
      <c r="HZ1587" s="271"/>
      <c r="IA1587" s="271"/>
      <c r="IB1587" s="271"/>
      <c r="IC1587" s="271"/>
      <c r="ID1587" s="271"/>
      <c r="IE1587" s="271"/>
      <c r="IF1587" s="271"/>
      <c r="IG1587" s="271"/>
      <c r="IH1587" s="271"/>
      <c r="II1587" s="271"/>
      <c r="IJ1587" s="271"/>
      <c r="IK1587" s="271"/>
      <c r="IL1587" s="271"/>
      <c r="IM1587" s="271"/>
      <c r="IN1587" s="271"/>
      <c r="IO1587" s="271"/>
      <c r="IP1587" s="271"/>
      <c r="IQ1587" s="271"/>
      <c r="IR1587" s="271"/>
      <c r="IS1587" s="271"/>
      <c r="IT1587" s="271"/>
      <c r="IU1587" s="271"/>
      <c r="IV1587" s="271"/>
    </row>
    <row r="1588" spans="1:256" s="250" customFormat="1" x14ac:dyDescent="0.2">
      <c r="A1588" s="240" t="s">
        <v>1247</v>
      </c>
      <c r="B1588" s="278">
        <v>36543.347222222219</v>
      </c>
      <c r="C1588" s="278"/>
      <c r="D1588" s="240" t="s">
        <v>1355</v>
      </c>
      <c r="E1588" s="240" t="s">
        <v>1356</v>
      </c>
      <c r="F1588" s="240"/>
      <c r="G1588" s="240">
        <v>70</v>
      </c>
      <c r="H1588" s="240"/>
      <c r="I1588" s="240"/>
      <c r="J1588" s="240"/>
      <c r="K1588" s="240">
        <v>3</v>
      </c>
      <c r="L1588" s="240"/>
      <c r="M1588" s="240"/>
      <c r="N1588" s="240"/>
      <c r="O1588" s="240">
        <v>25.8</v>
      </c>
      <c r="P1588" s="240"/>
      <c r="Q1588" s="240">
        <v>77</v>
      </c>
      <c r="R1588" s="240"/>
      <c r="S1588" s="240">
        <v>8.2000000000000003E-2</v>
      </c>
      <c r="T1588" s="240"/>
      <c r="U1588" s="240">
        <v>1.9300000000000002</v>
      </c>
      <c r="V1588" s="240"/>
      <c r="W1588" s="240"/>
      <c r="X1588" s="240"/>
      <c r="Y1588" s="240"/>
      <c r="Z1588" s="240"/>
      <c r="AA1588" s="240"/>
      <c r="AB1588" s="240"/>
      <c r="AC1588" s="240"/>
      <c r="AD1588" s="240" t="s">
        <v>1784</v>
      </c>
      <c r="AE1588" s="240">
        <v>18</v>
      </c>
      <c r="AF1588" s="240" t="s">
        <v>1784</v>
      </c>
      <c r="AG1588" s="240">
        <v>18</v>
      </c>
      <c r="AH1588" s="240"/>
      <c r="AI1588" s="240"/>
      <c r="AJ1588" s="240"/>
      <c r="AK1588" s="240"/>
      <c r="AL1588" s="240"/>
      <c r="AM1588" s="240">
        <v>7.6899999999999995</v>
      </c>
      <c r="AN1588" s="240"/>
      <c r="AO1588" s="240"/>
      <c r="AP1588" s="240"/>
      <c r="AQ1588" s="240"/>
      <c r="AR1588" s="240"/>
      <c r="AS1588" s="240"/>
      <c r="AT1588" s="240"/>
      <c r="AU1588" s="240"/>
      <c r="AV1588" s="240"/>
      <c r="AW1588" s="240"/>
      <c r="AX1588" s="240"/>
      <c r="AY1588" s="240"/>
      <c r="AZ1588" s="240"/>
      <c r="BA1588" s="240">
        <v>21</v>
      </c>
      <c r="BB1588" s="240"/>
      <c r="BC1588" s="240">
        <v>110</v>
      </c>
      <c r="BD1588" s="240"/>
      <c r="BE1588" s="240"/>
      <c r="BF1588" s="240"/>
      <c r="BG1588" s="240">
        <v>3</v>
      </c>
      <c r="BH1588" s="240"/>
      <c r="BI1588" s="240">
        <v>48</v>
      </c>
      <c r="BJ1588" s="240" t="s">
        <v>1784</v>
      </c>
      <c r="BK1588" s="240">
        <v>0.8</v>
      </c>
      <c r="BL1588" s="240" t="s">
        <v>1784</v>
      </c>
      <c r="BM1588" s="240">
        <v>19</v>
      </c>
      <c r="BN1588" s="240"/>
      <c r="BO1588" s="240">
        <v>0.20100000000000001</v>
      </c>
      <c r="BP1588" s="240"/>
      <c r="BQ1588" s="240"/>
      <c r="BR1588" s="240"/>
      <c r="BS1588" s="240"/>
      <c r="BT1588" s="240"/>
      <c r="BU1588" s="240">
        <v>470</v>
      </c>
      <c r="BV1588" s="240"/>
      <c r="BW1588" s="240">
        <v>2</v>
      </c>
      <c r="BX1588" s="240"/>
      <c r="BY1588" s="240"/>
      <c r="BZ1588" s="240"/>
      <c r="CA1588" s="240"/>
      <c r="CB1588" s="240"/>
      <c r="CC1588" s="240"/>
      <c r="CD1588" s="240"/>
      <c r="CE1588" s="240"/>
      <c r="CF1588" s="240"/>
      <c r="CG1588" s="240"/>
      <c r="CH1588" s="240"/>
      <c r="CI1588" s="240"/>
      <c r="CJ1588" s="240"/>
      <c r="CK1588" s="240"/>
      <c r="CL1588" s="240"/>
      <c r="CM1588" s="240"/>
      <c r="CN1588" s="240"/>
      <c r="CO1588" s="240"/>
      <c r="CP1588" s="240"/>
      <c r="CQ1588" s="240"/>
      <c r="CR1588" s="240"/>
      <c r="CS1588" s="240"/>
      <c r="CT1588" s="240"/>
      <c r="CU1588" s="240"/>
      <c r="CV1588" s="240"/>
      <c r="CW1588" s="240"/>
      <c r="CX1588" s="271"/>
      <c r="CY1588" s="271"/>
      <c r="CZ1588" s="271"/>
      <c r="DA1588" s="271"/>
      <c r="DB1588" s="271"/>
      <c r="DC1588" s="271"/>
      <c r="DD1588" s="271"/>
      <c r="DE1588" s="271"/>
      <c r="DF1588" s="271"/>
      <c r="DG1588" s="271"/>
      <c r="DH1588" s="271"/>
      <c r="DI1588" s="271"/>
      <c r="DJ1588" s="271"/>
      <c r="DK1588" s="271"/>
      <c r="DL1588" s="271"/>
      <c r="DM1588" s="271"/>
      <c r="DN1588" s="271"/>
      <c r="DO1588" s="271"/>
      <c r="DP1588" s="271"/>
      <c r="DQ1588" s="271"/>
      <c r="DR1588" s="271"/>
      <c r="DS1588" s="271"/>
      <c r="DT1588" s="271"/>
      <c r="DU1588" s="271"/>
      <c r="DV1588" s="271"/>
      <c r="DW1588" s="271"/>
      <c r="DX1588" s="271"/>
      <c r="DY1588" s="271"/>
      <c r="DZ1588" s="271"/>
      <c r="EA1588" s="271"/>
      <c r="EB1588" s="271"/>
      <c r="EC1588" s="271"/>
      <c r="ED1588" s="271"/>
      <c r="EE1588" s="271"/>
      <c r="EF1588" s="271"/>
      <c r="EG1588" s="271"/>
      <c r="EH1588" s="271"/>
      <c r="EI1588" s="271"/>
      <c r="EJ1588" s="271"/>
      <c r="EK1588" s="271"/>
      <c r="EL1588" s="271"/>
      <c r="EM1588" s="271"/>
      <c r="EN1588" s="271"/>
      <c r="EO1588" s="271"/>
      <c r="EP1588" s="271"/>
      <c r="EQ1588" s="271"/>
      <c r="ER1588" s="271"/>
      <c r="ES1588" s="271"/>
      <c r="ET1588" s="271"/>
      <c r="EU1588" s="271"/>
      <c r="EV1588" s="271"/>
      <c r="EW1588" s="271"/>
      <c r="EX1588" s="271"/>
      <c r="EY1588" s="271"/>
      <c r="EZ1588" s="271"/>
      <c r="FA1588" s="271"/>
      <c r="FB1588" s="271"/>
      <c r="FC1588" s="271"/>
      <c r="FD1588" s="271"/>
      <c r="FE1588" s="271"/>
      <c r="FF1588" s="271"/>
      <c r="FG1588" s="271"/>
      <c r="FH1588" s="271"/>
      <c r="FI1588" s="271"/>
      <c r="FJ1588" s="271"/>
      <c r="FK1588" s="271"/>
      <c r="FL1588" s="271"/>
      <c r="FM1588" s="271"/>
      <c r="FN1588" s="271"/>
      <c r="FO1588" s="271"/>
      <c r="FP1588" s="271"/>
      <c r="FQ1588" s="271"/>
      <c r="FR1588" s="271"/>
      <c r="FS1588" s="271"/>
      <c r="FT1588" s="271"/>
      <c r="FU1588" s="271"/>
      <c r="FV1588" s="271"/>
      <c r="FW1588" s="271"/>
      <c r="FX1588" s="271"/>
      <c r="FY1588" s="271"/>
      <c r="FZ1588" s="271"/>
      <c r="GA1588" s="271"/>
      <c r="GB1588" s="271"/>
      <c r="GC1588" s="271"/>
      <c r="GD1588" s="271"/>
      <c r="GE1588" s="271"/>
      <c r="GF1588" s="271"/>
      <c r="GG1588" s="271"/>
      <c r="GH1588" s="271"/>
      <c r="GI1588" s="271"/>
      <c r="GJ1588" s="271"/>
      <c r="GK1588" s="271"/>
      <c r="GL1588" s="271"/>
      <c r="GM1588" s="271"/>
      <c r="GN1588" s="271"/>
      <c r="GO1588" s="271"/>
      <c r="GP1588" s="271"/>
      <c r="GQ1588" s="271"/>
      <c r="GR1588" s="271"/>
      <c r="GS1588" s="271"/>
      <c r="GT1588" s="271"/>
      <c r="GU1588" s="271"/>
      <c r="GV1588" s="271"/>
      <c r="GW1588" s="271"/>
      <c r="GX1588" s="271"/>
      <c r="GY1588" s="271"/>
      <c r="GZ1588" s="271"/>
      <c r="HA1588" s="271"/>
      <c r="HB1588" s="271"/>
      <c r="HC1588" s="271"/>
      <c r="HD1588" s="271"/>
      <c r="HE1588" s="271"/>
      <c r="HF1588" s="271"/>
      <c r="HG1588" s="271"/>
      <c r="HH1588" s="271"/>
      <c r="HI1588" s="271"/>
      <c r="HJ1588" s="271"/>
      <c r="HK1588" s="271"/>
      <c r="HL1588" s="271"/>
      <c r="HM1588" s="271"/>
      <c r="HN1588" s="271"/>
      <c r="HO1588" s="271"/>
      <c r="HP1588" s="271"/>
      <c r="HQ1588" s="271"/>
      <c r="HR1588" s="271"/>
      <c r="HS1588" s="271"/>
      <c r="HT1588" s="271"/>
      <c r="HU1588" s="271"/>
      <c r="HV1588" s="271"/>
      <c r="HW1588" s="271"/>
      <c r="HX1588" s="271"/>
      <c r="HY1588" s="271"/>
      <c r="HZ1588" s="271"/>
      <c r="IA1588" s="271"/>
      <c r="IB1588" s="271"/>
      <c r="IC1588" s="271"/>
      <c r="ID1588" s="271"/>
      <c r="IE1588" s="271"/>
      <c r="IF1588" s="271"/>
      <c r="IG1588" s="271"/>
      <c r="IH1588" s="271"/>
      <c r="II1588" s="271"/>
      <c r="IJ1588" s="271"/>
      <c r="IK1588" s="271"/>
      <c r="IL1588" s="271"/>
      <c r="IM1588" s="271"/>
      <c r="IN1588" s="271"/>
      <c r="IO1588" s="271"/>
      <c r="IP1588" s="271"/>
      <c r="IQ1588" s="271"/>
      <c r="IR1588" s="271"/>
      <c r="IS1588" s="271"/>
      <c r="IT1588" s="271"/>
      <c r="IU1588" s="271"/>
      <c r="IV1588" s="271"/>
    </row>
    <row r="1589" spans="1:256" s="250" customFormat="1" x14ac:dyDescent="0.2">
      <c r="A1589" s="240" t="s">
        <v>1247</v>
      </c>
      <c r="B1589" s="278">
        <v>36544.864583333336</v>
      </c>
      <c r="C1589" s="278">
        <v>36545.25</v>
      </c>
      <c r="D1589" s="240" t="s">
        <v>1357</v>
      </c>
      <c r="E1589" s="240" t="s">
        <v>1358</v>
      </c>
      <c r="F1589" s="240"/>
      <c r="G1589" s="240">
        <v>50</v>
      </c>
      <c r="H1589" s="240"/>
      <c r="I1589" s="240"/>
      <c r="J1589" s="240"/>
      <c r="K1589" s="240"/>
      <c r="L1589" s="240"/>
      <c r="M1589" s="240">
        <v>62</v>
      </c>
      <c r="N1589" s="240" t="s">
        <v>1784</v>
      </c>
      <c r="O1589" s="240">
        <v>200</v>
      </c>
      <c r="P1589" s="240"/>
      <c r="Q1589" s="240">
        <v>180</v>
      </c>
      <c r="R1589" s="240"/>
      <c r="S1589" s="240">
        <v>2.5000000000000001E-2</v>
      </c>
      <c r="T1589" s="240"/>
      <c r="U1589" s="240">
        <v>0.79</v>
      </c>
      <c r="V1589" s="240"/>
      <c r="W1589" s="240"/>
      <c r="X1589" s="240"/>
      <c r="Y1589" s="240"/>
      <c r="Z1589" s="240"/>
      <c r="AA1589" s="240"/>
      <c r="AB1589" s="240"/>
      <c r="AC1589" s="240"/>
      <c r="AD1589" s="240" t="s">
        <v>1784</v>
      </c>
      <c r="AE1589" s="240">
        <v>18</v>
      </c>
      <c r="AF1589" s="240"/>
      <c r="AG1589" s="240">
        <v>94</v>
      </c>
      <c r="AH1589" s="240"/>
      <c r="AI1589" s="240"/>
      <c r="AJ1589" s="240"/>
      <c r="AK1589" s="240"/>
      <c r="AL1589" s="240"/>
      <c r="AM1589" s="240">
        <v>7.93</v>
      </c>
      <c r="AN1589" s="240"/>
      <c r="AO1589" s="240"/>
      <c r="AP1589" s="240"/>
      <c r="AQ1589" s="240"/>
      <c r="AR1589" s="240"/>
      <c r="AS1589" s="240"/>
      <c r="AT1589" s="240"/>
      <c r="AU1589" s="240"/>
      <c r="AV1589" s="240"/>
      <c r="AW1589" s="240"/>
      <c r="AX1589" s="240"/>
      <c r="AY1589" s="240"/>
      <c r="AZ1589" s="240"/>
      <c r="BA1589" s="240">
        <v>20</v>
      </c>
      <c r="BB1589" s="240"/>
      <c r="BC1589" s="240">
        <v>110</v>
      </c>
      <c r="BD1589" s="240"/>
      <c r="BE1589" s="240"/>
      <c r="BF1589" s="240"/>
      <c r="BG1589" s="240">
        <v>3</v>
      </c>
      <c r="BH1589" s="240"/>
      <c r="BI1589" s="240">
        <v>50</v>
      </c>
      <c r="BJ1589" s="240"/>
      <c r="BK1589" s="240">
        <v>1.6</v>
      </c>
      <c r="BL1589" s="240"/>
      <c r="BM1589" s="240">
        <v>21</v>
      </c>
      <c r="BN1589" s="240"/>
      <c r="BO1589" s="240">
        <v>0.14099999999999999</v>
      </c>
      <c r="BP1589" s="240"/>
      <c r="BQ1589" s="240"/>
      <c r="BR1589" s="240"/>
      <c r="BS1589" s="240"/>
      <c r="BT1589" s="240"/>
      <c r="BU1589" s="240">
        <v>490</v>
      </c>
      <c r="BV1589" s="240"/>
      <c r="BW1589" s="240"/>
      <c r="BX1589" s="240"/>
      <c r="BY1589" s="240"/>
      <c r="BZ1589" s="240"/>
      <c r="CA1589" s="240"/>
      <c r="CB1589" s="240"/>
      <c r="CC1589" s="240"/>
      <c r="CD1589" s="240"/>
      <c r="CE1589" s="240"/>
      <c r="CF1589" s="240"/>
      <c r="CG1589" s="240"/>
      <c r="CH1589" s="240"/>
      <c r="CI1589" s="240"/>
      <c r="CJ1589" s="240"/>
      <c r="CK1589" s="240"/>
      <c r="CL1589" s="240"/>
      <c r="CM1589" s="240"/>
      <c r="CN1589" s="240"/>
      <c r="CO1589" s="240"/>
      <c r="CP1589" s="240"/>
      <c r="CQ1589" s="240"/>
      <c r="CR1589" s="240"/>
      <c r="CS1589" s="240"/>
      <c r="CT1589" s="240"/>
      <c r="CU1589" s="240"/>
      <c r="CV1589" s="240"/>
      <c r="CW1589" s="240"/>
      <c r="CX1589" s="271"/>
      <c r="CY1589" s="271"/>
      <c r="CZ1589" s="271"/>
      <c r="DA1589" s="271"/>
      <c r="DB1589" s="271"/>
      <c r="DC1589" s="271"/>
      <c r="DD1589" s="271"/>
      <c r="DE1589" s="271"/>
      <c r="DF1589" s="271"/>
      <c r="DG1589" s="271"/>
      <c r="DH1589" s="271"/>
      <c r="DI1589" s="271"/>
      <c r="DJ1589" s="271"/>
      <c r="DK1589" s="271"/>
      <c r="DL1589" s="271"/>
      <c r="DM1589" s="271"/>
      <c r="DN1589" s="271"/>
      <c r="DO1589" s="271"/>
      <c r="DP1589" s="271"/>
      <c r="DQ1589" s="271"/>
      <c r="DR1589" s="271"/>
      <c r="DS1589" s="271"/>
      <c r="DT1589" s="271"/>
      <c r="DU1589" s="271"/>
      <c r="DV1589" s="271"/>
      <c r="DW1589" s="271"/>
      <c r="DX1589" s="271"/>
      <c r="DY1589" s="271"/>
      <c r="DZ1589" s="271"/>
      <c r="EA1589" s="271"/>
      <c r="EB1589" s="271"/>
      <c r="EC1589" s="271"/>
      <c r="ED1589" s="271"/>
      <c r="EE1589" s="271"/>
      <c r="EF1589" s="271"/>
      <c r="EG1589" s="271"/>
      <c r="EH1589" s="271"/>
      <c r="EI1589" s="271"/>
      <c r="EJ1589" s="271"/>
      <c r="EK1589" s="271"/>
      <c r="EL1589" s="271"/>
      <c r="EM1589" s="271"/>
      <c r="EN1589" s="271"/>
      <c r="EO1589" s="271"/>
      <c r="EP1589" s="271"/>
      <c r="EQ1589" s="271"/>
      <c r="ER1589" s="271"/>
      <c r="ES1589" s="271"/>
      <c r="ET1589" s="271"/>
      <c r="EU1589" s="271"/>
      <c r="EV1589" s="271"/>
      <c r="EW1589" s="271"/>
      <c r="EX1589" s="271"/>
      <c r="EY1589" s="271"/>
      <c r="EZ1589" s="271"/>
      <c r="FA1589" s="271"/>
      <c r="FB1589" s="271"/>
      <c r="FC1589" s="271"/>
      <c r="FD1589" s="271"/>
      <c r="FE1589" s="271"/>
      <c r="FF1589" s="271"/>
      <c r="FG1589" s="271"/>
      <c r="FH1589" s="271"/>
      <c r="FI1589" s="271"/>
      <c r="FJ1589" s="271"/>
      <c r="FK1589" s="271"/>
      <c r="FL1589" s="271"/>
      <c r="FM1589" s="271"/>
      <c r="FN1589" s="271"/>
      <c r="FO1589" s="271"/>
      <c r="FP1589" s="271"/>
      <c r="FQ1589" s="271"/>
      <c r="FR1589" s="271"/>
      <c r="FS1589" s="271"/>
      <c r="FT1589" s="271"/>
      <c r="FU1589" s="271"/>
      <c r="FV1589" s="271"/>
      <c r="FW1589" s="271"/>
      <c r="FX1589" s="271"/>
      <c r="FY1589" s="271"/>
      <c r="FZ1589" s="271"/>
      <c r="GA1589" s="271"/>
      <c r="GB1589" s="271"/>
      <c r="GC1589" s="271"/>
      <c r="GD1589" s="271"/>
      <c r="GE1589" s="271"/>
      <c r="GF1589" s="271"/>
      <c r="GG1589" s="271"/>
      <c r="GH1589" s="271"/>
      <c r="GI1589" s="271"/>
      <c r="GJ1589" s="271"/>
      <c r="GK1589" s="271"/>
      <c r="GL1589" s="271"/>
      <c r="GM1589" s="271"/>
      <c r="GN1589" s="271"/>
      <c r="GO1589" s="271"/>
      <c r="GP1589" s="271"/>
      <c r="GQ1589" s="271"/>
      <c r="GR1589" s="271"/>
      <c r="GS1589" s="271"/>
      <c r="GT1589" s="271"/>
      <c r="GU1589" s="271"/>
      <c r="GV1589" s="271"/>
      <c r="GW1589" s="271"/>
      <c r="GX1589" s="271"/>
      <c r="GY1589" s="271"/>
      <c r="GZ1589" s="271"/>
      <c r="HA1589" s="271"/>
      <c r="HB1589" s="271"/>
      <c r="HC1589" s="271"/>
      <c r="HD1589" s="271"/>
      <c r="HE1589" s="271"/>
      <c r="HF1589" s="271"/>
      <c r="HG1589" s="271"/>
      <c r="HH1589" s="271"/>
      <c r="HI1589" s="271"/>
      <c r="HJ1589" s="271"/>
      <c r="HK1589" s="271"/>
      <c r="HL1589" s="271"/>
      <c r="HM1589" s="271"/>
      <c r="HN1589" s="271"/>
      <c r="HO1589" s="271"/>
      <c r="HP1589" s="271"/>
      <c r="HQ1589" s="271"/>
      <c r="HR1589" s="271"/>
      <c r="HS1589" s="271"/>
      <c r="HT1589" s="271"/>
      <c r="HU1589" s="271"/>
      <c r="HV1589" s="271"/>
      <c r="HW1589" s="271"/>
      <c r="HX1589" s="271"/>
      <c r="HY1589" s="271"/>
      <c r="HZ1589" s="271"/>
      <c r="IA1589" s="271"/>
      <c r="IB1589" s="271"/>
      <c r="IC1589" s="271"/>
      <c r="ID1589" s="271"/>
      <c r="IE1589" s="271"/>
      <c r="IF1589" s="271"/>
      <c r="IG1589" s="271"/>
      <c r="IH1589" s="271"/>
      <c r="II1589" s="271"/>
      <c r="IJ1589" s="271"/>
      <c r="IK1589" s="271"/>
      <c r="IL1589" s="271"/>
      <c r="IM1589" s="271"/>
      <c r="IN1589" s="271"/>
      <c r="IO1589" s="271"/>
      <c r="IP1589" s="271"/>
      <c r="IQ1589" s="271"/>
      <c r="IR1589" s="271"/>
      <c r="IS1589" s="271"/>
      <c r="IT1589" s="271"/>
      <c r="IU1589" s="271"/>
      <c r="IV1589" s="271"/>
    </row>
    <row r="1590" spans="1:256" s="250" customFormat="1" x14ac:dyDescent="0.2">
      <c r="A1590" s="240" t="s">
        <v>1247</v>
      </c>
      <c r="B1590" s="278">
        <v>36544.965277777781</v>
      </c>
      <c r="C1590" s="278"/>
      <c r="D1590" s="240" t="s">
        <v>1359</v>
      </c>
      <c r="E1590" s="240"/>
      <c r="F1590" s="240"/>
      <c r="G1590" s="240">
        <v>70</v>
      </c>
      <c r="H1590" s="240"/>
      <c r="I1590" s="240"/>
      <c r="J1590" s="240"/>
      <c r="K1590" s="240">
        <v>1.7</v>
      </c>
      <c r="L1590" s="240"/>
      <c r="M1590" s="240"/>
      <c r="N1590" s="240"/>
      <c r="O1590" s="240"/>
      <c r="P1590" s="240"/>
      <c r="Q1590" s="240"/>
      <c r="R1590" s="240"/>
      <c r="S1590" s="240"/>
      <c r="T1590" s="240"/>
      <c r="U1590" s="240"/>
      <c r="V1590" s="240"/>
      <c r="W1590" s="240"/>
      <c r="X1590" s="240"/>
      <c r="Y1590" s="240"/>
      <c r="Z1590" s="240"/>
      <c r="AA1590" s="240"/>
      <c r="AB1590" s="240"/>
      <c r="AC1590" s="240"/>
      <c r="AD1590" s="240"/>
      <c r="AE1590" s="240"/>
      <c r="AF1590" s="240"/>
      <c r="AG1590" s="240"/>
      <c r="AH1590" s="240"/>
      <c r="AI1590" s="240"/>
      <c r="AJ1590" s="240"/>
      <c r="AK1590" s="240"/>
      <c r="AL1590" s="240"/>
      <c r="AM1590" s="240"/>
      <c r="AN1590" s="240"/>
      <c r="AO1590" s="240"/>
      <c r="AP1590" s="240"/>
      <c r="AQ1590" s="240"/>
      <c r="AR1590" s="240"/>
      <c r="AS1590" s="240"/>
      <c r="AT1590" s="240"/>
      <c r="AU1590" s="240"/>
      <c r="AV1590" s="240"/>
      <c r="AW1590" s="240"/>
      <c r="AX1590" s="240"/>
      <c r="AY1590" s="240"/>
      <c r="AZ1590" s="240"/>
      <c r="BA1590" s="240"/>
      <c r="BB1590" s="240"/>
      <c r="BC1590" s="240"/>
      <c r="BD1590" s="240"/>
      <c r="BE1590" s="240"/>
      <c r="BF1590" s="240"/>
      <c r="BG1590" s="240"/>
      <c r="BH1590" s="240"/>
      <c r="BI1590" s="240"/>
      <c r="BJ1590" s="240"/>
      <c r="BK1590" s="240"/>
      <c r="BL1590" s="240"/>
      <c r="BM1590" s="240"/>
      <c r="BN1590" s="240"/>
      <c r="BO1590" s="240"/>
      <c r="BP1590" s="240"/>
      <c r="BQ1590" s="240"/>
      <c r="BR1590" s="240"/>
      <c r="BS1590" s="240"/>
      <c r="BT1590" s="240"/>
      <c r="BU1590" s="240"/>
      <c r="BV1590" s="240" t="s">
        <v>1784</v>
      </c>
      <c r="BW1590" s="240">
        <v>1.4</v>
      </c>
      <c r="BX1590" s="240"/>
      <c r="BY1590" s="240"/>
      <c r="BZ1590" s="240"/>
      <c r="CA1590" s="240"/>
      <c r="CB1590" s="240"/>
      <c r="CC1590" s="240"/>
      <c r="CD1590" s="240"/>
      <c r="CE1590" s="240"/>
      <c r="CF1590" s="240"/>
      <c r="CG1590" s="240"/>
      <c r="CH1590" s="240"/>
      <c r="CI1590" s="240"/>
      <c r="CJ1590" s="240"/>
      <c r="CK1590" s="240"/>
      <c r="CL1590" s="240"/>
      <c r="CM1590" s="240"/>
      <c r="CN1590" s="240"/>
      <c r="CO1590" s="240"/>
      <c r="CP1590" s="240"/>
      <c r="CQ1590" s="240"/>
      <c r="CR1590" s="240"/>
      <c r="CS1590" s="240"/>
      <c r="CT1590" s="240"/>
      <c r="CU1590" s="240"/>
      <c r="CV1590" s="240"/>
      <c r="CW1590" s="240"/>
      <c r="CX1590" s="271"/>
      <c r="CY1590" s="271"/>
      <c r="CZ1590" s="271"/>
      <c r="DA1590" s="271"/>
      <c r="DB1590" s="271"/>
      <c r="DC1590" s="271"/>
      <c r="DD1590" s="271"/>
      <c r="DE1590" s="271"/>
      <c r="DF1590" s="271"/>
      <c r="DG1590" s="271"/>
      <c r="DH1590" s="271"/>
      <c r="DI1590" s="271"/>
      <c r="DJ1590" s="271"/>
      <c r="DK1590" s="271"/>
      <c r="DL1590" s="271"/>
      <c r="DM1590" s="271"/>
      <c r="DN1590" s="271"/>
      <c r="DO1590" s="271"/>
      <c r="DP1590" s="271"/>
      <c r="DQ1590" s="271"/>
      <c r="DR1590" s="271"/>
      <c r="DS1590" s="271"/>
      <c r="DT1590" s="271"/>
      <c r="DU1590" s="271"/>
      <c r="DV1590" s="271"/>
      <c r="DW1590" s="271"/>
      <c r="DX1590" s="271"/>
      <c r="DY1590" s="271"/>
      <c r="DZ1590" s="271"/>
      <c r="EA1590" s="271"/>
      <c r="EB1590" s="271"/>
      <c r="EC1590" s="271"/>
      <c r="ED1590" s="271"/>
      <c r="EE1590" s="271"/>
      <c r="EF1590" s="271"/>
      <c r="EG1590" s="271"/>
      <c r="EH1590" s="271"/>
      <c r="EI1590" s="271"/>
      <c r="EJ1590" s="271"/>
      <c r="EK1590" s="271"/>
      <c r="EL1590" s="271"/>
      <c r="EM1590" s="271"/>
      <c r="EN1590" s="271"/>
      <c r="EO1590" s="271"/>
      <c r="EP1590" s="271"/>
      <c r="EQ1590" s="271"/>
      <c r="ER1590" s="271"/>
      <c r="ES1590" s="271"/>
      <c r="ET1590" s="271"/>
      <c r="EU1590" s="271"/>
      <c r="EV1590" s="271"/>
      <c r="EW1590" s="271"/>
      <c r="EX1590" s="271"/>
      <c r="EY1590" s="271"/>
      <c r="EZ1590" s="271"/>
      <c r="FA1590" s="271"/>
      <c r="FB1590" s="271"/>
      <c r="FC1590" s="271"/>
      <c r="FD1590" s="271"/>
      <c r="FE1590" s="271"/>
      <c r="FF1590" s="271"/>
      <c r="FG1590" s="271"/>
      <c r="FH1590" s="271"/>
      <c r="FI1590" s="271"/>
      <c r="FJ1590" s="271"/>
      <c r="FK1590" s="271"/>
      <c r="FL1590" s="271"/>
      <c r="FM1590" s="271"/>
      <c r="FN1590" s="271"/>
      <c r="FO1590" s="271"/>
      <c r="FP1590" s="271"/>
      <c r="FQ1590" s="271"/>
      <c r="FR1590" s="271"/>
      <c r="FS1590" s="271"/>
      <c r="FT1590" s="271"/>
      <c r="FU1590" s="271"/>
      <c r="FV1590" s="271"/>
      <c r="FW1590" s="271"/>
      <c r="FX1590" s="271"/>
      <c r="FY1590" s="271"/>
      <c r="FZ1590" s="271"/>
      <c r="GA1590" s="271"/>
      <c r="GB1590" s="271"/>
      <c r="GC1590" s="271"/>
      <c r="GD1590" s="271"/>
      <c r="GE1590" s="271"/>
      <c r="GF1590" s="271"/>
      <c r="GG1590" s="271"/>
      <c r="GH1590" s="271"/>
      <c r="GI1590" s="271"/>
      <c r="GJ1590" s="271"/>
      <c r="GK1590" s="271"/>
      <c r="GL1590" s="271"/>
      <c r="GM1590" s="271"/>
      <c r="GN1590" s="271"/>
      <c r="GO1590" s="271"/>
      <c r="GP1590" s="271"/>
      <c r="GQ1590" s="271"/>
      <c r="GR1590" s="271"/>
      <c r="GS1590" s="271"/>
      <c r="GT1590" s="271"/>
      <c r="GU1590" s="271"/>
      <c r="GV1590" s="271"/>
      <c r="GW1590" s="271"/>
      <c r="GX1590" s="271"/>
      <c r="GY1590" s="271"/>
      <c r="GZ1590" s="271"/>
      <c r="HA1590" s="271"/>
      <c r="HB1590" s="271"/>
      <c r="HC1590" s="271"/>
      <c r="HD1590" s="271"/>
      <c r="HE1590" s="271"/>
      <c r="HF1590" s="271"/>
      <c r="HG1590" s="271"/>
      <c r="HH1590" s="271"/>
      <c r="HI1590" s="271"/>
      <c r="HJ1590" s="271"/>
      <c r="HK1590" s="271"/>
      <c r="HL1590" s="271"/>
      <c r="HM1590" s="271"/>
      <c r="HN1590" s="271"/>
      <c r="HO1590" s="271"/>
      <c r="HP1590" s="271"/>
      <c r="HQ1590" s="271"/>
      <c r="HR1590" s="271"/>
      <c r="HS1590" s="271"/>
      <c r="HT1590" s="271"/>
      <c r="HU1590" s="271"/>
      <c r="HV1590" s="271"/>
      <c r="HW1590" s="271"/>
      <c r="HX1590" s="271"/>
      <c r="HY1590" s="271"/>
      <c r="HZ1590" s="271"/>
      <c r="IA1590" s="271"/>
      <c r="IB1590" s="271"/>
      <c r="IC1590" s="271"/>
      <c r="ID1590" s="271"/>
      <c r="IE1590" s="271"/>
      <c r="IF1590" s="271"/>
      <c r="IG1590" s="271"/>
      <c r="IH1590" s="271"/>
      <c r="II1590" s="271"/>
      <c r="IJ1590" s="271"/>
      <c r="IK1590" s="271"/>
      <c r="IL1590" s="271"/>
      <c r="IM1590" s="271"/>
      <c r="IN1590" s="271"/>
      <c r="IO1590" s="271"/>
      <c r="IP1590" s="271"/>
      <c r="IQ1590" s="271"/>
      <c r="IR1590" s="271"/>
      <c r="IS1590" s="271"/>
      <c r="IT1590" s="271"/>
      <c r="IU1590" s="271"/>
      <c r="IV1590" s="271"/>
    </row>
    <row r="1591" spans="1:256" s="250" customFormat="1" x14ac:dyDescent="0.2">
      <c r="A1591" s="240" t="s">
        <v>1247</v>
      </c>
      <c r="B1591" s="278">
        <v>36569.451388888891</v>
      </c>
      <c r="C1591" s="278">
        <v>36570.201388888891</v>
      </c>
      <c r="D1591" s="240" t="s">
        <v>1360</v>
      </c>
      <c r="E1591" s="240" t="s">
        <v>1361</v>
      </c>
      <c r="F1591" s="240"/>
      <c r="G1591" s="240">
        <v>50</v>
      </c>
      <c r="H1591" s="240"/>
      <c r="I1591" s="240"/>
      <c r="J1591" s="240"/>
      <c r="K1591" s="240"/>
      <c r="L1591" s="240"/>
      <c r="M1591" s="240">
        <v>334</v>
      </c>
      <c r="N1591" s="240" t="s">
        <v>1784</v>
      </c>
      <c r="O1591" s="240">
        <v>200</v>
      </c>
      <c r="P1591" s="240"/>
      <c r="Q1591" s="240">
        <v>350</v>
      </c>
      <c r="R1591" s="240"/>
      <c r="S1591" s="240">
        <v>2.1999999999999999E-2</v>
      </c>
      <c r="T1591" s="240"/>
      <c r="U1591" s="240">
        <v>1.44</v>
      </c>
      <c r="V1591" s="240"/>
      <c r="W1591" s="240"/>
      <c r="X1591" s="240"/>
      <c r="Y1591" s="240"/>
      <c r="Z1591" s="240"/>
      <c r="AA1591" s="240"/>
      <c r="AB1591" s="240"/>
      <c r="AC1591" s="240"/>
      <c r="AD1591" s="240" t="s">
        <v>1784</v>
      </c>
      <c r="AE1591" s="240">
        <v>18</v>
      </c>
      <c r="AF1591" s="240"/>
      <c r="AG1591" s="240">
        <v>140</v>
      </c>
      <c r="AH1591" s="240"/>
      <c r="AI1591" s="240"/>
      <c r="AJ1591" s="240"/>
      <c r="AK1591" s="240"/>
      <c r="AL1591" s="240"/>
      <c r="AM1591" s="240">
        <v>7.5600000000000005</v>
      </c>
      <c r="AN1591" s="240"/>
      <c r="AO1591" s="240"/>
      <c r="AP1591" s="240"/>
      <c r="AQ1591" s="240"/>
      <c r="AR1591" s="240"/>
      <c r="AS1591" s="240"/>
      <c r="AT1591" s="240"/>
      <c r="AU1591" s="240"/>
      <c r="AV1591" s="240"/>
      <c r="AW1591" s="240"/>
      <c r="AX1591" s="240"/>
      <c r="AY1591" s="240"/>
      <c r="AZ1591" s="240"/>
      <c r="BA1591" s="240">
        <v>45</v>
      </c>
      <c r="BB1591" s="240"/>
      <c r="BC1591" s="240">
        <v>140</v>
      </c>
      <c r="BD1591" s="240"/>
      <c r="BE1591" s="240"/>
      <c r="BF1591" s="240"/>
      <c r="BG1591" s="240">
        <v>16</v>
      </c>
      <c r="BH1591" s="240"/>
      <c r="BI1591" s="240">
        <v>39</v>
      </c>
      <c r="BJ1591" s="240"/>
      <c r="BK1591" s="240">
        <v>12</v>
      </c>
      <c r="BL1591" s="240"/>
      <c r="BM1591" s="240">
        <v>140</v>
      </c>
      <c r="BN1591" s="240"/>
      <c r="BO1591" s="240">
        <v>0.184</v>
      </c>
      <c r="BP1591" s="240"/>
      <c r="BQ1591" s="240"/>
      <c r="BR1591" s="240"/>
      <c r="BS1591" s="240"/>
      <c r="BT1591" s="240"/>
      <c r="BU1591" s="240">
        <v>520</v>
      </c>
      <c r="BV1591" s="240"/>
      <c r="BW1591" s="240"/>
      <c r="BX1591" s="240"/>
      <c r="BY1591" s="240"/>
      <c r="BZ1591" s="240"/>
      <c r="CA1591" s="240"/>
      <c r="CB1591" s="240"/>
      <c r="CC1591" s="240"/>
      <c r="CD1591" s="240"/>
      <c r="CE1591" s="240"/>
      <c r="CF1591" s="240"/>
      <c r="CG1591" s="240"/>
      <c r="CH1591" s="240"/>
      <c r="CI1591" s="240"/>
      <c r="CJ1591" s="240"/>
      <c r="CK1591" s="240"/>
      <c r="CL1591" s="240"/>
      <c r="CM1591" s="240"/>
      <c r="CN1591" s="240"/>
      <c r="CO1591" s="240"/>
      <c r="CP1591" s="240"/>
      <c r="CQ1591" s="240"/>
      <c r="CR1591" s="240"/>
      <c r="CS1591" s="240"/>
      <c r="CT1591" s="240"/>
      <c r="CU1591" s="240"/>
      <c r="CV1591" s="240"/>
      <c r="CW1591" s="240"/>
      <c r="CX1591" s="271"/>
      <c r="CY1591" s="271"/>
      <c r="CZ1591" s="271"/>
      <c r="DA1591" s="271"/>
      <c r="DB1591" s="271"/>
      <c r="DC1591" s="271"/>
      <c r="DD1591" s="271"/>
      <c r="DE1591" s="271"/>
      <c r="DF1591" s="271"/>
      <c r="DG1591" s="271"/>
      <c r="DH1591" s="271"/>
      <c r="DI1591" s="271"/>
      <c r="DJ1591" s="271"/>
      <c r="DK1591" s="271"/>
      <c r="DL1591" s="271"/>
      <c r="DM1591" s="271"/>
      <c r="DN1591" s="271"/>
      <c r="DO1591" s="271"/>
      <c r="DP1591" s="271"/>
      <c r="DQ1591" s="271"/>
      <c r="DR1591" s="271"/>
      <c r="DS1591" s="271"/>
      <c r="DT1591" s="271"/>
      <c r="DU1591" s="271"/>
      <c r="DV1591" s="271"/>
      <c r="DW1591" s="271"/>
      <c r="DX1591" s="271"/>
      <c r="DY1591" s="271"/>
      <c r="DZ1591" s="271"/>
      <c r="EA1591" s="271"/>
      <c r="EB1591" s="271"/>
      <c r="EC1591" s="271"/>
      <c r="ED1591" s="271"/>
      <c r="EE1591" s="271"/>
      <c r="EF1591" s="271"/>
      <c r="EG1591" s="271"/>
      <c r="EH1591" s="271"/>
      <c r="EI1591" s="271"/>
      <c r="EJ1591" s="271"/>
      <c r="EK1591" s="271"/>
      <c r="EL1591" s="271"/>
      <c r="EM1591" s="271"/>
      <c r="EN1591" s="271"/>
      <c r="EO1591" s="271"/>
      <c r="EP1591" s="271"/>
      <c r="EQ1591" s="271"/>
      <c r="ER1591" s="271"/>
      <c r="ES1591" s="271"/>
      <c r="ET1591" s="271"/>
      <c r="EU1591" s="271"/>
      <c r="EV1591" s="271"/>
      <c r="EW1591" s="271"/>
      <c r="EX1591" s="271"/>
      <c r="EY1591" s="271"/>
      <c r="EZ1591" s="271"/>
      <c r="FA1591" s="271"/>
      <c r="FB1591" s="271"/>
      <c r="FC1591" s="271"/>
      <c r="FD1591" s="271"/>
      <c r="FE1591" s="271"/>
      <c r="FF1591" s="271"/>
      <c r="FG1591" s="271"/>
      <c r="FH1591" s="271"/>
      <c r="FI1591" s="271"/>
      <c r="FJ1591" s="271"/>
      <c r="FK1591" s="271"/>
      <c r="FL1591" s="271"/>
      <c r="FM1591" s="271"/>
      <c r="FN1591" s="271"/>
      <c r="FO1591" s="271"/>
      <c r="FP1591" s="271"/>
      <c r="FQ1591" s="271"/>
      <c r="FR1591" s="271"/>
      <c r="FS1591" s="271"/>
      <c r="FT1591" s="271"/>
      <c r="FU1591" s="271"/>
      <c r="FV1591" s="271"/>
      <c r="FW1591" s="271"/>
      <c r="FX1591" s="271"/>
      <c r="FY1591" s="271"/>
      <c r="FZ1591" s="271"/>
      <c r="GA1591" s="271"/>
      <c r="GB1591" s="271"/>
      <c r="GC1591" s="271"/>
      <c r="GD1591" s="271"/>
      <c r="GE1591" s="271"/>
      <c r="GF1591" s="271"/>
      <c r="GG1591" s="271"/>
      <c r="GH1591" s="271"/>
      <c r="GI1591" s="271"/>
      <c r="GJ1591" s="271"/>
      <c r="GK1591" s="271"/>
      <c r="GL1591" s="271"/>
      <c r="GM1591" s="271"/>
      <c r="GN1591" s="271"/>
      <c r="GO1591" s="271"/>
      <c r="GP1591" s="271"/>
      <c r="GQ1591" s="271"/>
      <c r="GR1591" s="271"/>
      <c r="GS1591" s="271"/>
      <c r="GT1591" s="271"/>
      <c r="GU1591" s="271"/>
      <c r="GV1591" s="271"/>
      <c r="GW1591" s="271"/>
      <c r="GX1591" s="271"/>
      <c r="GY1591" s="271"/>
      <c r="GZ1591" s="271"/>
      <c r="HA1591" s="271"/>
      <c r="HB1591" s="271"/>
      <c r="HC1591" s="271"/>
      <c r="HD1591" s="271"/>
      <c r="HE1591" s="271"/>
      <c r="HF1591" s="271"/>
      <c r="HG1591" s="271"/>
      <c r="HH1591" s="271"/>
      <c r="HI1591" s="271"/>
      <c r="HJ1591" s="271"/>
      <c r="HK1591" s="271"/>
      <c r="HL1591" s="271"/>
      <c r="HM1591" s="271"/>
      <c r="HN1591" s="271"/>
      <c r="HO1591" s="271"/>
      <c r="HP1591" s="271"/>
      <c r="HQ1591" s="271"/>
      <c r="HR1591" s="271"/>
      <c r="HS1591" s="271"/>
      <c r="HT1591" s="271"/>
      <c r="HU1591" s="271"/>
      <c r="HV1591" s="271"/>
      <c r="HW1591" s="271"/>
      <c r="HX1591" s="271"/>
      <c r="HY1591" s="271"/>
      <c r="HZ1591" s="271"/>
      <c r="IA1591" s="271"/>
      <c r="IB1591" s="271"/>
      <c r="IC1591" s="271"/>
      <c r="ID1591" s="271"/>
      <c r="IE1591" s="271"/>
      <c r="IF1591" s="271"/>
      <c r="IG1591" s="271"/>
      <c r="IH1591" s="271"/>
      <c r="II1591" s="271"/>
      <c r="IJ1591" s="271"/>
      <c r="IK1591" s="271"/>
      <c r="IL1591" s="271"/>
      <c r="IM1591" s="271"/>
      <c r="IN1591" s="271"/>
      <c r="IO1591" s="271"/>
      <c r="IP1591" s="271"/>
      <c r="IQ1591" s="271"/>
      <c r="IR1591" s="271"/>
      <c r="IS1591" s="271"/>
      <c r="IT1591" s="271"/>
      <c r="IU1591" s="271"/>
      <c r="IV1591" s="271"/>
    </row>
    <row r="1592" spans="1:256" s="250" customFormat="1" x14ac:dyDescent="0.2">
      <c r="A1592" s="240" t="s">
        <v>1247</v>
      </c>
      <c r="B1592" s="278">
        <v>36578.486111111109</v>
      </c>
      <c r="C1592" s="278">
        <v>36580.690972222219</v>
      </c>
      <c r="D1592" s="240" t="s">
        <v>1362</v>
      </c>
      <c r="E1592" s="240" t="s">
        <v>1363</v>
      </c>
      <c r="F1592" s="240"/>
      <c r="G1592" s="240">
        <v>50</v>
      </c>
      <c r="H1592" s="240"/>
      <c r="I1592" s="240"/>
      <c r="J1592" s="240"/>
      <c r="K1592" s="240"/>
      <c r="L1592" s="240"/>
      <c r="M1592" s="240">
        <v>11120</v>
      </c>
      <c r="N1592" s="240"/>
      <c r="O1592" s="240">
        <v>83.6</v>
      </c>
      <c r="P1592" s="240"/>
      <c r="Q1592" s="240">
        <v>230</v>
      </c>
      <c r="R1592" s="240"/>
      <c r="S1592" s="240">
        <v>6.5000000000000002E-2</v>
      </c>
      <c r="T1592" s="240"/>
      <c r="U1592" s="240">
        <v>4.7</v>
      </c>
      <c r="V1592" s="240"/>
      <c r="W1592" s="240"/>
      <c r="X1592" s="240"/>
      <c r="Y1592" s="240"/>
      <c r="Z1592" s="240"/>
      <c r="AA1592" s="240"/>
      <c r="AB1592" s="240"/>
      <c r="AC1592" s="240"/>
      <c r="AD1592" s="240" t="s">
        <v>1784</v>
      </c>
      <c r="AE1592" s="240">
        <v>18</v>
      </c>
      <c r="AF1592" s="240" t="s">
        <v>1784</v>
      </c>
      <c r="AG1592" s="240">
        <v>18</v>
      </c>
      <c r="AH1592" s="240"/>
      <c r="AI1592" s="240"/>
      <c r="AJ1592" s="240"/>
      <c r="AK1592" s="240"/>
      <c r="AL1592" s="240"/>
      <c r="AM1592" s="240">
        <v>7.43</v>
      </c>
      <c r="AN1592" s="240"/>
      <c r="AO1592" s="240"/>
      <c r="AP1592" s="240"/>
      <c r="AQ1592" s="240"/>
      <c r="AR1592" s="240"/>
      <c r="AS1592" s="240"/>
      <c r="AT1592" s="240"/>
      <c r="AU1592" s="240"/>
      <c r="AV1592" s="240"/>
      <c r="AW1592" s="240"/>
      <c r="AX1592" s="240"/>
      <c r="AY1592" s="240"/>
      <c r="AZ1592" s="240"/>
      <c r="BA1592" s="240">
        <v>263</v>
      </c>
      <c r="BB1592" s="240"/>
      <c r="BC1592" s="240">
        <v>85</v>
      </c>
      <c r="BD1592" s="240"/>
      <c r="BE1592" s="240"/>
      <c r="BF1592" s="240"/>
      <c r="BG1592" s="240">
        <v>31</v>
      </c>
      <c r="BH1592" s="240"/>
      <c r="BI1592" s="240">
        <v>27</v>
      </c>
      <c r="BJ1592" s="240"/>
      <c r="BK1592" s="240">
        <v>33</v>
      </c>
      <c r="BL1592" s="240"/>
      <c r="BM1592" s="240">
        <v>210</v>
      </c>
      <c r="BN1592" s="240"/>
      <c r="BO1592" s="240">
        <v>0.45</v>
      </c>
      <c r="BP1592" s="240"/>
      <c r="BQ1592" s="240"/>
      <c r="BR1592" s="240"/>
      <c r="BS1592" s="240"/>
      <c r="BT1592" s="240"/>
      <c r="BU1592" s="240">
        <v>320</v>
      </c>
      <c r="BV1592" s="240"/>
      <c r="BW1592" s="240"/>
      <c r="BX1592" s="240"/>
      <c r="BY1592" s="240"/>
      <c r="BZ1592" s="240"/>
      <c r="CA1592" s="240"/>
      <c r="CB1592" s="240"/>
      <c r="CC1592" s="240"/>
      <c r="CD1592" s="240"/>
      <c r="CE1592" s="240"/>
      <c r="CF1592" s="240"/>
      <c r="CG1592" s="240"/>
      <c r="CH1592" s="240"/>
      <c r="CI1592" s="240"/>
      <c r="CJ1592" s="240"/>
      <c r="CK1592" s="240"/>
      <c r="CL1592" s="240"/>
      <c r="CM1592" s="240"/>
      <c r="CN1592" s="240"/>
      <c r="CO1592" s="240"/>
      <c r="CP1592" s="240"/>
      <c r="CQ1592" s="240"/>
      <c r="CR1592" s="240"/>
      <c r="CS1592" s="240"/>
      <c r="CT1592" s="240"/>
      <c r="CU1592" s="240"/>
      <c r="CV1592" s="240"/>
      <c r="CW1592" s="240"/>
      <c r="CX1592" s="271"/>
      <c r="CY1592" s="271"/>
      <c r="CZ1592" s="271"/>
      <c r="DA1592" s="271"/>
      <c r="DB1592" s="271"/>
      <c r="DC1592" s="271"/>
      <c r="DD1592" s="271"/>
      <c r="DE1592" s="271"/>
      <c r="DF1592" s="271"/>
      <c r="DG1592" s="271"/>
      <c r="DH1592" s="271"/>
      <c r="DI1592" s="271"/>
      <c r="DJ1592" s="271"/>
      <c r="DK1592" s="271"/>
      <c r="DL1592" s="271"/>
      <c r="DM1592" s="271"/>
      <c r="DN1592" s="271"/>
      <c r="DO1592" s="271"/>
      <c r="DP1592" s="271"/>
      <c r="DQ1592" s="271"/>
      <c r="DR1592" s="271"/>
      <c r="DS1592" s="271"/>
      <c r="DT1592" s="271"/>
      <c r="DU1592" s="271"/>
      <c r="DV1592" s="271"/>
      <c r="DW1592" s="271"/>
      <c r="DX1592" s="271"/>
      <c r="DY1592" s="271"/>
      <c r="DZ1592" s="271"/>
      <c r="EA1592" s="271"/>
      <c r="EB1592" s="271"/>
      <c r="EC1592" s="271"/>
      <c r="ED1592" s="271"/>
      <c r="EE1592" s="271"/>
      <c r="EF1592" s="271"/>
      <c r="EG1592" s="271"/>
      <c r="EH1592" s="271"/>
      <c r="EI1592" s="271"/>
      <c r="EJ1592" s="271"/>
      <c r="EK1592" s="271"/>
      <c r="EL1592" s="271"/>
      <c r="EM1592" s="271"/>
      <c r="EN1592" s="271"/>
      <c r="EO1592" s="271"/>
      <c r="EP1592" s="271"/>
      <c r="EQ1592" s="271"/>
      <c r="ER1592" s="271"/>
      <c r="ES1592" s="271"/>
      <c r="ET1592" s="271"/>
      <c r="EU1592" s="271"/>
      <c r="EV1592" s="271"/>
      <c r="EW1592" s="271"/>
      <c r="EX1592" s="271"/>
      <c r="EY1592" s="271"/>
      <c r="EZ1592" s="271"/>
      <c r="FA1592" s="271"/>
      <c r="FB1592" s="271"/>
      <c r="FC1592" s="271"/>
      <c r="FD1592" s="271"/>
      <c r="FE1592" s="271"/>
      <c r="FF1592" s="271"/>
      <c r="FG1592" s="271"/>
      <c r="FH1592" s="271"/>
      <c r="FI1592" s="271"/>
      <c r="FJ1592" s="271"/>
      <c r="FK1592" s="271"/>
      <c r="FL1592" s="271"/>
      <c r="FM1592" s="271"/>
      <c r="FN1592" s="271"/>
      <c r="FO1592" s="271"/>
      <c r="FP1592" s="271"/>
      <c r="FQ1592" s="271"/>
      <c r="FR1592" s="271"/>
      <c r="FS1592" s="271"/>
      <c r="FT1592" s="271"/>
      <c r="FU1592" s="271"/>
      <c r="FV1592" s="271"/>
      <c r="FW1592" s="271"/>
      <c r="FX1592" s="271"/>
      <c r="FY1592" s="271"/>
      <c r="FZ1592" s="271"/>
      <c r="GA1592" s="271"/>
      <c r="GB1592" s="271"/>
      <c r="GC1592" s="271"/>
      <c r="GD1592" s="271"/>
      <c r="GE1592" s="271"/>
      <c r="GF1592" s="271"/>
      <c r="GG1592" s="271"/>
      <c r="GH1592" s="271"/>
      <c r="GI1592" s="271"/>
      <c r="GJ1592" s="271"/>
      <c r="GK1592" s="271"/>
      <c r="GL1592" s="271"/>
      <c r="GM1592" s="271"/>
      <c r="GN1592" s="271"/>
      <c r="GO1592" s="271"/>
      <c r="GP1592" s="271"/>
      <c r="GQ1592" s="271"/>
      <c r="GR1592" s="271"/>
      <c r="GS1592" s="271"/>
      <c r="GT1592" s="271"/>
      <c r="GU1592" s="271"/>
      <c r="GV1592" s="271"/>
      <c r="GW1592" s="271"/>
      <c r="GX1592" s="271"/>
      <c r="GY1592" s="271"/>
      <c r="GZ1592" s="271"/>
      <c r="HA1592" s="271"/>
      <c r="HB1592" s="271"/>
      <c r="HC1592" s="271"/>
      <c r="HD1592" s="271"/>
      <c r="HE1592" s="271"/>
      <c r="HF1592" s="271"/>
      <c r="HG1592" s="271"/>
      <c r="HH1592" s="271"/>
      <c r="HI1592" s="271"/>
      <c r="HJ1592" s="271"/>
      <c r="HK1592" s="271"/>
      <c r="HL1592" s="271"/>
      <c r="HM1592" s="271"/>
      <c r="HN1592" s="271"/>
      <c r="HO1592" s="271"/>
      <c r="HP1592" s="271"/>
      <c r="HQ1592" s="271"/>
      <c r="HR1592" s="271"/>
      <c r="HS1592" s="271"/>
      <c r="HT1592" s="271"/>
      <c r="HU1592" s="271"/>
      <c r="HV1592" s="271"/>
      <c r="HW1592" s="271"/>
      <c r="HX1592" s="271"/>
      <c r="HY1592" s="271"/>
      <c r="HZ1592" s="271"/>
      <c r="IA1592" s="271"/>
      <c r="IB1592" s="271"/>
      <c r="IC1592" s="271"/>
      <c r="ID1592" s="271"/>
      <c r="IE1592" s="271"/>
      <c r="IF1592" s="271"/>
      <c r="IG1592" s="271"/>
      <c r="IH1592" s="271"/>
      <c r="II1592" s="271"/>
      <c r="IJ1592" s="271"/>
      <c r="IK1592" s="271"/>
      <c r="IL1592" s="271"/>
      <c r="IM1592" s="271"/>
      <c r="IN1592" s="271"/>
      <c r="IO1592" s="271"/>
      <c r="IP1592" s="271"/>
      <c r="IQ1592" s="271"/>
      <c r="IR1592" s="271"/>
      <c r="IS1592" s="271"/>
      <c r="IT1592" s="271"/>
      <c r="IU1592" s="271"/>
      <c r="IV1592" s="271"/>
    </row>
    <row r="1593" spans="1:256" s="250" customFormat="1" x14ac:dyDescent="0.2">
      <c r="A1593" s="240" t="s">
        <v>1247</v>
      </c>
      <c r="B1593" s="278">
        <v>36579.708333333336</v>
      </c>
      <c r="C1593" s="278"/>
      <c r="D1593" s="240" t="s">
        <v>1364</v>
      </c>
      <c r="E1593" s="240" t="s">
        <v>530</v>
      </c>
      <c r="F1593" s="240"/>
      <c r="G1593" s="240">
        <v>70</v>
      </c>
      <c r="H1593" s="240"/>
      <c r="I1593" s="240"/>
      <c r="J1593" s="240"/>
      <c r="K1593" s="240">
        <v>48</v>
      </c>
      <c r="L1593" s="240"/>
      <c r="M1593" s="240"/>
      <c r="N1593" s="240"/>
      <c r="O1593" s="240"/>
      <c r="P1593" s="240"/>
      <c r="Q1593" s="240"/>
      <c r="R1593" s="240"/>
      <c r="S1593" s="240"/>
      <c r="T1593" s="240"/>
      <c r="U1593" s="240"/>
      <c r="V1593" s="240"/>
      <c r="W1593" s="240"/>
      <c r="X1593" s="240"/>
      <c r="Y1593" s="240"/>
      <c r="Z1593" s="240"/>
      <c r="AA1593" s="240"/>
      <c r="AB1593" s="240"/>
      <c r="AC1593" s="240"/>
      <c r="AD1593" s="240"/>
      <c r="AE1593" s="240"/>
      <c r="AF1593" s="240"/>
      <c r="AG1593" s="240"/>
      <c r="AH1593" s="240"/>
      <c r="AI1593" s="240"/>
      <c r="AJ1593" s="240"/>
      <c r="AK1593" s="240"/>
      <c r="AL1593" s="240"/>
      <c r="AM1593" s="240"/>
      <c r="AN1593" s="240"/>
      <c r="AO1593" s="240"/>
      <c r="AP1593" s="240"/>
      <c r="AQ1593" s="240"/>
      <c r="AR1593" s="240"/>
      <c r="AS1593" s="240"/>
      <c r="AT1593" s="240"/>
      <c r="AU1593" s="240"/>
      <c r="AV1593" s="240"/>
      <c r="AW1593" s="240"/>
      <c r="AX1593" s="240"/>
      <c r="AY1593" s="240"/>
      <c r="AZ1593" s="240"/>
      <c r="BA1593" s="240"/>
      <c r="BB1593" s="240"/>
      <c r="BC1593" s="240"/>
      <c r="BD1593" s="240"/>
      <c r="BE1593" s="240"/>
      <c r="BF1593" s="240"/>
      <c r="BG1593" s="240"/>
      <c r="BH1593" s="240"/>
      <c r="BI1593" s="240"/>
      <c r="BJ1593" s="240"/>
      <c r="BK1593" s="240"/>
      <c r="BL1593" s="240"/>
      <c r="BM1593" s="240"/>
      <c r="BN1593" s="240"/>
      <c r="BO1593" s="240"/>
      <c r="BP1593" s="240"/>
      <c r="BQ1593" s="240"/>
      <c r="BR1593" s="240"/>
      <c r="BS1593" s="240"/>
      <c r="BT1593" s="240"/>
      <c r="BU1593" s="240"/>
      <c r="BV1593" s="240"/>
      <c r="BW1593" s="240">
        <v>3.12</v>
      </c>
      <c r="BX1593" s="240"/>
      <c r="BY1593" s="240"/>
      <c r="BZ1593" s="240"/>
      <c r="CA1593" s="240"/>
      <c r="CB1593" s="240"/>
      <c r="CC1593" s="240"/>
      <c r="CD1593" s="240"/>
      <c r="CE1593" s="240"/>
      <c r="CF1593" s="240"/>
      <c r="CG1593" s="240"/>
      <c r="CH1593" s="240"/>
      <c r="CI1593" s="240"/>
      <c r="CJ1593" s="240"/>
      <c r="CK1593" s="240"/>
      <c r="CL1593" s="240"/>
      <c r="CM1593" s="240"/>
      <c r="CN1593" s="240"/>
      <c r="CO1593" s="240"/>
      <c r="CP1593" s="240"/>
      <c r="CQ1593" s="240"/>
      <c r="CR1593" s="240"/>
      <c r="CS1593" s="240"/>
      <c r="CT1593" s="240"/>
      <c r="CU1593" s="240"/>
      <c r="CV1593" s="240"/>
      <c r="CW1593" s="240"/>
      <c r="CX1593" s="271"/>
      <c r="CY1593" s="271"/>
      <c r="CZ1593" s="271"/>
      <c r="DA1593" s="271"/>
      <c r="DB1593" s="271"/>
      <c r="DC1593" s="271"/>
      <c r="DD1593" s="271"/>
      <c r="DE1593" s="271"/>
      <c r="DF1593" s="271"/>
      <c r="DG1593" s="271"/>
      <c r="DH1593" s="271"/>
      <c r="DI1593" s="271"/>
      <c r="DJ1593" s="271"/>
      <c r="DK1593" s="271"/>
      <c r="DL1593" s="271"/>
      <c r="DM1593" s="271"/>
      <c r="DN1593" s="271"/>
      <c r="DO1593" s="271"/>
      <c r="DP1593" s="271"/>
      <c r="DQ1593" s="271"/>
      <c r="DR1593" s="271"/>
      <c r="DS1593" s="271"/>
      <c r="DT1593" s="271"/>
      <c r="DU1593" s="271"/>
      <c r="DV1593" s="271"/>
      <c r="DW1593" s="271"/>
      <c r="DX1593" s="271"/>
      <c r="DY1593" s="271"/>
      <c r="DZ1593" s="271"/>
      <c r="EA1593" s="271"/>
      <c r="EB1593" s="271"/>
      <c r="EC1593" s="271"/>
      <c r="ED1593" s="271"/>
      <c r="EE1593" s="271"/>
      <c r="EF1593" s="271"/>
      <c r="EG1593" s="271"/>
      <c r="EH1593" s="271"/>
      <c r="EI1593" s="271"/>
      <c r="EJ1593" s="271"/>
      <c r="EK1593" s="271"/>
      <c r="EL1593" s="271"/>
      <c r="EM1593" s="271"/>
      <c r="EN1593" s="271"/>
      <c r="EO1593" s="271"/>
      <c r="EP1593" s="271"/>
      <c r="EQ1593" s="271"/>
      <c r="ER1593" s="271"/>
      <c r="ES1593" s="271"/>
      <c r="ET1593" s="271"/>
      <c r="EU1593" s="271"/>
      <c r="EV1593" s="271"/>
      <c r="EW1593" s="271"/>
      <c r="EX1593" s="271"/>
      <c r="EY1593" s="271"/>
      <c r="EZ1593" s="271"/>
      <c r="FA1593" s="271"/>
      <c r="FB1593" s="271"/>
      <c r="FC1593" s="271"/>
      <c r="FD1593" s="271"/>
      <c r="FE1593" s="271"/>
      <c r="FF1593" s="271"/>
      <c r="FG1593" s="271"/>
      <c r="FH1593" s="271"/>
      <c r="FI1593" s="271"/>
      <c r="FJ1593" s="271"/>
      <c r="FK1593" s="271"/>
      <c r="FL1593" s="271"/>
      <c r="FM1593" s="271"/>
      <c r="FN1593" s="271"/>
      <c r="FO1593" s="271"/>
      <c r="FP1593" s="271"/>
      <c r="FQ1593" s="271"/>
      <c r="FR1593" s="271"/>
      <c r="FS1593" s="271"/>
      <c r="FT1593" s="271"/>
      <c r="FU1593" s="271"/>
      <c r="FV1593" s="271"/>
      <c r="FW1593" s="271"/>
      <c r="FX1593" s="271"/>
      <c r="FY1593" s="271"/>
      <c r="FZ1593" s="271"/>
      <c r="GA1593" s="271"/>
      <c r="GB1593" s="271"/>
      <c r="GC1593" s="271"/>
      <c r="GD1593" s="271"/>
      <c r="GE1593" s="271"/>
      <c r="GF1593" s="271"/>
      <c r="GG1593" s="271"/>
      <c r="GH1593" s="271"/>
      <c r="GI1593" s="271"/>
      <c r="GJ1593" s="271"/>
      <c r="GK1593" s="271"/>
      <c r="GL1593" s="271"/>
      <c r="GM1593" s="271"/>
      <c r="GN1593" s="271"/>
      <c r="GO1593" s="271"/>
      <c r="GP1593" s="271"/>
      <c r="GQ1593" s="271"/>
      <c r="GR1593" s="271"/>
      <c r="GS1593" s="271"/>
      <c r="GT1593" s="271"/>
      <c r="GU1593" s="271"/>
      <c r="GV1593" s="271"/>
      <c r="GW1593" s="271"/>
      <c r="GX1593" s="271"/>
      <c r="GY1593" s="271"/>
      <c r="GZ1593" s="271"/>
      <c r="HA1593" s="271"/>
      <c r="HB1593" s="271"/>
      <c r="HC1593" s="271"/>
      <c r="HD1593" s="271"/>
      <c r="HE1593" s="271"/>
      <c r="HF1593" s="271"/>
      <c r="HG1593" s="271"/>
      <c r="HH1593" s="271"/>
      <c r="HI1593" s="271"/>
      <c r="HJ1593" s="271"/>
      <c r="HK1593" s="271"/>
      <c r="HL1593" s="271"/>
      <c r="HM1593" s="271"/>
      <c r="HN1593" s="271"/>
      <c r="HO1593" s="271"/>
      <c r="HP1593" s="271"/>
      <c r="HQ1593" s="271"/>
      <c r="HR1593" s="271"/>
      <c r="HS1593" s="271"/>
      <c r="HT1593" s="271"/>
      <c r="HU1593" s="271"/>
      <c r="HV1593" s="271"/>
      <c r="HW1593" s="271"/>
      <c r="HX1593" s="271"/>
      <c r="HY1593" s="271"/>
      <c r="HZ1593" s="271"/>
      <c r="IA1593" s="271"/>
      <c r="IB1593" s="271"/>
      <c r="IC1593" s="271"/>
      <c r="ID1593" s="271"/>
      <c r="IE1593" s="271"/>
      <c r="IF1593" s="271"/>
      <c r="IG1593" s="271"/>
      <c r="IH1593" s="271"/>
      <c r="II1593" s="271"/>
      <c r="IJ1593" s="271"/>
      <c r="IK1593" s="271"/>
      <c r="IL1593" s="271"/>
      <c r="IM1593" s="271"/>
      <c r="IN1593" s="271"/>
      <c r="IO1593" s="271"/>
      <c r="IP1593" s="271"/>
      <c r="IQ1593" s="271"/>
      <c r="IR1593" s="271"/>
      <c r="IS1593" s="271"/>
      <c r="IT1593" s="271"/>
      <c r="IU1593" s="271"/>
      <c r="IV1593" s="271"/>
    </row>
    <row r="1594" spans="1:256" s="250" customFormat="1" x14ac:dyDescent="0.2">
      <c r="A1594" s="240" t="s">
        <v>1247</v>
      </c>
      <c r="B1594" s="278">
        <v>36580.760416666664</v>
      </c>
      <c r="C1594" s="278">
        <v>36584.40625</v>
      </c>
      <c r="D1594" s="240" t="s">
        <v>1366</v>
      </c>
      <c r="E1594" s="240" t="s">
        <v>1365</v>
      </c>
      <c r="F1594" s="240"/>
      <c r="G1594" s="240">
        <v>50</v>
      </c>
      <c r="H1594" s="240"/>
      <c r="I1594" s="240"/>
      <c r="J1594" s="240"/>
      <c r="K1594" s="240"/>
      <c r="L1594" s="240"/>
      <c r="M1594" s="240">
        <v>4832</v>
      </c>
      <c r="N1594" s="240"/>
      <c r="O1594" s="240">
        <v>39.200000000000003</v>
      </c>
      <c r="P1594" s="240"/>
      <c r="Q1594" s="240">
        <v>99</v>
      </c>
      <c r="R1594" s="240" t="s">
        <v>1784</v>
      </c>
      <c r="S1594" s="240">
        <v>1.2999999999999999E-2</v>
      </c>
      <c r="T1594" s="240"/>
      <c r="U1594" s="240">
        <v>0.91900000000000004</v>
      </c>
      <c r="V1594" s="240"/>
      <c r="W1594" s="240"/>
      <c r="X1594" s="240"/>
      <c r="Y1594" s="240"/>
      <c r="Z1594" s="240"/>
      <c r="AA1594" s="240"/>
      <c r="AB1594" s="240"/>
      <c r="AC1594" s="240"/>
      <c r="AD1594" s="240" t="s">
        <v>1784</v>
      </c>
      <c r="AE1594" s="240">
        <v>18</v>
      </c>
      <c r="AF1594" s="240"/>
      <c r="AG1594" s="240">
        <v>36</v>
      </c>
      <c r="AH1594" s="240"/>
      <c r="AI1594" s="240"/>
      <c r="AJ1594" s="240"/>
      <c r="AK1594" s="240"/>
      <c r="AL1594" s="240"/>
      <c r="AM1594" s="240"/>
      <c r="AN1594" s="240"/>
      <c r="AO1594" s="240"/>
      <c r="AP1594" s="240"/>
      <c r="AQ1594" s="240"/>
      <c r="AR1594" s="240"/>
      <c r="AS1594" s="240"/>
      <c r="AT1594" s="240"/>
      <c r="AU1594" s="240"/>
      <c r="AV1594" s="240"/>
      <c r="AW1594" s="240"/>
      <c r="AX1594" s="240"/>
      <c r="AY1594" s="240"/>
      <c r="AZ1594" s="240"/>
      <c r="BA1594" s="240">
        <v>12</v>
      </c>
      <c r="BB1594" s="240"/>
      <c r="BC1594" s="240"/>
      <c r="BD1594" s="240"/>
      <c r="BE1594" s="240"/>
      <c r="BF1594" s="240"/>
      <c r="BG1594" s="240"/>
      <c r="BH1594" s="240"/>
      <c r="BI1594" s="240"/>
      <c r="BJ1594" s="240"/>
      <c r="BK1594" s="240"/>
      <c r="BL1594" s="240"/>
      <c r="BM1594" s="240"/>
      <c r="BN1594" s="240"/>
      <c r="BO1594" s="240"/>
      <c r="BP1594" s="240"/>
      <c r="BQ1594" s="240"/>
      <c r="BR1594" s="240"/>
      <c r="BS1594" s="240"/>
      <c r="BT1594" s="240"/>
      <c r="BU1594" s="240"/>
      <c r="BV1594" s="240"/>
      <c r="BW1594" s="240"/>
      <c r="BX1594" s="240"/>
      <c r="BY1594" s="240"/>
      <c r="BZ1594" s="240"/>
      <c r="CA1594" s="240"/>
      <c r="CB1594" s="240"/>
      <c r="CC1594" s="240"/>
      <c r="CD1594" s="240"/>
      <c r="CE1594" s="240"/>
      <c r="CF1594" s="240"/>
      <c r="CG1594" s="240"/>
      <c r="CH1594" s="240"/>
      <c r="CI1594" s="240"/>
      <c r="CJ1594" s="240"/>
      <c r="CK1594" s="240"/>
      <c r="CL1594" s="240"/>
      <c r="CM1594" s="240"/>
      <c r="CN1594" s="240"/>
      <c r="CO1594" s="240"/>
      <c r="CP1594" s="240"/>
      <c r="CQ1594" s="240"/>
      <c r="CR1594" s="240"/>
      <c r="CS1594" s="240"/>
      <c r="CT1594" s="240"/>
      <c r="CU1594" s="240"/>
      <c r="CV1594" s="240"/>
      <c r="CW1594" s="240"/>
      <c r="CX1594" s="271"/>
      <c r="CY1594" s="271"/>
      <c r="CZ1594" s="271"/>
      <c r="DA1594" s="271"/>
      <c r="DB1594" s="271"/>
      <c r="DC1594" s="271"/>
      <c r="DD1594" s="271"/>
      <c r="DE1594" s="271"/>
      <c r="DF1594" s="271"/>
      <c r="DG1594" s="271"/>
      <c r="DH1594" s="271"/>
      <c r="DI1594" s="271"/>
      <c r="DJ1594" s="271"/>
      <c r="DK1594" s="271"/>
      <c r="DL1594" s="271"/>
      <c r="DM1594" s="271"/>
      <c r="DN1594" s="271"/>
      <c r="DO1594" s="271"/>
      <c r="DP1594" s="271"/>
      <c r="DQ1594" s="271"/>
      <c r="DR1594" s="271"/>
      <c r="DS1594" s="271"/>
      <c r="DT1594" s="271"/>
      <c r="DU1594" s="271"/>
      <c r="DV1594" s="271"/>
      <c r="DW1594" s="271"/>
      <c r="DX1594" s="271"/>
      <c r="DY1594" s="271"/>
      <c r="DZ1594" s="271"/>
      <c r="EA1594" s="271"/>
      <c r="EB1594" s="271"/>
      <c r="EC1594" s="271"/>
      <c r="ED1594" s="271"/>
      <c r="EE1594" s="271"/>
      <c r="EF1594" s="271"/>
      <c r="EG1594" s="271"/>
      <c r="EH1594" s="271"/>
      <c r="EI1594" s="271"/>
      <c r="EJ1594" s="271"/>
      <c r="EK1594" s="271"/>
      <c r="EL1594" s="271"/>
      <c r="EM1594" s="271"/>
      <c r="EN1594" s="271"/>
      <c r="EO1594" s="271"/>
      <c r="EP1594" s="271"/>
      <c r="EQ1594" s="271"/>
      <c r="ER1594" s="271"/>
      <c r="ES1594" s="271"/>
      <c r="ET1594" s="271"/>
      <c r="EU1594" s="271"/>
      <c r="EV1594" s="271"/>
      <c r="EW1594" s="271"/>
      <c r="EX1594" s="271"/>
      <c r="EY1594" s="271"/>
      <c r="EZ1594" s="271"/>
      <c r="FA1594" s="271"/>
      <c r="FB1594" s="271"/>
      <c r="FC1594" s="271"/>
      <c r="FD1594" s="271"/>
      <c r="FE1594" s="271"/>
      <c r="FF1594" s="271"/>
      <c r="FG1594" s="271"/>
      <c r="FH1594" s="271"/>
      <c r="FI1594" s="271"/>
      <c r="FJ1594" s="271"/>
      <c r="FK1594" s="271"/>
      <c r="FL1594" s="271"/>
      <c r="FM1594" s="271"/>
      <c r="FN1594" s="271"/>
      <c r="FO1594" s="271"/>
      <c r="FP1594" s="271"/>
      <c r="FQ1594" s="271"/>
      <c r="FR1594" s="271"/>
      <c r="FS1594" s="271"/>
      <c r="FT1594" s="271"/>
      <c r="FU1594" s="271"/>
      <c r="FV1594" s="271"/>
      <c r="FW1594" s="271"/>
      <c r="FX1594" s="271"/>
      <c r="FY1594" s="271"/>
      <c r="FZ1594" s="271"/>
      <c r="GA1594" s="271"/>
      <c r="GB1594" s="271"/>
      <c r="GC1594" s="271"/>
      <c r="GD1594" s="271"/>
      <c r="GE1594" s="271"/>
      <c r="GF1594" s="271"/>
      <c r="GG1594" s="271"/>
      <c r="GH1594" s="271"/>
      <c r="GI1594" s="271"/>
      <c r="GJ1594" s="271"/>
      <c r="GK1594" s="271"/>
      <c r="GL1594" s="271"/>
      <c r="GM1594" s="271"/>
      <c r="GN1594" s="271"/>
      <c r="GO1594" s="271"/>
      <c r="GP1594" s="271"/>
      <c r="GQ1594" s="271"/>
      <c r="GR1594" s="271"/>
      <c r="GS1594" s="271"/>
      <c r="GT1594" s="271"/>
      <c r="GU1594" s="271"/>
      <c r="GV1594" s="271"/>
      <c r="GW1594" s="271"/>
      <c r="GX1594" s="271"/>
      <c r="GY1594" s="271"/>
      <c r="GZ1594" s="271"/>
      <c r="HA1594" s="271"/>
      <c r="HB1594" s="271"/>
      <c r="HC1594" s="271"/>
      <c r="HD1594" s="271"/>
      <c r="HE1594" s="271"/>
      <c r="HF1594" s="271"/>
      <c r="HG1594" s="271"/>
      <c r="HH1594" s="271"/>
      <c r="HI1594" s="271"/>
      <c r="HJ1594" s="271"/>
      <c r="HK1594" s="271"/>
      <c r="HL1594" s="271"/>
      <c r="HM1594" s="271"/>
      <c r="HN1594" s="271"/>
      <c r="HO1594" s="271"/>
      <c r="HP1594" s="271"/>
      <c r="HQ1594" s="271"/>
      <c r="HR1594" s="271"/>
      <c r="HS1594" s="271"/>
      <c r="HT1594" s="271"/>
      <c r="HU1594" s="271"/>
      <c r="HV1594" s="271"/>
      <c r="HW1594" s="271"/>
      <c r="HX1594" s="271"/>
      <c r="HY1594" s="271"/>
      <c r="HZ1594" s="271"/>
      <c r="IA1594" s="271"/>
      <c r="IB1594" s="271"/>
      <c r="IC1594" s="271"/>
      <c r="ID1594" s="271"/>
      <c r="IE1594" s="271"/>
      <c r="IF1594" s="271"/>
      <c r="IG1594" s="271"/>
      <c r="IH1594" s="271"/>
      <c r="II1594" s="271"/>
      <c r="IJ1594" s="271"/>
      <c r="IK1594" s="271"/>
      <c r="IL1594" s="271"/>
      <c r="IM1594" s="271"/>
      <c r="IN1594" s="271"/>
      <c r="IO1594" s="271"/>
      <c r="IP1594" s="271"/>
      <c r="IQ1594" s="271"/>
      <c r="IR1594" s="271"/>
      <c r="IS1594" s="271"/>
      <c r="IT1594" s="271"/>
      <c r="IU1594" s="271"/>
      <c r="IV1594" s="271"/>
    </row>
    <row r="1595" spans="1:256" s="250" customFormat="1" x14ac:dyDescent="0.2">
      <c r="A1595" s="240" t="s">
        <v>1247</v>
      </c>
      <c r="B1595" s="278">
        <v>36591.541666666664</v>
      </c>
      <c r="C1595" s="278"/>
      <c r="D1595" s="240" t="s">
        <v>1367</v>
      </c>
      <c r="E1595" s="240"/>
      <c r="F1595" s="240"/>
      <c r="G1595" s="240">
        <v>70</v>
      </c>
      <c r="H1595" s="240"/>
      <c r="I1595" s="240"/>
      <c r="J1595" s="240"/>
      <c r="K1595" s="240">
        <v>6.2</v>
      </c>
      <c r="L1595" s="240"/>
      <c r="M1595" s="240"/>
      <c r="N1595" s="240" t="s">
        <v>1934</v>
      </c>
      <c r="O1595" s="240">
        <v>18.600000000000001</v>
      </c>
      <c r="P1595" s="240"/>
      <c r="Q1595" s="240">
        <v>49</v>
      </c>
      <c r="R1595" s="240"/>
      <c r="S1595" s="240">
        <v>0.02</v>
      </c>
      <c r="T1595" s="240"/>
      <c r="U1595" s="240">
        <v>0.46</v>
      </c>
      <c r="V1595" s="240"/>
      <c r="W1595" s="240"/>
      <c r="X1595" s="240"/>
      <c r="Y1595" s="240"/>
      <c r="Z1595" s="240"/>
      <c r="AA1595" s="240"/>
      <c r="AB1595" s="240"/>
      <c r="AC1595" s="240"/>
      <c r="AD1595" s="240" t="s">
        <v>1784</v>
      </c>
      <c r="AE1595" s="240">
        <v>18</v>
      </c>
      <c r="AF1595" s="240" t="s">
        <v>1784</v>
      </c>
      <c r="AG1595" s="240">
        <v>18</v>
      </c>
      <c r="AH1595" s="240"/>
      <c r="AI1595" s="240"/>
      <c r="AJ1595" s="240"/>
      <c r="AK1595" s="240"/>
      <c r="AL1595" s="240"/>
      <c r="AM1595" s="240">
        <v>8.01</v>
      </c>
      <c r="AN1595" s="240"/>
      <c r="AO1595" s="240"/>
      <c r="AP1595" s="240"/>
      <c r="AQ1595" s="240"/>
      <c r="AR1595" s="240"/>
      <c r="AS1595" s="240"/>
      <c r="AT1595" s="240"/>
      <c r="AU1595" s="240"/>
      <c r="AV1595" s="240"/>
      <c r="AW1595" s="240"/>
      <c r="AX1595" s="240"/>
      <c r="AY1595" s="240"/>
      <c r="AZ1595" s="240"/>
      <c r="BA1595" s="240">
        <v>36</v>
      </c>
      <c r="BB1595" s="240"/>
      <c r="BC1595" s="240">
        <v>95</v>
      </c>
      <c r="BD1595" s="240"/>
      <c r="BE1595" s="240"/>
      <c r="BF1595" s="240"/>
      <c r="BG1595" s="240">
        <v>4</v>
      </c>
      <c r="BH1595" s="240"/>
      <c r="BI1595" s="240">
        <v>44</v>
      </c>
      <c r="BJ1595" s="240"/>
      <c r="BK1595" s="240">
        <v>1.7</v>
      </c>
      <c r="BL1595" s="240"/>
      <c r="BM1595" s="240">
        <v>31</v>
      </c>
      <c r="BN1595" s="240"/>
      <c r="BO1595" s="240">
        <v>7.8E-2</v>
      </c>
      <c r="BP1595" s="240"/>
      <c r="BQ1595" s="240"/>
      <c r="BR1595" s="240"/>
      <c r="BS1595" s="240"/>
      <c r="BT1595" s="240"/>
      <c r="BU1595" s="240">
        <v>420</v>
      </c>
      <c r="BV1595" s="240"/>
      <c r="BW1595" s="240">
        <v>5.0999999999999996</v>
      </c>
      <c r="BX1595" s="240"/>
      <c r="BY1595" s="240"/>
      <c r="BZ1595" s="240"/>
      <c r="CA1595" s="240"/>
      <c r="CB1595" s="240"/>
      <c r="CC1595" s="240"/>
      <c r="CD1595" s="240"/>
      <c r="CE1595" s="240"/>
      <c r="CF1595" s="240"/>
      <c r="CG1595" s="240"/>
      <c r="CH1595" s="240"/>
      <c r="CI1595" s="240"/>
      <c r="CJ1595" s="240"/>
      <c r="CK1595" s="240"/>
      <c r="CL1595" s="240"/>
      <c r="CM1595" s="240"/>
      <c r="CN1595" s="240"/>
      <c r="CO1595" s="240"/>
      <c r="CP1595" s="240"/>
      <c r="CQ1595" s="240"/>
      <c r="CR1595" s="240"/>
      <c r="CS1595" s="240"/>
      <c r="CT1595" s="240"/>
      <c r="CU1595" s="240"/>
      <c r="CV1595" s="240"/>
      <c r="CW1595" s="240"/>
      <c r="CX1595" s="271"/>
      <c r="CY1595" s="271"/>
      <c r="CZ1595" s="271"/>
      <c r="DA1595" s="271"/>
      <c r="DB1595" s="271"/>
      <c r="DC1595" s="271"/>
      <c r="DD1595" s="271"/>
      <c r="DE1595" s="271"/>
      <c r="DF1595" s="271"/>
      <c r="DG1595" s="271"/>
      <c r="DH1595" s="271"/>
      <c r="DI1595" s="271"/>
      <c r="DJ1595" s="271"/>
      <c r="DK1595" s="271"/>
      <c r="DL1595" s="271"/>
      <c r="DM1595" s="271"/>
      <c r="DN1595" s="271"/>
      <c r="DO1595" s="271"/>
      <c r="DP1595" s="271"/>
      <c r="DQ1595" s="271"/>
      <c r="DR1595" s="271"/>
      <c r="DS1595" s="271"/>
      <c r="DT1595" s="271"/>
      <c r="DU1595" s="271"/>
      <c r="DV1595" s="271"/>
      <c r="DW1595" s="271"/>
      <c r="DX1595" s="271"/>
      <c r="DY1595" s="271"/>
      <c r="DZ1595" s="271"/>
      <c r="EA1595" s="271"/>
      <c r="EB1595" s="271"/>
      <c r="EC1595" s="271"/>
      <c r="ED1595" s="271"/>
      <c r="EE1595" s="271"/>
      <c r="EF1595" s="271"/>
      <c r="EG1595" s="271"/>
      <c r="EH1595" s="271"/>
      <c r="EI1595" s="271"/>
      <c r="EJ1595" s="271"/>
      <c r="EK1595" s="271"/>
      <c r="EL1595" s="271"/>
      <c r="EM1595" s="271"/>
      <c r="EN1595" s="271"/>
      <c r="EO1595" s="271"/>
      <c r="EP1595" s="271"/>
      <c r="EQ1595" s="271"/>
      <c r="ER1595" s="271"/>
      <c r="ES1595" s="271"/>
      <c r="ET1595" s="271"/>
      <c r="EU1595" s="271"/>
      <c r="EV1595" s="271"/>
      <c r="EW1595" s="271"/>
      <c r="EX1595" s="271"/>
      <c r="EY1595" s="271"/>
      <c r="EZ1595" s="271"/>
      <c r="FA1595" s="271"/>
      <c r="FB1595" s="271"/>
      <c r="FC1595" s="271"/>
      <c r="FD1595" s="271"/>
      <c r="FE1595" s="271"/>
      <c r="FF1595" s="271"/>
      <c r="FG1595" s="271"/>
      <c r="FH1595" s="271"/>
      <c r="FI1595" s="271"/>
      <c r="FJ1595" s="271"/>
      <c r="FK1595" s="271"/>
      <c r="FL1595" s="271"/>
      <c r="FM1595" s="271"/>
      <c r="FN1595" s="271"/>
      <c r="FO1595" s="271"/>
      <c r="FP1595" s="271"/>
      <c r="FQ1595" s="271"/>
      <c r="FR1595" s="271"/>
      <c r="FS1595" s="271"/>
      <c r="FT1595" s="271"/>
      <c r="FU1595" s="271"/>
      <c r="FV1595" s="271"/>
      <c r="FW1595" s="271"/>
      <c r="FX1595" s="271"/>
      <c r="FY1595" s="271"/>
      <c r="FZ1595" s="271"/>
      <c r="GA1595" s="271"/>
      <c r="GB1595" s="271"/>
      <c r="GC1595" s="271"/>
      <c r="GD1595" s="271"/>
      <c r="GE1595" s="271"/>
      <c r="GF1595" s="271"/>
      <c r="GG1595" s="271"/>
      <c r="GH1595" s="271"/>
      <c r="GI1595" s="271"/>
      <c r="GJ1595" s="271"/>
      <c r="GK1595" s="271"/>
      <c r="GL1595" s="271"/>
      <c r="GM1595" s="271"/>
      <c r="GN1595" s="271"/>
      <c r="GO1595" s="271"/>
      <c r="GP1595" s="271"/>
      <c r="GQ1595" s="271"/>
      <c r="GR1595" s="271"/>
      <c r="GS1595" s="271"/>
      <c r="GT1595" s="271"/>
      <c r="GU1595" s="271"/>
      <c r="GV1595" s="271"/>
      <c r="GW1595" s="271"/>
      <c r="GX1595" s="271"/>
      <c r="GY1595" s="271"/>
      <c r="GZ1595" s="271"/>
      <c r="HA1595" s="271"/>
      <c r="HB1595" s="271"/>
      <c r="HC1595" s="271"/>
      <c r="HD1595" s="271"/>
      <c r="HE1595" s="271"/>
      <c r="HF1595" s="271"/>
      <c r="HG1595" s="271"/>
      <c r="HH1595" s="271"/>
      <c r="HI1595" s="271"/>
      <c r="HJ1595" s="271"/>
      <c r="HK1595" s="271"/>
      <c r="HL1595" s="271"/>
      <c r="HM1595" s="271"/>
      <c r="HN1595" s="271"/>
      <c r="HO1595" s="271"/>
      <c r="HP1595" s="271"/>
      <c r="HQ1595" s="271"/>
      <c r="HR1595" s="271"/>
      <c r="HS1595" s="271"/>
      <c r="HT1595" s="271"/>
      <c r="HU1595" s="271"/>
      <c r="HV1595" s="271"/>
      <c r="HW1595" s="271"/>
      <c r="HX1595" s="271"/>
      <c r="HY1595" s="271"/>
      <c r="HZ1595" s="271"/>
      <c r="IA1595" s="271"/>
      <c r="IB1595" s="271"/>
      <c r="IC1595" s="271"/>
      <c r="ID1595" s="271"/>
      <c r="IE1595" s="271"/>
      <c r="IF1595" s="271"/>
      <c r="IG1595" s="271"/>
      <c r="IH1595" s="271"/>
      <c r="II1595" s="271"/>
      <c r="IJ1595" s="271"/>
      <c r="IK1595" s="271"/>
      <c r="IL1595" s="271"/>
      <c r="IM1595" s="271"/>
      <c r="IN1595" s="271"/>
      <c r="IO1595" s="271"/>
      <c r="IP1595" s="271"/>
      <c r="IQ1595" s="271"/>
      <c r="IR1595" s="271"/>
      <c r="IS1595" s="271"/>
      <c r="IT1595" s="271"/>
      <c r="IU1595" s="271"/>
      <c r="IV1595" s="271"/>
    </row>
    <row r="1596" spans="1:256" s="250" customFormat="1" x14ac:dyDescent="0.2">
      <c r="A1596" s="240" t="s">
        <v>1247</v>
      </c>
      <c r="B1596" s="278">
        <v>36622.508333333331</v>
      </c>
      <c r="C1596" s="278"/>
      <c r="D1596" s="240" t="s">
        <v>1368</v>
      </c>
      <c r="E1596" s="240"/>
      <c r="F1596" s="240"/>
      <c r="G1596" s="240">
        <v>70</v>
      </c>
      <c r="H1596" s="240"/>
      <c r="I1596" s="240"/>
      <c r="J1596" s="240"/>
      <c r="K1596" s="240">
        <v>3.1</v>
      </c>
      <c r="L1596" s="240"/>
      <c r="M1596" s="240"/>
      <c r="N1596" s="240"/>
      <c r="O1596" s="240"/>
      <c r="P1596" s="240"/>
      <c r="Q1596" s="240"/>
      <c r="R1596" s="240"/>
      <c r="S1596" s="240"/>
      <c r="T1596" s="240"/>
      <c r="U1596" s="240"/>
      <c r="V1596" s="240"/>
      <c r="W1596" s="240"/>
      <c r="X1596" s="240"/>
      <c r="Y1596" s="240"/>
      <c r="Z1596" s="240"/>
      <c r="AA1596" s="240"/>
      <c r="AB1596" s="240"/>
      <c r="AC1596" s="240"/>
      <c r="AD1596" s="240"/>
      <c r="AE1596" s="240"/>
      <c r="AF1596" s="240"/>
      <c r="AG1596" s="240"/>
      <c r="AH1596" s="240"/>
      <c r="AI1596" s="240"/>
      <c r="AJ1596" s="240"/>
      <c r="AK1596" s="240"/>
      <c r="AL1596" s="240"/>
      <c r="AM1596" s="240"/>
      <c r="AN1596" s="240"/>
      <c r="AO1596" s="240"/>
      <c r="AP1596" s="240"/>
      <c r="AQ1596" s="240"/>
      <c r="AR1596" s="240"/>
      <c r="AS1596" s="240"/>
      <c r="AT1596" s="240"/>
      <c r="AU1596" s="240"/>
      <c r="AV1596" s="240"/>
      <c r="AW1596" s="240"/>
      <c r="AX1596" s="240"/>
      <c r="AY1596" s="240"/>
      <c r="AZ1596" s="240"/>
      <c r="BA1596" s="240"/>
      <c r="BB1596" s="240"/>
      <c r="BC1596" s="240"/>
      <c r="BD1596" s="240"/>
      <c r="BE1596" s="240"/>
      <c r="BF1596" s="240"/>
      <c r="BG1596" s="240"/>
      <c r="BH1596" s="240"/>
      <c r="BI1596" s="240"/>
      <c r="BJ1596" s="240"/>
      <c r="BK1596" s="240"/>
      <c r="BL1596" s="240"/>
      <c r="BM1596" s="240"/>
      <c r="BN1596" s="240"/>
      <c r="BO1596" s="240"/>
      <c r="BP1596" s="240"/>
      <c r="BQ1596" s="240"/>
      <c r="BR1596" s="240"/>
      <c r="BS1596" s="240"/>
      <c r="BT1596" s="240"/>
      <c r="BU1596" s="240"/>
      <c r="BV1596" s="240"/>
      <c r="BW1596" s="240"/>
      <c r="BX1596" s="240"/>
      <c r="BY1596" s="240"/>
      <c r="BZ1596" s="240"/>
      <c r="CA1596" s="240"/>
      <c r="CB1596" s="240"/>
      <c r="CC1596" s="240"/>
      <c r="CD1596" s="240"/>
      <c r="CE1596" s="240"/>
      <c r="CF1596" s="240"/>
      <c r="CG1596" s="240"/>
      <c r="CH1596" s="240"/>
      <c r="CI1596" s="240"/>
      <c r="CJ1596" s="240"/>
      <c r="CK1596" s="240"/>
      <c r="CL1596" s="240"/>
      <c r="CM1596" s="240"/>
      <c r="CN1596" s="240"/>
      <c r="CO1596" s="240"/>
      <c r="CP1596" s="240"/>
      <c r="CQ1596" s="240"/>
      <c r="CR1596" s="240"/>
      <c r="CS1596" s="240"/>
      <c r="CT1596" s="240"/>
      <c r="CU1596" s="240"/>
      <c r="CV1596" s="240"/>
      <c r="CW1596" s="240"/>
      <c r="CX1596" s="271"/>
      <c r="CY1596" s="271"/>
      <c r="CZ1596" s="271"/>
      <c r="DA1596" s="271"/>
      <c r="DB1596" s="271"/>
      <c r="DC1596" s="271"/>
      <c r="DD1596" s="271"/>
      <c r="DE1596" s="271"/>
      <c r="DF1596" s="271"/>
      <c r="DG1596" s="271"/>
      <c r="DH1596" s="271"/>
      <c r="DI1596" s="271"/>
      <c r="DJ1596" s="271"/>
      <c r="DK1596" s="271"/>
      <c r="DL1596" s="271"/>
      <c r="DM1596" s="271"/>
      <c r="DN1596" s="271"/>
      <c r="DO1596" s="271"/>
      <c r="DP1596" s="271"/>
      <c r="DQ1596" s="271"/>
      <c r="DR1596" s="271"/>
      <c r="DS1596" s="271"/>
      <c r="DT1596" s="271"/>
      <c r="DU1596" s="271"/>
      <c r="DV1596" s="271"/>
      <c r="DW1596" s="271"/>
      <c r="DX1596" s="271"/>
      <c r="DY1596" s="271"/>
      <c r="DZ1596" s="271"/>
      <c r="EA1596" s="271"/>
      <c r="EB1596" s="271"/>
      <c r="EC1596" s="271"/>
      <c r="ED1596" s="271"/>
      <c r="EE1596" s="271"/>
      <c r="EF1596" s="271"/>
      <c r="EG1596" s="271"/>
      <c r="EH1596" s="271"/>
      <c r="EI1596" s="271"/>
      <c r="EJ1596" s="271"/>
      <c r="EK1596" s="271"/>
      <c r="EL1596" s="271"/>
      <c r="EM1596" s="271"/>
      <c r="EN1596" s="271"/>
      <c r="EO1596" s="271"/>
      <c r="EP1596" s="271"/>
      <c r="EQ1596" s="271"/>
      <c r="ER1596" s="271"/>
      <c r="ES1596" s="271"/>
      <c r="ET1596" s="271"/>
      <c r="EU1596" s="271"/>
      <c r="EV1596" s="271"/>
      <c r="EW1596" s="271"/>
      <c r="EX1596" s="271"/>
      <c r="EY1596" s="271"/>
      <c r="EZ1596" s="271"/>
      <c r="FA1596" s="271"/>
      <c r="FB1596" s="271"/>
      <c r="FC1596" s="271"/>
      <c r="FD1596" s="271"/>
      <c r="FE1596" s="271"/>
      <c r="FF1596" s="271"/>
      <c r="FG1596" s="271"/>
      <c r="FH1596" s="271"/>
      <c r="FI1596" s="271"/>
      <c r="FJ1596" s="271"/>
      <c r="FK1596" s="271"/>
      <c r="FL1596" s="271"/>
      <c r="FM1596" s="271"/>
      <c r="FN1596" s="271"/>
      <c r="FO1596" s="271"/>
      <c r="FP1596" s="271"/>
      <c r="FQ1596" s="271"/>
      <c r="FR1596" s="271"/>
      <c r="FS1596" s="271"/>
      <c r="FT1596" s="271"/>
      <c r="FU1596" s="271"/>
      <c r="FV1596" s="271"/>
      <c r="FW1596" s="271"/>
      <c r="FX1596" s="271"/>
      <c r="FY1596" s="271"/>
      <c r="FZ1596" s="271"/>
      <c r="GA1596" s="271"/>
      <c r="GB1596" s="271"/>
      <c r="GC1596" s="271"/>
      <c r="GD1596" s="271"/>
      <c r="GE1596" s="271"/>
      <c r="GF1596" s="271"/>
      <c r="GG1596" s="271"/>
      <c r="GH1596" s="271"/>
      <c r="GI1596" s="271"/>
      <c r="GJ1596" s="271"/>
      <c r="GK1596" s="271"/>
      <c r="GL1596" s="271"/>
      <c r="GM1596" s="271"/>
      <c r="GN1596" s="271"/>
      <c r="GO1596" s="271"/>
      <c r="GP1596" s="271"/>
      <c r="GQ1596" s="271"/>
      <c r="GR1596" s="271"/>
      <c r="GS1596" s="271"/>
      <c r="GT1596" s="271"/>
      <c r="GU1596" s="271"/>
      <c r="GV1596" s="271"/>
      <c r="GW1596" s="271"/>
      <c r="GX1596" s="271"/>
      <c r="GY1596" s="271"/>
      <c r="GZ1596" s="271"/>
      <c r="HA1596" s="271"/>
      <c r="HB1596" s="271"/>
      <c r="HC1596" s="271"/>
      <c r="HD1596" s="271"/>
      <c r="HE1596" s="271"/>
      <c r="HF1596" s="271"/>
      <c r="HG1596" s="271"/>
      <c r="HH1596" s="271"/>
      <c r="HI1596" s="271"/>
      <c r="HJ1596" s="271"/>
      <c r="HK1596" s="271"/>
      <c r="HL1596" s="271"/>
      <c r="HM1596" s="271"/>
      <c r="HN1596" s="271"/>
      <c r="HO1596" s="271"/>
      <c r="HP1596" s="271"/>
      <c r="HQ1596" s="271"/>
      <c r="HR1596" s="271"/>
      <c r="HS1596" s="271"/>
      <c r="HT1596" s="271"/>
      <c r="HU1596" s="271"/>
      <c r="HV1596" s="271"/>
      <c r="HW1596" s="271"/>
      <c r="HX1596" s="271"/>
      <c r="HY1596" s="271"/>
      <c r="HZ1596" s="271"/>
      <c r="IA1596" s="271"/>
      <c r="IB1596" s="271"/>
      <c r="IC1596" s="271"/>
      <c r="ID1596" s="271"/>
      <c r="IE1596" s="271"/>
      <c r="IF1596" s="271"/>
      <c r="IG1596" s="271"/>
      <c r="IH1596" s="271"/>
      <c r="II1596" s="271"/>
      <c r="IJ1596" s="271"/>
      <c r="IK1596" s="271"/>
      <c r="IL1596" s="271"/>
      <c r="IM1596" s="271"/>
      <c r="IN1596" s="271"/>
      <c r="IO1596" s="271"/>
      <c r="IP1596" s="271"/>
      <c r="IQ1596" s="271"/>
      <c r="IR1596" s="271"/>
      <c r="IS1596" s="271"/>
      <c r="IT1596" s="271"/>
      <c r="IU1596" s="271"/>
      <c r="IV1596" s="271"/>
    </row>
    <row r="1597" spans="1:256" s="250" customFormat="1" x14ac:dyDescent="0.2">
      <c r="A1597" s="240" t="s">
        <v>1247</v>
      </c>
      <c r="B1597" s="278">
        <v>36623.652777777781</v>
      </c>
      <c r="C1597" s="278">
        <v>36624.309027777781</v>
      </c>
      <c r="D1597" s="240" t="s">
        <v>1369</v>
      </c>
      <c r="E1597" s="240" t="s">
        <v>1370</v>
      </c>
      <c r="F1597" s="240"/>
      <c r="G1597" s="240">
        <v>50</v>
      </c>
      <c r="H1597" s="240"/>
      <c r="I1597" s="240"/>
      <c r="J1597" s="240"/>
      <c r="K1597" s="240"/>
      <c r="L1597" s="240"/>
      <c r="M1597" s="240">
        <v>1790</v>
      </c>
      <c r="N1597" s="240"/>
      <c r="O1597" s="240">
        <v>307</v>
      </c>
      <c r="P1597" s="240"/>
      <c r="Q1597" s="240">
        <v>560</v>
      </c>
      <c r="R1597" s="240"/>
      <c r="S1597" s="240">
        <v>0.22</v>
      </c>
      <c r="T1597" s="240"/>
      <c r="U1597" s="240">
        <v>1.23</v>
      </c>
      <c r="V1597" s="240"/>
      <c r="W1597" s="240"/>
      <c r="X1597" s="240"/>
      <c r="Y1597" s="240"/>
      <c r="Z1597" s="240"/>
      <c r="AA1597" s="240"/>
      <c r="AB1597" s="240"/>
      <c r="AC1597" s="240"/>
      <c r="AD1597" s="240"/>
      <c r="AE1597" s="240">
        <v>35</v>
      </c>
      <c r="AF1597" s="240"/>
      <c r="AG1597" s="240">
        <v>250</v>
      </c>
      <c r="AH1597" s="240"/>
      <c r="AI1597" s="240"/>
      <c r="AJ1597" s="240"/>
      <c r="AK1597" s="240"/>
      <c r="AL1597" s="240"/>
      <c r="AM1597" s="240">
        <v>7.76</v>
      </c>
      <c r="AN1597" s="240"/>
      <c r="AO1597" s="240"/>
      <c r="AP1597" s="240"/>
      <c r="AQ1597" s="240"/>
      <c r="AR1597" s="240"/>
      <c r="AS1597" s="240"/>
      <c r="AT1597" s="240"/>
      <c r="AU1597" s="240"/>
      <c r="AV1597" s="240"/>
      <c r="AW1597" s="240"/>
      <c r="AX1597" s="240"/>
      <c r="AY1597" s="240"/>
      <c r="AZ1597" s="240"/>
      <c r="BA1597" s="240">
        <v>30</v>
      </c>
      <c r="BB1597" s="240"/>
      <c r="BC1597" s="240">
        <v>52</v>
      </c>
      <c r="BD1597" s="240"/>
      <c r="BE1597" s="240"/>
      <c r="BF1597" s="240"/>
      <c r="BG1597" s="240">
        <v>11</v>
      </c>
      <c r="BH1597" s="240"/>
      <c r="BI1597" s="240">
        <v>17</v>
      </c>
      <c r="BJ1597" s="240"/>
      <c r="BK1597" s="240">
        <v>11</v>
      </c>
      <c r="BL1597" s="240"/>
      <c r="BM1597" s="240">
        <v>91</v>
      </c>
      <c r="BN1597" s="240"/>
      <c r="BO1597" s="240">
        <v>0.08</v>
      </c>
      <c r="BP1597" s="240"/>
      <c r="BQ1597" s="240"/>
      <c r="BR1597" s="240"/>
      <c r="BS1597" s="240"/>
      <c r="BT1597" s="240"/>
      <c r="BU1597" s="240">
        <v>200</v>
      </c>
      <c r="BV1597" s="240"/>
      <c r="BW1597" s="240"/>
      <c r="BX1597" s="240"/>
      <c r="BY1597" s="240"/>
      <c r="BZ1597" s="240"/>
      <c r="CA1597" s="240"/>
      <c r="CB1597" s="240"/>
      <c r="CC1597" s="240"/>
      <c r="CD1597" s="240"/>
      <c r="CE1597" s="240"/>
      <c r="CF1597" s="240"/>
      <c r="CG1597" s="240"/>
      <c r="CH1597" s="240"/>
      <c r="CI1597" s="240"/>
      <c r="CJ1597" s="240"/>
      <c r="CK1597" s="240"/>
      <c r="CL1597" s="240"/>
      <c r="CM1597" s="240"/>
      <c r="CN1597" s="240"/>
      <c r="CO1597" s="240"/>
      <c r="CP1597" s="240"/>
      <c r="CQ1597" s="240"/>
      <c r="CR1597" s="240"/>
      <c r="CS1597" s="240"/>
      <c r="CT1597" s="240"/>
      <c r="CU1597" s="240"/>
      <c r="CV1597" s="240"/>
      <c r="CW1597" s="240"/>
      <c r="CX1597" s="271"/>
      <c r="CY1597" s="271"/>
      <c r="CZ1597" s="271"/>
      <c r="DA1597" s="271"/>
      <c r="DB1597" s="271"/>
      <c r="DC1597" s="271"/>
      <c r="DD1597" s="271"/>
      <c r="DE1597" s="271"/>
      <c r="DF1597" s="271"/>
      <c r="DG1597" s="271"/>
      <c r="DH1597" s="271"/>
      <c r="DI1597" s="271"/>
      <c r="DJ1597" s="271"/>
      <c r="DK1597" s="271"/>
      <c r="DL1597" s="271"/>
      <c r="DM1597" s="271"/>
      <c r="DN1597" s="271"/>
      <c r="DO1597" s="271"/>
      <c r="DP1597" s="271"/>
      <c r="DQ1597" s="271"/>
      <c r="DR1597" s="271"/>
      <c r="DS1597" s="271"/>
      <c r="DT1597" s="271"/>
      <c r="DU1597" s="271"/>
      <c r="DV1597" s="271"/>
      <c r="DW1597" s="271"/>
      <c r="DX1597" s="271"/>
      <c r="DY1597" s="271"/>
      <c r="DZ1597" s="271"/>
      <c r="EA1597" s="271"/>
      <c r="EB1597" s="271"/>
      <c r="EC1597" s="271"/>
      <c r="ED1597" s="271"/>
      <c r="EE1597" s="271"/>
      <c r="EF1597" s="271"/>
      <c r="EG1597" s="271"/>
      <c r="EH1597" s="271"/>
      <c r="EI1597" s="271"/>
      <c r="EJ1597" s="271"/>
      <c r="EK1597" s="271"/>
      <c r="EL1597" s="271"/>
      <c r="EM1597" s="271"/>
      <c r="EN1597" s="271"/>
      <c r="EO1597" s="271"/>
      <c r="EP1597" s="271"/>
      <c r="EQ1597" s="271"/>
      <c r="ER1597" s="271"/>
      <c r="ES1597" s="271"/>
      <c r="ET1597" s="271"/>
      <c r="EU1597" s="271"/>
      <c r="EV1597" s="271"/>
      <c r="EW1597" s="271"/>
      <c r="EX1597" s="271"/>
      <c r="EY1597" s="271"/>
      <c r="EZ1597" s="271"/>
      <c r="FA1597" s="271"/>
      <c r="FB1597" s="271"/>
      <c r="FC1597" s="271"/>
      <c r="FD1597" s="271"/>
      <c r="FE1597" s="271"/>
      <c r="FF1597" s="271"/>
      <c r="FG1597" s="271"/>
      <c r="FH1597" s="271"/>
      <c r="FI1597" s="271"/>
      <c r="FJ1597" s="271"/>
      <c r="FK1597" s="271"/>
      <c r="FL1597" s="271"/>
      <c r="FM1597" s="271"/>
      <c r="FN1597" s="271"/>
      <c r="FO1597" s="271"/>
      <c r="FP1597" s="271"/>
      <c r="FQ1597" s="271"/>
      <c r="FR1597" s="271"/>
      <c r="FS1597" s="271"/>
      <c r="FT1597" s="271"/>
      <c r="FU1597" s="271"/>
      <c r="FV1597" s="271"/>
      <c r="FW1597" s="271"/>
      <c r="FX1597" s="271"/>
      <c r="FY1597" s="271"/>
      <c r="FZ1597" s="271"/>
      <c r="GA1597" s="271"/>
      <c r="GB1597" s="271"/>
      <c r="GC1597" s="271"/>
      <c r="GD1597" s="271"/>
      <c r="GE1597" s="271"/>
      <c r="GF1597" s="271"/>
      <c r="GG1597" s="271"/>
      <c r="GH1597" s="271"/>
      <c r="GI1597" s="271"/>
      <c r="GJ1597" s="271"/>
      <c r="GK1597" s="271"/>
      <c r="GL1597" s="271"/>
      <c r="GM1597" s="271"/>
      <c r="GN1597" s="271"/>
      <c r="GO1597" s="271"/>
      <c r="GP1597" s="271"/>
      <c r="GQ1597" s="271"/>
      <c r="GR1597" s="271"/>
      <c r="GS1597" s="271"/>
      <c r="GT1597" s="271"/>
      <c r="GU1597" s="271"/>
      <c r="GV1597" s="271"/>
      <c r="GW1597" s="271"/>
      <c r="GX1597" s="271"/>
      <c r="GY1597" s="271"/>
      <c r="GZ1597" s="271"/>
      <c r="HA1597" s="271"/>
      <c r="HB1597" s="271"/>
      <c r="HC1597" s="271"/>
      <c r="HD1597" s="271"/>
      <c r="HE1597" s="271"/>
      <c r="HF1597" s="271"/>
      <c r="HG1597" s="271"/>
      <c r="HH1597" s="271"/>
      <c r="HI1597" s="271"/>
      <c r="HJ1597" s="271"/>
      <c r="HK1597" s="271"/>
      <c r="HL1597" s="271"/>
      <c r="HM1597" s="271"/>
      <c r="HN1597" s="271"/>
      <c r="HO1597" s="271"/>
      <c r="HP1597" s="271"/>
      <c r="HQ1597" s="271"/>
      <c r="HR1597" s="271"/>
      <c r="HS1597" s="271"/>
      <c r="HT1597" s="271"/>
      <c r="HU1597" s="271"/>
      <c r="HV1597" s="271"/>
      <c r="HW1597" s="271"/>
      <c r="HX1597" s="271"/>
      <c r="HY1597" s="271"/>
      <c r="HZ1597" s="271"/>
      <c r="IA1597" s="271"/>
      <c r="IB1597" s="271"/>
      <c r="IC1597" s="271"/>
      <c r="ID1597" s="271"/>
      <c r="IE1597" s="271"/>
      <c r="IF1597" s="271"/>
      <c r="IG1597" s="271"/>
      <c r="IH1597" s="271"/>
      <c r="II1597" s="271"/>
      <c r="IJ1597" s="271"/>
      <c r="IK1597" s="271"/>
      <c r="IL1597" s="271"/>
      <c r="IM1597" s="271"/>
      <c r="IN1597" s="271"/>
      <c r="IO1597" s="271"/>
      <c r="IP1597" s="271"/>
      <c r="IQ1597" s="271"/>
      <c r="IR1597" s="271"/>
      <c r="IS1597" s="271"/>
      <c r="IT1597" s="271"/>
      <c r="IU1597" s="271"/>
      <c r="IV1597" s="271"/>
    </row>
    <row r="1598" spans="1:256" s="250" customFormat="1" x14ac:dyDescent="0.2">
      <c r="A1598" s="240" t="s">
        <v>1247</v>
      </c>
      <c r="B1598" s="278">
        <v>36623.788194444445</v>
      </c>
      <c r="C1598" s="278"/>
      <c r="D1598" s="240" t="s">
        <v>1371</v>
      </c>
      <c r="E1598" s="240"/>
      <c r="F1598" s="240"/>
      <c r="G1598" s="240">
        <v>70</v>
      </c>
      <c r="H1598" s="240"/>
      <c r="I1598" s="240"/>
      <c r="J1598" s="240"/>
      <c r="K1598" s="240">
        <v>35</v>
      </c>
      <c r="L1598" s="240"/>
      <c r="M1598" s="240"/>
      <c r="N1598" s="240"/>
      <c r="O1598" s="240"/>
      <c r="P1598" s="240"/>
      <c r="Q1598" s="240"/>
      <c r="R1598" s="240"/>
      <c r="S1598" s="240"/>
      <c r="T1598" s="240"/>
      <c r="U1598" s="240"/>
      <c r="V1598" s="240"/>
      <c r="W1598" s="240"/>
      <c r="X1598" s="240"/>
      <c r="Y1598" s="240"/>
      <c r="Z1598" s="240"/>
      <c r="AA1598" s="240"/>
      <c r="AB1598" s="240"/>
      <c r="AC1598" s="240"/>
      <c r="AD1598" s="240"/>
      <c r="AE1598" s="240"/>
      <c r="AF1598" s="240"/>
      <c r="AG1598" s="240"/>
      <c r="AH1598" s="240"/>
      <c r="AI1598" s="240"/>
      <c r="AJ1598" s="240"/>
      <c r="AK1598" s="240"/>
      <c r="AL1598" s="240"/>
      <c r="AM1598" s="240"/>
      <c r="AN1598" s="240"/>
      <c r="AO1598" s="240"/>
      <c r="AP1598" s="240"/>
      <c r="AQ1598" s="240"/>
      <c r="AR1598" s="240"/>
      <c r="AS1598" s="240"/>
      <c r="AT1598" s="240"/>
      <c r="AU1598" s="240"/>
      <c r="AV1598" s="240"/>
      <c r="AW1598" s="240"/>
      <c r="AX1598" s="240"/>
      <c r="AY1598" s="240"/>
      <c r="AZ1598" s="240"/>
      <c r="BA1598" s="240"/>
      <c r="BB1598" s="240"/>
      <c r="BC1598" s="240"/>
      <c r="BD1598" s="240"/>
      <c r="BE1598" s="240"/>
      <c r="BF1598" s="240"/>
      <c r="BG1598" s="240"/>
      <c r="BH1598" s="240"/>
      <c r="BI1598" s="240"/>
      <c r="BJ1598" s="240"/>
      <c r="BK1598" s="240"/>
      <c r="BL1598" s="240"/>
      <c r="BM1598" s="240"/>
      <c r="BN1598" s="240"/>
      <c r="BO1598" s="240"/>
      <c r="BP1598" s="240"/>
      <c r="BQ1598" s="240"/>
      <c r="BR1598" s="240"/>
      <c r="BS1598" s="240"/>
      <c r="BT1598" s="240"/>
      <c r="BU1598" s="240"/>
      <c r="BV1598" s="240"/>
      <c r="BW1598" s="240">
        <v>0.65</v>
      </c>
      <c r="BX1598" s="240"/>
      <c r="BY1598" s="240"/>
      <c r="BZ1598" s="240"/>
      <c r="CA1598" s="240"/>
      <c r="CB1598" s="240"/>
      <c r="CC1598" s="240"/>
      <c r="CD1598" s="240"/>
      <c r="CE1598" s="240"/>
      <c r="CF1598" s="240"/>
      <c r="CG1598" s="240"/>
      <c r="CH1598" s="240"/>
      <c r="CI1598" s="240"/>
      <c r="CJ1598" s="240"/>
      <c r="CK1598" s="240"/>
      <c r="CL1598" s="240"/>
      <c r="CM1598" s="240"/>
      <c r="CN1598" s="240"/>
      <c r="CO1598" s="240"/>
      <c r="CP1598" s="240"/>
      <c r="CQ1598" s="240"/>
      <c r="CR1598" s="240"/>
      <c r="CS1598" s="240"/>
      <c r="CT1598" s="240"/>
      <c r="CU1598" s="240"/>
      <c r="CV1598" s="240"/>
      <c r="CW1598" s="240"/>
      <c r="CX1598" s="271"/>
      <c r="CY1598" s="271"/>
      <c r="CZ1598" s="271"/>
      <c r="DA1598" s="271"/>
      <c r="DB1598" s="271"/>
      <c r="DC1598" s="271"/>
      <c r="DD1598" s="271"/>
      <c r="DE1598" s="271"/>
      <c r="DF1598" s="271"/>
      <c r="DG1598" s="271"/>
      <c r="DH1598" s="271"/>
      <c r="DI1598" s="271"/>
      <c r="DJ1598" s="271"/>
      <c r="DK1598" s="271"/>
      <c r="DL1598" s="271"/>
      <c r="DM1598" s="271"/>
      <c r="DN1598" s="271"/>
      <c r="DO1598" s="271"/>
      <c r="DP1598" s="271"/>
      <c r="DQ1598" s="271"/>
      <c r="DR1598" s="271"/>
      <c r="DS1598" s="271"/>
      <c r="DT1598" s="271"/>
      <c r="DU1598" s="271"/>
      <c r="DV1598" s="271"/>
      <c r="DW1598" s="271"/>
      <c r="DX1598" s="271"/>
      <c r="DY1598" s="271"/>
      <c r="DZ1598" s="271"/>
      <c r="EA1598" s="271"/>
      <c r="EB1598" s="271"/>
      <c r="EC1598" s="271"/>
      <c r="ED1598" s="271"/>
      <c r="EE1598" s="271"/>
      <c r="EF1598" s="271"/>
      <c r="EG1598" s="271"/>
      <c r="EH1598" s="271"/>
      <c r="EI1598" s="271"/>
      <c r="EJ1598" s="271"/>
      <c r="EK1598" s="271"/>
      <c r="EL1598" s="271"/>
      <c r="EM1598" s="271"/>
      <c r="EN1598" s="271"/>
      <c r="EO1598" s="271"/>
      <c r="EP1598" s="271"/>
      <c r="EQ1598" s="271"/>
      <c r="ER1598" s="271"/>
      <c r="ES1598" s="271"/>
      <c r="ET1598" s="271"/>
      <c r="EU1598" s="271"/>
      <c r="EV1598" s="271"/>
      <c r="EW1598" s="271"/>
      <c r="EX1598" s="271"/>
      <c r="EY1598" s="271"/>
      <c r="EZ1598" s="271"/>
      <c r="FA1598" s="271"/>
      <c r="FB1598" s="271"/>
      <c r="FC1598" s="271"/>
      <c r="FD1598" s="271"/>
      <c r="FE1598" s="271"/>
      <c r="FF1598" s="271"/>
      <c r="FG1598" s="271"/>
      <c r="FH1598" s="271"/>
      <c r="FI1598" s="271"/>
      <c r="FJ1598" s="271"/>
      <c r="FK1598" s="271"/>
      <c r="FL1598" s="271"/>
      <c r="FM1598" s="271"/>
      <c r="FN1598" s="271"/>
      <c r="FO1598" s="271"/>
      <c r="FP1598" s="271"/>
      <c r="FQ1598" s="271"/>
      <c r="FR1598" s="271"/>
      <c r="FS1598" s="271"/>
      <c r="FT1598" s="271"/>
      <c r="FU1598" s="271"/>
      <c r="FV1598" s="271"/>
      <c r="FW1598" s="271"/>
      <c r="FX1598" s="271"/>
      <c r="FY1598" s="271"/>
      <c r="FZ1598" s="271"/>
      <c r="GA1598" s="271"/>
      <c r="GB1598" s="271"/>
      <c r="GC1598" s="271"/>
      <c r="GD1598" s="271"/>
      <c r="GE1598" s="271"/>
      <c r="GF1598" s="271"/>
      <c r="GG1598" s="271"/>
      <c r="GH1598" s="271"/>
      <c r="GI1598" s="271"/>
      <c r="GJ1598" s="271"/>
      <c r="GK1598" s="271"/>
      <c r="GL1598" s="271"/>
      <c r="GM1598" s="271"/>
      <c r="GN1598" s="271"/>
      <c r="GO1598" s="271"/>
      <c r="GP1598" s="271"/>
      <c r="GQ1598" s="271"/>
      <c r="GR1598" s="271"/>
      <c r="GS1598" s="271"/>
      <c r="GT1598" s="271"/>
      <c r="GU1598" s="271"/>
      <c r="GV1598" s="271"/>
      <c r="GW1598" s="271"/>
      <c r="GX1598" s="271"/>
      <c r="GY1598" s="271"/>
      <c r="GZ1598" s="271"/>
      <c r="HA1598" s="271"/>
      <c r="HB1598" s="271"/>
      <c r="HC1598" s="271"/>
      <c r="HD1598" s="271"/>
      <c r="HE1598" s="271"/>
      <c r="HF1598" s="271"/>
      <c r="HG1598" s="271"/>
      <c r="HH1598" s="271"/>
      <c r="HI1598" s="271"/>
      <c r="HJ1598" s="271"/>
      <c r="HK1598" s="271"/>
      <c r="HL1598" s="271"/>
      <c r="HM1598" s="271"/>
      <c r="HN1598" s="271"/>
      <c r="HO1598" s="271"/>
      <c r="HP1598" s="271"/>
      <c r="HQ1598" s="271"/>
      <c r="HR1598" s="271"/>
      <c r="HS1598" s="271"/>
      <c r="HT1598" s="271"/>
      <c r="HU1598" s="271"/>
      <c r="HV1598" s="271"/>
      <c r="HW1598" s="271"/>
      <c r="HX1598" s="271"/>
      <c r="HY1598" s="271"/>
      <c r="HZ1598" s="271"/>
      <c r="IA1598" s="271"/>
      <c r="IB1598" s="271"/>
      <c r="IC1598" s="271"/>
      <c r="ID1598" s="271"/>
      <c r="IE1598" s="271"/>
      <c r="IF1598" s="271"/>
      <c r="IG1598" s="271"/>
      <c r="IH1598" s="271"/>
      <c r="II1598" s="271"/>
      <c r="IJ1598" s="271"/>
      <c r="IK1598" s="271"/>
      <c r="IL1598" s="271"/>
      <c r="IM1598" s="271"/>
      <c r="IN1598" s="271"/>
      <c r="IO1598" s="271"/>
      <c r="IP1598" s="271"/>
      <c r="IQ1598" s="271"/>
      <c r="IR1598" s="271"/>
      <c r="IS1598" s="271"/>
      <c r="IT1598" s="271"/>
      <c r="IU1598" s="271"/>
      <c r="IV1598" s="271"/>
    </row>
    <row r="1599" spans="1:256" s="250" customFormat="1" x14ac:dyDescent="0.2">
      <c r="A1599" s="240" t="s">
        <v>1247</v>
      </c>
      <c r="B1599" s="278">
        <v>36671.413888888892</v>
      </c>
      <c r="C1599" s="278"/>
      <c r="D1599" s="240" t="s">
        <v>1372</v>
      </c>
      <c r="E1599" s="240"/>
      <c r="F1599" s="240"/>
      <c r="G1599" s="240">
        <v>70</v>
      </c>
      <c r="H1599" s="240"/>
      <c r="I1599" s="240"/>
      <c r="J1599" s="240"/>
      <c r="K1599" s="240">
        <v>7.4</v>
      </c>
      <c r="L1599" s="240"/>
      <c r="M1599" s="240"/>
      <c r="N1599" s="240"/>
      <c r="O1599" s="240"/>
      <c r="P1599" s="240"/>
      <c r="Q1599" s="240"/>
      <c r="R1599" s="240"/>
      <c r="S1599" s="240"/>
      <c r="T1599" s="240"/>
      <c r="U1599" s="240"/>
      <c r="V1599" s="240"/>
      <c r="W1599" s="240"/>
      <c r="X1599" s="240"/>
      <c r="Y1599" s="240"/>
      <c r="Z1599" s="240"/>
      <c r="AA1599" s="240"/>
      <c r="AB1599" s="240"/>
      <c r="AC1599" s="240"/>
      <c r="AD1599" s="240"/>
      <c r="AE1599" s="240"/>
      <c r="AF1599" s="240"/>
      <c r="AG1599" s="240"/>
      <c r="AH1599" s="240"/>
      <c r="AI1599" s="240"/>
      <c r="AJ1599" s="240"/>
      <c r="AK1599" s="240"/>
      <c r="AL1599" s="240"/>
      <c r="AM1599" s="240"/>
      <c r="AN1599" s="240"/>
      <c r="AO1599" s="240"/>
      <c r="AP1599" s="240"/>
      <c r="AQ1599" s="240"/>
      <c r="AR1599" s="240"/>
      <c r="AS1599" s="240"/>
      <c r="AT1599" s="240"/>
      <c r="AU1599" s="240"/>
      <c r="AV1599" s="240"/>
      <c r="AW1599" s="240"/>
      <c r="AX1599" s="240"/>
      <c r="AY1599" s="240"/>
      <c r="AZ1599" s="240"/>
      <c r="BA1599" s="240"/>
      <c r="BB1599" s="240"/>
      <c r="BC1599" s="240"/>
      <c r="BD1599" s="240"/>
      <c r="BE1599" s="240"/>
      <c r="BF1599" s="240"/>
      <c r="BG1599" s="240"/>
      <c r="BH1599" s="240"/>
      <c r="BI1599" s="240"/>
      <c r="BJ1599" s="240"/>
      <c r="BK1599" s="240"/>
      <c r="BL1599" s="240"/>
      <c r="BM1599" s="240"/>
      <c r="BN1599" s="240"/>
      <c r="BO1599" s="240"/>
      <c r="BP1599" s="240"/>
      <c r="BQ1599" s="240"/>
      <c r="BR1599" s="240"/>
      <c r="BS1599" s="240"/>
      <c r="BT1599" s="240"/>
      <c r="BU1599" s="240"/>
      <c r="BV1599" s="240"/>
      <c r="BW1599" s="240"/>
      <c r="BX1599" s="240"/>
      <c r="BY1599" s="240"/>
      <c r="BZ1599" s="240"/>
      <c r="CA1599" s="240"/>
      <c r="CB1599" s="240"/>
      <c r="CC1599" s="240"/>
      <c r="CD1599" s="240"/>
      <c r="CE1599" s="240"/>
      <c r="CF1599" s="240"/>
      <c r="CG1599" s="240"/>
      <c r="CH1599" s="240"/>
      <c r="CI1599" s="240"/>
      <c r="CJ1599" s="240"/>
      <c r="CK1599" s="240"/>
      <c r="CL1599" s="240"/>
      <c r="CM1599" s="240"/>
      <c r="CN1599" s="240"/>
      <c r="CO1599" s="240"/>
      <c r="CP1599" s="240"/>
      <c r="CQ1599" s="240"/>
      <c r="CR1599" s="240"/>
      <c r="CS1599" s="240"/>
      <c r="CT1599" s="240"/>
      <c r="CU1599" s="240"/>
      <c r="CV1599" s="240"/>
      <c r="CW1599" s="240"/>
      <c r="CX1599" s="271"/>
      <c r="CY1599" s="271"/>
      <c r="CZ1599" s="271"/>
      <c r="DA1599" s="271"/>
      <c r="DB1599" s="271"/>
      <c r="DC1599" s="271"/>
      <c r="DD1599" s="271"/>
      <c r="DE1599" s="271"/>
      <c r="DF1599" s="271"/>
      <c r="DG1599" s="271"/>
      <c r="DH1599" s="271"/>
      <c r="DI1599" s="271"/>
      <c r="DJ1599" s="271"/>
      <c r="DK1599" s="271"/>
      <c r="DL1599" s="271"/>
      <c r="DM1599" s="271"/>
      <c r="DN1599" s="271"/>
      <c r="DO1599" s="271"/>
      <c r="DP1599" s="271"/>
      <c r="DQ1599" s="271"/>
      <c r="DR1599" s="271"/>
      <c r="DS1599" s="271"/>
      <c r="DT1599" s="271"/>
      <c r="DU1599" s="271"/>
      <c r="DV1599" s="271"/>
      <c r="DW1599" s="271"/>
      <c r="DX1599" s="271"/>
      <c r="DY1599" s="271"/>
      <c r="DZ1599" s="271"/>
      <c r="EA1599" s="271"/>
      <c r="EB1599" s="271"/>
      <c r="EC1599" s="271"/>
      <c r="ED1599" s="271"/>
      <c r="EE1599" s="271"/>
      <c r="EF1599" s="271"/>
      <c r="EG1599" s="271"/>
      <c r="EH1599" s="271"/>
      <c r="EI1599" s="271"/>
      <c r="EJ1599" s="271"/>
      <c r="EK1599" s="271"/>
      <c r="EL1599" s="271"/>
      <c r="EM1599" s="271"/>
      <c r="EN1599" s="271"/>
      <c r="EO1599" s="271"/>
      <c r="EP1599" s="271"/>
      <c r="EQ1599" s="271"/>
      <c r="ER1599" s="271"/>
      <c r="ES1599" s="271"/>
      <c r="ET1599" s="271"/>
      <c r="EU1599" s="271"/>
      <c r="EV1599" s="271"/>
      <c r="EW1599" s="271"/>
      <c r="EX1599" s="271"/>
      <c r="EY1599" s="271"/>
      <c r="EZ1599" s="271"/>
      <c r="FA1599" s="271"/>
      <c r="FB1599" s="271"/>
      <c r="FC1599" s="271"/>
      <c r="FD1599" s="271"/>
      <c r="FE1599" s="271"/>
      <c r="FF1599" s="271"/>
      <c r="FG1599" s="271"/>
      <c r="FH1599" s="271"/>
      <c r="FI1599" s="271"/>
      <c r="FJ1599" s="271"/>
      <c r="FK1599" s="271"/>
      <c r="FL1599" s="271"/>
      <c r="FM1599" s="271"/>
      <c r="FN1599" s="271"/>
      <c r="FO1599" s="271"/>
      <c r="FP1599" s="271"/>
      <c r="FQ1599" s="271"/>
      <c r="FR1599" s="271"/>
      <c r="FS1599" s="271"/>
      <c r="FT1599" s="271"/>
      <c r="FU1599" s="271"/>
      <c r="FV1599" s="271"/>
      <c r="FW1599" s="271"/>
      <c r="FX1599" s="271"/>
      <c r="FY1599" s="271"/>
      <c r="FZ1599" s="271"/>
      <c r="GA1599" s="271"/>
      <c r="GB1599" s="271"/>
      <c r="GC1599" s="271"/>
      <c r="GD1599" s="271"/>
      <c r="GE1599" s="271"/>
      <c r="GF1599" s="271"/>
      <c r="GG1599" s="271"/>
      <c r="GH1599" s="271"/>
      <c r="GI1599" s="271"/>
      <c r="GJ1599" s="271"/>
      <c r="GK1599" s="271"/>
      <c r="GL1599" s="271"/>
      <c r="GM1599" s="271"/>
      <c r="GN1599" s="271"/>
      <c r="GO1599" s="271"/>
      <c r="GP1599" s="271"/>
      <c r="GQ1599" s="271"/>
      <c r="GR1599" s="271"/>
      <c r="GS1599" s="271"/>
      <c r="GT1599" s="271"/>
      <c r="GU1599" s="271"/>
      <c r="GV1599" s="271"/>
      <c r="GW1599" s="271"/>
      <c r="GX1599" s="271"/>
      <c r="GY1599" s="271"/>
      <c r="GZ1599" s="271"/>
      <c r="HA1599" s="271"/>
      <c r="HB1599" s="271"/>
      <c r="HC1599" s="271"/>
      <c r="HD1599" s="271"/>
      <c r="HE1599" s="271"/>
      <c r="HF1599" s="271"/>
      <c r="HG1599" s="271"/>
      <c r="HH1599" s="271"/>
      <c r="HI1599" s="271"/>
      <c r="HJ1599" s="271"/>
      <c r="HK1599" s="271"/>
      <c r="HL1599" s="271"/>
      <c r="HM1599" s="271"/>
      <c r="HN1599" s="271"/>
      <c r="HO1599" s="271"/>
      <c r="HP1599" s="271"/>
      <c r="HQ1599" s="271"/>
      <c r="HR1599" s="271"/>
      <c r="HS1599" s="271"/>
      <c r="HT1599" s="271"/>
      <c r="HU1599" s="271"/>
      <c r="HV1599" s="271"/>
      <c r="HW1599" s="271"/>
      <c r="HX1599" s="271"/>
      <c r="HY1599" s="271"/>
      <c r="HZ1599" s="271"/>
      <c r="IA1599" s="271"/>
      <c r="IB1599" s="271"/>
      <c r="IC1599" s="271"/>
      <c r="ID1599" s="271"/>
      <c r="IE1599" s="271"/>
      <c r="IF1599" s="271"/>
      <c r="IG1599" s="271"/>
      <c r="IH1599" s="271"/>
      <c r="II1599" s="271"/>
      <c r="IJ1599" s="271"/>
      <c r="IK1599" s="271"/>
      <c r="IL1599" s="271"/>
      <c r="IM1599" s="271"/>
      <c r="IN1599" s="271"/>
      <c r="IO1599" s="271"/>
      <c r="IP1599" s="271"/>
      <c r="IQ1599" s="271"/>
      <c r="IR1599" s="271"/>
      <c r="IS1599" s="271"/>
      <c r="IT1599" s="271"/>
      <c r="IU1599" s="271"/>
      <c r="IV1599" s="271"/>
    </row>
    <row r="1600" spans="1:256" s="250" customFormat="1" x14ac:dyDescent="0.2">
      <c r="A1600" s="240" t="s">
        <v>1247</v>
      </c>
      <c r="B1600" s="278">
        <v>36774.515277777777</v>
      </c>
      <c r="C1600" s="278"/>
      <c r="D1600" s="240" t="s">
        <v>1373</v>
      </c>
      <c r="E1600" s="240" t="s">
        <v>1374</v>
      </c>
      <c r="F1600" s="240"/>
      <c r="G1600" s="240">
        <v>70</v>
      </c>
      <c r="H1600" s="240"/>
      <c r="I1600" s="240"/>
      <c r="J1600" s="240"/>
      <c r="K1600" s="240">
        <v>4.9000000000000004</v>
      </c>
      <c r="L1600" s="240"/>
      <c r="M1600" s="240"/>
      <c r="N1600" s="240"/>
      <c r="O1600" s="240">
        <v>0.6</v>
      </c>
      <c r="P1600" s="240"/>
      <c r="Q1600" s="240">
        <v>16</v>
      </c>
      <c r="R1600" s="240"/>
      <c r="S1600" s="240">
        <v>6.0999999999999999E-2</v>
      </c>
      <c r="T1600" s="240"/>
      <c r="U1600" s="240">
        <v>0.34</v>
      </c>
      <c r="V1600" s="240"/>
      <c r="W1600" s="240"/>
      <c r="X1600" s="240"/>
      <c r="Y1600" s="240"/>
      <c r="Z1600" s="240"/>
      <c r="AA1600" s="240"/>
      <c r="AB1600" s="240"/>
      <c r="AC1600" s="240"/>
      <c r="AD1600" s="240" t="s">
        <v>1784</v>
      </c>
      <c r="AE1600" s="240">
        <v>18</v>
      </c>
      <c r="AF1600" s="240" t="s">
        <v>1784</v>
      </c>
      <c r="AG1600" s="240">
        <v>18</v>
      </c>
      <c r="AH1600" s="240"/>
      <c r="AI1600" s="240"/>
      <c r="AJ1600" s="240"/>
      <c r="AK1600" s="240"/>
      <c r="AL1600" s="240"/>
      <c r="AM1600" s="240">
        <v>8.33</v>
      </c>
      <c r="AN1600" s="240"/>
      <c r="AO1600" s="240"/>
      <c r="AP1600" s="240"/>
      <c r="AQ1600" s="240"/>
      <c r="AR1600" s="240"/>
      <c r="AS1600" s="240"/>
      <c r="AT1600" s="240"/>
      <c r="AU1600" s="240"/>
      <c r="AV1600" s="240"/>
      <c r="AW1600" s="240"/>
      <c r="AX1600" s="240"/>
      <c r="AY1600" s="240"/>
      <c r="AZ1600" s="240" t="s">
        <v>1784</v>
      </c>
      <c r="BA1600" s="240">
        <v>5</v>
      </c>
      <c r="BB1600" s="240"/>
      <c r="BC1600" s="240">
        <v>84</v>
      </c>
      <c r="BD1600" s="240"/>
      <c r="BE1600" s="240"/>
      <c r="BF1600" s="240"/>
      <c r="BG1600" s="240">
        <v>3</v>
      </c>
      <c r="BH1600" s="240"/>
      <c r="BI1600" s="240">
        <v>37</v>
      </c>
      <c r="BJ1600" s="240"/>
      <c r="BK1600" s="240">
        <v>1.4</v>
      </c>
      <c r="BL1600" s="240" t="s">
        <v>1784</v>
      </c>
      <c r="BM1600" s="240">
        <v>19</v>
      </c>
      <c r="BN1600" s="240"/>
      <c r="BO1600" s="240">
        <v>0.06</v>
      </c>
      <c r="BP1600" s="240"/>
      <c r="BQ1600" s="240"/>
      <c r="BR1600" s="240"/>
      <c r="BS1600" s="240"/>
      <c r="BT1600" s="240"/>
      <c r="BU1600" s="240">
        <v>360</v>
      </c>
      <c r="BV1600" s="240"/>
      <c r="BW1600" s="240">
        <v>3.8</v>
      </c>
      <c r="BX1600" s="240"/>
      <c r="BY1600" s="240"/>
      <c r="BZ1600" s="240"/>
      <c r="CA1600" s="240"/>
      <c r="CB1600" s="240"/>
      <c r="CC1600" s="240"/>
      <c r="CD1600" s="240"/>
      <c r="CE1600" s="240"/>
      <c r="CF1600" s="240"/>
      <c r="CG1600" s="240"/>
      <c r="CH1600" s="240"/>
      <c r="CI1600" s="240"/>
      <c r="CJ1600" s="240"/>
      <c r="CK1600" s="240"/>
      <c r="CL1600" s="240"/>
      <c r="CM1600" s="240"/>
      <c r="CN1600" s="240"/>
      <c r="CO1600" s="240"/>
      <c r="CP1600" s="240"/>
      <c r="CQ1600" s="240"/>
      <c r="CR1600" s="240"/>
      <c r="CS1600" s="240"/>
      <c r="CT1600" s="240"/>
      <c r="CU1600" s="240"/>
      <c r="CV1600" s="240"/>
      <c r="CW1600" s="240"/>
      <c r="CX1600" s="271"/>
      <c r="CY1600" s="271"/>
      <c r="CZ1600" s="271"/>
      <c r="DA1600" s="271"/>
      <c r="DB1600" s="271"/>
      <c r="DC1600" s="271"/>
      <c r="DD1600" s="271"/>
      <c r="DE1600" s="271"/>
      <c r="DF1600" s="271"/>
      <c r="DG1600" s="271"/>
      <c r="DH1600" s="271"/>
      <c r="DI1600" s="271"/>
      <c r="DJ1600" s="271"/>
      <c r="DK1600" s="271"/>
      <c r="DL1600" s="271"/>
      <c r="DM1600" s="271"/>
      <c r="DN1600" s="271"/>
      <c r="DO1600" s="271"/>
      <c r="DP1600" s="271"/>
      <c r="DQ1600" s="271"/>
      <c r="DR1600" s="271"/>
      <c r="DS1600" s="271"/>
      <c r="DT1600" s="271"/>
      <c r="DU1600" s="271"/>
      <c r="DV1600" s="271"/>
      <c r="DW1600" s="271"/>
      <c r="DX1600" s="271"/>
      <c r="DY1600" s="271"/>
      <c r="DZ1600" s="271"/>
      <c r="EA1600" s="271"/>
      <c r="EB1600" s="271"/>
      <c r="EC1600" s="271"/>
      <c r="ED1600" s="271"/>
      <c r="EE1600" s="271"/>
      <c r="EF1600" s="271"/>
      <c r="EG1600" s="271"/>
      <c r="EH1600" s="271"/>
      <c r="EI1600" s="271"/>
      <c r="EJ1600" s="271"/>
      <c r="EK1600" s="271"/>
      <c r="EL1600" s="271"/>
      <c r="EM1600" s="271"/>
      <c r="EN1600" s="271"/>
      <c r="EO1600" s="271"/>
      <c r="EP1600" s="271"/>
      <c r="EQ1600" s="271"/>
      <c r="ER1600" s="271"/>
      <c r="ES1600" s="271"/>
      <c r="ET1600" s="271"/>
      <c r="EU1600" s="271"/>
      <c r="EV1600" s="271"/>
      <c r="EW1600" s="271"/>
      <c r="EX1600" s="271"/>
      <c r="EY1600" s="271"/>
      <c r="EZ1600" s="271"/>
      <c r="FA1600" s="271"/>
      <c r="FB1600" s="271"/>
      <c r="FC1600" s="271"/>
      <c r="FD1600" s="271"/>
      <c r="FE1600" s="271"/>
      <c r="FF1600" s="271"/>
      <c r="FG1600" s="271"/>
      <c r="FH1600" s="271"/>
      <c r="FI1600" s="271"/>
      <c r="FJ1600" s="271"/>
      <c r="FK1600" s="271"/>
      <c r="FL1600" s="271"/>
      <c r="FM1600" s="271"/>
      <c r="FN1600" s="271"/>
      <c r="FO1600" s="271"/>
      <c r="FP1600" s="271"/>
      <c r="FQ1600" s="271"/>
      <c r="FR1600" s="271"/>
      <c r="FS1600" s="271"/>
      <c r="FT1600" s="271"/>
      <c r="FU1600" s="271"/>
      <c r="FV1600" s="271"/>
      <c r="FW1600" s="271"/>
      <c r="FX1600" s="271"/>
      <c r="FY1600" s="271"/>
      <c r="FZ1600" s="271"/>
      <c r="GA1600" s="271"/>
      <c r="GB1600" s="271"/>
      <c r="GC1600" s="271"/>
      <c r="GD1600" s="271"/>
      <c r="GE1600" s="271"/>
      <c r="GF1600" s="271"/>
      <c r="GG1600" s="271"/>
      <c r="GH1600" s="271"/>
      <c r="GI1600" s="271"/>
      <c r="GJ1600" s="271"/>
      <c r="GK1600" s="271"/>
      <c r="GL1600" s="271"/>
      <c r="GM1600" s="271"/>
      <c r="GN1600" s="271"/>
      <c r="GO1600" s="271"/>
      <c r="GP1600" s="271"/>
      <c r="GQ1600" s="271"/>
      <c r="GR1600" s="271"/>
      <c r="GS1600" s="271"/>
      <c r="GT1600" s="271"/>
      <c r="GU1600" s="271"/>
      <c r="GV1600" s="271"/>
      <c r="GW1600" s="271"/>
      <c r="GX1600" s="271"/>
      <c r="GY1600" s="271"/>
      <c r="GZ1600" s="271"/>
      <c r="HA1600" s="271"/>
      <c r="HB1600" s="271"/>
      <c r="HC1600" s="271"/>
      <c r="HD1600" s="271"/>
      <c r="HE1600" s="271"/>
      <c r="HF1600" s="271"/>
      <c r="HG1600" s="271"/>
      <c r="HH1600" s="271"/>
      <c r="HI1600" s="271"/>
      <c r="HJ1600" s="271"/>
      <c r="HK1600" s="271"/>
      <c r="HL1600" s="271"/>
      <c r="HM1600" s="271"/>
      <c r="HN1600" s="271"/>
      <c r="HO1600" s="271"/>
      <c r="HP1600" s="271"/>
      <c r="HQ1600" s="271"/>
      <c r="HR1600" s="271"/>
      <c r="HS1600" s="271"/>
      <c r="HT1600" s="271"/>
      <c r="HU1600" s="271"/>
      <c r="HV1600" s="271"/>
      <c r="HW1600" s="271"/>
      <c r="HX1600" s="271"/>
      <c r="HY1600" s="271"/>
      <c r="HZ1600" s="271"/>
      <c r="IA1600" s="271"/>
      <c r="IB1600" s="271"/>
      <c r="IC1600" s="271"/>
      <c r="ID1600" s="271"/>
      <c r="IE1600" s="271"/>
      <c r="IF1600" s="271"/>
      <c r="IG1600" s="271"/>
      <c r="IH1600" s="271"/>
      <c r="II1600" s="271"/>
      <c r="IJ1600" s="271"/>
      <c r="IK1600" s="271"/>
      <c r="IL1600" s="271"/>
      <c r="IM1600" s="271"/>
      <c r="IN1600" s="271"/>
      <c r="IO1600" s="271"/>
      <c r="IP1600" s="271"/>
      <c r="IQ1600" s="271"/>
      <c r="IR1600" s="271"/>
      <c r="IS1600" s="271"/>
      <c r="IT1600" s="271"/>
      <c r="IU1600" s="271"/>
      <c r="IV1600" s="271"/>
    </row>
    <row r="1601" spans="1:256" s="250" customFormat="1" x14ac:dyDescent="0.2">
      <c r="A1601" s="240" t="s">
        <v>1247</v>
      </c>
      <c r="B1601" s="278">
        <v>36791.534722222219</v>
      </c>
      <c r="C1601" s="278">
        <v>36791.920138888891</v>
      </c>
      <c r="D1601" s="240" t="s">
        <v>1375</v>
      </c>
      <c r="E1601" s="240" t="s">
        <v>1376</v>
      </c>
      <c r="F1601" s="240"/>
      <c r="G1601" s="240">
        <v>50</v>
      </c>
      <c r="H1601" s="240"/>
      <c r="I1601" s="240"/>
      <c r="J1601" s="240"/>
      <c r="K1601" s="240"/>
      <c r="L1601" s="240"/>
      <c r="M1601" s="240">
        <v>5586</v>
      </c>
      <c r="N1601" s="240"/>
      <c r="O1601" s="240"/>
      <c r="P1601" s="240"/>
      <c r="Q1601" s="240">
        <v>39</v>
      </c>
      <c r="R1601" s="240"/>
      <c r="S1601" s="240">
        <v>0.17199999999999999</v>
      </c>
      <c r="T1601" s="240"/>
      <c r="U1601" s="240">
        <v>1.48</v>
      </c>
      <c r="V1601" s="240"/>
      <c r="W1601" s="240"/>
      <c r="X1601" s="240"/>
      <c r="Y1601" s="240"/>
      <c r="Z1601" s="240"/>
      <c r="AA1601" s="240"/>
      <c r="AB1601" s="240"/>
      <c r="AC1601" s="240"/>
      <c r="AD1601" s="240" t="s">
        <v>1784</v>
      </c>
      <c r="AE1601" s="240">
        <v>18</v>
      </c>
      <c r="AF1601" s="240"/>
      <c r="AG1601" s="240">
        <v>24</v>
      </c>
      <c r="AH1601" s="240"/>
      <c r="AI1601" s="240"/>
      <c r="AJ1601" s="240"/>
      <c r="AK1601" s="240"/>
      <c r="AL1601" s="240"/>
      <c r="AM1601" s="240">
        <v>7.59</v>
      </c>
      <c r="AN1601" s="240"/>
      <c r="AO1601" s="240"/>
      <c r="AP1601" s="240"/>
      <c r="AQ1601" s="240"/>
      <c r="AR1601" s="240"/>
      <c r="AS1601" s="240"/>
      <c r="AT1601" s="240"/>
      <c r="AU1601" s="240"/>
      <c r="AV1601" s="240"/>
      <c r="AW1601" s="240"/>
      <c r="AX1601" s="240"/>
      <c r="AY1601" s="240"/>
      <c r="AZ1601" s="240"/>
      <c r="BA1601" s="240">
        <v>164</v>
      </c>
      <c r="BB1601" s="240"/>
      <c r="BC1601" s="240">
        <v>35</v>
      </c>
      <c r="BD1601" s="240"/>
      <c r="BE1601" s="240"/>
      <c r="BF1601" s="240"/>
      <c r="BG1601" s="240">
        <v>20</v>
      </c>
      <c r="BH1601" s="240"/>
      <c r="BI1601" s="240">
        <v>13</v>
      </c>
      <c r="BJ1601" s="240"/>
      <c r="BK1601" s="240">
        <v>20</v>
      </c>
      <c r="BL1601" s="240"/>
      <c r="BM1601" s="240">
        <v>98</v>
      </c>
      <c r="BN1601" s="240"/>
      <c r="BO1601" s="240">
        <v>0.255</v>
      </c>
      <c r="BP1601" s="240"/>
      <c r="BQ1601" s="240"/>
      <c r="BR1601" s="240"/>
      <c r="BS1601" s="240"/>
      <c r="BT1601" s="240"/>
      <c r="BU1601" s="240">
        <v>140</v>
      </c>
      <c r="BV1601" s="240"/>
      <c r="BW1601" s="240"/>
      <c r="BX1601" s="240"/>
      <c r="BY1601" s="240"/>
      <c r="BZ1601" s="240"/>
      <c r="CA1601" s="240"/>
      <c r="CB1601" s="240"/>
      <c r="CC1601" s="240"/>
      <c r="CD1601" s="240"/>
      <c r="CE1601" s="240"/>
      <c r="CF1601" s="240"/>
      <c r="CG1601" s="240"/>
      <c r="CH1601" s="240"/>
      <c r="CI1601" s="240"/>
      <c r="CJ1601" s="240"/>
      <c r="CK1601" s="240"/>
      <c r="CL1601" s="240"/>
      <c r="CM1601" s="240"/>
      <c r="CN1601" s="240"/>
      <c r="CO1601" s="240"/>
      <c r="CP1601" s="240"/>
      <c r="CQ1601" s="240"/>
      <c r="CR1601" s="240"/>
      <c r="CS1601" s="240"/>
      <c r="CT1601" s="240"/>
      <c r="CU1601" s="240"/>
      <c r="CV1601" s="240"/>
      <c r="CW1601" s="240"/>
      <c r="CX1601" s="271"/>
      <c r="CY1601" s="271"/>
      <c r="CZ1601" s="271"/>
      <c r="DA1601" s="271"/>
      <c r="DB1601" s="271"/>
      <c r="DC1601" s="271"/>
      <c r="DD1601" s="271"/>
      <c r="DE1601" s="271"/>
      <c r="DF1601" s="271"/>
      <c r="DG1601" s="271"/>
      <c r="DH1601" s="271"/>
      <c r="DI1601" s="271"/>
      <c r="DJ1601" s="271"/>
      <c r="DK1601" s="271"/>
      <c r="DL1601" s="271"/>
      <c r="DM1601" s="271"/>
      <c r="DN1601" s="271"/>
      <c r="DO1601" s="271"/>
      <c r="DP1601" s="271"/>
      <c r="DQ1601" s="271"/>
      <c r="DR1601" s="271"/>
      <c r="DS1601" s="271"/>
      <c r="DT1601" s="271"/>
      <c r="DU1601" s="271"/>
      <c r="DV1601" s="271"/>
      <c r="DW1601" s="271"/>
      <c r="DX1601" s="271"/>
      <c r="DY1601" s="271"/>
      <c r="DZ1601" s="271"/>
      <c r="EA1601" s="271"/>
      <c r="EB1601" s="271"/>
      <c r="EC1601" s="271"/>
      <c r="ED1601" s="271"/>
      <c r="EE1601" s="271"/>
      <c r="EF1601" s="271"/>
      <c r="EG1601" s="271"/>
      <c r="EH1601" s="271"/>
      <c r="EI1601" s="271"/>
      <c r="EJ1601" s="271"/>
      <c r="EK1601" s="271"/>
      <c r="EL1601" s="271"/>
      <c r="EM1601" s="271"/>
      <c r="EN1601" s="271"/>
      <c r="EO1601" s="271"/>
      <c r="EP1601" s="271"/>
      <c r="EQ1601" s="271"/>
      <c r="ER1601" s="271"/>
      <c r="ES1601" s="271"/>
      <c r="ET1601" s="271"/>
      <c r="EU1601" s="271"/>
      <c r="EV1601" s="271"/>
      <c r="EW1601" s="271"/>
      <c r="EX1601" s="271"/>
      <c r="EY1601" s="271"/>
      <c r="EZ1601" s="271"/>
      <c r="FA1601" s="271"/>
      <c r="FB1601" s="271"/>
      <c r="FC1601" s="271"/>
      <c r="FD1601" s="271"/>
      <c r="FE1601" s="271"/>
      <c r="FF1601" s="271"/>
      <c r="FG1601" s="271"/>
      <c r="FH1601" s="271"/>
      <c r="FI1601" s="271"/>
      <c r="FJ1601" s="271"/>
      <c r="FK1601" s="271"/>
      <c r="FL1601" s="271"/>
      <c r="FM1601" s="271"/>
      <c r="FN1601" s="271"/>
      <c r="FO1601" s="271"/>
      <c r="FP1601" s="271"/>
      <c r="FQ1601" s="271"/>
      <c r="FR1601" s="271"/>
      <c r="FS1601" s="271"/>
      <c r="FT1601" s="271"/>
      <c r="FU1601" s="271"/>
      <c r="FV1601" s="271"/>
      <c r="FW1601" s="271"/>
      <c r="FX1601" s="271"/>
      <c r="FY1601" s="271"/>
      <c r="FZ1601" s="271"/>
      <c r="GA1601" s="271"/>
      <c r="GB1601" s="271"/>
      <c r="GC1601" s="271"/>
      <c r="GD1601" s="271"/>
      <c r="GE1601" s="271"/>
      <c r="GF1601" s="271"/>
      <c r="GG1601" s="271"/>
      <c r="GH1601" s="271"/>
      <c r="GI1601" s="271"/>
      <c r="GJ1601" s="271"/>
      <c r="GK1601" s="271"/>
      <c r="GL1601" s="271"/>
      <c r="GM1601" s="271"/>
      <c r="GN1601" s="271"/>
      <c r="GO1601" s="271"/>
      <c r="GP1601" s="271"/>
      <c r="GQ1601" s="271"/>
      <c r="GR1601" s="271"/>
      <c r="GS1601" s="271"/>
      <c r="GT1601" s="271"/>
      <c r="GU1601" s="271"/>
      <c r="GV1601" s="271"/>
      <c r="GW1601" s="271"/>
      <c r="GX1601" s="271"/>
      <c r="GY1601" s="271"/>
      <c r="GZ1601" s="271"/>
      <c r="HA1601" s="271"/>
      <c r="HB1601" s="271"/>
      <c r="HC1601" s="271"/>
      <c r="HD1601" s="271"/>
      <c r="HE1601" s="271"/>
      <c r="HF1601" s="271"/>
      <c r="HG1601" s="271"/>
      <c r="HH1601" s="271"/>
      <c r="HI1601" s="271"/>
      <c r="HJ1601" s="271"/>
      <c r="HK1601" s="271"/>
      <c r="HL1601" s="271"/>
      <c r="HM1601" s="271"/>
      <c r="HN1601" s="271"/>
      <c r="HO1601" s="271"/>
      <c r="HP1601" s="271"/>
      <c r="HQ1601" s="271"/>
      <c r="HR1601" s="271"/>
      <c r="HS1601" s="271"/>
      <c r="HT1601" s="271"/>
      <c r="HU1601" s="271"/>
      <c r="HV1601" s="271"/>
      <c r="HW1601" s="271"/>
      <c r="HX1601" s="271"/>
      <c r="HY1601" s="271"/>
      <c r="HZ1601" s="271"/>
      <c r="IA1601" s="271"/>
      <c r="IB1601" s="271"/>
      <c r="IC1601" s="271"/>
      <c r="ID1601" s="271"/>
      <c r="IE1601" s="271"/>
      <c r="IF1601" s="271"/>
      <c r="IG1601" s="271"/>
      <c r="IH1601" s="271"/>
      <c r="II1601" s="271"/>
      <c r="IJ1601" s="271"/>
      <c r="IK1601" s="271"/>
      <c r="IL1601" s="271"/>
      <c r="IM1601" s="271"/>
      <c r="IN1601" s="271"/>
      <c r="IO1601" s="271"/>
      <c r="IP1601" s="271"/>
      <c r="IQ1601" s="271"/>
      <c r="IR1601" s="271"/>
      <c r="IS1601" s="271"/>
      <c r="IT1601" s="271"/>
      <c r="IU1601" s="271"/>
      <c r="IV1601" s="271"/>
    </row>
    <row r="1602" spans="1:256" s="250" customFormat="1" x14ac:dyDescent="0.2">
      <c r="A1602" s="240" t="s">
        <v>1247</v>
      </c>
      <c r="B1602" s="278">
        <v>36791.737500000003</v>
      </c>
      <c r="C1602" s="278"/>
      <c r="D1602" s="240" t="s">
        <v>1377</v>
      </c>
      <c r="E1602" s="240"/>
      <c r="F1602" s="240"/>
      <c r="G1602" s="240">
        <v>70</v>
      </c>
      <c r="H1602" s="240"/>
      <c r="I1602" s="240"/>
      <c r="J1602" s="240"/>
      <c r="K1602" s="240">
        <v>176</v>
      </c>
      <c r="L1602" s="240"/>
      <c r="M1602" s="240"/>
      <c r="N1602" s="240"/>
      <c r="O1602" s="240"/>
      <c r="P1602" s="240"/>
      <c r="Q1602" s="240"/>
      <c r="R1602" s="240"/>
      <c r="S1602" s="240"/>
      <c r="T1602" s="240"/>
      <c r="U1602" s="240"/>
      <c r="V1602" s="240"/>
      <c r="W1602" s="240"/>
      <c r="X1602" s="240"/>
      <c r="Y1602" s="240"/>
      <c r="Z1602" s="240"/>
      <c r="AA1602" s="240"/>
      <c r="AB1602" s="240"/>
      <c r="AC1602" s="240"/>
      <c r="AD1602" s="240"/>
      <c r="AE1602" s="240"/>
      <c r="AF1602" s="240"/>
      <c r="AG1602" s="240"/>
      <c r="AH1602" s="240"/>
      <c r="AI1602" s="240"/>
      <c r="AJ1602" s="240"/>
      <c r="AK1602" s="240"/>
      <c r="AL1602" s="240"/>
      <c r="AM1602" s="240"/>
      <c r="AN1602" s="240"/>
      <c r="AO1602" s="240"/>
      <c r="AP1602" s="240"/>
      <c r="AQ1602" s="240"/>
      <c r="AR1602" s="240"/>
      <c r="AS1602" s="240"/>
      <c r="AT1602" s="240"/>
      <c r="AU1602" s="240"/>
      <c r="AV1602" s="240"/>
      <c r="AW1602" s="240"/>
      <c r="AX1602" s="240"/>
      <c r="AY1602" s="240"/>
      <c r="AZ1602" s="240"/>
      <c r="BA1602" s="240"/>
      <c r="BB1602" s="240"/>
      <c r="BC1602" s="240"/>
      <c r="BD1602" s="240"/>
      <c r="BE1602" s="240"/>
      <c r="BF1602" s="240"/>
      <c r="BG1602" s="240"/>
      <c r="BH1602" s="240"/>
      <c r="BI1602" s="240"/>
      <c r="BJ1602" s="240"/>
      <c r="BK1602" s="240"/>
      <c r="BL1602" s="240"/>
      <c r="BM1602" s="240"/>
      <c r="BN1602" s="240"/>
      <c r="BO1602" s="240"/>
      <c r="BP1602" s="240"/>
      <c r="BQ1602" s="240"/>
      <c r="BR1602" s="240"/>
      <c r="BS1602" s="240"/>
      <c r="BT1602" s="240"/>
      <c r="BU1602" s="240"/>
      <c r="BV1602" s="240"/>
      <c r="BW1602" s="240">
        <v>1.6</v>
      </c>
      <c r="BX1602" s="240"/>
      <c r="BY1602" s="240"/>
      <c r="BZ1602" s="240"/>
      <c r="CA1602" s="240"/>
      <c r="CB1602" s="240"/>
      <c r="CC1602" s="240"/>
      <c r="CD1602" s="240"/>
      <c r="CE1602" s="240"/>
      <c r="CF1602" s="240"/>
      <c r="CG1602" s="240"/>
      <c r="CH1602" s="240"/>
      <c r="CI1602" s="240"/>
      <c r="CJ1602" s="240"/>
      <c r="CK1602" s="240"/>
      <c r="CL1602" s="240"/>
      <c r="CM1602" s="240"/>
      <c r="CN1602" s="240"/>
      <c r="CO1602" s="240"/>
      <c r="CP1602" s="240"/>
      <c r="CQ1602" s="240"/>
      <c r="CR1602" s="240"/>
      <c r="CS1602" s="240"/>
      <c r="CT1602" s="240"/>
      <c r="CU1602" s="240"/>
      <c r="CV1602" s="240"/>
      <c r="CW1602" s="240"/>
      <c r="CX1602" s="271"/>
      <c r="CY1602" s="271"/>
      <c r="CZ1602" s="271"/>
      <c r="DA1602" s="271"/>
      <c r="DB1602" s="271"/>
      <c r="DC1602" s="271"/>
      <c r="DD1602" s="271"/>
      <c r="DE1602" s="271"/>
      <c r="DF1602" s="271"/>
      <c r="DG1602" s="271"/>
      <c r="DH1602" s="271"/>
      <c r="DI1602" s="271"/>
      <c r="DJ1602" s="271"/>
      <c r="DK1602" s="271"/>
      <c r="DL1602" s="271"/>
      <c r="DM1602" s="271"/>
      <c r="DN1602" s="271"/>
      <c r="DO1602" s="271"/>
      <c r="DP1602" s="271"/>
      <c r="DQ1602" s="271"/>
      <c r="DR1602" s="271"/>
      <c r="DS1602" s="271"/>
      <c r="DT1602" s="271"/>
      <c r="DU1602" s="271"/>
      <c r="DV1602" s="271"/>
      <c r="DW1602" s="271"/>
      <c r="DX1602" s="271"/>
      <c r="DY1602" s="271"/>
      <c r="DZ1602" s="271"/>
      <c r="EA1602" s="271"/>
      <c r="EB1602" s="271"/>
      <c r="EC1602" s="271"/>
      <c r="ED1602" s="271"/>
      <c r="EE1602" s="271"/>
      <c r="EF1602" s="271"/>
      <c r="EG1602" s="271"/>
      <c r="EH1602" s="271"/>
      <c r="EI1602" s="271"/>
      <c r="EJ1602" s="271"/>
      <c r="EK1602" s="271"/>
      <c r="EL1602" s="271"/>
      <c r="EM1602" s="271"/>
      <c r="EN1602" s="271"/>
      <c r="EO1602" s="271"/>
      <c r="EP1602" s="271"/>
      <c r="EQ1602" s="271"/>
      <c r="ER1602" s="271"/>
      <c r="ES1602" s="271"/>
      <c r="ET1602" s="271"/>
      <c r="EU1602" s="271"/>
      <c r="EV1602" s="271"/>
      <c r="EW1602" s="271"/>
      <c r="EX1602" s="271"/>
      <c r="EY1602" s="271"/>
      <c r="EZ1602" s="271"/>
      <c r="FA1602" s="271"/>
      <c r="FB1602" s="271"/>
      <c r="FC1602" s="271"/>
      <c r="FD1602" s="271"/>
      <c r="FE1602" s="271"/>
      <c r="FF1602" s="271"/>
      <c r="FG1602" s="271"/>
      <c r="FH1602" s="271"/>
      <c r="FI1602" s="271"/>
      <c r="FJ1602" s="271"/>
      <c r="FK1602" s="271"/>
      <c r="FL1602" s="271"/>
      <c r="FM1602" s="271"/>
      <c r="FN1602" s="271"/>
      <c r="FO1602" s="271"/>
      <c r="FP1602" s="271"/>
      <c r="FQ1602" s="271"/>
      <c r="FR1602" s="271"/>
      <c r="FS1602" s="271"/>
      <c r="FT1602" s="271"/>
      <c r="FU1602" s="271"/>
      <c r="FV1602" s="271"/>
      <c r="FW1602" s="271"/>
      <c r="FX1602" s="271"/>
      <c r="FY1602" s="271"/>
      <c r="FZ1602" s="271"/>
      <c r="GA1602" s="271"/>
      <c r="GB1602" s="271"/>
      <c r="GC1602" s="271"/>
      <c r="GD1602" s="271"/>
      <c r="GE1602" s="271"/>
      <c r="GF1602" s="271"/>
      <c r="GG1602" s="271"/>
      <c r="GH1602" s="271"/>
      <c r="GI1602" s="271"/>
      <c r="GJ1602" s="271"/>
      <c r="GK1602" s="271"/>
      <c r="GL1602" s="271"/>
      <c r="GM1602" s="271"/>
      <c r="GN1602" s="271"/>
      <c r="GO1602" s="271"/>
      <c r="GP1602" s="271"/>
      <c r="GQ1602" s="271"/>
      <c r="GR1602" s="271"/>
      <c r="GS1602" s="271"/>
      <c r="GT1602" s="271"/>
      <c r="GU1602" s="271"/>
      <c r="GV1602" s="271"/>
      <c r="GW1602" s="271"/>
      <c r="GX1602" s="271"/>
      <c r="GY1602" s="271"/>
      <c r="GZ1602" s="271"/>
      <c r="HA1602" s="271"/>
      <c r="HB1602" s="271"/>
      <c r="HC1602" s="271"/>
      <c r="HD1602" s="271"/>
      <c r="HE1602" s="271"/>
      <c r="HF1602" s="271"/>
      <c r="HG1602" s="271"/>
      <c r="HH1602" s="271"/>
      <c r="HI1602" s="271"/>
      <c r="HJ1602" s="271"/>
      <c r="HK1602" s="271"/>
      <c r="HL1602" s="271"/>
      <c r="HM1602" s="271"/>
      <c r="HN1602" s="271"/>
      <c r="HO1602" s="271"/>
      <c r="HP1602" s="271"/>
      <c r="HQ1602" s="271"/>
      <c r="HR1602" s="271"/>
      <c r="HS1602" s="271"/>
      <c r="HT1602" s="271"/>
      <c r="HU1602" s="271"/>
      <c r="HV1602" s="271"/>
      <c r="HW1602" s="271"/>
      <c r="HX1602" s="271"/>
      <c r="HY1602" s="271"/>
      <c r="HZ1602" s="271"/>
      <c r="IA1602" s="271"/>
      <c r="IB1602" s="271"/>
      <c r="IC1602" s="271"/>
      <c r="ID1602" s="271"/>
      <c r="IE1602" s="271"/>
      <c r="IF1602" s="271"/>
      <c r="IG1602" s="271"/>
      <c r="IH1602" s="271"/>
      <c r="II1602" s="271"/>
      <c r="IJ1602" s="271"/>
      <c r="IK1602" s="271"/>
      <c r="IL1602" s="271"/>
      <c r="IM1602" s="271"/>
      <c r="IN1602" s="271"/>
      <c r="IO1602" s="271"/>
      <c r="IP1602" s="271"/>
      <c r="IQ1602" s="271"/>
      <c r="IR1602" s="271"/>
      <c r="IS1602" s="271"/>
      <c r="IT1602" s="271"/>
      <c r="IU1602" s="271"/>
      <c r="IV1602" s="271"/>
    </row>
    <row r="1603" spans="1:256" s="250" customFormat="1" x14ac:dyDescent="0.2">
      <c r="A1603" s="240" t="s">
        <v>1247</v>
      </c>
      <c r="B1603" s="278">
        <v>36871.600694444445</v>
      </c>
      <c r="C1603" s="278">
        <v>36872.399305555555</v>
      </c>
      <c r="D1603" s="240" t="s">
        <v>1378</v>
      </c>
      <c r="E1603" s="240" t="s">
        <v>1379</v>
      </c>
      <c r="F1603" s="240"/>
      <c r="G1603" s="240">
        <v>50</v>
      </c>
      <c r="H1603" s="240"/>
      <c r="I1603" s="240"/>
      <c r="J1603" s="240"/>
      <c r="K1603" s="240"/>
      <c r="L1603" s="240"/>
      <c r="M1603" s="240">
        <v>168.83</v>
      </c>
      <c r="N1603" s="240"/>
      <c r="O1603" s="240">
        <v>204</v>
      </c>
      <c r="P1603" s="240"/>
      <c r="Q1603" s="240">
        <v>382</v>
      </c>
      <c r="R1603" s="240"/>
      <c r="S1603" s="240">
        <v>8.2000000000000003E-2</v>
      </c>
      <c r="T1603" s="240"/>
      <c r="U1603" s="240">
        <v>1.01</v>
      </c>
      <c r="V1603" s="240"/>
      <c r="W1603" s="240">
        <v>0.9</v>
      </c>
      <c r="X1603" s="240"/>
      <c r="Y1603" s="240"/>
      <c r="Z1603" s="240"/>
      <c r="AA1603" s="240">
        <v>1200</v>
      </c>
      <c r="AB1603" s="240"/>
      <c r="AC1603" s="240"/>
      <c r="AD1603" s="240" t="s">
        <v>1784</v>
      </c>
      <c r="AE1603" s="240">
        <v>18</v>
      </c>
      <c r="AF1603" s="240"/>
      <c r="AG1603" s="240">
        <v>130</v>
      </c>
      <c r="AH1603" s="240"/>
      <c r="AI1603" s="240"/>
      <c r="AJ1603" s="240"/>
      <c r="AK1603" s="240"/>
      <c r="AL1603" s="240"/>
      <c r="AM1603" s="240">
        <v>7.87</v>
      </c>
      <c r="AN1603" s="240"/>
      <c r="AO1603" s="240"/>
      <c r="AP1603" s="240"/>
      <c r="AQ1603" s="240"/>
      <c r="AR1603" s="240"/>
      <c r="AS1603" s="240"/>
      <c r="AT1603" s="240"/>
      <c r="AU1603" s="240"/>
      <c r="AV1603" s="240"/>
      <c r="AW1603" s="240"/>
      <c r="AX1603" s="240"/>
      <c r="AY1603" s="240"/>
      <c r="AZ1603" s="240"/>
      <c r="BA1603" s="240"/>
      <c r="BB1603" s="240"/>
      <c r="BC1603" s="240"/>
      <c r="BD1603" s="240"/>
      <c r="BE1603" s="240"/>
      <c r="BF1603" s="240"/>
      <c r="BG1603" s="240"/>
      <c r="BH1603" s="240"/>
      <c r="BI1603" s="240"/>
      <c r="BJ1603" s="240"/>
      <c r="BK1603" s="240"/>
      <c r="BL1603" s="240"/>
      <c r="BM1603" s="240"/>
      <c r="BN1603" s="240"/>
      <c r="BO1603" s="240"/>
      <c r="BP1603" s="240"/>
      <c r="BQ1603" s="240"/>
      <c r="BR1603" s="240"/>
      <c r="BS1603" s="240"/>
      <c r="BT1603" s="240"/>
      <c r="BU1603" s="240"/>
      <c r="BV1603" s="240"/>
      <c r="BW1603" s="240"/>
      <c r="BX1603" s="240"/>
      <c r="BY1603" s="240"/>
      <c r="BZ1603" s="240"/>
      <c r="CA1603" s="240"/>
      <c r="CB1603" s="240"/>
      <c r="CC1603" s="240"/>
      <c r="CD1603" s="240"/>
      <c r="CE1603" s="240"/>
      <c r="CF1603" s="240"/>
      <c r="CG1603" s="240"/>
      <c r="CH1603" s="240"/>
      <c r="CI1603" s="240"/>
      <c r="CJ1603" s="240"/>
      <c r="CK1603" s="240"/>
      <c r="CL1603" s="240"/>
      <c r="CM1603" s="240"/>
      <c r="CN1603" s="240"/>
      <c r="CO1603" s="240"/>
      <c r="CP1603" s="240"/>
      <c r="CQ1603" s="240"/>
      <c r="CR1603" s="240"/>
      <c r="CS1603" s="240"/>
      <c r="CT1603" s="240"/>
      <c r="CU1603" s="240"/>
      <c r="CV1603" s="240"/>
      <c r="CW1603" s="240"/>
      <c r="CX1603" s="271"/>
      <c r="CY1603" s="271"/>
      <c r="CZ1603" s="271"/>
      <c r="DA1603" s="271"/>
      <c r="DB1603" s="271"/>
      <c r="DC1603" s="271"/>
      <c r="DD1603" s="271"/>
      <c r="DE1603" s="271"/>
      <c r="DF1603" s="271"/>
      <c r="DG1603" s="271"/>
      <c r="DH1603" s="271"/>
      <c r="DI1603" s="271"/>
      <c r="DJ1603" s="271"/>
      <c r="DK1603" s="271"/>
      <c r="DL1603" s="271"/>
      <c r="DM1603" s="271"/>
      <c r="DN1603" s="271"/>
      <c r="DO1603" s="271"/>
      <c r="DP1603" s="271"/>
      <c r="DQ1603" s="271"/>
      <c r="DR1603" s="271"/>
      <c r="DS1603" s="271"/>
      <c r="DT1603" s="271"/>
      <c r="DU1603" s="271"/>
      <c r="DV1603" s="271"/>
      <c r="DW1603" s="271"/>
      <c r="DX1603" s="271"/>
      <c r="DY1603" s="271"/>
      <c r="DZ1603" s="271"/>
      <c r="EA1603" s="271"/>
      <c r="EB1603" s="271"/>
      <c r="EC1603" s="271"/>
      <c r="ED1603" s="271"/>
      <c r="EE1603" s="271"/>
      <c r="EF1603" s="271"/>
      <c r="EG1603" s="271"/>
      <c r="EH1603" s="271"/>
      <c r="EI1603" s="271"/>
      <c r="EJ1603" s="271"/>
      <c r="EK1603" s="271"/>
      <c r="EL1603" s="271"/>
      <c r="EM1603" s="271"/>
      <c r="EN1603" s="271"/>
      <c r="EO1603" s="271"/>
      <c r="EP1603" s="271"/>
      <c r="EQ1603" s="271"/>
      <c r="ER1603" s="271"/>
      <c r="ES1603" s="271"/>
      <c r="ET1603" s="271"/>
      <c r="EU1603" s="271"/>
      <c r="EV1603" s="271"/>
      <c r="EW1603" s="271"/>
      <c r="EX1603" s="271"/>
      <c r="EY1603" s="271"/>
      <c r="EZ1603" s="271"/>
      <c r="FA1603" s="271"/>
      <c r="FB1603" s="271"/>
      <c r="FC1603" s="271"/>
      <c r="FD1603" s="271"/>
      <c r="FE1603" s="271"/>
      <c r="FF1603" s="271"/>
      <c r="FG1603" s="271"/>
      <c r="FH1603" s="271"/>
      <c r="FI1603" s="271"/>
      <c r="FJ1603" s="271"/>
      <c r="FK1603" s="271"/>
      <c r="FL1603" s="271"/>
      <c r="FM1603" s="271"/>
      <c r="FN1603" s="271"/>
      <c r="FO1603" s="271"/>
      <c r="FP1603" s="271"/>
      <c r="FQ1603" s="271"/>
      <c r="FR1603" s="271"/>
      <c r="FS1603" s="271"/>
      <c r="FT1603" s="271"/>
      <c r="FU1603" s="271"/>
      <c r="FV1603" s="271"/>
      <c r="FW1603" s="271"/>
      <c r="FX1603" s="271"/>
      <c r="FY1603" s="271"/>
      <c r="FZ1603" s="271"/>
      <c r="GA1603" s="271"/>
      <c r="GB1603" s="271"/>
      <c r="GC1603" s="271"/>
      <c r="GD1603" s="271"/>
      <c r="GE1603" s="271"/>
      <c r="GF1603" s="271"/>
      <c r="GG1603" s="271"/>
      <c r="GH1603" s="271"/>
      <c r="GI1603" s="271"/>
      <c r="GJ1603" s="271"/>
      <c r="GK1603" s="271"/>
      <c r="GL1603" s="271"/>
      <c r="GM1603" s="271"/>
      <c r="GN1603" s="271"/>
      <c r="GO1603" s="271"/>
      <c r="GP1603" s="271"/>
      <c r="GQ1603" s="271"/>
      <c r="GR1603" s="271"/>
      <c r="GS1603" s="271"/>
      <c r="GT1603" s="271"/>
      <c r="GU1603" s="271"/>
      <c r="GV1603" s="271"/>
      <c r="GW1603" s="271"/>
      <c r="GX1603" s="271"/>
      <c r="GY1603" s="271"/>
      <c r="GZ1603" s="271"/>
      <c r="HA1603" s="271"/>
      <c r="HB1603" s="271"/>
      <c r="HC1603" s="271"/>
      <c r="HD1603" s="271"/>
      <c r="HE1603" s="271"/>
      <c r="HF1603" s="271"/>
      <c r="HG1603" s="271"/>
      <c r="HH1603" s="271"/>
      <c r="HI1603" s="271"/>
      <c r="HJ1603" s="271"/>
      <c r="HK1603" s="271"/>
      <c r="HL1603" s="271"/>
      <c r="HM1603" s="271"/>
      <c r="HN1603" s="271"/>
      <c r="HO1603" s="271"/>
      <c r="HP1603" s="271"/>
      <c r="HQ1603" s="271"/>
      <c r="HR1603" s="271"/>
      <c r="HS1603" s="271"/>
      <c r="HT1603" s="271"/>
      <c r="HU1603" s="271"/>
      <c r="HV1603" s="271"/>
      <c r="HW1603" s="271"/>
      <c r="HX1603" s="271"/>
      <c r="HY1603" s="271"/>
      <c r="HZ1603" s="271"/>
      <c r="IA1603" s="271"/>
      <c r="IB1603" s="271"/>
      <c r="IC1603" s="271"/>
      <c r="ID1603" s="271"/>
      <c r="IE1603" s="271"/>
      <c r="IF1603" s="271"/>
      <c r="IG1603" s="271"/>
      <c r="IH1603" s="271"/>
      <c r="II1603" s="271"/>
      <c r="IJ1603" s="271"/>
      <c r="IK1603" s="271"/>
      <c r="IL1603" s="271"/>
      <c r="IM1603" s="271"/>
      <c r="IN1603" s="271"/>
      <c r="IO1603" s="271"/>
      <c r="IP1603" s="271"/>
      <c r="IQ1603" s="271"/>
      <c r="IR1603" s="271"/>
      <c r="IS1603" s="271"/>
      <c r="IT1603" s="271"/>
      <c r="IU1603" s="271"/>
      <c r="IV1603" s="271"/>
    </row>
    <row r="1604" spans="1:256" s="250" customFormat="1" x14ac:dyDescent="0.2">
      <c r="A1604" s="240" t="s">
        <v>1247</v>
      </c>
      <c r="B1604" s="278">
        <v>36894.551388888889</v>
      </c>
      <c r="C1604" s="278"/>
      <c r="D1604" s="240" t="s">
        <v>1380</v>
      </c>
      <c r="E1604" s="240" t="s">
        <v>1381</v>
      </c>
      <c r="F1604" s="240"/>
      <c r="G1604" s="240">
        <v>10</v>
      </c>
      <c r="H1604" s="240"/>
      <c r="I1604" s="240"/>
      <c r="J1604" s="240"/>
      <c r="K1604" s="240">
        <v>4.8</v>
      </c>
      <c r="L1604" s="240"/>
      <c r="M1604" s="240"/>
      <c r="N1604" s="240"/>
      <c r="O1604" s="240">
        <v>66.7</v>
      </c>
      <c r="P1604" s="240"/>
      <c r="Q1604" s="240">
        <v>120</v>
      </c>
      <c r="R1604" s="240"/>
      <c r="S1604" s="240">
        <v>7.1999999999999995E-2</v>
      </c>
      <c r="T1604" s="240"/>
      <c r="U1604" s="240">
        <v>0.55000000000000004</v>
      </c>
      <c r="V1604" s="240"/>
      <c r="W1604" s="240"/>
      <c r="X1604" s="240"/>
      <c r="Y1604" s="240"/>
      <c r="Z1604" s="240"/>
      <c r="AA1604" s="240"/>
      <c r="AB1604" s="240"/>
      <c r="AC1604" s="240"/>
      <c r="AD1604" s="240" t="s">
        <v>1784</v>
      </c>
      <c r="AE1604" s="240">
        <v>18</v>
      </c>
      <c r="AF1604" s="240"/>
      <c r="AG1604" s="240">
        <v>47</v>
      </c>
      <c r="AH1604" s="240"/>
      <c r="AI1604" s="240"/>
      <c r="AJ1604" s="240"/>
      <c r="AK1604" s="240"/>
      <c r="AL1604" s="240"/>
      <c r="AM1604" s="240">
        <v>7.61</v>
      </c>
      <c r="AN1604" s="240"/>
      <c r="AO1604" s="240"/>
      <c r="AP1604" s="240"/>
      <c r="AQ1604" s="240"/>
      <c r="AR1604" s="240"/>
      <c r="AS1604" s="240"/>
      <c r="AT1604" s="240"/>
      <c r="AU1604" s="240"/>
      <c r="AV1604" s="240"/>
      <c r="AW1604" s="240"/>
      <c r="AX1604" s="240"/>
      <c r="AY1604" s="240"/>
      <c r="AZ1604" s="240"/>
      <c r="BA1604" s="240"/>
      <c r="BB1604" s="240"/>
      <c r="BC1604" s="240"/>
      <c r="BD1604" s="240"/>
      <c r="BE1604" s="240"/>
      <c r="BF1604" s="240"/>
      <c r="BG1604" s="240"/>
      <c r="BH1604" s="240"/>
      <c r="BI1604" s="240"/>
      <c r="BJ1604" s="240"/>
      <c r="BK1604" s="240"/>
      <c r="BL1604" s="240"/>
      <c r="BM1604" s="240"/>
      <c r="BN1604" s="240"/>
      <c r="BO1604" s="240"/>
      <c r="BP1604" s="240"/>
      <c r="BQ1604" s="240"/>
      <c r="BR1604" s="240"/>
      <c r="BS1604" s="240"/>
      <c r="BT1604" s="240"/>
      <c r="BU1604" s="240"/>
      <c r="BV1604" s="240"/>
      <c r="BW1604" s="240"/>
      <c r="BX1604" s="240"/>
      <c r="BY1604" s="240"/>
      <c r="BZ1604" s="240"/>
      <c r="CA1604" s="240"/>
      <c r="CB1604" s="240"/>
      <c r="CC1604" s="240"/>
      <c r="CD1604" s="240"/>
      <c r="CE1604" s="240"/>
      <c r="CF1604" s="240"/>
      <c r="CG1604" s="240"/>
      <c r="CH1604" s="240"/>
      <c r="CI1604" s="240"/>
      <c r="CJ1604" s="240"/>
      <c r="CK1604" s="240"/>
      <c r="CL1604" s="240"/>
      <c r="CM1604" s="240"/>
      <c r="CN1604" s="240"/>
      <c r="CO1604" s="240"/>
      <c r="CP1604" s="240"/>
      <c r="CQ1604" s="240"/>
      <c r="CR1604" s="240"/>
      <c r="CS1604" s="240"/>
      <c r="CT1604" s="240"/>
      <c r="CU1604" s="240"/>
      <c r="CV1604" s="240"/>
      <c r="CW1604" s="240"/>
      <c r="CX1604" s="271"/>
      <c r="CY1604" s="271"/>
      <c r="CZ1604" s="271"/>
      <c r="DA1604" s="271"/>
      <c r="DB1604" s="271"/>
      <c r="DC1604" s="271"/>
      <c r="DD1604" s="271"/>
      <c r="DE1604" s="271"/>
      <c r="DF1604" s="271"/>
      <c r="DG1604" s="271"/>
      <c r="DH1604" s="271"/>
      <c r="DI1604" s="271"/>
      <c r="DJ1604" s="271"/>
      <c r="DK1604" s="271"/>
      <c r="DL1604" s="271"/>
      <c r="DM1604" s="271"/>
      <c r="DN1604" s="271"/>
      <c r="DO1604" s="271"/>
      <c r="DP1604" s="271"/>
      <c r="DQ1604" s="271"/>
      <c r="DR1604" s="271"/>
      <c r="DS1604" s="271"/>
      <c r="DT1604" s="271"/>
      <c r="DU1604" s="271"/>
      <c r="DV1604" s="271"/>
      <c r="DW1604" s="271"/>
      <c r="DX1604" s="271"/>
      <c r="DY1604" s="271"/>
      <c r="DZ1604" s="271"/>
      <c r="EA1604" s="271"/>
      <c r="EB1604" s="271"/>
      <c r="EC1604" s="271"/>
      <c r="ED1604" s="271"/>
      <c r="EE1604" s="271"/>
      <c r="EF1604" s="271"/>
      <c r="EG1604" s="271"/>
      <c r="EH1604" s="271"/>
      <c r="EI1604" s="271"/>
      <c r="EJ1604" s="271"/>
      <c r="EK1604" s="271"/>
      <c r="EL1604" s="271"/>
      <c r="EM1604" s="271"/>
      <c r="EN1604" s="271"/>
      <c r="EO1604" s="271"/>
      <c r="EP1604" s="271"/>
      <c r="EQ1604" s="271"/>
      <c r="ER1604" s="271"/>
      <c r="ES1604" s="271"/>
      <c r="ET1604" s="271"/>
      <c r="EU1604" s="271"/>
      <c r="EV1604" s="271"/>
      <c r="EW1604" s="271"/>
      <c r="EX1604" s="271"/>
      <c r="EY1604" s="271"/>
      <c r="EZ1604" s="271"/>
      <c r="FA1604" s="271"/>
      <c r="FB1604" s="271"/>
      <c r="FC1604" s="271"/>
      <c r="FD1604" s="271"/>
      <c r="FE1604" s="271"/>
      <c r="FF1604" s="271"/>
      <c r="FG1604" s="271"/>
      <c r="FH1604" s="271"/>
      <c r="FI1604" s="271"/>
      <c r="FJ1604" s="271"/>
      <c r="FK1604" s="271"/>
      <c r="FL1604" s="271"/>
      <c r="FM1604" s="271"/>
      <c r="FN1604" s="271"/>
      <c r="FO1604" s="271"/>
      <c r="FP1604" s="271"/>
      <c r="FQ1604" s="271"/>
      <c r="FR1604" s="271"/>
      <c r="FS1604" s="271"/>
      <c r="FT1604" s="271"/>
      <c r="FU1604" s="271"/>
      <c r="FV1604" s="271"/>
      <c r="FW1604" s="271"/>
      <c r="FX1604" s="271"/>
      <c r="FY1604" s="271"/>
      <c r="FZ1604" s="271"/>
      <c r="GA1604" s="271"/>
      <c r="GB1604" s="271"/>
      <c r="GC1604" s="271"/>
      <c r="GD1604" s="271"/>
      <c r="GE1604" s="271"/>
      <c r="GF1604" s="271"/>
      <c r="GG1604" s="271"/>
      <c r="GH1604" s="271"/>
      <c r="GI1604" s="271"/>
      <c r="GJ1604" s="271"/>
      <c r="GK1604" s="271"/>
      <c r="GL1604" s="271"/>
      <c r="GM1604" s="271"/>
      <c r="GN1604" s="271"/>
      <c r="GO1604" s="271"/>
      <c r="GP1604" s="271"/>
      <c r="GQ1604" s="271"/>
      <c r="GR1604" s="271"/>
      <c r="GS1604" s="271"/>
      <c r="GT1604" s="271"/>
      <c r="GU1604" s="271"/>
      <c r="GV1604" s="271"/>
      <c r="GW1604" s="271"/>
      <c r="GX1604" s="271"/>
      <c r="GY1604" s="271"/>
      <c r="GZ1604" s="271"/>
      <c r="HA1604" s="271"/>
      <c r="HB1604" s="271"/>
      <c r="HC1604" s="271"/>
      <c r="HD1604" s="271"/>
      <c r="HE1604" s="271"/>
      <c r="HF1604" s="271"/>
      <c r="HG1604" s="271"/>
      <c r="HH1604" s="271"/>
      <c r="HI1604" s="271"/>
      <c r="HJ1604" s="271"/>
      <c r="HK1604" s="271"/>
      <c r="HL1604" s="271"/>
      <c r="HM1604" s="271"/>
      <c r="HN1604" s="271"/>
      <c r="HO1604" s="271"/>
      <c r="HP1604" s="271"/>
      <c r="HQ1604" s="271"/>
      <c r="HR1604" s="271"/>
      <c r="HS1604" s="271"/>
      <c r="HT1604" s="271"/>
      <c r="HU1604" s="271"/>
      <c r="HV1604" s="271"/>
      <c r="HW1604" s="271"/>
      <c r="HX1604" s="271"/>
      <c r="HY1604" s="271"/>
      <c r="HZ1604" s="271"/>
      <c r="IA1604" s="271"/>
      <c r="IB1604" s="271"/>
      <c r="IC1604" s="271"/>
      <c r="ID1604" s="271"/>
      <c r="IE1604" s="271"/>
      <c r="IF1604" s="271"/>
      <c r="IG1604" s="271"/>
      <c r="IH1604" s="271"/>
      <c r="II1604" s="271"/>
      <c r="IJ1604" s="271"/>
      <c r="IK1604" s="271"/>
      <c r="IL1604" s="271"/>
      <c r="IM1604" s="271"/>
      <c r="IN1604" s="271"/>
      <c r="IO1604" s="271"/>
      <c r="IP1604" s="271"/>
      <c r="IQ1604" s="271"/>
      <c r="IR1604" s="271"/>
      <c r="IS1604" s="271"/>
      <c r="IT1604" s="271"/>
      <c r="IU1604" s="271"/>
      <c r="IV1604" s="271"/>
    </row>
    <row r="1605" spans="1:256" s="250" customFormat="1" x14ac:dyDescent="0.2">
      <c r="A1605" s="240" t="s">
        <v>1247</v>
      </c>
      <c r="B1605" s="278">
        <v>36905.375</v>
      </c>
      <c r="C1605" s="278">
        <v>36905.680555555555</v>
      </c>
      <c r="D1605" s="240" t="s">
        <v>1382</v>
      </c>
      <c r="E1605" s="240" t="s">
        <v>1383</v>
      </c>
      <c r="F1605" s="240"/>
      <c r="G1605" s="240">
        <v>50</v>
      </c>
      <c r="H1605" s="240"/>
      <c r="I1605" s="240"/>
      <c r="J1605" s="240"/>
      <c r="K1605" s="240"/>
      <c r="L1605" s="240"/>
      <c r="M1605" s="240">
        <v>1090.7</v>
      </c>
      <c r="N1605" s="240"/>
      <c r="O1605" s="240">
        <v>229.9</v>
      </c>
      <c r="P1605" s="240"/>
      <c r="Q1605" s="240">
        <v>450</v>
      </c>
      <c r="R1605" s="240"/>
      <c r="S1605" s="240">
        <v>0.22600000000000001</v>
      </c>
      <c r="T1605" s="240"/>
      <c r="U1605" s="240">
        <v>2.93</v>
      </c>
      <c r="V1605" s="240"/>
      <c r="W1605" s="240">
        <v>15</v>
      </c>
      <c r="X1605" s="240"/>
      <c r="Y1605" s="240"/>
      <c r="Z1605" s="240"/>
      <c r="AA1605" s="240">
        <v>2040</v>
      </c>
      <c r="AB1605" s="240"/>
      <c r="AC1605" s="240">
        <v>6130</v>
      </c>
      <c r="AD1605" s="240"/>
      <c r="AE1605" s="240">
        <v>45</v>
      </c>
      <c r="AF1605" s="240"/>
      <c r="AG1605" s="240">
        <v>190</v>
      </c>
      <c r="AH1605" s="240"/>
      <c r="AI1605" s="240"/>
      <c r="AJ1605" s="240"/>
      <c r="AK1605" s="240"/>
      <c r="AL1605" s="240"/>
      <c r="AM1605" s="240">
        <v>7.33</v>
      </c>
      <c r="AN1605" s="240"/>
      <c r="AO1605" s="240">
        <v>127</v>
      </c>
      <c r="AP1605" s="240"/>
      <c r="AQ1605" s="240"/>
      <c r="AR1605" s="240"/>
      <c r="AS1605" s="240"/>
      <c r="AT1605" s="240"/>
      <c r="AU1605" s="240"/>
      <c r="AV1605" s="240"/>
      <c r="AW1605" s="240"/>
      <c r="AX1605" s="240"/>
      <c r="AY1605" s="240"/>
      <c r="AZ1605" s="240"/>
      <c r="BA1605" s="240">
        <v>179</v>
      </c>
      <c r="BB1605" s="240"/>
      <c r="BC1605" s="240">
        <v>93</v>
      </c>
      <c r="BD1605" s="240"/>
      <c r="BE1605" s="240"/>
      <c r="BF1605" s="240"/>
      <c r="BG1605" s="240">
        <v>27</v>
      </c>
      <c r="BH1605" s="240"/>
      <c r="BI1605" s="240">
        <v>27</v>
      </c>
      <c r="BJ1605" s="240"/>
      <c r="BK1605" s="240">
        <v>27</v>
      </c>
      <c r="BL1605" s="240"/>
      <c r="BM1605" s="240">
        <v>190</v>
      </c>
      <c r="BN1605" s="240"/>
      <c r="BO1605" s="240"/>
      <c r="BP1605" s="240"/>
      <c r="BQ1605" s="240"/>
      <c r="BR1605" s="240"/>
      <c r="BS1605" s="240"/>
      <c r="BT1605" s="240"/>
      <c r="BU1605" s="240">
        <v>340</v>
      </c>
      <c r="BV1605" s="240"/>
      <c r="BW1605" s="240"/>
      <c r="BX1605" s="240"/>
      <c r="BY1605" s="240"/>
      <c r="BZ1605" s="240"/>
      <c r="CA1605" s="240"/>
      <c r="CB1605" s="240"/>
      <c r="CC1605" s="240"/>
      <c r="CD1605" s="240"/>
      <c r="CE1605" s="240"/>
      <c r="CF1605" s="240"/>
      <c r="CG1605" s="240"/>
      <c r="CH1605" s="240"/>
      <c r="CI1605" s="240"/>
      <c r="CJ1605" s="240"/>
      <c r="CK1605" s="240"/>
      <c r="CL1605" s="240"/>
      <c r="CM1605" s="240"/>
      <c r="CN1605" s="240"/>
      <c r="CO1605" s="240"/>
      <c r="CP1605" s="240"/>
      <c r="CQ1605" s="240"/>
      <c r="CR1605" s="240"/>
      <c r="CS1605" s="240"/>
      <c r="CT1605" s="240"/>
      <c r="CU1605" s="240"/>
      <c r="CV1605" s="240"/>
      <c r="CW1605" s="240"/>
      <c r="CX1605" s="271"/>
      <c r="CY1605" s="271"/>
      <c r="CZ1605" s="271"/>
      <c r="DA1605" s="271"/>
      <c r="DB1605" s="271"/>
      <c r="DC1605" s="271"/>
      <c r="DD1605" s="271"/>
      <c r="DE1605" s="271"/>
      <c r="DF1605" s="271"/>
      <c r="DG1605" s="271"/>
      <c r="DH1605" s="271"/>
      <c r="DI1605" s="271"/>
      <c r="DJ1605" s="271"/>
      <c r="DK1605" s="271"/>
      <c r="DL1605" s="271"/>
      <c r="DM1605" s="271"/>
      <c r="DN1605" s="271"/>
      <c r="DO1605" s="271"/>
      <c r="DP1605" s="271"/>
      <c r="DQ1605" s="271"/>
      <c r="DR1605" s="271"/>
      <c r="DS1605" s="271"/>
      <c r="DT1605" s="271"/>
      <c r="DU1605" s="271"/>
      <c r="DV1605" s="271"/>
      <c r="DW1605" s="271"/>
      <c r="DX1605" s="271"/>
      <c r="DY1605" s="271"/>
      <c r="DZ1605" s="271"/>
      <c r="EA1605" s="271"/>
      <c r="EB1605" s="271"/>
      <c r="EC1605" s="271"/>
      <c r="ED1605" s="271"/>
      <c r="EE1605" s="271"/>
      <c r="EF1605" s="271"/>
      <c r="EG1605" s="271"/>
      <c r="EH1605" s="271"/>
      <c r="EI1605" s="271"/>
      <c r="EJ1605" s="271"/>
      <c r="EK1605" s="271"/>
      <c r="EL1605" s="271"/>
      <c r="EM1605" s="271"/>
      <c r="EN1605" s="271"/>
      <c r="EO1605" s="271"/>
      <c r="EP1605" s="271"/>
      <c r="EQ1605" s="271"/>
      <c r="ER1605" s="271"/>
      <c r="ES1605" s="271"/>
      <c r="ET1605" s="271"/>
      <c r="EU1605" s="271"/>
      <c r="EV1605" s="271"/>
      <c r="EW1605" s="271"/>
      <c r="EX1605" s="271"/>
      <c r="EY1605" s="271"/>
      <c r="EZ1605" s="271"/>
      <c r="FA1605" s="271"/>
      <c r="FB1605" s="271"/>
      <c r="FC1605" s="271"/>
      <c r="FD1605" s="271"/>
      <c r="FE1605" s="271"/>
      <c r="FF1605" s="271"/>
      <c r="FG1605" s="271"/>
      <c r="FH1605" s="271"/>
      <c r="FI1605" s="271"/>
      <c r="FJ1605" s="271"/>
      <c r="FK1605" s="271"/>
      <c r="FL1605" s="271"/>
      <c r="FM1605" s="271"/>
      <c r="FN1605" s="271"/>
      <c r="FO1605" s="271"/>
      <c r="FP1605" s="271"/>
      <c r="FQ1605" s="271"/>
      <c r="FR1605" s="271"/>
      <c r="FS1605" s="271"/>
      <c r="FT1605" s="271"/>
      <c r="FU1605" s="271"/>
      <c r="FV1605" s="271"/>
      <c r="FW1605" s="271"/>
      <c r="FX1605" s="271"/>
      <c r="FY1605" s="271"/>
      <c r="FZ1605" s="271"/>
      <c r="GA1605" s="271"/>
      <c r="GB1605" s="271"/>
      <c r="GC1605" s="271"/>
      <c r="GD1605" s="271"/>
      <c r="GE1605" s="271"/>
      <c r="GF1605" s="271"/>
      <c r="GG1605" s="271"/>
      <c r="GH1605" s="271"/>
      <c r="GI1605" s="271"/>
      <c r="GJ1605" s="271"/>
      <c r="GK1605" s="271"/>
      <c r="GL1605" s="271"/>
      <c r="GM1605" s="271"/>
      <c r="GN1605" s="271"/>
      <c r="GO1605" s="271"/>
      <c r="GP1605" s="271"/>
      <c r="GQ1605" s="271"/>
      <c r="GR1605" s="271"/>
      <c r="GS1605" s="271"/>
      <c r="GT1605" s="271"/>
      <c r="GU1605" s="271"/>
      <c r="GV1605" s="271"/>
      <c r="GW1605" s="271"/>
      <c r="GX1605" s="271"/>
      <c r="GY1605" s="271"/>
      <c r="GZ1605" s="271"/>
      <c r="HA1605" s="271"/>
      <c r="HB1605" s="271"/>
      <c r="HC1605" s="271"/>
      <c r="HD1605" s="271"/>
      <c r="HE1605" s="271"/>
      <c r="HF1605" s="271"/>
      <c r="HG1605" s="271"/>
      <c r="HH1605" s="271"/>
      <c r="HI1605" s="271"/>
      <c r="HJ1605" s="271"/>
      <c r="HK1605" s="271"/>
      <c r="HL1605" s="271"/>
      <c r="HM1605" s="271"/>
      <c r="HN1605" s="271"/>
      <c r="HO1605" s="271"/>
      <c r="HP1605" s="271"/>
      <c r="HQ1605" s="271"/>
      <c r="HR1605" s="271"/>
      <c r="HS1605" s="271"/>
      <c r="HT1605" s="271"/>
      <c r="HU1605" s="271"/>
      <c r="HV1605" s="271"/>
      <c r="HW1605" s="271"/>
      <c r="HX1605" s="271"/>
      <c r="HY1605" s="271"/>
      <c r="HZ1605" s="271"/>
      <c r="IA1605" s="271"/>
      <c r="IB1605" s="271"/>
      <c r="IC1605" s="271"/>
      <c r="ID1605" s="271"/>
      <c r="IE1605" s="271"/>
      <c r="IF1605" s="271"/>
      <c r="IG1605" s="271"/>
      <c r="IH1605" s="271"/>
      <c r="II1605" s="271"/>
      <c r="IJ1605" s="271"/>
      <c r="IK1605" s="271"/>
      <c r="IL1605" s="271"/>
      <c r="IM1605" s="271"/>
      <c r="IN1605" s="271"/>
      <c r="IO1605" s="271"/>
      <c r="IP1605" s="271"/>
      <c r="IQ1605" s="271"/>
      <c r="IR1605" s="271"/>
      <c r="IS1605" s="271"/>
      <c r="IT1605" s="271"/>
      <c r="IU1605" s="271"/>
      <c r="IV1605" s="271"/>
    </row>
    <row r="1606" spans="1:256" s="250" customFormat="1" x14ac:dyDescent="0.2">
      <c r="A1606" s="240" t="s">
        <v>1247</v>
      </c>
      <c r="B1606" s="278">
        <v>36920.423611111109</v>
      </c>
      <c r="C1606" s="278">
        <v>36920.826388888891</v>
      </c>
      <c r="D1606" s="240" t="s">
        <v>1384</v>
      </c>
      <c r="E1606" s="240" t="s">
        <v>1385</v>
      </c>
      <c r="F1606" s="240"/>
      <c r="G1606" s="240">
        <v>50</v>
      </c>
      <c r="H1606" s="240"/>
      <c r="I1606" s="240"/>
      <c r="J1606" s="240"/>
      <c r="K1606" s="240"/>
      <c r="L1606" s="240"/>
      <c r="M1606" s="240">
        <v>1133.68</v>
      </c>
      <c r="N1606" s="240"/>
      <c r="O1606" s="240">
        <v>219</v>
      </c>
      <c r="P1606" s="240"/>
      <c r="Q1606" s="240">
        <v>460</v>
      </c>
      <c r="R1606" s="240"/>
      <c r="S1606" s="240">
        <v>0.442</v>
      </c>
      <c r="T1606" s="240"/>
      <c r="U1606" s="240">
        <v>2.5099999999999998</v>
      </c>
      <c r="V1606" s="240"/>
      <c r="W1606" s="240">
        <v>44</v>
      </c>
      <c r="X1606" s="240"/>
      <c r="Y1606" s="240"/>
      <c r="Z1606" s="240"/>
      <c r="AA1606" s="240">
        <v>4360</v>
      </c>
      <c r="AB1606" s="240"/>
      <c r="AC1606" s="240">
        <v>12100</v>
      </c>
      <c r="AD1606" s="240" t="s">
        <v>1784</v>
      </c>
      <c r="AE1606" s="240">
        <v>18</v>
      </c>
      <c r="AF1606" s="240"/>
      <c r="AG1606" s="240">
        <v>150</v>
      </c>
      <c r="AH1606" s="240"/>
      <c r="AI1606" s="240"/>
      <c r="AJ1606" s="240"/>
      <c r="AK1606" s="240"/>
      <c r="AL1606" s="240"/>
      <c r="AM1606" s="240">
        <v>7.58</v>
      </c>
      <c r="AN1606" s="240"/>
      <c r="AO1606" s="240">
        <v>214</v>
      </c>
      <c r="AP1606" s="240"/>
      <c r="AQ1606" s="240"/>
      <c r="AR1606" s="240"/>
      <c r="AS1606" s="240"/>
      <c r="AT1606" s="240"/>
      <c r="AU1606" s="240"/>
      <c r="AV1606" s="240"/>
      <c r="AW1606" s="240"/>
      <c r="AX1606" s="240"/>
      <c r="AY1606" s="240"/>
      <c r="AZ1606" s="240"/>
      <c r="BA1606" s="240">
        <v>466</v>
      </c>
      <c r="BB1606" s="240"/>
      <c r="BC1606" s="240"/>
      <c r="BD1606" s="240"/>
      <c r="BE1606" s="240"/>
      <c r="BF1606" s="240"/>
      <c r="BG1606" s="240"/>
      <c r="BH1606" s="240"/>
      <c r="BI1606" s="240"/>
      <c r="BJ1606" s="240"/>
      <c r="BK1606" s="240"/>
      <c r="BL1606" s="240"/>
      <c r="BM1606" s="240"/>
      <c r="BN1606" s="240"/>
      <c r="BO1606" s="240"/>
      <c r="BP1606" s="240"/>
      <c r="BQ1606" s="240"/>
      <c r="BR1606" s="240"/>
      <c r="BS1606" s="240"/>
      <c r="BT1606" s="240"/>
      <c r="BU1606" s="240"/>
      <c r="BV1606" s="240"/>
      <c r="BW1606" s="240"/>
      <c r="BX1606" s="240"/>
      <c r="BY1606" s="240"/>
      <c r="BZ1606" s="240"/>
      <c r="CA1606" s="240"/>
      <c r="CB1606" s="240"/>
      <c r="CC1606" s="240"/>
      <c r="CD1606" s="240"/>
      <c r="CE1606" s="240"/>
      <c r="CF1606" s="240"/>
      <c r="CG1606" s="240"/>
      <c r="CH1606" s="240"/>
      <c r="CI1606" s="240"/>
      <c r="CJ1606" s="240"/>
      <c r="CK1606" s="240"/>
      <c r="CL1606" s="240"/>
      <c r="CM1606" s="240"/>
      <c r="CN1606" s="240"/>
      <c r="CO1606" s="240"/>
      <c r="CP1606" s="240"/>
      <c r="CQ1606" s="240"/>
      <c r="CR1606" s="240"/>
      <c r="CS1606" s="240"/>
      <c r="CT1606" s="240"/>
      <c r="CU1606" s="240"/>
      <c r="CV1606" s="240"/>
      <c r="CW1606" s="240"/>
      <c r="CX1606" s="271"/>
      <c r="CY1606" s="271"/>
      <c r="CZ1606" s="271"/>
      <c r="DA1606" s="271"/>
      <c r="DB1606" s="271"/>
      <c r="DC1606" s="271"/>
      <c r="DD1606" s="271"/>
      <c r="DE1606" s="271"/>
      <c r="DF1606" s="271"/>
      <c r="DG1606" s="271"/>
      <c r="DH1606" s="271"/>
      <c r="DI1606" s="271"/>
      <c r="DJ1606" s="271"/>
      <c r="DK1606" s="271"/>
      <c r="DL1606" s="271"/>
      <c r="DM1606" s="271"/>
      <c r="DN1606" s="271"/>
      <c r="DO1606" s="271"/>
      <c r="DP1606" s="271"/>
      <c r="DQ1606" s="271"/>
      <c r="DR1606" s="271"/>
      <c r="DS1606" s="271"/>
      <c r="DT1606" s="271"/>
      <c r="DU1606" s="271"/>
      <c r="DV1606" s="271"/>
      <c r="DW1606" s="271"/>
      <c r="DX1606" s="271"/>
      <c r="DY1606" s="271"/>
      <c r="DZ1606" s="271"/>
      <c r="EA1606" s="271"/>
      <c r="EB1606" s="271"/>
      <c r="EC1606" s="271"/>
      <c r="ED1606" s="271"/>
      <c r="EE1606" s="271"/>
      <c r="EF1606" s="271"/>
      <c r="EG1606" s="271"/>
      <c r="EH1606" s="271"/>
      <c r="EI1606" s="271"/>
      <c r="EJ1606" s="271"/>
      <c r="EK1606" s="271"/>
      <c r="EL1606" s="271"/>
      <c r="EM1606" s="271"/>
      <c r="EN1606" s="271"/>
      <c r="EO1606" s="271"/>
      <c r="EP1606" s="271"/>
      <c r="EQ1606" s="271"/>
      <c r="ER1606" s="271"/>
      <c r="ES1606" s="271"/>
      <c r="ET1606" s="271"/>
      <c r="EU1606" s="271"/>
      <c r="EV1606" s="271"/>
      <c r="EW1606" s="271"/>
      <c r="EX1606" s="271"/>
      <c r="EY1606" s="271"/>
      <c r="EZ1606" s="271"/>
      <c r="FA1606" s="271"/>
      <c r="FB1606" s="271"/>
      <c r="FC1606" s="271"/>
      <c r="FD1606" s="271"/>
      <c r="FE1606" s="271"/>
      <c r="FF1606" s="271"/>
      <c r="FG1606" s="271"/>
      <c r="FH1606" s="271"/>
      <c r="FI1606" s="271"/>
      <c r="FJ1606" s="271"/>
      <c r="FK1606" s="271"/>
      <c r="FL1606" s="271"/>
      <c r="FM1606" s="271"/>
      <c r="FN1606" s="271"/>
      <c r="FO1606" s="271"/>
      <c r="FP1606" s="271"/>
      <c r="FQ1606" s="271"/>
      <c r="FR1606" s="271"/>
      <c r="FS1606" s="271"/>
      <c r="FT1606" s="271"/>
      <c r="FU1606" s="271"/>
      <c r="FV1606" s="271"/>
      <c r="FW1606" s="271"/>
      <c r="FX1606" s="271"/>
      <c r="FY1606" s="271"/>
      <c r="FZ1606" s="271"/>
      <c r="GA1606" s="271"/>
      <c r="GB1606" s="271"/>
      <c r="GC1606" s="271"/>
      <c r="GD1606" s="271"/>
      <c r="GE1606" s="271"/>
      <c r="GF1606" s="271"/>
      <c r="GG1606" s="271"/>
      <c r="GH1606" s="271"/>
      <c r="GI1606" s="271"/>
      <c r="GJ1606" s="271"/>
      <c r="GK1606" s="271"/>
      <c r="GL1606" s="271"/>
      <c r="GM1606" s="271"/>
      <c r="GN1606" s="271"/>
      <c r="GO1606" s="271"/>
      <c r="GP1606" s="271"/>
      <c r="GQ1606" s="271"/>
      <c r="GR1606" s="271"/>
      <c r="GS1606" s="271"/>
      <c r="GT1606" s="271"/>
      <c r="GU1606" s="271"/>
      <c r="GV1606" s="271"/>
      <c r="GW1606" s="271"/>
      <c r="GX1606" s="271"/>
      <c r="GY1606" s="271"/>
      <c r="GZ1606" s="271"/>
      <c r="HA1606" s="271"/>
      <c r="HB1606" s="271"/>
      <c r="HC1606" s="271"/>
      <c r="HD1606" s="271"/>
      <c r="HE1606" s="271"/>
      <c r="HF1606" s="271"/>
      <c r="HG1606" s="271"/>
      <c r="HH1606" s="271"/>
      <c r="HI1606" s="271"/>
      <c r="HJ1606" s="271"/>
      <c r="HK1606" s="271"/>
      <c r="HL1606" s="271"/>
      <c r="HM1606" s="271"/>
      <c r="HN1606" s="271"/>
      <c r="HO1606" s="271"/>
      <c r="HP1606" s="271"/>
      <c r="HQ1606" s="271"/>
      <c r="HR1606" s="271"/>
      <c r="HS1606" s="271"/>
      <c r="HT1606" s="271"/>
      <c r="HU1606" s="271"/>
      <c r="HV1606" s="271"/>
      <c r="HW1606" s="271"/>
      <c r="HX1606" s="271"/>
      <c r="HY1606" s="271"/>
      <c r="HZ1606" s="271"/>
      <c r="IA1606" s="271"/>
      <c r="IB1606" s="271"/>
      <c r="IC1606" s="271"/>
      <c r="ID1606" s="271"/>
      <c r="IE1606" s="271"/>
      <c r="IF1606" s="271"/>
      <c r="IG1606" s="271"/>
      <c r="IH1606" s="271"/>
      <c r="II1606" s="271"/>
      <c r="IJ1606" s="271"/>
      <c r="IK1606" s="271"/>
      <c r="IL1606" s="271"/>
      <c r="IM1606" s="271"/>
      <c r="IN1606" s="271"/>
      <c r="IO1606" s="271"/>
      <c r="IP1606" s="271"/>
      <c r="IQ1606" s="271"/>
      <c r="IR1606" s="271"/>
      <c r="IS1606" s="271"/>
      <c r="IT1606" s="271"/>
      <c r="IU1606" s="271"/>
      <c r="IV1606" s="271"/>
    </row>
    <row r="1607" spans="1:256" s="250" customFormat="1" x14ac:dyDescent="0.2">
      <c r="A1607" s="240" t="s">
        <v>1247</v>
      </c>
      <c r="B1607" s="278">
        <v>36946.354166666664</v>
      </c>
      <c r="C1607" s="278">
        <v>36946.739583333336</v>
      </c>
      <c r="D1607" s="240" t="s">
        <v>1386</v>
      </c>
      <c r="E1607" s="240" t="s">
        <v>1387</v>
      </c>
      <c r="F1607" s="240"/>
      <c r="G1607" s="240">
        <v>50</v>
      </c>
      <c r="H1607" s="240"/>
      <c r="I1607" s="240"/>
      <c r="J1607" s="240"/>
      <c r="K1607" s="240"/>
      <c r="L1607" s="240"/>
      <c r="M1607" s="240">
        <v>2553.4</v>
      </c>
      <c r="N1607" s="240" t="s">
        <v>1934</v>
      </c>
      <c r="O1607" s="240">
        <v>138</v>
      </c>
      <c r="P1607" s="240"/>
      <c r="Q1607" s="240">
        <v>600</v>
      </c>
      <c r="R1607" s="240"/>
      <c r="S1607" s="240">
        <v>0.47199999999999998</v>
      </c>
      <c r="T1607" s="240"/>
      <c r="U1607" s="240">
        <v>3.14</v>
      </c>
      <c r="V1607" s="240"/>
      <c r="W1607" s="240">
        <v>100</v>
      </c>
      <c r="X1607" s="240"/>
      <c r="Y1607" s="240"/>
      <c r="Z1607" s="240"/>
      <c r="AA1607" s="240">
        <v>1640</v>
      </c>
      <c r="AB1607" s="240"/>
      <c r="AC1607" s="240">
        <v>5570</v>
      </c>
      <c r="AD1607" s="240" t="s">
        <v>1784</v>
      </c>
      <c r="AE1607" s="240">
        <v>18</v>
      </c>
      <c r="AF1607" s="240"/>
      <c r="AG1607" s="240">
        <v>160</v>
      </c>
      <c r="AH1607" s="240"/>
      <c r="AI1607" s="240"/>
      <c r="AJ1607" s="240"/>
      <c r="AK1607" s="240"/>
      <c r="AL1607" s="240"/>
      <c r="AM1607" s="240">
        <v>7.68</v>
      </c>
      <c r="AN1607" s="240"/>
      <c r="AO1607" s="240">
        <v>182</v>
      </c>
      <c r="AP1607" s="240"/>
      <c r="AQ1607" s="240"/>
      <c r="AR1607" s="240"/>
      <c r="AS1607" s="240"/>
      <c r="AT1607" s="240"/>
      <c r="AU1607" s="240"/>
      <c r="AV1607" s="240"/>
      <c r="AW1607" s="240"/>
      <c r="AX1607" s="240"/>
      <c r="AY1607" s="240"/>
      <c r="AZ1607" s="240"/>
      <c r="BA1607" s="240"/>
      <c r="BB1607" s="240"/>
      <c r="BC1607" s="240"/>
      <c r="BD1607" s="240"/>
      <c r="BE1607" s="240"/>
      <c r="BF1607" s="240"/>
      <c r="BG1607" s="240"/>
      <c r="BH1607" s="240"/>
      <c r="BI1607" s="240"/>
      <c r="BJ1607" s="240"/>
      <c r="BK1607" s="240"/>
      <c r="BL1607" s="240"/>
      <c r="BM1607" s="240"/>
      <c r="BN1607" s="240"/>
      <c r="BO1607" s="240"/>
      <c r="BP1607" s="240"/>
      <c r="BQ1607" s="240"/>
      <c r="BR1607" s="240"/>
      <c r="BS1607" s="240"/>
      <c r="BT1607" s="240"/>
      <c r="BU1607" s="240"/>
      <c r="BV1607" s="240"/>
      <c r="BW1607" s="240"/>
      <c r="BX1607" s="240"/>
      <c r="BY1607" s="240"/>
      <c r="BZ1607" s="240"/>
      <c r="CA1607" s="240"/>
      <c r="CB1607" s="240"/>
      <c r="CC1607" s="240"/>
      <c r="CD1607" s="240"/>
      <c r="CE1607" s="240"/>
      <c r="CF1607" s="240"/>
      <c r="CG1607" s="240"/>
      <c r="CH1607" s="240"/>
      <c r="CI1607" s="240"/>
      <c r="CJ1607" s="240"/>
      <c r="CK1607" s="240"/>
      <c r="CL1607" s="240"/>
      <c r="CM1607" s="240"/>
      <c r="CN1607" s="240"/>
      <c r="CO1607" s="240"/>
      <c r="CP1607" s="240"/>
      <c r="CQ1607" s="240"/>
      <c r="CR1607" s="240"/>
      <c r="CS1607" s="240"/>
      <c r="CT1607" s="240"/>
      <c r="CU1607" s="240"/>
      <c r="CV1607" s="240"/>
      <c r="CW1607" s="240"/>
      <c r="CX1607" s="271"/>
      <c r="CY1607" s="271"/>
      <c r="CZ1607" s="271"/>
      <c r="DA1607" s="271"/>
      <c r="DB1607" s="271"/>
      <c r="DC1607" s="271"/>
      <c r="DD1607" s="271"/>
      <c r="DE1607" s="271"/>
      <c r="DF1607" s="271"/>
      <c r="DG1607" s="271"/>
      <c r="DH1607" s="271"/>
      <c r="DI1607" s="271"/>
      <c r="DJ1607" s="271"/>
      <c r="DK1607" s="271"/>
      <c r="DL1607" s="271"/>
      <c r="DM1607" s="271"/>
      <c r="DN1607" s="271"/>
      <c r="DO1607" s="271"/>
      <c r="DP1607" s="271"/>
      <c r="DQ1607" s="271"/>
      <c r="DR1607" s="271"/>
      <c r="DS1607" s="271"/>
      <c r="DT1607" s="271"/>
      <c r="DU1607" s="271"/>
      <c r="DV1607" s="271"/>
      <c r="DW1607" s="271"/>
      <c r="DX1607" s="271"/>
      <c r="DY1607" s="271"/>
      <c r="DZ1607" s="271"/>
      <c r="EA1607" s="271"/>
      <c r="EB1607" s="271"/>
      <c r="EC1607" s="271"/>
      <c r="ED1607" s="271"/>
      <c r="EE1607" s="271"/>
      <c r="EF1607" s="271"/>
      <c r="EG1607" s="271"/>
      <c r="EH1607" s="271"/>
      <c r="EI1607" s="271"/>
      <c r="EJ1607" s="271"/>
      <c r="EK1607" s="271"/>
      <c r="EL1607" s="271"/>
      <c r="EM1607" s="271"/>
      <c r="EN1607" s="271"/>
      <c r="EO1607" s="271"/>
      <c r="EP1607" s="271"/>
      <c r="EQ1607" s="271"/>
      <c r="ER1607" s="271"/>
      <c r="ES1607" s="271"/>
      <c r="ET1607" s="271"/>
      <c r="EU1607" s="271"/>
      <c r="EV1607" s="271"/>
      <c r="EW1607" s="271"/>
      <c r="EX1607" s="271"/>
      <c r="EY1607" s="271"/>
      <c r="EZ1607" s="271"/>
      <c r="FA1607" s="271"/>
      <c r="FB1607" s="271"/>
      <c r="FC1607" s="271"/>
      <c r="FD1607" s="271"/>
      <c r="FE1607" s="271"/>
      <c r="FF1607" s="271"/>
      <c r="FG1607" s="271"/>
      <c r="FH1607" s="271"/>
      <c r="FI1607" s="271"/>
      <c r="FJ1607" s="271"/>
      <c r="FK1607" s="271"/>
      <c r="FL1607" s="271"/>
      <c r="FM1607" s="271"/>
      <c r="FN1607" s="271"/>
      <c r="FO1607" s="271"/>
      <c r="FP1607" s="271"/>
      <c r="FQ1607" s="271"/>
      <c r="FR1607" s="271"/>
      <c r="FS1607" s="271"/>
      <c r="FT1607" s="271"/>
      <c r="FU1607" s="271"/>
      <c r="FV1607" s="271"/>
      <c r="FW1607" s="271"/>
      <c r="FX1607" s="271"/>
      <c r="FY1607" s="271"/>
      <c r="FZ1607" s="271"/>
      <c r="GA1607" s="271"/>
      <c r="GB1607" s="271"/>
      <c r="GC1607" s="271"/>
      <c r="GD1607" s="271"/>
      <c r="GE1607" s="271"/>
      <c r="GF1607" s="271"/>
      <c r="GG1607" s="271"/>
      <c r="GH1607" s="271"/>
      <c r="GI1607" s="271"/>
      <c r="GJ1607" s="271"/>
      <c r="GK1607" s="271"/>
      <c r="GL1607" s="271"/>
      <c r="GM1607" s="271"/>
      <c r="GN1607" s="271"/>
      <c r="GO1607" s="271"/>
      <c r="GP1607" s="271"/>
      <c r="GQ1607" s="271"/>
      <c r="GR1607" s="271"/>
      <c r="GS1607" s="271"/>
      <c r="GT1607" s="271"/>
      <c r="GU1607" s="271"/>
      <c r="GV1607" s="271"/>
      <c r="GW1607" s="271"/>
      <c r="GX1607" s="271"/>
      <c r="GY1607" s="271"/>
      <c r="GZ1607" s="271"/>
      <c r="HA1607" s="271"/>
      <c r="HB1607" s="271"/>
      <c r="HC1607" s="271"/>
      <c r="HD1607" s="271"/>
      <c r="HE1607" s="271"/>
      <c r="HF1607" s="271"/>
      <c r="HG1607" s="271"/>
      <c r="HH1607" s="271"/>
      <c r="HI1607" s="271"/>
      <c r="HJ1607" s="271"/>
      <c r="HK1607" s="271"/>
      <c r="HL1607" s="271"/>
      <c r="HM1607" s="271"/>
      <c r="HN1607" s="271"/>
      <c r="HO1607" s="271"/>
      <c r="HP1607" s="271"/>
      <c r="HQ1607" s="271"/>
      <c r="HR1607" s="271"/>
      <c r="HS1607" s="271"/>
      <c r="HT1607" s="271"/>
      <c r="HU1607" s="271"/>
      <c r="HV1607" s="271"/>
      <c r="HW1607" s="271"/>
      <c r="HX1607" s="271"/>
      <c r="HY1607" s="271"/>
      <c r="HZ1607" s="271"/>
      <c r="IA1607" s="271"/>
      <c r="IB1607" s="271"/>
      <c r="IC1607" s="271"/>
      <c r="ID1607" s="271"/>
      <c r="IE1607" s="271"/>
      <c r="IF1607" s="271"/>
      <c r="IG1607" s="271"/>
      <c r="IH1607" s="271"/>
      <c r="II1607" s="271"/>
      <c r="IJ1607" s="271"/>
      <c r="IK1607" s="271"/>
      <c r="IL1607" s="271"/>
      <c r="IM1607" s="271"/>
      <c r="IN1607" s="271"/>
      <c r="IO1607" s="271"/>
      <c r="IP1607" s="271"/>
      <c r="IQ1607" s="271"/>
      <c r="IR1607" s="271"/>
      <c r="IS1607" s="271"/>
      <c r="IT1607" s="271"/>
      <c r="IU1607" s="271"/>
      <c r="IV1607" s="271"/>
    </row>
    <row r="1608" spans="1:256" s="250" customFormat="1" x14ac:dyDescent="0.2">
      <c r="A1608" s="240" t="s">
        <v>1247</v>
      </c>
      <c r="B1608" s="278">
        <v>36970.913194444445</v>
      </c>
      <c r="C1608" s="278">
        <v>36976.527777777781</v>
      </c>
      <c r="D1608" s="240" t="s">
        <v>1388</v>
      </c>
      <c r="E1608" s="240" t="s">
        <v>1389</v>
      </c>
      <c r="F1608" s="240"/>
      <c r="G1608" s="240">
        <v>50</v>
      </c>
      <c r="H1608" s="240"/>
      <c r="I1608" s="240"/>
      <c r="J1608" s="240"/>
      <c r="K1608" s="240"/>
      <c r="L1608" s="240"/>
      <c r="M1608" s="240">
        <v>3238.98</v>
      </c>
      <c r="N1608" s="240"/>
      <c r="O1608" s="240">
        <v>15.57</v>
      </c>
      <c r="P1608" s="240"/>
      <c r="Q1608" s="240">
        <v>43</v>
      </c>
      <c r="R1608" s="240" t="s">
        <v>1784</v>
      </c>
      <c r="S1608" s="240">
        <v>1.2999999999999999E-2</v>
      </c>
      <c r="T1608" s="240"/>
      <c r="U1608" s="240">
        <v>0.69</v>
      </c>
      <c r="V1608" s="240"/>
      <c r="W1608" s="240">
        <v>8.6</v>
      </c>
      <c r="X1608" s="240"/>
      <c r="Y1608" s="240"/>
      <c r="Z1608" s="240"/>
      <c r="AA1608" s="240">
        <v>438</v>
      </c>
      <c r="AB1608" s="240"/>
      <c r="AC1608" s="240">
        <v>2060</v>
      </c>
      <c r="AD1608" s="240" t="s">
        <v>1784</v>
      </c>
      <c r="AE1608" s="240">
        <v>18</v>
      </c>
      <c r="AF1608" s="240" t="s">
        <v>1784</v>
      </c>
      <c r="AG1608" s="240">
        <v>18</v>
      </c>
      <c r="AH1608" s="240"/>
      <c r="AI1608" s="240"/>
      <c r="AJ1608" s="240"/>
      <c r="AK1608" s="240"/>
      <c r="AL1608" s="240"/>
      <c r="AM1608" s="240">
        <v>8.33</v>
      </c>
      <c r="AN1608" s="240"/>
      <c r="AO1608" s="240">
        <v>298</v>
      </c>
      <c r="AP1608" s="240"/>
      <c r="AQ1608" s="240"/>
      <c r="AR1608" s="240"/>
      <c r="AS1608" s="240"/>
      <c r="AT1608" s="240"/>
      <c r="AU1608" s="240"/>
      <c r="AV1608" s="240"/>
      <c r="AW1608" s="240"/>
      <c r="AX1608" s="240"/>
      <c r="AY1608" s="240"/>
      <c r="AZ1608" s="240"/>
      <c r="BA1608" s="240">
        <v>15</v>
      </c>
      <c r="BB1608" s="240"/>
      <c r="BC1608" s="240"/>
      <c r="BD1608" s="240"/>
      <c r="BE1608" s="240"/>
      <c r="BF1608" s="240"/>
      <c r="BG1608" s="240"/>
      <c r="BH1608" s="240"/>
      <c r="BI1608" s="240"/>
      <c r="BJ1608" s="240"/>
      <c r="BK1608" s="240"/>
      <c r="BL1608" s="240"/>
      <c r="BM1608" s="240"/>
      <c r="BN1608" s="240"/>
      <c r="BO1608" s="240"/>
      <c r="BP1608" s="240"/>
      <c r="BQ1608" s="240"/>
      <c r="BR1608" s="240"/>
      <c r="BS1608" s="240"/>
      <c r="BT1608" s="240"/>
      <c r="BU1608" s="240"/>
      <c r="BV1608" s="240"/>
      <c r="BW1608" s="240"/>
      <c r="BX1608" s="240"/>
      <c r="BY1608" s="240"/>
      <c r="BZ1608" s="240"/>
      <c r="CA1608" s="240"/>
      <c r="CB1608" s="240"/>
      <c r="CC1608" s="240"/>
      <c r="CD1608" s="240"/>
      <c r="CE1608" s="240"/>
      <c r="CF1608" s="240"/>
      <c r="CG1608" s="240"/>
      <c r="CH1608" s="240"/>
      <c r="CI1608" s="240"/>
      <c r="CJ1608" s="240"/>
      <c r="CK1608" s="240"/>
      <c r="CL1608" s="240"/>
      <c r="CM1608" s="240"/>
      <c r="CN1608" s="240"/>
      <c r="CO1608" s="240"/>
      <c r="CP1608" s="240"/>
      <c r="CQ1608" s="240"/>
      <c r="CR1608" s="240"/>
      <c r="CS1608" s="240"/>
      <c r="CT1608" s="240"/>
      <c r="CU1608" s="240"/>
      <c r="CV1608" s="240"/>
      <c r="CW1608" s="240"/>
      <c r="CX1608" s="271"/>
      <c r="CY1608" s="271"/>
      <c r="CZ1608" s="271"/>
      <c r="DA1608" s="271"/>
      <c r="DB1608" s="271"/>
      <c r="DC1608" s="271"/>
      <c r="DD1608" s="271"/>
      <c r="DE1608" s="271"/>
      <c r="DF1608" s="271"/>
      <c r="DG1608" s="271"/>
      <c r="DH1608" s="271"/>
      <c r="DI1608" s="271"/>
      <c r="DJ1608" s="271"/>
      <c r="DK1608" s="271"/>
      <c r="DL1608" s="271"/>
      <c r="DM1608" s="271"/>
      <c r="DN1608" s="271"/>
      <c r="DO1608" s="271"/>
      <c r="DP1608" s="271"/>
      <c r="DQ1608" s="271"/>
      <c r="DR1608" s="271"/>
      <c r="DS1608" s="271"/>
      <c r="DT1608" s="271"/>
      <c r="DU1608" s="271"/>
      <c r="DV1608" s="271"/>
      <c r="DW1608" s="271"/>
      <c r="DX1608" s="271"/>
      <c r="DY1608" s="271"/>
      <c r="DZ1608" s="271"/>
      <c r="EA1608" s="271"/>
      <c r="EB1608" s="271"/>
      <c r="EC1608" s="271"/>
      <c r="ED1608" s="271"/>
      <c r="EE1608" s="271"/>
      <c r="EF1608" s="271"/>
      <c r="EG1608" s="271"/>
      <c r="EH1608" s="271"/>
      <c r="EI1608" s="271"/>
      <c r="EJ1608" s="271"/>
      <c r="EK1608" s="271"/>
      <c r="EL1608" s="271"/>
      <c r="EM1608" s="271"/>
      <c r="EN1608" s="271"/>
      <c r="EO1608" s="271"/>
      <c r="EP1608" s="271"/>
      <c r="EQ1608" s="271"/>
      <c r="ER1608" s="271"/>
      <c r="ES1608" s="271"/>
      <c r="ET1608" s="271"/>
      <c r="EU1608" s="271"/>
      <c r="EV1608" s="271"/>
      <c r="EW1608" s="271"/>
      <c r="EX1608" s="271"/>
      <c r="EY1608" s="271"/>
      <c r="EZ1608" s="271"/>
      <c r="FA1608" s="271"/>
      <c r="FB1608" s="271"/>
      <c r="FC1608" s="271"/>
      <c r="FD1608" s="271"/>
      <c r="FE1608" s="271"/>
      <c r="FF1608" s="271"/>
      <c r="FG1608" s="271"/>
      <c r="FH1608" s="271"/>
      <c r="FI1608" s="271"/>
      <c r="FJ1608" s="271"/>
      <c r="FK1608" s="271"/>
      <c r="FL1608" s="271"/>
      <c r="FM1608" s="271"/>
      <c r="FN1608" s="271"/>
      <c r="FO1608" s="271"/>
      <c r="FP1608" s="271"/>
      <c r="FQ1608" s="271"/>
      <c r="FR1608" s="271"/>
      <c r="FS1608" s="271"/>
      <c r="FT1608" s="271"/>
      <c r="FU1608" s="271"/>
      <c r="FV1608" s="271"/>
      <c r="FW1608" s="271"/>
      <c r="FX1608" s="271"/>
      <c r="FY1608" s="271"/>
      <c r="FZ1608" s="271"/>
      <c r="GA1608" s="271"/>
      <c r="GB1608" s="271"/>
      <c r="GC1608" s="271"/>
      <c r="GD1608" s="271"/>
      <c r="GE1608" s="271"/>
      <c r="GF1608" s="271"/>
      <c r="GG1608" s="271"/>
      <c r="GH1608" s="271"/>
      <c r="GI1608" s="271"/>
      <c r="GJ1608" s="271"/>
      <c r="GK1608" s="271"/>
      <c r="GL1608" s="271"/>
      <c r="GM1608" s="271"/>
      <c r="GN1608" s="271"/>
      <c r="GO1608" s="271"/>
      <c r="GP1608" s="271"/>
      <c r="GQ1608" s="271"/>
      <c r="GR1608" s="271"/>
      <c r="GS1608" s="271"/>
      <c r="GT1608" s="271"/>
      <c r="GU1608" s="271"/>
      <c r="GV1608" s="271"/>
      <c r="GW1608" s="271"/>
      <c r="GX1608" s="271"/>
      <c r="GY1608" s="271"/>
      <c r="GZ1608" s="271"/>
      <c r="HA1608" s="271"/>
      <c r="HB1608" s="271"/>
      <c r="HC1608" s="271"/>
      <c r="HD1608" s="271"/>
      <c r="HE1608" s="271"/>
      <c r="HF1608" s="271"/>
      <c r="HG1608" s="271"/>
      <c r="HH1608" s="271"/>
      <c r="HI1608" s="271"/>
      <c r="HJ1608" s="271"/>
      <c r="HK1608" s="271"/>
      <c r="HL1608" s="271"/>
      <c r="HM1608" s="271"/>
      <c r="HN1608" s="271"/>
      <c r="HO1608" s="271"/>
      <c r="HP1608" s="271"/>
      <c r="HQ1608" s="271"/>
      <c r="HR1608" s="271"/>
      <c r="HS1608" s="271"/>
      <c r="HT1608" s="271"/>
      <c r="HU1608" s="271"/>
      <c r="HV1608" s="271"/>
      <c r="HW1608" s="271"/>
      <c r="HX1608" s="271"/>
      <c r="HY1608" s="271"/>
      <c r="HZ1608" s="271"/>
      <c r="IA1608" s="271"/>
      <c r="IB1608" s="271"/>
      <c r="IC1608" s="271"/>
      <c r="ID1608" s="271"/>
      <c r="IE1608" s="271"/>
      <c r="IF1608" s="271"/>
      <c r="IG1608" s="271"/>
      <c r="IH1608" s="271"/>
      <c r="II1608" s="271"/>
      <c r="IJ1608" s="271"/>
      <c r="IK1608" s="271"/>
      <c r="IL1608" s="271"/>
      <c r="IM1608" s="271"/>
      <c r="IN1608" s="271"/>
      <c r="IO1608" s="271"/>
      <c r="IP1608" s="271"/>
      <c r="IQ1608" s="271"/>
      <c r="IR1608" s="271"/>
      <c r="IS1608" s="271"/>
      <c r="IT1608" s="271"/>
      <c r="IU1608" s="271"/>
      <c r="IV1608" s="271"/>
    </row>
    <row r="1609" spans="1:256" s="250" customFormat="1" x14ac:dyDescent="0.2">
      <c r="A1609" s="240" t="s">
        <v>1247</v>
      </c>
      <c r="B1609" s="278">
        <v>36984.512499999997</v>
      </c>
      <c r="C1609" s="278"/>
      <c r="D1609" s="240" t="s">
        <v>1390</v>
      </c>
      <c r="E1609" s="240" t="s">
        <v>1391</v>
      </c>
      <c r="F1609" s="240"/>
      <c r="G1609" s="240">
        <v>10</v>
      </c>
      <c r="H1609" s="240"/>
      <c r="I1609" s="240"/>
      <c r="J1609" s="240"/>
      <c r="K1609" s="240">
        <v>5.0999999999999996</v>
      </c>
      <c r="L1609" s="240"/>
      <c r="M1609" s="240"/>
      <c r="N1609" s="240" t="s">
        <v>1784</v>
      </c>
      <c r="O1609" s="240">
        <v>15</v>
      </c>
      <c r="P1609" s="240"/>
      <c r="Q1609" s="240">
        <v>42</v>
      </c>
      <c r="R1609" s="240" t="s">
        <v>1784</v>
      </c>
      <c r="S1609" s="240">
        <v>1.2999999999999999E-2</v>
      </c>
      <c r="T1609" s="240"/>
      <c r="U1609" s="240">
        <v>0.54</v>
      </c>
      <c r="V1609" s="240"/>
      <c r="W1609" s="240">
        <v>7.3</v>
      </c>
      <c r="X1609" s="240"/>
      <c r="Y1609" s="240"/>
      <c r="Z1609" s="240"/>
      <c r="AA1609" s="240">
        <v>313</v>
      </c>
      <c r="AB1609" s="240"/>
      <c r="AC1609" s="240">
        <v>1600</v>
      </c>
      <c r="AD1609" s="240" t="s">
        <v>1784</v>
      </c>
      <c r="AE1609" s="240">
        <v>18</v>
      </c>
      <c r="AF1609" s="240" t="s">
        <v>1784</v>
      </c>
      <c r="AG1609" s="240">
        <v>18</v>
      </c>
      <c r="AH1609" s="240"/>
      <c r="AI1609" s="240"/>
      <c r="AJ1609" s="240"/>
      <c r="AK1609" s="240"/>
      <c r="AL1609" s="240"/>
      <c r="AM1609" s="240">
        <v>8.17</v>
      </c>
      <c r="AN1609" s="240"/>
      <c r="AO1609" s="240">
        <v>262</v>
      </c>
      <c r="AP1609" s="240"/>
      <c r="AQ1609" s="240"/>
      <c r="AR1609" s="240"/>
      <c r="AS1609" s="240"/>
      <c r="AT1609" s="240"/>
      <c r="AU1609" s="240"/>
      <c r="AV1609" s="240"/>
      <c r="AW1609" s="240"/>
      <c r="AX1609" s="240"/>
      <c r="AY1609" s="240"/>
      <c r="AZ1609" s="240"/>
      <c r="BA1609" s="240"/>
      <c r="BB1609" s="240"/>
      <c r="BC1609" s="240"/>
      <c r="BD1609" s="240"/>
      <c r="BE1609" s="240"/>
      <c r="BF1609" s="240"/>
      <c r="BG1609" s="240"/>
      <c r="BH1609" s="240"/>
      <c r="BI1609" s="240"/>
      <c r="BJ1609" s="240"/>
      <c r="BK1609" s="240"/>
      <c r="BL1609" s="240"/>
      <c r="BM1609" s="240"/>
      <c r="BN1609" s="240"/>
      <c r="BO1609" s="240"/>
      <c r="BP1609" s="240"/>
      <c r="BQ1609" s="240"/>
      <c r="BR1609" s="240"/>
      <c r="BS1609" s="240"/>
      <c r="BT1609" s="240"/>
      <c r="BU1609" s="240"/>
      <c r="BV1609" s="240"/>
      <c r="BW1609" s="240"/>
      <c r="BX1609" s="240"/>
      <c r="BY1609" s="240"/>
      <c r="BZ1609" s="240"/>
      <c r="CA1609" s="240"/>
      <c r="CB1609" s="240"/>
      <c r="CC1609" s="240"/>
      <c r="CD1609" s="240"/>
      <c r="CE1609" s="240"/>
      <c r="CF1609" s="240"/>
      <c r="CG1609" s="240"/>
      <c r="CH1609" s="240"/>
      <c r="CI1609" s="240"/>
      <c r="CJ1609" s="240"/>
      <c r="CK1609" s="240"/>
      <c r="CL1609" s="240"/>
      <c r="CM1609" s="240"/>
      <c r="CN1609" s="240"/>
      <c r="CO1609" s="240"/>
      <c r="CP1609" s="240"/>
      <c r="CQ1609" s="240"/>
      <c r="CR1609" s="240"/>
      <c r="CS1609" s="240"/>
      <c r="CT1609" s="240"/>
      <c r="CU1609" s="240"/>
      <c r="CV1609" s="240"/>
      <c r="CW1609" s="240"/>
      <c r="CX1609" s="271"/>
      <c r="CY1609" s="271"/>
      <c r="CZ1609" s="271"/>
      <c r="DA1609" s="271"/>
      <c r="DB1609" s="271"/>
      <c r="DC1609" s="271"/>
      <c r="DD1609" s="271"/>
      <c r="DE1609" s="271"/>
      <c r="DF1609" s="271"/>
      <c r="DG1609" s="271"/>
      <c r="DH1609" s="271"/>
      <c r="DI1609" s="271"/>
      <c r="DJ1609" s="271"/>
      <c r="DK1609" s="271"/>
      <c r="DL1609" s="271"/>
      <c r="DM1609" s="271"/>
      <c r="DN1609" s="271"/>
      <c r="DO1609" s="271"/>
      <c r="DP1609" s="271"/>
      <c r="DQ1609" s="271"/>
      <c r="DR1609" s="271"/>
      <c r="DS1609" s="271"/>
      <c r="DT1609" s="271"/>
      <c r="DU1609" s="271"/>
      <c r="DV1609" s="271"/>
      <c r="DW1609" s="271"/>
      <c r="DX1609" s="271"/>
      <c r="DY1609" s="271"/>
      <c r="DZ1609" s="271"/>
      <c r="EA1609" s="271"/>
      <c r="EB1609" s="271"/>
      <c r="EC1609" s="271"/>
      <c r="ED1609" s="271"/>
      <c r="EE1609" s="271"/>
      <c r="EF1609" s="271"/>
      <c r="EG1609" s="271"/>
      <c r="EH1609" s="271"/>
      <c r="EI1609" s="271"/>
      <c r="EJ1609" s="271"/>
      <c r="EK1609" s="271"/>
      <c r="EL1609" s="271"/>
      <c r="EM1609" s="271"/>
      <c r="EN1609" s="271"/>
      <c r="EO1609" s="271"/>
      <c r="EP1609" s="271"/>
      <c r="EQ1609" s="271"/>
      <c r="ER1609" s="271"/>
      <c r="ES1609" s="271"/>
      <c r="ET1609" s="271"/>
      <c r="EU1609" s="271"/>
      <c r="EV1609" s="271"/>
      <c r="EW1609" s="271"/>
      <c r="EX1609" s="271"/>
      <c r="EY1609" s="271"/>
      <c r="EZ1609" s="271"/>
      <c r="FA1609" s="271"/>
      <c r="FB1609" s="271"/>
      <c r="FC1609" s="271"/>
      <c r="FD1609" s="271"/>
      <c r="FE1609" s="271"/>
      <c r="FF1609" s="271"/>
      <c r="FG1609" s="271"/>
      <c r="FH1609" s="271"/>
      <c r="FI1609" s="271"/>
      <c r="FJ1609" s="271"/>
      <c r="FK1609" s="271"/>
      <c r="FL1609" s="271"/>
      <c r="FM1609" s="271"/>
      <c r="FN1609" s="271"/>
      <c r="FO1609" s="271"/>
      <c r="FP1609" s="271"/>
      <c r="FQ1609" s="271"/>
      <c r="FR1609" s="271"/>
      <c r="FS1609" s="271"/>
      <c r="FT1609" s="271"/>
      <c r="FU1609" s="271"/>
      <c r="FV1609" s="271"/>
      <c r="FW1609" s="271"/>
      <c r="FX1609" s="271"/>
      <c r="FY1609" s="271"/>
      <c r="FZ1609" s="271"/>
      <c r="GA1609" s="271"/>
      <c r="GB1609" s="271"/>
      <c r="GC1609" s="271"/>
      <c r="GD1609" s="271"/>
      <c r="GE1609" s="271"/>
      <c r="GF1609" s="271"/>
      <c r="GG1609" s="271"/>
      <c r="GH1609" s="271"/>
      <c r="GI1609" s="271"/>
      <c r="GJ1609" s="271"/>
      <c r="GK1609" s="271"/>
      <c r="GL1609" s="271"/>
      <c r="GM1609" s="271"/>
      <c r="GN1609" s="271"/>
      <c r="GO1609" s="271"/>
      <c r="GP1609" s="271"/>
      <c r="GQ1609" s="271"/>
      <c r="GR1609" s="271"/>
      <c r="GS1609" s="271"/>
      <c r="GT1609" s="271"/>
      <c r="GU1609" s="271"/>
      <c r="GV1609" s="271"/>
      <c r="GW1609" s="271"/>
      <c r="GX1609" s="271"/>
      <c r="GY1609" s="271"/>
      <c r="GZ1609" s="271"/>
      <c r="HA1609" s="271"/>
      <c r="HB1609" s="271"/>
      <c r="HC1609" s="271"/>
      <c r="HD1609" s="271"/>
      <c r="HE1609" s="271"/>
      <c r="HF1609" s="271"/>
      <c r="HG1609" s="271"/>
      <c r="HH1609" s="271"/>
      <c r="HI1609" s="271"/>
      <c r="HJ1609" s="271"/>
      <c r="HK1609" s="271"/>
      <c r="HL1609" s="271"/>
      <c r="HM1609" s="271"/>
      <c r="HN1609" s="271"/>
      <c r="HO1609" s="271"/>
      <c r="HP1609" s="271"/>
      <c r="HQ1609" s="271"/>
      <c r="HR1609" s="271"/>
      <c r="HS1609" s="271"/>
      <c r="HT1609" s="271"/>
      <c r="HU1609" s="271"/>
      <c r="HV1609" s="271"/>
      <c r="HW1609" s="271"/>
      <c r="HX1609" s="271"/>
      <c r="HY1609" s="271"/>
      <c r="HZ1609" s="271"/>
      <c r="IA1609" s="271"/>
      <c r="IB1609" s="271"/>
      <c r="IC1609" s="271"/>
      <c r="ID1609" s="271"/>
      <c r="IE1609" s="271"/>
      <c r="IF1609" s="271"/>
      <c r="IG1609" s="271"/>
      <c r="IH1609" s="271"/>
      <c r="II1609" s="271"/>
      <c r="IJ1609" s="271"/>
      <c r="IK1609" s="271"/>
      <c r="IL1609" s="271"/>
      <c r="IM1609" s="271"/>
      <c r="IN1609" s="271"/>
      <c r="IO1609" s="271"/>
      <c r="IP1609" s="271"/>
      <c r="IQ1609" s="271"/>
      <c r="IR1609" s="271"/>
      <c r="IS1609" s="271"/>
      <c r="IT1609" s="271"/>
      <c r="IU1609" s="271"/>
      <c r="IV1609" s="271"/>
    </row>
    <row r="1610" spans="1:256" s="250" customFormat="1" x14ac:dyDescent="0.2">
      <c r="A1610" s="240" t="s">
        <v>1247</v>
      </c>
      <c r="B1610" s="278">
        <v>36999.397222222222</v>
      </c>
      <c r="C1610" s="278"/>
      <c r="D1610" s="240" t="s">
        <v>1392</v>
      </c>
      <c r="E1610" s="240" t="s">
        <v>1393</v>
      </c>
      <c r="F1610" s="240"/>
      <c r="G1610" s="240">
        <v>10</v>
      </c>
      <c r="H1610" s="240"/>
      <c r="I1610" s="240"/>
      <c r="J1610" s="240"/>
      <c r="K1610" s="240">
        <v>6.5</v>
      </c>
      <c r="L1610" s="240"/>
      <c r="M1610" s="240"/>
      <c r="N1610" s="240"/>
      <c r="O1610" s="240">
        <v>8.6</v>
      </c>
      <c r="P1610" s="240"/>
      <c r="Q1610" s="240">
        <v>39</v>
      </c>
      <c r="R1610" s="240"/>
      <c r="S1610" s="240">
        <v>2.5999999999999999E-2</v>
      </c>
      <c r="T1610" s="240"/>
      <c r="U1610" s="240"/>
      <c r="V1610" s="240"/>
      <c r="W1610" s="240"/>
      <c r="X1610" s="240"/>
      <c r="Y1610" s="240"/>
      <c r="Z1610" s="240"/>
      <c r="AA1610" s="240"/>
      <c r="AB1610" s="240"/>
      <c r="AC1610" s="240"/>
      <c r="AD1610" s="240" t="s">
        <v>1784</v>
      </c>
      <c r="AE1610" s="240">
        <v>18</v>
      </c>
      <c r="AF1610" s="240" t="s">
        <v>1784</v>
      </c>
      <c r="AG1610" s="240">
        <v>18</v>
      </c>
      <c r="AH1610" s="240"/>
      <c r="AI1610" s="240"/>
      <c r="AJ1610" s="240"/>
      <c r="AK1610" s="240"/>
      <c r="AL1610" s="240"/>
      <c r="AM1610" s="240"/>
      <c r="AN1610" s="240"/>
      <c r="AO1610" s="240"/>
      <c r="AP1610" s="240"/>
      <c r="AQ1610" s="240"/>
      <c r="AR1610" s="240"/>
      <c r="AS1610" s="240"/>
      <c r="AT1610" s="240"/>
      <c r="AU1610" s="240"/>
      <c r="AV1610" s="240"/>
      <c r="AW1610" s="240"/>
      <c r="AX1610" s="240"/>
      <c r="AY1610" s="240"/>
      <c r="AZ1610" s="240"/>
      <c r="BA1610" s="240"/>
      <c r="BB1610" s="240"/>
      <c r="BC1610" s="240"/>
      <c r="BD1610" s="240"/>
      <c r="BE1610" s="240"/>
      <c r="BF1610" s="240"/>
      <c r="BG1610" s="240"/>
      <c r="BH1610" s="240"/>
      <c r="BI1610" s="240"/>
      <c r="BJ1610" s="240"/>
      <c r="BK1610" s="240"/>
      <c r="BL1610" s="240"/>
      <c r="BM1610" s="240"/>
      <c r="BN1610" s="240"/>
      <c r="BO1610" s="240"/>
      <c r="BP1610" s="240"/>
      <c r="BQ1610" s="240"/>
      <c r="BR1610" s="240"/>
      <c r="BS1610" s="240"/>
      <c r="BT1610" s="240"/>
      <c r="BU1610" s="240"/>
      <c r="BV1610" s="240"/>
      <c r="BW1610" s="240"/>
      <c r="BX1610" s="240"/>
      <c r="BY1610" s="240"/>
      <c r="BZ1610" s="240"/>
      <c r="CA1610" s="240"/>
      <c r="CB1610" s="240"/>
      <c r="CC1610" s="240"/>
      <c r="CD1610" s="240"/>
      <c r="CE1610" s="240"/>
      <c r="CF1610" s="240"/>
      <c r="CG1610" s="240"/>
      <c r="CH1610" s="240"/>
      <c r="CI1610" s="240"/>
      <c r="CJ1610" s="240"/>
      <c r="CK1610" s="240"/>
      <c r="CL1610" s="240"/>
      <c r="CM1610" s="240"/>
      <c r="CN1610" s="240"/>
      <c r="CO1610" s="240"/>
      <c r="CP1610" s="240"/>
      <c r="CQ1610" s="240"/>
      <c r="CR1610" s="240"/>
      <c r="CS1610" s="240"/>
      <c r="CT1610" s="240"/>
      <c r="CU1610" s="240"/>
      <c r="CV1610" s="240"/>
      <c r="CW1610" s="240"/>
      <c r="CX1610" s="271"/>
      <c r="CY1610" s="271"/>
      <c r="CZ1610" s="271"/>
      <c r="DA1610" s="271"/>
      <c r="DB1610" s="271"/>
      <c r="DC1610" s="271"/>
      <c r="DD1610" s="271"/>
      <c r="DE1610" s="271"/>
      <c r="DF1610" s="271"/>
      <c r="DG1610" s="271"/>
      <c r="DH1610" s="271"/>
      <c r="DI1610" s="271"/>
      <c r="DJ1610" s="271"/>
      <c r="DK1610" s="271"/>
      <c r="DL1610" s="271"/>
      <c r="DM1610" s="271"/>
      <c r="DN1610" s="271"/>
      <c r="DO1610" s="271"/>
      <c r="DP1610" s="271"/>
      <c r="DQ1610" s="271"/>
      <c r="DR1610" s="271"/>
      <c r="DS1610" s="271"/>
      <c r="DT1610" s="271"/>
      <c r="DU1610" s="271"/>
      <c r="DV1610" s="271"/>
      <c r="DW1610" s="271"/>
      <c r="DX1610" s="271"/>
      <c r="DY1610" s="271"/>
      <c r="DZ1610" s="271"/>
      <c r="EA1610" s="271"/>
      <c r="EB1610" s="271"/>
      <c r="EC1610" s="271"/>
      <c r="ED1610" s="271"/>
      <c r="EE1610" s="271"/>
      <c r="EF1610" s="271"/>
      <c r="EG1610" s="271"/>
      <c r="EH1610" s="271"/>
      <c r="EI1610" s="271"/>
      <c r="EJ1610" s="271"/>
      <c r="EK1610" s="271"/>
      <c r="EL1610" s="271"/>
      <c r="EM1610" s="271"/>
      <c r="EN1610" s="271"/>
      <c r="EO1610" s="271"/>
      <c r="EP1610" s="271"/>
      <c r="EQ1610" s="271"/>
      <c r="ER1610" s="271"/>
      <c r="ES1610" s="271"/>
      <c r="ET1610" s="271"/>
      <c r="EU1610" s="271"/>
      <c r="EV1610" s="271"/>
      <c r="EW1610" s="271"/>
      <c r="EX1610" s="271"/>
      <c r="EY1610" s="271"/>
      <c r="EZ1610" s="271"/>
      <c r="FA1610" s="271"/>
      <c r="FB1610" s="271"/>
      <c r="FC1610" s="271"/>
      <c r="FD1610" s="271"/>
      <c r="FE1610" s="271"/>
      <c r="FF1610" s="271"/>
      <c r="FG1610" s="271"/>
      <c r="FH1610" s="271"/>
      <c r="FI1610" s="271"/>
      <c r="FJ1610" s="271"/>
      <c r="FK1610" s="271"/>
      <c r="FL1610" s="271"/>
      <c r="FM1610" s="271"/>
      <c r="FN1610" s="271"/>
      <c r="FO1610" s="271"/>
      <c r="FP1610" s="271"/>
      <c r="FQ1610" s="271"/>
      <c r="FR1610" s="271"/>
      <c r="FS1610" s="271"/>
      <c r="FT1610" s="271"/>
      <c r="FU1610" s="271"/>
      <c r="FV1610" s="271"/>
      <c r="FW1610" s="271"/>
      <c r="FX1610" s="271"/>
      <c r="FY1610" s="271"/>
      <c r="FZ1610" s="271"/>
      <c r="GA1610" s="271"/>
      <c r="GB1610" s="271"/>
      <c r="GC1610" s="271"/>
      <c r="GD1610" s="271"/>
      <c r="GE1610" s="271"/>
      <c r="GF1610" s="271"/>
      <c r="GG1610" s="271"/>
      <c r="GH1610" s="271"/>
      <c r="GI1610" s="271"/>
      <c r="GJ1610" s="271"/>
      <c r="GK1610" s="271"/>
      <c r="GL1610" s="271"/>
      <c r="GM1610" s="271"/>
      <c r="GN1610" s="271"/>
      <c r="GO1610" s="271"/>
      <c r="GP1610" s="271"/>
      <c r="GQ1610" s="271"/>
      <c r="GR1610" s="271"/>
      <c r="GS1610" s="271"/>
      <c r="GT1610" s="271"/>
      <c r="GU1610" s="271"/>
      <c r="GV1610" s="271"/>
      <c r="GW1610" s="271"/>
      <c r="GX1610" s="271"/>
      <c r="GY1610" s="271"/>
      <c r="GZ1610" s="271"/>
      <c r="HA1610" s="271"/>
      <c r="HB1610" s="271"/>
      <c r="HC1610" s="271"/>
      <c r="HD1610" s="271"/>
      <c r="HE1610" s="271"/>
      <c r="HF1610" s="271"/>
      <c r="HG1610" s="271"/>
      <c r="HH1610" s="271"/>
      <c r="HI1610" s="271"/>
      <c r="HJ1610" s="271"/>
      <c r="HK1610" s="271"/>
      <c r="HL1610" s="271"/>
      <c r="HM1610" s="271"/>
      <c r="HN1610" s="271"/>
      <c r="HO1610" s="271"/>
      <c r="HP1610" s="271"/>
      <c r="HQ1610" s="271"/>
      <c r="HR1610" s="271"/>
      <c r="HS1610" s="271"/>
      <c r="HT1610" s="271"/>
      <c r="HU1610" s="271"/>
      <c r="HV1610" s="271"/>
      <c r="HW1610" s="271"/>
      <c r="HX1610" s="271"/>
      <c r="HY1610" s="271"/>
      <c r="HZ1610" s="271"/>
      <c r="IA1610" s="271"/>
      <c r="IB1610" s="271"/>
      <c r="IC1610" s="271"/>
      <c r="ID1610" s="271"/>
      <c r="IE1610" s="271"/>
      <c r="IF1610" s="271"/>
      <c r="IG1610" s="271"/>
      <c r="IH1610" s="271"/>
      <c r="II1610" s="271"/>
      <c r="IJ1610" s="271"/>
      <c r="IK1610" s="271"/>
      <c r="IL1610" s="271"/>
      <c r="IM1610" s="271"/>
      <c r="IN1610" s="271"/>
      <c r="IO1610" s="271"/>
      <c r="IP1610" s="271"/>
      <c r="IQ1610" s="271"/>
      <c r="IR1610" s="271"/>
      <c r="IS1610" s="271"/>
      <c r="IT1610" s="271"/>
      <c r="IU1610" s="271"/>
      <c r="IV1610" s="271"/>
    </row>
    <row r="1611" spans="1:256" s="250" customFormat="1" x14ac:dyDescent="0.2">
      <c r="A1611" s="240" t="s">
        <v>1247</v>
      </c>
      <c r="B1611" s="278">
        <v>37013.621527777781</v>
      </c>
      <c r="C1611" s="278"/>
      <c r="D1611" s="240" t="s">
        <v>1394</v>
      </c>
      <c r="E1611" s="240" t="s">
        <v>1395</v>
      </c>
      <c r="F1611" s="240"/>
      <c r="G1611" s="240">
        <v>10</v>
      </c>
      <c r="H1611" s="240"/>
      <c r="I1611" s="240"/>
      <c r="J1611" s="240"/>
      <c r="K1611" s="240">
        <v>6.2</v>
      </c>
      <c r="L1611" s="240"/>
      <c r="M1611" s="240"/>
      <c r="N1611" s="240" t="s">
        <v>1784</v>
      </c>
      <c r="O1611" s="240">
        <v>6</v>
      </c>
      <c r="P1611" s="240"/>
      <c r="Q1611" s="240">
        <v>26</v>
      </c>
      <c r="R1611" s="240"/>
      <c r="S1611" s="240">
        <v>3.1E-2</v>
      </c>
      <c r="T1611" s="240"/>
      <c r="U1611" s="240"/>
      <c r="V1611" s="240"/>
      <c r="W1611" s="240"/>
      <c r="X1611" s="240"/>
      <c r="Y1611" s="240"/>
      <c r="Z1611" s="240"/>
      <c r="AA1611" s="240"/>
      <c r="AB1611" s="240"/>
      <c r="AC1611" s="240"/>
      <c r="AD1611" s="240" t="s">
        <v>1784</v>
      </c>
      <c r="AE1611" s="240">
        <v>18</v>
      </c>
      <c r="AF1611" s="240" t="s">
        <v>1784</v>
      </c>
      <c r="AG1611" s="240">
        <v>18</v>
      </c>
      <c r="AH1611" s="240"/>
      <c r="AI1611" s="240"/>
      <c r="AJ1611" s="240"/>
      <c r="AK1611" s="240"/>
      <c r="AL1611" s="240"/>
      <c r="AM1611" s="240"/>
      <c r="AN1611" s="240"/>
      <c r="AO1611" s="240"/>
      <c r="AP1611" s="240"/>
      <c r="AQ1611" s="240"/>
      <c r="AR1611" s="240"/>
      <c r="AS1611" s="240"/>
      <c r="AT1611" s="240"/>
      <c r="AU1611" s="240"/>
      <c r="AV1611" s="240"/>
      <c r="AW1611" s="240"/>
      <c r="AX1611" s="240"/>
      <c r="AY1611" s="240"/>
      <c r="AZ1611" s="240"/>
      <c r="BA1611" s="240"/>
      <c r="BB1611" s="240"/>
      <c r="BC1611" s="240"/>
      <c r="BD1611" s="240"/>
      <c r="BE1611" s="240"/>
      <c r="BF1611" s="240"/>
      <c r="BG1611" s="240"/>
      <c r="BH1611" s="240"/>
      <c r="BI1611" s="240"/>
      <c r="BJ1611" s="240"/>
      <c r="BK1611" s="240"/>
      <c r="BL1611" s="240"/>
      <c r="BM1611" s="240"/>
      <c r="BN1611" s="240"/>
      <c r="BO1611" s="240"/>
      <c r="BP1611" s="240"/>
      <c r="BQ1611" s="240"/>
      <c r="BR1611" s="240"/>
      <c r="BS1611" s="240"/>
      <c r="BT1611" s="240"/>
      <c r="BU1611" s="240"/>
      <c r="BV1611" s="240"/>
      <c r="BW1611" s="240"/>
      <c r="BX1611" s="240"/>
      <c r="BY1611" s="240"/>
      <c r="BZ1611" s="240"/>
      <c r="CA1611" s="240"/>
      <c r="CB1611" s="240"/>
      <c r="CC1611" s="240"/>
      <c r="CD1611" s="240"/>
      <c r="CE1611" s="240"/>
      <c r="CF1611" s="240"/>
      <c r="CG1611" s="240"/>
      <c r="CH1611" s="240"/>
      <c r="CI1611" s="240"/>
      <c r="CJ1611" s="240"/>
      <c r="CK1611" s="240"/>
      <c r="CL1611" s="240"/>
      <c r="CM1611" s="240"/>
      <c r="CN1611" s="240"/>
      <c r="CO1611" s="240"/>
      <c r="CP1611" s="240"/>
      <c r="CQ1611" s="240"/>
      <c r="CR1611" s="240"/>
      <c r="CS1611" s="240"/>
      <c r="CT1611" s="240"/>
      <c r="CU1611" s="240"/>
      <c r="CV1611" s="240"/>
      <c r="CW1611" s="240"/>
      <c r="CX1611" s="271"/>
      <c r="CY1611" s="271"/>
      <c r="CZ1611" s="271"/>
      <c r="DA1611" s="271"/>
      <c r="DB1611" s="271"/>
      <c r="DC1611" s="271"/>
      <c r="DD1611" s="271"/>
      <c r="DE1611" s="271"/>
      <c r="DF1611" s="271"/>
      <c r="DG1611" s="271"/>
      <c r="DH1611" s="271"/>
      <c r="DI1611" s="271"/>
      <c r="DJ1611" s="271"/>
      <c r="DK1611" s="271"/>
      <c r="DL1611" s="271"/>
      <c r="DM1611" s="271"/>
      <c r="DN1611" s="271"/>
      <c r="DO1611" s="271"/>
      <c r="DP1611" s="271"/>
      <c r="DQ1611" s="271"/>
      <c r="DR1611" s="271"/>
      <c r="DS1611" s="271"/>
      <c r="DT1611" s="271"/>
      <c r="DU1611" s="271"/>
      <c r="DV1611" s="271"/>
      <c r="DW1611" s="271"/>
      <c r="DX1611" s="271"/>
      <c r="DY1611" s="271"/>
      <c r="DZ1611" s="271"/>
      <c r="EA1611" s="271"/>
      <c r="EB1611" s="271"/>
      <c r="EC1611" s="271"/>
      <c r="ED1611" s="271"/>
      <c r="EE1611" s="271"/>
      <c r="EF1611" s="271"/>
      <c r="EG1611" s="271"/>
      <c r="EH1611" s="271"/>
      <c r="EI1611" s="271"/>
      <c r="EJ1611" s="271"/>
      <c r="EK1611" s="271"/>
      <c r="EL1611" s="271"/>
      <c r="EM1611" s="271"/>
      <c r="EN1611" s="271"/>
      <c r="EO1611" s="271"/>
      <c r="EP1611" s="271"/>
      <c r="EQ1611" s="271"/>
      <c r="ER1611" s="271"/>
      <c r="ES1611" s="271"/>
      <c r="ET1611" s="271"/>
      <c r="EU1611" s="271"/>
      <c r="EV1611" s="271"/>
      <c r="EW1611" s="271"/>
      <c r="EX1611" s="271"/>
      <c r="EY1611" s="271"/>
      <c r="EZ1611" s="271"/>
      <c r="FA1611" s="271"/>
      <c r="FB1611" s="271"/>
      <c r="FC1611" s="271"/>
      <c r="FD1611" s="271"/>
      <c r="FE1611" s="271"/>
      <c r="FF1611" s="271"/>
      <c r="FG1611" s="271"/>
      <c r="FH1611" s="271"/>
      <c r="FI1611" s="271"/>
      <c r="FJ1611" s="271"/>
      <c r="FK1611" s="271"/>
      <c r="FL1611" s="271"/>
      <c r="FM1611" s="271"/>
      <c r="FN1611" s="271"/>
      <c r="FO1611" s="271"/>
      <c r="FP1611" s="271"/>
      <c r="FQ1611" s="271"/>
      <c r="FR1611" s="271"/>
      <c r="FS1611" s="271"/>
      <c r="FT1611" s="271"/>
      <c r="FU1611" s="271"/>
      <c r="FV1611" s="271"/>
      <c r="FW1611" s="271"/>
      <c r="FX1611" s="271"/>
      <c r="FY1611" s="271"/>
      <c r="FZ1611" s="271"/>
      <c r="GA1611" s="271"/>
      <c r="GB1611" s="271"/>
      <c r="GC1611" s="271"/>
      <c r="GD1611" s="271"/>
      <c r="GE1611" s="271"/>
      <c r="GF1611" s="271"/>
      <c r="GG1611" s="271"/>
      <c r="GH1611" s="271"/>
      <c r="GI1611" s="271"/>
      <c r="GJ1611" s="271"/>
      <c r="GK1611" s="271"/>
      <c r="GL1611" s="271"/>
      <c r="GM1611" s="271"/>
      <c r="GN1611" s="271"/>
      <c r="GO1611" s="271"/>
      <c r="GP1611" s="271"/>
      <c r="GQ1611" s="271"/>
      <c r="GR1611" s="271"/>
      <c r="GS1611" s="271"/>
      <c r="GT1611" s="271"/>
      <c r="GU1611" s="271"/>
      <c r="GV1611" s="271"/>
      <c r="GW1611" s="271"/>
      <c r="GX1611" s="271"/>
      <c r="GY1611" s="271"/>
      <c r="GZ1611" s="271"/>
      <c r="HA1611" s="271"/>
      <c r="HB1611" s="271"/>
      <c r="HC1611" s="271"/>
      <c r="HD1611" s="271"/>
      <c r="HE1611" s="271"/>
      <c r="HF1611" s="271"/>
      <c r="HG1611" s="271"/>
      <c r="HH1611" s="271"/>
      <c r="HI1611" s="271"/>
      <c r="HJ1611" s="271"/>
      <c r="HK1611" s="271"/>
      <c r="HL1611" s="271"/>
      <c r="HM1611" s="271"/>
      <c r="HN1611" s="271"/>
      <c r="HO1611" s="271"/>
      <c r="HP1611" s="271"/>
      <c r="HQ1611" s="271"/>
      <c r="HR1611" s="271"/>
      <c r="HS1611" s="271"/>
      <c r="HT1611" s="271"/>
      <c r="HU1611" s="271"/>
      <c r="HV1611" s="271"/>
      <c r="HW1611" s="271"/>
      <c r="HX1611" s="271"/>
      <c r="HY1611" s="271"/>
      <c r="HZ1611" s="271"/>
      <c r="IA1611" s="271"/>
      <c r="IB1611" s="271"/>
      <c r="IC1611" s="271"/>
      <c r="ID1611" s="271"/>
      <c r="IE1611" s="271"/>
      <c r="IF1611" s="271"/>
      <c r="IG1611" s="271"/>
      <c r="IH1611" s="271"/>
      <c r="II1611" s="271"/>
      <c r="IJ1611" s="271"/>
      <c r="IK1611" s="271"/>
      <c r="IL1611" s="271"/>
      <c r="IM1611" s="271"/>
      <c r="IN1611" s="271"/>
      <c r="IO1611" s="271"/>
      <c r="IP1611" s="271"/>
      <c r="IQ1611" s="271"/>
      <c r="IR1611" s="271"/>
      <c r="IS1611" s="271"/>
      <c r="IT1611" s="271"/>
      <c r="IU1611" s="271"/>
      <c r="IV1611" s="271"/>
    </row>
    <row r="1612" spans="1:256" s="250" customFormat="1" x14ac:dyDescent="0.2">
      <c r="A1612" s="240" t="s">
        <v>1247</v>
      </c>
      <c r="B1612" s="278">
        <v>37028.395833333336</v>
      </c>
      <c r="C1612" s="278"/>
      <c r="D1612" s="240" t="s">
        <v>1396</v>
      </c>
      <c r="E1612" s="240" t="s">
        <v>1397</v>
      </c>
      <c r="F1612" s="240"/>
      <c r="G1612" s="240">
        <v>10</v>
      </c>
      <c r="H1612" s="240"/>
      <c r="I1612" s="240"/>
      <c r="J1612" s="240"/>
      <c r="K1612" s="240">
        <v>8.4</v>
      </c>
      <c r="L1612" s="240"/>
      <c r="M1612" s="240"/>
      <c r="N1612" s="240"/>
      <c r="O1612" s="240">
        <v>6.4</v>
      </c>
      <c r="P1612" s="240"/>
      <c r="Q1612" s="240">
        <v>56</v>
      </c>
      <c r="R1612" s="240"/>
      <c r="S1612" s="240">
        <v>2.1999999999999999E-2</v>
      </c>
      <c r="T1612" s="240"/>
      <c r="U1612" s="240"/>
      <c r="V1612" s="240"/>
      <c r="W1612" s="240"/>
      <c r="X1612" s="240"/>
      <c r="Y1612" s="240"/>
      <c r="Z1612" s="240"/>
      <c r="AA1612" s="240"/>
      <c r="AB1612" s="240"/>
      <c r="AC1612" s="240"/>
      <c r="AD1612" s="240"/>
      <c r="AE1612" s="240"/>
      <c r="AF1612" s="240"/>
      <c r="AG1612" s="240"/>
      <c r="AH1612" s="240"/>
      <c r="AI1612" s="240"/>
      <c r="AJ1612" s="240"/>
      <c r="AK1612" s="240"/>
      <c r="AL1612" s="240"/>
      <c r="AM1612" s="240"/>
      <c r="AN1612" s="240"/>
      <c r="AO1612" s="240"/>
      <c r="AP1612" s="240"/>
      <c r="AQ1612" s="240"/>
      <c r="AR1612" s="240"/>
      <c r="AS1612" s="240"/>
      <c r="AT1612" s="240"/>
      <c r="AU1612" s="240"/>
      <c r="AV1612" s="240"/>
      <c r="AW1612" s="240"/>
      <c r="AX1612" s="240"/>
      <c r="AY1612" s="240"/>
      <c r="AZ1612" s="240"/>
      <c r="BA1612" s="240"/>
      <c r="BB1612" s="240"/>
      <c r="BC1612" s="240"/>
      <c r="BD1612" s="240"/>
      <c r="BE1612" s="240"/>
      <c r="BF1612" s="240"/>
      <c r="BG1612" s="240"/>
      <c r="BH1612" s="240"/>
      <c r="BI1612" s="240"/>
      <c r="BJ1612" s="240"/>
      <c r="BK1612" s="240"/>
      <c r="BL1612" s="240"/>
      <c r="BM1612" s="240"/>
      <c r="BN1612" s="240"/>
      <c r="BO1612" s="240"/>
      <c r="BP1612" s="240"/>
      <c r="BQ1612" s="240"/>
      <c r="BR1612" s="240"/>
      <c r="BS1612" s="240"/>
      <c r="BT1612" s="240"/>
      <c r="BU1612" s="240"/>
      <c r="BV1612" s="240"/>
      <c r="BW1612" s="240"/>
      <c r="BX1612" s="240"/>
      <c r="BY1612" s="240"/>
      <c r="BZ1612" s="240"/>
      <c r="CA1612" s="240"/>
      <c r="CB1612" s="240"/>
      <c r="CC1612" s="240"/>
      <c r="CD1612" s="240"/>
      <c r="CE1612" s="240"/>
      <c r="CF1612" s="240"/>
      <c r="CG1612" s="240"/>
      <c r="CH1612" s="240"/>
      <c r="CI1612" s="240"/>
      <c r="CJ1612" s="240"/>
      <c r="CK1612" s="240"/>
      <c r="CL1612" s="240"/>
      <c r="CM1612" s="240"/>
      <c r="CN1612" s="240"/>
      <c r="CO1612" s="240"/>
      <c r="CP1612" s="240"/>
      <c r="CQ1612" s="240"/>
      <c r="CR1612" s="240"/>
      <c r="CS1612" s="240"/>
      <c r="CT1612" s="240"/>
      <c r="CU1612" s="240"/>
      <c r="CV1612" s="240"/>
      <c r="CW1612" s="240"/>
      <c r="CX1612" s="271"/>
      <c r="CY1612" s="271"/>
      <c r="CZ1612" s="271"/>
      <c r="DA1612" s="271"/>
      <c r="DB1612" s="271"/>
      <c r="DC1612" s="271"/>
      <c r="DD1612" s="271"/>
      <c r="DE1612" s="271"/>
      <c r="DF1612" s="271"/>
      <c r="DG1612" s="271"/>
      <c r="DH1612" s="271"/>
      <c r="DI1612" s="271"/>
      <c r="DJ1612" s="271"/>
      <c r="DK1612" s="271"/>
      <c r="DL1612" s="271"/>
      <c r="DM1612" s="271"/>
      <c r="DN1612" s="271"/>
      <c r="DO1612" s="271"/>
      <c r="DP1612" s="271"/>
      <c r="DQ1612" s="271"/>
      <c r="DR1612" s="271"/>
      <c r="DS1612" s="271"/>
      <c r="DT1612" s="271"/>
      <c r="DU1612" s="271"/>
      <c r="DV1612" s="271"/>
      <c r="DW1612" s="271"/>
      <c r="DX1612" s="271"/>
      <c r="DY1612" s="271"/>
      <c r="DZ1612" s="271"/>
      <c r="EA1612" s="271"/>
      <c r="EB1612" s="271"/>
      <c r="EC1612" s="271"/>
      <c r="ED1612" s="271"/>
      <c r="EE1612" s="271"/>
      <c r="EF1612" s="271"/>
      <c r="EG1612" s="271"/>
      <c r="EH1612" s="271"/>
      <c r="EI1612" s="271"/>
      <c r="EJ1612" s="271"/>
      <c r="EK1612" s="271"/>
      <c r="EL1612" s="271"/>
      <c r="EM1612" s="271"/>
      <c r="EN1612" s="271"/>
      <c r="EO1612" s="271"/>
      <c r="EP1612" s="271"/>
      <c r="EQ1612" s="271"/>
      <c r="ER1612" s="271"/>
      <c r="ES1612" s="271"/>
      <c r="ET1612" s="271"/>
      <c r="EU1612" s="271"/>
      <c r="EV1612" s="271"/>
      <c r="EW1612" s="271"/>
      <c r="EX1612" s="271"/>
      <c r="EY1612" s="271"/>
      <c r="EZ1612" s="271"/>
      <c r="FA1612" s="271"/>
      <c r="FB1612" s="271"/>
      <c r="FC1612" s="271"/>
      <c r="FD1612" s="271"/>
      <c r="FE1612" s="271"/>
      <c r="FF1612" s="271"/>
      <c r="FG1612" s="271"/>
      <c r="FH1612" s="271"/>
      <c r="FI1612" s="271"/>
      <c r="FJ1612" s="271"/>
      <c r="FK1612" s="271"/>
      <c r="FL1612" s="271"/>
      <c r="FM1612" s="271"/>
      <c r="FN1612" s="271"/>
      <c r="FO1612" s="271"/>
      <c r="FP1612" s="271"/>
      <c r="FQ1612" s="271"/>
      <c r="FR1612" s="271"/>
      <c r="FS1612" s="271"/>
      <c r="FT1612" s="271"/>
      <c r="FU1612" s="271"/>
      <c r="FV1612" s="271"/>
      <c r="FW1612" s="271"/>
      <c r="FX1612" s="271"/>
      <c r="FY1612" s="271"/>
      <c r="FZ1612" s="271"/>
      <c r="GA1612" s="271"/>
      <c r="GB1612" s="271"/>
      <c r="GC1612" s="271"/>
      <c r="GD1612" s="271"/>
      <c r="GE1612" s="271"/>
      <c r="GF1612" s="271"/>
      <c r="GG1612" s="271"/>
      <c r="GH1612" s="271"/>
      <c r="GI1612" s="271"/>
      <c r="GJ1612" s="271"/>
      <c r="GK1612" s="271"/>
      <c r="GL1612" s="271"/>
      <c r="GM1612" s="271"/>
      <c r="GN1612" s="271"/>
      <c r="GO1612" s="271"/>
      <c r="GP1612" s="271"/>
      <c r="GQ1612" s="271"/>
      <c r="GR1612" s="271"/>
      <c r="GS1612" s="271"/>
      <c r="GT1612" s="271"/>
      <c r="GU1612" s="271"/>
      <c r="GV1612" s="271"/>
      <c r="GW1612" s="271"/>
      <c r="GX1612" s="271"/>
      <c r="GY1612" s="271"/>
      <c r="GZ1612" s="271"/>
      <c r="HA1612" s="271"/>
      <c r="HB1612" s="271"/>
      <c r="HC1612" s="271"/>
      <c r="HD1612" s="271"/>
      <c r="HE1612" s="271"/>
      <c r="HF1612" s="271"/>
      <c r="HG1612" s="271"/>
      <c r="HH1612" s="271"/>
      <c r="HI1612" s="271"/>
      <c r="HJ1612" s="271"/>
      <c r="HK1612" s="271"/>
      <c r="HL1612" s="271"/>
      <c r="HM1612" s="271"/>
      <c r="HN1612" s="271"/>
      <c r="HO1612" s="271"/>
      <c r="HP1612" s="271"/>
      <c r="HQ1612" s="271"/>
      <c r="HR1612" s="271"/>
      <c r="HS1612" s="271"/>
      <c r="HT1612" s="271"/>
      <c r="HU1612" s="271"/>
      <c r="HV1612" s="271"/>
      <c r="HW1612" s="271"/>
      <c r="HX1612" s="271"/>
      <c r="HY1612" s="271"/>
      <c r="HZ1612" s="271"/>
      <c r="IA1612" s="271"/>
      <c r="IB1612" s="271"/>
      <c r="IC1612" s="271"/>
      <c r="ID1612" s="271"/>
      <c r="IE1612" s="271"/>
      <c r="IF1612" s="271"/>
      <c r="IG1612" s="271"/>
      <c r="IH1612" s="271"/>
      <c r="II1612" s="271"/>
      <c r="IJ1612" s="271"/>
      <c r="IK1612" s="271"/>
      <c r="IL1612" s="271"/>
      <c r="IM1612" s="271"/>
      <c r="IN1612" s="271"/>
      <c r="IO1612" s="271"/>
      <c r="IP1612" s="271"/>
      <c r="IQ1612" s="271"/>
      <c r="IR1612" s="271"/>
      <c r="IS1612" s="271"/>
      <c r="IT1612" s="271"/>
      <c r="IU1612" s="271"/>
      <c r="IV1612" s="271"/>
    </row>
    <row r="1613" spans="1:256" s="250" customFormat="1" x14ac:dyDescent="0.2">
      <c r="A1613" s="240" t="s">
        <v>1247</v>
      </c>
      <c r="B1613" s="278">
        <v>37042.415972222225</v>
      </c>
      <c r="C1613" s="278"/>
      <c r="D1613" s="240" t="s">
        <v>1398</v>
      </c>
      <c r="E1613" s="240" t="s">
        <v>1399</v>
      </c>
      <c r="F1613" s="240"/>
      <c r="G1613" s="240">
        <v>10</v>
      </c>
      <c r="H1613" s="240"/>
      <c r="I1613" s="240"/>
      <c r="J1613" s="240"/>
      <c r="K1613" s="240">
        <v>6.5</v>
      </c>
      <c r="L1613" s="240"/>
      <c r="M1613" s="240"/>
      <c r="N1613" s="240" t="s">
        <v>1784</v>
      </c>
      <c r="O1613" s="240">
        <v>3</v>
      </c>
      <c r="P1613" s="240"/>
      <c r="Q1613" s="240">
        <v>18</v>
      </c>
      <c r="R1613" s="240"/>
      <c r="S1613" s="240">
        <v>3.9E-2</v>
      </c>
      <c r="T1613" s="240"/>
      <c r="U1613" s="240"/>
      <c r="V1613" s="240"/>
      <c r="W1613" s="240"/>
      <c r="X1613" s="240"/>
      <c r="Y1613" s="240"/>
      <c r="Z1613" s="240"/>
      <c r="AA1613" s="240"/>
      <c r="AB1613" s="240"/>
      <c r="AC1613" s="240"/>
      <c r="AD1613" s="240"/>
      <c r="AE1613" s="240"/>
      <c r="AF1613" s="240"/>
      <c r="AG1613" s="240"/>
      <c r="AH1613" s="240"/>
      <c r="AI1613" s="240"/>
      <c r="AJ1613" s="240"/>
      <c r="AK1613" s="240"/>
      <c r="AL1613" s="240"/>
      <c r="AM1613" s="240"/>
      <c r="AN1613" s="240"/>
      <c r="AO1613" s="240"/>
      <c r="AP1613" s="240"/>
      <c r="AQ1613" s="240"/>
      <c r="AR1613" s="240"/>
      <c r="AS1613" s="240"/>
      <c r="AT1613" s="240"/>
      <c r="AU1613" s="240"/>
      <c r="AV1613" s="240"/>
      <c r="AW1613" s="240"/>
      <c r="AX1613" s="240"/>
      <c r="AY1613" s="240"/>
      <c r="AZ1613" s="240"/>
      <c r="BA1613" s="240"/>
      <c r="BB1613" s="240"/>
      <c r="BC1613" s="240"/>
      <c r="BD1613" s="240"/>
      <c r="BE1613" s="240"/>
      <c r="BF1613" s="240"/>
      <c r="BG1613" s="240"/>
      <c r="BH1613" s="240"/>
      <c r="BI1613" s="240"/>
      <c r="BJ1613" s="240"/>
      <c r="BK1613" s="240"/>
      <c r="BL1613" s="240"/>
      <c r="BM1613" s="240"/>
      <c r="BN1613" s="240"/>
      <c r="BO1613" s="240"/>
      <c r="BP1613" s="240"/>
      <c r="BQ1613" s="240"/>
      <c r="BR1613" s="240"/>
      <c r="BS1613" s="240"/>
      <c r="BT1613" s="240"/>
      <c r="BU1613" s="240"/>
      <c r="BV1613" s="240"/>
      <c r="BW1613" s="240"/>
      <c r="BX1613" s="240"/>
      <c r="BY1613" s="240"/>
      <c r="BZ1613" s="240"/>
      <c r="CA1613" s="240"/>
      <c r="CB1613" s="240"/>
      <c r="CC1613" s="240"/>
      <c r="CD1613" s="240"/>
      <c r="CE1613" s="240"/>
      <c r="CF1613" s="240"/>
      <c r="CG1613" s="240"/>
      <c r="CH1613" s="240"/>
      <c r="CI1613" s="240"/>
      <c r="CJ1613" s="240"/>
      <c r="CK1613" s="240"/>
      <c r="CL1613" s="240"/>
      <c r="CM1613" s="240"/>
      <c r="CN1613" s="240"/>
      <c r="CO1613" s="240"/>
      <c r="CP1613" s="240"/>
      <c r="CQ1613" s="240"/>
      <c r="CR1613" s="240"/>
      <c r="CS1613" s="240"/>
      <c r="CT1613" s="240"/>
      <c r="CU1613" s="240"/>
      <c r="CV1613" s="240"/>
      <c r="CW1613" s="240"/>
      <c r="CX1613" s="271"/>
      <c r="CY1613" s="271"/>
      <c r="CZ1613" s="271"/>
      <c r="DA1613" s="271"/>
      <c r="DB1613" s="271"/>
      <c r="DC1613" s="271"/>
      <c r="DD1613" s="271"/>
      <c r="DE1613" s="271"/>
      <c r="DF1613" s="271"/>
      <c r="DG1613" s="271"/>
      <c r="DH1613" s="271"/>
      <c r="DI1613" s="271"/>
      <c r="DJ1613" s="271"/>
      <c r="DK1613" s="271"/>
      <c r="DL1613" s="271"/>
      <c r="DM1613" s="271"/>
      <c r="DN1613" s="271"/>
      <c r="DO1613" s="271"/>
      <c r="DP1613" s="271"/>
      <c r="DQ1613" s="271"/>
      <c r="DR1613" s="271"/>
      <c r="DS1613" s="271"/>
      <c r="DT1613" s="271"/>
      <c r="DU1613" s="271"/>
      <c r="DV1613" s="271"/>
      <c r="DW1613" s="271"/>
      <c r="DX1613" s="271"/>
      <c r="DY1613" s="271"/>
      <c r="DZ1613" s="271"/>
      <c r="EA1613" s="271"/>
      <c r="EB1613" s="271"/>
      <c r="EC1613" s="271"/>
      <c r="ED1613" s="271"/>
      <c r="EE1613" s="271"/>
      <c r="EF1613" s="271"/>
      <c r="EG1613" s="271"/>
      <c r="EH1613" s="271"/>
      <c r="EI1613" s="271"/>
      <c r="EJ1613" s="271"/>
      <c r="EK1613" s="271"/>
      <c r="EL1613" s="271"/>
      <c r="EM1613" s="271"/>
      <c r="EN1613" s="271"/>
      <c r="EO1613" s="271"/>
      <c r="EP1613" s="271"/>
      <c r="EQ1613" s="271"/>
      <c r="ER1613" s="271"/>
      <c r="ES1613" s="271"/>
      <c r="ET1613" s="271"/>
      <c r="EU1613" s="271"/>
      <c r="EV1613" s="271"/>
      <c r="EW1613" s="271"/>
      <c r="EX1613" s="271"/>
      <c r="EY1613" s="271"/>
      <c r="EZ1613" s="271"/>
      <c r="FA1613" s="271"/>
      <c r="FB1613" s="271"/>
      <c r="FC1613" s="271"/>
      <c r="FD1613" s="271"/>
      <c r="FE1613" s="271"/>
      <c r="FF1613" s="271"/>
      <c r="FG1613" s="271"/>
      <c r="FH1613" s="271"/>
      <c r="FI1613" s="271"/>
      <c r="FJ1613" s="271"/>
      <c r="FK1613" s="271"/>
      <c r="FL1613" s="271"/>
      <c r="FM1613" s="271"/>
      <c r="FN1613" s="271"/>
      <c r="FO1613" s="271"/>
      <c r="FP1613" s="271"/>
      <c r="FQ1613" s="271"/>
      <c r="FR1613" s="271"/>
      <c r="FS1613" s="271"/>
      <c r="FT1613" s="271"/>
      <c r="FU1613" s="271"/>
      <c r="FV1613" s="271"/>
      <c r="FW1613" s="271"/>
      <c r="FX1613" s="271"/>
      <c r="FY1613" s="271"/>
      <c r="FZ1613" s="271"/>
      <c r="GA1613" s="271"/>
      <c r="GB1613" s="271"/>
      <c r="GC1613" s="271"/>
      <c r="GD1613" s="271"/>
      <c r="GE1613" s="271"/>
      <c r="GF1613" s="271"/>
      <c r="GG1613" s="271"/>
      <c r="GH1613" s="271"/>
      <c r="GI1613" s="271"/>
      <c r="GJ1613" s="271"/>
      <c r="GK1613" s="271"/>
      <c r="GL1613" s="271"/>
      <c r="GM1613" s="271"/>
      <c r="GN1613" s="271"/>
      <c r="GO1613" s="271"/>
      <c r="GP1613" s="271"/>
      <c r="GQ1613" s="271"/>
      <c r="GR1613" s="271"/>
      <c r="GS1613" s="271"/>
      <c r="GT1613" s="271"/>
      <c r="GU1613" s="271"/>
      <c r="GV1613" s="271"/>
      <c r="GW1613" s="271"/>
      <c r="GX1613" s="271"/>
      <c r="GY1613" s="271"/>
      <c r="GZ1613" s="271"/>
      <c r="HA1613" s="271"/>
      <c r="HB1613" s="271"/>
      <c r="HC1613" s="271"/>
      <c r="HD1613" s="271"/>
      <c r="HE1613" s="271"/>
      <c r="HF1613" s="271"/>
      <c r="HG1613" s="271"/>
      <c r="HH1613" s="271"/>
      <c r="HI1613" s="271"/>
      <c r="HJ1613" s="271"/>
      <c r="HK1613" s="271"/>
      <c r="HL1613" s="271"/>
      <c r="HM1613" s="271"/>
      <c r="HN1613" s="271"/>
      <c r="HO1613" s="271"/>
      <c r="HP1613" s="271"/>
      <c r="HQ1613" s="271"/>
      <c r="HR1613" s="271"/>
      <c r="HS1613" s="271"/>
      <c r="HT1613" s="271"/>
      <c r="HU1613" s="271"/>
      <c r="HV1613" s="271"/>
      <c r="HW1613" s="271"/>
      <c r="HX1613" s="271"/>
      <c r="HY1613" s="271"/>
      <c r="HZ1613" s="271"/>
      <c r="IA1613" s="271"/>
      <c r="IB1613" s="271"/>
      <c r="IC1613" s="271"/>
      <c r="ID1613" s="271"/>
      <c r="IE1613" s="271"/>
      <c r="IF1613" s="271"/>
      <c r="IG1613" s="271"/>
      <c r="IH1613" s="271"/>
      <c r="II1613" s="271"/>
      <c r="IJ1613" s="271"/>
      <c r="IK1613" s="271"/>
      <c r="IL1613" s="271"/>
      <c r="IM1613" s="271"/>
      <c r="IN1613" s="271"/>
      <c r="IO1613" s="271"/>
      <c r="IP1613" s="271"/>
      <c r="IQ1613" s="271"/>
      <c r="IR1613" s="271"/>
      <c r="IS1613" s="271"/>
      <c r="IT1613" s="271"/>
      <c r="IU1613" s="271"/>
      <c r="IV1613" s="271"/>
    </row>
    <row r="1614" spans="1:256" s="250" customFormat="1" x14ac:dyDescent="0.2">
      <c r="A1614" s="240" t="s">
        <v>1247</v>
      </c>
      <c r="B1614" s="278">
        <v>37070.418055555558</v>
      </c>
      <c r="C1614" s="278"/>
      <c r="D1614" s="240" t="s">
        <v>1400</v>
      </c>
      <c r="E1614" s="240" t="s">
        <v>1401</v>
      </c>
      <c r="F1614" s="240"/>
      <c r="G1614" s="240">
        <v>10</v>
      </c>
      <c r="H1614" s="240"/>
      <c r="I1614" s="240"/>
      <c r="J1614" s="240"/>
      <c r="K1614" s="240">
        <v>5.3</v>
      </c>
      <c r="L1614" s="240"/>
      <c r="M1614" s="240"/>
      <c r="N1614" s="240" t="s">
        <v>1784</v>
      </c>
      <c r="O1614" s="240">
        <v>3</v>
      </c>
      <c r="P1614" s="240"/>
      <c r="Q1614" s="240">
        <v>12</v>
      </c>
      <c r="R1614" s="240"/>
      <c r="S1614" s="240">
        <v>0.03</v>
      </c>
      <c r="T1614" s="240"/>
      <c r="U1614" s="240">
        <v>0.54</v>
      </c>
      <c r="V1614" s="240"/>
      <c r="W1614" s="240">
        <v>4.8</v>
      </c>
      <c r="X1614" s="240"/>
      <c r="Y1614" s="240"/>
      <c r="Z1614" s="240"/>
      <c r="AA1614" s="240">
        <v>219</v>
      </c>
      <c r="AB1614" s="240"/>
      <c r="AC1614" s="240">
        <v>1340</v>
      </c>
      <c r="AD1614" s="240" t="s">
        <v>1784</v>
      </c>
      <c r="AE1614" s="240">
        <v>18</v>
      </c>
      <c r="AF1614" s="240" t="s">
        <v>1784</v>
      </c>
      <c r="AG1614" s="240">
        <v>18</v>
      </c>
      <c r="AH1614" s="240"/>
      <c r="AI1614" s="240"/>
      <c r="AJ1614" s="240"/>
      <c r="AK1614" s="240"/>
      <c r="AL1614" s="240"/>
      <c r="AM1614" s="240">
        <v>8.4600000000000009</v>
      </c>
      <c r="AN1614" s="240"/>
      <c r="AO1614" s="240">
        <v>263</v>
      </c>
      <c r="AP1614" s="240"/>
      <c r="AQ1614" s="240"/>
      <c r="AR1614" s="240"/>
      <c r="AS1614" s="240"/>
      <c r="AT1614" s="240"/>
      <c r="AU1614" s="240"/>
      <c r="AV1614" s="240"/>
      <c r="AW1614" s="240"/>
      <c r="AX1614" s="240"/>
      <c r="AY1614" s="240"/>
      <c r="AZ1614" s="240"/>
      <c r="BA1614" s="240">
        <v>3</v>
      </c>
      <c r="BB1614" s="240"/>
      <c r="BC1614" s="240"/>
      <c r="BD1614" s="240"/>
      <c r="BE1614" s="240"/>
      <c r="BF1614" s="240"/>
      <c r="BG1614" s="240"/>
      <c r="BH1614" s="240"/>
      <c r="BI1614" s="240"/>
      <c r="BJ1614" s="240"/>
      <c r="BK1614" s="240"/>
      <c r="BL1614" s="240"/>
      <c r="BM1614" s="240"/>
      <c r="BN1614" s="240"/>
      <c r="BO1614" s="240"/>
      <c r="BP1614" s="240"/>
      <c r="BQ1614" s="240"/>
      <c r="BR1614" s="240"/>
      <c r="BS1614" s="240"/>
      <c r="BT1614" s="240"/>
      <c r="BU1614" s="240"/>
      <c r="BV1614" s="240"/>
      <c r="BW1614" s="240"/>
      <c r="BX1614" s="240"/>
      <c r="BY1614" s="240"/>
      <c r="BZ1614" s="240"/>
      <c r="CA1614" s="240"/>
      <c r="CB1614" s="240"/>
      <c r="CC1614" s="240"/>
      <c r="CD1614" s="240"/>
      <c r="CE1614" s="240"/>
      <c r="CF1614" s="240"/>
      <c r="CG1614" s="240"/>
      <c r="CH1614" s="240"/>
      <c r="CI1614" s="240"/>
      <c r="CJ1614" s="240"/>
      <c r="CK1614" s="240"/>
      <c r="CL1614" s="240"/>
      <c r="CM1614" s="240"/>
      <c r="CN1614" s="240"/>
      <c r="CO1614" s="240"/>
      <c r="CP1614" s="240"/>
      <c r="CQ1614" s="240"/>
      <c r="CR1614" s="240"/>
      <c r="CS1614" s="240"/>
      <c r="CT1614" s="240"/>
      <c r="CU1614" s="240"/>
      <c r="CV1614" s="240"/>
      <c r="CW1614" s="240"/>
      <c r="CX1614" s="271"/>
      <c r="CY1614" s="271"/>
      <c r="CZ1614" s="271"/>
      <c r="DA1614" s="271"/>
      <c r="DB1614" s="271"/>
      <c r="DC1614" s="271"/>
      <c r="DD1614" s="271"/>
      <c r="DE1614" s="271"/>
      <c r="DF1614" s="271"/>
      <c r="DG1614" s="271"/>
      <c r="DH1614" s="271"/>
      <c r="DI1614" s="271"/>
      <c r="DJ1614" s="271"/>
      <c r="DK1614" s="271"/>
      <c r="DL1614" s="271"/>
      <c r="DM1614" s="271"/>
      <c r="DN1614" s="271"/>
      <c r="DO1614" s="271"/>
      <c r="DP1614" s="271"/>
      <c r="DQ1614" s="271"/>
      <c r="DR1614" s="271"/>
      <c r="DS1614" s="271"/>
      <c r="DT1614" s="271"/>
      <c r="DU1614" s="271"/>
      <c r="DV1614" s="271"/>
      <c r="DW1614" s="271"/>
      <c r="DX1614" s="271"/>
      <c r="DY1614" s="271"/>
      <c r="DZ1614" s="271"/>
      <c r="EA1614" s="271"/>
      <c r="EB1614" s="271"/>
      <c r="EC1614" s="271"/>
      <c r="ED1614" s="271"/>
      <c r="EE1614" s="271"/>
      <c r="EF1614" s="271"/>
      <c r="EG1614" s="271"/>
      <c r="EH1614" s="271"/>
      <c r="EI1614" s="271"/>
      <c r="EJ1614" s="271"/>
      <c r="EK1614" s="271"/>
      <c r="EL1614" s="271"/>
      <c r="EM1614" s="271"/>
      <c r="EN1614" s="271"/>
      <c r="EO1614" s="271"/>
      <c r="EP1614" s="271"/>
      <c r="EQ1614" s="271"/>
      <c r="ER1614" s="271"/>
      <c r="ES1614" s="271"/>
      <c r="ET1614" s="271"/>
      <c r="EU1614" s="271"/>
      <c r="EV1614" s="271"/>
      <c r="EW1614" s="271"/>
      <c r="EX1614" s="271"/>
      <c r="EY1614" s="271"/>
      <c r="EZ1614" s="271"/>
      <c r="FA1614" s="271"/>
      <c r="FB1614" s="271"/>
      <c r="FC1614" s="271"/>
      <c r="FD1614" s="271"/>
      <c r="FE1614" s="271"/>
      <c r="FF1614" s="271"/>
      <c r="FG1614" s="271"/>
      <c r="FH1614" s="271"/>
      <c r="FI1614" s="271"/>
      <c r="FJ1614" s="271"/>
      <c r="FK1614" s="271"/>
      <c r="FL1614" s="271"/>
      <c r="FM1614" s="271"/>
      <c r="FN1614" s="271"/>
      <c r="FO1614" s="271"/>
      <c r="FP1614" s="271"/>
      <c r="FQ1614" s="271"/>
      <c r="FR1614" s="271"/>
      <c r="FS1614" s="271"/>
      <c r="FT1614" s="271"/>
      <c r="FU1614" s="271"/>
      <c r="FV1614" s="271"/>
      <c r="FW1614" s="271"/>
      <c r="FX1614" s="271"/>
      <c r="FY1614" s="271"/>
      <c r="FZ1614" s="271"/>
      <c r="GA1614" s="271"/>
      <c r="GB1614" s="271"/>
      <c r="GC1614" s="271"/>
      <c r="GD1614" s="271"/>
      <c r="GE1614" s="271"/>
      <c r="GF1614" s="271"/>
      <c r="GG1614" s="271"/>
      <c r="GH1614" s="271"/>
      <c r="GI1614" s="271"/>
      <c r="GJ1614" s="271"/>
      <c r="GK1614" s="271"/>
      <c r="GL1614" s="271"/>
      <c r="GM1614" s="271"/>
      <c r="GN1614" s="271"/>
      <c r="GO1614" s="271"/>
      <c r="GP1614" s="271"/>
      <c r="GQ1614" s="271"/>
      <c r="GR1614" s="271"/>
      <c r="GS1614" s="271"/>
      <c r="GT1614" s="271"/>
      <c r="GU1614" s="271"/>
      <c r="GV1614" s="271"/>
      <c r="GW1614" s="271"/>
      <c r="GX1614" s="271"/>
      <c r="GY1614" s="271"/>
      <c r="GZ1614" s="271"/>
      <c r="HA1614" s="271"/>
      <c r="HB1614" s="271"/>
      <c r="HC1614" s="271"/>
      <c r="HD1614" s="271"/>
      <c r="HE1614" s="271"/>
      <c r="HF1614" s="271"/>
      <c r="HG1614" s="271"/>
      <c r="HH1614" s="271"/>
      <c r="HI1614" s="271"/>
      <c r="HJ1614" s="271"/>
      <c r="HK1614" s="271"/>
      <c r="HL1614" s="271"/>
      <c r="HM1614" s="271"/>
      <c r="HN1614" s="271"/>
      <c r="HO1614" s="271"/>
      <c r="HP1614" s="271"/>
      <c r="HQ1614" s="271"/>
      <c r="HR1614" s="271"/>
      <c r="HS1614" s="271"/>
      <c r="HT1614" s="271"/>
      <c r="HU1614" s="271"/>
      <c r="HV1614" s="271"/>
      <c r="HW1614" s="271"/>
      <c r="HX1614" s="271"/>
      <c r="HY1614" s="271"/>
      <c r="HZ1614" s="271"/>
      <c r="IA1614" s="271"/>
      <c r="IB1614" s="271"/>
      <c r="IC1614" s="271"/>
      <c r="ID1614" s="271"/>
      <c r="IE1614" s="271"/>
      <c r="IF1614" s="271"/>
      <c r="IG1614" s="271"/>
      <c r="IH1614" s="271"/>
      <c r="II1614" s="271"/>
      <c r="IJ1614" s="271"/>
      <c r="IK1614" s="271"/>
      <c r="IL1614" s="271"/>
      <c r="IM1614" s="271"/>
      <c r="IN1614" s="271"/>
      <c r="IO1614" s="271"/>
      <c r="IP1614" s="271"/>
      <c r="IQ1614" s="271"/>
      <c r="IR1614" s="271"/>
      <c r="IS1614" s="271"/>
      <c r="IT1614" s="271"/>
      <c r="IU1614" s="271"/>
      <c r="IV1614" s="271"/>
    </row>
    <row r="1615" spans="1:256" s="250" customFormat="1" x14ac:dyDescent="0.2">
      <c r="A1615" s="240" t="s">
        <v>1247</v>
      </c>
      <c r="B1615" s="278">
        <v>37111.48333333333</v>
      </c>
      <c r="C1615" s="278"/>
      <c r="D1615" s="240" t="s">
        <v>1402</v>
      </c>
      <c r="E1615" s="240" t="s">
        <v>1403</v>
      </c>
      <c r="F1615" s="240"/>
      <c r="G1615" s="240">
        <v>10</v>
      </c>
      <c r="H1615" s="240"/>
      <c r="I1615" s="240"/>
      <c r="J1615" s="240"/>
      <c r="K1615" s="240">
        <v>6.9</v>
      </c>
      <c r="L1615" s="240"/>
      <c r="M1615" s="240"/>
      <c r="N1615" s="240"/>
      <c r="O1615" s="240">
        <v>9.9</v>
      </c>
      <c r="P1615" s="240"/>
      <c r="Q1615" s="240">
        <v>123</v>
      </c>
      <c r="R1615" s="240"/>
      <c r="S1615" s="240">
        <v>2.5999999999999999E-2</v>
      </c>
      <c r="T1615" s="240"/>
      <c r="U1615" s="240"/>
      <c r="V1615" s="240"/>
      <c r="W1615" s="240"/>
      <c r="X1615" s="240"/>
      <c r="Y1615" s="240"/>
      <c r="Z1615" s="240"/>
      <c r="AA1615" s="240"/>
      <c r="AB1615" s="240"/>
      <c r="AC1615" s="240">
        <v>1040</v>
      </c>
      <c r="AD1615" s="240"/>
      <c r="AE1615" s="240"/>
      <c r="AF1615" s="240"/>
      <c r="AG1615" s="240"/>
      <c r="AH1615" s="240"/>
      <c r="AI1615" s="240"/>
      <c r="AJ1615" s="240"/>
      <c r="AK1615" s="240"/>
      <c r="AL1615" s="240"/>
      <c r="AM1615" s="240">
        <v>8.4</v>
      </c>
      <c r="AN1615" s="240"/>
      <c r="AO1615" s="240">
        <v>198</v>
      </c>
      <c r="AP1615" s="240"/>
      <c r="AQ1615" s="240"/>
      <c r="AR1615" s="240"/>
      <c r="AS1615" s="240"/>
      <c r="AT1615" s="240"/>
      <c r="AU1615" s="240"/>
      <c r="AV1615" s="240"/>
      <c r="AW1615" s="240"/>
      <c r="AX1615" s="240"/>
      <c r="AY1615" s="240"/>
      <c r="AZ1615" s="240"/>
      <c r="BA1615" s="240"/>
      <c r="BB1615" s="240"/>
      <c r="BC1615" s="240"/>
      <c r="BD1615" s="240"/>
      <c r="BE1615" s="240"/>
      <c r="BF1615" s="240"/>
      <c r="BG1615" s="240"/>
      <c r="BH1615" s="240"/>
      <c r="BI1615" s="240"/>
      <c r="BJ1615" s="240"/>
      <c r="BK1615" s="240"/>
      <c r="BL1615" s="240"/>
      <c r="BM1615" s="240"/>
      <c r="BN1615" s="240"/>
      <c r="BO1615" s="240"/>
      <c r="BP1615" s="240"/>
      <c r="BQ1615" s="240"/>
      <c r="BR1615" s="240"/>
      <c r="BS1615" s="240"/>
      <c r="BT1615" s="240"/>
      <c r="BU1615" s="240"/>
      <c r="BV1615" s="240"/>
      <c r="BW1615" s="240"/>
      <c r="BX1615" s="240"/>
      <c r="BY1615" s="240"/>
      <c r="BZ1615" s="240"/>
      <c r="CA1615" s="240"/>
      <c r="CB1615" s="240"/>
      <c r="CC1615" s="240"/>
      <c r="CD1615" s="240"/>
      <c r="CE1615" s="240"/>
      <c r="CF1615" s="240"/>
      <c r="CG1615" s="240"/>
      <c r="CH1615" s="240"/>
      <c r="CI1615" s="240"/>
      <c r="CJ1615" s="240"/>
      <c r="CK1615" s="240"/>
      <c r="CL1615" s="240"/>
      <c r="CM1615" s="240"/>
      <c r="CN1615" s="240"/>
      <c r="CO1615" s="240"/>
      <c r="CP1615" s="240"/>
      <c r="CQ1615" s="240"/>
      <c r="CR1615" s="240"/>
      <c r="CS1615" s="240"/>
      <c r="CT1615" s="240"/>
      <c r="CU1615" s="240"/>
      <c r="CV1615" s="240"/>
      <c r="CW1615" s="240"/>
      <c r="CX1615" s="271"/>
      <c r="CY1615" s="271"/>
      <c r="CZ1615" s="271"/>
      <c r="DA1615" s="271"/>
      <c r="DB1615" s="271"/>
      <c r="DC1615" s="271"/>
      <c r="DD1615" s="271"/>
      <c r="DE1615" s="271"/>
      <c r="DF1615" s="271"/>
      <c r="DG1615" s="271"/>
      <c r="DH1615" s="271"/>
      <c r="DI1615" s="271"/>
      <c r="DJ1615" s="271"/>
      <c r="DK1615" s="271"/>
      <c r="DL1615" s="271"/>
      <c r="DM1615" s="271"/>
      <c r="DN1615" s="271"/>
      <c r="DO1615" s="271"/>
      <c r="DP1615" s="271"/>
      <c r="DQ1615" s="271"/>
      <c r="DR1615" s="271"/>
      <c r="DS1615" s="271"/>
      <c r="DT1615" s="271"/>
      <c r="DU1615" s="271"/>
      <c r="DV1615" s="271"/>
      <c r="DW1615" s="271"/>
      <c r="DX1615" s="271"/>
      <c r="DY1615" s="271"/>
      <c r="DZ1615" s="271"/>
      <c r="EA1615" s="271"/>
      <c r="EB1615" s="271"/>
      <c r="EC1615" s="271"/>
      <c r="ED1615" s="271"/>
      <c r="EE1615" s="271"/>
      <c r="EF1615" s="271"/>
      <c r="EG1615" s="271"/>
      <c r="EH1615" s="271"/>
      <c r="EI1615" s="271"/>
      <c r="EJ1615" s="271"/>
      <c r="EK1615" s="271"/>
      <c r="EL1615" s="271"/>
      <c r="EM1615" s="271"/>
      <c r="EN1615" s="271"/>
      <c r="EO1615" s="271"/>
      <c r="EP1615" s="271"/>
      <c r="EQ1615" s="271"/>
      <c r="ER1615" s="271"/>
      <c r="ES1615" s="271"/>
      <c r="ET1615" s="271"/>
      <c r="EU1615" s="271"/>
      <c r="EV1615" s="271"/>
      <c r="EW1615" s="271"/>
      <c r="EX1615" s="271"/>
      <c r="EY1615" s="271"/>
      <c r="EZ1615" s="271"/>
      <c r="FA1615" s="271"/>
      <c r="FB1615" s="271"/>
      <c r="FC1615" s="271"/>
      <c r="FD1615" s="271"/>
      <c r="FE1615" s="271"/>
      <c r="FF1615" s="271"/>
      <c r="FG1615" s="271"/>
      <c r="FH1615" s="271"/>
      <c r="FI1615" s="271"/>
      <c r="FJ1615" s="271"/>
      <c r="FK1615" s="271"/>
      <c r="FL1615" s="271"/>
      <c r="FM1615" s="271"/>
      <c r="FN1615" s="271"/>
      <c r="FO1615" s="271"/>
      <c r="FP1615" s="271"/>
      <c r="FQ1615" s="271"/>
      <c r="FR1615" s="271"/>
      <c r="FS1615" s="271"/>
      <c r="FT1615" s="271"/>
      <c r="FU1615" s="271"/>
      <c r="FV1615" s="271"/>
      <c r="FW1615" s="271"/>
      <c r="FX1615" s="271"/>
      <c r="FY1615" s="271"/>
      <c r="FZ1615" s="271"/>
      <c r="GA1615" s="271"/>
      <c r="GB1615" s="271"/>
      <c r="GC1615" s="271"/>
      <c r="GD1615" s="271"/>
      <c r="GE1615" s="271"/>
      <c r="GF1615" s="271"/>
      <c r="GG1615" s="271"/>
      <c r="GH1615" s="271"/>
      <c r="GI1615" s="271"/>
      <c r="GJ1615" s="271"/>
      <c r="GK1615" s="271"/>
      <c r="GL1615" s="271"/>
      <c r="GM1615" s="271"/>
      <c r="GN1615" s="271"/>
      <c r="GO1615" s="271"/>
      <c r="GP1615" s="271"/>
      <c r="GQ1615" s="271"/>
      <c r="GR1615" s="271"/>
      <c r="GS1615" s="271"/>
      <c r="GT1615" s="271"/>
      <c r="GU1615" s="271"/>
      <c r="GV1615" s="271"/>
      <c r="GW1615" s="271"/>
      <c r="GX1615" s="271"/>
      <c r="GY1615" s="271"/>
      <c r="GZ1615" s="271"/>
      <c r="HA1615" s="271"/>
      <c r="HB1615" s="271"/>
      <c r="HC1615" s="271"/>
      <c r="HD1615" s="271"/>
      <c r="HE1615" s="271"/>
      <c r="HF1615" s="271"/>
      <c r="HG1615" s="271"/>
      <c r="HH1615" s="271"/>
      <c r="HI1615" s="271"/>
      <c r="HJ1615" s="271"/>
      <c r="HK1615" s="271"/>
      <c r="HL1615" s="271"/>
      <c r="HM1615" s="271"/>
      <c r="HN1615" s="271"/>
      <c r="HO1615" s="271"/>
      <c r="HP1615" s="271"/>
      <c r="HQ1615" s="271"/>
      <c r="HR1615" s="271"/>
      <c r="HS1615" s="271"/>
      <c r="HT1615" s="271"/>
      <c r="HU1615" s="271"/>
      <c r="HV1615" s="271"/>
      <c r="HW1615" s="271"/>
      <c r="HX1615" s="271"/>
      <c r="HY1615" s="271"/>
      <c r="HZ1615" s="271"/>
      <c r="IA1615" s="271"/>
      <c r="IB1615" s="271"/>
      <c r="IC1615" s="271"/>
      <c r="ID1615" s="271"/>
      <c r="IE1615" s="271"/>
      <c r="IF1615" s="271"/>
      <c r="IG1615" s="271"/>
      <c r="IH1615" s="271"/>
      <c r="II1615" s="271"/>
      <c r="IJ1615" s="271"/>
      <c r="IK1615" s="271"/>
      <c r="IL1615" s="271"/>
      <c r="IM1615" s="271"/>
      <c r="IN1615" s="271"/>
      <c r="IO1615" s="271"/>
      <c r="IP1615" s="271"/>
      <c r="IQ1615" s="271"/>
      <c r="IR1615" s="271"/>
      <c r="IS1615" s="271"/>
      <c r="IT1615" s="271"/>
      <c r="IU1615" s="271"/>
      <c r="IV1615" s="271"/>
    </row>
    <row r="1616" spans="1:256" s="250" customFormat="1" x14ac:dyDescent="0.2">
      <c r="A1616" s="240" t="s">
        <v>1247</v>
      </c>
      <c r="B1616" s="278">
        <v>37188.034722222219</v>
      </c>
      <c r="C1616" s="278">
        <v>37188.145833333336</v>
      </c>
      <c r="D1616" s="240" t="s">
        <v>1404</v>
      </c>
      <c r="E1616" s="240" t="s">
        <v>1405</v>
      </c>
      <c r="F1616" s="240"/>
      <c r="G1616" s="240">
        <v>50</v>
      </c>
      <c r="H1616" s="240"/>
      <c r="I1616" s="240"/>
      <c r="J1616" s="240"/>
      <c r="K1616" s="240"/>
      <c r="L1616" s="240"/>
      <c r="M1616" s="240">
        <v>1677</v>
      </c>
      <c r="N1616" s="240"/>
      <c r="O1616" s="240">
        <v>8.6999999999999993</v>
      </c>
      <c r="P1616" s="240"/>
      <c r="Q1616" s="240">
        <v>74</v>
      </c>
      <c r="R1616" s="240"/>
      <c r="S1616" s="240">
        <v>0.219</v>
      </c>
      <c r="T1616" s="240"/>
      <c r="U1616" s="240">
        <v>1.88</v>
      </c>
      <c r="V1616" s="240"/>
      <c r="W1616" s="240"/>
      <c r="X1616" s="240"/>
      <c r="Y1616" s="240"/>
      <c r="Z1616" s="240"/>
      <c r="AA1616" s="240">
        <v>39.9</v>
      </c>
      <c r="AB1616" s="240"/>
      <c r="AC1616" s="240">
        <v>88</v>
      </c>
      <c r="AD1616" s="240" t="s">
        <v>1784</v>
      </c>
      <c r="AE1616" s="240">
        <v>18</v>
      </c>
      <c r="AF1616" s="240" t="s">
        <v>1784</v>
      </c>
      <c r="AG1616" s="240">
        <v>18</v>
      </c>
      <c r="AH1616" s="240"/>
      <c r="AI1616" s="240"/>
      <c r="AJ1616" s="240"/>
      <c r="AK1616" s="240"/>
      <c r="AL1616" s="240"/>
      <c r="AM1616" s="240">
        <v>7.53</v>
      </c>
      <c r="AN1616" s="240"/>
      <c r="AO1616" s="240">
        <v>33</v>
      </c>
      <c r="AP1616" s="240"/>
      <c r="AQ1616" s="240"/>
      <c r="AR1616" s="240"/>
      <c r="AS1616" s="240"/>
      <c r="AT1616" s="240"/>
      <c r="AU1616" s="240"/>
      <c r="AV1616" s="240"/>
      <c r="AW1616" s="240"/>
      <c r="AX1616" s="240"/>
      <c r="AY1616" s="240"/>
      <c r="AZ1616" s="240"/>
      <c r="BA1616" s="240"/>
      <c r="BB1616" s="240"/>
      <c r="BC1616" s="240"/>
      <c r="BD1616" s="240"/>
      <c r="BE1616" s="240"/>
      <c r="BF1616" s="240"/>
      <c r="BG1616" s="240"/>
      <c r="BH1616" s="240"/>
      <c r="BI1616" s="240"/>
      <c r="BJ1616" s="240"/>
      <c r="BK1616" s="240"/>
      <c r="BL1616" s="240"/>
      <c r="BM1616" s="240"/>
      <c r="BN1616" s="240"/>
      <c r="BO1616" s="240"/>
      <c r="BP1616" s="240"/>
      <c r="BQ1616" s="240"/>
      <c r="BR1616" s="240"/>
      <c r="BS1616" s="240"/>
      <c r="BT1616" s="240"/>
      <c r="BU1616" s="240"/>
      <c r="BV1616" s="240"/>
      <c r="BW1616" s="240"/>
      <c r="BX1616" s="240"/>
      <c r="BY1616" s="240"/>
      <c r="BZ1616" s="240"/>
      <c r="CA1616" s="240"/>
      <c r="CB1616" s="240"/>
      <c r="CC1616" s="240"/>
      <c r="CD1616" s="240"/>
      <c r="CE1616" s="240"/>
      <c r="CF1616" s="240"/>
      <c r="CG1616" s="240"/>
      <c r="CH1616" s="240"/>
      <c r="CI1616" s="240"/>
      <c r="CJ1616" s="240"/>
      <c r="CK1616" s="240"/>
      <c r="CL1616" s="240"/>
      <c r="CM1616" s="240"/>
      <c r="CN1616" s="240"/>
      <c r="CO1616" s="240"/>
      <c r="CP1616" s="240"/>
      <c r="CQ1616" s="240"/>
      <c r="CR1616" s="240"/>
      <c r="CS1616" s="240"/>
      <c r="CT1616" s="240"/>
      <c r="CU1616" s="240"/>
      <c r="CV1616" s="240"/>
      <c r="CW1616" s="240"/>
      <c r="CX1616" s="271"/>
      <c r="CY1616" s="271"/>
      <c r="CZ1616" s="271"/>
      <c r="DA1616" s="271"/>
      <c r="DB1616" s="271"/>
      <c r="DC1616" s="271"/>
      <c r="DD1616" s="271"/>
      <c r="DE1616" s="271"/>
      <c r="DF1616" s="271"/>
      <c r="DG1616" s="271"/>
      <c r="DH1616" s="271"/>
      <c r="DI1616" s="271"/>
      <c r="DJ1616" s="271"/>
      <c r="DK1616" s="271"/>
      <c r="DL1616" s="271"/>
      <c r="DM1616" s="271"/>
      <c r="DN1616" s="271"/>
      <c r="DO1616" s="271"/>
      <c r="DP1616" s="271"/>
      <c r="DQ1616" s="271"/>
      <c r="DR1616" s="271"/>
      <c r="DS1616" s="271"/>
      <c r="DT1616" s="271"/>
      <c r="DU1616" s="271"/>
      <c r="DV1616" s="271"/>
      <c r="DW1616" s="271"/>
      <c r="DX1616" s="271"/>
      <c r="DY1616" s="271"/>
      <c r="DZ1616" s="271"/>
      <c r="EA1616" s="271"/>
      <c r="EB1616" s="271"/>
      <c r="EC1616" s="271"/>
      <c r="ED1616" s="271"/>
      <c r="EE1616" s="271"/>
      <c r="EF1616" s="271"/>
      <c r="EG1616" s="271"/>
      <c r="EH1616" s="271"/>
      <c r="EI1616" s="271"/>
      <c r="EJ1616" s="271"/>
      <c r="EK1616" s="271"/>
      <c r="EL1616" s="271"/>
      <c r="EM1616" s="271"/>
      <c r="EN1616" s="271"/>
      <c r="EO1616" s="271"/>
      <c r="EP1616" s="271"/>
      <c r="EQ1616" s="271"/>
      <c r="ER1616" s="271"/>
      <c r="ES1616" s="271"/>
      <c r="ET1616" s="271"/>
      <c r="EU1616" s="271"/>
      <c r="EV1616" s="271"/>
      <c r="EW1616" s="271"/>
      <c r="EX1616" s="271"/>
      <c r="EY1616" s="271"/>
      <c r="EZ1616" s="271"/>
      <c r="FA1616" s="271"/>
      <c r="FB1616" s="271"/>
      <c r="FC1616" s="271"/>
      <c r="FD1616" s="271"/>
      <c r="FE1616" s="271"/>
      <c r="FF1616" s="271"/>
      <c r="FG1616" s="271"/>
      <c r="FH1616" s="271"/>
      <c r="FI1616" s="271"/>
      <c r="FJ1616" s="271"/>
      <c r="FK1616" s="271"/>
      <c r="FL1616" s="271"/>
      <c r="FM1616" s="271"/>
      <c r="FN1616" s="271"/>
      <c r="FO1616" s="271"/>
      <c r="FP1616" s="271"/>
      <c r="FQ1616" s="271"/>
      <c r="FR1616" s="271"/>
      <c r="FS1616" s="271"/>
      <c r="FT1616" s="271"/>
      <c r="FU1616" s="271"/>
      <c r="FV1616" s="271"/>
      <c r="FW1616" s="271"/>
      <c r="FX1616" s="271"/>
      <c r="FY1616" s="271"/>
      <c r="FZ1616" s="271"/>
      <c r="GA1616" s="271"/>
      <c r="GB1616" s="271"/>
      <c r="GC1616" s="271"/>
      <c r="GD1616" s="271"/>
      <c r="GE1616" s="271"/>
      <c r="GF1616" s="271"/>
      <c r="GG1616" s="271"/>
      <c r="GH1616" s="271"/>
      <c r="GI1616" s="271"/>
      <c r="GJ1616" s="271"/>
      <c r="GK1616" s="271"/>
      <c r="GL1616" s="271"/>
      <c r="GM1616" s="271"/>
      <c r="GN1616" s="271"/>
      <c r="GO1616" s="271"/>
      <c r="GP1616" s="271"/>
      <c r="GQ1616" s="271"/>
      <c r="GR1616" s="271"/>
      <c r="GS1616" s="271"/>
      <c r="GT1616" s="271"/>
      <c r="GU1616" s="271"/>
      <c r="GV1616" s="271"/>
      <c r="GW1616" s="271"/>
      <c r="GX1616" s="271"/>
      <c r="GY1616" s="271"/>
      <c r="GZ1616" s="271"/>
      <c r="HA1616" s="271"/>
      <c r="HB1616" s="271"/>
      <c r="HC1616" s="271"/>
      <c r="HD1616" s="271"/>
      <c r="HE1616" s="271"/>
      <c r="HF1616" s="271"/>
      <c r="HG1616" s="271"/>
      <c r="HH1616" s="271"/>
      <c r="HI1616" s="271"/>
      <c r="HJ1616" s="271"/>
      <c r="HK1616" s="271"/>
      <c r="HL1616" s="271"/>
      <c r="HM1616" s="271"/>
      <c r="HN1616" s="271"/>
      <c r="HO1616" s="271"/>
      <c r="HP1616" s="271"/>
      <c r="HQ1616" s="271"/>
      <c r="HR1616" s="271"/>
      <c r="HS1616" s="271"/>
      <c r="HT1616" s="271"/>
      <c r="HU1616" s="271"/>
      <c r="HV1616" s="271"/>
      <c r="HW1616" s="271"/>
      <c r="HX1616" s="271"/>
      <c r="HY1616" s="271"/>
      <c r="HZ1616" s="271"/>
      <c r="IA1616" s="271"/>
      <c r="IB1616" s="271"/>
      <c r="IC1616" s="271"/>
      <c r="ID1616" s="271"/>
      <c r="IE1616" s="271"/>
      <c r="IF1616" s="271"/>
      <c r="IG1616" s="271"/>
      <c r="IH1616" s="271"/>
      <c r="II1616" s="271"/>
      <c r="IJ1616" s="271"/>
      <c r="IK1616" s="271"/>
      <c r="IL1616" s="271"/>
      <c r="IM1616" s="271"/>
      <c r="IN1616" s="271"/>
      <c r="IO1616" s="271"/>
      <c r="IP1616" s="271"/>
      <c r="IQ1616" s="271"/>
      <c r="IR1616" s="271"/>
      <c r="IS1616" s="271"/>
      <c r="IT1616" s="271"/>
      <c r="IU1616" s="271"/>
      <c r="IV1616" s="271"/>
    </row>
    <row r="1617" spans="1:256" s="250" customFormat="1" x14ac:dyDescent="0.2">
      <c r="A1617" s="240" t="s">
        <v>1247</v>
      </c>
      <c r="B1617" s="278">
        <v>37270.381944444445</v>
      </c>
      <c r="C1617" s="278">
        <v>37270.774305555555</v>
      </c>
      <c r="D1617" s="240" t="s">
        <v>1406</v>
      </c>
      <c r="E1617" s="240" t="s">
        <v>1407</v>
      </c>
      <c r="F1617" s="240"/>
      <c r="G1617" s="240">
        <v>50</v>
      </c>
      <c r="H1617" s="240"/>
      <c r="I1617" s="240"/>
      <c r="J1617" s="240"/>
      <c r="K1617" s="240"/>
      <c r="L1617" s="240"/>
      <c r="M1617" s="240">
        <v>328</v>
      </c>
      <c r="N1617" s="240"/>
      <c r="O1617" s="240">
        <v>23.1</v>
      </c>
      <c r="P1617" s="240"/>
      <c r="Q1617" s="240">
        <v>100</v>
      </c>
      <c r="R1617" s="240"/>
      <c r="S1617" s="240">
        <v>0.69</v>
      </c>
      <c r="T1617" s="240"/>
      <c r="U1617" s="240">
        <v>2.35</v>
      </c>
      <c r="V1617" s="240"/>
      <c r="W1617" s="240">
        <v>1</v>
      </c>
      <c r="X1617" s="240"/>
      <c r="Y1617" s="240"/>
      <c r="Z1617" s="240"/>
      <c r="AA1617" s="240">
        <v>1770</v>
      </c>
      <c r="AB1617" s="240"/>
      <c r="AC1617" s="240">
        <v>5700</v>
      </c>
      <c r="AD1617" s="240" t="s">
        <v>1784</v>
      </c>
      <c r="AE1617" s="240">
        <v>18</v>
      </c>
      <c r="AF1617" s="240" t="s">
        <v>1784</v>
      </c>
      <c r="AG1617" s="240">
        <v>18</v>
      </c>
      <c r="AH1617" s="240"/>
      <c r="AI1617" s="240"/>
      <c r="AJ1617" s="240"/>
      <c r="AK1617" s="240"/>
      <c r="AL1617" s="240"/>
      <c r="AM1617" s="240">
        <v>7.85</v>
      </c>
      <c r="AN1617" s="240"/>
      <c r="AO1617" s="240">
        <v>187</v>
      </c>
      <c r="AP1617" s="240"/>
      <c r="AQ1617" s="240"/>
      <c r="AR1617" s="240"/>
      <c r="AS1617" s="240"/>
      <c r="AT1617" s="240"/>
      <c r="AU1617" s="240"/>
      <c r="AV1617" s="240"/>
      <c r="AW1617" s="240"/>
      <c r="AX1617" s="240"/>
      <c r="AY1617" s="240"/>
      <c r="AZ1617" s="240"/>
      <c r="BA1617" s="240"/>
      <c r="BB1617" s="240"/>
      <c r="BC1617" s="240"/>
      <c r="BD1617" s="240"/>
      <c r="BE1617" s="240"/>
      <c r="BF1617" s="240"/>
      <c r="BG1617" s="240"/>
      <c r="BH1617" s="240"/>
      <c r="BI1617" s="240"/>
      <c r="BJ1617" s="240"/>
      <c r="BK1617" s="240"/>
      <c r="BL1617" s="240"/>
      <c r="BM1617" s="240"/>
      <c r="BN1617" s="240"/>
      <c r="BO1617" s="240"/>
      <c r="BP1617" s="240"/>
      <c r="BQ1617" s="240"/>
      <c r="BR1617" s="240"/>
      <c r="BS1617" s="240"/>
      <c r="BT1617" s="240"/>
      <c r="BU1617" s="240"/>
      <c r="BV1617" s="240"/>
      <c r="BW1617" s="240"/>
      <c r="BX1617" s="240"/>
      <c r="BY1617" s="240"/>
      <c r="BZ1617" s="240"/>
      <c r="CA1617" s="240"/>
      <c r="CB1617" s="240"/>
      <c r="CC1617" s="240"/>
      <c r="CD1617" s="240"/>
      <c r="CE1617" s="240"/>
      <c r="CF1617" s="240"/>
      <c r="CG1617" s="240"/>
      <c r="CH1617" s="240"/>
      <c r="CI1617" s="240"/>
      <c r="CJ1617" s="240"/>
      <c r="CK1617" s="240"/>
      <c r="CL1617" s="240"/>
      <c r="CM1617" s="240"/>
      <c r="CN1617" s="240"/>
      <c r="CO1617" s="240"/>
      <c r="CP1617" s="240"/>
      <c r="CQ1617" s="240"/>
      <c r="CR1617" s="240"/>
      <c r="CS1617" s="240"/>
      <c r="CT1617" s="240"/>
      <c r="CU1617" s="240"/>
      <c r="CV1617" s="240"/>
      <c r="CW1617" s="240"/>
      <c r="CX1617" s="271"/>
      <c r="CY1617" s="271"/>
      <c r="CZ1617" s="271"/>
      <c r="DA1617" s="271"/>
      <c r="DB1617" s="271"/>
      <c r="DC1617" s="271"/>
      <c r="DD1617" s="271"/>
      <c r="DE1617" s="271"/>
      <c r="DF1617" s="271"/>
      <c r="DG1617" s="271"/>
      <c r="DH1617" s="271"/>
      <c r="DI1617" s="271"/>
      <c r="DJ1617" s="271"/>
      <c r="DK1617" s="271"/>
      <c r="DL1617" s="271"/>
      <c r="DM1617" s="271"/>
      <c r="DN1617" s="271"/>
      <c r="DO1617" s="271"/>
      <c r="DP1617" s="271"/>
      <c r="DQ1617" s="271"/>
      <c r="DR1617" s="271"/>
      <c r="DS1617" s="271"/>
      <c r="DT1617" s="271"/>
      <c r="DU1617" s="271"/>
      <c r="DV1617" s="271"/>
      <c r="DW1617" s="271"/>
      <c r="DX1617" s="271"/>
      <c r="DY1617" s="271"/>
      <c r="DZ1617" s="271"/>
      <c r="EA1617" s="271"/>
      <c r="EB1617" s="271"/>
      <c r="EC1617" s="271"/>
      <c r="ED1617" s="271"/>
      <c r="EE1617" s="271"/>
      <c r="EF1617" s="271"/>
      <c r="EG1617" s="271"/>
      <c r="EH1617" s="271"/>
      <c r="EI1617" s="271"/>
      <c r="EJ1617" s="271"/>
      <c r="EK1617" s="271"/>
      <c r="EL1617" s="271"/>
      <c r="EM1617" s="271"/>
      <c r="EN1617" s="271"/>
      <c r="EO1617" s="271"/>
      <c r="EP1617" s="271"/>
      <c r="EQ1617" s="271"/>
      <c r="ER1617" s="271"/>
      <c r="ES1617" s="271"/>
      <c r="ET1617" s="271"/>
      <c r="EU1617" s="271"/>
      <c r="EV1617" s="271"/>
      <c r="EW1617" s="271"/>
      <c r="EX1617" s="271"/>
      <c r="EY1617" s="271"/>
      <c r="EZ1617" s="271"/>
      <c r="FA1617" s="271"/>
      <c r="FB1617" s="271"/>
      <c r="FC1617" s="271"/>
      <c r="FD1617" s="271"/>
      <c r="FE1617" s="271"/>
      <c r="FF1617" s="271"/>
      <c r="FG1617" s="271"/>
      <c r="FH1617" s="271"/>
      <c r="FI1617" s="271"/>
      <c r="FJ1617" s="271"/>
      <c r="FK1617" s="271"/>
      <c r="FL1617" s="271"/>
      <c r="FM1617" s="271"/>
      <c r="FN1617" s="271"/>
      <c r="FO1617" s="271"/>
      <c r="FP1617" s="271"/>
      <c r="FQ1617" s="271"/>
      <c r="FR1617" s="271"/>
      <c r="FS1617" s="271"/>
      <c r="FT1617" s="271"/>
      <c r="FU1617" s="271"/>
      <c r="FV1617" s="271"/>
      <c r="FW1617" s="271"/>
      <c r="FX1617" s="271"/>
      <c r="FY1617" s="271"/>
      <c r="FZ1617" s="271"/>
      <c r="GA1617" s="271"/>
      <c r="GB1617" s="271"/>
      <c r="GC1617" s="271"/>
      <c r="GD1617" s="271"/>
      <c r="GE1617" s="271"/>
      <c r="GF1617" s="271"/>
      <c r="GG1617" s="271"/>
      <c r="GH1617" s="271"/>
      <c r="GI1617" s="271"/>
      <c r="GJ1617" s="271"/>
      <c r="GK1617" s="271"/>
      <c r="GL1617" s="271"/>
      <c r="GM1617" s="271"/>
      <c r="GN1617" s="271"/>
      <c r="GO1617" s="271"/>
      <c r="GP1617" s="271"/>
      <c r="GQ1617" s="271"/>
      <c r="GR1617" s="271"/>
      <c r="GS1617" s="271"/>
      <c r="GT1617" s="271"/>
      <c r="GU1617" s="271"/>
      <c r="GV1617" s="271"/>
      <c r="GW1617" s="271"/>
      <c r="GX1617" s="271"/>
      <c r="GY1617" s="271"/>
      <c r="GZ1617" s="271"/>
      <c r="HA1617" s="271"/>
      <c r="HB1617" s="271"/>
      <c r="HC1617" s="271"/>
      <c r="HD1617" s="271"/>
      <c r="HE1617" s="271"/>
      <c r="HF1617" s="271"/>
      <c r="HG1617" s="271"/>
      <c r="HH1617" s="271"/>
      <c r="HI1617" s="271"/>
      <c r="HJ1617" s="271"/>
      <c r="HK1617" s="271"/>
      <c r="HL1617" s="271"/>
      <c r="HM1617" s="271"/>
      <c r="HN1617" s="271"/>
      <c r="HO1617" s="271"/>
      <c r="HP1617" s="271"/>
      <c r="HQ1617" s="271"/>
      <c r="HR1617" s="271"/>
      <c r="HS1617" s="271"/>
      <c r="HT1617" s="271"/>
      <c r="HU1617" s="271"/>
      <c r="HV1617" s="271"/>
      <c r="HW1617" s="271"/>
      <c r="HX1617" s="271"/>
      <c r="HY1617" s="271"/>
      <c r="HZ1617" s="271"/>
      <c r="IA1617" s="271"/>
      <c r="IB1617" s="271"/>
      <c r="IC1617" s="271"/>
      <c r="ID1617" s="271"/>
      <c r="IE1617" s="271"/>
      <c r="IF1617" s="271"/>
      <c r="IG1617" s="271"/>
      <c r="IH1617" s="271"/>
      <c r="II1617" s="271"/>
      <c r="IJ1617" s="271"/>
      <c r="IK1617" s="271"/>
      <c r="IL1617" s="271"/>
      <c r="IM1617" s="271"/>
      <c r="IN1617" s="271"/>
      <c r="IO1617" s="271"/>
      <c r="IP1617" s="271"/>
      <c r="IQ1617" s="271"/>
      <c r="IR1617" s="271"/>
      <c r="IS1617" s="271"/>
      <c r="IT1617" s="271"/>
      <c r="IU1617" s="271"/>
      <c r="IV1617" s="271"/>
    </row>
    <row r="1618" spans="1:256" s="250" customFormat="1" x14ac:dyDescent="0.2">
      <c r="A1618" s="240" t="s">
        <v>1247</v>
      </c>
      <c r="B1618" s="278">
        <v>37272.715277777781</v>
      </c>
      <c r="C1618" s="278">
        <v>37273.253472222219</v>
      </c>
      <c r="D1618" s="240" t="s">
        <v>1408</v>
      </c>
      <c r="E1618" s="240" t="s">
        <v>1409</v>
      </c>
      <c r="F1618" s="240"/>
      <c r="G1618" s="240">
        <v>50</v>
      </c>
      <c r="H1618" s="240"/>
      <c r="I1618" s="240"/>
      <c r="J1618" s="240"/>
      <c r="K1618" s="240"/>
      <c r="L1618" s="240"/>
      <c r="M1618" s="240">
        <v>231</v>
      </c>
      <c r="N1618" s="240"/>
      <c r="O1618" s="240">
        <v>32.22</v>
      </c>
      <c r="P1618" s="240"/>
      <c r="Q1618" s="240">
        <v>111</v>
      </c>
      <c r="R1618" s="240"/>
      <c r="S1618" s="240">
        <v>0.19600000000000001</v>
      </c>
      <c r="T1618" s="240"/>
      <c r="U1618" s="240">
        <v>0.75</v>
      </c>
      <c r="V1618" s="240"/>
      <c r="W1618" s="240">
        <v>14</v>
      </c>
      <c r="X1618" s="240"/>
      <c r="Y1618" s="240"/>
      <c r="Z1618" s="240"/>
      <c r="AA1618" s="240">
        <v>2920</v>
      </c>
      <c r="AB1618" s="240"/>
      <c r="AC1618" s="240">
        <v>8950</v>
      </c>
      <c r="AD1618" s="240" t="s">
        <v>1784</v>
      </c>
      <c r="AE1618" s="240">
        <v>18</v>
      </c>
      <c r="AF1618" s="240"/>
      <c r="AG1618" s="240">
        <v>25</v>
      </c>
      <c r="AH1618" s="240"/>
      <c r="AI1618" s="240"/>
      <c r="AJ1618" s="240"/>
      <c r="AK1618" s="240"/>
      <c r="AL1618" s="240"/>
      <c r="AM1618" s="240">
        <v>8.08</v>
      </c>
      <c r="AN1618" s="240"/>
      <c r="AO1618" s="240">
        <v>235</v>
      </c>
      <c r="AP1618" s="240"/>
      <c r="AQ1618" s="240"/>
      <c r="AR1618" s="240"/>
      <c r="AS1618" s="240"/>
      <c r="AT1618" s="240"/>
      <c r="AU1618" s="240"/>
      <c r="AV1618" s="240"/>
      <c r="AW1618" s="240"/>
      <c r="AX1618" s="240"/>
      <c r="AY1618" s="240"/>
      <c r="AZ1618" s="240"/>
      <c r="BA1618" s="240"/>
      <c r="BB1618" s="240"/>
      <c r="BC1618" s="240"/>
      <c r="BD1618" s="240"/>
      <c r="BE1618" s="240"/>
      <c r="BF1618" s="240"/>
      <c r="BG1618" s="240"/>
      <c r="BH1618" s="240"/>
      <c r="BI1618" s="240"/>
      <c r="BJ1618" s="240"/>
      <c r="BK1618" s="240"/>
      <c r="BL1618" s="240"/>
      <c r="BM1618" s="240"/>
      <c r="BN1618" s="240"/>
      <c r="BO1618" s="240"/>
      <c r="BP1618" s="240"/>
      <c r="BQ1618" s="240"/>
      <c r="BR1618" s="240"/>
      <c r="BS1618" s="240"/>
      <c r="BT1618" s="240"/>
      <c r="BU1618" s="240"/>
      <c r="BV1618" s="240"/>
      <c r="BW1618" s="240"/>
      <c r="BX1618" s="240"/>
      <c r="BY1618" s="240"/>
      <c r="BZ1618" s="240"/>
      <c r="CA1618" s="240"/>
      <c r="CB1618" s="240"/>
      <c r="CC1618" s="240"/>
      <c r="CD1618" s="240"/>
      <c r="CE1618" s="240"/>
      <c r="CF1618" s="240"/>
      <c r="CG1618" s="240"/>
      <c r="CH1618" s="240"/>
      <c r="CI1618" s="240"/>
      <c r="CJ1618" s="240"/>
      <c r="CK1618" s="240"/>
      <c r="CL1618" s="240"/>
      <c r="CM1618" s="240"/>
      <c r="CN1618" s="240"/>
      <c r="CO1618" s="240"/>
      <c r="CP1618" s="240"/>
      <c r="CQ1618" s="240"/>
      <c r="CR1618" s="240"/>
      <c r="CS1618" s="240"/>
      <c r="CT1618" s="240"/>
      <c r="CU1618" s="240"/>
      <c r="CV1618" s="240"/>
      <c r="CW1618" s="240"/>
      <c r="CX1618" s="271"/>
      <c r="CY1618" s="271"/>
      <c r="CZ1618" s="271"/>
      <c r="DA1618" s="271"/>
      <c r="DB1618" s="271"/>
      <c r="DC1618" s="271"/>
      <c r="DD1618" s="271"/>
      <c r="DE1618" s="271"/>
      <c r="DF1618" s="271"/>
      <c r="DG1618" s="271"/>
      <c r="DH1618" s="271"/>
      <c r="DI1618" s="271"/>
      <c r="DJ1618" s="271"/>
      <c r="DK1618" s="271"/>
      <c r="DL1618" s="271"/>
      <c r="DM1618" s="271"/>
      <c r="DN1618" s="271"/>
      <c r="DO1618" s="271"/>
      <c r="DP1618" s="271"/>
      <c r="DQ1618" s="271"/>
      <c r="DR1618" s="271"/>
      <c r="DS1618" s="271"/>
      <c r="DT1618" s="271"/>
      <c r="DU1618" s="271"/>
      <c r="DV1618" s="271"/>
      <c r="DW1618" s="271"/>
      <c r="DX1618" s="271"/>
      <c r="DY1618" s="271"/>
      <c r="DZ1618" s="271"/>
      <c r="EA1618" s="271"/>
      <c r="EB1618" s="271"/>
      <c r="EC1618" s="271"/>
      <c r="ED1618" s="271"/>
      <c r="EE1618" s="271"/>
      <c r="EF1618" s="271"/>
      <c r="EG1618" s="271"/>
      <c r="EH1618" s="271"/>
      <c r="EI1618" s="271"/>
      <c r="EJ1618" s="271"/>
      <c r="EK1618" s="271"/>
      <c r="EL1618" s="271"/>
      <c r="EM1618" s="271"/>
      <c r="EN1618" s="271"/>
      <c r="EO1618" s="271"/>
      <c r="EP1618" s="271"/>
      <c r="EQ1618" s="271"/>
      <c r="ER1618" s="271"/>
      <c r="ES1618" s="271"/>
      <c r="ET1618" s="271"/>
      <c r="EU1618" s="271"/>
      <c r="EV1618" s="271"/>
      <c r="EW1618" s="271"/>
      <c r="EX1618" s="271"/>
      <c r="EY1618" s="271"/>
      <c r="EZ1618" s="271"/>
      <c r="FA1618" s="271"/>
      <c r="FB1618" s="271"/>
      <c r="FC1618" s="271"/>
      <c r="FD1618" s="271"/>
      <c r="FE1618" s="271"/>
      <c r="FF1618" s="271"/>
      <c r="FG1618" s="271"/>
      <c r="FH1618" s="271"/>
      <c r="FI1618" s="271"/>
      <c r="FJ1618" s="271"/>
      <c r="FK1618" s="271"/>
      <c r="FL1618" s="271"/>
      <c r="FM1618" s="271"/>
      <c r="FN1618" s="271"/>
      <c r="FO1618" s="271"/>
      <c r="FP1618" s="271"/>
      <c r="FQ1618" s="271"/>
      <c r="FR1618" s="271"/>
      <c r="FS1618" s="271"/>
      <c r="FT1618" s="271"/>
      <c r="FU1618" s="271"/>
      <c r="FV1618" s="271"/>
      <c r="FW1618" s="271"/>
      <c r="FX1618" s="271"/>
      <c r="FY1618" s="271"/>
      <c r="FZ1618" s="271"/>
      <c r="GA1618" s="271"/>
      <c r="GB1618" s="271"/>
      <c r="GC1618" s="271"/>
      <c r="GD1618" s="271"/>
      <c r="GE1618" s="271"/>
      <c r="GF1618" s="271"/>
      <c r="GG1618" s="271"/>
      <c r="GH1618" s="271"/>
      <c r="GI1618" s="271"/>
      <c r="GJ1618" s="271"/>
      <c r="GK1618" s="271"/>
      <c r="GL1618" s="271"/>
      <c r="GM1618" s="271"/>
      <c r="GN1618" s="271"/>
      <c r="GO1618" s="271"/>
      <c r="GP1618" s="271"/>
      <c r="GQ1618" s="271"/>
      <c r="GR1618" s="271"/>
      <c r="GS1618" s="271"/>
      <c r="GT1618" s="271"/>
      <c r="GU1618" s="271"/>
      <c r="GV1618" s="271"/>
      <c r="GW1618" s="271"/>
      <c r="GX1618" s="271"/>
      <c r="GY1618" s="271"/>
      <c r="GZ1618" s="271"/>
      <c r="HA1618" s="271"/>
      <c r="HB1618" s="271"/>
      <c r="HC1618" s="271"/>
      <c r="HD1618" s="271"/>
      <c r="HE1618" s="271"/>
      <c r="HF1618" s="271"/>
      <c r="HG1618" s="271"/>
      <c r="HH1618" s="271"/>
      <c r="HI1618" s="271"/>
      <c r="HJ1618" s="271"/>
      <c r="HK1618" s="271"/>
      <c r="HL1618" s="271"/>
      <c r="HM1618" s="271"/>
      <c r="HN1618" s="271"/>
      <c r="HO1618" s="271"/>
      <c r="HP1618" s="271"/>
      <c r="HQ1618" s="271"/>
      <c r="HR1618" s="271"/>
      <c r="HS1618" s="271"/>
      <c r="HT1618" s="271"/>
      <c r="HU1618" s="271"/>
      <c r="HV1618" s="271"/>
      <c r="HW1618" s="271"/>
      <c r="HX1618" s="271"/>
      <c r="HY1618" s="271"/>
      <c r="HZ1618" s="271"/>
      <c r="IA1618" s="271"/>
      <c r="IB1618" s="271"/>
      <c r="IC1618" s="271"/>
      <c r="ID1618" s="271"/>
      <c r="IE1618" s="271"/>
      <c r="IF1618" s="271"/>
      <c r="IG1618" s="271"/>
      <c r="IH1618" s="271"/>
      <c r="II1618" s="271"/>
      <c r="IJ1618" s="271"/>
      <c r="IK1618" s="271"/>
      <c r="IL1618" s="271"/>
      <c r="IM1618" s="271"/>
      <c r="IN1618" s="271"/>
      <c r="IO1618" s="271"/>
      <c r="IP1618" s="271"/>
      <c r="IQ1618" s="271"/>
      <c r="IR1618" s="271"/>
      <c r="IS1618" s="271"/>
      <c r="IT1618" s="271"/>
      <c r="IU1618" s="271"/>
      <c r="IV1618" s="271"/>
    </row>
    <row r="1619" spans="1:256" s="250" customFormat="1" x14ac:dyDescent="0.2">
      <c r="A1619" s="240" t="s">
        <v>1247</v>
      </c>
      <c r="B1619" s="278">
        <v>37287.402777777781</v>
      </c>
      <c r="C1619" s="278">
        <v>37288.635416666664</v>
      </c>
      <c r="D1619" s="240" t="s">
        <v>1410</v>
      </c>
      <c r="E1619" s="240" t="s">
        <v>1411</v>
      </c>
      <c r="F1619" s="240"/>
      <c r="G1619" s="240">
        <v>50</v>
      </c>
      <c r="H1619" s="240"/>
      <c r="I1619" s="240"/>
      <c r="J1619" s="240"/>
      <c r="K1619" s="240"/>
      <c r="L1619" s="240"/>
      <c r="M1619" s="240">
        <v>1703</v>
      </c>
      <c r="N1619" s="240"/>
      <c r="O1619" s="240">
        <v>173</v>
      </c>
      <c r="P1619" s="240"/>
      <c r="Q1619" s="240">
        <v>326</v>
      </c>
      <c r="R1619" s="240"/>
      <c r="S1619" s="240">
        <v>0.28000000000000003</v>
      </c>
      <c r="T1619" s="240"/>
      <c r="U1619" s="240">
        <v>1.87</v>
      </c>
      <c r="V1619" s="240"/>
      <c r="W1619" s="240">
        <v>23</v>
      </c>
      <c r="X1619" s="240"/>
      <c r="Y1619" s="240"/>
      <c r="Z1619" s="240"/>
      <c r="AA1619" s="240">
        <v>3930</v>
      </c>
      <c r="AB1619" s="240"/>
      <c r="AC1619" s="240">
        <v>11500</v>
      </c>
      <c r="AD1619" s="240" t="s">
        <v>1784</v>
      </c>
      <c r="AE1619" s="240">
        <v>18</v>
      </c>
      <c r="AF1619" s="240"/>
      <c r="AG1619" s="240">
        <v>180</v>
      </c>
      <c r="AH1619" s="240"/>
      <c r="AI1619" s="240"/>
      <c r="AJ1619" s="240"/>
      <c r="AK1619" s="240"/>
      <c r="AL1619" s="240"/>
      <c r="AM1619" s="240">
        <v>7.62</v>
      </c>
      <c r="AN1619" s="240"/>
      <c r="AO1619" s="240">
        <v>177</v>
      </c>
      <c r="AP1619" s="240"/>
      <c r="AQ1619" s="240"/>
      <c r="AR1619" s="240"/>
      <c r="AS1619" s="240"/>
      <c r="AT1619" s="240"/>
      <c r="AU1619" s="240"/>
      <c r="AV1619" s="240"/>
      <c r="AW1619" s="240"/>
      <c r="AX1619" s="240"/>
      <c r="AY1619" s="240"/>
      <c r="AZ1619" s="240"/>
      <c r="BA1619" s="240"/>
      <c r="BB1619" s="240"/>
      <c r="BC1619" s="240"/>
      <c r="BD1619" s="240"/>
      <c r="BE1619" s="240"/>
      <c r="BF1619" s="240"/>
      <c r="BG1619" s="240"/>
      <c r="BH1619" s="240"/>
      <c r="BI1619" s="240"/>
      <c r="BJ1619" s="240"/>
      <c r="BK1619" s="240"/>
      <c r="BL1619" s="240"/>
      <c r="BM1619" s="240"/>
      <c r="BN1619" s="240"/>
      <c r="BO1619" s="240"/>
      <c r="BP1619" s="240"/>
      <c r="BQ1619" s="240"/>
      <c r="BR1619" s="240"/>
      <c r="BS1619" s="240"/>
      <c r="BT1619" s="240"/>
      <c r="BU1619" s="240"/>
      <c r="BV1619" s="240"/>
      <c r="BW1619" s="240"/>
      <c r="BX1619" s="240"/>
      <c r="BY1619" s="240"/>
      <c r="BZ1619" s="240"/>
      <c r="CA1619" s="240"/>
      <c r="CB1619" s="240"/>
      <c r="CC1619" s="240"/>
      <c r="CD1619" s="240"/>
      <c r="CE1619" s="240"/>
      <c r="CF1619" s="240"/>
      <c r="CG1619" s="240"/>
      <c r="CH1619" s="240"/>
      <c r="CI1619" s="240"/>
      <c r="CJ1619" s="240"/>
      <c r="CK1619" s="240"/>
      <c r="CL1619" s="240"/>
      <c r="CM1619" s="240"/>
      <c r="CN1619" s="240"/>
      <c r="CO1619" s="240"/>
      <c r="CP1619" s="240"/>
      <c r="CQ1619" s="240"/>
      <c r="CR1619" s="240"/>
      <c r="CS1619" s="240"/>
      <c r="CT1619" s="240"/>
      <c r="CU1619" s="240"/>
      <c r="CV1619" s="240"/>
      <c r="CW1619" s="240"/>
      <c r="CX1619" s="271"/>
      <c r="CY1619" s="271"/>
      <c r="CZ1619" s="271"/>
      <c r="DA1619" s="271"/>
      <c r="DB1619" s="271"/>
      <c r="DC1619" s="271"/>
      <c r="DD1619" s="271"/>
      <c r="DE1619" s="271"/>
      <c r="DF1619" s="271"/>
      <c r="DG1619" s="271"/>
      <c r="DH1619" s="271"/>
      <c r="DI1619" s="271"/>
      <c r="DJ1619" s="271"/>
      <c r="DK1619" s="271"/>
      <c r="DL1619" s="271"/>
      <c r="DM1619" s="271"/>
      <c r="DN1619" s="271"/>
      <c r="DO1619" s="271"/>
      <c r="DP1619" s="271"/>
      <c r="DQ1619" s="271"/>
      <c r="DR1619" s="271"/>
      <c r="DS1619" s="271"/>
      <c r="DT1619" s="271"/>
      <c r="DU1619" s="271"/>
      <c r="DV1619" s="271"/>
      <c r="DW1619" s="271"/>
      <c r="DX1619" s="271"/>
      <c r="DY1619" s="271"/>
      <c r="DZ1619" s="271"/>
      <c r="EA1619" s="271"/>
      <c r="EB1619" s="271"/>
      <c r="EC1619" s="271"/>
      <c r="ED1619" s="271"/>
      <c r="EE1619" s="271"/>
      <c r="EF1619" s="271"/>
      <c r="EG1619" s="271"/>
      <c r="EH1619" s="271"/>
      <c r="EI1619" s="271"/>
      <c r="EJ1619" s="271"/>
      <c r="EK1619" s="271"/>
      <c r="EL1619" s="271"/>
      <c r="EM1619" s="271"/>
      <c r="EN1619" s="271"/>
      <c r="EO1619" s="271"/>
      <c r="EP1619" s="271"/>
      <c r="EQ1619" s="271"/>
      <c r="ER1619" s="271"/>
      <c r="ES1619" s="271"/>
      <c r="ET1619" s="271"/>
      <c r="EU1619" s="271"/>
      <c r="EV1619" s="271"/>
      <c r="EW1619" s="271"/>
      <c r="EX1619" s="271"/>
      <c r="EY1619" s="271"/>
      <c r="EZ1619" s="271"/>
      <c r="FA1619" s="271"/>
      <c r="FB1619" s="271"/>
      <c r="FC1619" s="271"/>
      <c r="FD1619" s="271"/>
      <c r="FE1619" s="271"/>
      <c r="FF1619" s="271"/>
      <c r="FG1619" s="271"/>
      <c r="FH1619" s="271"/>
      <c r="FI1619" s="271"/>
      <c r="FJ1619" s="271"/>
      <c r="FK1619" s="271"/>
      <c r="FL1619" s="271"/>
      <c r="FM1619" s="271"/>
      <c r="FN1619" s="271"/>
      <c r="FO1619" s="271"/>
      <c r="FP1619" s="271"/>
      <c r="FQ1619" s="271"/>
      <c r="FR1619" s="271"/>
      <c r="FS1619" s="271"/>
      <c r="FT1619" s="271"/>
      <c r="FU1619" s="271"/>
      <c r="FV1619" s="271"/>
      <c r="FW1619" s="271"/>
      <c r="FX1619" s="271"/>
      <c r="FY1619" s="271"/>
      <c r="FZ1619" s="271"/>
      <c r="GA1619" s="271"/>
      <c r="GB1619" s="271"/>
      <c r="GC1619" s="271"/>
      <c r="GD1619" s="271"/>
      <c r="GE1619" s="271"/>
      <c r="GF1619" s="271"/>
      <c r="GG1619" s="271"/>
      <c r="GH1619" s="271"/>
      <c r="GI1619" s="271"/>
      <c r="GJ1619" s="271"/>
      <c r="GK1619" s="271"/>
      <c r="GL1619" s="271"/>
      <c r="GM1619" s="271"/>
      <c r="GN1619" s="271"/>
      <c r="GO1619" s="271"/>
      <c r="GP1619" s="271"/>
      <c r="GQ1619" s="271"/>
      <c r="GR1619" s="271"/>
      <c r="GS1619" s="271"/>
      <c r="GT1619" s="271"/>
      <c r="GU1619" s="271"/>
      <c r="GV1619" s="271"/>
      <c r="GW1619" s="271"/>
      <c r="GX1619" s="271"/>
      <c r="GY1619" s="271"/>
      <c r="GZ1619" s="271"/>
      <c r="HA1619" s="271"/>
      <c r="HB1619" s="271"/>
      <c r="HC1619" s="271"/>
      <c r="HD1619" s="271"/>
      <c r="HE1619" s="271"/>
      <c r="HF1619" s="271"/>
      <c r="HG1619" s="271"/>
      <c r="HH1619" s="271"/>
      <c r="HI1619" s="271"/>
      <c r="HJ1619" s="271"/>
      <c r="HK1619" s="271"/>
      <c r="HL1619" s="271"/>
      <c r="HM1619" s="271"/>
      <c r="HN1619" s="271"/>
      <c r="HO1619" s="271"/>
      <c r="HP1619" s="271"/>
      <c r="HQ1619" s="271"/>
      <c r="HR1619" s="271"/>
      <c r="HS1619" s="271"/>
      <c r="HT1619" s="271"/>
      <c r="HU1619" s="271"/>
      <c r="HV1619" s="271"/>
      <c r="HW1619" s="271"/>
      <c r="HX1619" s="271"/>
      <c r="HY1619" s="271"/>
      <c r="HZ1619" s="271"/>
      <c r="IA1619" s="271"/>
      <c r="IB1619" s="271"/>
      <c r="IC1619" s="271"/>
      <c r="ID1619" s="271"/>
      <c r="IE1619" s="271"/>
      <c r="IF1619" s="271"/>
      <c r="IG1619" s="271"/>
      <c r="IH1619" s="271"/>
      <c r="II1619" s="271"/>
      <c r="IJ1619" s="271"/>
      <c r="IK1619" s="271"/>
      <c r="IL1619" s="271"/>
      <c r="IM1619" s="271"/>
      <c r="IN1619" s="271"/>
      <c r="IO1619" s="271"/>
      <c r="IP1619" s="271"/>
      <c r="IQ1619" s="271"/>
      <c r="IR1619" s="271"/>
      <c r="IS1619" s="271"/>
      <c r="IT1619" s="271"/>
      <c r="IU1619" s="271"/>
      <c r="IV1619" s="271"/>
    </row>
    <row r="1620" spans="1:256" s="250" customFormat="1" x14ac:dyDescent="0.2">
      <c r="A1620" s="240" t="s">
        <v>1247</v>
      </c>
      <c r="B1620" s="278">
        <v>37292.320833333331</v>
      </c>
      <c r="C1620" s="278"/>
      <c r="D1620" s="240" t="s">
        <v>1412</v>
      </c>
      <c r="E1620" s="240" t="s">
        <v>1413</v>
      </c>
      <c r="F1620" s="240"/>
      <c r="G1620" s="240">
        <v>10</v>
      </c>
      <c r="H1620" s="240"/>
      <c r="I1620" s="240"/>
      <c r="J1620" s="240"/>
      <c r="K1620" s="240">
        <v>3.5</v>
      </c>
      <c r="L1620" s="240"/>
      <c r="M1620" s="240"/>
      <c r="N1620" s="240" t="s">
        <v>1784</v>
      </c>
      <c r="O1620" s="240">
        <v>60</v>
      </c>
      <c r="P1620" s="240"/>
      <c r="Q1620" s="240">
        <v>125</v>
      </c>
      <c r="R1620" s="240"/>
      <c r="S1620" s="240">
        <v>6.7000000000000004E-2</v>
      </c>
      <c r="T1620" s="240"/>
      <c r="U1620" s="240">
        <v>0.57999999999999996</v>
      </c>
      <c r="V1620" s="240"/>
      <c r="W1620" s="240">
        <v>19</v>
      </c>
      <c r="X1620" s="240"/>
      <c r="Y1620" s="240"/>
      <c r="Z1620" s="240"/>
      <c r="AA1620" s="240">
        <v>614</v>
      </c>
      <c r="AB1620" s="240"/>
      <c r="AC1620" s="240">
        <v>2670</v>
      </c>
      <c r="AD1620" s="240" t="s">
        <v>1784</v>
      </c>
      <c r="AE1620" s="240">
        <v>18</v>
      </c>
      <c r="AF1620" s="240"/>
      <c r="AG1620" s="240">
        <v>33</v>
      </c>
      <c r="AH1620" s="240"/>
      <c r="AI1620" s="240"/>
      <c r="AJ1620" s="240"/>
      <c r="AK1620" s="240"/>
      <c r="AL1620" s="240"/>
      <c r="AM1620" s="240">
        <v>8.0299999999999994</v>
      </c>
      <c r="AN1620" s="240"/>
      <c r="AO1620" s="240">
        <v>318</v>
      </c>
      <c r="AP1620" s="240"/>
      <c r="AQ1620" s="240"/>
      <c r="AR1620" s="240"/>
      <c r="AS1620" s="240"/>
      <c r="AT1620" s="240"/>
      <c r="AU1620" s="240"/>
      <c r="AV1620" s="240"/>
      <c r="AW1620" s="240"/>
      <c r="AX1620" s="240"/>
      <c r="AY1620" s="240"/>
      <c r="AZ1620" s="240"/>
      <c r="BA1620" s="240"/>
      <c r="BB1620" s="240"/>
      <c r="BC1620" s="240"/>
      <c r="BD1620" s="240"/>
      <c r="BE1620" s="240"/>
      <c r="BF1620" s="240"/>
      <c r="BG1620" s="240"/>
      <c r="BH1620" s="240"/>
      <c r="BI1620" s="240"/>
      <c r="BJ1620" s="240"/>
      <c r="BK1620" s="240"/>
      <c r="BL1620" s="240"/>
      <c r="BM1620" s="240"/>
      <c r="BN1620" s="240"/>
      <c r="BO1620" s="240"/>
      <c r="BP1620" s="240"/>
      <c r="BQ1620" s="240"/>
      <c r="BR1620" s="240"/>
      <c r="BS1620" s="240"/>
      <c r="BT1620" s="240"/>
      <c r="BU1620" s="240"/>
      <c r="BV1620" s="240"/>
      <c r="BW1620" s="240"/>
      <c r="BX1620" s="240"/>
      <c r="BY1620" s="240"/>
      <c r="BZ1620" s="240"/>
      <c r="CA1620" s="240"/>
      <c r="CB1620" s="240"/>
      <c r="CC1620" s="240"/>
      <c r="CD1620" s="240"/>
      <c r="CE1620" s="240"/>
      <c r="CF1620" s="240"/>
      <c r="CG1620" s="240"/>
      <c r="CH1620" s="240"/>
      <c r="CI1620" s="240"/>
      <c r="CJ1620" s="240"/>
      <c r="CK1620" s="240"/>
      <c r="CL1620" s="240"/>
      <c r="CM1620" s="240"/>
      <c r="CN1620" s="240"/>
      <c r="CO1620" s="240"/>
      <c r="CP1620" s="240"/>
      <c r="CQ1620" s="240"/>
      <c r="CR1620" s="240"/>
      <c r="CS1620" s="240"/>
      <c r="CT1620" s="240"/>
      <c r="CU1620" s="240"/>
      <c r="CV1620" s="240"/>
      <c r="CW1620" s="240"/>
      <c r="CX1620" s="271"/>
      <c r="CY1620" s="271"/>
      <c r="CZ1620" s="271"/>
      <c r="DA1620" s="271"/>
      <c r="DB1620" s="271"/>
      <c r="DC1620" s="271"/>
      <c r="DD1620" s="271"/>
      <c r="DE1620" s="271"/>
      <c r="DF1620" s="271"/>
      <c r="DG1620" s="271"/>
      <c r="DH1620" s="271"/>
      <c r="DI1620" s="271"/>
      <c r="DJ1620" s="271"/>
      <c r="DK1620" s="271"/>
      <c r="DL1620" s="271"/>
      <c r="DM1620" s="271"/>
      <c r="DN1620" s="271"/>
      <c r="DO1620" s="271"/>
      <c r="DP1620" s="271"/>
      <c r="DQ1620" s="271"/>
      <c r="DR1620" s="271"/>
      <c r="DS1620" s="271"/>
      <c r="DT1620" s="271"/>
      <c r="DU1620" s="271"/>
      <c r="DV1620" s="271"/>
      <c r="DW1620" s="271"/>
      <c r="DX1620" s="271"/>
      <c r="DY1620" s="271"/>
      <c r="DZ1620" s="271"/>
      <c r="EA1620" s="271"/>
      <c r="EB1620" s="271"/>
      <c r="EC1620" s="271"/>
      <c r="ED1620" s="271"/>
      <c r="EE1620" s="271"/>
      <c r="EF1620" s="271"/>
      <c r="EG1620" s="271"/>
      <c r="EH1620" s="271"/>
      <c r="EI1620" s="271"/>
      <c r="EJ1620" s="271"/>
      <c r="EK1620" s="271"/>
      <c r="EL1620" s="271"/>
      <c r="EM1620" s="271"/>
      <c r="EN1620" s="271"/>
      <c r="EO1620" s="271"/>
      <c r="EP1620" s="271"/>
      <c r="EQ1620" s="271"/>
      <c r="ER1620" s="271"/>
      <c r="ES1620" s="271"/>
      <c r="ET1620" s="271"/>
      <c r="EU1620" s="271"/>
      <c r="EV1620" s="271"/>
      <c r="EW1620" s="271"/>
      <c r="EX1620" s="271"/>
      <c r="EY1620" s="271"/>
      <c r="EZ1620" s="271"/>
      <c r="FA1620" s="271"/>
      <c r="FB1620" s="271"/>
      <c r="FC1620" s="271"/>
      <c r="FD1620" s="271"/>
      <c r="FE1620" s="271"/>
      <c r="FF1620" s="271"/>
      <c r="FG1620" s="271"/>
      <c r="FH1620" s="271"/>
      <c r="FI1620" s="271"/>
      <c r="FJ1620" s="271"/>
      <c r="FK1620" s="271"/>
      <c r="FL1620" s="271"/>
      <c r="FM1620" s="271"/>
      <c r="FN1620" s="271"/>
      <c r="FO1620" s="271"/>
      <c r="FP1620" s="271"/>
      <c r="FQ1620" s="271"/>
      <c r="FR1620" s="271"/>
      <c r="FS1620" s="271"/>
      <c r="FT1620" s="271"/>
      <c r="FU1620" s="271"/>
      <c r="FV1620" s="271"/>
      <c r="FW1620" s="271"/>
      <c r="FX1620" s="271"/>
      <c r="FY1620" s="271"/>
      <c r="FZ1620" s="271"/>
      <c r="GA1620" s="271"/>
      <c r="GB1620" s="271"/>
      <c r="GC1620" s="271"/>
      <c r="GD1620" s="271"/>
      <c r="GE1620" s="271"/>
      <c r="GF1620" s="271"/>
      <c r="GG1620" s="271"/>
      <c r="GH1620" s="271"/>
      <c r="GI1620" s="271"/>
      <c r="GJ1620" s="271"/>
      <c r="GK1620" s="271"/>
      <c r="GL1620" s="271"/>
      <c r="GM1620" s="271"/>
      <c r="GN1620" s="271"/>
      <c r="GO1620" s="271"/>
      <c r="GP1620" s="271"/>
      <c r="GQ1620" s="271"/>
      <c r="GR1620" s="271"/>
      <c r="GS1620" s="271"/>
      <c r="GT1620" s="271"/>
      <c r="GU1620" s="271"/>
      <c r="GV1620" s="271"/>
      <c r="GW1620" s="271"/>
      <c r="GX1620" s="271"/>
      <c r="GY1620" s="271"/>
      <c r="GZ1620" s="271"/>
      <c r="HA1620" s="271"/>
      <c r="HB1620" s="271"/>
      <c r="HC1620" s="271"/>
      <c r="HD1620" s="271"/>
      <c r="HE1620" s="271"/>
      <c r="HF1620" s="271"/>
      <c r="HG1620" s="271"/>
      <c r="HH1620" s="271"/>
      <c r="HI1620" s="271"/>
      <c r="HJ1620" s="271"/>
      <c r="HK1620" s="271"/>
      <c r="HL1620" s="271"/>
      <c r="HM1620" s="271"/>
      <c r="HN1620" s="271"/>
      <c r="HO1620" s="271"/>
      <c r="HP1620" s="271"/>
      <c r="HQ1620" s="271"/>
      <c r="HR1620" s="271"/>
      <c r="HS1620" s="271"/>
      <c r="HT1620" s="271"/>
      <c r="HU1620" s="271"/>
      <c r="HV1620" s="271"/>
      <c r="HW1620" s="271"/>
      <c r="HX1620" s="271"/>
      <c r="HY1620" s="271"/>
      <c r="HZ1620" s="271"/>
      <c r="IA1620" s="271"/>
      <c r="IB1620" s="271"/>
      <c r="IC1620" s="271"/>
      <c r="ID1620" s="271"/>
      <c r="IE1620" s="271"/>
      <c r="IF1620" s="271"/>
      <c r="IG1620" s="271"/>
      <c r="IH1620" s="271"/>
      <c r="II1620" s="271"/>
      <c r="IJ1620" s="271"/>
      <c r="IK1620" s="271"/>
      <c r="IL1620" s="271"/>
      <c r="IM1620" s="271"/>
      <c r="IN1620" s="271"/>
      <c r="IO1620" s="271"/>
      <c r="IP1620" s="271"/>
      <c r="IQ1620" s="271"/>
      <c r="IR1620" s="271"/>
      <c r="IS1620" s="271"/>
      <c r="IT1620" s="271"/>
      <c r="IU1620" s="271"/>
      <c r="IV1620" s="271"/>
    </row>
    <row r="1621" spans="1:256" s="250" customFormat="1" x14ac:dyDescent="0.2">
      <c r="A1621" s="240" t="s">
        <v>1247</v>
      </c>
      <c r="B1621" s="278">
        <v>37308.371527777781</v>
      </c>
      <c r="C1621" s="278">
        <v>37308.774305555555</v>
      </c>
      <c r="D1621" s="240" t="s">
        <v>1414</v>
      </c>
      <c r="E1621" s="240" t="s">
        <v>1415</v>
      </c>
      <c r="F1621" s="240"/>
      <c r="G1621" s="240">
        <v>50</v>
      </c>
      <c r="H1621" s="240"/>
      <c r="I1621" s="240"/>
      <c r="J1621" s="240"/>
      <c r="K1621" s="240"/>
      <c r="L1621" s="240"/>
      <c r="M1621" s="240">
        <v>458</v>
      </c>
      <c r="N1621" s="240"/>
      <c r="O1621" s="240">
        <v>36.200000000000003</v>
      </c>
      <c r="P1621" s="240"/>
      <c r="Q1621" s="240">
        <v>93</v>
      </c>
      <c r="R1621" s="240"/>
      <c r="S1621" s="240">
        <v>2.5999999999999999E-2</v>
      </c>
      <c r="T1621" s="240"/>
      <c r="U1621" s="240">
        <v>0.76</v>
      </c>
      <c r="V1621" s="240"/>
      <c r="W1621" s="240">
        <v>13</v>
      </c>
      <c r="X1621" s="240"/>
      <c r="Y1621" s="240"/>
      <c r="Z1621" s="240"/>
      <c r="AA1621" s="240">
        <v>1100</v>
      </c>
      <c r="AB1621" s="240"/>
      <c r="AC1621" s="240">
        <v>3970</v>
      </c>
      <c r="AD1621" s="240" t="s">
        <v>1784</v>
      </c>
      <c r="AE1621" s="240">
        <v>18</v>
      </c>
      <c r="AF1621" s="240"/>
      <c r="AG1621" s="240">
        <v>23</v>
      </c>
      <c r="AH1621" s="240"/>
      <c r="AI1621" s="240"/>
      <c r="AJ1621" s="240"/>
      <c r="AK1621" s="240"/>
      <c r="AL1621" s="240"/>
      <c r="AM1621" s="240">
        <v>8.1300000000000008</v>
      </c>
      <c r="AN1621" s="240"/>
      <c r="AO1621" s="240">
        <v>239</v>
      </c>
      <c r="AP1621" s="240"/>
      <c r="AQ1621" s="240"/>
      <c r="AR1621" s="240"/>
      <c r="AS1621" s="240"/>
      <c r="AT1621" s="240"/>
      <c r="AU1621" s="240"/>
      <c r="AV1621" s="240"/>
      <c r="AW1621" s="240"/>
      <c r="AX1621" s="240"/>
      <c r="AY1621" s="240"/>
      <c r="AZ1621" s="240"/>
      <c r="BA1621" s="240"/>
      <c r="BB1621" s="240"/>
      <c r="BC1621" s="240"/>
      <c r="BD1621" s="240"/>
      <c r="BE1621" s="240"/>
      <c r="BF1621" s="240"/>
      <c r="BG1621" s="240"/>
      <c r="BH1621" s="240"/>
      <c r="BI1621" s="240"/>
      <c r="BJ1621" s="240"/>
      <c r="BK1621" s="240"/>
      <c r="BL1621" s="240"/>
      <c r="BM1621" s="240"/>
      <c r="BN1621" s="240"/>
      <c r="BO1621" s="240"/>
      <c r="BP1621" s="240"/>
      <c r="BQ1621" s="240"/>
      <c r="BR1621" s="240"/>
      <c r="BS1621" s="240"/>
      <c r="BT1621" s="240"/>
      <c r="BU1621" s="240"/>
      <c r="BV1621" s="240"/>
      <c r="BW1621" s="240"/>
      <c r="BX1621" s="240"/>
      <c r="BY1621" s="240"/>
      <c r="BZ1621" s="240"/>
      <c r="CA1621" s="240"/>
      <c r="CB1621" s="240"/>
      <c r="CC1621" s="240"/>
      <c r="CD1621" s="240"/>
      <c r="CE1621" s="240"/>
      <c r="CF1621" s="240"/>
      <c r="CG1621" s="240"/>
      <c r="CH1621" s="240"/>
      <c r="CI1621" s="240"/>
      <c r="CJ1621" s="240"/>
      <c r="CK1621" s="240"/>
      <c r="CL1621" s="240"/>
      <c r="CM1621" s="240"/>
      <c r="CN1621" s="240"/>
      <c r="CO1621" s="240"/>
      <c r="CP1621" s="240"/>
      <c r="CQ1621" s="240"/>
      <c r="CR1621" s="240"/>
      <c r="CS1621" s="240"/>
      <c r="CT1621" s="240"/>
      <c r="CU1621" s="240"/>
      <c r="CV1621" s="240"/>
      <c r="CW1621" s="240"/>
      <c r="CX1621" s="271"/>
      <c r="CY1621" s="271"/>
      <c r="CZ1621" s="271"/>
      <c r="DA1621" s="271"/>
      <c r="DB1621" s="271"/>
      <c r="DC1621" s="271"/>
      <c r="DD1621" s="271"/>
      <c r="DE1621" s="271"/>
      <c r="DF1621" s="271"/>
      <c r="DG1621" s="271"/>
      <c r="DH1621" s="271"/>
      <c r="DI1621" s="271"/>
      <c r="DJ1621" s="271"/>
      <c r="DK1621" s="271"/>
      <c r="DL1621" s="271"/>
      <c r="DM1621" s="271"/>
      <c r="DN1621" s="271"/>
      <c r="DO1621" s="271"/>
      <c r="DP1621" s="271"/>
      <c r="DQ1621" s="271"/>
      <c r="DR1621" s="271"/>
      <c r="DS1621" s="271"/>
      <c r="DT1621" s="271"/>
      <c r="DU1621" s="271"/>
      <c r="DV1621" s="271"/>
      <c r="DW1621" s="271"/>
      <c r="DX1621" s="271"/>
      <c r="DY1621" s="271"/>
      <c r="DZ1621" s="271"/>
      <c r="EA1621" s="271"/>
      <c r="EB1621" s="271"/>
      <c r="EC1621" s="271"/>
      <c r="ED1621" s="271"/>
      <c r="EE1621" s="271"/>
      <c r="EF1621" s="271"/>
      <c r="EG1621" s="271"/>
      <c r="EH1621" s="271"/>
      <c r="EI1621" s="271"/>
      <c r="EJ1621" s="271"/>
      <c r="EK1621" s="271"/>
      <c r="EL1621" s="271"/>
      <c r="EM1621" s="271"/>
      <c r="EN1621" s="271"/>
      <c r="EO1621" s="271"/>
      <c r="EP1621" s="271"/>
      <c r="EQ1621" s="271"/>
      <c r="ER1621" s="271"/>
      <c r="ES1621" s="271"/>
      <c r="ET1621" s="271"/>
      <c r="EU1621" s="271"/>
      <c r="EV1621" s="271"/>
      <c r="EW1621" s="271"/>
      <c r="EX1621" s="271"/>
      <c r="EY1621" s="271"/>
      <c r="EZ1621" s="271"/>
      <c r="FA1621" s="271"/>
      <c r="FB1621" s="271"/>
      <c r="FC1621" s="271"/>
      <c r="FD1621" s="271"/>
      <c r="FE1621" s="271"/>
      <c r="FF1621" s="271"/>
      <c r="FG1621" s="271"/>
      <c r="FH1621" s="271"/>
      <c r="FI1621" s="271"/>
      <c r="FJ1621" s="271"/>
      <c r="FK1621" s="271"/>
      <c r="FL1621" s="271"/>
      <c r="FM1621" s="271"/>
      <c r="FN1621" s="271"/>
      <c r="FO1621" s="271"/>
      <c r="FP1621" s="271"/>
      <c r="FQ1621" s="271"/>
      <c r="FR1621" s="271"/>
      <c r="FS1621" s="271"/>
      <c r="FT1621" s="271"/>
      <c r="FU1621" s="271"/>
      <c r="FV1621" s="271"/>
      <c r="FW1621" s="271"/>
      <c r="FX1621" s="271"/>
      <c r="FY1621" s="271"/>
      <c r="FZ1621" s="271"/>
      <c r="GA1621" s="271"/>
      <c r="GB1621" s="271"/>
      <c r="GC1621" s="271"/>
      <c r="GD1621" s="271"/>
      <c r="GE1621" s="271"/>
      <c r="GF1621" s="271"/>
      <c r="GG1621" s="271"/>
      <c r="GH1621" s="271"/>
      <c r="GI1621" s="271"/>
      <c r="GJ1621" s="271"/>
      <c r="GK1621" s="271"/>
      <c r="GL1621" s="271"/>
      <c r="GM1621" s="271"/>
      <c r="GN1621" s="271"/>
      <c r="GO1621" s="271"/>
      <c r="GP1621" s="271"/>
      <c r="GQ1621" s="271"/>
      <c r="GR1621" s="271"/>
      <c r="GS1621" s="271"/>
      <c r="GT1621" s="271"/>
      <c r="GU1621" s="271"/>
      <c r="GV1621" s="271"/>
      <c r="GW1621" s="271"/>
      <c r="GX1621" s="271"/>
      <c r="GY1621" s="271"/>
      <c r="GZ1621" s="271"/>
      <c r="HA1621" s="271"/>
      <c r="HB1621" s="271"/>
      <c r="HC1621" s="271"/>
      <c r="HD1621" s="271"/>
      <c r="HE1621" s="271"/>
      <c r="HF1621" s="271"/>
      <c r="HG1621" s="271"/>
      <c r="HH1621" s="271"/>
      <c r="HI1621" s="271"/>
      <c r="HJ1621" s="271"/>
      <c r="HK1621" s="271"/>
      <c r="HL1621" s="271"/>
      <c r="HM1621" s="271"/>
      <c r="HN1621" s="271"/>
      <c r="HO1621" s="271"/>
      <c r="HP1621" s="271"/>
      <c r="HQ1621" s="271"/>
      <c r="HR1621" s="271"/>
      <c r="HS1621" s="271"/>
      <c r="HT1621" s="271"/>
      <c r="HU1621" s="271"/>
      <c r="HV1621" s="271"/>
      <c r="HW1621" s="271"/>
      <c r="HX1621" s="271"/>
      <c r="HY1621" s="271"/>
      <c r="HZ1621" s="271"/>
      <c r="IA1621" s="271"/>
      <c r="IB1621" s="271"/>
      <c r="IC1621" s="271"/>
      <c r="ID1621" s="271"/>
      <c r="IE1621" s="271"/>
      <c r="IF1621" s="271"/>
      <c r="IG1621" s="271"/>
      <c r="IH1621" s="271"/>
      <c r="II1621" s="271"/>
      <c r="IJ1621" s="271"/>
      <c r="IK1621" s="271"/>
      <c r="IL1621" s="271"/>
      <c r="IM1621" s="271"/>
      <c r="IN1621" s="271"/>
      <c r="IO1621" s="271"/>
      <c r="IP1621" s="271"/>
      <c r="IQ1621" s="271"/>
      <c r="IR1621" s="271"/>
      <c r="IS1621" s="271"/>
      <c r="IT1621" s="271"/>
      <c r="IU1621" s="271"/>
      <c r="IV1621" s="271"/>
    </row>
    <row r="1622" spans="1:256" s="250" customFormat="1" x14ac:dyDescent="0.2">
      <c r="A1622" s="240" t="s">
        <v>1247</v>
      </c>
      <c r="B1622" s="278">
        <v>37317.336805555555</v>
      </c>
      <c r="C1622" s="278">
        <v>37318.284722222219</v>
      </c>
      <c r="D1622" s="240" t="s">
        <v>1416</v>
      </c>
      <c r="E1622" s="240" t="s">
        <v>1417</v>
      </c>
      <c r="F1622" s="240"/>
      <c r="G1622" s="240">
        <v>50</v>
      </c>
      <c r="H1622" s="240"/>
      <c r="I1622" s="240"/>
      <c r="J1622" s="240"/>
      <c r="K1622" s="240"/>
      <c r="L1622" s="240"/>
      <c r="M1622" s="240">
        <v>902</v>
      </c>
      <c r="N1622" s="240"/>
      <c r="O1622" s="240">
        <v>372</v>
      </c>
      <c r="P1622" s="240"/>
      <c r="Q1622" s="240">
        <v>704</v>
      </c>
      <c r="R1622" s="240"/>
      <c r="S1622" s="240">
        <v>0.29499999999999998</v>
      </c>
      <c r="T1622" s="240"/>
      <c r="U1622" s="240">
        <v>2</v>
      </c>
      <c r="V1622" s="240"/>
      <c r="W1622" s="240">
        <v>15</v>
      </c>
      <c r="X1622" s="240"/>
      <c r="Y1622" s="240"/>
      <c r="Z1622" s="240"/>
      <c r="AA1622" s="240">
        <v>3060</v>
      </c>
      <c r="AB1622" s="240"/>
      <c r="AC1622" s="240">
        <v>9150</v>
      </c>
      <c r="AD1622" s="240"/>
      <c r="AE1622" s="240">
        <v>27</v>
      </c>
      <c r="AF1622" s="240"/>
      <c r="AG1622" s="240">
        <v>160</v>
      </c>
      <c r="AH1622" s="240"/>
      <c r="AI1622" s="240"/>
      <c r="AJ1622" s="240"/>
      <c r="AK1622" s="240"/>
      <c r="AL1622" s="240"/>
      <c r="AM1622" s="240">
        <v>7.61</v>
      </c>
      <c r="AN1622" s="240"/>
      <c r="AO1622" s="240">
        <v>199</v>
      </c>
      <c r="AP1622" s="240"/>
      <c r="AQ1622" s="240"/>
      <c r="AR1622" s="240"/>
      <c r="AS1622" s="240"/>
      <c r="AT1622" s="240"/>
      <c r="AU1622" s="240"/>
      <c r="AV1622" s="240"/>
      <c r="AW1622" s="240"/>
      <c r="AX1622" s="240"/>
      <c r="AY1622" s="240"/>
      <c r="AZ1622" s="240"/>
      <c r="BA1622" s="240"/>
      <c r="BB1622" s="240"/>
      <c r="BC1622" s="240"/>
      <c r="BD1622" s="240"/>
      <c r="BE1622" s="240"/>
      <c r="BF1622" s="240"/>
      <c r="BG1622" s="240"/>
      <c r="BH1622" s="240"/>
      <c r="BI1622" s="240"/>
      <c r="BJ1622" s="240"/>
      <c r="BK1622" s="240"/>
      <c r="BL1622" s="240"/>
      <c r="BM1622" s="240"/>
      <c r="BN1622" s="240"/>
      <c r="BO1622" s="240"/>
      <c r="BP1622" s="240"/>
      <c r="BQ1622" s="240"/>
      <c r="BR1622" s="240"/>
      <c r="BS1622" s="240"/>
      <c r="BT1622" s="240"/>
      <c r="BU1622" s="240"/>
      <c r="BV1622" s="240"/>
      <c r="BW1622" s="240"/>
      <c r="BX1622" s="240"/>
      <c r="BY1622" s="240"/>
      <c r="BZ1622" s="240"/>
      <c r="CA1622" s="240"/>
      <c r="CB1622" s="240"/>
      <c r="CC1622" s="240"/>
      <c r="CD1622" s="240"/>
      <c r="CE1622" s="240"/>
      <c r="CF1622" s="240"/>
      <c r="CG1622" s="240"/>
      <c r="CH1622" s="240"/>
      <c r="CI1622" s="240"/>
      <c r="CJ1622" s="240"/>
      <c r="CK1622" s="240"/>
      <c r="CL1622" s="240"/>
      <c r="CM1622" s="240"/>
      <c r="CN1622" s="240"/>
      <c r="CO1622" s="240"/>
      <c r="CP1622" s="240"/>
      <c r="CQ1622" s="240"/>
      <c r="CR1622" s="240"/>
      <c r="CS1622" s="240"/>
      <c r="CT1622" s="240"/>
      <c r="CU1622" s="240"/>
      <c r="CV1622" s="240"/>
      <c r="CW1622" s="240"/>
      <c r="CX1622" s="271"/>
      <c r="CY1622" s="271"/>
      <c r="CZ1622" s="271"/>
      <c r="DA1622" s="271"/>
      <c r="DB1622" s="271"/>
      <c r="DC1622" s="271"/>
      <c r="DD1622" s="271"/>
      <c r="DE1622" s="271"/>
      <c r="DF1622" s="271"/>
      <c r="DG1622" s="271"/>
      <c r="DH1622" s="271"/>
      <c r="DI1622" s="271"/>
      <c r="DJ1622" s="271"/>
      <c r="DK1622" s="271"/>
      <c r="DL1622" s="271"/>
      <c r="DM1622" s="271"/>
      <c r="DN1622" s="271"/>
      <c r="DO1622" s="271"/>
      <c r="DP1622" s="271"/>
      <c r="DQ1622" s="271"/>
      <c r="DR1622" s="271"/>
      <c r="DS1622" s="271"/>
      <c r="DT1622" s="271"/>
      <c r="DU1622" s="271"/>
      <c r="DV1622" s="271"/>
      <c r="DW1622" s="271"/>
      <c r="DX1622" s="271"/>
      <c r="DY1622" s="271"/>
      <c r="DZ1622" s="271"/>
      <c r="EA1622" s="271"/>
      <c r="EB1622" s="271"/>
      <c r="EC1622" s="271"/>
      <c r="ED1622" s="271"/>
      <c r="EE1622" s="271"/>
      <c r="EF1622" s="271"/>
      <c r="EG1622" s="271"/>
      <c r="EH1622" s="271"/>
      <c r="EI1622" s="271"/>
      <c r="EJ1622" s="271"/>
      <c r="EK1622" s="271"/>
      <c r="EL1622" s="271"/>
      <c r="EM1622" s="271"/>
      <c r="EN1622" s="271"/>
      <c r="EO1622" s="271"/>
      <c r="EP1622" s="271"/>
      <c r="EQ1622" s="271"/>
      <c r="ER1622" s="271"/>
      <c r="ES1622" s="271"/>
      <c r="ET1622" s="271"/>
      <c r="EU1622" s="271"/>
      <c r="EV1622" s="271"/>
      <c r="EW1622" s="271"/>
      <c r="EX1622" s="271"/>
      <c r="EY1622" s="271"/>
      <c r="EZ1622" s="271"/>
      <c r="FA1622" s="271"/>
      <c r="FB1622" s="271"/>
      <c r="FC1622" s="271"/>
      <c r="FD1622" s="271"/>
      <c r="FE1622" s="271"/>
      <c r="FF1622" s="271"/>
      <c r="FG1622" s="271"/>
      <c r="FH1622" s="271"/>
      <c r="FI1622" s="271"/>
      <c r="FJ1622" s="271"/>
      <c r="FK1622" s="271"/>
      <c r="FL1622" s="271"/>
      <c r="FM1622" s="271"/>
      <c r="FN1622" s="271"/>
      <c r="FO1622" s="271"/>
      <c r="FP1622" s="271"/>
      <c r="FQ1622" s="271"/>
      <c r="FR1622" s="271"/>
      <c r="FS1622" s="271"/>
      <c r="FT1622" s="271"/>
      <c r="FU1622" s="271"/>
      <c r="FV1622" s="271"/>
      <c r="FW1622" s="271"/>
      <c r="FX1622" s="271"/>
      <c r="FY1622" s="271"/>
      <c r="FZ1622" s="271"/>
      <c r="GA1622" s="271"/>
      <c r="GB1622" s="271"/>
      <c r="GC1622" s="271"/>
      <c r="GD1622" s="271"/>
      <c r="GE1622" s="271"/>
      <c r="GF1622" s="271"/>
      <c r="GG1622" s="271"/>
      <c r="GH1622" s="271"/>
      <c r="GI1622" s="271"/>
      <c r="GJ1622" s="271"/>
      <c r="GK1622" s="271"/>
      <c r="GL1622" s="271"/>
      <c r="GM1622" s="271"/>
      <c r="GN1622" s="271"/>
      <c r="GO1622" s="271"/>
      <c r="GP1622" s="271"/>
      <c r="GQ1622" s="271"/>
      <c r="GR1622" s="271"/>
      <c r="GS1622" s="271"/>
      <c r="GT1622" s="271"/>
      <c r="GU1622" s="271"/>
      <c r="GV1622" s="271"/>
      <c r="GW1622" s="271"/>
      <c r="GX1622" s="271"/>
      <c r="GY1622" s="271"/>
      <c r="GZ1622" s="271"/>
      <c r="HA1622" s="271"/>
      <c r="HB1622" s="271"/>
      <c r="HC1622" s="271"/>
      <c r="HD1622" s="271"/>
      <c r="HE1622" s="271"/>
      <c r="HF1622" s="271"/>
      <c r="HG1622" s="271"/>
      <c r="HH1622" s="271"/>
      <c r="HI1622" s="271"/>
      <c r="HJ1622" s="271"/>
      <c r="HK1622" s="271"/>
      <c r="HL1622" s="271"/>
      <c r="HM1622" s="271"/>
      <c r="HN1622" s="271"/>
      <c r="HO1622" s="271"/>
      <c r="HP1622" s="271"/>
      <c r="HQ1622" s="271"/>
      <c r="HR1622" s="271"/>
      <c r="HS1622" s="271"/>
      <c r="HT1622" s="271"/>
      <c r="HU1622" s="271"/>
      <c r="HV1622" s="271"/>
      <c r="HW1622" s="271"/>
      <c r="HX1622" s="271"/>
      <c r="HY1622" s="271"/>
      <c r="HZ1622" s="271"/>
      <c r="IA1622" s="271"/>
      <c r="IB1622" s="271"/>
      <c r="IC1622" s="271"/>
      <c r="ID1622" s="271"/>
      <c r="IE1622" s="271"/>
      <c r="IF1622" s="271"/>
      <c r="IG1622" s="271"/>
      <c r="IH1622" s="271"/>
      <c r="II1622" s="271"/>
      <c r="IJ1622" s="271"/>
      <c r="IK1622" s="271"/>
      <c r="IL1622" s="271"/>
      <c r="IM1622" s="271"/>
      <c r="IN1622" s="271"/>
      <c r="IO1622" s="271"/>
      <c r="IP1622" s="271"/>
      <c r="IQ1622" s="271"/>
      <c r="IR1622" s="271"/>
      <c r="IS1622" s="271"/>
      <c r="IT1622" s="271"/>
      <c r="IU1622" s="271"/>
      <c r="IV1622" s="271"/>
    </row>
    <row r="1623" spans="1:256" s="250" customFormat="1" x14ac:dyDescent="0.2">
      <c r="A1623" s="240" t="s">
        <v>1247</v>
      </c>
      <c r="B1623" s="278">
        <v>37350.538888888892</v>
      </c>
      <c r="C1623" s="278"/>
      <c r="D1623" s="240" t="s">
        <v>1418</v>
      </c>
      <c r="E1623" s="240" t="s">
        <v>1419</v>
      </c>
      <c r="F1623" s="240"/>
      <c r="G1623" s="240">
        <v>10</v>
      </c>
      <c r="H1623" s="240"/>
      <c r="I1623" s="240"/>
      <c r="J1623" s="240"/>
      <c r="K1623" s="240">
        <v>6.1</v>
      </c>
      <c r="L1623" s="240"/>
      <c r="M1623" s="240"/>
      <c r="N1623" s="240"/>
      <c r="O1623" s="240">
        <v>25</v>
      </c>
      <c r="P1623" s="240"/>
      <c r="Q1623" s="240">
        <v>57</v>
      </c>
      <c r="R1623" s="240"/>
      <c r="S1623" s="240">
        <v>1.6E-2</v>
      </c>
      <c r="T1623" s="240"/>
      <c r="U1623" s="240">
        <v>0.5</v>
      </c>
      <c r="V1623" s="240"/>
      <c r="W1623" s="240">
        <v>14</v>
      </c>
      <c r="X1623" s="240"/>
      <c r="Y1623" s="240"/>
      <c r="Z1623" s="240"/>
      <c r="AA1623" s="240">
        <v>465</v>
      </c>
      <c r="AB1623" s="240"/>
      <c r="AC1623" s="240">
        <v>2130</v>
      </c>
      <c r="AD1623" s="240" t="s">
        <v>1784</v>
      </c>
      <c r="AE1623" s="240">
        <v>18</v>
      </c>
      <c r="AF1623" s="240" t="s">
        <v>1784</v>
      </c>
      <c r="AG1623" s="240">
        <v>18</v>
      </c>
      <c r="AH1623" s="240"/>
      <c r="AI1623" s="240"/>
      <c r="AJ1623" s="240"/>
      <c r="AK1623" s="240"/>
      <c r="AL1623" s="240"/>
      <c r="AM1623" s="240">
        <v>8.23</v>
      </c>
      <c r="AN1623" s="240"/>
      <c r="AO1623" s="240">
        <v>303</v>
      </c>
      <c r="AP1623" s="240"/>
      <c r="AQ1623" s="240"/>
      <c r="AR1623" s="240"/>
      <c r="AS1623" s="240"/>
      <c r="AT1623" s="240"/>
      <c r="AU1623" s="240"/>
      <c r="AV1623" s="240"/>
      <c r="AW1623" s="240"/>
      <c r="AX1623" s="240"/>
      <c r="AY1623" s="240"/>
      <c r="AZ1623" s="240"/>
      <c r="BA1623" s="240">
        <v>3</v>
      </c>
      <c r="BB1623" s="240"/>
      <c r="BC1623" s="240"/>
      <c r="BD1623" s="240"/>
      <c r="BE1623" s="240"/>
      <c r="BF1623" s="240"/>
      <c r="BG1623" s="240"/>
      <c r="BH1623" s="240"/>
      <c r="BI1623" s="240"/>
      <c r="BJ1623" s="240"/>
      <c r="BK1623" s="240"/>
      <c r="BL1623" s="240"/>
      <c r="BM1623" s="240"/>
      <c r="BN1623" s="240"/>
      <c r="BO1623" s="240"/>
      <c r="BP1623" s="240"/>
      <c r="BQ1623" s="240"/>
      <c r="BR1623" s="240"/>
      <c r="BS1623" s="240"/>
      <c r="BT1623" s="240"/>
      <c r="BU1623" s="240"/>
      <c r="BV1623" s="240"/>
      <c r="BW1623" s="240"/>
      <c r="BX1623" s="240"/>
      <c r="BY1623" s="240"/>
      <c r="BZ1623" s="240"/>
      <c r="CA1623" s="240"/>
      <c r="CB1623" s="240"/>
      <c r="CC1623" s="240"/>
      <c r="CD1623" s="240"/>
      <c r="CE1623" s="240"/>
      <c r="CF1623" s="240"/>
      <c r="CG1623" s="240"/>
      <c r="CH1623" s="240"/>
      <c r="CI1623" s="240"/>
      <c r="CJ1623" s="240"/>
      <c r="CK1623" s="240"/>
      <c r="CL1623" s="240"/>
      <c r="CM1623" s="240"/>
      <c r="CN1623" s="240"/>
      <c r="CO1623" s="240"/>
      <c r="CP1623" s="240"/>
      <c r="CQ1623" s="240"/>
      <c r="CR1623" s="240"/>
      <c r="CS1623" s="240"/>
      <c r="CT1623" s="240"/>
      <c r="CU1623" s="240"/>
      <c r="CV1623" s="240"/>
      <c r="CW1623" s="240"/>
      <c r="CX1623" s="271"/>
      <c r="CY1623" s="271"/>
      <c r="CZ1623" s="271"/>
      <c r="DA1623" s="271"/>
      <c r="DB1623" s="271"/>
      <c r="DC1623" s="271"/>
      <c r="DD1623" s="271"/>
      <c r="DE1623" s="271"/>
      <c r="DF1623" s="271"/>
      <c r="DG1623" s="271"/>
      <c r="DH1623" s="271"/>
      <c r="DI1623" s="271"/>
      <c r="DJ1623" s="271"/>
      <c r="DK1623" s="271"/>
      <c r="DL1623" s="271"/>
      <c r="DM1623" s="271"/>
      <c r="DN1623" s="271"/>
      <c r="DO1623" s="271"/>
      <c r="DP1623" s="271"/>
      <c r="DQ1623" s="271"/>
      <c r="DR1623" s="271"/>
      <c r="DS1623" s="271"/>
      <c r="DT1623" s="271"/>
      <c r="DU1623" s="271"/>
      <c r="DV1623" s="271"/>
      <c r="DW1623" s="271"/>
      <c r="DX1623" s="271"/>
      <c r="DY1623" s="271"/>
      <c r="DZ1623" s="271"/>
      <c r="EA1623" s="271"/>
      <c r="EB1623" s="271"/>
      <c r="EC1623" s="271"/>
      <c r="ED1623" s="271"/>
      <c r="EE1623" s="271"/>
      <c r="EF1623" s="271"/>
      <c r="EG1623" s="271"/>
      <c r="EH1623" s="271"/>
      <c r="EI1623" s="271"/>
      <c r="EJ1623" s="271"/>
      <c r="EK1623" s="271"/>
      <c r="EL1623" s="271"/>
      <c r="EM1623" s="271"/>
      <c r="EN1623" s="271"/>
      <c r="EO1623" s="271"/>
      <c r="EP1623" s="271"/>
      <c r="EQ1623" s="271"/>
      <c r="ER1623" s="271"/>
      <c r="ES1623" s="271"/>
      <c r="ET1623" s="271"/>
      <c r="EU1623" s="271"/>
      <c r="EV1623" s="271"/>
      <c r="EW1623" s="271"/>
      <c r="EX1623" s="271"/>
      <c r="EY1623" s="271"/>
      <c r="EZ1623" s="271"/>
      <c r="FA1623" s="271"/>
      <c r="FB1623" s="271"/>
      <c r="FC1623" s="271"/>
      <c r="FD1623" s="271"/>
      <c r="FE1623" s="271"/>
      <c r="FF1623" s="271"/>
      <c r="FG1623" s="271"/>
      <c r="FH1623" s="271"/>
      <c r="FI1623" s="271"/>
      <c r="FJ1623" s="271"/>
      <c r="FK1623" s="271"/>
      <c r="FL1623" s="271"/>
      <c r="FM1623" s="271"/>
      <c r="FN1623" s="271"/>
      <c r="FO1623" s="271"/>
      <c r="FP1623" s="271"/>
      <c r="FQ1623" s="271"/>
      <c r="FR1623" s="271"/>
      <c r="FS1623" s="271"/>
      <c r="FT1623" s="271"/>
      <c r="FU1623" s="271"/>
      <c r="FV1623" s="271"/>
      <c r="FW1623" s="271"/>
      <c r="FX1623" s="271"/>
      <c r="FY1623" s="271"/>
      <c r="FZ1623" s="271"/>
      <c r="GA1623" s="271"/>
      <c r="GB1623" s="271"/>
      <c r="GC1623" s="271"/>
      <c r="GD1623" s="271"/>
      <c r="GE1623" s="271"/>
      <c r="GF1623" s="271"/>
      <c r="GG1623" s="271"/>
      <c r="GH1623" s="271"/>
      <c r="GI1623" s="271"/>
      <c r="GJ1623" s="271"/>
      <c r="GK1623" s="271"/>
      <c r="GL1623" s="271"/>
      <c r="GM1623" s="271"/>
      <c r="GN1623" s="271"/>
      <c r="GO1623" s="271"/>
      <c r="GP1623" s="271"/>
      <c r="GQ1623" s="271"/>
      <c r="GR1623" s="271"/>
      <c r="GS1623" s="271"/>
      <c r="GT1623" s="271"/>
      <c r="GU1623" s="271"/>
      <c r="GV1623" s="271"/>
      <c r="GW1623" s="271"/>
      <c r="GX1623" s="271"/>
      <c r="GY1623" s="271"/>
      <c r="GZ1623" s="271"/>
      <c r="HA1623" s="271"/>
      <c r="HB1623" s="271"/>
      <c r="HC1623" s="271"/>
      <c r="HD1623" s="271"/>
      <c r="HE1623" s="271"/>
      <c r="HF1623" s="271"/>
      <c r="HG1623" s="271"/>
      <c r="HH1623" s="271"/>
      <c r="HI1623" s="271"/>
      <c r="HJ1623" s="271"/>
      <c r="HK1623" s="271"/>
      <c r="HL1623" s="271"/>
      <c r="HM1623" s="271"/>
      <c r="HN1623" s="271"/>
      <c r="HO1623" s="271"/>
      <c r="HP1623" s="271"/>
      <c r="HQ1623" s="271"/>
      <c r="HR1623" s="271"/>
      <c r="HS1623" s="271"/>
      <c r="HT1623" s="271"/>
      <c r="HU1623" s="271"/>
      <c r="HV1623" s="271"/>
      <c r="HW1623" s="271"/>
      <c r="HX1623" s="271"/>
      <c r="HY1623" s="271"/>
      <c r="HZ1623" s="271"/>
      <c r="IA1623" s="271"/>
      <c r="IB1623" s="271"/>
      <c r="IC1623" s="271"/>
      <c r="ID1623" s="271"/>
      <c r="IE1623" s="271"/>
      <c r="IF1623" s="271"/>
      <c r="IG1623" s="271"/>
      <c r="IH1623" s="271"/>
      <c r="II1623" s="271"/>
      <c r="IJ1623" s="271"/>
      <c r="IK1623" s="271"/>
      <c r="IL1623" s="271"/>
      <c r="IM1623" s="271"/>
      <c r="IN1623" s="271"/>
      <c r="IO1623" s="271"/>
      <c r="IP1623" s="271"/>
      <c r="IQ1623" s="271"/>
      <c r="IR1623" s="271"/>
      <c r="IS1623" s="271"/>
      <c r="IT1623" s="271"/>
      <c r="IU1623" s="271"/>
      <c r="IV1623" s="271"/>
    </row>
    <row r="1624" spans="1:256" s="250" customFormat="1" x14ac:dyDescent="0.2">
      <c r="A1624" s="240" t="s">
        <v>1247</v>
      </c>
      <c r="B1624" s="278">
        <v>37531.055555555555</v>
      </c>
      <c r="C1624" s="278">
        <v>37531.548611111109</v>
      </c>
      <c r="D1624" s="240" t="s">
        <v>1420</v>
      </c>
      <c r="E1624" s="240" t="s">
        <v>1421</v>
      </c>
      <c r="F1624" s="240"/>
      <c r="G1624" s="240">
        <v>50</v>
      </c>
      <c r="H1624" s="240"/>
      <c r="I1624" s="240"/>
      <c r="J1624" s="240"/>
      <c r="K1624" s="240"/>
      <c r="L1624" s="240"/>
      <c r="M1624" s="240">
        <v>1983</v>
      </c>
      <c r="N1624" s="240"/>
      <c r="O1624" s="240">
        <v>4.8</v>
      </c>
      <c r="P1624" s="240"/>
      <c r="Q1624" s="240">
        <v>36</v>
      </c>
      <c r="R1624" s="240"/>
      <c r="S1624" s="240"/>
      <c r="T1624" s="240"/>
      <c r="U1624" s="240"/>
      <c r="V1624" s="240"/>
      <c r="W1624" s="240"/>
      <c r="X1624" s="240"/>
      <c r="Y1624" s="240"/>
      <c r="Z1624" s="240"/>
      <c r="AA1624" s="240"/>
      <c r="AB1624" s="240"/>
      <c r="AC1624" s="240"/>
      <c r="AD1624" s="240" t="s">
        <v>1784</v>
      </c>
      <c r="AE1624" s="240">
        <v>18</v>
      </c>
      <c r="AF1624" s="240" t="s">
        <v>1784</v>
      </c>
      <c r="AG1624" s="240">
        <v>18</v>
      </c>
      <c r="AH1624" s="240"/>
      <c r="AI1624" s="240"/>
      <c r="AJ1624" s="240"/>
      <c r="AK1624" s="240"/>
      <c r="AL1624" s="240"/>
      <c r="AM1624" s="240">
        <v>7.85</v>
      </c>
      <c r="AN1624" s="240"/>
      <c r="AO1624" s="240"/>
      <c r="AP1624" s="240"/>
      <c r="AQ1624" s="240"/>
      <c r="AR1624" s="240"/>
      <c r="AS1624" s="240"/>
      <c r="AT1624" s="240"/>
      <c r="AU1624" s="240"/>
      <c r="AV1624" s="240"/>
      <c r="AW1624" s="240"/>
      <c r="AX1624" s="240"/>
      <c r="AY1624" s="240"/>
      <c r="AZ1624" s="240"/>
      <c r="BA1624" s="240">
        <v>143</v>
      </c>
      <c r="BB1624" s="240"/>
      <c r="BC1624" s="240"/>
      <c r="BD1624" s="240"/>
      <c r="BE1624" s="240"/>
      <c r="BF1624" s="240"/>
      <c r="BG1624" s="240"/>
      <c r="BH1624" s="240"/>
      <c r="BI1624" s="240"/>
      <c r="BJ1624" s="240"/>
      <c r="BK1624" s="240"/>
      <c r="BL1624" s="240"/>
      <c r="BM1624" s="240"/>
      <c r="BN1624" s="240"/>
      <c r="BO1624" s="240"/>
      <c r="BP1624" s="240"/>
      <c r="BQ1624" s="240"/>
      <c r="BR1624" s="240"/>
      <c r="BS1624" s="240"/>
      <c r="BT1624" s="240"/>
      <c r="BU1624" s="240"/>
      <c r="BV1624" s="240"/>
      <c r="BW1624" s="240"/>
      <c r="BX1624" s="240"/>
      <c r="BY1624" s="240"/>
      <c r="BZ1624" s="240"/>
      <c r="CA1624" s="240"/>
      <c r="CB1624" s="240"/>
      <c r="CC1624" s="240"/>
      <c r="CD1624" s="240"/>
      <c r="CE1624" s="240"/>
      <c r="CF1624" s="240"/>
      <c r="CG1624" s="240"/>
      <c r="CH1624" s="240"/>
      <c r="CI1624" s="240"/>
      <c r="CJ1624" s="240"/>
      <c r="CK1624" s="240"/>
      <c r="CL1624" s="240"/>
      <c r="CM1624" s="240"/>
      <c r="CN1624" s="240"/>
      <c r="CO1624" s="240"/>
      <c r="CP1624" s="240"/>
      <c r="CQ1624" s="240"/>
      <c r="CR1624" s="240"/>
      <c r="CS1624" s="240"/>
      <c r="CT1624" s="240"/>
      <c r="CU1624" s="240"/>
      <c r="CV1624" s="240"/>
      <c r="CW1624" s="240"/>
      <c r="CX1624" s="271"/>
      <c r="CY1624" s="271"/>
      <c r="CZ1624" s="271"/>
      <c r="DA1624" s="271"/>
      <c r="DB1624" s="271"/>
      <c r="DC1624" s="271"/>
      <c r="DD1624" s="271"/>
      <c r="DE1624" s="271"/>
      <c r="DF1624" s="271"/>
      <c r="DG1624" s="271"/>
      <c r="DH1624" s="271"/>
      <c r="DI1624" s="271"/>
      <c r="DJ1624" s="271"/>
      <c r="DK1624" s="271"/>
      <c r="DL1624" s="271"/>
      <c r="DM1624" s="271"/>
      <c r="DN1624" s="271"/>
      <c r="DO1624" s="271"/>
      <c r="DP1624" s="271"/>
      <c r="DQ1624" s="271"/>
      <c r="DR1624" s="271"/>
      <c r="DS1624" s="271"/>
      <c r="DT1624" s="271"/>
      <c r="DU1624" s="271"/>
      <c r="DV1624" s="271"/>
      <c r="DW1624" s="271"/>
      <c r="DX1624" s="271"/>
      <c r="DY1624" s="271"/>
      <c r="DZ1624" s="271"/>
      <c r="EA1624" s="271"/>
      <c r="EB1624" s="271"/>
      <c r="EC1624" s="271"/>
      <c r="ED1624" s="271"/>
      <c r="EE1624" s="271"/>
      <c r="EF1624" s="271"/>
      <c r="EG1624" s="271"/>
      <c r="EH1624" s="271"/>
      <c r="EI1624" s="271"/>
      <c r="EJ1624" s="271"/>
      <c r="EK1624" s="271"/>
      <c r="EL1624" s="271"/>
      <c r="EM1624" s="271"/>
      <c r="EN1624" s="271"/>
      <c r="EO1624" s="271"/>
      <c r="EP1624" s="271"/>
      <c r="EQ1624" s="271"/>
      <c r="ER1624" s="271"/>
      <c r="ES1624" s="271"/>
      <c r="ET1624" s="271"/>
      <c r="EU1624" s="271"/>
      <c r="EV1624" s="271"/>
      <c r="EW1624" s="271"/>
      <c r="EX1624" s="271"/>
      <c r="EY1624" s="271"/>
      <c r="EZ1624" s="271"/>
      <c r="FA1624" s="271"/>
      <c r="FB1624" s="271"/>
      <c r="FC1624" s="271"/>
      <c r="FD1624" s="271"/>
      <c r="FE1624" s="271"/>
      <c r="FF1624" s="271"/>
      <c r="FG1624" s="271"/>
      <c r="FH1624" s="271"/>
      <c r="FI1624" s="271"/>
      <c r="FJ1624" s="271"/>
      <c r="FK1624" s="271"/>
      <c r="FL1624" s="271"/>
      <c r="FM1624" s="271"/>
      <c r="FN1624" s="271"/>
      <c r="FO1624" s="271"/>
      <c r="FP1624" s="271"/>
      <c r="FQ1624" s="271"/>
      <c r="FR1624" s="271"/>
      <c r="FS1624" s="271"/>
      <c r="FT1624" s="271"/>
      <c r="FU1624" s="271"/>
      <c r="FV1624" s="271"/>
      <c r="FW1624" s="271"/>
      <c r="FX1624" s="271"/>
      <c r="FY1624" s="271"/>
      <c r="FZ1624" s="271"/>
      <c r="GA1624" s="271"/>
      <c r="GB1624" s="271"/>
      <c r="GC1624" s="271"/>
      <c r="GD1624" s="271"/>
      <c r="GE1624" s="271"/>
      <c r="GF1624" s="271"/>
      <c r="GG1624" s="271"/>
      <c r="GH1624" s="271"/>
      <c r="GI1624" s="271"/>
      <c r="GJ1624" s="271"/>
      <c r="GK1624" s="271"/>
      <c r="GL1624" s="271"/>
      <c r="GM1624" s="271"/>
      <c r="GN1624" s="271"/>
      <c r="GO1624" s="271"/>
      <c r="GP1624" s="271"/>
      <c r="GQ1624" s="271"/>
      <c r="GR1624" s="271"/>
      <c r="GS1624" s="271"/>
      <c r="GT1624" s="271"/>
      <c r="GU1624" s="271"/>
      <c r="GV1624" s="271"/>
      <c r="GW1624" s="271"/>
      <c r="GX1624" s="271"/>
      <c r="GY1624" s="271"/>
      <c r="GZ1624" s="271"/>
      <c r="HA1624" s="271"/>
      <c r="HB1624" s="271"/>
      <c r="HC1624" s="271"/>
      <c r="HD1624" s="271"/>
      <c r="HE1624" s="271"/>
      <c r="HF1624" s="271"/>
      <c r="HG1624" s="271"/>
      <c r="HH1624" s="271"/>
      <c r="HI1624" s="271"/>
      <c r="HJ1624" s="271"/>
      <c r="HK1624" s="271"/>
      <c r="HL1624" s="271"/>
      <c r="HM1624" s="271"/>
      <c r="HN1624" s="271"/>
      <c r="HO1624" s="271"/>
      <c r="HP1624" s="271"/>
      <c r="HQ1624" s="271"/>
      <c r="HR1624" s="271"/>
      <c r="HS1624" s="271"/>
      <c r="HT1624" s="271"/>
      <c r="HU1624" s="271"/>
      <c r="HV1624" s="271"/>
      <c r="HW1624" s="271"/>
      <c r="HX1624" s="271"/>
      <c r="HY1624" s="271"/>
      <c r="HZ1624" s="271"/>
      <c r="IA1624" s="271"/>
      <c r="IB1624" s="271"/>
      <c r="IC1624" s="271"/>
      <c r="ID1624" s="271"/>
      <c r="IE1624" s="271"/>
      <c r="IF1624" s="271"/>
      <c r="IG1624" s="271"/>
      <c r="IH1624" s="271"/>
      <c r="II1624" s="271"/>
      <c r="IJ1624" s="271"/>
      <c r="IK1624" s="271"/>
      <c r="IL1624" s="271"/>
      <c r="IM1624" s="271"/>
      <c r="IN1624" s="271"/>
      <c r="IO1624" s="271"/>
      <c r="IP1624" s="271"/>
      <c r="IQ1624" s="271"/>
      <c r="IR1624" s="271"/>
      <c r="IS1624" s="271"/>
      <c r="IT1624" s="271"/>
      <c r="IU1624" s="271"/>
      <c r="IV1624" s="271"/>
    </row>
    <row r="1625" spans="1:256" s="250" customFormat="1" x14ac:dyDescent="0.2">
      <c r="A1625" s="240" t="s">
        <v>1247</v>
      </c>
      <c r="B1625" s="278">
        <v>37550.541666666664</v>
      </c>
      <c r="C1625" s="278"/>
      <c r="D1625" s="240" t="s">
        <v>1422</v>
      </c>
      <c r="E1625" s="240" t="s">
        <v>1423</v>
      </c>
      <c r="F1625" s="240"/>
      <c r="G1625" s="240">
        <v>10</v>
      </c>
      <c r="H1625" s="240"/>
      <c r="I1625" s="240"/>
      <c r="J1625" s="240"/>
      <c r="K1625" s="240">
        <v>2</v>
      </c>
      <c r="L1625" s="240"/>
      <c r="M1625" s="240"/>
      <c r="N1625" s="240" t="s">
        <v>1784</v>
      </c>
      <c r="O1625" s="240">
        <v>2</v>
      </c>
      <c r="P1625" s="240"/>
      <c r="Q1625" s="240">
        <v>12</v>
      </c>
      <c r="R1625" s="240"/>
      <c r="S1625" s="240"/>
      <c r="T1625" s="240"/>
      <c r="U1625" s="240"/>
      <c r="V1625" s="240"/>
      <c r="W1625" s="240"/>
      <c r="X1625" s="240"/>
      <c r="Y1625" s="240"/>
      <c r="Z1625" s="240"/>
      <c r="AA1625" s="240"/>
      <c r="AB1625" s="240"/>
      <c r="AC1625" s="240"/>
      <c r="AD1625" s="240" t="s">
        <v>1784</v>
      </c>
      <c r="AE1625" s="240">
        <v>18</v>
      </c>
      <c r="AF1625" s="240"/>
      <c r="AG1625" s="240">
        <v>19</v>
      </c>
      <c r="AH1625" s="240"/>
      <c r="AI1625" s="240"/>
      <c r="AJ1625" s="240"/>
      <c r="AK1625" s="240"/>
      <c r="AL1625" s="240"/>
      <c r="AM1625" s="240"/>
      <c r="AN1625" s="240"/>
      <c r="AO1625" s="240"/>
      <c r="AP1625" s="240"/>
      <c r="AQ1625" s="240"/>
      <c r="AR1625" s="240"/>
      <c r="AS1625" s="240"/>
      <c r="AT1625" s="240"/>
      <c r="AU1625" s="240"/>
      <c r="AV1625" s="240"/>
      <c r="AW1625" s="240"/>
      <c r="AX1625" s="240"/>
      <c r="AY1625" s="240"/>
      <c r="AZ1625" s="240"/>
      <c r="BA1625" s="240"/>
      <c r="BB1625" s="240"/>
      <c r="BC1625" s="240"/>
      <c r="BD1625" s="240"/>
      <c r="BE1625" s="240"/>
      <c r="BF1625" s="240"/>
      <c r="BG1625" s="240"/>
      <c r="BH1625" s="240"/>
      <c r="BI1625" s="240"/>
      <c r="BJ1625" s="240"/>
      <c r="BK1625" s="240"/>
      <c r="BL1625" s="240"/>
      <c r="BM1625" s="240"/>
      <c r="BN1625" s="240"/>
      <c r="BO1625" s="240"/>
      <c r="BP1625" s="240"/>
      <c r="BQ1625" s="240"/>
      <c r="BR1625" s="240"/>
      <c r="BS1625" s="240"/>
      <c r="BT1625" s="240"/>
      <c r="BU1625" s="240"/>
      <c r="BV1625" s="240"/>
      <c r="BW1625" s="240"/>
      <c r="BX1625" s="240"/>
      <c r="BY1625" s="240"/>
      <c r="BZ1625" s="240"/>
      <c r="CA1625" s="240"/>
      <c r="CB1625" s="240"/>
      <c r="CC1625" s="240"/>
      <c r="CD1625" s="240"/>
      <c r="CE1625" s="240"/>
      <c r="CF1625" s="240"/>
      <c r="CG1625" s="240"/>
      <c r="CH1625" s="240"/>
      <c r="CI1625" s="240"/>
      <c r="CJ1625" s="240"/>
      <c r="CK1625" s="240"/>
      <c r="CL1625" s="240"/>
      <c r="CM1625" s="240"/>
      <c r="CN1625" s="240"/>
      <c r="CO1625" s="240"/>
      <c r="CP1625" s="240"/>
      <c r="CQ1625" s="240"/>
      <c r="CR1625" s="240"/>
      <c r="CS1625" s="240"/>
      <c r="CT1625" s="240"/>
      <c r="CU1625" s="240"/>
      <c r="CV1625" s="240"/>
      <c r="CW1625" s="240"/>
      <c r="CX1625" s="271"/>
      <c r="CY1625" s="271"/>
      <c r="CZ1625" s="271"/>
      <c r="DA1625" s="271"/>
      <c r="DB1625" s="271"/>
      <c r="DC1625" s="271"/>
      <c r="DD1625" s="271"/>
      <c r="DE1625" s="271"/>
      <c r="DF1625" s="271"/>
      <c r="DG1625" s="271"/>
      <c r="DH1625" s="271"/>
      <c r="DI1625" s="271"/>
      <c r="DJ1625" s="271"/>
      <c r="DK1625" s="271"/>
      <c r="DL1625" s="271"/>
      <c r="DM1625" s="271"/>
      <c r="DN1625" s="271"/>
      <c r="DO1625" s="271"/>
      <c r="DP1625" s="271"/>
      <c r="DQ1625" s="271"/>
      <c r="DR1625" s="271"/>
      <c r="DS1625" s="271"/>
      <c r="DT1625" s="271"/>
      <c r="DU1625" s="271"/>
      <c r="DV1625" s="271"/>
      <c r="DW1625" s="271"/>
      <c r="DX1625" s="271"/>
      <c r="DY1625" s="271"/>
      <c r="DZ1625" s="271"/>
      <c r="EA1625" s="271"/>
      <c r="EB1625" s="271"/>
      <c r="EC1625" s="271"/>
      <c r="ED1625" s="271"/>
      <c r="EE1625" s="271"/>
      <c r="EF1625" s="271"/>
      <c r="EG1625" s="271"/>
      <c r="EH1625" s="271"/>
      <c r="EI1625" s="271"/>
      <c r="EJ1625" s="271"/>
      <c r="EK1625" s="271"/>
      <c r="EL1625" s="271"/>
      <c r="EM1625" s="271"/>
      <c r="EN1625" s="271"/>
      <c r="EO1625" s="271"/>
      <c r="EP1625" s="271"/>
      <c r="EQ1625" s="271"/>
      <c r="ER1625" s="271"/>
      <c r="ES1625" s="271"/>
      <c r="ET1625" s="271"/>
      <c r="EU1625" s="271"/>
      <c r="EV1625" s="271"/>
      <c r="EW1625" s="271"/>
      <c r="EX1625" s="271"/>
      <c r="EY1625" s="271"/>
      <c r="EZ1625" s="271"/>
      <c r="FA1625" s="271"/>
      <c r="FB1625" s="271"/>
      <c r="FC1625" s="271"/>
      <c r="FD1625" s="271"/>
      <c r="FE1625" s="271"/>
      <c r="FF1625" s="271"/>
      <c r="FG1625" s="271"/>
      <c r="FH1625" s="271"/>
      <c r="FI1625" s="271"/>
      <c r="FJ1625" s="271"/>
      <c r="FK1625" s="271"/>
      <c r="FL1625" s="271"/>
      <c r="FM1625" s="271"/>
      <c r="FN1625" s="271"/>
      <c r="FO1625" s="271"/>
      <c r="FP1625" s="271"/>
      <c r="FQ1625" s="271"/>
      <c r="FR1625" s="271"/>
      <c r="FS1625" s="271"/>
      <c r="FT1625" s="271"/>
      <c r="FU1625" s="271"/>
      <c r="FV1625" s="271"/>
      <c r="FW1625" s="271"/>
      <c r="FX1625" s="271"/>
      <c r="FY1625" s="271"/>
      <c r="FZ1625" s="271"/>
      <c r="GA1625" s="271"/>
      <c r="GB1625" s="271"/>
      <c r="GC1625" s="271"/>
      <c r="GD1625" s="271"/>
      <c r="GE1625" s="271"/>
      <c r="GF1625" s="271"/>
      <c r="GG1625" s="271"/>
      <c r="GH1625" s="271"/>
      <c r="GI1625" s="271"/>
      <c r="GJ1625" s="271"/>
      <c r="GK1625" s="271"/>
      <c r="GL1625" s="271"/>
      <c r="GM1625" s="271"/>
      <c r="GN1625" s="271"/>
      <c r="GO1625" s="271"/>
      <c r="GP1625" s="271"/>
      <c r="GQ1625" s="271"/>
      <c r="GR1625" s="271"/>
      <c r="GS1625" s="271"/>
      <c r="GT1625" s="271"/>
      <c r="GU1625" s="271"/>
      <c r="GV1625" s="271"/>
      <c r="GW1625" s="271"/>
      <c r="GX1625" s="271"/>
      <c r="GY1625" s="271"/>
      <c r="GZ1625" s="271"/>
      <c r="HA1625" s="271"/>
      <c r="HB1625" s="271"/>
      <c r="HC1625" s="271"/>
      <c r="HD1625" s="271"/>
      <c r="HE1625" s="271"/>
      <c r="HF1625" s="271"/>
      <c r="HG1625" s="271"/>
      <c r="HH1625" s="271"/>
      <c r="HI1625" s="271"/>
      <c r="HJ1625" s="271"/>
      <c r="HK1625" s="271"/>
      <c r="HL1625" s="271"/>
      <c r="HM1625" s="271"/>
      <c r="HN1625" s="271"/>
      <c r="HO1625" s="271"/>
      <c r="HP1625" s="271"/>
      <c r="HQ1625" s="271"/>
      <c r="HR1625" s="271"/>
      <c r="HS1625" s="271"/>
      <c r="HT1625" s="271"/>
      <c r="HU1625" s="271"/>
      <c r="HV1625" s="271"/>
      <c r="HW1625" s="271"/>
      <c r="HX1625" s="271"/>
      <c r="HY1625" s="271"/>
      <c r="HZ1625" s="271"/>
      <c r="IA1625" s="271"/>
      <c r="IB1625" s="271"/>
      <c r="IC1625" s="271"/>
      <c r="ID1625" s="271"/>
      <c r="IE1625" s="271"/>
      <c r="IF1625" s="271"/>
      <c r="IG1625" s="271"/>
      <c r="IH1625" s="271"/>
      <c r="II1625" s="271"/>
      <c r="IJ1625" s="271"/>
      <c r="IK1625" s="271"/>
      <c r="IL1625" s="271"/>
      <c r="IM1625" s="271"/>
      <c r="IN1625" s="271"/>
      <c r="IO1625" s="271"/>
      <c r="IP1625" s="271"/>
      <c r="IQ1625" s="271"/>
      <c r="IR1625" s="271"/>
      <c r="IS1625" s="271"/>
      <c r="IT1625" s="271"/>
      <c r="IU1625" s="271"/>
      <c r="IV1625" s="271"/>
    </row>
    <row r="1626" spans="1:256" s="250" customFormat="1" x14ac:dyDescent="0.2">
      <c r="A1626" s="240" t="s">
        <v>1247</v>
      </c>
      <c r="B1626" s="278">
        <v>37652.368055555555</v>
      </c>
      <c r="C1626" s="278">
        <v>37652.9375</v>
      </c>
      <c r="D1626" s="240" t="s">
        <v>1424</v>
      </c>
      <c r="E1626" s="240" t="s">
        <v>1425</v>
      </c>
      <c r="F1626" s="240"/>
      <c r="G1626" s="240">
        <v>50</v>
      </c>
      <c r="H1626" s="240"/>
      <c r="I1626" s="240"/>
      <c r="J1626" s="240"/>
      <c r="K1626" s="240"/>
      <c r="L1626" s="240"/>
      <c r="M1626" s="240">
        <v>150.44999999999999</v>
      </c>
      <c r="N1626" s="240"/>
      <c r="O1626" s="240">
        <v>17.2</v>
      </c>
      <c r="P1626" s="240"/>
      <c r="Q1626" s="240">
        <v>83</v>
      </c>
      <c r="R1626" s="240"/>
      <c r="S1626" s="240">
        <v>1.04</v>
      </c>
      <c r="T1626" s="240"/>
      <c r="U1626" s="240">
        <v>3.1</v>
      </c>
      <c r="V1626" s="240"/>
      <c r="W1626" s="240"/>
      <c r="X1626" s="240"/>
      <c r="Y1626" s="240"/>
      <c r="Z1626" s="240"/>
      <c r="AA1626" s="240"/>
      <c r="AB1626" s="240"/>
      <c r="AC1626" s="240">
        <v>10370</v>
      </c>
      <c r="AD1626" s="240" t="s">
        <v>1784</v>
      </c>
      <c r="AE1626" s="240">
        <v>18</v>
      </c>
      <c r="AF1626" s="240" t="s">
        <v>1784</v>
      </c>
      <c r="AG1626" s="240">
        <v>18</v>
      </c>
      <c r="AH1626" s="240"/>
      <c r="AI1626" s="240"/>
      <c r="AJ1626" s="240"/>
      <c r="AK1626" s="240"/>
      <c r="AL1626" s="240"/>
      <c r="AM1626" s="240">
        <v>7.52</v>
      </c>
      <c r="AN1626" s="240"/>
      <c r="AO1626" s="240">
        <v>156</v>
      </c>
      <c r="AP1626" s="240"/>
      <c r="AQ1626" s="240"/>
      <c r="AR1626" s="240"/>
      <c r="AS1626" s="240"/>
      <c r="AT1626" s="240"/>
      <c r="AU1626" s="240"/>
      <c r="AV1626" s="240"/>
      <c r="AW1626" s="240"/>
      <c r="AX1626" s="240"/>
      <c r="AY1626" s="240"/>
      <c r="AZ1626" s="240"/>
      <c r="BA1626" s="240"/>
      <c r="BB1626" s="240"/>
      <c r="BC1626" s="240"/>
      <c r="BD1626" s="240"/>
      <c r="BE1626" s="240"/>
      <c r="BF1626" s="240"/>
      <c r="BG1626" s="240"/>
      <c r="BH1626" s="240"/>
      <c r="BI1626" s="240"/>
      <c r="BJ1626" s="240"/>
      <c r="BK1626" s="240"/>
      <c r="BL1626" s="240"/>
      <c r="BM1626" s="240"/>
      <c r="BN1626" s="240"/>
      <c r="BO1626" s="240"/>
      <c r="BP1626" s="240"/>
      <c r="BQ1626" s="240"/>
      <c r="BR1626" s="240"/>
      <c r="BS1626" s="240"/>
      <c r="BT1626" s="240"/>
      <c r="BU1626" s="240"/>
      <c r="BV1626" s="240"/>
      <c r="BW1626" s="240"/>
      <c r="BX1626" s="240"/>
      <c r="BY1626" s="240"/>
      <c r="BZ1626" s="240"/>
      <c r="CA1626" s="240"/>
      <c r="CB1626" s="240"/>
      <c r="CC1626" s="240"/>
      <c r="CD1626" s="240"/>
      <c r="CE1626" s="240"/>
      <c r="CF1626" s="240"/>
      <c r="CG1626" s="240"/>
      <c r="CH1626" s="240"/>
      <c r="CI1626" s="240"/>
      <c r="CJ1626" s="240"/>
      <c r="CK1626" s="240"/>
      <c r="CL1626" s="240"/>
      <c r="CM1626" s="240"/>
      <c r="CN1626" s="240"/>
      <c r="CO1626" s="240"/>
      <c r="CP1626" s="240"/>
      <c r="CQ1626" s="240"/>
      <c r="CR1626" s="240"/>
      <c r="CS1626" s="240"/>
      <c r="CT1626" s="240"/>
      <c r="CU1626" s="240"/>
      <c r="CV1626" s="240"/>
      <c r="CW1626" s="240"/>
      <c r="CX1626" s="271"/>
      <c r="CY1626" s="271"/>
      <c r="CZ1626" s="271"/>
      <c r="DA1626" s="271"/>
      <c r="DB1626" s="271"/>
      <c r="DC1626" s="271"/>
      <c r="DD1626" s="271"/>
      <c r="DE1626" s="271"/>
      <c r="DF1626" s="271"/>
      <c r="DG1626" s="271"/>
      <c r="DH1626" s="271"/>
      <c r="DI1626" s="271"/>
      <c r="DJ1626" s="271"/>
      <c r="DK1626" s="271"/>
      <c r="DL1626" s="271"/>
      <c r="DM1626" s="271"/>
      <c r="DN1626" s="271"/>
      <c r="DO1626" s="271"/>
      <c r="DP1626" s="271"/>
      <c r="DQ1626" s="271"/>
      <c r="DR1626" s="271"/>
      <c r="DS1626" s="271"/>
      <c r="DT1626" s="271"/>
      <c r="DU1626" s="271"/>
      <c r="DV1626" s="271"/>
      <c r="DW1626" s="271"/>
      <c r="DX1626" s="271"/>
      <c r="DY1626" s="271"/>
      <c r="DZ1626" s="271"/>
      <c r="EA1626" s="271"/>
      <c r="EB1626" s="271"/>
      <c r="EC1626" s="271"/>
      <c r="ED1626" s="271"/>
      <c r="EE1626" s="271"/>
      <c r="EF1626" s="271"/>
      <c r="EG1626" s="271"/>
      <c r="EH1626" s="271"/>
      <c r="EI1626" s="271"/>
      <c r="EJ1626" s="271"/>
      <c r="EK1626" s="271"/>
      <c r="EL1626" s="271"/>
      <c r="EM1626" s="271"/>
      <c r="EN1626" s="271"/>
      <c r="EO1626" s="271"/>
      <c r="EP1626" s="271"/>
      <c r="EQ1626" s="271"/>
      <c r="ER1626" s="271"/>
      <c r="ES1626" s="271"/>
      <c r="ET1626" s="271"/>
      <c r="EU1626" s="271"/>
      <c r="EV1626" s="271"/>
      <c r="EW1626" s="271"/>
      <c r="EX1626" s="271"/>
      <c r="EY1626" s="271"/>
      <c r="EZ1626" s="271"/>
      <c r="FA1626" s="271"/>
      <c r="FB1626" s="271"/>
      <c r="FC1626" s="271"/>
      <c r="FD1626" s="271"/>
      <c r="FE1626" s="271"/>
      <c r="FF1626" s="271"/>
      <c r="FG1626" s="271"/>
      <c r="FH1626" s="271"/>
      <c r="FI1626" s="271"/>
      <c r="FJ1626" s="271"/>
      <c r="FK1626" s="271"/>
      <c r="FL1626" s="271"/>
      <c r="FM1626" s="271"/>
      <c r="FN1626" s="271"/>
      <c r="FO1626" s="271"/>
      <c r="FP1626" s="271"/>
      <c r="FQ1626" s="271"/>
      <c r="FR1626" s="271"/>
      <c r="FS1626" s="271"/>
      <c r="FT1626" s="271"/>
      <c r="FU1626" s="271"/>
      <c r="FV1626" s="271"/>
      <c r="FW1626" s="271"/>
      <c r="FX1626" s="271"/>
      <c r="FY1626" s="271"/>
      <c r="FZ1626" s="271"/>
      <c r="GA1626" s="271"/>
      <c r="GB1626" s="271"/>
      <c r="GC1626" s="271"/>
      <c r="GD1626" s="271"/>
      <c r="GE1626" s="271"/>
      <c r="GF1626" s="271"/>
      <c r="GG1626" s="271"/>
      <c r="GH1626" s="271"/>
      <c r="GI1626" s="271"/>
      <c r="GJ1626" s="271"/>
      <c r="GK1626" s="271"/>
      <c r="GL1626" s="271"/>
      <c r="GM1626" s="271"/>
      <c r="GN1626" s="271"/>
      <c r="GO1626" s="271"/>
      <c r="GP1626" s="271"/>
      <c r="GQ1626" s="271"/>
      <c r="GR1626" s="271"/>
      <c r="GS1626" s="271"/>
      <c r="GT1626" s="271"/>
      <c r="GU1626" s="271"/>
      <c r="GV1626" s="271"/>
      <c r="GW1626" s="271"/>
      <c r="GX1626" s="271"/>
      <c r="GY1626" s="271"/>
      <c r="GZ1626" s="271"/>
      <c r="HA1626" s="271"/>
      <c r="HB1626" s="271"/>
      <c r="HC1626" s="271"/>
      <c r="HD1626" s="271"/>
      <c r="HE1626" s="271"/>
      <c r="HF1626" s="271"/>
      <c r="HG1626" s="271"/>
      <c r="HH1626" s="271"/>
      <c r="HI1626" s="271"/>
      <c r="HJ1626" s="271"/>
      <c r="HK1626" s="271"/>
      <c r="HL1626" s="271"/>
      <c r="HM1626" s="271"/>
      <c r="HN1626" s="271"/>
      <c r="HO1626" s="271"/>
      <c r="HP1626" s="271"/>
      <c r="HQ1626" s="271"/>
      <c r="HR1626" s="271"/>
      <c r="HS1626" s="271"/>
      <c r="HT1626" s="271"/>
      <c r="HU1626" s="271"/>
      <c r="HV1626" s="271"/>
      <c r="HW1626" s="271"/>
      <c r="HX1626" s="271"/>
      <c r="HY1626" s="271"/>
      <c r="HZ1626" s="271"/>
      <c r="IA1626" s="271"/>
      <c r="IB1626" s="271"/>
      <c r="IC1626" s="271"/>
      <c r="ID1626" s="271"/>
      <c r="IE1626" s="271"/>
      <c r="IF1626" s="271"/>
      <c r="IG1626" s="271"/>
      <c r="IH1626" s="271"/>
      <c r="II1626" s="271"/>
      <c r="IJ1626" s="271"/>
      <c r="IK1626" s="271"/>
      <c r="IL1626" s="271"/>
      <c r="IM1626" s="271"/>
      <c r="IN1626" s="271"/>
      <c r="IO1626" s="271"/>
      <c r="IP1626" s="271"/>
      <c r="IQ1626" s="271"/>
      <c r="IR1626" s="271"/>
      <c r="IS1626" s="271"/>
      <c r="IT1626" s="271"/>
      <c r="IU1626" s="271"/>
      <c r="IV1626" s="271"/>
    </row>
    <row r="1627" spans="1:256" s="250" customFormat="1" x14ac:dyDescent="0.2">
      <c r="A1627" s="240" t="s">
        <v>1247</v>
      </c>
      <c r="B1627" s="278">
        <v>37684.975694444445</v>
      </c>
      <c r="C1627" s="278">
        <v>37688.611111111109</v>
      </c>
      <c r="D1627" s="240" t="s">
        <v>1426</v>
      </c>
      <c r="E1627" s="240" t="s">
        <v>1427</v>
      </c>
      <c r="F1627" s="240"/>
      <c r="G1627" s="240">
        <v>50</v>
      </c>
      <c r="H1627" s="240"/>
      <c r="I1627" s="240"/>
      <c r="J1627" s="240"/>
      <c r="K1627" s="240"/>
      <c r="L1627" s="240"/>
      <c r="M1627" s="240">
        <v>812</v>
      </c>
      <c r="N1627" s="240"/>
      <c r="O1627" s="240"/>
      <c r="P1627" s="240"/>
      <c r="Q1627" s="240">
        <v>332</v>
      </c>
      <c r="R1627" s="240"/>
      <c r="S1627" s="240">
        <v>5.3999999999999999E-2</v>
      </c>
      <c r="T1627" s="240"/>
      <c r="U1627" s="240">
        <v>1.23</v>
      </c>
      <c r="V1627" s="240"/>
      <c r="W1627" s="240"/>
      <c r="X1627" s="240"/>
      <c r="Y1627" s="240"/>
      <c r="Z1627" s="240"/>
      <c r="AA1627" s="240"/>
      <c r="AB1627" s="240"/>
      <c r="AC1627" s="240"/>
      <c r="AD1627" s="240" t="s">
        <v>1784</v>
      </c>
      <c r="AE1627" s="240">
        <v>18</v>
      </c>
      <c r="AF1627" s="240"/>
      <c r="AG1627" s="240">
        <v>140</v>
      </c>
      <c r="AH1627" s="240"/>
      <c r="AI1627" s="240"/>
      <c r="AJ1627" s="240"/>
      <c r="AK1627" s="240"/>
      <c r="AL1627" s="240"/>
      <c r="AM1627" s="240"/>
      <c r="AN1627" s="240"/>
      <c r="AO1627" s="240"/>
      <c r="AP1627" s="240"/>
      <c r="AQ1627" s="240"/>
      <c r="AR1627" s="240"/>
      <c r="AS1627" s="240"/>
      <c r="AT1627" s="240"/>
      <c r="AU1627" s="240"/>
      <c r="AV1627" s="240"/>
      <c r="AW1627" s="240"/>
      <c r="AX1627" s="240"/>
      <c r="AY1627" s="240"/>
      <c r="AZ1627" s="240"/>
      <c r="BA1627" s="240"/>
      <c r="BB1627" s="240"/>
      <c r="BC1627" s="240"/>
      <c r="BD1627" s="240"/>
      <c r="BE1627" s="240"/>
      <c r="BF1627" s="240"/>
      <c r="BG1627" s="240"/>
      <c r="BH1627" s="240"/>
      <c r="BI1627" s="240"/>
      <c r="BJ1627" s="240"/>
      <c r="BK1627" s="240"/>
      <c r="BL1627" s="240"/>
      <c r="BM1627" s="240"/>
      <c r="BN1627" s="240"/>
      <c r="BO1627" s="240"/>
      <c r="BP1627" s="240"/>
      <c r="BQ1627" s="240"/>
      <c r="BR1627" s="240"/>
      <c r="BS1627" s="240"/>
      <c r="BT1627" s="240"/>
      <c r="BU1627" s="240"/>
      <c r="BV1627" s="240"/>
      <c r="BW1627" s="240"/>
      <c r="BX1627" s="240"/>
      <c r="BY1627" s="240"/>
      <c r="BZ1627" s="240"/>
      <c r="CA1627" s="240"/>
      <c r="CB1627" s="240"/>
      <c r="CC1627" s="240"/>
      <c r="CD1627" s="240"/>
      <c r="CE1627" s="240"/>
      <c r="CF1627" s="240"/>
      <c r="CG1627" s="240"/>
      <c r="CH1627" s="240"/>
      <c r="CI1627" s="240"/>
      <c r="CJ1627" s="240"/>
      <c r="CK1627" s="240"/>
      <c r="CL1627" s="240"/>
      <c r="CM1627" s="240"/>
      <c r="CN1627" s="240"/>
      <c r="CO1627" s="240"/>
      <c r="CP1627" s="240"/>
      <c r="CQ1627" s="240"/>
      <c r="CR1627" s="240"/>
      <c r="CS1627" s="240"/>
      <c r="CT1627" s="240"/>
      <c r="CU1627" s="240"/>
      <c r="CV1627" s="240"/>
      <c r="CW1627" s="240"/>
      <c r="CX1627" s="271"/>
      <c r="CY1627" s="271"/>
      <c r="CZ1627" s="271"/>
      <c r="DA1627" s="271"/>
      <c r="DB1627" s="271"/>
      <c r="DC1627" s="271"/>
      <c r="DD1627" s="271"/>
      <c r="DE1627" s="271"/>
      <c r="DF1627" s="271"/>
      <c r="DG1627" s="271"/>
      <c r="DH1627" s="271"/>
      <c r="DI1627" s="271"/>
      <c r="DJ1627" s="271"/>
      <c r="DK1627" s="271"/>
      <c r="DL1627" s="271"/>
      <c r="DM1627" s="271"/>
      <c r="DN1627" s="271"/>
      <c r="DO1627" s="271"/>
      <c r="DP1627" s="271"/>
      <c r="DQ1627" s="271"/>
      <c r="DR1627" s="271"/>
      <c r="DS1627" s="271"/>
      <c r="DT1627" s="271"/>
      <c r="DU1627" s="271"/>
      <c r="DV1627" s="271"/>
      <c r="DW1627" s="271"/>
      <c r="DX1627" s="271"/>
      <c r="DY1627" s="271"/>
      <c r="DZ1627" s="271"/>
      <c r="EA1627" s="271"/>
      <c r="EB1627" s="271"/>
      <c r="EC1627" s="271"/>
      <c r="ED1627" s="271"/>
      <c r="EE1627" s="271"/>
      <c r="EF1627" s="271"/>
      <c r="EG1627" s="271"/>
      <c r="EH1627" s="271"/>
      <c r="EI1627" s="271"/>
      <c r="EJ1627" s="271"/>
      <c r="EK1627" s="271"/>
      <c r="EL1627" s="271"/>
      <c r="EM1627" s="271"/>
      <c r="EN1627" s="271"/>
      <c r="EO1627" s="271"/>
      <c r="EP1627" s="271"/>
      <c r="EQ1627" s="271"/>
      <c r="ER1627" s="271"/>
      <c r="ES1627" s="271"/>
      <c r="ET1627" s="271"/>
      <c r="EU1627" s="271"/>
      <c r="EV1627" s="271"/>
      <c r="EW1627" s="271"/>
      <c r="EX1627" s="271"/>
      <c r="EY1627" s="271"/>
      <c r="EZ1627" s="271"/>
      <c r="FA1627" s="271"/>
      <c r="FB1627" s="271"/>
      <c r="FC1627" s="271"/>
      <c r="FD1627" s="271"/>
      <c r="FE1627" s="271"/>
      <c r="FF1627" s="271"/>
      <c r="FG1627" s="271"/>
      <c r="FH1627" s="271"/>
      <c r="FI1627" s="271"/>
      <c r="FJ1627" s="271"/>
      <c r="FK1627" s="271"/>
      <c r="FL1627" s="271"/>
      <c r="FM1627" s="271"/>
      <c r="FN1627" s="271"/>
      <c r="FO1627" s="271"/>
      <c r="FP1627" s="271"/>
      <c r="FQ1627" s="271"/>
      <c r="FR1627" s="271"/>
      <c r="FS1627" s="271"/>
      <c r="FT1627" s="271"/>
      <c r="FU1627" s="271"/>
      <c r="FV1627" s="271"/>
      <c r="FW1627" s="271"/>
      <c r="FX1627" s="271"/>
      <c r="FY1627" s="271"/>
      <c r="FZ1627" s="271"/>
      <c r="GA1627" s="271"/>
      <c r="GB1627" s="271"/>
      <c r="GC1627" s="271"/>
      <c r="GD1627" s="271"/>
      <c r="GE1627" s="271"/>
      <c r="GF1627" s="271"/>
      <c r="GG1627" s="271"/>
      <c r="GH1627" s="271"/>
      <c r="GI1627" s="271"/>
      <c r="GJ1627" s="271"/>
      <c r="GK1627" s="271"/>
      <c r="GL1627" s="271"/>
      <c r="GM1627" s="271"/>
      <c r="GN1627" s="271"/>
      <c r="GO1627" s="271"/>
      <c r="GP1627" s="271"/>
      <c r="GQ1627" s="271"/>
      <c r="GR1627" s="271"/>
      <c r="GS1627" s="271"/>
      <c r="GT1627" s="271"/>
      <c r="GU1627" s="271"/>
      <c r="GV1627" s="271"/>
      <c r="GW1627" s="271"/>
      <c r="GX1627" s="271"/>
      <c r="GY1627" s="271"/>
      <c r="GZ1627" s="271"/>
      <c r="HA1627" s="271"/>
      <c r="HB1627" s="271"/>
      <c r="HC1627" s="271"/>
      <c r="HD1627" s="271"/>
      <c r="HE1627" s="271"/>
      <c r="HF1627" s="271"/>
      <c r="HG1627" s="271"/>
      <c r="HH1627" s="271"/>
      <c r="HI1627" s="271"/>
      <c r="HJ1627" s="271"/>
      <c r="HK1627" s="271"/>
      <c r="HL1627" s="271"/>
      <c r="HM1627" s="271"/>
      <c r="HN1627" s="271"/>
      <c r="HO1627" s="271"/>
      <c r="HP1627" s="271"/>
      <c r="HQ1627" s="271"/>
      <c r="HR1627" s="271"/>
      <c r="HS1627" s="271"/>
      <c r="HT1627" s="271"/>
      <c r="HU1627" s="271"/>
      <c r="HV1627" s="271"/>
      <c r="HW1627" s="271"/>
      <c r="HX1627" s="271"/>
      <c r="HY1627" s="271"/>
      <c r="HZ1627" s="271"/>
      <c r="IA1627" s="271"/>
      <c r="IB1627" s="271"/>
      <c r="IC1627" s="271"/>
      <c r="ID1627" s="271"/>
      <c r="IE1627" s="271"/>
      <c r="IF1627" s="271"/>
      <c r="IG1627" s="271"/>
      <c r="IH1627" s="271"/>
      <c r="II1627" s="271"/>
      <c r="IJ1627" s="271"/>
      <c r="IK1627" s="271"/>
      <c r="IL1627" s="271"/>
      <c r="IM1627" s="271"/>
      <c r="IN1627" s="271"/>
      <c r="IO1627" s="271"/>
      <c r="IP1627" s="271"/>
      <c r="IQ1627" s="271"/>
      <c r="IR1627" s="271"/>
      <c r="IS1627" s="271"/>
      <c r="IT1627" s="271"/>
      <c r="IU1627" s="271"/>
      <c r="IV1627" s="271"/>
    </row>
    <row r="1628" spans="1:256" s="250" customFormat="1" x14ac:dyDescent="0.2">
      <c r="A1628" s="240" t="s">
        <v>1247</v>
      </c>
      <c r="B1628" s="278">
        <v>37694.607638888891</v>
      </c>
      <c r="C1628" s="278">
        <v>37696.84375</v>
      </c>
      <c r="D1628" s="240" t="s">
        <v>1428</v>
      </c>
      <c r="E1628" s="240" t="s">
        <v>1429</v>
      </c>
      <c r="F1628" s="240"/>
      <c r="G1628" s="240">
        <v>50</v>
      </c>
      <c r="H1628" s="240"/>
      <c r="I1628" s="240"/>
      <c r="J1628" s="240"/>
      <c r="K1628" s="240"/>
      <c r="L1628" s="240"/>
      <c r="M1628" s="240">
        <v>5819</v>
      </c>
      <c r="N1628" s="240"/>
      <c r="O1628" s="240">
        <v>201</v>
      </c>
      <c r="P1628" s="240"/>
      <c r="Q1628" s="240">
        <v>477</v>
      </c>
      <c r="R1628" s="240"/>
      <c r="S1628" s="240">
        <v>2.8000000000000001E-2</v>
      </c>
      <c r="T1628" s="240"/>
      <c r="U1628" s="240">
        <v>3.86</v>
      </c>
      <c r="V1628" s="240"/>
      <c r="W1628" s="240"/>
      <c r="X1628" s="240"/>
      <c r="Y1628" s="240"/>
      <c r="Z1628" s="240"/>
      <c r="AA1628" s="240"/>
      <c r="AB1628" s="240"/>
      <c r="AC1628" s="240">
        <v>4320</v>
      </c>
      <c r="AD1628" s="240" t="s">
        <v>1784</v>
      </c>
      <c r="AE1628" s="240">
        <v>18</v>
      </c>
      <c r="AF1628" s="240"/>
      <c r="AG1628" s="240">
        <v>130</v>
      </c>
      <c r="AH1628" s="240"/>
      <c r="AI1628" s="240"/>
      <c r="AJ1628" s="240"/>
      <c r="AK1628" s="240"/>
      <c r="AL1628" s="240"/>
      <c r="AM1628" s="240">
        <v>7.32</v>
      </c>
      <c r="AN1628" s="240"/>
      <c r="AO1628" s="240">
        <v>171</v>
      </c>
      <c r="AP1628" s="240"/>
      <c r="AQ1628" s="240"/>
      <c r="AR1628" s="240"/>
      <c r="AS1628" s="240"/>
      <c r="AT1628" s="240"/>
      <c r="AU1628" s="240"/>
      <c r="AV1628" s="240"/>
      <c r="AW1628" s="240"/>
      <c r="AX1628" s="240"/>
      <c r="AY1628" s="240"/>
      <c r="AZ1628" s="240"/>
      <c r="BA1628" s="240">
        <v>152</v>
      </c>
      <c r="BB1628" s="240"/>
      <c r="BC1628" s="240"/>
      <c r="BD1628" s="240"/>
      <c r="BE1628" s="240"/>
      <c r="BF1628" s="240"/>
      <c r="BG1628" s="240"/>
      <c r="BH1628" s="240"/>
      <c r="BI1628" s="240"/>
      <c r="BJ1628" s="240"/>
      <c r="BK1628" s="240"/>
      <c r="BL1628" s="240"/>
      <c r="BM1628" s="240"/>
      <c r="BN1628" s="240"/>
      <c r="BO1628" s="240"/>
      <c r="BP1628" s="240"/>
      <c r="BQ1628" s="240"/>
      <c r="BR1628" s="240"/>
      <c r="BS1628" s="240"/>
      <c r="BT1628" s="240"/>
      <c r="BU1628" s="240"/>
      <c r="BV1628" s="240"/>
      <c r="BW1628" s="240"/>
      <c r="BX1628" s="240"/>
      <c r="BY1628" s="240"/>
      <c r="BZ1628" s="240"/>
      <c r="CA1628" s="240"/>
      <c r="CB1628" s="240"/>
      <c r="CC1628" s="240"/>
      <c r="CD1628" s="240"/>
      <c r="CE1628" s="240"/>
      <c r="CF1628" s="240"/>
      <c r="CG1628" s="240"/>
      <c r="CH1628" s="240"/>
      <c r="CI1628" s="240"/>
      <c r="CJ1628" s="240"/>
      <c r="CK1628" s="240"/>
      <c r="CL1628" s="240"/>
      <c r="CM1628" s="240"/>
      <c r="CN1628" s="240"/>
      <c r="CO1628" s="240"/>
      <c r="CP1628" s="240"/>
      <c r="CQ1628" s="240"/>
      <c r="CR1628" s="240"/>
      <c r="CS1628" s="240"/>
      <c r="CT1628" s="240"/>
      <c r="CU1628" s="240"/>
      <c r="CV1628" s="240"/>
      <c r="CW1628" s="240"/>
      <c r="CX1628" s="271"/>
      <c r="CY1628" s="271"/>
      <c r="CZ1628" s="271"/>
      <c r="DA1628" s="271"/>
      <c r="DB1628" s="271"/>
      <c r="DC1628" s="271"/>
      <c r="DD1628" s="271"/>
      <c r="DE1628" s="271"/>
      <c r="DF1628" s="271"/>
      <c r="DG1628" s="271"/>
      <c r="DH1628" s="271"/>
      <c r="DI1628" s="271"/>
      <c r="DJ1628" s="271"/>
      <c r="DK1628" s="271"/>
      <c r="DL1628" s="271"/>
      <c r="DM1628" s="271"/>
      <c r="DN1628" s="271"/>
      <c r="DO1628" s="271"/>
      <c r="DP1628" s="271"/>
      <c r="DQ1628" s="271"/>
      <c r="DR1628" s="271"/>
      <c r="DS1628" s="271"/>
      <c r="DT1628" s="271"/>
      <c r="DU1628" s="271"/>
      <c r="DV1628" s="271"/>
      <c r="DW1628" s="271"/>
      <c r="DX1628" s="271"/>
      <c r="DY1628" s="271"/>
      <c r="DZ1628" s="271"/>
      <c r="EA1628" s="271"/>
      <c r="EB1628" s="271"/>
      <c r="EC1628" s="271"/>
      <c r="ED1628" s="271"/>
      <c r="EE1628" s="271"/>
      <c r="EF1628" s="271"/>
      <c r="EG1628" s="271"/>
      <c r="EH1628" s="271"/>
      <c r="EI1628" s="271"/>
      <c r="EJ1628" s="271"/>
      <c r="EK1628" s="271"/>
      <c r="EL1628" s="271"/>
      <c r="EM1628" s="271"/>
      <c r="EN1628" s="271"/>
      <c r="EO1628" s="271"/>
      <c r="EP1628" s="271"/>
      <c r="EQ1628" s="271"/>
      <c r="ER1628" s="271"/>
      <c r="ES1628" s="271"/>
      <c r="ET1628" s="271"/>
      <c r="EU1628" s="271"/>
      <c r="EV1628" s="271"/>
      <c r="EW1628" s="271"/>
      <c r="EX1628" s="271"/>
      <c r="EY1628" s="271"/>
      <c r="EZ1628" s="271"/>
      <c r="FA1628" s="271"/>
      <c r="FB1628" s="271"/>
      <c r="FC1628" s="271"/>
      <c r="FD1628" s="271"/>
      <c r="FE1628" s="271"/>
      <c r="FF1628" s="271"/>
      <c r="FG1628" s="271"/>
      <c r="FH1628" s="271"/>
      <c r="FI1628" s="271"/>
      <c r="FJ1628" s="271"/>
      <c r="FK1628" s="271"/>
      <c r="FL1628" s="271"/>
      <c r="FM1628" s="271"/>
      <c r="FN1628" s="271"/>
      <c r="FO1628" s="271"/>
      <c r="FP1628" s="271"/>
      <c r="FQ1628" s="271"/>
      <c r="FR1628" s="271"/>
      <c r="FS1628" s="271"/>
      <c r="FT1628" s="271"/>
      <c r="FU1628" s="271"/>
      <c r="FV1628" s="271"/>
      <c r="FW1628" s="271"/>
      <c r="FX1628" s="271"/>
      <c r="FY1628" s="271"/>
      <c r="FZ1628" s="271"/>
      <c r="GA1628" s="271"/>
      <c r="GB1628" s="271"/>
      <c r="GC1628" s="271"/>
      <c r="GD1628" s="271"/>
      <c r="GE1628" s="271"/>
      <c r="GF1628" s="271"/>
      <c r="GG1628" s="271"/>
      <c r="GH1628" s="271"/>
      <c r="GI1628" s="271"/>
      <c r="GJ1628" s="271"/>
      <c r="GK1628" s="271"/>
      <c r="GL1628" s="271"/>
      <c r="GM1628" s="271"/>
      <c r="GN1628" s="271"/>
      <c r="GO1628" s="271"/>
      <c r="GP1628" s="271"/>
      <c r="GQ1628" s="271"/>
      <c r="GR1628" s="271"/>
      <c r="GS1628" s="271"/>
      <c r="GT1628" s="271"/>
      <c r="GU1628" s="271"/>
      <c r="GV1628" s="271"/>
      <c r="GW1628" s="271"/>
      <c r="GX1628" s="271"/>
      <c r="GY1628" s="271"/>
      <c r="GZ1628" s="271"/>
      <c r="HA1628" s="271"/>
      <c r="HB1628" s="271"/>
      <c r="HC1628" s="271"/>
      <c r="HD1628" s="271"/>
      <c r="HE1628" s="271"/>
      <c r="HF1628" s="271"/>
      <c r="HG1628" s="271"/>
      <c r="HH1628" s="271"/>
      <c r="HI1628" s="271"/>
      <c r="HJ1628" s="271"/>
      <c r="HK1628" s="271"/>
      <c r="HL1628" s="271"/>
      <c r="HM1628" s="271"/>
      <c r="HN1628" s="271"/>
      <c r="HO1628" s="271"/>
      <c r="HP1628" s="271"/>
      <c r="HQ1628" s="271"/>
      <c r="HR1628" s="271"/>
      <c r="HS1628" s="271"/>
      <c r="HT1628" s="271"/>
      <c r="HU1628" s="271"/>
      <c r="HV1628" s="271"/>
      <c r="HW1628" s="271"/>
      <c r="HX1628" s="271"/>
      <c r="HY1628" s="271"/>
      <c r="HZ1628" s="271"/>
      <c r="IA1628" s="271"/>
      <c r="IB1628" s="271"/>
      <c r="IC1628" s="271"/>
      <c r="ID1628" s="271"/>
      <c r="IE1628" s="271"/>
      <c r="IF1628" s="271"/>
      <c r="IG1628" s="271"/>
      <c r="IH1628" s="271"/>
      <c r="II1628" s="271"/>
      <c r="IJ1628" s="271"/>
      <c r="IK1628" s="271"/>
      <c r="IL1628" s="271"/>
      <c r="IM1628" s="271"/>
      <c r="IN1628" s="271"/>
      <c r="IO1628" s="271"/>
      <c r="IP1628" s="271"/>
      <c r="IQ1628" s="271"/>
      <c r="IR1628" s="271"/>
      <c r="IS1628" s="271"/>
      <c r="IT1628" s="271"/>
      <c r="IU1628" s="271"/>
      <c r="IV1628" s="271"/>
    </row>
    <row r="1629" spans="1:256" s="250" customFormat="1" x14ac:dyDescent="0.2">
      <c r="A1629" s="240" t="s">
        <v>1247</v>
      </c>
      <c r="B1629" s="278">
        <v>37706.409722222219</v>
      </c>
      <c r="C1629" s="278"/>
      <c r="D1629" s="240" t="s">
        <v>1430</v>
      </c>
      <c r="E1629" s="240" t="s">
        <v>1431</v>
      </c>
      <c r="F1629" s="240"/>
      <c r="G1629" s="240">
        <v>10</v>
      </c>
      <c r="H1629" s="240"/>
      <c r="I1629" s="240"/>
      <c r="J1629" s="240"/>
      <c r="K1629" s="240">
        <v>5.3</v>
      </c>
      <c r="L1629" s="240"/>
      <c r="M1629" s="240"/>
      <c r="N1629" s="240"/>
      <c r="O1629" s="240">
        <v>73.400000000000006</v>
      </c>
      <c r="P1629" s="240"/>
      <c r="Q1629" s="240">
        <v>174</v>
      </c>
      <c r="R1629" s="240"/>
      <c r="S1629" s="240">
        <v>0.36</v>
      </c>
      <c r="T1629" s="240"/>
      <c r="U1629" s="240">
        <v>1.19</v>
      </c>
      <c r="V1629" s="240"/>
      <c r="W1629" s="240"/>
      <c r="X1629" s="240"/>
      <c r="Y1629" s="240"/>
      <c r="Z1629" s="240"/>
      <c r="AA1629" s="240"/>
      <c r="AB1629" s="240"/>
      <c r="AC1629" s="240">
        <v>3300</v>
      </c>
      <c r="AD1629" s="240" t="s">
        <v>1784</v>
      </c>
      <c r="AE1629" s="240">
        <v>18</v>
      </c>
      <c r="AF1629" s="240" t="s">
        <v>1784</v>
      </c>
      <c r="AG1629" s="240">
        <v>18</v>
      </c>
      <c r="AH1629" s="240"/>
      <c r="AI1629" s="240"/>
      <c r="AJ1629" s="240"/>
      <c r="AK1629" s="240"/>
      <c r="AL1629" s="240"/>
      <c r="AM1629" s="240">
        <v>7.97</v>
      </c>
      <c r="AN1629" s="240"/>
      <c r="AO1629" s="240">
        <v>275</v>
      </c>
      <c r="AP1629" s="240"/>
      <c r="AQ1629" s="240"/>
      <c r="AR1629" s="240"/>
      <c r="AS1629" s="240"/>
      <c r="AT1629" s="240"/>
      <c r="AU1629" s="240"/>
      <c r="AV1629" s="240"/>
      <c r="AW1629" s="240"/>
      <c r="AX1629" s="240"/>
      <c r="AY1629" s="240"/>
      <c r="AZ1629" s="240"/>
      <c r="BA1629" s="240"/>
      <c r="BB1629" s="240"/>
      <c r="BC1629" s="240"/>
      <c r="BD1629" s="240"/>
      <c r="BE1629" s="240"/>
      <c r="BF1629" s="240"/>
      <c r="BG1629" s="240"/>
      <c r="BH1629" s="240"/>
      <c r="BI1629" s="240"/>
      <c r="BJ1629" s="240"/>
      <c r="BK1629" s="240"/>
      <c r="BL1629" s="240"/>
      <c r="BM1629" s="240"/>
      <c r="BN1629" s="240"/>
      <c r="BO1629" s="240"/>
      <c r="BP1629" s="240"/>
      <c r="BQ1629" s="240"/>
      <c r="BR1629" s="240"/>
      <c r="BS1629" s="240"/>
      <c r="BT1629" s="240"/>
      <c r="BU1629" s="240"/>
      <c r="BV1629" s="240"/>
      <c r="BW1629" s="240"/>
      <c r="BX1629" s="240"/>
      <c r="BY1629" s="240"/>
      <c r="BZ1629" s="240"/>
      <c r="CA1629" s="240"/>
      <c r="CB1629" s="240"/>
      <c r="CC1629" s="240"/>
      <c r="CD1629" s="240"/>
      <c r="CE1629" s="240"/>
      <c r="CF1629" s="240"/>
      <c r="CG1629" s="240"/>
      <c r="CH1629" s="240"/>
      <c r="CI1629" s="240"/>
      <c r="CJ1629" s="240"/>
      <c r="CK1629" s="240"/>
      <c r="CL1629" s="240"/>
      <c r="CM1629" s="240"/>
      <c r="CN1629" s="240"/>
      <c r="CO1629" s="240"/>
      <c r="CP1629" s="240"/>
      <c r="CQ1629" s="240"/>
      <c r="CR1629" s="240"/>
      <c r="CS1629" s="240"/>
      <c r="CT1629" s="240"/>
      <c r="CU1629" s="240"/>
      <c r="CV1629" s="240"/>
      <c r="CW1629" s="240"/>
      <c r="CX1629" s="271"/>
      <c r="CY1629" s="271"/>
      <c r="CZ1629" s="271"/>
      <c r="DA1629" s="271"/>
      <c r="DB1629" s="271"/>
      <c r="DC1629" s="271"/>
      <c r="DD1629" s="271"/>
      <c r="DE1629" s="271"/>
      <c r="DF1629" s="271"/>
      <c r="DG1629" s="271"/>
      <c r="DH1629" s="271"/>
      <c r="DI1629" s="271"/>
      <c r="DJ1629" s="271"/>
      <c r="DK1629" s="271"/>
      <c r="DL1629" s="271"/>
      <c r="DM1629" s="271"/>
      <c r="DN1629" s="271"/>
      <c r="DO1629" s="271"/>
      <c r="DP1629" s="271"/>
      <c r="DQ1629" s="271"/>
      <c r="DR1629" s="271"/>
      <c r="DS1629" s="271"/>
      <c r="DT1629" s="271"/>
      <c r="DU1629" s="271"/>
      <c r="DV1629" s="271"/>
      <c r="DW1629" s="271"/>
      <c r="DX1629" s="271"/>
      <c r="DY1629" s="271"/>
      <c r="DZ1629" s="271"/>
      <c r="EA1629" s="271"/>
      <c r="EB1629" s="271"/>
      <c r="EC1629" s="271"/>
      <c r="ED1629" s="271"/>
      <c r="EE1629" s="271"/>
      <c r="EF1629" s="271"/>
      <c r="EG1629" s="271"/>
      <c r="EH1629" s="271"/>
      <c r="EI1629" s="271"/>
      <c r="EJ1629" s="271"/>
      <c r="EK1629" s="271"/>
      <c r="EL1629" s="271"/>
      <c r="EM1629" s="271"/>
      <c r="EN1629" s="271"/>
      <c r="EO1629" s="271"/>
      <c r="EP1629" s="271"/>
      <c r="EQ1629" s="271"/>
      <c r="ER1629" s="271"/>
      <c r="ES1629" s="271"/>
      <c r="ET1629" s="271"/>
      <c r="EU1629" s="271"/>
      <c r="EV1629" s="271"/>
      <c r="EW1629" s="271"/>
      <c r="EX1629" s="271"/>
      <c r="EY1629" s="271"/>
      <c r="EZ1629" s="271"/>
      <c r="FA1629" s="271"/>
      <c r="FB1629" s="271"/>
      <c r="FC1629" s="271"/>
      <c r="FD1629" s="271"/>
      <c r="FE1629" s="271"/>
      <c r="FF1629" s="271"/>
      <c r="FG1629" s="271"/>
      <c r="FH1629" s="271"/>
      <c r="FI1629" s="271"/>
      <c r="FJ1629" s="271"/>
      <c r="FK1629" s="271"/>
      <c r="FL1629" s="271"/>
      <c r="FM1629" s="271"/>
      <c r="FN1629" s="271"/>
      <c r="FO1629" s="271"/>
      <c r="FP1629" s="271"/>
      <c r="FQ1629" s="271"/>
      <c r="FR1629" s="271"/>
      <c r="FS1629" s="271"/>
      <c r="FT1629" s="271"/>
      <c r="FU1629" s="271"/>
      <c r="FV1629" s="271"/>
      <c r="FW1629" s="271"/>
      <c r="FX1629" s="271"/>
      <c r="FY1629" s="271"/>
      <c r="FZ1629" s="271"/>
      <c r="GA1629" s="271"/>
      <c r="GB1629" s="271"/>
      <c r="GC1629" s="271"/>
      <c r="GD1629" s="271"/>
      <c r="GE1629" s="271"/>
      <c r="GF1629" s="271"/>
      <c r="GG1629" s="271"/>
      <c r="GH1629" s="271"/>
      <c r="GI1629" s="271"/>
      <c r="GJ1629" s="271"/>
      <c r="GK1629" s="271"/>
      <c r="GL1629" s="271"/>
      <c r="GM1629" s="271"/>
      <c r="GN1629" s="271"/>
      <c r="GO1629" s="271"/>
      <c r="GP1629" s="271"/>
      <c r="GQ1629" s="271"/>
      <c r="GR1629" s="271"/>
      <c r="GS1629" s="271"/>
      <c r="GT1629" s="271"/>
      <c r="GU1629" s="271"/>
      <c r="GV1629" s="271"/>
      <c r="GW1629" s="271"/>
      <c r="GX1629" s="271"/>
      <c r="GY1629" s="271"/>
      <c r="GZ1629" s="271"/>
      <c r="HA1629" s="271"/>
      <c r="HB1629" s="271"/>
      <c r="HC1629" s="271"/>
      <c r="HD1629" s="271"/>
      <c r="HE1629" s="271"/>
      <c r="HF1629" s="271"/>
      <c r="HG1629" s="271"/>
      <c r="HH1629" s="271"/>
      <c r="HI1629" s="271"/>
      <c r="HJ1629" s="271"/>
      <c r="HK1629" s="271"/>
      <c r="HL1629" s="271"/>
      <c r="HM1629" s="271"/>
      <c r="HN1629" s="271"/>
      <c r="HO1629" s="271"/>
      <c r="HP1629" s="271"/>
      <c r="HQ1629" s="271"/>
      <c r="HR1629" s="271"/>
      <c r="HS1629" s="271"/>
      <c r="HT1629" s="271"/>
      <c r="HU1629" s="271"/>
      <c r="HV1629" s="271"/>
      <c r="HW1629" s="271"/>
      <c r="HX1629" s="271"/>
      <c r="HY1629" s="271"/>
      <c r="HZ1629" s="271"/>
      <c r="IA1629" s="271"/>
      <c r="IB1629" s="271"/>
      <c r="IC1629" s="271"/>
      <c r="ID1629" s="271"/>
      <c r="IE1629" s="271"/>
      <c r="IF1629" s="271"/>
      <c r="IG1629" s="271"/>
      <c r="IH1629" s="271"/>
      <c r="II1629" s="271"/>
      <c r="IJ1629" s="271"/>
      <c r="IK1629" s="271"/>
      <c r="IL1629" s="271"/>
      <c r="IM1629" s="271"/>
      <c r="IN1629" s="271"/>
      <c r="IO1629" s="271"/>
      <c r="IP1629" s="271"/>
      <c r="IQ1629" s="271"/>
      <c r="IR1629" s="271"/>
      <c r="IS1629" s="271"/>
      <c r="IT1629" s="271"/>
      <c r="IU1629" s="271"/>
      <c r="IV1629" s="271"/>
    </row>
    <row r="1630" spans="1:256" s="250" customFormat="1" x14ac:dyDescent="0.2">
      <c r="A1630" s="240" t="s">
        <v>1247</v>
      </c>
      <c r="B1630" s="278">
        <v>37715.743055555555</v>
      </c>
      <c r="C1630" s="278">
        <v>37716.239583333336</v>
      </c>
      <c r="D1630" s="240" t="s">
        <v>1432</v>
      </c>
      <c r="E1630" s="240" t="s">
        <v>1433</v>
      </c>
      <c r="F1630" s="240"/>
      <c r="G1630" s="240">
        <v>50</v>
      </c>
      <c r="H1630" s="240"/>
      <c r="I1630" s="240"/>
      <c r="J1630" s="240"/>
      <c r="K1630" s="240"/>
      <c r="L1630" s="240"/>
      <c r="M1630" s="240">
        <v>2125</v>
      </c>
      <c r="N1630" s="240"/>
      <c r="O1630" s="240">
        <v>166</v>
      </c>
      <c r="P1630" s="240"/>
      <c r="Q1630" s="240">
        <v>339</v>
      </c>
      <c r="R1630" s="240"/>
      <c r="S1630" s="240">
        <v>0.161</v>
      </c>
      <c r="T1630" s="240"/>
      <c r="U1630" s="240">
        <v>1.75</v>
      </c>
      <c r="V1630" s="240"/>
      <c r="W1630" s="240"/>
      <c r="X1630" s="240"/>
      <c r="Y1630" s="240"/>
      <c r="Z1630" s="240"/>
      <c r="AA1630" s="240"/>
      <c r="AB1630" s="240"/>
      <c r="AC1630" s="240">
        <v>2600</v>
      </c>
      <c r="AD1630" s="240" t="s">
        <v>1784</v>
      </c>
      <c r="AE1630" s="240">
        <v>18</v>
      </c>
      <c r="AF1630" s="240"/>
      <c r="AG1630" s="240">
        <v>120</v>
      </c>
      <c r="AH1630" s="240"/>
      <c r="AI1630" s="240"/>
      <c r="AJ1630" s="240"/>
      <c r="AK1630" s="240"/>
      <c r="AL1630" s="240"/>
      <c r="AM1630" s="240">
        <v>7.46</v>
      </c>
      <c r="AN1630" s="240"/>
      <c r="AO1630" s="240">
        <v>110</v>
      </c>
      <c r="AP1630" s="240"/>
      <c r="AQ1630" s="240"/>
      <c r="AR1630" s="240"/>
      <c r="AS1630" s="240"/>
      <c r="AT1630" s="240"/>
      <c r="AU1630" s="240"/>
      <c r="AV1630" s="240"/>
      <c r="AW1630" s="240"/>
      <c r="AX1630" s="240"/>
      <c r="AY1630" s="240"/>
      <c r="AZ1630" s="240"/>
      <c r="BA1630" s="240"/>
      <c r="BB1630" s="240"/>
      <c r="BC1630" s="240"/>
      <c r="BD1630" s="240"/>
      <c r="BE1630" s="240"/>
      <c r="BF1630" s="240"/>
      <c r="BG1630" s="240"/>
      <c r="BH1630" s="240"/>
      <c r="BI1630" s="240"/>
      <c r="BJ1630" s="240"/>
      <c r="BK1630" s="240"/>
      <c r="BL1630" s="240"/>
      <c r="BM1630" s="240"/>
      <c r="BN1630" s="240"/>
      <c r="BO1630" s="240"/>
      <c r="BP1630" s="240"/>
      <c r="BQ1630" s="240"/>
      <c r="BR1630" s="240"/>
      <c r="BS1630" s="240"/>
      <c r="BT1630" s="240"/>
      <c r="BU1630" s="240"/>
      <c r="BV1630" s="240"/>
      <c r="BW1630" s="240"/>
      <c r="BX1630" s="240"/>
      <c r="BY1630" s="240"/>
      <c r="BZ1630" s="240"/>
      <c r="CA1630" s="240"/>
      <c r="CB1630" s="240"/>
      <c r="CC1630" s="240"/>
      <c r="CD1630" s="240"/>
      <c r="CE1630" s="240"/>
      <c r="CF1630" s="240"/>
      <c r="CG1630" s="240"/>
      <c r="CH1630" s="240"/>
      <c r="CI1630" s="240"/>
      <c r="CJ1630" s="240"/>
      <c r="CK1630" s="240"/>
      <c r="CL1630" s="240"/>
      <c r="CM1630" s="240"/>
      <c r="CN1630" s="240"/>
      <c r="CO1630" s="240"/>
      <c r="CP1630" s="240"/>
      <c r="CQ1630" s="240"/>
      <c r="CR1630" s="240"/>
      <c r="CS1630" s="240"/>
      <c r="CT1630" s="240"/>
      <c r="CU1630" s="240"/>
      <c r="CV1630" s="240"/>
      <c r="CW1630" s="240"/>
      <c r="CX1630" s="271"/>
      <c r="CY1630" s="271"/>
      <c r="CZ1630" s="271"/>
      <c r="DA1630" s="271"/>
      <c r="DB1630" s="271"/>
      <c r="DC1630" s="271"/>
      <c r="DD1630" s="271"/>
      <c r="DE1630" s="271"/>
      <c r="DF1630" s="271"/>
      <c r="DG1630" s="271"/>
      <c r="DH1630" s="271"/>
      <c r="DI1630" s="271"/>
      <c r="DJ1630" s="271"/>
      <c r="DK1630" s="271"/>
      <c r="DL1630" s="271"/>
      <c r="DM1630" s="271"/>
      <c r="DN1630" s="271"/>
      <c r="DO1630" s="271"/>
      <c r="DP1630" s="271"/>
      <c r="DQ1630" s="271"/>
      <c r="DR1630" s="271"/>
      <c r="DS1630" s="271"/>
      <c r="DT1630" s="271"/>
      <c r="DU1630" s="271"/>
      <c r="DV1630" s="271"/>
      <c r="DW1630" s="271"/>
      <c r="DX1630" s="271"/>
      <c r="DY1630" s="271"/>
      <c r="DZ1630" s="271"/>
      <c r="EA1630" s="271"/>
      <c r="EB1630" s="271"/>
      <c r="EC1630" s="271"/>
      <c r="ED1630" s="271"/>
      <c r="EE1630" s="271"/>
      <c r="EF1630" s="271"/>
      <c r="EG1630" s="271"/>
      <c r="EH1630" s="271"/>
      <c r="EI1630" s="271"/>
      <c r="EJ1630" s="271"/>
      <c r="EK1630" s="271"/>
      <c r="EL1630" s="271"/>
      <c r="EM1630" s="271"/>
      <c r="EN1630" s="271"/>
      <c r="EO1630" s="271"/>
      <c r="EP1630" s="271"/>
      <c r="EQ1630" s="271"/>
      <c r="ER1630" s="271"/>
      <c r="ES1630" s="271"/>
      <c r="ET1630" s="271"/>
      <c r="EU1630" s="271"/>
      <c r="EV1630" s="271"/>
      <c r="EW1630" s="271"/>
      <c r="EX1630" s="271"/>
      <c r="EY1630" s="271"/>
      <c r="EZ1630" s="271"/>
      <c r="FA1630" s="271"/>
      <c r="FB1630" s="271"/>
      <c r="FC1630" s="271"/>
      <c r="FD1630" s="271"/>
      <c r="FE1630" s="271"/>
      <c r="FF1630" s="271"/>
      <c r="FG1630" s="271"/>
      <c r="FH1630" s="271"/>
      <c r="FI1630" s="271"/>
      <c r="FJ1630" s="271"/>
      <c r="FK1630" s="271"/>
      <c r="FL1630" s="271"/>
      <c r="FM1630" s="271"/>
      <c r="FN1630" s="271"/>
      <c r="FO1630" s="271"/>
      <c r="FP1630" s="271"/>
      <c r="FQ1630" s="271"/>
      <c r="FR1630" s="271"/>
      <c r="FS1630" s="271"/>
      <c r="FT1630" s="271"/>
      <c r="FU1630" s="271"/>
      <c r="FV1630" s="271"/>
      <c r="FW1630" s="271"/>
      <c r="FX1630" s="271"/>
      <c r="FY1630" s="271"/>
      <c r="FZ1630" s="271"/>
      <c r="GA1630" s="271"/>
      <c r="GB1630" s="271"/>
      <c r="GC1630" s="271"/>
      <c r="GD1630" s="271"/>
      <c r="GE1630" s="271"/>
      <c r="GF1630" s="271"/>
      <c r="GG1630" s="271"/>
      <c r="GH1630" s="271"/>
      <c r="GI1630" s="271"/>
      <c r="GJ1630" s="271"/>
      <c r="GK1630" s="271"/>
      <c r="GL1630" s="271"/>
      <c r="GM1630" s="271"/>
      <c r="GN1630" s="271"/>
      <c r="GO1630" s="271"/>
      <c r="GP1630" s="271"/>
      <c r="GQ1630" s="271"/>
      <c r="GR1630" s="271"/>
      <c r="GS1630" s="271"/>
      <c r="GT1630" s="271"/>
      <c r="GU1630" s="271"/>
      <c r="GV1630" s="271"/>
      <c r="GW1630" s="271"/>
      <c r="GX1630" s="271"/>
      <c r="GY1630" s="271"/>
      <c r="GZ1630" s="271"/>
      <c r="HA1630" s="271"/>
      <c r="HB1630" s="271"/>
      <c r="HC1630" s="271"/>
      <c r="HD1630" s="271"/>
      <c r="HE1630" s="271"/>
      <c r="HF1630" s="271"/>
      <c r="HG1630" s="271"/>
      <c r="HH1630" s="271"/>
      <c r="HI1630" s="271"/>
      <c r="HJ1630" s="271"/>
      <c r="HK1630" s="271"/>
      <c r="HL1630" s="271"/>
      <c r="HM1630" s="271"/>
      <c r="HN1630" s="271"/>
      <c r="HO1630" s="271"/>
      <c r="HP1630" s="271"/>
      <c r="HQ1630" s="271"/>
      <c r="HR1630" s="271"/>
      <c r="HS1630" s="271"/>
      <c r="HT1630" s="271"/>
      <c r="HU1630" s="271"/>
      <c r="HV1630" s="271"/>
      <c r="HW1630" s="271"/>
      <c r="HX1630" s="271"/>
      <c r="HY1630" s="271"/>
      <c r="HZ1630" s="271"/>
      <c r="IA1630" s="271"/>
      <c r="IB1630" s="271"/>
      <c r="IC1630" s="271"/>
      <c r="ID1630" s="271"/>
      <c r="IE1630" s="271"/>
      <c r="IF1630" s="271"/>
      <c r="IG1630" s="271"/>
      <c r="IH1630" s="271"/>
      <c r="II1630" s="271"/>
      <c r="IJ1630" s="271"/>
      <c r="IK1630" s="271"/>
      <c r="IL1630" s="271"/>
      <c r="IM1630" s="271"/>
      <c r="IN1630" s="271"/>
      <c r="IO1630" s="271"/>
      <c r="IP1630" s="271"/>
      <c r="IQ1630" s="271"/>
      <c r="IR1630" s="271"/>
      <c r="IS1630" s="271"/>
      <c r="IT1630" s="271"/>
      <c r="IU1630" s="271"/>
      <c r="IV1630" s="271"/>
    </row>
    <row r="1631" spans="1:256" s="250" customFormat="1" x14ac:dyDescent="0.2">
      <c r="A1631" s="240" t="s">
        <v>1247</v>
      </c>
      <c r="B1631" s="278">
        <v>37867.604166666664</v>
      </c>
      <c r="C1631" s="278"/>
      <c r="D1631" s="240" t="s">
        <v>1434</v>
      </c>
      <c r="E1631" s="240" t="s">
        <v>1435</v>
      </c>
      <c r="F1631" s="240"/>
      <c r="G1631" s="240">
        <v>10</v>
      </c>
      <c r="H1631" s="240"/>
      <c r="I1631" s="240"/>
      <c r="J1631" s="240"/>
      <c r="K1631" s="240">
        <v>2.1</v>
      </c>
      <c r="L1631" s="240"/>
      <c r="M1631" s="240"/>
      <c r="N1631" s="240" t="s">
        <v>1784</v>
      </c>
      <c r="O1631" s="240">
        <v>2</v>
      </c>
      <c r="P1631" s="240"/>
      <c r="Q1631" s="240">
        <v>18</v>
      </c>
      <c r="R1631" s="240"/>
      <c r="S1631" s="240">
        <v>7.5999999999999998E-2</v>
      </c>
      <c r="T1631" s="240"/>
      <c r="U1631" s="240">
        <v>0.38</v>
      </c>
      <c r="V1631" s="240"/>
      <c r="W1631" s="240"/>
      <c r="X1631" s="240"/>
      <c r="Y1631" s="240"/>
      <c r="Z1631" s="240"/>
      <c r="AA1631" s="240"/>
      <c r="AB1631" s="240"/>
      <c r="AC1631" s="240">
        <v>1060</v>
      </c>
      <c r="AD1631" s="240" t="s">
        <v>1784</v>
      </c>
      <c r="AE1631" s="240">
        <v>18</v>
      </c>
      <c r="AF1631" s="240" t="s">
        <v>1784</v>
      </c>
      <c r="AG1631" s="240">
        <v>18</v>
      </c>
      <c r="AH1631" s="240"/>
      <c r="AI1631" s="240"/>
      <c r="AJ1631" s="240"/>
      <c r="AK1631" s="240"/>
      <c r="AL1631" s="240"/>
      <c r="AM1631" s="240">
        <v>8.85</v>
      </c>
      <c r="AN1631" s="240"/>
      <c r="AO1631" s="240">
        <v>154</v>
      </c>
      <c r="AP1631" s="240"/>
      <c r="AQ1631" s="240"/>
      <c r="AR1631" s="240"/>
      <c r="AS1631" s="240"/>
      <c r="AT1631" s="240"/>
      <c r="AU1631" s="240"/>
      <c r="AV1631" s="240"/>
      <c r="AW1631" s="240"/>
      <c r="AX1631" s="240"/>
      <c r="AY1631" s="240"/>
      <c r="AZ1631" s="240"/>
      <c r="BA1631" s="240"/>
      <c r="BB1631" s="240"/>
      <c r="BC1631" s="240"/>
      <c r="BD1631" s="240"/>
      <c r="BE1631" s="240"/>
      <c r="BF1631" s="240"/>
      <c r="BG1631" s="240"/>
      <c r="BH1631" s="240"/>
      <c r="BI1631" s="240"/>
      <c r="BJ1631" s="240"/>
      <c r="BK1631" s="240"/>
      <c r="BL1631" s="240"/>
      <c r="BM1631" s="240"/>
      <c r="BN1631" s="240"/>
      <c r="BO1631" s="240"/>
      <c r="BP1631" s="240"/>
      <c r="BQ1631" s="240"/>
      <c r="BR1631" s="240"/>
      <c r="BS1631" s="240"/>
      <c r="BT1631" s="240"/>
      <c r="BU1631" s="240"/>
      <c r="BV1631" s="240"/>
      <c r="BW1631" s="240"/>
      <c r="BX1631" s="240"/>
      <c r="BY1631" s="240"/>
      <c r="BZ1631" s="240"/>
      <c r="CA1631" s="240"/>
      <c r="CB1631" s="240"/>
      <c r="CC1631" s="240"/>
      <c r="CD1631" s="240"/>
      <c r="CE1631" s="240"/>
      <c r="CF1631" s="240"/>
      <c r="CG1631" s="240"/>
      <c r="CH1631" s="240"/>
      <c r="CI1631" s="240"/>
      <c r="CJ1631" s="240"/>
      <c r="CK1631" s="240"/>
      <c r="CL1631" s="240"/>
      <c r="CM1631" s="240"/>
      <c r="CN1631" s="240"/>
      <c r="CO1631" s="240"/>
      <c r="CP1631" s="240"/>
      <c r="CQ1631" s="240"/>
      <c r="CR1631" s="240"/>
      <c r="CS1631" s="240"/>
      <c r="CT1631" s="240"/>
      <c r="CU1631" s="240"/>
      <c r="CV1631" s="240"/>
      <c r="CW1631" s="240"/>
      <c r="CX1631" s="271"/>
      <c r="CY1631" s="271"/>
      <c r="CZ1631" s="271"/>
      <c r="DA1631" s="271"/>
      <c r="DB1631" s="271"/>
      <c r="DC1631" s="271"/>
      <c r="DD1631" s="271"/>
      <c r="DE1631" s="271"/>
      <c r="DF1631" s="271"/>
      <c r="DG1631" s="271"/>
      <c r="DH1631" s="271"/>
      <c r="DI1631" s="271"/>
      <c r="DJ1631" s="271"/>
      <c r="DK1631" s="271"/>
      <c r="DL1631" s="271"/>
      <c r="DM1631" s="271"/>
      <c r="DN1631" s="271"/>
      <c r="DO1631" s="271"/>
      <c r="DP1631" s="271"/>
      <c r="DQ1631" s="271"/>
      <c r="DR1631" s="271"/>
      <c r="DS1631" s="271"/>
      <c r="DT1631" s="271"/>
      <c r="DU1631" s="271"/>
      <c r="DV1631" s="271"/>
      <c r="DW1631" s="271"/>
      <c r="DX1631" s="271"/>
      <c r="DY1631" s="271"/>
      <c r="DZ1631" s="271"/>
      <c r="EA1631" s="271"/>
      <c r="EB1631" s="271"/>
      <c r="EC1631" s="271"/>
      <c r="ED1631" s="271"/>
      <c r="EE1631" s="271"/>
      <c r="EF1631" s="271"/>
      <c r="EG1631" s="271"/>
      <c r="EH1631" s="271"/>
      <c r="EI1631" s="271"/>
      <c r="EJ1631" s="271"/>
      <c r="EK1631" s="271"/>
      <c r="EL1631" s="271"/>
      <c r="EM1631" s="271"/>
      <c r="EN1631" s="271"/>
      <c r="EO1631" s="271"/>
      <c r="EP1631" s="271"/>
      <c r="EQ1631" s="271"/>
      <c r="ER1631" s="271"/>
      <c r="ES1631" s="271"/>
      <c r="ET1631" s="271"/>
      <c r="EU1631" s="271"/>
      <c r="EV1631" s="271"/>
      <c r="EW1631" s="271"/>
      <c r="EX1631" s="271"/>
      <c r="EY1631" s="271"/>
      <c r="EZ1631" s="271"/>
      <c r="FA1631" s="271"/>
      <c r="FB1631" s="271"/>
      <c r="FC1631" s="271"/>
      <c r="FD1631" s="271"/>
      <c r="FE1631" s="271"/>
      <c r="FF1631" s="271"/>
      <c r="FG1631" s="271"/>
      <c r="FH1631" s="271"/>
      <c r="FI1631" s="271"/>
      <c r="FJ1631" s="271"/>
      <c r="FK1631" s="271"/>
      <c r="FL1631" s="271"/>
      <c r="FM1631" s="271"/>
      <c r="FN1631" s="271"/>
      <c r="FO1631" s="271"/>
      <c r="FP1631" s="271"/>
      <c r="FQ1631" s="271"/>
      <c r="FR1631" s="271"/>
      <c r="FS1631" s="271"/>
      <c r="FT1631" s="271"/>
      <c r="FU1631" s="271"/>
      <c r="FV1631" s="271"/>
      <c r="FW1631" s="271"/>
      <c r="FX1631" s="271"/>
      <c r="FY1631" s="271"/>
      <c r="FZ1631" s="271"/>
      <c r="GA1631" s="271"/>
      <c r="GB1631" s="271"/>
      <c r="GC1631" s="271"/>
      <c r="GD1631" s="271"/>
      <c r="GE1631" s="271"/>
      <c r="GF1631" s="271"/>
      <c r="GG1631" s="271"/>
      <c r="GH1631" s="271"/>
      <c r="GI1631" s="271"/>
      <c r="GJ1631" s="271"/>
      <c r="GK1631" s="271"/>
      <c r="GL1631" s="271"/>
      <c r="GM1631" s="271"/>
      <c r="GN1631" s="271"/>
      <c r="GO1631" s="271"/>
      <c r="GP1631" s="271"/>
      <c r="GQ1631" s="271"/>
      <c r="GR1631" s="271"/>
      <c r="GS1631" s="271"/>
      <c r="GT1631" s="271"/>
      <c r="GU1631" s="271"/>
      <c r="GV1631" s="271"/>
      <c r="GW1631" s="271"/>
      <c r="GX1631" s="271"/>
      <c r="GY1631" s="271"/>
      <c r="GZ1631" s="271"/>
      <c r="HA1631" s="271"/>
      <c r="HB1631" s="271"/>
      <c r="HC1631" s="271"/>
      <c r="HD1631" s="271"/>
      <c r="HE1631" s="271"/>
      <c r="HF1631" s="271"/>
      <c r="HG1631" s="271"/>
      <c r="HH1631" s="271"/>
      <c r="HI1631" s="271"/>
      <c r="HJ1631" s="271"/>
      <c r="HK1631" s="271"/>
      <c r="HL1631" s="271"/>
      <c r="HM1631" s="271"/>
      <c r="HN1631" s="271"/>
      <c r="HO1631" s="271"/>
      <c r="HP1631" s="271"/>
      <c r="HQ1631" s="271"/>
      <c r="HR1631" s="271"/>
      <c r="HS1631" s="271"/>
      <c r="HT1631" s="271"/>
      <c r="HU1631" s="271"/>
      <c r="HV1631" s="271"/>
      <c r="HW1631" s="271"/>
      <c r="HX1631" s="271"/>
      <c r="HY1631" s="271"/>
      <c r="HZ1631" s="271"/>
      <c r="IA1631" s="271"/>
      <c r="IB1631" s="271"/>
      <c r="IC1631" s="271"/>
      <c r="ID1631" s="271"/>
      <c r="IE1631" s="271"/>
      <c r="IF1631" s="271"/>
      <c r="IG1631" s="271"/>
      <c r="IH1631" s="271"/>
      <c r="II1631" s="271"/>
      <c r="IJ1631" s="271"/>
      <c r="IK1631" s="271"/>
      <c r="IL1631" s="271"/>
      <c r="IM1631" s="271"/>
      <c r="IN1631" s="271"/>
      <c r="IO1631" s="271"/>
      <c r="IP1631" s="271"/>
      <c r="IQ1631" s="271"/>
      <c r="IR1631" s="271"/>
      <c r="IS1631" s="271"/>
      <c r="IT1631" s="271"/>
      <c r="IU1631" s="271"/>
      <c r="IV1631" s="271"/>
    </row>
    <row r="1632" spans="1:256" s="250" customFormat="1" x14ac:dyDescent="0.2">
      <c r="A1632" s="240" t="s">
        <v>1247</v>
      </c>
      <c r="B1632" s="278">
        <v>37990.715277777781</v>
      </c>
      <c r="C1632" s="278">
        <v>37991.467361111114</v>
      </c>
      <c r="D1632" s="240" t="s">
        <v>1436</v>
      </c>
      <c r="E1632" s="240" t="s">
        <v>1437</v>
      </c>
      <c r="F1632" s="240"/>
      <c r="G1632" s="240">
        <v>50</v>
      </c>
      <c r="H1632" s="240"/>
      <c r="I1632" s="240"/>
      <c r="J1632" s="240"/>
      <c r="K1632" s="240"/>
      <c r="L1632" s="240"/>
      <c r="M1632" s="240">
        <v>200.7</v>
      </c>
      <c r="N1632" s="240"/>
      <c r="O1632" s="240">
        <v>7.9</v>
      </c>
      <c r="P1632" s="240"/>
      <c r="Q1632" s="240">
        <v>38</v>
      </c>
      <c r="R1632" s="240" t="s">
        <v>1784</v>
      </c>
      <c r="S1632" s="240">
        <v>1.4999999999999999E-2</v>
      </c>
      <c r="T1632" s="240"/>
      <c r="U1632" s="240">
        <v>0.34</v>
      </c>
      <c r="V1632" s="240"/>
      <c r="W1632" s="240"/>
      <c r="X1632" s="240"/>
      <c r="Y1632" s="240"/>
      <c r="Z1632" s="240"/>
      <c r="AA1632" s="240">
        <v>1900</v>
      </c>
      <c r="AB1632" s="240"/>
      <c r="AC1632" s="240">
        <v>6180</v>
      </c>
      <c r="AD1632" s="240" t="s">
        <v>1784</v>
      </c>
      <c r="AE1632" s="240">
        <v>18</v>
      </c>
      <c r="AF1632" s="240" t="s">
        <v>1784</v>
      </c>
      <c r="AG1632" s="240">
        <v>18</v>
      </c>
      <c r="AH1632" s="240"/>
      <c r="AI1632" s="240"/>
      <c r="AJ1632" s="240"/>
      <c r="AK1632" s="240"/>
      <c r="AL1632" s="240"/>
      <c r="AM1632" s="240">
        <v>8.07</v>
      </c>
      <c r="AN1632" s="240"/>
      <c r="AO1632" s="240">
        <v>229</v>
      </c>
      <c r="AP1632" s="240"/>
      <c r="AQ1632" s="240"/>
      <c r="AR1632" s="240"/>
      <c r="AS1632" s="240"/>
      <c r="AT1632" s="240"/>
      <c r="AU1632" s="240"/>
      <c r="AV1632" s="240"/>
      <c r="AW1632" s="240"/>
      <c r="AX1632" s="240"/>
      <c r="AY1632" s="240"/>
      <c r="AZ1632" s="240"/>
      <c r="BA1632" s="240"/>
      <c r="BB1632" s="240"/>
      <c r="BC1632" s="240"/>
      <c r="BD1632" s="240"/>
      <c r="BE1632" s="240"/>
      <c r="BF1632" s="240"/>
      <c r="BG1632" s="240"/>
      <c r="BH1632" s="240"/>
      <c r="BI1632" s="240"/>
      <c r="BJ1632" s="240"/>
      <c r="BK1632" s="240"/>
      <c r="BL1632" s="240"/>
      <c r="BM1632" s="240"/>
      <c r="BN1632" s="240"/>
      <c r="BO1632" s="240"/>
      <c r="BP1632" s="240"/>
      <c r="BQ1632" s="240"/>
      <c r="BR1632" s="240"/>
      <c r="BS1632" s="240"/>
      <c r="BT1632" s="240"/>
      <c r="BU1632" s="240"/>
      <c r="BV1632" s="240"/>
      <c r="BW1632" s="240"/>
      <c r="BX1632" s="240"/>
      <c r="BY1632" s="240"/>
      <c r="BZ1632" s="240"/>
      <c r="CA1632" s="240"/>
      <c r="CB1632" s="240"/>
      <c r="CC1632" s="240"/>
      <c r="CD1632" s="240"/>
      <c r="CE1632" s="240"/>
      <c r="CF1632" s="240"/>
      <c r="CG1632" s="240"/>
      <c r="CH1632" s="240"/>
      <c r="CI1632" s="240"/>
      <c r="CJ1632" s="240"/>
      <c r="CK1632" s="240"/>
      <c r="CL1632" s="240"/>
      <c r="CM1632" s="240"/>
      <c r="CN1632" s="240"/>
      <c r="CO1632" s="240"/>
      <c r="CP1632" s="240"/>
      <c r="CQ1632" s="240"/>
      <c r="CR1632" s="240"/>
      <c r="CS1632" s="240"/>
      <c r="CT1632" s="240"/>
      <c r="CU1632" s="240"/>
      <c r="CV1632" s="240"/>
      <c r="CW1632" s="240"/>
      <c r="CX1632" s="271"/>
      <c r="CY1632" s="271"/>
      <c r="CZ1632" s="271"/>
      <c r="DA1632" s="271"/>
      <c r="DB1632" s="271"/>
      <c r="DC1632" s="271"/>
      <c r="DD1632" s="271"/>
      <c r="DE1632" s="271"/>
      <c r="DF1632" s="271"/>
      <c r="DG1632" s="271"/>
      <c r="DH1632" s="271"/>
      <c r="DI1632" s="271"/>
      <c r="DJ1632" s="271"/>
      <c r="DK1632" s="271"/>
      <c r="DL1632" s="271"/>
      <c r="DM1632" s="271"/>
      <c r="DN1632" s="271"/>
      <c r="DO1632" s="271"/>
      <c r="DP1632" s="271"/>
      <c r="DQ1632" s="271"/>
      <c r="DR1632" s="271"/>
      <c r="DS1632" s="271"/>
      <c r="DT1632" s="271"/>
      <c r="DU1632" s="271"/>
      <c r="DV1632" s="271"/>
      <c r="DW1632" s="271"/>
      <c r="DX1632" s="271"/>
      <c r="DY1632" s="271"/>
      <c r="DZ1632" s="271"/>
      <c r="EA1632" s="271"/>
      <c r="EB1632" s="271"/>
      <c r="EC1632" s="271"/>
      <c r="ED1632" s="271"/>
      <c r="EE1632" s="271"/>
      <c r="EF1632" s="271"/>
      <c r="EG1632" s="271"/>
      <c r="EH1632" s="271"/>
      <c r="EI1632" s="271"/>
      <c r="EJ1632" s="271"/>
      <c r="EK1632" s="271"/>
      <c r="EL1632" s="271"/>
      <c r="EM1632" s="271"/>
      <c r="EN1632" s="271"/>
      <c r="EO1632" s="271"/>
      <c r="EP1632" s="271"/>
      <c r="EQ1632" s="271"/>
      <c r="ER1632" s="271"/>
      <c r="ES1632" s="271"/>
      <c r="ET1632" s="271"/>
      <c r="EU1632" s="271"/>
      <c r="EV1632" s="271"/>
      <c r="EW1632" s="271"/>
      <c r="EX1632" s="271"/>
      <c r="EY1632" s="271"/>
      <c r="EZ1632" s="271"/>
      <c r="FA1632" s="271"/>
      <c r="FB1632" s="271"/>
      <c r="FC1632" s="271"/>
      <c r="FD1632" s="271"/>
      <c r="FE1632" s="271"/>
      <c r="FF1632" s="271"/>
      <c r="FG1632" s="271"/>
      <c r="FH1632" s="271"/>
      <c r="FI1632" s="271"/>
      <c r="FJ1632" s="271"/>
      <c r="FK1632" s="271"/>
      <c r="FL1632" s="271"/>
      <c r="FM1632" s="271"/>
      <c r="FN1632" s="271"/>
      <c r="FO1632" s="271"/>
      <c r="FP1632" s="271"/>
      <c r="FQ1632" s="271"/>
      <c r="FR1632" s="271"/>
      <c r="FS1632" s="271"/>
      <c r="FT1632" s="271"/>
      <c r="FU1632" s="271"/>
      <c r="FV1632" s="271"/>
      <c r="FW1632" s="271"/>
      <c r="FX1632" s="271"/>
      <c r="FY1632" s="271"/>
      <c r="FZ1632" s="271"/>
      <c r="GA1632" s="271"/>
      <c r="GB1632" s="271"/>
      <c r="GC1632" s="271"/>
      <c r="GD1632" s="271"/>
      <c r="GE1632" s="271"/>
      <c r="GF1632" s="271"/>
      <c r="GG1632" s="271"/>
      <c r="GH1632" s="271"/>
      <c r="GI1632" s="271"/>
      <c r="GJ1632" s="271"/>
      <c r="GK1632" s="271"/>
      <c r="GL1632" s="271"/>
      <c r="GM1632" s="271"/>
      <c r="GN1632" s="271"/>
      <c r="GO1632" s="271"/>
      <c r="GP1632" s="271"/>
      <c r="GQ1632" s="271"/>
      <c r="GR1632" s="271"/>
      <c r="GS1632" s="271"/>
      <c r="GT1632" s="271"/>
      <c r="GU1632" s="271"/>
      <c r="GV1632" s="271"/>
      <c r="GW1632" s="271"/>
      <c r="GX1632" s="271"/>
      <c r="GY1632" s="271"/>
      <c r="GZ1632" s="271"/>
      <c r="HA1632" s="271"/>
      <c r="HB1632" s="271"/>
      <c r="HC1632" s="271"/>
      <c r="HD1632" s="271"/>
      <c r="HE1632" s="271"/>
      <c r="HF1632" s="271"/>
      <c r="HG1632" s="271"/>
      <c r="HH1632" s="271"/>
      <c r="HI1632" s="271"/>
      <c r="HJ1632" s="271"/>
      <c r="HK1632" s="271"/>
      <c r="HL1632" s="271"/>
      <c r="HM1632" s="271"/>
      <c r="HN1632" s="271"/>
      <c r="HO1632" s="271"/>
      <c r="HP1632" s="271"/>
      <c r="HQ1632" s="271"/>
      <c r="HR1632" s="271"/>
      <c r="HS1632" s="271"/>
      <c r="HT1632" s="271"/>
      <c r="HU1632" s="271"/>
      <c r="HV1632" s="271"/>
      <c r="HW1632" s="271"/>
      <c r="HX1632" s="271"/>
      <c r="HY1632" s="271"/>
      <c r="HZ1632" s="271"/>
      <c r="IA1632" s="271"/>
      <c r="IB1632" s="271"/>
      <c r="IC1632" s="271"/>
      <c r="ID1632" s="271"/>
      <c r="IE1632" s="271"/>
      <c r="IF1632" s="271"/>
      <c r="IG1632" s="271"/>
      <c r="IH1632" s="271"/>
      <c r="II1632" s="271"/>
      <c r="IJ1632" s="271"/>
      <c r="IK1632" s="271"/>
      <c r="IL1632" s="271"/>
      <c r="IM1632" s="271"/>
      <c r="IN1632" s="271"/>
      <c r="IO1632" s="271"/>
      <c r="IP1632" s="271"/>
      <c r="IQ1632" s="271"/>
      <c r="IR1632" s="271"/>
      <c r="IS1632" s="271"/>
      <c r="IT1632" s="271"/>
      <c r="IU1632" s="271"/>
      <c r="IV1632" s="271"/>
    </row>
    <row r="1633" spans="1:256" s="250" customFormat="1" x14ac:dyDescent="0.2">
      <c r="A1633" s="240" t="s">
        <v>1247</v>
      </c>
      <c r="B1633" s="278">
        <v>37991.489583333336</v>
      </c>
      <c r="C1633" s="278">
        <v>37991.628472222219</v>
      </c>
      <c r="D1633" s="240" t="s">
        <v>1438</v>
      </c>
      <c r="E1633" s="240" t="s">
        <v>1676</v>
      </c>
      <c r="F1633" s="240"/>
      <c r="G1633" s="240">
        <v>50</v>
      </c>
      <c r="H1633" s="240"/>
      <c r="I1633" s="240"/>
      <c r="J1633" s="240"/>
      <c r="K1633" s="240"/>
      <c r="L1633" s="240"/>
      <c r="M1633" s="240">
        <v>50.6</v>
      </c>
      <c r="N1633" s="240"/>
      <c r="O1633" s="240"/>
      <c r="P1633" s="240"/>
      <c r="Q1633" s="240">
        <v>44</v>
      </c>
      <c r="R1633" s="240"/>
      <c r="S1633" s="240"/>
      <c r="T1633" s="240"/>
      <c r="U1633" s="240"/>
      <c r="V1633" s="240"/>
      <c r="W1633" s="240"/>
      <c r="X1633" s="240"/>
      <c r="Y1633" s="240"/>
      <c r="Z1633" s="240"/>
      <c r="AA1633" s="240"/>
      <c r="AB1633" s="240"/>
      <c r="AC1633" s="240"/>
      <c r="AD1633" s="240"/>
      <c r="AE1633" s="240"/>
      <c r="AF1633" s="240"/>
      <c r="AG1633" s="240"/>
      <c r="AH1633" s="240"/>
      <c r="AI1633" s="240"/>
      <c r="AJ1633" s="240"/>
      <c r="AK1633" s="240"/>
      <c r="AL1633" s="240"/>
      <c r="AM1633" s="240"/>
      <c r="AN1633" s="240"/>
      <c r="AO1633" s="240"/>
      <c r="AP1633" s="240"/>
      <c r="AQ1633" s="240"/>
      <c r="AR1633" s="240"/>
      <c r="AS1633" s="240"/>
      <c r="AT1633" s="240"/>
      <c r="AU1633" s="240"/>
      <c r="AV1633" s="240"/>
      <c r="AW1633" s="240"/>
      <c r="AX1633" s="240"/>
      <c r="AY1633" s="240"/>
      <c r="AZ1633" s="240"/>
      <c r="BA1633" s="240"/>
      <c r="BB1633" s="240"/>
      <c r="BC1633" s="240"/>
      <c r="BD1633" s="240"/>
      <c r="BE1633" s="240"/>
      <c r="BF1633" s="240"/>
      <c r="BG1633" s="240"/>
      <c r="BH1633" s="240"/>
      <c r="BI1633" s="240"/>
      <c r="BJ1633" s="240"/>
      <c r="BK1633" s="240"/>
      <c r="BL1633" s="240"/>
      <c r="BM1633" s="240"/>
      <c r="BN1633" s="240"/>
      <c r="BO1633" s="240"/>
      <c r="BP1633" s="240"/>
      <c r="BQ1633" s="240"/>
      <c r="BR1633" s="240"/>
      <c r="BS1633" s="240"/>
      <c r="BT1633" s="240"/>
      <c r="BU1633" s="240"/>
      <c r="BV1633" s="240"/>
      <c r="BW1633" s="240"/>
      <c r="BX1633" s="240"/>
      <c r="BY1633" s="240"/>
      <c r="BZ1633" s="240"/>
      <c r="CA1633" s="240"/>
      <c r="CB1633" s="240"/>
      <c r="CC1633" s="240"/>
      <c r="CD1633" s="240"/>
      <c r="CE1633" s="240"/>
      <c r="CF1633" s="240"/>
      <c r="CG1633" s="240"/>
      <c r="CH1633" s="240"/>
      <c r="CI1633" s="240"/>
      <c r="CJ1633" s="240"/>
      <c r="CK1633" s="240"/>
      <c r="CL1633" s="240"/>
      <c r="CM1633" s="240"/>
      <c r="CN1633" s="240"/>
      <c r="CO1633" s="240"/>
      <c r="CP1633" s="240"/>
      <c r="CQ1633" s="240"/>
      <c r="CR1633" s="240"/>
      <c r="CS1633" s="240"/>
      <c r="CT1633" s="240"/>
      <c r="CU1633" s="240"/>
      <c r="CV1633" s="240"/>
      <c r="CW1633" s="240"/>
      <c r="CX1633" s="271"/>
      <c r="CY1633" s="271"/>
      <c r="CZ1633" s="271"/>
      <c r="DA1633" s="271"/>
      <c r="DB1633" s="271"/>
      <c r="DC1633" s="271"/>
      <c r="DD1633" s="271"/>
      <c r="DE1633" s="271"/>
      <c r="DF1633" s="271"/>
      <c r="DG1633" s="271"/>
      <c r="DH1633" s="271"/>
      <c r="DI1633" s="271"/>
      <c r="DJ1633" s="271"/>
      <c r="DK1633" s="271"/>
      <c r="DL1633" s="271"/>
      <c r="DM1633" s="271"/>
      <c r="DN1633" s="271"/>
      <c r="DO1633" s="271"/>
      <c r="DP1633" s="271"/>
      <c r="DQ1633" s="271"/>
      <c r="DR1633" s="271"/>
      <c r="DS1633" s="271"/>
      <c r="DT1633" s="271"/>
      <c r="DU1633" s="271"/>
      <c r="DV1633" s="271"/>
      <c r="DW1633" s="271"/>
      <c r="DX1633" s="271"/>
      <c r="DY1633" s="271"/>
      <c r="DZ1633" s="271"/>
      <c r="EA1633" s="271"/>
      <c r="EB1633" s="271"/>
      <c r="EC1633" s="271"/>
      <c r="ED1633" s="271"/>
      <c r="EE1633" s="271"/>
      <c r="EF1633" s="271"/>
      <c r="EG1633" s="271"/>
      <c r="EH1633" s="271"/>
      <c r="EI1633" s="271"/>
      <c r="EJ1633" s="271"/>
      <c r="EK1633" s="271"/>
      <c r="EL1633" s="271"/>
      <c r="EM1633" s="271"/>
      <c r="EN1633" s="271"/>
      <c r="EO1633" s="271"/>
      <c r="EP1633" s="271"/>
      <c r="EQ1633" s="271"/>
      <c r="ER1633" s="271"/>
      <c r="ES1633" s="271"/>
      <c r="ET1633" s="271"/>
      <c r="EU1633" s="271"/>
      <c r="EV1633" s="271"/>
      <c r="EW1633" s="271"/>
      <c r="EX1633" s="271"/>
      <c r="EY1633" s="271"/>
      <c r="EZ1633" s="271"/>
      <c r="FA1633" s="271"/>
      <c r="FB1633" s="271"/>
      <c r="FC1633" s="271"/>
      <c r="FD1633" s="271"/>
      <c r="FE1633" s="271"/>
      <c r="FF1633" s="271"/>
      <c r="FG1633" s="271"/>
      <c r="FH1633" s="271"/>
      <c r="FI1633" s="271"/>
      <c r="FJ1633" s="271"/>
      <c r="FK1633" s="271"/>
      <c r="FL1633" s="271"/>
      <c r="FM1633" s="271"/>
      <c r="FN1633" s="271"/>
      <c r="FO1633" s="271"/>
      <c r="FP1633" s="271"/>
      <c r="FQ1633" s="271"/>
      <c r="FR1633" s="271"/>
      <c r="FS1633" s="271"/>
      <c r="FT1633" s="271"/>
      <c r="FU1633" s="271"/>
      <c r="FV1633" s="271"/>
      <c r="FW1633" s="271"/>
      <c r="FX1633" s="271"/>
      <c r="FY1633" s="271"/>
      <c r="FZ1633" s="271"/>
      <c r="GA1633" s="271"/>
      <c r="GB1633" s="271"/>
      <c r="GC1633" s="271"/>
      <c r="GD1633" s="271"/>
      <c r="GE1633" s="271"/>
      <c r="GF1633" s="271"/>
      <c r="GG1633" s="271"/>
      <c r="GH1633" s="271"/>
      <c r="GI1633" s="271"/>
      <c r="GJ1633" s="271"/>
      <c r="GK1633" s="271"/>
      <c r="GL1633" s="271"/>
      <c r="GM1633" s="271"/>
      <c r="GN1633" s="271"/>
      <c r="GO1633" s="271"/>
      <c r="GP1633" s="271"/>
      <c r="GQ1633" s="271"/>
      <c r="GR1633" s="271"/>
      <c r="GS1633" s="271"/>
      <c r="GT1633" s="271"/>
      <c r="GU1633" s="271"/>
      <c r="GV1633" s="271"/>
      <c r="GW1633" s="271"/>
      <c r="GX1633" s="271"/>
      <c r="GY1633" s="271"/>
      <c r="GZ1633" s="271"/>
      <c r="HA1633" s="271"/>
      <c r="HB1633" s="271"/>
      <c r="HC1633" s="271"/>
      <c r="HD1633" s="271"/>
      <c r="HE1633" s="271"/>
      <c r="HF1633" s="271"/>
      <c r="HG1633" s="271"/>
      <c r="HH1633" s="271"/>
      <c r="HI1633" s="271"/>
      <c r="HJ1633" s="271"/>
      <c r="HK1633" s="271"/>
      <c r="HL1633" s="271"/>
      <c r="HM1633" s="271"/>
      <c r="HN1633" s="271"/>
      <c r="HO1633" s="271"/>
      <c r="HP1633" s="271"/>
      <c r="HQ1633" s="271"/>
      <c r="HR1633" s="271"/>
      <c r="HS1633" s="271"/>
      <c r="HT1633" s="271"/>
      <c r="HU1633" s="271"/>
      <c r="HV1633" s="271"/>
      <c r="HW1633" s="271"/>
      <c r="HX1633" s="271"/>
      <c r="HY1633" s="271"/>
      <c r="HZ1633" s="271"/>
      <c r="IA1633" s="271"/>
      <c r="IB1633" s="271"/>
      <c r="IC1633" s="271"/>
      <c r="ID1633" s="271"/>
      <c r="IE1633" s="271"/>
      <c r="IF1633" s="271"/>
      <c r="IG1633" s="271"/>
      <c r="IH1633" s="271"/>
      <c r="II1633" s="271"/>
      <c r="IJ1633" s="271"/>
      <c r="IK1633" s="271"/>
      <c r="IL1633" s="271"/>
      <c r="IM1633" s="271"/>
      <c r="IN1633" s="271"/>
      <c r="IO1633" s="271"/>
      <c r="IP1633" s="271"/>
      <c r="IQ1633" s="271"/>
      <c r="IR1633" s="271"/>
      <c r="IS1633" s="271"/>
      <c r="IT1633" s="271"/>
      <c r="IU1633" s="271"/>
      <c r="IV1633" s="271"/>
    </row>
    <row r="1634" spans="1:256" s="250" customFormat="1" x14ac:dyDescent="0.2">
      <c r="A1634" s="240" t="s">
        <v>1247</v>
      </c>
      <c r="B1634" s="278">
        <v>38003.378472222219</v>
      </c>
      <c r="C1634" s="278">
        <v>38004.201388888891</v>
      </c>
      <c r="D1634" s="240" t="s">
        <v>1439</v>
      </c>
      <c r="E1634" s="240" t="s">
        <v>1440</v>
      </c>
      <c r="F1634" s="240"/>
      <c r="G1634" s="240">
        <v>50</v>
      </c>
      <c r="H1634" s="240"/>
      <c r="I1634" s="240"/>
      <c r="J1634" s="240"/>
      <c r="K1634" s="240"/>
      <c r="L1634" s="240"/>
      <c r="M1634" s="240">
        <v>374.51</v>
      </c>
      <c r="N1634" s="240"/>
      <c r="O1634" s="240">
        <v>205</v>
      </c>
      <c r="P1634" s="240"/>
      <c r="Q1634" s="240">
        <v>411</v>
      </c>
      <c r="R1634" s="240"/>
      <c r="S1634" s="240">
        <v>0.129</v>
      </c>
      <c r="T1634" s="240"/>
      <c r="U1634" s="240">
        <v>1.02</v>
      </c>
      <c r="V1634" s="240"/>
      <c r="W1634" s="240"/>
      <c r="X1634" s="240"/>
      <c r="Y1634" s="240"/>
      <c r="Z1634" s="240"/>
      <c r="AA1634" s="240">
        <v>7730</v>
      </c>
      <c r="AB1634" s="240"/>
      <c r="AC1634" s="240">
        <v>20600</v>
      </c>
      <c r="AD1634" s="240" t="s">
        <v>1784</v>
      </c>
      <c r="AE1634" s="240">
        <v>18</v>
      </c>
      <c r="AF1634" s="240"/>
      <c r="AG1634" s="240">
        <v>170</v>
      </c>
      <c r="AH1634" s="240"/>
      <c r="AI1634" s="240"/>
      <c r="AJ1634" s="240"/>
      <c r="AK1634" s="240"/>
      <c r="AL1634" s="240"/>
      <c r="AM1634" s="240">
        <v>7.68</v>
      </c>
      <c r="AN1634" s="240"/>
      <c r="AO1634" s="240">
        <v>176</v>
      </c>
      <c r="AP1634" s="240"/>
      <c r="AQ1634" s="240"/>
      <c r="AR1634" s="240"/>
      <c r="AS1634" s="240"/>
      <c r="AT1634" s="240"/>
      <c r="AU1634" s="240"/>
      <c r="AV1634" s="240"/>
      <c r="AW1634" s="240"/>
      <c r="AX1634" s="240"/>
      <c r="AY1634" s="240"/>
      <c r="AZ1634" s="240"/>
      <c r="BA1634" s="240"/>
      <c r="BB1634" s="240"/>
      <c r="BC1634" s="240"/>
      <c r="BD1634" s="240"/>
      <c r="BE1634" s="240"/>
      <c r="BF1634" s="240"/>
      <c r="BG1634" s="240"/>
      <c r="BH1634" s="240"/>
      <c r="BI1634" s="240"/>
      <c r="BJ1634" s="240"/>
      <c r="BK1634" s="240"/>
      <c r="BL1634" s="240"/>
      <c r="BM1634" s="240"/>
      <c r="BN1634" s="240"/>
      <c r="BO1634" s="240"/>
      <c r="BP1634" s="240"/>
      <c r="BQ1634" s="240"/>
      <c r="BR1634" s="240"/>
      <c r="BS1634" s="240"/>
      <c r="BT1634" s="240"/>
      <c r="BU1634" s="240"/>
      <c r="BV1634" s="240"/>
      <c r="BW1634" s="240"/>
      <c r="BX1634" s="240"/>
      <c r="BY1634" s="240"/>
      <c r="BZ1634" s="240"/>
      <c r="CA1634" s="240"/>
      <c r="CB1634" s="240"/>
      <c r="CC1634" s="240"/>
      <c r="CD1634" s="240"/>
      <c r="CE1634" s="240"/>
      <c r="CF1634" s="240"/>
      <c r="CG1634" s="240"/>
      <c r="CH1634" s="240"/>
      <c r="CI1634" s="240"/>
      <c r="CJ1634" s="240"/>
      <c r="CK1634" s="240"/>
      <c r="CL1634" s="240"/>
      <c r="CM1634" s="240"/>
      <c r="CN1634" s="240"/>
      <c r="CO1634" s="240"/>
      <c r="CP1634" s="240"/>
      <c r="CQ1634" s="240"/>
      <c r="CR1634" s="240"/>
      <c r="CS1634" s="240"/>
      <c r="CT1634" s="240"/>
      <c r="CU1634" s="240"/>
      <c r="CV1634" s="240"/>
      <c r="CW1634" s="240"/>
      <c r="CX1634" s="271"/>
      <c r="CY1634" s="271"/>
      <c r="CZ1634" s="271"/>
      <c r="DA1634" s="271"/>
      <c r="DB1634" s="271"/>
      <c r="DC1634" s="271"/>
      <c r="DD1634" s="271"/>
      <c r="DE1634" s="271"/>
      <c r="DF1634" s="271"/>
      <c r="DG1634" s="271"/>
      <c r="DH1634" s="271"/>
      <c r="DI1634" s="271"/>
      <c r="DJ1634" s="271"/>
      <c r="DK1634" s="271"/>
      <c r="DL1634" s="271"/>
      <c r="DM1634" s="271"/>
      <c r="DN1634" s="271"/>
      <c r="DO1634" s="271"/>
      <c r="DP1634" s="271"/>
      <c r="DQ1634" s="271"/>
      <c r="DR1634" s="271"/>
      <c r="DS1634" s="271"/>
      <c r="DT1634" s="271"/>
      <c r="DU1634" s="271"/>
      <c r="DV1634" s="271"/>
      <c r="DW1634" s="271"/>
      <c r="DX1634" s="271"/>
      <c r="DY1634" s="271"/>
      <c r="DZ1634" s="271"/>
      <c r="EA1634" s="271"/>
      <c r="EB1634" s="271"/>
      <c r="EC1634" s="271"/>
      <c r="ED1634" s="271"/>
      <c r="EE1634" s="271"/>
      <c r="EF1634" s="271"/>
      <c r="EG1634" s="271"/>
      <c r="EH1634" s="271"/>
      <c r="EI1634" s="271"/>
      <c r="EJ1634" s="271"/>
      <c r="EK1634" s="271"/>
      <c r="EL1634" s="271"/>
      <c r="EM1634" s="271"/>
      <c r="EN1634" s="271"/>
      <c r="EO1634" s="271"/>
      <c r="EP1634" s="271"/>
      <c r="EQ1634" s="271"/>
      <c r="ER1634" s="271"/>
      <c r="ES1634" s="271"/>
      <c r="ET1634" s="271"/>
      <c r="EU1634" s="271"/>
      <c r="EV1634" s="271"/>
      <c r="EW1634" s="271"/>
      <c r="EX1634" s="271"/>
      <c r="EY1634" s="271"/>
      <c r="EZ1634" s="271"/>
      <c r="FA1634" s="271"/>
      <c r="FB1634" s="271"/>
      <c r="FC1634" s="271"/>
      <c r="FD1634" s="271"/>
      <c r="FE1634" s="271"/>
      <c r="FF1634" s="271"/>
      <c r="FG1634" s="271"/>
      <c r="FH1634" s="271"/>
      <c r="FI1634" s="271"/>
      <c r="FJ1634" s="271"/>
      <c r="FK1634" s="271"/>
      <c r="FL1634" s="271"/>
      <c r="FM1634" s="271"/>
      <c r="FN1634" s="271"/>
      <c r="FO1634" s="271"/>
      <c r="FP1634" s="271"/>
      <c r="FQ1634" s="271"/>
      <c r="FR1634" s="271"/>
      <c r="FS1634" s="271"/>
      <c r="FT1634" s="271"/>
      <c r="FU1634" s="271"/>
      <c r="FV1634" s="271"/>
      <c r="FW1634" s="271"/>
      <c r="FX1634" s="271"/>
      <c r="FY1634" s="271"/>
      <c r="FZ1634" s="271"/>
      <c r="GA1634" s="271"/>
      <c r="GB1634" s="271"/>
      <c r="GC1634" s="271"/>
      <c r="GD1634" s="271"/>
      <c r="GE1634" s="271"/>
      <c r="GF1634" s="271"/>
      <c r="GG1634" s="271"/>
      <c r="GH1634" s="271"/>
      <c r="GI1634" s="271"/>
      <c r="GJ1634" s="271"/>
      <c r="GK1634" s="271"/>
      <c r="GL1634" s="271"/>
      <c r="GM1634" s="271"/>
      <c r="GN1634" s="271"/>
      <c r="GO1634" s="271"/>
      <c r="GP1634" s="271"/>
      <c r="GQ1634" s="271"/>
      <c r="GR1634" s="271"/>
      <c r="GS1634" s="271"/>
      <c r="GT1634" s="271"/>
      <c r="GU1634" s="271"/>
      <c r="GV1634" s="271"/>
      <c r="GW1634" s="271"/>
      <c r="GX1634" s="271"/>
      <c r="GY1634" s="271"/>
      <c r="GZ1634" s="271"/>
      <c r="HA1634" s="271"/>
      <c r="HB1634" s="271"/>
      <c r="HC1634" s="271"/>
      <c r="HD1634" s="271"/>
      <c r="HE1634" s="271"/>
      <c r="HF1634" s="271"/>
      <c r="HG1634" s="271"/>
      <c r="HH1634" s="271"/>
      <c r="HI1634" s="271"/>
      <c r="HJ1634" s="271"/>
      <c r="HK1634" s="271"/>
      <c r="HL1634" s="271"/>
      <c r="HM1634" s="271"/>
      <c r="HN1634" s="271"/>
      <c r="HO1634" s="271"/>
      <c r="HP1634" s="271"/>
      <c r="HQ1634" s="271"/>
      <c r="HR1634" s="271"/>
      <c r="HS1634" s="271"/>
      <c r="HT1634" s="271"/>
      <c r="HU1634" s="271"/>
      <c r="HV1634" s="271"/>
      <c r="HW1634" s="271"/>
      <c r="HX1634" s="271"/>
      <c r="HY1634" s="271"/>
      <c r="HZ1634" s="271"/>
      <c r="IA1634" s="271"/>
      <c r="IB1634" s="271"/>
      <c r="IC1634" s="271"/>
      <c r="ID1634" s="271"/>
      <c r="IE1634" s="271"/>
      <c r="IF1634" s="271"/>
      <c r="IG1634" s="271"/>
      <c r="IH1634" s="271"/>
      <c r="II1634" s="271"/>
      <c r="IJ1634" s="271"/>
      <c r="IK1634" s="271"/>
      <c r="IL1634" s="271"/>
      <c r="IM1634" s="271"/>
      <c r="IN1634" s="271"/>
      <c r="IO1634" s="271"/>
      <c r="IP1634" s="271"/>
      <c r="IQ1634" s="271"/>
      <c r="IR1634" s="271"/>
      <c r="IS1634" s="271"/>
      <c r="IT1634" s="271"/>
      <c r="IU1634" s="271"/>
      <c r="IV1634" s="271"/>
    </row>
    <row r="1635" spans="1:256" s="250" customFormat="1" x14ac:dyDescent="0.2">
      <c r="A1635" s="240" t="s">
        <v>1247</v>
      </c>
      <c r="B1635" s="278">
        <v>38015.800000000003</v>
      </c>
      <c r="C1635" s="278"/>
      <c r="D1635" s="240" t="s">
        <v>1441</v>
      </c>
      <c r="E1635" s="240" t="s">
        <v>1442</v>
      </c>
      <c r="F1635" s="240"/>
      <c r="G1635" s="240">
        <v>10</v>
      </c>
      <c r="H1635" s="240"/>
      <c r="I1635" s="240"/>
      <c r="J1635" s="240"/>
      <c r="K1635" s="240">
        <v>2.4</v>
      </c>
      <c r="L1635" s="240"/>
      <c r="M1635" s="240"/>
      <c r="N1635" s="240" t="s">
        <v>1784</v>
      </c>
      <c r="O1635" s="240">
        <v>1200</v>
      </c>
      <c r="P1635" s="240"/>
      <c r="Q1635" s="240">
        <v>15</v>
      </c>
      <c r="R1635" s="240"/>
      <c r="S1635" s="240">
        <v>5.6000000000000001E-2</v>
      </c>
      <c r="T1635" s="240"/>
      <c r="U1635" s="240">
        <v>0.3</v>
      </c>
      <c r="V1635" s="240"/>
      <c r="W1635" s="240"/>
      <c r="X1635" s="240"/>
      <c r="Y1635" s="240"/>
      <c r="Z1635" s="240"/>
      <c r="AA1635" s="240">
        <v>1420</v>
      </c>
      <c r="AB1635" s="240"/>
      <c r="AC1635" s="240">
        <v>4760</v>
      </c>
      <c r="AD1635" s="240" t="s">
        <v>1784</v>
      </c>
      <c r="AE1635" s="240">
        <v>18</v>
      </c>
      <c r="AF1635" s="240" t="s">
        <v>1784</v>
      </c>
      <c r="AG1635" s="240">
        <v>18</v>
      </c>
      <c r="AH1635" s="240"/>
      <c r="AI1635" s="240"/>
      <c r="AJ1635" s="240"/>
      <c r="AK1635" s="240"/>
      <c r="AL1635" s="240"/>
      <c r="AM1635" s="240">
        <v>7.67</v>
      </c>
      <c r="AN1635" s="240"/>
      <c r="AO1635" s="240">
        <v>215</v>
      </c>
      <c r="AP1635" s="240"/>
      <c r="AQ1635" s="240"/>
      <c r="AR1635" s="240"/>
      <c r="AS1635" s="240"/>
      <c r="AT1635" s="240"/>
      <c r="AU1635" s="240"/>
      <c r="AV1635" s="240"/>
      <c r="AW1635" s="240"/>
      <c r="AX1635" s="240"/>
      <c r="AY1635" s="240"/>
      <c r="AZ1635" s="240"/>
      <c r="BA1635" s="240"/>
      <c r="BB1635" s="240"/>
      <c r="BC1635" s="240"/>
      <c r="BD1635" s="240"/>
      <c r="BE1635" s="240"/>
      <c r="BF1635" s="240"/>
      <c r="BG1635" s="240"/>
      <c r="BH1635" s="240"/>
      <c r="BI1635" s="240"/>
      <c r="BJ1635" s="240"/>
      <c r="BK1635" s="240"/>
      <c r="BL1635" s="240"/>
      <c r="BM1635" s="240"/>
      <c r="BN1635" s="240"/>
      <c r="BO1635" s="240"/>
      <c r="BP1635" s="240"/>
      <c r="BQ1635" s="240"/>
      <c r="BR1635" s="240"/>
      <c r="BS1635" s="240"/>
      <c r="BT1635" s="240"/>
      <c r="BU1635" s="240"/>
      <c r="BV1635" s="240"/>
      <c r="BW1635" s="240"/>
      <c r="BX1635" s="240"/>
      <c r="BY1635" s="240"/>
      <c r="BZ1635" s="240"/>
      <c r="CA1635" s="240"/>
      <c r="CB1635" s="240"/>
      <c r="CC1635" s="240"/>
      <c r="CD1635" s="240"/>
      <c r="CE1635" s="240"/>
      <c r="CF1635" s="240"/>
      <c r="CG1635" s="240"/>
      <c r="CH1635" s="240"/>
      <c r="CI1635" s="240"/>
      <c r="CJ1635" s="240"/>
      <c r="CK1635" s="240"/>
      <c r="CL1635" s="240"/>
      <c r="CM1635" s="240"/>
      <c r="CN1635" s="240"/>
      <c r="CO1635" s="240"/>
      <c r="CP1635" s="240"/>
      <c r="CQ1635" s="240"/>
      <c r="CR1635" s="240"/>
      <c r="CS1635" s="240"/>
      <c r="CT1635" s="240"/>
      <c r="CU1635" s="240"/>
      <c r="CV1635" s="240"/>
      <c r="CW1635" s="240"/>
      <c r="CX1635" s="271"/>
      <c r="CY1635" s="271"/>
      <c r="CZ1635" s="271"/>
      <c r="DA1635" s="271"/>
      <c r="DB1635" s="271"/>
      <c r="DC1635" s="271"/>
      <c r="DD1635" s="271"/>
      <c r="DE1635" s="271"/>
      <c r="DF1635" s="271"/>
      <c r="DG1635" s="271"/>
      <c r="DH1635" s="271"/>
      <c r="DI1635" s="271"/>
      <c r="DJ1635" s="271"/>
      <c r="DK1635" s="271"/>
      <c r="DL1635" s="271"/>
      <c r="DM1635" s="271"/>
      <c r="DN1635" s="271"/>
      <c r="DO1635" s="271"/>
      <c r="DP1635" s="271"/>
      <c r="DQ1635" s="271"/>
      <c r="DR1635" s="271"/>
      <c r="DS1635" s="271"/>
      <c r="DT1635" s="271"/>
      <c r="DU1635" s="271"/>
      <c r="DV1635" s="271"/>
      <c r="DW1635" s="271"/>
      <c r="DX1635" s="271"/>
      <c r="DY1635" s="271"/>
      <c r="DZ1635" s="271"/>
      <c r="EA1635" s="271"/>
      <c r="EB1635" s="271"/>
      <c r="EC1635" s="271"/>
      <c r="ED1635" s="271"/>
      <c r="EE1635" s="271"/>
      <c r="EF1635" s="271"/>
      <c r="EG1635" s="271"/>
      <c r="EH1635" s="271"/>
      <c r="EI1635" s="271"/>
      <c r="EJ1635" s="271"/>
      <c r="EK1635" s="271"/>
      <c r="EL1635" s="271"/>
      <c r="EM1635" s="271"/>
      <c r="EN1635" s="271"/>
      <c r="EO1635" s="271"/>
      <c r="EP1635" s="271"/>
      <c r="EQ1635" s="271"/>
      <c r="ER1635" s="271"/>
      <c r="ES1635" s="271"/>
      <c r="ET1635" s="271"/>
      <c r="EU1635" s="271"/>
      <c r="EV1635" s="271"/>
      <c r="EW1635" s="271"/>
      <c r="EX1635" s="271"/>
      <c r="EY1635" s="271"/>
      <c r="EZ1635" s="271"/>
      <c r="FA1635" s="271"/>
      <c r="FB1635" s="271"/>
      <c r="FC1635" s="271"/>
      <c r="FD1635" s="271"/>
      <c r="FE1635" s="271"/>
      <c r="FF1635" s="271"/>
      <c r="FG1635" s="271"/>
      <c r="FH1635" s="271"/>
      <c r="FI1635" s="271"/>
      <c r="FJ1635" s="271"/>
      <c r="FK1635" s="271"/>
      <c r="FL1635" s="271"/>
      <c r="FM1635" s="271"/>
      <c r="FN1635" s="271"/>
      <c r="FO1635" s="271"/>
      <c r="FP1635" s="271"/>
      <c r="FQ1635" s="271"/>
      <c r="FR1635" s="271"/>
      <c r="FS1635" s="271"/>
      <c r="FT1635" s="271"/>
      <c r="FU1635" s="271"/>
      <c r="FV1635" s="271"/>
      <c r="FW1635" s="271"/>
      <c r="FX1635" s="271"/>
      <c r="FY1635" s="271"/>
      <c r="FZ1635" s="271"/>
      <c r="GA1635" s="271"/>
      <c r="GB1635" s="271"/>
      <c r="GC1635" s="271"/>
      <c r="GD1635" s="271"/>
      <c r="GE1635" s="271"/>
      <c r="GF1635" s="271"/>
      <c r="GG1635" s="271"/>
      <c r="GH1635" s="271"/>
      <c r="GI1635" s="271"/>
      <c r="GJ1635" s="271"/>
      <c r="GK1635" s="271"/>
      <c r="GL1635" s="271"/>
      <c r="GM1635" s="271"/>
      <c r="GN1635" s="271"/>
      <c r="GO1635" s="271"/>
      <c r="GP1635" s="271"/>
      <c r="GQ1635" s="271"/>
      <c r="GR1635" s="271"/>
      <c r="GS1635" s="271"/>
      <c r="GT1635" s="271"/>
      <c r="GU1635" s="271"/>
      <c r="GV1635" s="271"/>
      <c r="GW1635" s="271"/>
      <c r="GX1635" s="271"/>
      <c r="GY1635" s="271"/>
      <c r="GZ1635" s="271"/>
      <c r="HA1635" s="271"/>
      <c r="HB1635" s="271"/>
      <c r="HC1635" s="271"/>
      <c r="HD1635" s="271"/>
      <c r="HE1635" s="271"/>
      <c r="HF1635" s="271"/>
      <c r="HG1635" s="271"/>
      <c r="HH1635" s="271"/>
      <c r="HI1635" s="271"/>
      <c r="HJ1635" s="271"/>
      <c r="HK1635" s="271"/>
      <c r="HL1635" s="271"/>
      <c r="HM1635" s="271"/>
      <c r="HN1635" s="271"/>
      <c r="HO1635" s="271"/>
      <c r="HP1635" s="271"/>
      <c r="HQ1635" s="271"/>
      <c r="HR1635" s="271"/>
      <c r="HS1635" s="271"/>
      <c r="HT1635" s="271"/>
      <c r="HU1635" s="271"/>
      <c r="HV1635" s="271"/>
      <c r="HW1635" s="271"/>
      <c r="HX1635" s="271"/>
      <c r="HY1635" s="271"/>
      <c r="HZ1635" s="271"/>
      <c r="IA1635" s="271"/>
      <c r="IB1635" s="271"/>
      <c r="IC1635" s="271"/>
      <c r="ID1635" s="271"/>
      <c r="IE1635" s="271"/>
      <c r="IF1635" s="271"/>
      <c r="IG1635" s="271"/>
      <c r="IH1635" s="271"/>
      <c r="II1635" s="271"/>
      <c r="IJ1635" s="271"/>
      <c r="IK1635" s="271"/>
      <c r="IL1635" s="271"/>
      <c r="IM1635" s="271"/>
      <c r="IN1635" s="271"/>
      <c r="IO1635" s="271"/>
      <c r="IP1635" s="271"/>
      <c r="IQ1635" s="271"/>
      <c r="IR1635" s="271"/>
      <c r="IS1635" s="271"/>
      <c r="IT1635" s="271"/>
      <c r="IU1635" s="271"/>
      <c r="IV1635" s="271"/>
    </row>
    <row r="1636" spans="1:256" s="250" customFormat="1" x14ac:dyDescent="0.2">
      <c r="A1636" s="240" t="s">
        <v>1247</v>
      </c>
      <c r="B1636" s="278">
        <v>38023.020833333336</v>
      </c>
      <c r="C1636" s="278">
        <v>38023.503472222219</v>
      </c>
      <c r="D1636" s="240" t="s">
        <v>1443</v>
      </c>
      <c r="E1636" s="240" t="s">
        <v>1465</v>
      </c>
      <c r="F1636" s="240"/>
      <c r="G1636" s="240">
        <v>50</v>
      </c>
      <c r="H1636" s="240"/>
      <c r="I1636" s="240"/>
      <c r="J1636" s="240"/>
      <c r="K1636" s="240"/>
      <c r="L1636" s="240"/>
      <c r="M1636" s="240">
        <v>83.95</v>
      </c>
      <c r="N1636" s="240"/>
      <c r="O1636" s="240"/>
      <c r="P1636" s="240"/>
      <c r="Q1636" s="240">
        <v>191</v>
      </c>
      <c r="R1636" s="240"/>
      <c r="S1636" s="240"/>
      <c r="T1636" s="240"/>
      <c r="U1636" s="240"/>
      <c r="V1636" s="240"/>
      <c r="W1636" s="240"/>
      <c r="X1636" s="240"/>
      <c r="Y1636" s="240"/>
      <c r="Z1636" s="240"/>
      <c r="AA1636" s="240"/>
      <c r="AB1636" s="240"/>
      <c r="AC1636" s="240"/>
      <c r="AD1636" s="240"/>
      <c r="AE1636" s="240"/>
      <c r="AF1636" s="240"/>
      <c r="AG1636" s="240"/>
      <c r="AH1636" s="240"/>
      <c r="AI1636" s="240"/>
      <c r="AJ1636" s="240"/>
      <c r="AK1636" s="240"/>
      <c r="AL1636" s="240"/>
      <c r="AM1636" s="240"/>
      <c r="AN1636" s="240"/>
      <c r="AO1636" s="240"/>
      <c r="AP1636" s="240"/>
      <c r="AQ1636" s="240"/>
      <c r="AR1636" s="240"/>
      <c r="AS1636" s="240"/>
      <c r="AT1636" s="240"/>
      <c r="AU1636" s="240"/>
      <c r="AV1636" s="240"/>
      <c r="AW1636" s="240"/>
      <c r="AX1636" s="240"/>
      <c r="AY1636" s="240"/>
      <c r="AZ1636" s="240"/>
      <c r="BA1636" s="240"/>
      <c r="BB1636" s="240"/>
      <c r="BC1636" s="240"/>
      <c r="BD1636" s="240"/>
      <c r="BE1636" s="240"/>
      <c r="BF1636" s="240"/>
      <c r="BG1636" s="240"/>
      <c r="BH1636" s="240"/>
      <c r="BI1636" s="240"/>
      <c r="BJ1636" s="240"/>
      <c r="BK1636" s="240"/>
      <c r="BL1636" s="240"/>
      <c r="BM1636" s="240"/>
      <c r="BN1636" s="240"/>
      <c r="BO1636" s="240"/>
      <c r="BP1636" s="240"/>
      <c r="BQ1636" s="240"/>
      <c r="BR1636" s="240"/>
      <c r="BS1636" s="240"/>
      <c r="BT1636" s="240"/>
      <c r="BU1636" s="240"/>
      <c r="BV1636" s="240"/>
      <c r="BW1636" s="240"/>
      <c r="BX1636" s="240"/>
      <c r="BY1636" s="240"/>
      <c r="BZ1636" s="240"/>
      <c r="CA1636" s="240"/>
      <c r="CB1636" s="240"/>
      <c r="CC1636" s="240"/>
      <c r="CD1636" s="240"/>
      <c r="CE1636" s="240"/>
      <c r="CF1636" s="240"/>
      <c r="CG1636" s="240"/>
      <c r="CH1636" s="240"/>
      <c r="CI1636" s="240"/>
      <c r="CJ1636" s="240"/>
      <c r="CK1636" s="240"/>
      <c r="CL1636" s="240"/>
      <c r="CM1636" s="240"/>
      <c r="CN1636" s="240"/>
      <c r="CO1636" s="240"/>
      <c r="CP1636" s="240"/>
      <c r="CQ1636" s="240"/>
      <c r="CR1636" s="240"/>
      <c r="CS1636" s="240"/>
      <c r="CT1636" s="240"/>
      <c r="CU1636" s="240"/>
      <c r="CV1636" s="240"/>
      <c r="CW1636" s="240"/>
      <c r="CX1636" s="271"/>
      <c r="CY1636" s="271"/>
      <c r="CZ1636" s="271"/>
      <c r="DA1636" s="271"/>
      <c r="DB1636" s="271"/>
      <c r="DC1636" s="271"/>
      <c r="DD1636" s="271"/>
      <c r="DE1636" s="271"/>
      <c r="DF1636" s="271"/>
      <c r="DG1636" s="271"/>
      <c r="DH1636" s="271"/>
      <c r="DI1636" s="271"/>
      <c r="DJ1636" s="271"/>
      <c r="DK1636" s="271"/>
      <c r="DL1636" s="271"/>
      <c r="DM1636" s="271"/>
      <c r="DN1636" s="271"/>
      <c r="DO1636" s="271"/>
      <c r="DP1636" s="271"/>
      <c r="DQ1636" s="271"/>
      <c r="DR1636" s="271"/>
      <c r="DS1636" s="271"/>
      <c r="DT1636" s="271"/>
      <c r="DU1636" s="271"/>
      <c r="DV1636" s="271"/>
      <c r="DW1636" s="271"/>
      <c r="DX1636" s="271"/>
      <c r="DY1636" s="271"/>
      <c r="DZ1636" s="271"/>
      <c r="EA1636" s="271"/>
      <c r="EB1636" s="271"/>
      <c r="EC1636" s="271"/>
      <c r="ED1636" s="271"/>
      <c r="EE1636" s="271"/>
      <c r="EF1636" s="271"/>
      <c r="EG1636" s="271"/>
      <c r="EH1636" s="271"/>
      <c r="EI1636" s="271"/>
      <c r="EJ1636" s="271"/>
      <c r="EK1636" s="271"/>
      <c r="EL1636" s="271"/>
      <c r="EM1636" s="271"/>
      <c r="EN1636" s="271"/>
      <c r="EO1636" s="271"/>
      <c r="EP1636" s="271"/>
      <c r="EQ1636" s="271"/>
      <c r="ER1636" s="271"/>
      <c r="ES1636" s="271"/>
      <c r="ET1636" s="271"/>
      <c r="EU1636" s="271"/>
      <c r="EV1636" s="271"/>
      <c r="EW1636" s="271"/>
      <c r="EX1636" s="271"/>
      <c r="EY1636" s="271"/>
      <c r="EZ1636" s="271"/>
      <c r="FA1636" s="271"/>
      <c r="FB1636" s="271"/>
      <c r="FC1636" s="271"/>
      <c r="FD1636" s="271"/>
      <c r="FE1636" s="271"/>
      <c r="FF1636" s="271"/>
      <c r="FG1636" s="271"/>
      <c r="FH1636" s="271"/>
      <c r="FI1636" s="271"/>
      <c r="FJ1636" s="271"/>
      <c r="FK1636" s="271"/>
      <c r="FL1636" s="271"/>
      <c r="FM1636" s="271"/>
      <c r="FN1636" s="271"/>
      <c r="FO1636" s="271"/>
      <c r="FP1636" s="271"/>
      <c r="FQ1636" s="271"/>
      <c r="FR1636" s="271"/>
      <c r="FS1636" s="271"/>
      <c r="FT1636" s="271"/>
      <c r="FU1636" s="271"/>
      <c r="FV1636" s="271"/>
      <c r="FW1636" s="271"/>
      <c r="FX1636" s="271"/>
      <c r="FY1636" s="271"/>
      <c r="FZ1636" s="271"/>
      <c r="GA1636" s="271"/>
      <c r="GB1636" s="271"/>
      <c r="GC1636" s="271"/>
      <c r="GD1636" s="271"/>
      <c r="GE1636" s="271"/>
      <c r="GF1636" s="271"/>
      <c r="GG1636" s="271"/>
      <c r="GH1636" s="271"/>
      <c r="GI1636" s="271"/>
      <c r="GJ1636" s="271"/>
      <c r="GK1636" s="271"/>
      <c r="GL1636" s="271"/>
      <c r="GM1636" s="271"/>
      <c r="GN1636" s="271"/>
      <c r="GO1636" s="271"/>
      <c r="GP1636" s="271"/>
      <c r="GQ1636" s="271"/>
      <c r="GR1636" s="271"/>
      <c r="GS1636" s="271"/>
      <c r="GT1636" s="271"/>
      <c r="GU1636" s="271"/>
      <c r="GV1636" s="271"/>
      <c r="GW1636" s="271"/>
      <c r="GX1636" s="271"/>
      <c r="GY1636" s="271"/>
      <c r="GZ1636" s="271"/>
      <c r="HA1636" s="271"/>
      <c r="HB1636" s="271"/>
      <c r="HC1636" s="271"/>
      <c r="HD1636" s="271"/>
      <c r="HE1636" s="271"/>
      <c r="HF1636" s="271"/>
      <c r="HG1636" s="271"/>
      <c r="HH1636" s="271"/>
      <c r="HI1636" s="271"/>
      <c r="HJ1636" s="271"/>
      <c r="HK1636" s="271"/>
      <c r="HL1636" s="271"/>
      <c r="HM1636" s="271"/>
      <c r="HN1636" s="271"/>
      <c r="HO1636" s="271"/>
      <c r="HP1636" s="271"/>
      <c r="HQ1636" s="271"/>
      <c r="HR1636" s="271"/>
      <c r="HS1636" s="271"/>
      <c r="HT1636" s="271"/>
      <c r="HU1636" s="271"/>
      <c r="HV1636" s="271"/>
      <c r="HW1636" s="271"/>
      <c r="HX1636" s="271"/>
      <c r="HY1636" s="271"/>
      <c r="HZ1636" s="271"/>
      <c r="IA1636" s="271"/>
      <c r="IB1636" s="271"/>
      <c r="IC1636" s="271"/>
      <c r="ID1636" s="271"/>
      <c r="IE1636" s="271"/>
      <c r="IF1636" s="271"/>
      <c r="IG1636" s="271"/>
      <c r="IH1636" s="271"/>
      <c r="II1636" s="271"/>
      <c r="IJ1636" s="271"/>
      <c r="IK1636" s="271"/>
      <c r="IL1636" s="271"/>
      <c r="IM1636" s="271"/>
      <c r="IN1636" s="271"/>
      <c r="IO1636" s="271"/>
      <c r="IP1636" s="271"/>
      <c r="IQ1636" s="271"/>
      <c r="IR1636" s="271"/>
      <c r="IS1636" s="271"/>
      <c r="IT1636" s="271"/>
      <c r="IU1636" s="271"/>
      <c r="IV1636" s="271"/>
    </row>
    <row r="1637" spans="1:256" s="250" customFormat="1" x14ac:dyDescent="0.2">
      <c r="A1637" s="240" t="s">
        <v>1247</v>
      </c>
      <c r="B1637" s="278">
        <v>38036.823611111111</v>
      </c>
      <c r="C1637" s="278">
        <v>38037.609027777777</v>
      </c>
      <c r="D1637" s="240" t="s">
        <v>1444</v>
      </c>
      <c r="E1637" s="240" t="s">
        <v>1445</v>
      </c>
      <c r="F1637" s="240"/>
      <c r="G1637" s="240">
        <v>50</v>
      </c>
      <c r="H1637" s="240"/>
      <c r="I1637" s="240"/>
      <c r="J1637" s="240"/>
      <c r="K1637" s="240"/>
      <c r="L1637" s="240"/>
      <c r="M1637" s="240">
        <v>455.8</v>
      </c>
      <c r="N1637" s="240"/>
      <c r="O1637" s="240"/>
      <c r="P1637" s="240"/>
      <c r="Q1637" s="240">
        <v>115</v>
      </c>
      <c r="R1637" s="240"/>
      <c r="S1637" s="240"/>
      <c r="T1637" s="240"/>
      <c r="U1637" s="240"/>
      <c r="V1637" s="240"/>
      <c r="W1637" s="240"/>
      <c r="X1637" s="240"/>
      <c r="Y1637" s="240"/>
      <c r="Z1637" s="240"/>
      <c r="AA1637" s="240"/>
      <c r="AB1637" s="240"/>
      <c r="AC1637" s="240"/>
      <c r="AD1637" s="240"/>
      <c r="AE1637" s="240"/>
      <c r="AF1637" s="240"/>
      <c r="AG1637" s="240"/>
      <c r="AH1637" s="240"/>
      <c r="AI1637" s="240"/>
      <c r="AJ1637" s="240"/>
      <c r="AK1637" s="240"/>
      <c r="AL1637" s="240"/>
      <c r="AM1637" s="240"/>
      <c r="AN1637" s="240"/>
      <c r="AO1637" s="240"/>
      <c r="AP1637" s="240"/>
      <c r="AQ1637" s="240"/>
      <c r="AR1637" s="240"/>
      <c r="AS1637" s="240"/>
      <c r="AT1637" s="240"/>
      <c r="AU1637" s="240"/>
      <c r="AV1637" s="240"/>
      <c r="AW1637" s="240"/>
      <c r="AX1637" s="240"/>
      <c r="AY1637" s="240"/>
      <c r="AZ1637" s="240"/>
      <c r="BA1637" s="240"/>
      <c r="BB1637" s="240"/>
      <c r="BC1637" s="240"/>
      <c r="BD1637" s="240"/>
      <c r="BE1637" s="240"/>
      <c r="BF1637" s="240"/>
      <c r="BG1637" s="240"/>
      <c r="BH1637" s="240"/>
      <c r="BI1637" s="240"/>
      <c r="BJ1637" s="240"/>
      <c r="BK1637" s="240"/>
      <c r="BL1637" s="240"/>
      <c r="BM1637" s="240"/>
      <c r="BN1637" s="240"/>
      <c r="BO1637" s="240"/>
      <c r="BP1637" s="240"/>
      <c r="BQ1637" s="240"/>
      <c r="BR1637" s="240"/>
      <c r="BS1637" s="240"/>
      <c r="BT1637" s="240"/>
      <c r="BU1637" s="240"/>
      <c r="BV1637" s="240"/>
      <c r="BW1637" s="240"/>
      <c r="BX1637" s="240"/>
      <c r="BY1637" s="240"/>
      <c r="BZ1637" s="240"/>
      <c r="CA1637" s="240"/>
      <c r="CB1637" s="240"/>
      <c r="CC1637" s="240"/>
      <c r="CD1637" s="240"/>
      <c r="CE1637" s="240"/>
      <c r="CF1637" s="240"/>
      <c r="CG1637" s="240"/>
      <c r="CH1637" s="240"/>
      <c r="CI1637" s="240"/>
      <c r="CJ1637" s="240"/>
      <c r="CK1637" s="240"/>
      <c r="CL1637" s="240"/>
      <c r="CM1637" s="240"/>
      <c r="CN1637" s="240"/>
      <c r="CO1637" s="240"/>
      <c r="CP1637" s="240"/>
      <c r="CQ1637" s="240"/>
      <c r="CR1637" s="240"/>
      <c r="CS1637" s="240"/>
      <c r="CT1637" s="240"/>
      <c r="CU1637" s="240"/>
      <c r="CV1637" s="240"/>
      <c r="CW1637" s="240"/>
      <c r="CX1637" s="271"/>
      <c r="CY1637" s="271"/>
      <c r="CZ1637" s="271"/>
      <c r="DA1637" s="271"/>
      <c r="DB1637" s="271"/>
      <c r="DC1637" s="271"/>
      <c r="DD1637" s="271"/>
      <c r="DE1637" s="271"/>
      <c r="DF1637" s="271"/>
      <c r="DG1637" s="271"/>
      <c r="DH1637" s="271"/>
      <c r="DI1637" s="271"/>
      <c r="DJ1637" s="271"/>
      <c r="DK1637" s="271"/>
      <c r="DL1637" s="271"/>
      <c r="DM1637" s="271"/>
      <c r="DN1637" s="271"/>
      <c r="DO1637" s="271"/>
      <c r="DP1637" s="271"/>
      <c r="DQ1637" s="271"/>
      <c r="DR1637" s="271"/>
      <c r="DS1637" s="271"/>
      <c r="DT1637" s="271"/>
      <c r="DU1637" s="271"/>
      <c r="DV1637" s="271"/>
      <c r="DW1637" s="271"/>
      <c r="DX1637" s="271"/>
      <c r="DY1637" s="271"/>
      <c r="DZ1637" s="271"/>
      <c r="EA1637" s="271"/>
      <c r="EB1637" s="271"/>
      <c r="EC1637" s="271"/>
      <c r="ED1637" s="271"/>
      <c r="EE1637" s="271"/>
      <c r="EF1637" s="271"/>
      <c r="EG1637" s="271"/>
      <c r="EH1637" s="271"/>
      <c r="EI1637" s="271"/>
      <c r="EJ1637" s="271"/>
      <c r="EK1637" s="271"/>
      <c r="EL1637" s="271"/>
      <c r="EM1637" s="271"/>
      <c r="EN1637" s="271"/>
      <c r="EO1637" s="271"/>
      <c r="EP1637" s="271"/>
      <c r="EQ1637" s="271"/>
      <c r="ER1637" s="271"/>
      <c r="ES1637" s="271"/>
      <c r="ET1637" s="271"/>
      <c r="EU1637" s="271"/>
      <c r="EV1637" s="271"/>
      <c r="EW1637" s="271"/>
      <c r="EX1637" s="271"/>
      <c r="EY1637" s="271"/>
      <c r="EZ1637" s="271"/>
      <c r="FA1637" s="271"/>
      <c r="FB1637" s="271"/>
      <c r="FC1637" s="271"/>
      <c r="FD1637" s="271"/>
      <c r="FE1637" s="271"/>
      <c r="FF1637" s="271"/>
      <c r="FG1637" s="271"/>
      <c r="FH1637" s="271"/>
      <c r="FI1637" s="271"/>
      <c r="FJ1637" s="271"/>
      <c r="FK1637" s="271"/>
      <c r="FL1637" s="271"/>
      <c r="FM1637" s="271"/>
      <c r="FN1637" s="271"/>
      <c r="FO1637" s="271"/>
      <c r="FP1637" s="271"/>
      <c r="FQ1637" s="271"/>
      <c r="FR1637" s="271"/>
      <c r="FS1637" s="271"/>
      <c r="FT1637" s="271"/>
      <c r="FU1637" s="271"/>
      <c r="FV1637" s="271"/>
      <c r="FW1637" s="271"/>
      <c r="FX1637" s="271"/>
      <c r="FY1637" s="271"/>
      <c r="FZ1637" s="271"/>
      <c r="GA1637" s="271"/>
      <c r="GB1637" s="271"/>
      <c r="GC1637" s="271"/>
      <c r="GD1637" s="271"/>
      <c r="GE1637" s="271"/>
      <c r="GF1637" s="271"/>
      <c r="GG1637" s="271"/>
      <c r="GH1637" s="271"/>
      <c r="GI1637" s="271"/>
      <c r="GJ1637" s="271"/>
      <c r="GK1637" s="271"/>
      <c r="GL1637" s="271"/>
      <c r="GM1637" s="271"/>
      <c r="GN1637" s="271"/>
      <c r="GO1637" s="271"/>
      <c r="GP1637" s="271"/>
      <c r="GQ1637" s="271"/>
      <c r="GR1637" s="271"/>
      <c r="GS1637" s="271"/>
      <c r="GT1637" s="271"/>
      <c r="GU1637" s="271"/>
      <c r="GV1637" s="271"/>
      <c r="GW1637" s="271"/>
      <c r="GX1637" s="271"/>
      <c r="GY1637" s="271"/>
      <c r="GZ1637" s="271"/>
      <c r="HA1637" s="271"/>
      <c r="HB1637" s="271"/>
      <c r="HC1637" s="271"/>
      <c r="HD1637" s="271"/>
      <c r="HE1637" s="271"/>
      <c r="HF1637" s="271"/>
      <c r="HG1637" s="271"/>
      <c r="HH1637" s="271"/>
      <c r="HI1637" s="271"/>
      <c r="HJ1637" s="271"/>
      <c r="HK1637" s="271"/>
      <c r="HL1637" s="271"/>
      <c r="HM1637" s="271"/>
      <c r="HN1637" s="271"/>
      <c r="HO1637" s="271"/>
      <c r="HP1637" s="271"/>
      <c r="HQ1637" s="271"/>
      <c r="HR1637" s="271"/>
      <c r="HS1637" s="271"/>
      <c r="HT1637" s="271"/>
      <c r="HU1637" s="271"/>
      <c r="HV1637" s="271"/>
      <c r="HW1637" s="271"/>
      <c r="HX1637" s="271"/>
      <c r="HY1637" s="271"/>
      <c r="HZ1637" s="271"/>
      <c r="IA1637" s="271"/>
      <c r="IB1637" s="271"/>
      <c r="IC1637" s="271"/>
      <c r="ID1637" s="271"/>
      <c r="IE1637" s="271"/>
      <c r="IF1637" s="271"/>
      <c r="IG1637" s="271"/>
      <c r="IH1637" s="271"/>
      <c r="II1637" s="271"/>
      <c r="IJ1637" s="271"/>
      <c r="IK1637" s="271"/>
      <c r="IL1637" s="271"/>
      <c r="IM1637" s="271"/>
      <c r="IN1637" s="271"/>
      <c r="IO1637" s="271"/>
      <c r="IP1637" s="271"/>
      <c r="IQ1637" s="271"/>
      <c r="IR1637" s="271"/>
      <c r="IS1637" s="271"/>
      <c r="IT1637" s="271"/>
      <c r="IU1637" s="271"/>
      <c r="IV1637" s="271"/>
    </row>
    <row r="1638" spans="1:256" s="250" customFormat="1" x14ac:dyDescent="0.2">
      <c r="A1638" s="240" t="s">
        <v>1247</v>
      </c>
      <c r="B1638" s="278">
        <v>38036.823611111111</v>
      </c>
      <c r="C1638" s="278">
        <v>38039.660416666666</v>
      </c>
      <c r="D1638" s="240" t="s">
        <v>1446</v>
      </c>
      <c r="E1638" s="240" t="s">
        <v>1447</v>
      </c>
      <c r="F1638" s="240"/>
      <c r="G1638" s="240">
        <v>50</v>
      </c>
      <c r="H1638" s="240"/>
      <c r="I1638" s="240"/>
      <c r="J1638" s="240"/>
      <c r="K1638" s="240"/>
      <c r="L1638" s="240"/>
      <c r="M1638" s="240">
        <v>3057</v>
      </c>
      <c r="N1638" s="240"/>
      <c r="O1638" s="240">
        <v>252</v>
      </c>
      <c r="P1638" s="240"/>
      <c r="Q1638" s="240">
        <v>441</v>
      </c>
      <c r="R1638" s="240"/>
      <c r="S1638" s="240">
        <v>3.5999999999999997E-2</v>
      </c>
      <c r="T1638" s="240"/>
      <c r="U1638" s="240">
        <v>2.1800000000000002</v>
      </c>
      <c r="V1638" s="240"/>
      <c r="W1638" s="240"/>
      <c r="X1638" s="240"/>
      <c r="Y1638" s="240"/>
      <c r="Z1638" s="240"/>
      <c r="AA1638" s="240">
        <v>2420</v>
      </c>
      <c r="AB1638" s="240"/>
      <c r="AC1638" s="240">
        <v>7280</v>
      </c>
      <c r="AD1638" s="240" t="s">
        <v>1784</v>
      </c>
      <c r="AE1638" s="240">
        <v>18</v>
      </c>
      <c r="AF1638" s="240"/>
      <c r="AG1638" s="240">
        <v>300</v>
      </c>
      <c r="AH1638" s="240"/>
      <c r="AI1638" s="240"/>
      <c r="AJ1638" s="240"/>
      <c r="AK1638" s="240"/>
      <c r="AL1638" s="240"/>
      <c r="AM1638" s="240">
        <v>7.61</v>
      </c>
      <c r="AN1638" s="240"/>
      <c r="AO1638" s="240">
        <v>161</v>
      </c>
      <c r="AP1638" s="240"/>
      <c r="AQ1638" s="240"/>
      <c r="AR1638" s="240"/>
      <c r="AS1638" s="240"/>
      <c r="AT1638" s="240"/>
      <c r="AU1638" s="240"/>
      <c r="AV1638" s="240"/>
      <c r="AW1638" s="240"/>
      <c r="AX1638" s="240"/>
      <c r="AY1638" s="240"/>
      <c r="AZ1638" s="240"/>
      <c r="BA1638" s="240"/>
      <c r="BB1638" s="240"/>
      <c r="BC1638" s="240"/>
      <c r="BD1638" s="240"/>
      <c r="BE1638" s="240"/>
      <c r="BF1638" s="240"/>
      <c r="BG1638" s="240"/>
      <c r="BH1638" s="240"/>
      <c r="BI1638" s="240"/>
      <c r="BJ1638" s="240"/>
      <c r="BK1638" s="240"/>
      <c r="BL1638" s="240"/>
      <c r="BM1638" s="240"/>
      <c r="BN1638" s="240"/>
      <c r="BO1638" s="240"/>
      <c r="BP1638" s="240"/>
      <c r="BQ1638" s="240"/>
      <c r="BR1638" s="240"/>
      <c r="BS1638" s="240"/>
      <c r="BT1638" s="240"/>
      <c r="BU1638" s="240"/>
      <c r="BV1638" s="240"/>
      <c r="BW1638" s="240"/>
      <c r="BX1638" s="240"/>
      <c r="BY1638" s="240"/>
      <c r="BZ1638" s="240"/>
      <c r="CA1638" s="240"/>
      <c r="CB1638" s="240"/>
      <c r="CC1638" s="240"/>
      <c r="CD1638" s="240"/>
      <c r="CE1638" s="240"/>
      <c r="CF1638" s="240"/>
      <c r="CG1638" s="240"/>
      <c r="CH1638" s="240"/>
      <c r="CI1638" s="240"/>
      <c r="CJ1638" s="240"/>
      <c r="CK1638" s="240"/>
      <c r="CL1638" s="240"/>
      <c r="CM1638" s="240"/>
      <c r="CN1638" s="240"/>
      <c r="CO1638" s="240"/>
      <c r="CP1638" s="240"/>
      <c r="CQ1638" s="240"/>
      <c r="CR1638" s="240"/>
      <c r="CS1638" s="240"/>
      <c r="CT1638" s="240"/>
      <c r="CU1638" s="240"/>
      <c r="CV1638" s="240"/>
      <c r="CW1638" s="240"/>
      <c r="CX1638" s="271"/>
      <c r="CY1638" s="271"/>
      <c r="CZ1638" s="271"/>
      <c r="DA1638" s="271"/>
      <c r="DB1638" s="271"/>
      <c r="DC1638" s="271"/>
      <c r="DD1638" s="271"/>
      <c r="DE1638" s="271"/>
      <c r="DF1638" s="271"/>
      <c r="DG1638" s="271"/>
      <c r="DH1638" s="271"/>
      <c r="DI1638" s="271"/>
      <c r="DJ1638" s="271"/>
      <c r="DK1638" s="271"/>
      <c r="DL1638" s="271"/>
      <c r="DM1638" s="271"/>
      <c r="DN1638" s="271"/>
      <c r="DO1638" s="271"/>
      <c r="DP1638" s="271"/>
      <c r="DQ1638" s="271"/>
      <c r="DR1638" s="271"/>
      <c r="DS1638" s="271"/>
      <c r="DT1638" s="271"/>
      <c r="DU1638" s="271"/>
      <c r="DV1638" s="271"/>
      <c r="DW1638" s="271"/>
      <c r="DX1638" s="271"/>
      <c r="DY1638" s="271"/>
      <c r="DZ1638" s="271"/>
      <c r="EA1638" s="271"/>
      <c r="EB1638" s="271"/>
      <c r="EC1638" s="271"/>
      <c r="ED1638" s="271"/>
      <c r="EE1638" s="271"/>
      <c r="EF1638" s="271"/>
      <c r="EG1638" s="271"/>
      <c r="EH1638" s="271"/>
      <c r="EI1638" s="271"/>
      <c r="EJ1638" s="271"/>
      <c r="EK1638" s="271"/>
      <c r="EL1638" s="271"/>
      <c r="EM1638" s="271"/>
      <c r="EN1638" s="271"/>
      <c r="EO1638" s="271"/>
      <c r="EP1638" s="271"/>
      <c r="EQ1638" s="271"/>
      <c r="ER1638" s="271"/>
      <c r="ES1638" s="271"/>
      <c r="ET1638" s="271"/>
      <c r="EU1638" s="271"/>
      <c r="EV1638" s="271"/>
      <c r="EW1638" s="271"/>
      <c r="EX1638" s="271"/>
      <c r="EY1638" s="271"/>
      <c r="EZ1638" s="271"/>
      <c r="FA1638" s="271"/>
      <c r="FB1638" s="271"/>
      <c r="FC1638" s="271"/>
      <c r="FD1638" s="271"/>
      <c r="FE1638" s="271"/>
      <c r="FF1638" s="271"/>
      <c r="FG1638" s="271"/>
      <c r="FH1638" s="271"/>
      <c r="FI1638" s="271"/>
      <c r="FJ1638" s="271"/>
      <c r="FK1638" s="271"/>
      <c r="FL1638" s="271"/>
      <c r="FM1638" s="271"/>
      <c r="FN1638" s="271"/>
      <c r="FO1638" s="271"/>
      <c r="FP1638" s="271"/>
      <c r="FQ1638" s="271"/>
      <c r="FR1638" s="271"/>
      <c r="FS1638" s="271"/>
      <c r="FT1638" s="271"/>
      <c r="FU1638" s="271"/>
      <c r="FV1638" s="271"/>
      <c r="FW1638" s="271"/>
      <c r="FX1638" s="271"/>
      <c r="FY1638" s="271"/>
      <c r="FZ1638" s="271"/>
      <c r="GA1638" s="271"/>
      <c r="GB1638" s="271"/>
      <c r="GC1638" s="271"/>
      <c r="GD1638" s="271"/>
      <c r="GE1638" s="271"/>
      <c r="GF1638" s="271"/>
      <c r="GG1638" s="271"/>
      <c r="GH1638" s="271"/>
      <c r="GI1638" s="271"/>
      <c r="GJ1638" s="271"/>
      <c r="GK1638" s="271"/>
      <c r="GL1638" s="271"/>
      <c r="GM1638" s="271"/>
      <c r="GN1638" s="271"/>
      <c r="GO1638" s="271"/>
      <c r="GP1638" s="271"/>
      <c r="GQ1638" s="271"/>
      <c r="GR1638" s="271"/>
      <c r="GS1638" s="271"/>
      <c r="GT1638" s="271"/>
      <c r="GU1638" s="271"/>
      <c r="GV1638" s="271"/>
      <c r="GW1638" s="271"/>
      <c r="GX1638" s="271"/>
      <c r="GY1638" s="271"/>
      <c r="GZ1638" s="271"/>
      <c r="HA1638" s="271"/>
      <c r="HB1638" s="271"/>
      <c r="HC1638" s="271"/>
      <c r="HD1638" s="271"/>
      <c r="HE1638" s="271"/>
      <c r="HF1638" s="271"/>
      <c r="HG1638" s="271"/>
      <c r="HH1638" s="271"/>
      <c r="HI1638" s="271"/>
      <c r="HJ1638" s="271"/>
      <c r="HK1638" s="271"/>
      <c r="HL1638" s="271"/>
      <c r="HM1638" s="271"/>
      <c r="HN1638" s="271"/>
      <c r="HO1638" s="271"/>
      <c r="HP1638" s="271"/>
      <c r="HQ1638" s="271"/>
      <c r="HR1638" s="271"/>
      <c r="HS1638" s="271"/>
      <c r="HT1638" s="271"/>
      <c r="HU1638" s="271"/>
      <c r="HV1638" s="271"/>
      <c r="HW1638" s="271"/>
      <c r="HX1638" s="271"/>
      <c r="HY1638" s="271"/>
      <c r="HZ1638" s="271"/>
      <c r="IA1638" s="271"/>
      <c r="IB1638" s="271"/>
      <c r="IC1638" s="271"/>
      <c r="ID1638" s="271"/>
      <c r="IE1638" s="271"/>
      <c r="IF1638" s="271"/>
      <c r="IG1638" s="271"/>
      <c r="IH1638" s="271"/>
      <c r="II1638" s="271"/>
      <c r="IJ1638" s="271"/>
      <c r="IK1638" s="271"/>
      <c r="IL1638" s="271"/>
      <c r="IM1638" s="271"/>
      <c r="IN1638" s="271"/>
      <c r="IO1638" s="271"/>
      <c r="IP1638" s="271"/>
      <c r="IQ1638" s="271"/>
      <c r="IR1638" s="271"/>
      <c r="IS1638" s="271"/>
      <c r="IT1638" s="271"/>
      <c r="IU1638" s="271"/>
      <c r="IV1638" s="271"/>
    </row>
    <row r="1639" spans="1:256" s="250" customFormat="1" x14ac:dyDescent="0.2">
      <c r="A1639" s="240" t="s">
        <v>1247</v>
      </c>
      <c r="B1639" s="278">
        <v>38037.631944444445</v>
      </c>
      <c r="C1639" s="278">
        <v>38037.838888888888</v>
      </c>
      <c r="D1639" s="240" t="s">
        <v>1448</v>
      </c>
      <c r="E1639" s="240" t="s">
        <v>1449</v>
      </c>
      <c r="F1639" s="240"/>
      <c r="G1639" s="240">
        <v>50</v>
      </c>
      <c r="H1639" s="240"/>
      <c r="I1639" s="240"/>
      <c r="J1639" s="240"/>
      <c r="K1639" s="240"/>
      <c r="L1639" s="240"/>
      <c r="M1639" s="240">
        <v>539</v>
      </c>
      <c r="N1639" s="240"/>
      <c r="O1639" s="240"/>
      <c r="P1639" s="240"/>
      <c r="Q1639" s="240">
        <v>474</v>
      </c>
      <c r="R1639" s="240"/>
      <c r="S1639" s="240"/>
      <c r="T1639" s="240"/>
      <c r="U1639" s="240"/>
      <c r="V1639" s="240"/>
      <c r="W1639" s="240"/>
      <c r="X1639" s="240"/>
      <c r="Y1639" s="240"/>
      <c r="Z1639" s="240"/>
      <c r="AA1639" s="240"/>
      <c r="AB1639" s="240"/>
      <c r="AC1639" s="240"/>
      <c r="AD1639" s="240"/>
      <c r="AE1639" s="240"/>
      <c r="AF1639" s="240"/>
      <c r="AG1639" s="240"/>
      <c r="AH1639" s="240"/>
      <c r="AI1639" s="240"/>
      <c r="AJ1639" s="240"/>
      <c r="AK1639" s="240"/>
      <c r="AL1639" s="240"/>
      <c r="AM1639" s="240"/>
      <c r="AN1639" s="240"/>
      <c r="AO1639" s="240"/>
      <c r="AP1639" s="240"/>
      <c r="AQ1639" s="240"/>
      <c r="AR1639" s="240"/>
      <c r="AS1639" s="240"/>
      <c r="AT1639" s="240"/>
      <c r="AU1639" s="240"/>
      <c r="AV1639" s="240"/>
      <c r="AW1639" s="240"/>
      <c r="AX1639" s="240"/>
      <c r="AY1639" s="240"/>
      <c r="AZ1639" s="240"/>
      <c r="BA1639" s="240"/>
      <c r="BB1639" s="240"/>
      <c r="BC1639" s="240"/>
      <c r="BD1639" s="240"/>
      <c r="BE1639" s="240"/>
      <c r="BF1639" s="240"/>
      <c r="BG1639" s="240"/>
      <c r="BH1639" s="240"/>
      <c r="BI1639" s="240"/>
      <c r="BJ1639" s="240"/>
      <c r="BK1639" s="240"/>
      <c r="BL1639" s="240"/>
      <c r="BM1639" s="240"/>
      <c r="BN1639" s="240"/>
      <c r="BO1639" s="240"/>
      <c r="BP1639" s="240"/>
      <c r="BQ1639" s="240"/>
      <c r="BR1639" s="240"/>
      <c r="BS1639" s="240"/>
      <c r="BT1639" s="240"/>
      <c r="BU1639" s="240"/>
      <c r="BV1639" s="240"/>
      <c r="BW1639" s="240"/>
      <c r="BX1639" s="240"/>
      <c r="BY1639" s="240"/>
      <c r="BZ1639" s="240"/>
      <c r="CA1639" s="240"/>
      <c r="CB1639" s="240"/>
      <c r="CC1639" s="240"/>
      <c r="CD1639" s="240"/>
      <c r="CE1639" s="240"/>
      <c r="CF1639" s="240"/>
      <c r="CG1639" s="240"/>
      <c r="CH1639" s="240"/>
      <c r="CI1639" s="240"/>
      <c r="CJ1639" s="240"/>
      <c r="CK1639" s="240"/>
      <c r="CL1639" s="240"/>
      <c r="CM1639" s="240"/>
      <c r="CN1639" s="240"/>
      <c r="CO1639" s="240"/>
      <c r="CP1639" s="240"/>
      <c r="CQ1639" s="240"/>
      <c r="CR1639" s="240"/>
      <c r="CS1639" s="240"/>
      <c r="CT1639" s="240"/>
      <c r="CU1639" s="240"/>
      <c r="CV1639" s="240"/>
      <c r="CW1639" s="240"/>
      <c r="CX1639" s="271"/>
      <c r="CY1639" s="271"/>
      <c r="CZ1639" s="271"/>
      <c r="DA1639" s="271"/>
      <c r="DB1639" s="271"/>
      <c r="DC1639" s="271"/>
      <c r="DD1639" s="271"/>
      <c r="DE1639" s="271"/>
      <c r="DF1639" s="271"/>
      <c r="DG1639" s="271"/>
      <c r="DH1639" s="271"/>
      <c r="DI1639" s="271"/>
      <c r="DJ1639" s="271"/>
      <c r="DK1639" s="271"/>
      <c r="DL1639" s="271"/>
      <c r="DM1639" s="271"/>
      <c r="DN1639" s="271"/>
      <c r="DO1639" s="271"/>
      <c r="DP1639" s="271"/>
      <c r="DQ1639" s="271"/>
      <c r="DR1639" s="271"/>
      <c r="DS1639" s="271"/>
      <c r="DT1639" s="271"/>
      <c r="DU1639" s="271"/>
      <c r="DV1639" s="271"/>
      <c r="DW1639" s="271"/>
      <c r="DX1639" s="271"/>
      <c r="DY1639" s="271"/>
      <c r="DZ1639" s="271"/>
      <c r="EA1639" s="271"/>
      <c r="EB1639" s="271"/>
      <c r="EC1639" s="271"/>
      <c r="ED1639" s="271"/>
      <c r="EE1639" s="271"/>
      <c r="EF1639" s="271"/>
      <c r="EG1639" s="271"/>
      <c r="EH1639" s="271"/>
      <c r="EI1639" s="271"/>
      <c r="EJ1639" s="271"/>
      <c r="EK1639" s="271"/>
      <c r="EL1639" s="271"/>
      <c r="EM1639" s="271"/>
      <c r="EN1639" s="271"/>
      <c r="EO1639" s="271"/>
      <c r="EP1639" s="271"/>
      <c r="EQ1639" s="271"/>
      <c r="ER1639" s="271"/>
      <c r="ES1639" s="271"/>
      <c r="ET1639" s="271"/>
      <c r="EU1639" s="271"/>
      <c r="EV1639" s="271"/>
      <c r="EW1639" s="271"/>
      <c r="EX1639" s="271"/>
      <c r="EY1639" s="271"/>
      <c r="EZ1639" s="271"/>
      <c r="FA1639" s="271"/>
      <c r="FB1639" s="271"/>
      <c r="FC1639" s="271"/>
      <c r="FD1639" s="271"/>
      <c r="FE1639" s="271"/>
      <c r="FF1639" s="271"/>
      <c r="FG1639" s="271"/>
      <c r="FH1639" s="271"/>
      <c r="FI1639" s="271"/>
      <c r="FJ1639" s="271"/>
      <c r="FK1639" s="271"/>
      <c r="FL1639" s="271"/>
      <c r="FM1639" s="271"/>
      <c r="FN1639" s="271"/>
      <c r="FO1639" s="271"/>
      <c r="FP1639" s="271"/>
      <c r="FQ1639" s="271"/>
      <c r="FR1639" s="271"/>
      <c r="FS1639" s="271"/>
      <c r="FT1639" s="271"/>
      <c r="FU1639" s="271"/>
      <c r="FV1639" s="271"/>
      <c r="FW1639" s="271"/>
      <c r="FX1639" s="271"/>
      <c r="FY1639" s="271"/>
      <c r="FZ1639" s="271"/>
      <c r="GA1639" s="271"/>
      <c r="GB1639" s="271"/>
      <c r="GC1639" s="271"/>
      <c r="GD1639" s="271"/>
      <c r="GE1639" s="271"/>
      <c r="GF1639" s="271"/>
      <c r="GG1639" s="271"/>
      <c r="GH1639" s="271"/>
      <c r="GI1639" s="271"/>
      <c r="GJ1639" s="271"/>
      <c r="GK1639" s="271"/>
      <c r="GL1639" s="271"/>
      <c r="GM1639" s="271"/>
      <c r="GN1639" s="271"/>
      <c r="GO1639" s="271"/>
      <c r="GP1639" s="271"/>
      <c r="GQ1639" s="271"/>
      <c r="GR1639" s="271"/>
      <c r="GS1639" s="271"/>
      <c r="GT1639" s="271"/>
      <c r="GU1639" s="271"/>
      <c r="GV1639" s="271"/>
      <c r="GW1639" s="271"/>
      <c r="GX1639" s="271"/>
      <c r="GY1639" s="271"/>
      <c r="GZ1639" s="271"/>
      <c r="HA1639" s="271"/>
      <c r="HB1639" s="271"/>
      <c r="HC1639" s="271"/>
      <c r="HD1639" s="271"/>
      <c r="HE1639" s="271"/>
      <c r="HF1639" s="271"/>
      <c r="HG1639" s="271"/>
      <c r="HH1639" s="271"/>
      <c r="HI1639" s="271"/>
      <c r="HJ1639" s="271"/>
      <c r="HK1639" s="271"/>
      <c r="HL1639" s="271"/>
      <c r="HM1639" s="271"/>
      <c r="HN1639" s="271"/>
      <c r="HO1639" s="271"/>
      <c r="HP1639" s="271"/>
      <c r="HQ1639" s="271"/>
      <c r="HR1639" s="271"/>
      <c r="HS1639" s="271"/>
      <c r="HT1639" s="271"/>
      <c r="HU1639" s="271"/>
      <c r="HV1639" s="271"/>
      <c r="HW1639" s="271"/>
      <c r="HX1639" s="271"/>
      <c r="HY1639" s="271"/>
      <c r="HZ1639" s="271"/>
      <c r="IA1639" s="271"/>
      <c r="IB1639" s="271"/>
      <c r="IC1639" s="271"/>
      <c r="ID1639" s="271"/>
      <c r="IE1639" s="271"/>
      <c r="IF1639" s="271"/>
      <c r="IG1639" s="271"/>
      <c r="IH1639" s="271"/>
      <c r="II1639" s="271"/>
      <c r="IJ1639" s="271"/>
      <c r="IK1639" s="271"/>
      <c r="IL1639" s="271"/>
      <c r="IM1639" s="271"/>
      <c r="IN1639" s="271"/>
      <c r="IO1639" s="271"/>
      <c r="IP1639" s="271"/>
      <c r="IQ1639" s="271"/>
      <c r="IR1639" s="271"/>
      <c r="IS1639" s="271"/>
      <c r="IT1639" s="271"/>
      <c r="IU1639" s="271"/>
      <c r="IV1639" s="271"/>
    </row>
    <row r="1640" spans="1:256" s="250" customFormat="1" x14ac:dyDescent="0.2">
      <c r="A1640" s="240" t="s">
        <v>1247</v>
      </c>
      <c r="B1640" s="278">
        <v>38037.87222222222</v>
      </c>
      <c r="C1640" s="278">
        <v>38038.348611111112</v>
      </c>
      <c r="D1640" s="240" t="s">
        <v>1450</v>
      </c>
      <c r="E1640" s="240" t="s">
        <v>1451</v>
      </c>
      <c r="F1640" s="240"/>
      <c r="G1640" s="240">
        <v>50</v>
      </c>
      <c r="H1640" s="240"/>
      <c r="I1640" s="240"/>
      <c r="J1640" s="240"/>
      <c r="K1640" s="240"/>
      <c r="L1640" s="240"/>
      <c r="M1640" s="240">
        <v>513.29999999999995</v>
      </c>
      <c r="N1640" s="240"/>
      <c r="O1640" s="240"/>
      <c r="P1640" s="240"/>
      <c r="Q1640" s="240">
        <v>523</v>
      </c>
      <c r="R1640" s="240"/>
      <c r="S1640" s="240"/>
      <c r="T1640" s="240"/>
      <c r="U1640" s="240"/>
      <c r="V1640" s="240"/>
      <c r="W1640" s="240"/>
      <c r="X1640" s="240"/>
      <c r="Y1640" s="240"/>
      <c r="Z1640" s="240"/>
      <c r="AA1640" s="240"/>
      <c r="AB1640" s="240"/>
      <c r="AC1640" s="240"/>
      <c r="AD1640" s="240"/>
      <c r="AE1640" s="240"/>
      <c r="AF1640" s="240"/>
      <c r="AG1640" s="240"/>
      <c r="AH1640" s="240"/>
      <c r="AI1640" s="240"/>
      <c r="AJ1640" s="240"/>
      <c r="AK1640" s="240"/>
      <c r="AL1640" s="240"/>
      <c r="AM1640" s="240"/>
      <c r="AN1640" s="240"/>
      <c r="AO1640" s="240"/>
      <c r="AP1640" s="240"/>
      <c r="AQ1640" s="240"/>
      <c r="AR1640" s="240"/>
      <c r="AS1640" s="240"/>
      <c r="AT1640" s="240"/>
      <c r="AU1640" s="240"/>
      <c r="AV1640" s="240"/>
      <c r="AW1640" s="240"/>
      <c r="AX1640" s="240"/>
      <c r="AY1640" s="240"/>
      <c r="AZ1640" s="240"/>
      <c r="BA1640" s="240"/>
      <c r="BB1640" s="240"/>
      <c r="BC1640" s="240"/>
      <c r="BD1640" s="240"/>
      <c r="BE1640" s="240"/>
      <c r="BF1640" s="240"/>
      <c r="BG1640" s="240"/>
      <c r="BH1640" s="240"/>
      <c r="BI1640" s="240"/>
      <c r="BJ1640" s="240"/>
      <c r="BK1640" s="240"/>
      <c r="BL1640" s="240"/>
      <c r="BM1640" s="240"/>
      <c r="BN1640" s="240"/>
      <c r="BO1640" s="240"/>
      <c r="BP1640" s="240"/>
      <c r="BQ1640" s="240"/>
      <c r="BR1640" s="240"/>
      <c r="BS1640" s="240"/>
      <c r="BT1640" s="240"/>
      <c r="BU1640" s="240"/>
      <c r="BV1640" s="240"/>
      <c r="BW1640" s="240"/>
      <c r="BX1640" s="240"/>
      <c r="BY1640" s="240"/>
      <c r="BZ1640" s="240"/>
      <c r="CA1640" s="240"/>
      <c r="CB1640" s="240"/>
      <c r="CC1640" s="240"/>
      <c r="CD1640" s="240"/>
      <c r="CE1640" s="240"/>
      <c r="CF1640" s="240"/>
      <c r="CG1640" s="240"/>
      <c r="CH1640" s="240"/>
      <c r="CI1640" s="240"/>
      <c r="CJ1640" s="240"/>
      <c r="CK1640" s="240"/>
      <c r="CL1640" s="240"/>
      <c r="CM1640" s="240"/>
      <c r="CN1640" s="240"/>
      <c r="CO1640" s="240"/>
      <c r="CP1640" s="240"/>
      <c r="CQ1640" s="240"/>
      <c r="CR1640" s="240"/>
      <c r="CS1640" s="240"/>
      <c r="CT1640" s="240"/>
      <c r="CU1640" s="240"/>
      <c r="CV1640" s="240"/>
      <c r="CW1640" s="240"/>
      <c r="CX1640" s="271"/>
      <c r="CY1640" s="271"/>
      <c r="CZ1640" s="271"/>
      <c r="DA1640" s="271"/>
      <c r="DB1640" s="271"/>
      <c r="DC1640" s="271"/>
      <c r="DD1640" s="271"/>
      <c r="DE1640" s="271"/>
      <c r="DF1640" s="271"/>
      <c r="DG1640" s="271"/>
      <c r="DH1640" s="271"/>
      <c r="DI1640" s="271"/>
      <c r="DJ1640" s="271"/>
      <c r="DK1640" s="271"/>
      <c r="DL1640" s="271"/>
      <c r="DM1640" s="271"/>
      <c r="DN1640" s="271"/>
      <c r="DO1640" s="271"/>
      <c r="DP1640" s="271"/>
      <c r="DQ1640" s="271"/>
      <c r="DR1640" s="271"/>
      <c r="DS1640" s="271"/>
      <c r="DT1640" s="271"/>
      <c r="DU1640" s="271"/>
      <c r="DV1640" s="271"/>
      <c r="DW1640" s="271"/>
      <c r="DX1640" s="271"/>
      <c r="DY1640" s="271"/>
      <c r="DZ1640" s="271"/>
      <c r="EA1640" s="271"/>
      <c r="EB1640" s="271"/>
      <c r="EC1640" s="271"/>
      <c r="ED1640" s="271"/>
      <c r="EE1640" s="271"/>
      <c r="EF1640" s="271"/>
      <c r="EG1640" s="271"/>
      <c r="EH1640" s="271"/>
      <c r="EI1640" s="271"/>
      <c r="EJ1640" s="271"/>
      <c r="EK1640" s="271"/>
      <c r="EL1640" s="271"/>
      <c r="EM1640" s="271"/>
      <c r="EN1640" s="271"/>
      <c r="EO1640" s="271"/>
      <c r="EP1640" s="271"/>
      <c r="EQ1640" s="271"/>
      <c r="ER1640" s="271"/>
      <c r="ES1640" s="271"/>
      <c r="ET1640" s="271"/>
      <c r="EU1640" s="271"/>
      <c r="EV1640" s="271"/>
      <c r="EW1640" s="271"/>
      <c r="EX1640" s="271"/>
      <c r="EY1640" s="271"/>
      <c r="EZ1640" s="271"/>
      <c r="FA1640" s="271"/>
      <c r="FB1640" s="271"/>
      <c r="FC1640" s="271"/>
      <c r="FD1640" s="271"/>
      <c r="FE1640" s="271"/>
      <c r="FF1640" s="271"/>
      <c r="FG1640" s="271"/>
      <c r="FH1640" s="271"/>
      <c r="FI1640" s="271"/>
      <c r="FJ1640" s="271"/>
      <c r="FK1640" s="271"/>
      <c r="FL1640" s="271"/>
      <c r="FM1640" s="271"/>
      <c r="FN1640" s="271"/>
      <c r="FO1640" s="271"/>
      <c r="FP1640" s="271"/>
      <c r="FQ1640" s="271"/>
      <c r="FR1640" s="271"/>
      <c r="FS1640" s="271"/>
      <c r="FT1640" s="271"/>
      <c r="FU1640" s="271"/>
      <c r="FV1640" s="271"/>
      <c r="FW1640" s="271"/>
      <c r="FX1640" s="271"/>
      <c r="FY1640" s="271"/>
      <c r="FZ1640" s="271"/>
      <c r="GA1640" s="271"/>
      <c r="GB1640" s="271"/>
      <c r="GC1640" s="271"/>
      <c r="GD1640" s="271"/>
      <c r="GE1640" s="271"/>
      <c r="GF1640" s="271"/>
      <c r="GG1640" s="271"/>
      <c r="GH1640" s="271"/>
      <c r="GI1640" s="271"/>
      <c r="GJ1640" s="271"/>
      <c r="GK1640" s="271"/>
      <c r="GL1640" s="271"/>
      <c r="GM1640" s="271"/>
      <c r="GN1640" s="271"/>
      <c r="GO1640" s="271"/>
      <c r="GP1640" s="271"/>
      <c r="GQ1640" s="271"/>
      <c r="GR1640" s="271"/>
      <c r="GS1640" s="271"/>
      <c r="GT1640" s="271"/>
      <c r="GU1640" s="271"/>
      <c r="GV1640" s="271"/>
      <c r="GW1640" s="271"/>
      <c r="GX1640" s="271"/>
      <c r="GY1640" s="271"/>
      <c r="GZ1640" s="271"/>
      <c r="HA1640" s="271"/>
      <c r="HB1640" s="271"/>
      <c r="HC1640" s="271"/>
      <c r="HD1640" s="271"/>
      <c r="HE1640" s="271"/>
      <c r="HF1640" s="271"/>
      <c r="HG1640" s="271"/>
      <c r="HH1640" s="271"/>
      <c r="HI1640" s="271"/>
      <c r="HJ1640" s="271"/>
      <c r="HK1640" s="271"/>
      <c r="HL1640" s="271"/>
      <c r="HM1640" s="271"/>
      <c r="HN1640" s="271"/>
      <c r="HO1640" s="271"/>
      <c r="HP1640" s="271"/>
      <c r="HQ1640" s="271"/>
      <c r="HR1640" s="271"/>
      <c r="HS1640" s="271"/>
      <c r="HT1640" s="271"/>
      <c r="HU1640" s="271"/>
      <c r="HV1640" s="271"/>
      <c r="HW1640" s="271"/>
      <c r="HX1640" s="271"/>
      <c r="HY1640" s="271"/>
      <c r="HZ1640" s="271"/>
      <c r="IA1640" s="271"/>
      <c r="IB1640" s="271"/>
      <c r="IC1640" s="271"/>
      <c r="ID1640" s="271"/>
      <c r="IE1640" s="271"/>
      <c r="IF1640" s="271"/>
      <c r="IG1640" s="271"/>
      <c r="IH1640" s="271"/>
      <c r="II1640" s="271"/>
      <c r="IJ1640" s="271"/>
      <c r="IK1640" s="271"/>
      <c r="IL1640" s="271"/>
      <c r="IM1640" s="271"/>
      <c r="IN1640" s="271"/>
      <c r="IO1640" s="271"/>
      <c r="IP1640" s="271"/>
      <c r="IQ1640" s="271"/>
      <c r="IR1640" s="271"/>
      <c r="IS1640" s="271"/>
      <c r="IT1640" s="271"/>
      <c r="IU1640" s="271"/>
      <c r="IV1640" s="271"/>
    </row>
    <row r="1641" spans="1:256" s="250" customFormat="1" x14ac:dyDescent="0.2">
      <c r="A1641" s="240" t="s">
        <v>1247</v>
      </c>
      <c r="B1641" s="278">
        <v>38038.411805555559</v>
      </c>
      <c r="C1641" s="278">
        <v>38038.741666666669</v>
      </c>
      <c r="D1641" s="240" t="s">
        <v>1452</v>
      </c>
      <c r="E1641" s="240" t="s">
        <v>1453</v>
      </c>
      <c r="F1641" s="240"/>
      <c r="G1641" s="240">
        <v>50</v>
      </c>
      <c r="H1641" s="240"/>
      <c r="I1641" s="240"/>
      <c r="J1641" s="240"/>
      <c r="K1641" s="240"/>
      <c r="L1641" s="240"/>
      <c r="M1641" s="240">
        <v>529.1</v>
      </c>
      <c r="N1641" s="240"/>
      <c r="O1641" s="240"/>
      <c r="P1641" s="240"/>
      <c r="Q1641" s="240">
        <v>749</v>
      </c>
      <c r="R1641" s="240"/>
      <c r="S1641" s="240"/>
      <c r="T1641" s="240"/>
      <c r="U1641" s="240"/>
      <c r="V1641" s="240"/>
      <c r="W1641" s="240"/>
      <c r="X1641" s="240"/>
      <c r="Y1641" s="240"/>
      <c r="Z1641" s="240"/>
      <c r="AA1641" s="240"/>
      <c r="AB1641" s="240"/>
      <c r="AC1641" s="240"/>
      <c r="AD1641" s="240"/>
      <c r="AE1641" s="240"/>
      <c r="AF1641" s="240"/>
      <c r="AG1641" s="240"/>
      <c r="AH1641" s="240"/>
      <c r="AI1641" s="240"/>
      <c r="AJ1641" s="240"/>
      <c r="AK1641" s="240"/>
      <c r="AL1641" s="240"/>
      <c r="AM1641" s="240"/>
      <c r="AN1641" s="240"/>
      <c r="AO1641" s="240"/>
      <c r="AP1641" s="240"/>
      <c r="AQ1641" s="240"/>
      <c r="AR1641" s="240"/>
      <c r="AS1641" s="240"/>
      <c r="AT1641" s="240"/>
      <c r="AU1641" s="240"/>
      <c r="AV1641" s="240"/>
      <c r="AW1641" s="240"/>
      <c r="AX1641" s="240"/>
      <c r="AY1641" s="240"/>
      <c r="AZ1641" s="240"/>
      <c r="BA1641" s="240"/>
      <c r="BB1641" s="240"/>
      <c r="BC1641" s="240"/>
      <c r="BD1641" s="240"/>
      <c r="BE1641" s="240"/>
      <c r="BF1641" s="240"/>
      <c r="BG1641" s="240"/>
      <c r="BH1641" s="240"/>
      <c r="BI1641" s="240"/>
      <c r="BJ1641" s="240"/>
      <c r="BK1641" s="240"/>
      <c r="BL1641" s="240"/>
      <c r="BM1641" s="240"/>
      <c r="BN1641" s="240"/>
      <c r="BO1641" s="240"/>
      <c r="BP1641" s="240"/>
      <c r="BQ1641" s="240"/>
      <c r="BR1641" s="240"/>
      <c r="BS1641" s="240"/>
      <c r="BT1641" s="240"/>
      <c r="BU1641" s="240"/>
      <c r="BV1641" s="240"/>
      <c r="BW1641" s="240"/>
      <c r="BX1641" s="240"/>
      <c r="BY1641" s="240"/>
      <c r="BZ1641" s="240"/>
      <c r="CA1641" s="240"/>
      <c r="CB1641" s="240"/>
      <c r="CC1641" s="240"/>
      <c r="CD1641" s="240"/>
      <c r="CE1641" s="240"/>
      <c r="CF1641" s="240"/>
      <c r="CG1641" s="240"/>
      <c r="CH1641" s="240"/>
      <c r="CI1641" s="240"/>
      <c r="CJ1641" s="240"/>
      <c r="CK1641" s="240"/>
      <c r="CL1641" s="240"/>
      <c r="CM1641" s="240"/>
      <c r="CN1641" s="240"/>
      <c r="CO1641" s="240"/>
      <c r="CP1641" s="240"/>
      <c r="CQ1641" s="240"/>
      <c r="CR1641" s="240"/>
      <c r="CS1641" s="240"/>
      <c r="CT1641" s="240"/>
      <c r="CU1641" s="240"/>
      <c r="CV1641" s="240"/>
      <c r="CW1641" s="240"/>
      <c r="CX1641" s="271"/>
      <c r="CY1641" s="271"/>
      <c r="CZ1641" s="271"/>
      <c r="DA1641" s="271"/>
      <c r="DB1641" s="271"/>
      <c r="DC1641" s="271"/>
      <c r="DD1641" s="271"/>
      <c r="DE1641" s="271"/>
      <c r="DF1641" s="271"/>
      <c r="DG1641" s="271"/>
      <c r="DH1641" s="271"/>
      <c r="DI1641" s="271"/>
      <c r="DJ1641" s="271"/>
      <c r="DK1641" s="271"/>
      <c r="DL1641" s="271"/>
      <c r="DM1641" s="271"/>
      <c r="DN1641" s="271"/>
      <c r="DO1641" s="271"/>
      <c r="DP1641" s="271"/>
      <c r="DQ1641" s="271"/>
      <c r="DR1641" s="271"/>
      <c r="DS1641" s="271"/>
      <c r="DT1641" s="271"/>
      <c r="DU1641" s="271"/>
      <c r="DV1641" s="271"/>
      <c r="DW1641" s="271"/>
      <c r="DX1641" s="271"/>
      <c r="DY1641" s="271"/>
      <c r="DZ1641" s="271"/>
      <c r="EA1641" s="271"/>
      <c r="EB1641" s="271"/>
      <c r="EC1641" s="271"/>
      <c r="ED1641" s="271"/>
      <c r="EE1641" s="271"/>
      <c r="EF1641" s="271"/>
      <c r="EG1641" s="271"/>
      <c r="EH1641" s="271"/>
      <c r="EI1641" s="271"/>
      <c r="EJ1641" s="271"/>
      <c r="EK1641" s="271"/>
      <c r="EL1641" s="271"/>
      <c r="EM1641" s="271"/>
      <c r="EN1641" s="271"/>
      <c r="EO1641" s="271"/>
      <c r="EP1641" s="271"/>
      <c r="EQ1641" s="271"/>
      <c r="ER1641" s="271"/>
      <c r="ES1641" s="271"/>
      <c r="ET1641" s="271"/>
      <c r="EU1641" s="271"/>
      <c r="EV1641" s="271"/>
      <c r="EW1641" s="271"/>
      <c r="EX1641" s="271"/>
      <c r="EY1641" s="271"/>
      <c r="EZ1641" s="271"/>
      <c r="FA1641" s="271"/>
      <c r="FB1641" s="271"/>
      <c r="FC1641" s="271"/>
      <c r="FD1641" s="271"/>
      <c r="FE1641" s="271"/>
      <c r="FF1641" s="271"/>
      <c r="FG1641" s="271"/>
      <c r="FH1641" s="271"/>
      <c r="FI1641" s="271"/>
      <c r="FJ1641" s="271"/>
      <c r="FK1641" s="271"/>
      <c r="FL1641" s="271"/>
      <c r="FM1641" s="271"/>
      <c r="FN1641" s="271"/>
      <c r="FO1641" s="271"/>
      <c r="FP1641" s="271"/>
      <c r="FQ1641" s="271"/>
      <c r="FR1641" s="271"/>
      <c r="FS1641" s="271"/>
      <c r="FT1641" s="271"/>
      <c r="FU1641" s="271"/>
      <c r="FV1641" s="271"/>
      <c r="FW1641" s="271"/>
      <c r="FX1641" s="271"/>
      <c r="FY1641" s="271"/>
      <c r="FZ1641" s="271"/>
      <c r="GA1641" s="271"/>
      <c r="GB1641" s="271"/>
      <c r="GC1641" s="271"/>
      <c r="GD1641" s="271"/>
      <c r="GE1641" s="271"/>
      <c r="GF1641" s="271"/>
      <c r="GG1641" s="271"/>
      <c r="GH1641" s="271"/>
      <c r="GI1641" s="271"/>
      <c r="GJ1641" s="271"/>
      <c r="GK1641" s="271"/>
      <c r="GL1641" s="271"/>
      <c r="GM1641" s="271"/>
      <c r="GN1641" s="271"/>
      <c r="GO1641" s="271"/>
      <c r="GP1641" s="271"/>
      <c r="GQ1641" s="271"/>
      <c r="GR1641" s="271"/>
      <c r="GS1641" s="271"/>
      <c r="GT1641" s="271"/>
      <c r="GU1641" s="271"/>
      <c r="GV1641" s="271"/>
      <c r="GW1641" s="271"/>
      <c r="GX1641" s="271"/>
      <c r="GY1641" s="271"/>
      <c r="GZ1641" s="271"/>
      <c r="HA1641" s="271"/>
      <c r="HB1641" s="271"/>
      <c r="HC1641" s="271"/>
      <c r="HD1641" s="271"/>
      <c r="HE1641" s="271"/>
      <c r="HF1641" s="271"/>
      <c r="HG1641" s="271"/>
      <c r="HH1641" s="271"/>
      <c r="HI1641" s="271"/>
      <c r="HJ1641" s="271"/>
      <c r="HK1641" s="271"/>
      <c r="HL1641" s="271"/>
      <c r="HM1641" s="271"/>
      <c r="HN1641" s="271"/>
      <c r="HO1641" s="271"/>
      <c r="HP1641" s="271"/>
      <c r="HQ1641" s="271"/>
      <c r="HR1641" s="271"/>
      <c r="HS1641" s="271"/>
      <c r="HT1641" s="271"/>
      <c r="HU1641" s="271"/>
      <c r="HV1641" s="271"/>
      <c r="HW1641" s="271"/>
      <c r="HX1641" s="271"/>
      <c r="HY1641" s="271"/>
      <c r="HZ1641" s="271"/>
      <c r="IA1641" s="271"/>
      <c r="IB1641" s="271"/>
      <c r="IC1641" s="271"/>
      <c r="ID1641" s="271"/>
      <c r="IE1641" s="271"/>
      <c r="IF1641" s="271"/>
      <c r="IG1641" s="271"/>
      <c r="IH1641" s="271"/>
      <c r="II1641" s="271"/>
      <c r="IJ1641" s="271"/>
      <c r="IK1641" s="271"/>
      <c r="IL1641" s="271"/>
      <c r="IM1641" s="271"/>
      <c r="IN1641" s="271"/>
      <c r="IO1641" s="271"/>
      <c r="IP1641" s="271"/>
      <c r="IQ1641" s="271"/>
      <c r="IR1641" s="271"/>
      <c r="IS1641" s="271"/>
      <c r="IT1641" s="271"/>
      <c r="IU1641" s="271"/>
      <c r="IV1641" s="271"/>
    </row>
    <row r="1642" spans="1:256" s="250" customFormat="1" x14ac:dyDescent="0.2">
      <c r="A1642" s="240" t="s">
        <v>1247</v>
      </c>
      <c r="B1642" s="278">
        <v>38039.036111111112</v>
      </c>
      <c r="C1642" s="278">
        <v>38039.660416666666</v>
      </c>
      <c r="D1642" s="240" t="s">
        <v>1454</v>
      </c>
      <c r="E1642" s="240" t="s">
        <v>1455</v>
      </c>
      <c r="F1642" s="240"/>
      <c r="G1642" s="240">
        <v>50</v>
      </c>
      <c r="H1642" s="240"/>
      <c r="I1642" s="240"/>
      <c r="J1642" s="240"/>
      <c r="K1642" s="240"/>
      <c r="L1642" s="240"/>
      <c r="M1642" s="240">
        <v>466</v>
      </c>
      <c r="N1642" s="240"/>
      <c r="O1642" s="240"/>
      <c r="P1642" s="240"/>
      <c r="Q1642" s="240">
        <v>576</v>
      </c>
      <c r="R1642" s="240"/>
      <c r="S1642" s="240"/>
      <c r="T1642" s="240"/>
      <c r="U1642" s="240"/>
      <c r="V1642" s="240"/>
      <c r="W1642" s="240"/>
      <c r="X1642" s="240"/>
      <c r="Y1642" s="240"/>
      <c r="Z1642" s="240"/>
      <c r="AA1642" s="240"/>
      <c r="AB1642" s="240"/>
      <c r="AC1642" s="240"/>
      <c r="AD1642" s="240"/>
      <c r="AE1642" s="240"/>
      <c r="AF1642" s="240"/>
      <c r="AG1642" s="240"/>
      <c r="AH1642" s="240"/>
      <c r="AI1642" s="240"/>
      <c r="AJ1642" s="240"/>
      <c r="AK1642" s="240"/>
      <c r="AL1642" s="240"/>
      <c r="AM1642" s="240"/>
      <c r="AN1642" s="240"/>
      <c r="AO1642" s="240"/>
      <c r="AP1642" s="240"/>
      <c r="AQ1642" s="240"/>
      <c r="AR1642" s="240"/>
      <c r="AS1642" s="240"/>
      <c r="AT1642" s="240"/>
      <c r="AU1642" s="240"/>
      <c r="AV1642" s="240"/>
      <c r="AW1642" s="240"/>
      <c r="AX1642" s="240"/>
      <c r="AY1642" s="240"/>
      <c r="AZ1642" s="240"/>
      <c r="BA1642" s="240"/>
      <c r="BB1642" s="240"/>
      <c r="BC1642" s="240"/>
      <c r="BD1642" s="240"/>
      <c r="BE1642" s="240"/>
      <c r="BF1642" s="240"/>
      <c r="BG1642" s="240"/>
      <c r="BH1642" s="240"/>
      <c r="BI1642" s="240"/>
      <c r="BJ1642" s="240"/>
      <c r="BK1642" s="240"/>
      <c r="BL1642" s="240"/>
      <c r="BM1642" s="240"/>
      <c r="BN1642" s="240"/>
      <c r="BO1642" s="240"/>
      <c r="BP1642" s="240"/>
      <c r="BQ1642" s="240"/>
      <c r="BR1642" s="240"/>
      <c r="BS1642" s="240"/>
      <c r="BT1642" s="240"/>
      <c r="BU1642" s="240"/>
      <c r="BV1642" s="240"/>
      <c r="BW1642" s="240"/>
      <c r="BX1642" s="240"/>
      <c r="BY1642" s="240"/>
      <c r="BZ1642" s="240"/>
      <c r="CA1642" s="240"/>
      <c r="CB1642" s="240"/>
      <c r="CC1642" s="240"/>
      <c r="CD1642" s="240"/>
      <c r="CE1642" s="240"/>
      <c r="CF1642" s="240"/>
      <c r="CG1642" s="240"/>
      <c r="CH1642" s="240"/>
      <c r="CI1642" s="240"/>
      <c r="CJ1642" s="240"/>
      <c r="CK1642" s="240"/>
      <c r="CL1642" s="240"/>
      <c r="CM1642" s="240"/>
      <c r="CN1642" s="240"/>
      <c r="CO1642" s="240"/>
      <c r="CP1642" s="240"/>
      <c r="CQ1642" s="240"/>
      <c r="CR1642" s="240"/>
      <c r="CS1642" s="240"/>
      <c r="CT1642" s="240"/>
      <c r="CU1642" s="240"/>
      <c r="CV1642" s="240"/>
      <c r="CW1642" s="240"/>
      <c r="CX1642" s="271"/>
      <c r="CY1642" s="271"/>
      <c r="CZ1642" s="271"/>
      <c r="DA1642" s="271"/>
      <c r="DB1642" s="271"/>
      <c r="DC1642" s="271"/>
      <c r="DD1642" s="271"/>
      <c r="DE1642" s="271"/>
      <c r="DF1642" s="271"/>
      <c r="DG1642" s="271"/>
      <c r="DH1642" s="271"/>
      <c r="DI1642" s="271"/>
      <c r="DJ1642" s="271"/>
      <c r="DK1642" s="271"/>
      <c r="DL1642" s="271"/>
      <c r="DM1642" s="271"/>
      <c r="DN1642" s="271"/>
      <c r="DO1642" s="271"/>
      <c r="DP1642" s="271"/>
      <c r="DQ1642" s="271"/>
      <c r="DR1642" s="271"/>
      <c r="DS1642" s="271"/>
      <c r="DT1642" s="271"/>
      <c r="DU1642" s="271"/>
      <c r="DV1642" s="271"/>
      <c r="DW1642" s="271"/>
      <c r="DX1642" s="271"/>
      <c r="DY1642" s="271"/>
      <c r="DZ1642" s="271"/>
      <c r="EA1642" s="271"/>
      <c r="EB1642" s="271"/>
      <c r="EC1642" s="271"/>
      <c r="ED1642" s="271"/>
      <c r="EE1642" s="271"/>
      <c r="EF1642" s="271"/>
      <c r="EG1642" s="271"/>
      <c r="EH1642" s="271"/>
      <c r="EI1642" s="271"/>
      <c r="EJ1642" s="271"/>
      <c r="EK1642" s="271"/>
      <c r="EL1642" s="271"/>
      <c r="EM1642" s="271"/>
      <c r="EN1642" s="271"/>
      <c r="EO1642" s="271"/>
      <c r="EP1642" s="271"/>
      <c r="EQ1642" s="271"/>
      <c r="ER1642" s="271"/>
      <c r="ES1642" s="271"/>
      <c r="ET1642" s="271"/>
      <c r="EU1642" s="271"/>
      <c r="EV1642" s="271"/>
      <c r="EW1642" s="271"/>
      <c r="EX1642" s="271"/>
      <c r="EY1642" s="271"/>
      <c r="EZ1642" s="271"/>
      <c r="FA1642" s="271"/>
      <c r="FB1642" s="271"/>
      <c r="FC1642" s="271"/>
      <c r="FD1642" s="271"/>
      <c r="FE1642" s="271"/>
      <c r="FF1642" s="271"/>
      <c r="FG1642" s="271"/>
      <c r="FH1642" s="271"/>
      <c r="FI1642" s="271"/>
      <c r="FJ1642" s="271"/>
      <c r="FK1642" s="271"/>
      <c r="FL1642" s="271"/>
      <c r="FM1642" s="271"/>
      <c r="FN1642" s="271"/>
      <c r="FO1642" s="271"/>
      <c r="FP1642" s="271"/>
      <c r="FQ1642" s="271"/>
      <c r="FR1642" s="271"/>
      <c r="FS1642" s="271"/>
      <c r="FT1642" s="271"/>
      <c r="FU1642" s="271"/>
      <c r="FV1642" s="271"/>
      <c r="FW1642" s="271"/>
      <c r="FX1642" s="271"/>
      <c r="FY1642" s="271"/>
      <c r="FZ1642" s="271"/>
      <c r="GA1642" s="271"/>
      <c r="GB1642" s="271"/>
      <c r="GC1642" s="271"/>
      <c r="GD1642" s="271"/>
      <c r="GE1642" s="271"/>
      <c r="GF1642" s="271"/>
      <c r="GG1642" s="271"/>
      <c r="GH1642" s="271"/>
      <c r="GI1642" s="271"/>
      <c r="GJ1642" s="271"/>
      <c r="GK1642" s="271"/>
      <c r="GL1642" s="271"/>
      <c r="GM1642" s="271"/>
      <c r="GN1642" s="271"/>
      <c r="GO1642" s="271"/>
      <c r="GP1642" s="271"/>
      <c r="GQ1642" s="271"/>
      <c r="GR1642" s="271"/>
      <c r="GS1642" s="271"/>
      <c r="GT1642" s="271"/>
      <c r="GU1642" s="271"/>
      <c r="GV1642" s="271"/>
      <c r="GW1642" s="271"/>
      <c r="GX1642" s="271"/>
      <c r="GY1642" s="271"/>
      <c r="GZ1642" s="271"/>
      <c r="HA1642" s="271"/>
      <c r="HB1642" s="271"/>
      <c r="HC1642" s="271"/>
      <c r="HD1642" s="271"/>
      <c r="HE1642" s="271"/>
      <c r="HF1642" s="271"/>
      <c r="HG1642" s="271"/>
      <c r="HH1642" s="271"/>
      <c r="HI1642" s="271"/>
      <c r="HJ1642" s="271"/>
      <c r="HK1642" s="271"/>
      <c r="HL1642" s="271"/>
      <c r="HM1642" s="271"/>
      <c r="HN1642" s="271"/>
      <c r="HO1642" s="271"/>
      <c r="HP1642" s="271"/>
      <c r="HQ1642" s="271"/>
      <c r="HR1642" s="271"/>
      <c r="HS1642" s="271"/>
      <c r="HT1642" s="271"/>
      <c r="HU1642" s="271"/>
      <c r="HV1642" s="271"/>
      <c r="HW1642" s="271"/>
      <c r="HX1642" s="271"/>
      <c r="HY1642" s="271"/>
      <c r="HZ1642" s="271"/>
      <c r="IA1642" s="271"/>
      <c r="IB1642" s="271"/>
      <c r="IC1642" s="271"/>
      <c r="ID1642" s="271"/>
      <c r="IE1642" s="271"/>
      <c r="IF1642" s="271"/>
      <c r="IG1642" s="271"/>
      <c r="IH1642" s="271"/>
      <c r="II1642" s="271"/>
      <c r="IJ1642" s="271"/>
      <c r="IK1642" s="271"/>
      <c r="IL1642" s="271"/>
      <c r="IM1642" s="271"/>
      <c r="IN1642" s="271"/>
      <c r="IO1642" s="271"/>
      <c r="IP1642" s="271"/>
      <c r="IQ1642" s="271"/>
      <c r="IR1642" s="271"/>
      <c r="IS1642" s="271"/>
      <c r="IT1642" s="271"/>
      <c r="IU1642" s="271"/>
      <c r="IV1642" s="271"/>
    </row>
    <row r="1643" spans="1:256" s="250" customFormat="1" x14ac:dyDescent="0.2">
      <c r="A1643" s="240" t="s">
        <v>1247</v>
      </c>
      <c r="B1643" s="278">
        <v>38069.579861111109</v>
      </c>
      <c r="C1643" s="278"/>
      <c r="D1643" s="240" t="s">
        <v>1456</v>
      </c>
      <c r="E1643" s="240" t="s">
        <v>1457</v>
      </c>
      <c r="F1643" s="240"/>
      <c r="G1643" s="240">
        <v>10</v>
      </c>
      <c r="H1643" s="240"/>
      <c r="I1643" s="240"/>
      <c r="J1643" s="240"/>
      <c r="K1643" s="240">
        <v>4.5</v>
      </c>
      <c r="L1643" s="240"/>
      <c r="M1643" s="240"/>
      <c r="N1643" s="240" t="s">
        <v>1784</v>
      </c>
      <c r="O1643" s="240">
        <v>30</v>
      </c>
      <c r="P1643" s="240"/>
      <c r="Q1643" s="240">
        <v>53</v>
      </c>
      <c r="R1643" s="240" t="s">
        <v>1784</v>
      </c>
      <c r="S1643" s="240">
        <v>1.4999999999999999E-2</v>
      </c>
      <c r="T1643" s="240"/>
      <c r="U1643" s="240">
        <v>0.61</v>
      </c>
      <c r="V1643" s="240"/>
      <c r="W1643" s="240"/>
      <c r="X1643" s="240"/>
      <c r="Y1643" s="240"/>
      <c r="Z1643" s="240"/>
      <c r="AA1643" s="240">
        <v>578</v>
      </c>
      <c r="AB1643" s="240"/>
      <c r="AC1643" s="240">
        <v>2370</v>
      </c>
      <c r="AD1643" s="240" t="s">
        <v>1784</v>
      </c>
      <c r="AE1643" s="240">
        <v>18</v>
      </c>
      <c r="AF1643" s="240" t="s">
        <v>1784</v>
      </c>
      <c r="AG1643" s="240">
        <v>18</v>
      </c>
      <c r="AH1643" s="240"/>
      <c r="AI1643" s="240"/>
      <c r="AJ1643" s="240"/>
      <c r="AK1643" s="240"/>
      <c r="AL1643" s="240"/>
      <c r="AM1643" s="240">
        <v>8.0299999999999994</v>
      </c>
      <c r="AN1643" s="240"/>
      <c r="AO1643" s="240">
        <v>275</v>
      </c>
      <c r="AP1643" s="240" t="s">
        <v>1784</v>
      </c>
      <c r="AQ1643" s="240">
        <v>40</v>
      </c>
      <c r="AR1643" s="240"/>
      <c r="AS1643" s="240"/>
      <c r="AT1643" s="240"/>
      <c r="AU1643" s="240"/>
      <c r="AV1643" s="240"/>
      <c r="AW1643" s="240"/>
      <c r="AX1643" s="240"/>
      <c r="AY1643" s="240"/>
      <c r="AZ1643" s="240"/>
      <c r="BA1643" s="240"/>
      <c r="BB1643" s="240"/>
      <c r="BC1643" s="240"/>
      <c r="BD1643" s="240"/>
      <c r="BE1643" s="240"/>
      <c r="BF1643" s="240"/>
      <c r="BG1643" s="240"/>
      <c r="BH1643" s="240"/>
      <c r="BI1643" s="240"/>
      <c r="BJ1643" s="240"/>
      <c r="BK1643" s="240"/>
      <c r="BL1643" s="240"/>
      <c r="BM1643" s="240"/>
      <c r="BN1643" s="240"/>
      <c r="BO1643" s="240"/>
      <c r="BP1643" s="240"/>
      <c r="BQ1643" s="240"/>
      <c r="BR1643" s="240"/>
      <c r="BS1643" s="240"/>
      <c r="BT1643" s="240"/>
      <c r="BU1643" s="240"/>
      <c r="BV1643" s="240"/>
      <c r="BW1643" s="240"/>
      <c r="BX1643" s="240"/>
      <c r="BY1643" s="240"/>
      <c r="BZ1643" s="240"/>
      <c r="CA1643" s="240"/>
      <c r="CB1643" s="240"/>
      <c r="CC1643" s="240"/>
      <c r="CD1643" s="240"/>
      <c r="CE1643" s="240"/>
      <c r="CF1643" s="240"/>
      <c r="CG1643" s="240"/>
      <c r="CH1643" s="240"/>
      <c r="CI1643" s="240"/>
      <c r="CJ1643" s="240"/>
      <c r="CK1643" s="240"/>
      <c r="CL1643" s="240"/>
      <c r="CM1643" s="240"/>
      <c r="CN1643" s="240"/>
      <c r="CO1643" s="240"/>
      <c r="CP1643" s="240"/>
      <c r="CQ1643" s="240"/>
      <c r="CR1643" s="240"/>
      <c r="CS1643" s="240"/>
      <c r="CT1643" s="240"/>
      <c r="CU1643" s="240"/>
      <c r="CV1643" s="240"/>
      <c r="CW1643" s="240"/>
      <c r="CX1643" s="271"/>
      <c r="CY1643" s="271"/>
      <c r="CZ1643" s="271"/>
      <c r="DA1643" s="271"/>
      <c r="DB1643" s="271"/>
      <c r="DC1643" s="271"/>
      <c r="DD1643" s="271"/>
      <c r="DE1643" s="271"/>
      <c r="DF1643" s="271"/>
      <c r="DG1643" s="271"/>
      <c r="DH1643" s="271"/>
      <c r="DI1643" s="271"/>
      <c r="DJ1643" s="271"/>
      <c r="DK1643" s="271"/>
      <c r="DL1643" s="271"/>
      <c r="DM1643" s="271"/>
      <c r="DN1643" s="271"/>
      <c r="DO1643" s="271"/>
      <c r="DP1643" s="271"/>
      <c r="DQ1643" s="271"/>
      <c r="DR1643" s="271"/>
      <c r="DS1643" s="271"/>
      <c r="DT1643" s="271"/>
      <c r="DU1643" s="271"/>
      <c r="DV1643" s="271"/>
      <c r="DW1643" s="271"/>
      <c r="DX1643" s="271"/>
      <c r="DY1643" s="271"/>
      <c r="DZ1643" s="271"/>
      <c r="EA1643" s="271"/>
      <c r="EB1643" s="271"/>
      <c r="EC1643" s="271"/>
      <c r="ED1643" s="271"/>
      <c r="EE1643" s="271"/>
      <c r="EF1643" s="271"/>
      <c r="EG1643" s="271"/>
      <c r="EH1643" s="271"/>
      <c r="EI1643" s="271"/>
      <c r="EJ1643" s="271"/>
      <c r="EK1643" s="271"/>
      <c r="EL1643" s="271"/>
      <c r="EM1643" s="271"/>
      <c r="EN1643" s="271"/>
      <c r="EO1643" s="271"/>
      <c r="EP1643" s="271"/>
      <c r="EQ1643" s="271"/>
      <c r="ER1643" s="271"/>
      <c r="ES1643" s="271"/>
      <c r="ET1643" s="271"/>
      <c r="EU1643" s="271"/>
      <c r="EV1643" s="271"/>
      <c r="EW1643" s="271"/>
      <c r="EX1643" s="271"/>
      <c r="EY1643" s="271"/>
      <c r="EZ1643" s="271"/>
      <c r="FA1643" s="271"/>
      <c r="FB1643" s="271"/>
      <c r="FC1643" s="271"/>
      <c r="FD1643" s="271"/>
      <c r="FE1643" s="271"/>
      <c r="FF1643" s="271"/>
      <c r="FG1643" s="271"/>
      <c r="FH1643" s="271"/>
      <c r="FI1643" s="271"/>
      <c r="FJ1643" s="271"/>
      <c r="FK1643" s="271"/>
      <c r="FL1643" s="271"/>
      <c r="FM1643" s="271"/>
      <c r="FN1643" s="271"/>
      <c r="FO1643" s="271"/>
      <c r="FP1643" s="271"/>
      <c r="FQ1643" s="271"/>
      <c r="FR1643" s="271"/>
      <c r="FS1643" s="271"/>
      <c r="FT1643" s="271"/>
      <c r="FU1643" s="271"/>
      <c r="FV1643" s="271"/>
      <c r="FW1643" s="271"/>
      <c r="FX1643" s="271"/>
      <c r="FY1643" s="271"/>
      <c r="FZ1643" s="271"/>
      <c r="GA1643" s="271"/>
      <c r="GB1643" s="271"/>
      <c r="GC1643" s="271"/>
      <c r="GD1643" s="271"/>
      <c r="GE1643" s="271"/>
      <c r="GF1643" s="271"/>
      <c r="GG1643" s="271"/>
      <c r="GH1643" s="271"/>
      <c r="GI1643" s="271"/>
      <c r="GJ1643" s="271"/>
      <c r="GK1643" s="271"/>
      <c r="GL1643" s="271"/>
      <c r="GM1643" s="271"/>
      <c r="GN1643" s="271"/>
      <c r="GO1643" s="271"/>
      <c r="GP1643" s="271"/>
      <c r="GQ1643" s="271"/>
      <c r="GR1643" s="271"/>
      <c r="GS1643" s="271"/>
      <c r="GT1643" s="271"/>
      <c r="GU1643" s="271"/>
      <c r="GV1643" s="271"/>
      <c r="GW1643" s="271"/>
      <c r="GX1643" s="271"/>
      <c r="GY1643" s="271"/>
      <c r="GZ1643" s="271"/>
      <c r="HA1643" s="271"/>
      <c r="HB1643" s="271"/>
      <c r="HC1643" s="271"/>
      <c r="HD1643" s="271"/>
      <c r="HE1643" s="271"/>
      <c r="HF1643" s="271"/>
      <c r="HG1643" s="271"/>
      <c r="HH1643" s="271"/>
      <c r="HI1643" s="271"/>
      <c r="HJ1643" s="271"/>
      <c r="HK1643" s="271"/>
      <c r="HL1643" s="271"/>
      <c r="HM1643" s="271"/>
      <c r="HN1643" s="271"/>
      <c r="HO1643" s="271"/>
      <c r="HP1643" s="271"/>
      <c r="HQ1643" s="271"/>
      <c r="HR1643" s="271"/>
      <c r="HS1643" s="271"/>
      <c r="HT1643" s="271"/>
      <c r="HU1643" s="271"/>
      <c r="HV1643" s="271"/>
      <c r="HW1643" s="271"/>
      <c r="HX1643" s="271"/>
      <c r="HY1643" s="271"/>
      <c r="HZ1643" s="271"/>
      <c r="IA1643" s="271"/>
      <c r="IB1643" s="271"/>
      <c r="IC1643" s="271"/>
      <c r="ID1643" s="271"/>
      <c r="IE1643" s="271"/>
      <c r="IF1643" s="271"/>
      <c r="IG1643" s="271"/>
      <c r="IH1643" s="271"/>
      <c r="II1643" s="271"/>
      <c r="IJ1643" s="271"/>
      <c r="IK1643" s="271"/>
      <c r="IL1643" s="271"/>
      <c r="IM1643" s="271"/>
      <c r="IN1643" s="271"/>
      <c r="IO1643" s="271"/>
      <c r="IP1643" s="271"/>
      <c r="IQ1643" s="271"/>
      <c r="IR1643" s="271"/>
      <c r="IS1643" s="271"/>
      <c r="IT1643" s="271"/>
      <c r="IU1643" s="271"/>
      <c r="IV1643" s="271"/>
    </row>
    <row r="1644" spans="1:256" s="250" customFormat="1" x14ac:dyDescent="0.2">
      <c r="A1644" s="240" t="s">
        <v>1247</v>
      </c>
      <c r="B1644" s="278">
        <v>38252.834722222222</v>
      </c>
      <c r="C1644" s="278"/>
      <c r="D1644" s="240" t="s">
        <v>1458</v>
      </c>
      <c r="E1644" s="240" t="s">
        <v>1459</v>
      </c>
      <c r="F1644" s="240"/>
      <c r="G1644" s="240">
        <v>10</v>
      </c>
      <c r="H1644" s="240"/>
      <c r="I1644" s="240"/>
      <c r="J1644" s="240"/>
      <c r="K1644" s="240">
        <v>2.5</v>
      </c>
      <c r="L1644" s="240"/>
      <c r="M1644" s="240"/>
      <c r="N1644" s="240" t="s">
        <v>1784</v>
      </c>
      <c r="O1644" s="240">
        <v>2</v>
      </c>
      <c r="P1644" s="240"/>
      <c r="Q1644" s="240">
        <v>30</v>
      </c>
      <c r="R1644" s="240"/>
      <c r="S1644" s="240">
        <v>2.1999999999999999E-2</v>
      </c>
      <c r="T1644" s="240"/>
      <c r="U1644" s="240">
        <v>0.4</v>
      </c>
      <c r="V1644" s="240"/>
      <c r="W1644" s="240"/>
      <c r="X1644" s="240"/>
      <c r="Y1644" s="240"/>
      <c r="Z1644" s="240"/>
      <c r="AA1644" s="240">
        <v>209</v>
      </c>
      <c r="AB1644" s="240"/>
      <c r="AC1644" s="240">
        <v>1180</v>
      </c>
      <c r="AD1644" s="240" t="s">
        <v>1784</v>
      </c>
      <c r="AE1644" s="240">
        <v>18</v>
      </c>
      <c r="AF1644" s="240" t="s">
        <v>1784</v>
      </c>
      <c r="AG1644" s="240">
        <v>18</v>
      </c>
      <c r="AH1644" s="240"/>
      <c r="AI1644" s="240"/>
      <c r="AJ1644" s="240"/>
      <c r="AK1644" s="240"/>
      <c r="AL1644" s="240"/>
      <c r="AM1644" s="240">
        <v>8.31</v>
      </c>
      <c r="AN1644" s="240"/>
      <c r="AO1644" s="240">
        <v>176</v>
      </c>
      <c r="AP1644" s="240"/>
      <c r="AQ1644" s="240"/>
      <c r="AR1644" s="240"/>
      <c r="AS1644" s="240"/>
      <c r="AT1644" s="240"/>
      <c r="AU1644" s="240"/>
      <c r="AV1644" s="240"/>
      <c r="AW1644" s="240"/>
      <c r="AX1644" s="240"/>
      <c r="AY1644" s="240"/>
      <c r="AZ1644" s="240"/>
      <c r="BA1644" s="240"/>
      <c r="BB1644" s="240"/>
      <c r="BC1644" s="240"/>
      <c r="BD1644" s="240"/>
      <c r="BE1644" s="240"/>
      <c r="BF1644" s="240"/>
      <c r="BG1644" s="240"/>
      <c r="BH1644" s="240"/>
      <c r="BI1644" s="240"/>
      <c r="BJ1644" s="240"/>
      <c r="BK1644" s="240"/>
      <c r="BL1644" s="240"/>
      <c r="BM1644" s="240"/>
      <c r="BN1644" s="240"/>
      <c r="BO1644" s="240"/>
      <c r="BP1644" s="240"/>
      <c r="BQ1644" s="240"/>
      <c r="BR1644" s="240"/>
      <c r="BS1644" s="240"/>
      <c r="BT1644" s="240"/>
      <c r="BU1644" s="240"/>
      <c r="BV1644" s="240"/>
      <c r="BW1644" s="240"/>
      <c r="BX1644" s="240"/>
      <c r="BY1644" s="240"/>
      <c r="BZ1644" s="240"/>
      <c r="CA1644" s="240"/>
      <c r="CB1644" s="240"/>
      <c r="CC1644" s="240"/>
      <c r="CD1644" s="240"/>
      <c r="CE1644" s="240"/>
      <c r="CF1644" s="240"/>
      <c r="CG1644" s="240"/>
      <c r="CH1644" s="240"/>
      <c r="CI1644" s="240"/>
      <c r="CJ1644" s="240"/>
      <c r="CK1644" s="240"/>
      <c r="CL1644" s="240"/>
      <c r="CM1644" s="240"/>
      <c r="CN1644" s="240"/>
      <c r="CO1644" s="240"/>
      <c r="CP1644" s="240"/>
      <c r="CQ1644" s="240"/>
      <c r="CR1644" s="240"/>
      <c r="CS1644" s="240"/>
      <c r="CT1644" s="240"/>
      <c r="CU1644" s="240"/>
      <c r="CV1644" s="240"/>
      <c r="CW1644" s="240"/>
      <c r="CX1644" s="271"/>
      <c r="CY1644" s="271"/>
      <c r="CZ1644" s="271"/>
      <c r="DA1644" s="271"/>
      <c r="DB1644" s="271"/>
      <c r="DC1644" s="271"/>
      <c r="DD1644" s="271"/>
      <c r="DE1644" s="271"/>
      <c r="DF1644" s="271"/>
      <c r="DG1644" s="271"/>
      <c r="DH1644" s="271"/>
      <c r="DI1644" s="271"/>
      <c r="DJ1644" s="271"/>
      <c r="DK1644" s="271"/>
      <c r="DL1644" s="271"/>
      <c r="DM1644" s="271"/>
      <c r="DN1644" s="271"/>
      <c r="DO1644" s="271"/>
      <c r="DP1644" s="271"/>
      <c r="DQ1644" s="271"/>
      <c r="DR1644" s="271"/>
      <c r="DS1644" s="271"/>
      <c r="DT1644" s="271"/>
      <c r="DU1644" s="271"/>
      <c r="DV1644" s="271"/>
      <c r="DW1644" s="271"/>
      <c r="DX1644" s="271"/>
      <c r="DY1644" s="271"/>
      <c r="DZ1644" s="271"/>
      <c r="EA1644" s="271"/>
      <c r="EB1644" s="271"/>
      <c r="EC1644" s="271"/>
      <c r="ED1644" s="271"/>
      <c r="EE1644" s="271"/>
      <c r="EF1644" s="271"/>
      <c r="EG1644" s="271"/>
      <c r="EH1644" s="271"/>
      <c r="EI1644" s="271"/>
      <c r="EJ1644" s="271"/>
      <c r="EK1644" s="271"/>
      <c r="EL1644" s="271"/>
      <c r="EM1644" s="271"/>
      <c r="EN1644" s="271"/>
      <c r="EO1644" s="271"/>
      <c r="EP1644" s="271"/>
      <c r="EQ1644" s="271"/>
      <c r="ER1644" s="271"/>
      <c r="ES1644" s="271"/>
      <c r="ET1644" s="271"/>
      <c r="EU1644" s="271"/>
      <c r="EV1644" s="271"/>
      <c r="EW1644" s="271"/>
      <c r="EX1644" s="271"/>
      <c r="EY1644" s="271"/>
      <c r="EZ1644" s="271"/>
      <c r="FA1644" s="271"/>
      <c r="FB1644" s="271"/>
      <c r="FC1644" s="271"/>
      <c r="FD1644" s="271"/>
      <c r="FE1644" s="271"/>
      <c r="FF1644" s="271"/>
      <c r="FG1644" s="271"/>
      <c r="FH1644" s="271"/>
      <c r="FI1644" s="271"/>
      <c r="FJ1644" s="271"/>
      <c r="FK1644" s="271"/>
      <c r="FL1644" s="271"/>
      <c r="FM1644" s="271"/>
      <c r="FN1644" s="271"/>
      <c r="FO1644" s="271"/>
      <c r="FP1644" s="271"/>
      <c r="FQ1644" s="271"/>
      <c r="FR1644" s="271"/>
      <c r="FS1644" s="271"/>
      <c r="FT1644" s="271"/>
      <c r="FU1644" s="271"/>
      <c r="FV1644" s="271"/>
      <c r="FW1644" s="271"/>
      <c r="FX1644" s="271"/>
      <c r="FY1644" s="271"/>
      <c r="FZ1644" s="271"/>
      <c r="GA1644" s="271"/>
      <c r="GB1644" s="271"/>
      <c r="GC1644" s="271"/>
      <c r="GD1644" s="271"/>
      <c r="GE1644" s="271"/>
      <c r="GF1644" s="271"/>
      <c r="GG1644" s="271"/>
      <c r="GH1644" s="271"/>
      <c r="GI1644" s="271"/>
      <c r="GJ1644" s="271"/>
      <c r="GK1644" s="271"/>
      <c r="GL1644" s="271"/>
      <c r="GM1644" s="271"/>
      <c r="GN1644" s="271"/>
      <c r="GO1644" s="271"/>
      <c r="GP1644" s="271"/>
      <c r="GQ1644" s="271"/>
      <c r="GR1644" s="271"/>
      <c r="GS1644" s="271"/>
      <c r="GT1644" s="271"/>
      <c r="GU1644" s="271"/>
      <c r="GV1644" s="271"/>
      <c r="GW1644" s="271"/>
      <c r="GX1644" s="271"/>
      <c r="GY1644" s="271"/>
      <c r="GZ1644" s="271"/>
      <c r="HA1644" s="271"/>
      <c r="HB1644" s="271"/>
      <c r="HC1644" s="271"/>
      <c r="HD1644" s="271"/>
      <c r="HE1644" s="271"/>
      <c r="HF1644" s="271"/>
      <c r="HG1644" s="271"/>
      <c r="HH1644" s="271"/>
      <c r="HI1644" s="271"/>
      <c r="HJ1644" s="271"/>
      <c r="HK1644" s="271"/>
      <c r="HL1644" s="271"/>
      <c r="HM1644" s="271"/>
      <c r="HN1644" s="271"/>
      <c r="HO1644" s="271"/>
      <c r="HP1644" s="271"/>
      <c r="HQ1644" s="271"/>
      <c r="HR1644" s="271"/>
      <c r="HS1644" s="271"/>
      <c r="HT1644" s="271"/>
      <c r="HU1644" s="271"/>
      <c r="HV1644" s="271"/>
      <c r="HW1644" s="271"/>
      <c r="HX1644" s="271"/>
      <c r="HY1644" s="271"/>
      <c r="HZ1644" s="271"/>
      <c r="IA1644" s="271"/>
      <c r="IB1644" s="271"/>
      <c r="IC1644" s="271"/>
      <c r="ID1644" s="271"/>
      <c r="IE1644" s="271"/>
      <c r="IF1644" s="271"/>
      <c r="IG1644" s="271"/>
      <c r="IH1644" s="271"/>
      <c r="II1644" s="271"/>
      <c r="IJ1644" s="271"/>
      <c r="IK1644" s="271"/>
      <c r="IL1644" s="271"/>
      <c r="IM1644" s="271"/>
      <c r="IN1644" s="271"/>
      <c r="IO1644" s="271"/>
      <c r="IP1644" s="271"/>
      <c r="IQ1644" s="271"/>
      <c r="IR1644" s="271"/>
      <c r="IS1644" s="271"/>
      <c r="IT1644" s="271"/>
      <c r="IU1644" s="271"/>
      <c r="IV1644" s="271"/>
    </row>
    <row r="1645" spans="1:256" s="250" customFormat="1" x14ac:dyDescent="0.2">
      <c r="A1645" s="240" t="s">
        <v>1247</v>
      </c>
      <c r="B1645" s="278">
        <v>38355.819444444445</v>
      </c>
      <c r="C1645" s="278">
        <v>38356.319444444445</v>
      </c>
      <c r="D1645" s="240" t="s">
        <v>1460</v>
      </c>
      <c r="E1645" s="240" t="s">
        <v>1461</v>
      </c>
      <c r="F1645" s="240"/>
      <c r="G1645" s="240">
        <v>50</v>
      </c>
      <c r="H1645" s="240"/>
      <c r="I1645" s="240"/>
      <c r="J1645" s="240"/>
      <c r="K1645" s="240"/>
      <c r="L1645" s="240"/>
      <c r="M1645" s="240">
        <v>337.63</v>
      </c>
      <c r="N1645" s="240"/>
      <c r="O1645" s="240">
        <v>290</v>
      </c>
      <c r="P1645" s="240"/>
      <c r="Q1645" s="240">
        <v>383</v>
      </c>
      <c r="R1645" s="240"/>
      <c r="S1645" s="240">
        <v>0.26700000000000002</v>
      </c>
      <c r="T1645" s="240"/>
      <c r="U1645" s="240">
        <v>1.34</v>
      </c>
      <c r="V1645" s="240"/>
      <c r="W1645" s="240">
        <v>44</v>
      </c>
      <c r="X1645" s="240"/>
      <c r="Y1645" s="240">
        <v>1890</v>
      </c>
      <c r="Z1645" s="240"/>
      <c r="AA1645" s="240">
        <v>3070</v>
      </c>
      <c r="AB1645" s="240"/>
      <c r="AC1645" s="240">
        <v>8960</v>
      </c>
      <c r="AD1645" s="240" t="s">
        <v>1784</v>
      </c>
      <c r="AE1645" s="240">
        <v>18</v>
      </c>
      <c r="AF1645" s="240"/>
      <c r="AG1645" s="240">
        <v>61</v>
      </c>
      <c r="AH1645" s="240"/>
      <c r="AI1645" s="240">
        <v>78</v>
      </c>
      <c r="AJ1645" s="240" t="s">
        <v>1784</v>
      </c>
      <c r="AK1645" s="240">
        <v>2.5</v>
      </c>
      <c r="AL1645" s="240"/>
      <c r="AM1645" s="240">
        <v>7.73</v>
      </c>
      <c r="AN1645" s="240"/>
      <c r="AO1645" s="240">
        <v>189</v>
      </c>
      <c r="AP1645" s="240"/>
      <c r="AQ1645" s="240">
        <v>60</v>
      </c>
      <c r="AR1645" s="240"/>
      <c r="AS1645" s="240"/>
      <c r="AT1645" s="240"/>
      <c r="AU1645" s="240"/>
      <c r="AV1645" s="240"/>
      <c r="AW1645" s="240"/>
      <c r="AX1645" s="240"/>
      <c r="AY1645" s="240"/>
      <c r="AZ1645" s="240"/>
      <c r="BA1645" s="240"/>
      <c r="BB1645" s="240"/>
      <c r="BC1645" s="240"/>
      <c r="BD1645" s="240"/>
      <c r="BE1645" s="240"/>
      <c r="BF1645" s="240"/>
      <c r="BG1645" s="240"/>
      <c r="BH1645" s="240"/>
      <c r="BI1645" s="240"/>
      <c r="BJ1645" s="240"/>
      <c r="BK1645" s="240"/>
      <c r="BL1645" s="240"/>
      <c r="BM1645" s="240"/>
      <c r="BN1645" s="240"/>
      <c r="BO1645" s="240"/>
      <c r="BP1645" s="240"/>
      <c r="BQ1645" s="240"/>
      <c r="BR1645" s="240"/>
      <c r="BS1645" s="240"/>
      <c r="BT1645" s="240"/>
      <c r="BU1645" s="240"/>
      <c r="BV1645" s="240"/>
      <c r="BW1645" s="240"/>
      <c r="BX1645" s="240"/>
      <c r="BY1645" s="240"/>
      <c r="BZ1645" s="240" t="s">
        <v>1784</v>
      </c>
      <c r="CA1645" s="240">
        <v>40</v>
      </c>
      <c r="CB1645" s="240"/>
      <c r="CC1645" s="240"/>
      <c r="CD1645" s="240"/>
      <c r="CE1645" s="240"/>
      <c r="CF1645" s="240"/>
      <c r="CG1645" s="240"/>
      <c r="CH1645" s="240"/>
      <c r="CI1645" s="240"/>
      <c r="CJ1645" s="240"/>
      <c r="CK1645" s="240"/>
      <c r="CL1645" s="240"/>
      <c r="CM1645" s="240"/>
      <c r="CN1645" s="240"/>
      <c r="CO1645" s="240"/>
      <c r="CP1645" s="240"/>
      <c r="CQ1645" s="240"/>
      <c r="CR1645" s="240"/>
      <c r="CS1645" s="240"/>
      <c r="CT1645" s="240"/>
      <c r="CU1645" s="240"/>
      <c r="CV1645" s="240"/>
      <c r="CW1645" s="240"/>
      <c r="CX1645" s="271"/>
      <c r="CY1645" s="271"/>
      <c r="CZ1645" s="271"/>
      <c r="DA1645" s="271"/>
      <c r="DB1645" s="271"/>
      <c r="DC1645" s="271"/>
      <c r="DD1645" s="271"/>
      <c r="DE1645" s="271"/>
      <c r="DF1645" s="271"/>
      <c r="DG1645" s="271"/>
      <c r="DH1645" s="271"/>
      <c r="DI1645" s="271"/>
      <c r="DJ1645" s="271"/>
      <c r="DK1645" s="271"/>
      <c r="DL1645" s="271"/>
      <c r="DM1645" s="271"/>
      <c r="DN1645" s="271"/>
      <c r="DO1645" s="271"/>
      <c r="DP1645" s="271"/>
      <c r="DQ1645" s="271"/>
      <c r="DR1645" s="271"/>
      <c r="DS1645" s="271"/>
      <c r="DT1645" s="271"/>
      <c r="DU1645" s="271"/>
      <c r="DV1645" s="271"/>
      <c r="DW1645" s="271"/>
      <c r="DX1645" s="271"/>
      <c r="DY1645" s="271"/>
      <c r="DZ1645" s="271"/>
      <c r="EA1645" s="271"/>
      <c r="EB1645" s="271"/>
      <c r="EC1645" s="271"/>
      <c r="ED1645" s="271"/>
      <c r="EE1645" s="271"/>
      <c r="EF1645" s="271"/>
      <c r="EG1645" s="271"/>
      <c r="EH1645" s="271"/>
      <c r="EI1645" s="271"/>
      <c r="EJ1645" s="271"/>
      <c r="EK1645" s="271"/>
      <c r="EL1645" s="271"/>
      <c r="EM1645" s="271"/>
      <c r="EN1645" s="271"/>
      <c r="EO1645" s="271"/>
      <c r="EP1645" s="271"/>
      <c r="EQ1645" s="271"/>
      <c r="ER1645" s="271"/>
      <c r="ES1645" s="271"/>
      <c r="ET1645" s="271"/>
      <c r="EU1645" s="271"/>
      <c r="EV1645" s="271"/>
      <c r="EW1645" s="271"/>
      <c r="EX1645" s="271"/>
      <c r="EY1645" s="271"/>
      <c r="EZ1645" s="271"/>
      <c r="FA1645" s="271"/>
      <c r="FB1645" s="271"/>
      <c r="FC1645" s="271"/>
      <c r="FD1645" s="271"/>
      <c r="FE1645" s="271"/>
      <c r="FF1645" s="271"/>
      <c r="FG1645" s="271"/>
      <c r="FH1645" s="271"/>
      <c r="FI1645" s="271"/>
      <c r="FJ1645" s="271"/>
      <c r="FK1645" s="271"/>
      <c r="FL1645" s="271"/>
      <c r="FM1645" s="271"/>
      <c r="FN1645" s="271"/>
      <c r="FO1645" s="271"/>
      <c r="FP1645" s="271"/>
      <c r="FQ1645" s="271"/>
      <c r="FR1645" s="271"/>
      <c r="FS1645" s="271"/>
      <c r="FT1645" s="271"/>
      <c r="FU1645" s="271"/>
      <c r="FV1645" s="271"/>
      <c r="FW1645" s="271"/>
      <c r="FX1645" s="271"/>
      <c r="FY1645" s="271"/>
      <c r="FZ1645" s="271"/>
      <c r="GA1645" s="271"/>
      <c r="GB1645" s="271"/>
      <c r="GC1645" s="271"/>
      <c r="GD1645" s="271"/>
      <c r="GE1645" s="271"/>
      <c r="GF1645" s="271"/>
      <c r="GG1645" s="271"/>
      <c r="GH1645" s="271"/>
      <c r="GI1645" s="271"/>
      <c r="GJ1645" s="271"/>
      <c r="GK1645" s="271"/>
      <c r="GL1645" s="271"/>
      <c r="GM1645" s="271"/>
      <c r="GN1645" s="271"/>
      <c r="GO1645" s="271"/>
      <c r="GP1645" s="271"/>
      <c r="GQ1645" s="271"/>
      <c r="GR1645" s="271"/>
      <c r="GS1645" s="271"/>
      <c r="GT1645" s="271"/>
      <c r="GU1645" s="271"/>
      <c r="GV1645" s="271"/>
      <c r="GW1645" s="271"/>
      <c r="GX1645" s="271"/>
      <c r="GY1645" s="271"/>
      <c r="GZ1645" s="271"/>
      <c r="HA1645" s="271"/>
      <c r="HB1645" s="271"/>
      <c r="HC1645" s="271"/>
      <c r="HD1645" s="271"/>
      <c r="HE1645" s="271"/>
      <c r="HF1645" s="271"/>
      <c r="HG1645" s="271"/>
      <c r="HH1645" s="271"/>
      <c r="HI1645" s="271"/>
      <c r="HJ1645" s="271"/>
      <c r="HK1645" s="271"/>
      <c r="HL1645" s="271"/>
      <c r="HM1645" s="271"/>
      <c r="HN1645" s="271"/>
      <c r="HO1645" s="271"/>
      <c r="HP1645" s="271"/>
      <c r="HQ1645" s="271"/>
      <c r="HR1645" s="271"/>
      <c r="HS1645" s="271"/>
      <c r="HT1645" s="271"/>
      <c r="HU1645" s="271"/>
      <c r="HV1645" s="271"/>
      <c r="HW1645" s="271"/>
      <c r="HX1645" s="271"/>
      <c r="HY1645" s="271"/>
      <c r="HZ1645" s="271"/>
      <c r="IA1645" s="271"/>
      <c r="IB1645" s="271"/>
      <c r="IC1645" s="271"/>
      <c r="ID1645" s="271"/>
      <c r="IE1645" s="271"/>
      <c r="IF1645" s="271"/>
      <c r="IG1645" s="271"/>
      <c r="IH1645" s="271"/>
      <c r="II1645" s="271"/>
      <c r="IJ1645" s="271"/>
      <c r="IK1645" s="271"/>
      <c r="IL1645" s="271"/>
      <c r="IM1645" s="271"/>
      <c r="IN1645" s="271"/>
      <c r="IO1645" s="271"/>
      <c r="IP1645" s="271"/>
      <c r="IQ1645" s="271"/>
      <c r="IR1645" s="271"/>
      <c r="IS1645" s="271"/>
      <c r="IT1645" s="271"/>
      <c r="IU1645" s="271"/>
      <c r="IV1645" s="271"/>
    </row>
    <row r="1646" spans="1:256" s="250" customFormat="1" x14ac:dyDescent="0.2">
      <c r="A1646" s="240" t="s">
        <v>1247</v>
      </c>
      <c r="B1646" s="278">
        <v>38364.715277777781</v>
      </c>
      <c r="C1646" s="278">
        <v>38365.638888888891</v>
      </c>
      <c r="D1646" s="240" t="s">
        <v>1462</v>
      </c>
      <c r="E1646" s="240" t="s">
        <v>1463</v>
      </c>
      <c r="F1646" s="240"/>
      <c r="G1646" s="240">
        <v>50</v>
      </c>
      <c r="H1646" s="240"/>
      <c r="I1646" s="240"/>
      <c r="J1646" s="240"/>
      <c r="K1646" s="240"/>
      <c r="L1646" s="240"/>
      <c r="M1646" s="240">
        <v>12619</v>
      </c>
      <c r="N1646" s="240"/>
      <c r="O1646" s="240">
        <v>67.8</v>
      </c>
      <c r="P1646" s="240"/>
      <c r="Q1646" s="240">
        <v>158</v>
      </c>
      <c r="R1646" s="240"/>
      <c r="S1646" s="240">
        <v>0.128</v>
      </c>
      <c r="T1646" s="240"/>
      <c r="U1646" s="240">
        <v>1.9100000000000001</v>
      </c>
      <c r="V1646" s="240"/>
      <c r="W1646" s="240">
        <v>11</v>
      </c>
      <c r="X1646" s="240"/>
      <c r="Y1646" s="240">
        <v>245</v>
      </c>
      <c r="Z1646" s="240"/>
      <c r="AA1646" s="240">
        <v>432</v>
      </c>
      <c r="AB1646" s="240"/>
      <c r="AC1646" s="240">
        <v>1520</v>
      </c>
      <c r="AD1646" s="240" t="s">
        <v>1784</v>
      </c>
      <c r="AE1646" s="240">
        <v>18</v>
      </c>
      <c r="AF1646" s="240"/>
      <c r="AG1646" s="240">
        <v>32</v>
      </c>
      <c r="AH1646" s="240"/>
      <c r="AI1646" s="240">
        <v>11</v>
      </c>
      <c r="AJ1646" s="240"/>
      <c r="AK1646" s="240">
        <v>2.9</v>
      </c>
      <c r="AL1646" s="240"/>
      <c r="AM1646" s="240">
        <v>7.62</v>
      </c>
      <c r="AN1646" s="240"/>
      <c r="AO1646" s="240">
        <v>81</v>
      </c>
      <c r="AP1646" s="240" t="s">
        <v>1784</v>
      </c>
      <c r="AQ1646" s="240">
        <v>40</v>
      </c>
      <c r="AR1646" s="240"/>
      <c r="AS1646" s="240"/>
      <c r="AT1646" s="240"/>
      <c r="AU1646" s="240"/>
      <c r="AV1646" s="240"/>
      <c r="AW1646" s="240"/>
      <c r="AX1646" s="240"/>
      <c r="AY1646" s="240"/>
      <c r="AZ1646" s="240"/>
      <c r="BA1646" s="240">
        <v>130</v>
      </c>
      <c r="BB1646" s="240"/>
      <c r="BC1646" s="240">
        <v>42.1</v>
      </c>
      <c r="BD1646" s="240"/>
      <c r="BE1646" s="240"/>
      <c r="BF1646" s="240"/>
      <c r="BG1646" s="240">
        <v>20</v>
      </c>
      <c r="BH1646" s="240"/>
      <c r="BI1646" s="240">
        <v>14</v>
      </c>
      <c r="BJ1646" s="240"/>
      <c r="BK1646" s="240">
        <v>18.5</v>
      </c>
      <c r="BL1646" s="240"/>
      <c r="BM1646" s="240">
        <v>125</v>
      </c>
      <c r="BN1646" s="240"/>
      <c r="BO1646" s="240"/>
      <c r="BP1646" s="240"/>
      <c r="BQ1646" s="240"/>
      <c r="BR1646" s="240"/>
      <c r="BS1646" s="240"/>
      <c r="BT1646" s="240"/>
      <c r="BU1646" s="240">
        <v>163</v>
      </c>
      <c r="BV1646" s="240"/>
      <c r="BW1646" s="240"/>
      <c r="BX1646" s="240"/>
      <c r="BY1646" s="240"/>
      <c r="BZ1646" s="240" t="s">
        <v>1784</v>
      </c>
      <c r="CA1646" s="240">
        <v>40</v>
      </c>
      <c r="CB1646" s="240"/>
      <c r="CC1646" s="240"/>
      <c r="CD1646" s="240"/>
      <c r="CE1646" s="240"/>
      <c r="CF1646" s="240"/>
      <c r="CG1646" s="240"/>
      <c r="CH1646" s="240"/>
      <c r="CI1646" s="240"/>
      <c r="CJ1646" s="240"/>
      <c r="CK1646" s="240"/>
      <c r="CL1646" s="240"/>
      <c r="CM1646" s="240"/>
      <c r="CN1646" s="240"/>
      <c r="CO1646" s="240"/>
      <c r="CP1646" s="240"/>
      <c r="CQ1646" s="240"/>
      <c r="CR1646" s="240"/>
      <c r="CS1646" s="240"/>
      <c r="CT1646" s="240"/>
      <c r="CU1646" s="240"/>
      <c r="CV1646" s="240"/>
      <c r="CW1646" s="240"/>
      <c r="CX1646" s="271"/>
      <c r="CY1646" s="271"/>
      <c r="CZ1646" s="271"/>
      <c r="DA1646" s="271"/>
      <c r="DB1646" s="271"/>
      <c r="DC1646" s="271"/>
      <c r="DD1646" s="271"/>
      <c r="DE1646" s="271"/>
      <c r="DF1646" s="271"/>
      <c r="DG1646" s="271"/>
      <c r="DH1646" s="271"/>
      <c r="DI1646" s="271"/>
      <c r="DJ1646" s="271"/>
      <c r="DK1646" s="271"/>
      <c r="DL1646" s="271"/>
      <c r="DM1646" s="271"/>
      <c r="DN1646" s="271"/>
      <c r="DO1646" s="271"/>
      <c r="DP1646" s="271"/>
      <c r="DQ1646" s="271"/>
      <c r="DR1646" s="271"/>
      <c r="DS1646" s="271"/>
      <c r="DT1646" s="271"/>
      <c r="DU1646" s="271"/>
      <c r="DV1646" s="271"/>
      <c r="DW1646" s="271"/>
      <c r="DX1646" s="271"/>
      <c r="DY1646" s="271"/>
      <c r="DZ1646" s="271"/>
      <c r="EA1646" s="271"/>
      <c r="EB1646" s="271"/>
      <c r="EC1646" s="271"/>
      <c r="ED1646" s="271"/>
      <c r="EE1646" s="271"/>
      <c r="EF1646" s="271"/>
      <c r="EG1646" s="271"/>
      <c r="EH1646" s="271"/>
      <c r="EI1646" s="271"/>
      <c r="EJ1646" s="271"/>
      <c r="EK1646" s="271"/>
      <c r="EL1646" s="271"/>
      <c r="EM1646" s="271"/>
      <c r="EN1646" s="271"/>
      <c r="EO1646" s="271"/>
      <c r="EP1646" s="271"/>
      <c r="EQ1646" s="271"/>
      <c r="ER1646" s="271"/>
      <c r="ES1646" s="271"/>
      <c r="ET1646" s="271"/>
      <c r="EU1646" s="271"/>
      <c r="EV1646" s="271"/>
      <c r="EW1646" s="271"/>
      <c r="EX1646" s="271"/>
      <c r="EY1646" s="271"/>
      <c r="EZ1646" s="271"/>
      <c r="FA1646" s="271"/>
      <c r="FB1646" s="271"/>
      <c r="FC1646" s="271"/>
      <c r="FD1646" s="271"/>
      <c r="FE1646" s="271"/>
      <c r="FF1646" s="271"/>
      <c r="FG1646" s="271"/>
      <c r="FH1646" s="271"/>
      <c r="FI1646" s="271"/>
      <c r="FJ1646" s="271"/>
      <c r="FK1646" s="271"/>
      <c r="FL1646" s="271"/>
      <c r="FM1646" s="271"/>
      <c r="FN1646" s="271"/>
      <c r="FO1646" s="271"/>
      <c r="FP1646" s="271"/>
      <c r="FQ1646" s="271"/>
      <c r="FR1646" s="271"/>
      <c r="FS1646" s="271"/>
      <c r="FT1646" s="271"/>
      <c r="FU1646" s="271"/>
      <c r="FV1646" s="271"/>
      <c r="FW1646" s="271"/>
      <c r="FX1646" s="271"/>
      <c r="FY1646" s="271"/>
      <c r="FZ1646" s="271"/>
      <c r="GA1646" s="271"/>
      <c r="GB1646" s="271"/>
      <c r="GC1646" s="271"/>
      <c r="GD1646" s="271"/>
      <c r="GE1646" s="271"/>
      <c r="GF1646" s="271"/>
      <c r="GG1646" s="271"/>
      <c r="GH1646" s="271"/>
      <c r="GI1646" s="271"/>
      <c r="GJ1646" s="271"/>
      <c r="GK1646" s="271"/>
      <c r="GL1646" s="271"/>
      <c r="GM1646" s="271"/>
      <c r="GN1646" s="271"/>
      <c r="GO1646" s="271"/>
      <c r="GP1646" s="271"/>
      <c r="GQ1646" s="271"/>
      <c r="GR1646" s="271"/>
      <c r="GS1646" s="271"/>
      <c r="GT1646" s="271"/>
      <c r="GU1646" s="271"/>
      <c r="GV1646" s="271"/>
      <c r="GW1646" s="271"/>
      <c r="GX1646" s="271"/>
      <c r="GY1646" s="271"/>
      <c r="GZ1646" s="271"/>
      <c r="HA1646" s="271"/>
      <c r="HB1646" s="271"/>
      <c r="HC1646" s="271"/>
      <c r="HD1646" s="271"/>
      <c r="HE1646" s="271"/>
      <c r="HF1646" s="271"/>
      <c r="HG1646" s="271"/>
      <c r="HH1646" s="271"/>
      <c r="HI1646" s="271"/>
      <c r="HJ1646" s="271"/>
      <c r="HK1646" s="271"/>
      <c r="HL1646" s="271"/>
      <c r="HM1646" s="271"/>
      <c r="HN1646" s="271"/>
      <c r="HO1646" s="271"/>
      <c r="HP1646" s="271"/>
      <c r="HQ1646" s="271"/>
      <c r="HR1646" s="271"/>
      <c r="HS1646" s="271"/>
      <c r="HT1646" s="271"/>
      <c r="HU1646" s="271"/>
      <c r="HV1646" s="271"/>
      <c r="HW1646" s="271"/>
      <c r="HX1646" s="271"/>
      <c r="HY1646" s="271"/>
      <c r="HZ1646" s="271"/>
      <c r="IA1646" s="271"/>
      <c r="IB1646" s="271"/>
      <c r="IC1646" s="271"/>
      <c r="ID1646" s="271"/>
      <c r="IE1646" s="271"/>
      <c r="IF1646" s="271"/>
      <c r="IG1646" s="271"/>
      <c r="IH1646" s="271"/>
      <c r="II1646" s="271"/>
      <c r="IJ1646" s="271"/>
      <c r="IK1646" s="271"/>
      <c r="IL1646" s="271"/>
      <c r="IM1646" s="271"/>
      <c r="IN1646" s="271"/>
      <c r="IO1646" s="271"/>
      <c r="IP1646" s="271"/>
      <c r="IQ1646" s="271"/>
      <c r="IR1646" s="271"/>
      <c r="IS1646" s="271"/>
      <c r="IT1646" s="271"/>
      <c r="IU1646" s="271"/>
      <c r="IV1646" s="271"/>
    </row>
    <row r="1647" spans="1:256" s="250" customFormat="1" x14ac:dyDescent="0.2">
      <c r="A1647" s="240" t="s">
        <v>1247</v>
      </c>
      <c r="B1647" s="278">
        <v>38374.302083333336</v>
      </c>
      <c r="C1647" s="278">
        <v>38374.65625</v>
      </c>
      <c r="D1647" s="240" t="s">
        <v>1464</v>
      </c>
      <c r="E1647" s="240" t="s">
        <v>1465</v>
      </c>
      <c r="F1647" s="240"/>
      <c r="G1647" s="240">
        <v>50</v>
      </c>
      <c r="H1647" s="240"/>
      <c r="I1647" s="240"/>
      <c r="J1647" s="240"/>
      <c r="K1647" s="240"/>
      <c r="L1647" s="240"/>
      <c r="M1647" s="240">
        <v>93.1</v>
      </c>
      <c r="N1647" s="240"/>
      <c r="O1647" s="240"/>
      <c r="P1647" s="240"/>
      <c r="Q1647" s="240">
        <v>125</v>
      </c>
      <c r="R1647" s="240"/>
      <c r="S1647" s="240"/>
      <c r="T1647" s="240"/>
      <c r="U1647" s="240"/>
      <c r="V1647" s="240"/>
      <c r="W1647" s="240"/>
      <c r="X1647" s="240"/>
      <c r="Y1647" s="240"/>
      <c r="Z1647" s="240"/>
      <c r="AA1647" s="240">
        <v>2730</v>
      </c>
      <c r="AB1647" s="240"/>
      <c r="AC1647" s="240">
        <v>8190</v>
      </c>
      <c r="AD1647" s="240"/>
      <c r="AE1647" s="240"/>
      <c r="AF1647" s="240"/>
      <c r="AG1647" s="240"/>
      <c r="AH1647" s="240"/>
      <c r="AI1647" s="240"/>
      <c r="AJ1647" s="240"/>
      <c r="AK1647" s="240"/>
      <c r="AL1647" s="240"/>
      <c r="AM1647" s="240">
        <v>7.79</v>
      </c>
      <c r="AN1647" s="240"/>
      <c r="AO1647" s="240">
        <v>262</v>
      </c>
      <c r="AP1647" s="240"/>
      <c r="AQ1647" s="240"/>
      <c r="AR1647" s="240"/>
      <c r="AS1647" s="240"/>
      <c r="AT1647" s="240"/>
      <c r="AU1647" s="240"/>
      <c r="AV1647" s="240"/>
      <c r="AW1647" s="240"/>
      <c r="AX1647" s="240"/>
      <c r="AY1647" s="240"/>
      <c r="AZ1647" s="240"/>
      <c r="BA1647" s="240"/>
      <c r="BB1647" s="240"/>
      <c r="BC1647" s="240"/>
      <c r="BD1647" s="240"/>
      <c r="BE1647" s="240"/>
      <c r="BF1647" s="240"/>
      <c r="BG1647" s="240"/>
      <c r="BH1647" s="240"/>
      <c r="BI1647" s="240"/>
      <c r="BJ1647" s="240"/>
      <c r="BK1647" s="240"/>
      <c r="BL1647" s="240"/>
      <c r="BM1647" s="240"/>
      <c r="BN1647" s="240"/>
      <c r="BO1647" s="240"/>
      <c r="BP1647" s="240"/>
      <c r="BQ1647" s="240"/>
      <c r="BR1647" s="240"/>
      <c r="BS1647" s="240"/>
      <c r="BT1647" s="240"/>
      <c r="BU1647" s="240"/>
      <c r="BV1647" s="240"/>
      <c r="BW1647" s="240"/>
      <c r="BX1647" s="240"/>
      <c r="BY1647" s="240"/>
      <c r="BZ1647" s="240"/>
      <c r="CA1647" s="240"/>
      <c r="CB1647" s="240"/>
      <c r="CC1647" s="240"/>
      <c r="CD1647" s="240"/>
      <c r="CE1647" s="240"/>
      <c r="CF1647" s="240"/>
      <c r="CG1647" s="240"/>
      <c r="CH1647" s="240"/>
      <c r="CI1647" s="240"/>
      <c r="CJ1647" s="240"/>
      <c r="CK1647" s="240"/>
      <c r="CL1647" s="240"/>
      <c r="CM1647" s="240"/>
      <c r="CN1647" s="240"/>
      <c r="CO1647" s="240"/>
      <c r="CP1647" s="240"/>
      <c r="CQ1647" s="240"/>
      <c r="CR1647" s="240"/>
      <c r="CS1647" s="240"/>
      <c r="CT1647" s="240"/>
      <c r="CU1647" s="240"/>
      <c r="CV1647" s="240"/>
      <c r="CW1647" s="240"/>
      <c r="CX1647" s="271"/>
      <c r="CY1647" s="271"/>
      <c r="CZ1647" s="271"/>
      <c r="DA1647" s="271"/>
      <c r="DB1647" s="271"/>
      <c r="DC1647" s="271"/>
      <c r="DD1647" s="271"/>
      <c r="DE1647" s="271"/>
      <c r="DF1647" s="271"/>
      <c r="DG1647" s="271"/>
      <c r="DH1647" s="271"/>
      <c r="DI1647" s="271"/>
      <c r="DJ1647" s="271"/>
      <c r="DK1647" s="271"/>
      <c r="DL1647" s="271"/>
      <c r="DM1647" s="271"/>
      <c r="DN1647" s="271"/>
      <c r="DO1647" s="271"/>
      <c r="DP1647" s="271"/>
      <c r="DQ1647" s="271"/>
      <c r="DR1647" s="271"/>
      <c r="DS1647" s="271"/>
      <c r="DT1647" s="271"/>
      <c r="DU1647" s="271"/>
      <c r="DV1647" s="271"/>
      <c r="DW1647" s="271"/>
      <c r="DX1647" s="271"/>
      <c r="DY1647" s="271"/>
      <c r="DZ1647" s="271"/>
      <c r="EA1647" s="271"/>
      <c r="EB1647" s="271"/>
      <c r="EC1647" s="271"/>
      <c r="ED1647" s="271"/>
      <c r="EE1647" s="271"/>
      <c r="EF1647" s="271"/>
      <c r="EG1647" s="271"/>
      <c r="EH1647" s="271"/>
      <c r="EI1647" s="271"/>
      <c r="EJ1647" s="271"/>
      <c r="EK1647" s="271"/>
      <c r="EL1647" s="271"/>
      <c r="EM1647" s="271"/>
      <c r="EN1647" s="271"/>
      <c r="EO1647" s="271"/>
      <c r="EP1647" s="271"/>
      <c r="EQ1647" s="271"/>
      <c r="ER1647" s="271"/>
      <c r="ES1647" s="271"/>
      <c r="ET1647" s="271"/>
      <c r="EU1647" s="271"/>
      <c r="EV1647" s="271"/>
      <c r="EW1647" s="271"/>
      <c r="EX1647" s="271"/>
      <c r="EY1647" s="271"/>
      <c r="EZ1647" s="271"/>
      <c r="FA1647" s="271"/>
      <c r="FB1647" s="271"/>
      <c r="FC1647" s="271"/>
      <c r="FD1647" s="271"/>
      <c r="FE1647" s="271"/>
      <c r="FF1647" s="271"/>
      <c r="FG1647" s="271"/>
      <c r="FH1647" s="271"/>
      <c r="FI1647" s="271"/>
      <c r="FJ1647" s="271"/>
      <c r="FK1647" s="271"/>
      <c r="FL1647" s="271"/>
      <c r="FM1647" s="271"/>
      <c r="FN1647" s="271"/>
      <c r="FO1647" s="271"/>
      <c r="FP1647" s="271"/>
      <c r="FQ1647" s="271"/>
      <c r="FR1647" s="271"/>
      <c r="FS1647" s="271"/>
      <c r="FT1647" s="271"/>
      <c r="FU1647" s="271"/>
      <c r="FV1647" s="271"/>
      <c r="FW1647" s="271"/>
      <c r="FX1647" s="271"/>
      <c r="FY1647" s="271"/>
      <c r="FZ1647" s="271"/>
      <c r="GA1647" s="271"/>
      <c r="GB1647" s="271"/>
      <c r="GC1647" s="271"/>
      <c r="GD1647" s="271"/>
      <c r="GE1647" s="271"/>
      <c r="GF1647" s="271"/>
      <c r="GG1647" s="271"/>
      <c r="GH1647" s="271"/>
      <c r="GI1647" s="271"/>
      <c r="GJ1647" s="271"/>
      <c r="GK1647" s="271"/>
      <c r="GL1647" s="271"/>
      <c r="GM1647" s="271"/>
      <c r="GN1647" s="271"/>
      <c r="GO1647" s="271"/>
      <c r="GP1647" s="271"/>
      <c r="GQ1647" s="271"/>
      <c r="GR1647" s="271"/>
      <c r="GS1647" s="271"/>
      <c r="GT1647" s="271"/>
      <c r="GU1647" s="271"/>
      <c r="GV1647" s="271"/>
      <c r="GW1647" s="271"/>
      <c r="GX1647" s="271"/>
      <c r="GY1647" s="271"/>
      <c r="GZ1647" s="271"/>
      <c r="HA1647" s="271"/>
      <c r="HB1647" s="271"/>
      <c r="HC1647" s="271"/>
      <c r="HD1647" s="271"/>
      <c r="HE1647" s="271"/>
      <c r="HF1647" s="271"/>
      <c r="HG1647" s="271"/>
      <c r="HH1647" s="271"/>
      <c r="HI1647" s="271"/>
      <c r="HJ1647" s="271"/>
      <c r="HK1647" s="271"/>
      <c r="HL1647" s="271"/>
      <c r="HM1647" s="271"/>
      <c r="HN1647" s="271"/>
      <c r="HO1647" s="271"/>
      <c r="HP1647" s="271"/>
      <c r="HQ1647" s="271"/>
      <c r="HR1647" s="271"/>
      <c r="HS1647" s="271"/>
      <c r="HT1647" s="271"/>
      <c r="HU1647" s="271"/>
      <c r="HV1647" s="271"/>
      <c r="HW1647" s="271"/>
      <c r="HX1647" s="271"/>
      <c r="HY1647" s="271"/>
      <c r="HZ1647" s="271"/>
      <c r="IA1647" s="271"/>
      <c r="IB1647" s="271"/>
      <c r="IC1647" s="271"/>
      <c r="ID1647" s="271"/>
      <c r="IE1647" s="271"/>
      <c r="IF1647" s="271"/>
      <c r="IG1647" s="271"/>
      <c r="IH1647" s="271"/>
      <c r="II1647" s="271"/>
      <c r="IJ1647" s="271"/>
      <c r="IK1647" s="271"/>
      <c r="IL1647" s="271"/>
      <c r="IM1647" s="271"/>
      <c r="IN1647" s="271"/>
      <c r="IO1647" s="271"/>
      <c r="IP1647" s="271"/>
      <c r="IQ1647" s="271"/>
      <c r="IR1647" s="271"/>
      <c r="IS1647" s="271"/>
      <c r="IT1647" s="271"/>
      <c r="IU1647" s="271"/>
      <c r="IV1647" s="271"/>
    </row>
    <row r="1648" spans="1:256" s="250" customFormat="1" x14ac:dyDescent="0.2">
      <c r="A1648" s="240" t="s">
        <v>1247</v>
      </c>
      <c r="B1648" s="278">
        <v>38374.704861111109</v>
      </c>
      <c r="C1648" s="278">
        <v>38375.118055555555</v>
      </c>
      <c r="D1648" s="240" t="s">
        <v>1466</v>
      </c>
      <c r="E1648" s="240" t="s">
        <v>1465</v>
      </c>
      <c r="F1648" s="240"/>
      <c r="G1648" s="240">
        <v>50</v>
      </c>
      <c r="H1648" s="240"/>
      <c r="I1648" s="240"/>
      <c r="J1648" s="240"/>
      <c r="K1648" s="240"/>
      <c r="L1648" s="240"/>
      <c r="M1648" s="240">
        <v>101.72</v>
      </c>
      <c r="N1648" s="240"/>
      <c r="O1648" s="240"/>
      <c r="P1648" s="240"/>
      <c r="Q1648" s="240">
        <v>145</v>
      </c>
      <c r="R1648" s="240"/>
      <c r="S1648" s="240"/>
      <c r="T1648" s="240"/>
      <c r="U1648" s="240"/>
      <c r="V1648" s="240"/>
      <c r="W1648" s="240"/>
      <c r="X1648" s="240"/>
      <c r="Y1648" s="240"/>
      <c r="Z1648" s="240"/>
      <c r="AA1648" s="240">
        <v>1600</v>
      </c>
      <c r="AB1648" s="240"/>
      <c r="AC1648" s="240">
        <v>5290</v>
      </c>
      <c r="AD1648" s="240"/>
      <c r="AE1648" s="240"/>
      <c r="AF1648" s="240"/>
      <c r="AG1648" s="240"/>
      <c r="AH1648" s="240"/>
      <c r="AI1648" s="240"/>
      <c r="AJ1648" s="240"/>
      <c r="AK1648" s="240"/>
      <c r="AL1648" s="240"/>
      <c r="AM1648" s="240">
        <v>7.76</v>
      </c>
      <c r="AN1648" s="240"/>
      <c r="AO1648" s="240">
        <v>269</v>
      </c>
      <c r="AP1648" s="240"/>
      <c r="AQ1648" s="240"/>
      <c r="AR1648" s="240"/>
      <c r="AS1648" s="240"/>
      <c r="AT1648" s="240"/>
      <c r="AU1648" s="240"/>
      <c r="AV1648" s="240"/>
      <c r="AW1648" s="240"/>
      <c r="AX1648" s="240"/>
      <c r="AY1648" s="240"/>
      <c r="AZ1648" s="240"/>
      <c r="BA1648" s="240"/>
      <c r="BB1648" s="240"/>
      <c r="BC1648" s="240"/>
      <c r="BD1648" s="240"/>
      <c r="BE1648" s="240"/>
      <c r="BF1648" s="240"/>
      <c r="BG1648" s="240"/>
      <c r="BH1648" s="240"/>
      <c r="BI1648" s="240"/>
      <c r="BJ1648" s="240"/>
      <c r="BK1648" s="240"/>
      <c r="BL1648" s="240"/>
      <c r="BM1648" s="240"/>
      <c r="BN1648" s="240"/>
      <c r="BO1648" s="240"/>
      <c r="BP1648" s="240"/>
      <c r="BQ1648" s="240"/>
      <c r="BR1648" s="240"/>
      <c r="BS1648" s="240"/>
      <c r="BT1648" s="240"/>
      <c r="BU1648" s="240"/>
      <c r="BV1648" s="240"/>
      <c r="BW1648" s="240"/>
      <c r="BX1648" s="240"/>
      <c r="BY1648" s="240"/>
      <c r="BZ1648" s="240"/>
      <c r="CA1648" s="240"/>
      <c r="CB1648" s="240"/>
      <c r="CC1648" s="240"/>
      <c r="CD1648" s="240"/>
      <c r="CE1648" s="240"/>
      <c r="CF1648" s="240"/>
      <c r="CG1648" s="240"/>
      <c r="CH1648" s="240"/>
      <c r="CI1648" s="240"/>
      <c r="CJ1648" s="240"/>
      <c r="CK1648" s="240"/>
      <c r="CL1648" s="240"/>
      <c r="CM1648" s="240"/>
      <c r="CN1648" s="240"/>
      <c r="CO1648" s="240"/>
      <c r="CP1648" s="240"/>
      <c r="CQ1648" s="240"/>
      <c r="CR1648" s="240"/>
      <c r="CS1648" s="240"/>
      <c r="CT1648" s="240"/>
      <c r="CU1648" s="240"/>
      <c r="CV1648" s="240"/>
      <c r="CW1648" s="240"/>
      <c r="CX1648" s="271"/>
      <c r="CY1648" s="271"/>
      <c r="CZ1648" s="271"/>
      <c r="DA1648" s="271"/>
      <c r="DB1648" s="271"/>
      <c r="DC1648" s="271"/>
      <c r="DD1648" s="271"/>
      <c r="DE1648" s="271"/>
      <c r="DF1648" s="271"/>
      <c r="DG1648" s="271"/>
      <c r="DH1648" s="271"/>
      <c r="DI1648" s="271"/>
      <c r="DJ1648" s="271"/>
      <c r="DK1648" s="271"/>
      <c r="DL1648" s="271"/>
      <c r="DM1648" s="271"/>
      <c r="DN1648" s="271"/>
      <c r="DO1648" s="271"/>
      <c r="DP1648" s="271"/>
      <c r="DQ1648" s="271"/>
      <c r="DR1648" s="271"/>
      <c r="DS1648" s="271"/>
      <c r="DT1648" s="271"/>
      <c r="DU1648" s="271"/>
      <c r="DV1648" s="271"/>
      <c r="DW1648" s="271"/>
      <c r="DX1648" s="271"/>
      <c r="DY1648" s="271"/>
      <c r="DZ1648" s="271"/>
      <c r="EA1648" s="271"/>
      <c r="EB1648" s="271"/>
      <c r="EC1648" s="271"/>
      <c r="ED1648" s="271"/>
      <c r="EE1648" s="271"/>
      <c r="EF1648" s="271"/>
      <c r="EG1648" s="271"/>
      <c r="EH1648" s="271"/>
      <c r="EI1648" s="271"/>
      <c r="EJ1648" s="271"/>
      <c r="EK1648" s="271"/>
      <c r="EL1648" s="271"/>
      <c r="EM1648" s="271"/>
      <c r="EN1648" s="271"/>
      <c r="EO1648" s="271"/>
      <c r="EP1648" s="271"/>
      <c r="EQ1648" s="271"/>
      <c r="ER1648" s="271"/>
      <c r="ES1648" s="271"/>
      <c r="ET1648" s="271"/>
      <c r="EU1648" s="271"/>
      <c r="EV1648" s="271"/>
      <c r="EW1648" s="271"/>
      <c r="EX1648" s="271"/>
      <c r="EY1648" s="271"/>
      <c r="EZ1648" s="271"/>
      <c r="FA1648" s="271"/>
      <c r="FB1648" s="271"/>
      <c r="FC1648" s="271"/>
      <c r="FD1648" s="271"/>
      <c r="FE1648" s="271"/>
      <c r="FF1648" s="271"/>
      <c r="FG1648" s="271"/>
      <c r="FH1648" s="271"/>
      <c r="FI1648" s="271"/>
      <c r="FJ1648" s="271"/>
      <c r="FK1648" s="271"/>
      <c r="FL1648" s="271"/>
      <c r="FM1648" s="271"/>
      <c r="FN1648" s="271"/>
      <c r="FO1648" s="271"/>
      <c r="FP1648" s="271"/>
      <c r="FQ1648" s="271"/>
      <c r="FR1648" s="271"/>
      <c r="FS1648" s="271"/>
      <c r="FT1648" s="271"/>
      <c r="FU1648" s="271"/>
      <c r="FV1648" s="271"/>
      <c r="FW1648" s="271"/>
      <c r="FX1648" s="271"/>
      <c r="FY1648" s="271"/>
      <c r="FZ1648" s="271"/>
      <c r="GA1648" s="271"/>
      <c r="GB1648" s="271"/>
      <c r="GC1648" s="271"/>
      <c r="GD1648" s="271"/>
      <c r="GE1648" s="271"/>
      <c r="GF1648" s="271"/>
      <c r="GG1648" s="271"/>
      <c r="GH1648" s="271"/>
      <c r="GI1648" s="271"/>
      <c r="GJ1648" s="271"/>
      <c r="GK1648" s="271"/>
      <c r="GL1648" s="271"/>
      <c r="GM1648" s="271"/>
      <c r="GN1648" s="271"/>
      <c r="GO1648" s="271"/>
      <c r="GP1648" s="271"/>
      <c r="GQ1648" s="271"/>
      <c r="GR1648" s="271"/>
      <c r="GS1648" s="271"/>
      <c r="GT1648" s="271"/>
      <c r="GU1648" s="271"/>
      <c r="GV1648" s="271"/>
      <c r="GW1648" s="271"/>
      <c r="GX1648" s="271"/>
      <c r="GY1648" s="271"/>
      <c r="GZ1648" s="271"/>
      <c r="HA1648" s="271"/>
      <c r="HB1648" s="271"/>
      <c r="HC1648" s="271"/>
      <c r="HD1648" s="271"/>
      <c r="HE1648" s="271"/>
      <c r="HF1648" s="271"/>
      <c r="HG1648" s="271"/>
      <c r="HH1648" s="271"/>
      <c r="HI1648" s="271"/>
      <c r="HJ1648" s="271"/>
      <c r="HK1648" s="271"/>
      <c r="HL1648" s="271"/>
      <c r="HM1648" s="271"/>
      <c r="HN1648" s="271"/>
      <c r="HO1648" s="271"/>
      <c r="HP1648" s="271"/>
      <c r="HQ1648" s="271"/>
      <c r="HR1648" s="271"/>
      <c r="HS1648" s="271"/>
      <c r="HT1648" s="271"/>
      <c r="HU1648" s="271"/>
      <c r="HV1648" s="271"/>
      <c r="HW1648" s="271"/>
      <c r="HX1648" s="271"/>
      <c r="HY1648" s="271"/>
      <c r="HZ1648" s="271"/>
      <c r="IA1648" s="271"/>
      <c r="IB1648" s="271"/>
      <c r="IC1648" s="271"/>
      <c r="ID1648" s="271"/>
      <c r="IE1648" s="271"/>
      <c r="IF1648" s="271"/>
      <c r="IG1648" s="271"/>
      <c r="IH1648" s="271"/>
      <c r="II1648" s="271"/>
      <c r="IJ1648" s="271"/>
      <c r="IK1648" s="271"/>
      <c r="IL1648" s="271"/>
      <c r="IM1648" s="271"/>
      <c r="IN1648" s="271"/>
      <c r="IO1648" s="271"/>
      <c r="IP1648" s="271"/>
      <c r="IQ1648" s="271"/>
      <c r="IR1648" s="271"/>
      <c r="IS1648" s="271"/>
      <c r="IT1648" s="271"/>
      <c r="IU1648" s="271"/>
      <c r="IV1648" s="271"/>
    </row>
    <row r="1649" spans="1:256" s="250" customFormat="1" x14ac:dyDescent="0.2">
      <c r="A1649" s="240" t="s">
        <v>1247</v>
      </c>
      <c r="B1649" s="278">
        <v>38375.163194444445</v>
      </c>
      <c r="C1649" s="278">
        <v>38375.559027777781</v>
      </c>
      <c r="D1649" s="240" t="s">
        <v>1467</v>
      </c>
      <c r="E1649" s="240" t="s">
        <v>1465</v>
      </c>
      <c r="F1649" s="240"/>
      <c r="G1649" s="240">
        <v>50</v>
      </c>
      <c r="H1649" s="240"/>
      <c r="I1649" s="240"/>
      <c r="J1649" s="240"/>
      <c r="K1649" s="240"/>
      <c r="L1649" s="240"/>
      <c r="M1649" s="240">
        <v>103.73</v>
      </c>
      <c r="N1649" s="240"/>
      <c r="O1649" s="240"/>
      <c r="P1649" s="240"/>
      <c r="Q1649" s="240">
        <v>161</v>
      </c>
      <c r="R1649" s="240"/>
      <c r="S1649" s="240"/>
      <c r="T1649" s="240"/>
      <c r="U1649" s="240"/>
      <c r="V1649" s="240"/>
      <c r="W1649" s="240"/>
      <c r="X1649" s="240"/>
      <c r="Y1649" s="240"/>
      <c r="Z1649" s="240"/>
      <c r="AA1649" s="240">
        <v>1400</v>
      </c>
      <c r="AB1649" s="240"/>
      <c r="AC1649" s="240">
        <v>4750</v>
      </c>
      <c r="AD1649" s="240"/>
      <c r="AE1649" s="240"/>
      <c r="AF1649" s="240"/>
      <c r="AG1649" s="240"/>
      <c r="AH1649" s="240"/>
      <c r="AI1649" s="240"/>
      <c r="AJ1649" s="240"/>
      <c r="AK1649" s="240"/>
      <c r="AL1649" s="240"/>
      <c r="AM1649" s="240">
        <v>7.76</v>
      </c>
      <c r="AN1649" s="240"/>
      <c r="AO1649" s="240">
        <v>269</v>
      </c>
      <c r="AP1649" s="240"/>
      <c r="AQ1649" s="240"/>
      <c r="AR1649" s="240"/>
      <c r="AS1649" s="240"/>
      <c r="AT1649" s="240"/>
      <c r="AU1649" s="240"/>
      <c r="AV1649" s="240"/>
      <c r="AW1649" s="240"/>
      <c r="AX1649" s="240"/>
      <c r="AY1649" s="240"/>
      <c r="AZ1649" s="240"/>
      <c r="BA1649" s="240"/>
      <c r="BB1649" s="240"/>
      <c r="BC1649" s="240"/>
      <c r="BD1649" s="240"/>
      <c r="BE1649" s="240"/>
      <c r="BF1649" s="240"/>
      <c r="BG1649" s="240"/>
      <c r="BH1649" s="240"/>
      <c r="BI1649" s="240"/>
      <c r="BJ1649" s="240"/>
      <c r="BK1649" s="240"/>
      <c r="BL1649" s="240"/>
      <c r="BM1649" s="240"/>
      <c r="BN1649" s="240"/>
      <c r="BO1649" s="240"/>
      <c r="BP1649" s="240"/>
      <c r="BQ1649" s="240"/>
      <c r="BR1649" s="240"/>
      <c r="BS1649" s="240"/>
      <c r="BT1649" s="240"/>
      <c r="BU1649" s="240"/>
      <c r="BV1649" s="240"/>
      <c r="BW1649" s="240"/>
      <c r="BX1649" s="240"/>
      <c r="BY1649" s="240"/>
      <c r="BZ1649" s="240"/>
      <c r="CA1649" s="240"/>
      <c r="CB1649" s="240"/>
      <c r="CC1649" s="240"/>
      <c r="CD1649" s="240"/>
      <c r="CE1649" s="240"/>
      <c r="CF1649" s="240"/>
      <c r="CG1649" s="240"/>
      <c r="CH1649" s="240"/>
      <c r="CI1649" s="240"/>
      <c r="CJ1649" s="240"/>
      <c r="CK1649" s="240"/>
      <c r="CL1649" s="240"/>
      <c r="CM1649" s="240"/>
      <c r="CN1649" s="240"/>
      <c r="CO1649" s="240"/>
      <c r="CP1649" s="240"/>
      <c r="CQ1649" s="240"/>
      <c r="CR1649" s="240"/>
      <c r="CS1649" s="240"/>
      <c r="CT1649" s="240"/>
      <c r="CU1649" s="240"/>
      <c r="CV1649" s="240"/>
      <c r="CW1649" s="240"/>
      <c r="CX1649" s="271"/>
      <c r="CY1649" s="271"/>
      <c r="CZ1649" s="271"/>
      <c r="DA1649" s="271"/>
      <c r="DB1649" s="271"/>
      <c r="DC1649" s="271"/>
      <c r="DD1649" s="271"/>
      <c r="DE1649" s="271"/>
      <c r="DF1649" s="271"/>
      <c r="DG1649" s="271"/>
      <c r="DH1649" s="271"/>
      <c r="DI1649" s="271"/>
      <c r="DJ1649" s="271"/>
      <c r="DK1649" s="271"/>
      <c r="DL1649" s="271"/>
      <c r="DM1649" s="271"/>
      <c r="DN1649" s="271"/>
      <c r="DO1649" s="271"/>
      <c r="DP1649" s="271"/>
      <c r="DQ1649" s="271"/>
      <c r="DR1649" s="271"/>
      <c r="DS1649" s="271"/>
      <c r="DT1649" s="271"/>
      <c r="DU1649" s="271"/>
      <c r="DV1649" s="271"/>
      <c r="DW1649" s="271"/>
      <c r="DX1649" s="271"/>
      <c r="DY1649" s="271"/>
      <c r="DZ1649" s="271"/>
      <c r="EA1649" s="271"/>
      <c r="EB1649" s="271"/>
      <c r="EC1649" s="271"/>
      <c r="ED1649" s="271"/>
      <c r="EE1649" s="271"/>
      <c r="EF1649" s="271"/>
      <c r="EG1649" s="271"/>
      <c r="EH1649" s="271"/>
      <c r="EI1649" s="271"/>
      <c r="EJ1649" s="271"/>
      <c r="EK1649" s="271"/>
      <c r="EL1649" s="271"/>
      <c r="EM1649" s="271"/>
      <c r="EN1649" s="271"/>
      <c r="EO1649" s="271"/>
      <c r="EP1649" s="271"/>
      <c r="EQ1649" s="271"/>
      <c r="ER1649" s="271"/>
      <c r="ES1649" s="271"/>
      <c r="ET1649" s="271"/>
      <c r="EU1649" s="271"/>
      <c r="EV1649" s="271"/>
      <c r="EW1649" s="271"/>
      <c r="EX1649" s="271"/>
      <c r="EY1649" s="271"/>
      <c r="EZ1649" s="271"/>
      <c r="FA1649" s="271"/>
      <c r="FB1649" s="271"/>
      <c r="FC1649" s="271"/>
      <c r="FD1649" s="271"/>
      <c r="FE1649" s="271"/>
      <c r="FF1649" s="271"/>
      <c r="FG1649" s="271"/>
      <c r="FH1649" s="271"/>
      <c r="FI1649" s="271"/>
      <c r="FJ1649" s="271"/>
      <c r="FK1649" s="271"/>
      <c r="FL1649" s="271"/>
      <c r="FM1649" s="271"/>
      <c r="FN1649" s="271"/>
      <c r="FO1649" s="271"/>
      <c r="FP1649" s="271"/>
      <c r="FQ1649" s="271"/>
      <c r="FR1649" s="271"/>
      <c r="FS1649" s="271"/>
      <c r="FT1649" s="271"/>
      <c r="FU1649" s="271"/>
      <c r="FV1649" s="271"/>
      <c r="FW1649" s="271"/>
      <c r="FX1649" s="271"/>
      <c r="FY1649" s="271"/>
      <c r="FZ1649" s="271"/>
      <c r="GA1649" s="271"/>
      <c r="GB1649" s="271"/>
      <c r="GC1649" s="271"/>
      <c r="GD1649" s="271"/>
      <c r="GE1649" s="271"/>
      <c r="GF1649" s="271"/>
      <c r="GG1649" s="271"/>
      <c r="GH1649" s="271"/>
      <c r="GI1649" s="271"/>
      <c r="GJ1649" s="271"/>
      <c r="GK1649" s="271"/>
      <c r="GL1649" s="271"/>
      <c r="GM1649" s="271"/>
      <c r="GN1649" s="271"/>
      <c r="GO1649" s="271"/>
      <c r="GP1649" s="271"/>
      <c r="GQ1649" s="271"/>
      <c r="GR1649" s="271"/>
      <c r="GS1649" s="271"/>
      <c r="GT1649" s="271"/>
      <c r="GU1649" s="271"/>
      <c r="GV1649" s="271"/>
      <c r="GW1649" s="271"/>
      <c r="GX1649" s="271"/>
      <c r="GY1649" s="271"/>
      <c r="GZ1649" s="271"/>
      <c r="HA1649" s="271"/>
      <c r="HB1649" s="271"/>
      <c r="HC1649" s="271"/>
      <c r="HD1649" s="271"/>
      <c r="HE1649" s="271"/>
      <c r="HF1649" s="271"/>
      <c r="HG1649" s="271"/>
      <c r="HH1649" s="271"/>
      <c r="HI1649" s="271"/>
      <c r="HJ1649" s="271"/>
      <c r="HK1649" s="271"/>
      <c r="HL1649" s="271"/>
      <c r="HM1649" s="271"/>
      <c r="HN1649" s="271"/>
      <c r="HO1649" s="271"/>
      <c r="HP1649" s="271"/>
      <c r="HQ1649" s="271"/>
      <c r="HR1649" s="271"/>
      <c r="HS1649" s="271"/>
      <c r="HT1649" s="271"/>
      <c r="HU1649" s="271"/>
      <c r="HV1649" s="271"/>
      <c r="HW1649" s="271"/>
      <c r="HX1649" s="271"/>
      <c r="HY1649" s="271"/>
      <c r="HZ1649" s="271"/>
      <c r="IA1649" s="271"/>
      <c r="IB1649" s="271"/>
      <c r="IC1649" s="271"/>
      <c r="ID1649" s="271"/>
      <c r="IE1649" s="271"/>
      <c r="IF1649" s="271"/>
      <c r="IG1649" s="271"/>
      <c r="IH1649" s="271"/>
      <c r="II1649" s="271"/>
      <c r="IJ1649" s="271"/>
      <c r="IK1649" s="271"/>
      <c r="IL1649" s="271"/>
      <c r="IM1649" s="271"/>
      <c r="IN1649" s="271"/>
      <c r="IO1649" s="271"/>
      <c r="IP1649" s="271"/>
      <c r="IQ1649" s="271"/>
      <c r="IR1649" s="271"/>
      <c r="IS1649" s="271"/>
      <c r="IT1649" s="271"/>
      <c r="IU1649" s="271"/>
      <c r="IV1649" s="271"/>
    </row>
    <row r="1650" spans="1:256" s="250" customFormat="1" x14ac:dyDescent="0.2">
      <c r="A1650" s="240" t="s">
        <v>1247</v>
      </c>
      <c r="B1650" s="278">
        <v>38375.600694444445</v>
      </c>
      <c r="C1650" s="278">
        <v>38375.722222222219</v>
      </c>
      <c r="D1650" s="240" t="s">
        <v>1468</v>
      </c>
      <c r="E1650" s="240" t="s">
        <v>1465</v>
      </c>
      <c r="F1650" s="240"/>
      <c r="G1650" s="240">
        <v>50</v>
      </c>
      <c r="H1650" s="240"/>
      <c r="I1650" s="240"/>
      <c r="J1650" s="240"/>
      <c r="K1650" s="240"/>
      <c r="L1650" s="240"/>
      <c r="M1650" s="240">
        <v>34.06</v>
      </c>
      <c r="N1650" s="240"/>
      <c r="O1650" s="240"/>
      <c r="P1650" s="240"/>
      <c r="Q1650" s="240">
        <v>238</v>
      </c>
      <c r="R1650" s="240"/>
      <c r="S1650" s="240"/>
      <c r="T1650" s="240"/>
      <c r="U1650" s="240"/>
      <c r="V1650" s="240"/>
      <c r="W1650" s="240"/>
      <c r="X1650" s="240"/>
      <c r="Y1650" s="240"/>
      <c r="Z1650" s="240"/>
      <c r="AA1650" s="240">
        <v>2490</v>
      </c>
      <c r="AB1650" s="240"/>
      <c r="AC1650" s="240">
        <v>7630</v>
      </c>
      <c r="AD1650" s="240"/>
      <c r="AE1650" s="240"/>
      <c r="AF1650" s="240"/>
      <c r="AG1650" s="240"/>
      <c r="AH1650" s="240"/>
      <c r="AI1650" s="240"/>
      <c r="AJ1650" s="240"/>
      <c r="AK1650" s="240"/>
      <c r="AL1650" s="240"/>
      <c r="AM1650" s="240">
        <v>7.89</v>
      </c>
      <c r="AN1650" s="240"/>
      <c r="AO1650" s="240">
        <v>256</v>
      </c>
      <c r="AP1650" s="240"/>
      <c r="AQ1650" s="240"/>
      <c r="AR1650" s="240"/>
      <c r="AS1650" s="240"/>
      <c r="AT1650" s="240"/>
      <c r="AU1650" s="240"/>
      <c r="AV1650" s="240"/>
      <c r="AW1650" s="240"/>
      <c r="AX1650" s="240"/>
      <c r="AY1650" s="240"/>
      <c r="AZ1650" s="240"/>
      <c r="BA1650" s="240"/>
      <c r="BB1650" s="240"/>
      <c r="BC1650" s="240"/>
      <c r="BD1650" s="240"/>
      <c r="BE1650" s="240"/>
      <c r="BF1650" s="240"/>
      <c r="BG1650" s="240"/>
      <c r="BH1650" s="240"/>
      <c r="BI1650" s="240"/>
      <c r="BJ1650" s="240"/>
      <c r="BK1650" s="240"/>
      <c r="BL1650" s="240"/>
      <c r="BM1650" s="240"/>
      <c r="BN1650" s="240"/>
      <c r="BO1650" s="240"/>
      <c r="BP1650" s="240"/>
      <c r="BQ1650" s="240"/>
      <c r="BR1650" s="240"/>
      <c r="BS1650" s="240"/>
      <c r="BT1650" s="240"/>
      <c r="BU1650" s="240"/>
      <c r="BV1650" s="240"/>
      <c r="BW1650" s="240"/>
      <c r="BX1650" s="240"/>
      <c r="BY1650" s="240"/>
      <c r="BZ1650" s="240"/>
      <c r="CA1650" s="240"/>
      <c r="CB1650" s="240"/>
      <c r="CC1650" s="240"/>
      <c r="CD1650" s="240"/>
      <c r="CE1650" s="240"/>
      <c r="CF1650" s="240"/>
      <c r="CG1650" s="240"/>
      <c r="CH1650" s="240"/>
      <c r="CI1650" s="240"/>
      <c r="CJ1650" s="240"/>
      <c r="CK1650" s="240"/>
      <c r="CL1650" s="240"/>
      <c r="CM1650" s="240"/>
      <c r="CN1650" s="240"/>
      <c r="CO1650" s="240"/>
      <c r="CP1650" s="240"/>
      <c r="CQ1650" s="240"/>
      <c r="CR1650" s="240"/>
      <c r="CS1650" s="240"/>
      <c r="CT1650" s="240"/>
      <c r="CU1650" s="240"/>
      <c r="CV1650" s="240"/>
      <c r="CW1650" s="240"/>
      <c r="CX1650" s="271"/>
      <c r="CY1650" s="271"/>
      <c r="CZ1650" s="271"/>
      <c r="DA1650" s="271"/>
      <c r="DB1650" s="271"/>
      <c r="DC1650" s="271"/>
      <c r="DD1650" s="271"/>
      <c r="DE1650" s="271"/>
      <c r="DF1650" s="271"/>
      <c r="DG1650" s="271"/>
      <c r="DH1650" s="271"/>
      <c r="DI1650" s="271"/>
      <c r="DJ1650" s="271"/>
      <c r="DK1650" s="271"/>
      <c r="DL1650" s="271"/>
      <c r="DM1650" s="271"/>
      <c r="DN1650" s="271"/>
      <c r="DO1650" s="271"/>
      <c r="DP1650" s="271"/>
      <c r="DQ1650" s="271"/>
      <c r="DR1650" s="271"/>
      <c r="DS1650" s="271"/>
      <c r="DT1650" s="271"/>
      <c r="DU1650" s="271"/>
      <c r="DV1650" s="271"/>
      <c r="DW1650" s="271"/>
      <c r="DX1650" s="271"/>
      <c r="DY1650" s="271"/>
      <c r="DZ1650" s="271"/>
      <c r="EA1650" s="271"/>
      <c r="EB1650" s="271"/>
      <c r="EC1650" s="271"/>
      <c r="ED1650" s="271"/>
      <c r="EE1650" s="271"/>
      <c r="EF1650" s="271"/>
      <c r="EG1650" s="271"/>
      <c r="EH1650" s="271"/>
      <c r="EI1650" s="271"/>
      <c r="EJ1650" s="271"/>
      <c r="EK1650" s="271"/>
      <c r="EL1650" s="271"/>
      <c r="EM1650" s="271"/>
      <c r="EN1650" s="271"/>
      <c r="EO1650" s="271"/>
      <c r="EP1650" s="271"/>
      <c r="EQ1650" s="271"/>
      <c r="ER1650" s="271"/>
      <c r="ES1650" s="271"/>
      <c r="ET1650" s="271"/>
      <c r="EU1650" s="271"/>
      <c r="EV1650" s="271"/>
      <c r="EW1650" s="271"/>
      <c r="EX1650" s="271"/>
      <c r="EY1650" s="271"/>
      <c r="EZ1650" s="271"/>
      <c r="FA1650" s="271"/>
      <c r="FB1650" s="271"/>
      <c r="FC1650" s="271"/>
      <c r="FD1650" s="271"/>
      <c r="FE1650" s="271"/>
      <c r="FF1650" s="271"/>
      <c r="FG1650" s="271"/>
      <c r="FH1650" s="271"/>
      <c r="FI1650" s="271"/>
      <c r="FJ1650" s="271"/>
      <c r="FK1650" s="271"/>
      <c r="FL1650" s="271"/>
      <c r="FM1650" s="271"/>
      <c r="FN1650" s="271"/>
      <c r="FO1650" s="271"/>
      <c r="FP1650" s="271"/>
      <c r="FQ1650" s="271"/>
      <c r="FR1650" s="271"/>
      <c r="FS1650" s="271"/>
      <c r="FT1650" s="271"/>
      <c r="FU1650" s="271"/>
      <c r="FV1650" s="271"/>
      <c r="FW1650" s="271"/>
      <c r="FX1650" s="271"/>
      <c r="FY1650" s="271"/>
      <c r="FZ1650" s="271"/>
      <c r="GA1650" s="271"/>
      <c r="GB1650" s="271"/>
      <c r="GC1650" s="271"/>
      <c r="GD1650" s="271"/>
      <c r="GE1650" s="271"/>
      <c r="GF1650" s="271"/>
      <c r="GG1650" s="271"/>
      <c r="GH1650" s="271"/>
      <c r="GI1650" s="271"/>
      <c r="GJ1650" s="271"/>
      <c r="GK1650" s="271"/>
      <c r="GL1650" s="271"/>
      <c r="GM1650" s="271"/>
      <c r="GN1650" s="271"/>
      <c r="GO1650" s="271"/>
      <c r="GP1650" s="271"/>
      <c r="GQ1650" s="271"/>
      <c r="GR1650" s="271"/>
      <c r="GS1650" s="271"/>
      <c r="GT1650" s="271"/>
      <c r="GU1650" s="271"/>
      <c r="GV1650" s="271"/>
      <c r="GW1650" s="271"/>
      <c r="GX1650" s="271"/>
      <c r="GY1650" s="271"/>
      <c r="GZ1650" s="271"/>
      <c r="HA1650" s="271"/>
      <c r="HB1650" s="271"/>
      <c r="HC1650" s="271"/>
      <c r="HD1650" s="271"/>
      <c r="HE1650" s="271"/>
      <c r="HF1650" s="271"/>
      <c r="HG1650" s="271"/>
      <c r="HH1650" s="271"/>
      <c r="HI1650" s="271"/>
      <c r="HJ1650" s="271"/>
      <c r="HK1650" s="271"/>
      <c r="HL1650" s="271"/>
      <c r="HM1650" s="271"/>
      <c r="HN1650" s="271"/>
      <c r="HO1650" s="271"/>
      <c r="HP1650" s="271"/>
      <c r="HQ1650" s="271"/>
      <c r="HR1650" s="271"/>
      <c r="HS1650" s="271"/>
      <c r="HT1650" s="271"/>
      <c r="HU1650" s="271"/>
      <c r="HV1650" s="271"/>
      <c r="HW1650" s="271"/>
      <c r="HX1650" s="271"/>
      <c r="HY1650" s="271"/>
      <c r="HZ1650" s="271"/>
      <c r="IA1650" s="271"/>
      <c r="IB1650" s="271"/>
      <c r="IC1650" s="271"/>
      <c r="ID1650" s="271"/>
      <c r="IE1650" s="271"/>
      <c r="IF1650" s="271"/>
      <c r="IG1650" s="271"/>
      <c r="IH1650" s="271"/>
      <c r="II1650" s="271"/>
      <c r="IJ1650" s="271"/>
      <c r="IK1650" s="271"/>
      <c r="IL1650" s="271"/>
      <c r="IM1650" s="271"/>
      <c r="IN1650" s="271"/>
      <c r="IO1650" s="271"/>
      <c r="IP1650" s="271"/>
      <c r="IQ1650" s="271"/>
      <c r="IR1650" s="271"/>
      <c r="IS1650" s="271"/>
      <c r="IT1650" s="271"/>
      <c r="IU1650" s="271"/>
      <c r="IV1650" s="271"/>
    </row>
    <row r="1651" spans="1:256" s="250" customFormat="1" x14ac:dyDescent="0.2">
      <c r="A1651" s="240" t="s">
        <v>1247</v>
      </c>
      <c r="B1651" s="278">
        <v>38386.4375</v>
      </c>
      <c r="C1651" s="278"/>
      <c r="D1651" s="240" t="s">
        <v>1469</v>
      </c>
      <c r="E1651" s="240" t="s">
        <v>1470</v>
      </c>
      <c r="F1651" s="240"/>
      <c r="G1651" s="240">
        <v>10</v>
      </c>
      <c r="H1651" s="240"/>
      <c r="I1651" s="240"/>
      <c r="J1651" s="240"/>
      <c r="K1651" s="240">
        <v>4.4000000000000004</v>
      </c>
      <c r="L1651" s="240"/>
      <c r="M1651" s="240"/>
      <c r="N1651" s="240" t="s">
        <v>1784</v>
      </c>
      <c r="O1651" s="240">
        <v>120</v>
      </c>
      <c r="P1651" s="240"/>
      <c r="Q1651" s="240">
        <v>114</v>
      </c>
      <c r="R1651" s="240" t="s">
        <v>1784</v>
      </c>
      <c r="S1651" s="240">
        <v>1.4999999999999999E-2</v>
      </c>
      <c r="T1651" s="240"/>
      <c r="U1651" s="240">
        <v>0.65</v>
      </c>
      <c r="V1651" s="240"/>
      <c r="W1651" s="240">
        <v>9</v>
      </c>
      <c r="X1651" s="240"/>
      <c r="Y1651" s="240">
        <v>734</v>
      </c>
      <c r="Z1651" s="240"/>
      <c r="AA1651" s="240">
        <v>1290</v>
      </c>
      <c r="AB1651" s="240"/>
      <c r="AC1651" s="240">
        <v>4240</v>
      </c>
      <c r="AD1651" s="240" t="s">
        <v>1784</v>
      </c>
      <c r="AE1651" s="240">
        <v>18</v>
      </c>
      <c r="AF1651" s="240"/>
      <c r="AG1651" s="240">
        <v>20</v>
      </c>
      <c r="AH1651" s="240" t="s">
        <v>1784</v>
      </c>
      <c r="AI1651" s="240">
        <v>5</v>
      </c>
      <c r="AJ1651" s="240" t="s">
        <v>1784</v>
      </c>
      <c r="AK1651" s="240">
        <v>2.5</v>
      </c>
      <c r="AL1651" s="240"/>
      <c r="AM1651" s="240">
        <v>7.86</v>
      </c>
      <c r="AN1651" s="240"/>
      <c r="AO1651" s="240">
        <v>222</v>
      </c>
      <c r="AP1651" s="240" t="s">
        <v>1784</v>
      </c>
      <c r="AQ1651" s="240">
        <v>40</v>
      </c>
      <c r="AR1651" s="240"/>
      <c r="AS1651" s="240"/>
      <c r="AT1651" s="240"/>
      <c r="AU1651" s="240"/>
      <c r="AV1651" s="240"/>
      <c r="AW1651" s="240"/>
      <c r="AX1651" s="240"/>
      <c r="AY1651" s="240"/>
      <c r="AZ1651" s="240"/>
      <c r="BA1651" s="240"/>
      <c r="BB1651" s="240"/>
      <c r="BC1651" s="240"/>
      <c r="BD1651" s="240"/>
      <c r="BE1651" s="240"/>
      <c r="BF1651" s="240"/>
      <c r="BG1651" s="240"/>
      <c r="BH1651" s="240"/>
      <c r="BI1651" s="240"/>
      <c r="BJ1651" s="240"/>
      <c r="BK1651" s="240"/>
      <c r="BL1651" s="240"/>
      <c r="BM1651" s="240"/>
      <c r="BN1651" s="240"/>
      <c r="BO1651" s="240"/>
      <c r="BP1651" s="240"/>
      <c r="BQ1651" s="240"/>
      <c r="BR1651" s="240"/>
      <c r="BS1651" s="240"/>
      <c r="BT1651" s="240"/>
      <c r="BU1651" s="240"/>
      <c r="BV1651" s="240"/>
      <c r="BW1651" s="240"/>
      <c r="BX1651" s="240"/>
      <c r="BY1651" s="240"/>
      <c r="BZ1651" s="240" t="s">
        <v>1784</v>
      </c>
      <c r="CA1651" s="240">
        <v>40</v>
      </c>
      <c r="CB1651" s="240"/>
      <c r="CC1651" s="240"/>
      <c r="CD1651" s="240"/>
      <c r="CE1651" s="240"/>
      <c r="CF1651" s="240"/>
      <c r="CG1651" s="240"/>
      <c r="CH1651" s="240"/>
      <c r="CI1651" s="240"/>
      <c r="CJ1651" s="240"/>
      <c r="CK1651" s="240"/>
      <c r="CL1651" s="240"/>
      <c r="CM1651" s="240"/>
      <c r="CN1651" s="240"/>
      <c r="CO1651" s="240"/>
      <c r="CP1651" s="240"/>
      <c r="CQ1651" s="240"/>
      <c r="CR1651" s="240"/>
      <c r="CS1651" s="240"/>
      <c r="CT1651" s="240"/>
      <c r="CU1651" s="240"/>
      <c r="CV1651" s="240"/>
      <c r="CW1651" s="240"/>
      <c r="CX1651" s="271"/>
      <c r="CY1651" s="271"/>
      <c r="CZ1651" s="271"/>
      <c r="DA1651" s="271"/>
      <c r="DB1651" s="271"/>
      <c r="DC1651" s="271"/>
      <c r="DD1651" s="271"/>
      <c r="DE1651" s="271"/>
      <c r="DF1651" s="271"/>
      <c r="DG1651" s="271"/>
      <c r="DH1651" s="271"/>
      <c r="DI1651" s="271"/>
      <c r="DJ1651" s="271"/>
      <c r="DK1651" s="271"/>
      <c r="DL1651" s="271"/>
      <c r="DM1651" s="271"/>
      <c r="DN1651" s="271"/>
      <c r="DO1651" s="271"/>
      <c r="DP1651" s="271"/>
      <c r="DQ1651" s="271"/>
      <c r="DR1651" s="271"/>
      <c r="DS1651" s="271"/>
      <c r="DT1651" s="271"/>
      <c r="DU1651" s="271"/>
      <c r="DV1651" s="271"/>
      <c r="DW1651" s="271"/>
      <c r="DX1651" s="271"/>
      <c r="DY1651" s="271"/>
      <c r="DZ1651" s="271"/>
      <c r="EA1651" s="271"/>
      <c r="EB1651" s="271"/>
      <c r="EC1651" s="271"/>
      <c r="ED1651" s="271"/>
      <c r="EE1651" s="271"/>
      <c r="EF1651" s="271"/>
      <c r="EG1651" s="271"/>
      <c r="EH1651" s="271"/>
      <c r="EI1651" s="271"/>
      <c r="EJ1651" s="271"/>
      <c r="EK1651" s="271"/>
      <c r="EL1651" s="271"/>
      <c r="EM1651" s="271"/>
      <c r="EN1651" s="271"/>
      <c r="EO1651" s="271"/>
      <c r="EP1651" s="271"/>
      <c r="EQ1651" s="271"/>
      <c r="ER1651" s="271"/>
      <c r="ES1651" s="271"/>
      <c r="ET1651" s="271"/>
      <c r="EU1651" s="271"/>
      <c r="EV1651" s="271"/>
      <c r="EW1651" s="271"/>
      <c r="EX1651" s="271"/>
      <c r="EY1651" s="271"/>
      <c r="EZ1651" s="271"/>
      <c r="FA1651" s="271"/>
      <c r="FB1651" s="271"/>
      <c r="FC1651" s="271"/>
      <c r="FD1651" s="271"/>
      <c r="FE1651" s="271"/>
      <c r="FF1651" s="271"/>
      <c r="FG1651" s="271"/>
      <c r="FH1651" s="271"/>
      <c r="FI1651" s="271"/>
      <c r="FJ1651" s="271"/>
      <c r="FK1651" s="271"/>
      <c r="FL1651" s="271"/>
      <c r="FM1651" s="271"/>
      <c r="FN1651" s="271"/>
      <c r="FO1651" s="271"/>
      <c r="FP1651" s="271"/>
      <c r="FQ1651" s="271"/>
      <c r="FR1651" s="271"/>
      <c r="FS1651" s="271"/>
      <c r="FT1651" s="271"/>
      <c r="FU1651" s="271"/>
      <c r="FV1651" s="271"/>
      <c r="FW1651" s="271"/>
      <c r="FX1651" s="271"/>
      <c r="FY1651" s="271"/>
      <c r="FZ1651" s="271"/>
      <c r="GA1651" s="271"/>
      <c r="GB1651" s="271"/>
      <c r="GC1651" s="271"/>
      <c r="GD1651" s="271"/>
      <c r="GE1651" s="271"/>
      <c r="GF1651" s="271"/>
      <c r="GG1651" s="271"/>
      <c r="GH1651" s="271"/>
      <c r="GI1651" s="271"/>
      <c r="GJ1651" s="271"/>
      <c r="GK1651" s="271"/>
      <c r="GL1651" s="271"/>
      <c r="GM1651" s="271"/>
      <c r="GN1651" s="271"/>
      <c r="GO1651" s="271"/>
      <c r="GP1651" s="271"/>
      <c r="GQ1651" s="271"/>
      <c r="GR1651" s="271"/>
      <c r="GS1651" s="271"/>
      <c r="GT1651" s="271"/>
      <c r="GU1651" s="271"/>
      <c r="GV1651" s="271"/>
      <c r="GW1651" s="271"/>
      <c r="GX1651" s="271"/>
      <c r="GY1651" s="271"/>
      <c r="GZ1651" s="271"/>
      <c r="HA1651" s="271"/>
      <c r="HB1651" s="271"/>
      <c r="HC1651" s="271"/>
      <c r="HD1651" s="271"/>
      <c r="HE1651" s="271"/>
      <c r="HF1651" s="271"/>
      <c r="HG1651" s="271"/>
      <c r="HH1651" s="271"/>
      <c r="HI1651" s="271"/>
      <c r="HJ1651" s="271"/>
      <c r="HK1651" s="271"/>
      <c r="HL1651" s="271"/>
      <c r="HM1651" s="271"/>
      <c r="HN1651" s="271"/>
      <c r="HO1651" s="271"/>
      <c r="HP1651" s="271"/>
      <c r="HQ1651" s="271"/>
      <c r="HR1651" s="271"/>
      <c r="HS1651" s="271"/>
      <c r="HT1651" s="271"/>
      <c r="HU1651" s="271"/>
      <c r="HV1651" s="271"/>
      <c r="HW1651" s="271"/>
      <c r="HX1651" s="271"/>
      <c r="HY1651" s="271"/>
      <c r="HZ1651" s="271"/>
      <c r="IA1651" s="271"/>
      <c r="IB1651" s="271"/>
      <c r="IC1651" s="271"/>
      <c r="ID1651" s="271"/>
      <c r="IE1651" s="271"/>
      <c r="IF1651" s="271"/>
      <c r="IG1651" s="271"/>
      <c r="IH1651" s="271"/>
      <c r="II1651" s="271"/>
      <c r="IJ1651" s="271"/>
      <c r="IK1651" s="271"/>
      <c r="IL1651" s="271"/>
      <c r="IM1651" s="271"/>
      <c r="IN1651" s="271"/>
      <c r="IO1651" s="271"/>
      <c r="IP1651" s="271"/>
      <c r="IQ1651" s="271"/>
      <c r="IR1651" s="271"/>
      <c r="IS1651" s="271"/>
      <c r="IT1651" s="271"/>
      <c r="IU1651" s="271"/>
      <c r="IV1651" s="271"/>
    </row>
    <row r="1652" spans="1:256" s="250" customFormat="1" x14ac:dyDescent="0.2">
      <c r="A1652" s="240" t="s">
        <v>1247</v>
      </c>
      <c r="B1652" s="278">
        <v>38403.552083333336</v>
      </c>
      <c r="C1652" s="278">
        <v>38404.635416666664</v>
      </c>
      <c r="D1652" s="240" t="s">
        <v>1471</v>
      </c>
      <c r="E1652" s="240" t="s">
        <v>1472</v>
      </c>
      <c r="F1652" s="240"/>
      <c r="G1652" s="240">
        <v>50</v>
      </c>
      <c r="H1652" s="240"/>
      <c r="I1652" s="240"/>
      <c r="J1652" s="240"/>
      <c r="K1652" s="240"/>
      <c r="L1652" s="240"/>
      <c r="M1652" s="240">
        <v>1761</v>
      </c>
      <c r="N1652" s="240"/>
      <c r="O1652" s="240">
        <v>515</v>
      </c>
      <c r="P1652" s="240"/>
      <c r="Q1652" s="240">
        <v>876</v>
      </c>
      <c r="R1652" s="240"/>
      <c r="S1652" s="240">
        <v>9.7000000000000003E-2</v>
      </c>
      <c r="T1652" s="240"/>
      <c r="U1652" s="240">
        <v>1.37</v>
      </c>
      <c r="V1652" s="240"/>
      <c r="W1652" s="240">
        <v>19</v>
      </c>
      <c r="X1652" s="240"/>
      <c r="Y1652" s="240">
        <v>2020</v>
      </c>
      <c r="Z1652" s="240"/>
      <c r="AA1652" s="240">
        <v>3070</v>
      </c>
      <c r="AB1652" s="240"/>
      <c r="AC1652" s="240">
        <v>8750</v>
      </c>
      <c r="AD1652" s="240" t="s">
        <v>1784</v>
      </c>
      <c r="AE1652" s="240">
        <v>18</v>
      </c>
      <c r="AF1652" s="240"/>
      <c r="AG1652" s="240">
        <v>430</v>
      </c>
      <c r="AH1652" s="240" t="s">
        <v>1784</v>
      </c>
      <c r="AI1652" s="240">
        <v>5</v>
      </c>
      <c r="AJ1652" s="240" t="s">
        <v>1784</v>
      </c>
      <c r="AK1652" s="240">
        <v>2.5</v>
      </c>
      <c r="AL1652" s="240"/>
      <c r="AM1652" s="240">
        <v>7.37</v>
      </c>
      <c r="AN1652" s="240"/>
      <c r="AO1652" s="240">
        <v>169</v>
      </c>
      <c r="AP1652" s="240"/>
      <c r="AQ1652" s="240">
        <v>110</v>
      </c>
      <c r="AR1652" s="240"/>
      <c r="AS1652" s="240"/>
      <c r="AT1652" s="240"/>
      <c r="AU1652" s="240"/>
      <c r="AV1652" s="240"/>
      <c r="AW1652" s="240"/>
      <c r="AX1652" s="240"/>
      <c r="AY1652" s="240"/>
      <c r="AZ1652" s="240"/>
      <c r="BA1652" s="240"/>
      <c r="BB1652" s="240"/>
      <c r="BC1652" s="240"/>
      <c r="BD1652" s="240"/>
      <c r="BE1652" s="240"/>
      <c r="BF1652" s="240"/>
      <c r="BG1652" s="240"/>
      <c r="BH1652" s="240"/>
      <c r="BI1652" s="240"/>
      <c r="BJ1652" s="240"/>
      <c r="BK1652" s="240"/>
      <c r="BL1652" s="240"/>
      <c r="BM1652" s="240"/>
      <c r="BN1652" s="240"/>
      <c r="BO1652" s="240"/>
      <c r="BP1652" s="240"/>
      <c r="BQ1652" s="240"/>
      <c r="BR1652" s="240"/>
      <c r="BS1652" s="240"/>
      <c r="BT1652" s="240"/>
      <c r="BU1652" s="240"/>
      <c r="BV1652" s="240"/>
      <c r="BW1652" s="240"/>
      <c r="BX1652" s="240"/>
      <c r="BY1652" s="240"/>
      <c r="BZ1652" s="240"/>
      <c r="CA1652" s="240">
        <v>50</v>
      </c>
      <c r="CB1652" s="240"/>
      <c r="CC1652" s="240"/>
      <c r="CD1652" s="240"/>
      <c r="CE1652" s="240"/>
      <c r="CF1652" s="240"/>
      <c r="CG1652" s="240"/>
      <c r="CH1652" s="240"/>
      <c r="CI1652" s="240"/>
      <c r="CJ1652" s="240"/>
      <c r="CK1652" s="240"/>
      <c r="CL1652" s="240"/>
      <c r="CM1652" s="240"/>
      <c r="CN1652" s="240"/>
      <c r="CO1652" s="240"/>
      <c r="CP1652" s="240"/>
      <c r="CQ1652" s="240"/>
      <c r="CR1652" s="240"/>
      <c r="CS1652" s="240"/>
      <c r="CT1652" s="240"/>
      <c r="CU1652" s="240"/>
      <c r="CV1652" s="240"/>
      <c r="CW1652" s="240"/>
      <c r="CX1652" s="271"/>
      <c r="CY1652" s="271"/>
      <c r="CZ1652" s="271"/>
      <c r="DA1652" s="271"/>
      <c r="DB1652" s="271"/>
      <c r="DC1652" s="271"/>
      <c r="DD1652" s="271"/>
      <c r="DE1652" s="271"/>
      <c r="DF1652" s="271"/>
      <c r="DG1652" s="271"/>
      <c r="DH1652" s="271"/>
      <c r="DI1652" s="271"/>
      <c r="DJ1652" s="271"/>
      <c r="DK1652" s="271"/>
      <c r="DL1652" s="271"/>
      <c r="DM1652" s="271"/>
      <c r="DN1652" s="271"/>
      <c r="DO1652" s="271"/>
      <c r="DP1652" s="271"/>
      <c r="DQ1652" s="271"/>
      <c r="DR1652" s="271"/>
      <c r="DS1652" s="271"/>
      <c r="DT1652" s="271"/>
      <c r="DU1652" s="271"/>
      <c r="DV1652" s="271"/>
      <c r="DW1652" s="271"/>
      <c r="DX1652" s="271"/>
      <c r="DY1652" s="271"/>
      <c r="DZ1652" s="271"/>
      <c r="EA1652" s="271"/>
      <c r="EB1652" s="271"/>
      <c r="EC1652" s="271"/>
      <c r="ED1652" s="271"/>
      <c r="EE1652" s="271"/>
      <c r="EF1652" s="271"/>
      <c r="EG1652" s="271"/>
      <c r="EH1652" s="271"/>
      <c r="EI1652" s="271"/>
      <c r="EJ1652" s="271"/>
      <c r="EK1652" s="271"/>
      <c r="EL1652" s="271"/>
      <c r="EM1652" s="271"/>
      <c r="EN1652" s="271"/>
      <c r="EO1652" s="271"/>
      <c r="EP1652" s="271"/>
      <c r="EQ1652" s="271"/>
      <c r="ER1652" s="271"/>
      <c r="ES1652" s="271"/>
      <c r="ET1652" s="271"/>
      <c r="EU1652" s="271"/>
      <c r="EV1652" s="271"/>
      <c r="EW1652" s="271"/>
      <c r="EX1652" s="271"/>
      <c r="EY1652" s="271"/>
      <c r="EZ1652" s="271"/>
      <c r="FA1652" s="271"/>
      <c r="FB1652" s="271"/>
      <c r="FC1652" s="271"/>
      <c r="FD1652" s="271"/>
      <c r="FE1652" s="271"/>
      <c r="FF1652" s="271"/>
      <c r="FG1652" s="271"/>
      <c r="FH1652" s="271"/>
      <c r="FI1652" s="271"/>
      <c r="FJ1652" s="271"/>
      <c r="FK1652" s="271"/>
      <c r="FL1652" s="271"/>
      <c r="FM1652" s="271"/>
      <c r="FN1652" s="271"/>
      <c r="FO1652" s="271"/>
      <c r="FP1652" s="271"/>
      <c r="FQ1652" s="271"/>
      <c r="FR1652" s="271"/>
      <c r="FS1652" s="271"/>
      <c r="FT1652" s="271"/>
      <c r="FU1652" s="271"/>
      <c r="FV1652" s="271"/>
      <c r="FW1652" s="271"/>
      <c r="FX1652" s="271"/>
      <c r="FY1652" s="271"/>
      <c r="FZ1652" s="271"/>
      <c r="GA1652" s="271"/>
      <c r="GB1652" s="271"/>
      <c r="GC1652" s="271"/>
      <c r="GD1652" s="271"/>
      <c r="GE1652" s="271"/>
      <c r="GF1652" s="271"/>
      <c r="GG1652" s="271"/>
      <c r="GH1652" s="271"/>
      <c r="GI1652" s="271"/>
      <c r="GJ1652" s="271"/>
      <c r="GK1652" s="271"/>
      <c r="GL1652" s="271"/>
      <c r="GM1652" s="271"/>
      <c r="GN1652" s="271"/>
      <c r="GO1652" s="271"/>
      <c r="GP1652" s="271"/>
      <c r="GQ1652" s="271"/>
      <c r="GR1652" s="271"/>
      <c r="GS1652" s="271"/>
      <c r="GT1652" s="271"/>
      <c r="GU1652" s="271"/>
      <c r="GV1652" s="271"/>
      <c r="GW1652" s="271"/>
      <c r="GX1652" s="271"/>
      <c r="GY1652" s="271"/>
      <c r="GZ1652" s="271"/>
      <c r="HA1652" s="271"/>
      <c r="HB1652" s="271"/>
      <c r="HC1652" s="271"/>
      <c r="HD1652" s="271"/>
      <c r="HE1652" s="271"/>
      <c r="HF1652" s="271"/>
      <c r="HG1652" s="271"/>
      <c r="HH1652" s="271"/>
      <c r="HI1652" s="271"/>
      <c r="HJ1652" s="271"/>
      <c r="HK1652" s="271"/>
      <c r="HL1652" s="271"/>
      <c r="HM1652" s="271"/>
      <c r="HN1652" s="271"/>
      <c r="HO1652" s="271"/>
      <c r="HP1652" s="271"/>
      <c r="HQ1652" s="271"/>
      <c r="HR1652" s="271"/>
      <c r="HS1652" s="271"/>
      <c r="HT1652" s="271"/>
      <c r="HU1652" s="271"/>
      <c r="HV1652" s="271"/>
      <c r="HW1652" s="271"/>
      <c r="HX1652" s="271"/>
      <c r="HY1652" s="271"/>
      <c r="HZ1652" s="271"/>
      <c r="IA1652" s="271"/>
      <c r="IB1652" s="271"/>
      <c r="IC1652" s="271"/>
      <c r="ID1652" s="271"/>
      <c r="IE1652" s="271"/>
      <c r="IF1652" s="271"/>
      <c r="IG1652" s="271"/>
      <c r="IH1652" s="271"/>
      <c r="II1652" s="271"/>
      <c r="IJ1652" s="271"/>
      <c r="IK1652" s="271"/>
      <c r="IL1652" s="271"/>
      <c r="IM1652" s="271"/>
      <c r="IN1652" s="271"/>
      <c r="IO1652" s="271"/>
      <c r="IP1652" s="271"/>
      <c r="IQ1652" s="271"/>
      <c r="IR1652" s="271"/>
      <c r="IS1652" s="271"/>
      <c r="IT1652" s="271"/>
      <c r="IU1652" s="271"/>
      <c r="IV1652" s="271"/>
    </row>
    <row r="1653" spans="1:256" s="250" customFormat="1" x14ac:dyDescent="0.2">
      <c r="A1653" s="240" t="s">
        <v>1247</v>
      </c>
      <c r="B1653" s="278">
        <v>38429.166666666664</v>
      </c>
      <c r="C1653" s="278">
        <v>38430.170138888891</v>
      </c>
      <c r="D1653" s="240" t="s">
        <v>1473</v>
      </c>
      <c r="E1653" s="240" t="s">
        <v>1474</v>
      </c>
      <c r="F1653" s="240"/>
      <c r="G1653" s="240">
        <v>50</v>
      </c>
      <c r="H1653" s="240"/>
      <c r="I1653" s="240"/>
      <c r="J1653" s="240"/>
      <c r="K1653" s="240"/>
      <c r="L1653" s="240"/>
      <c r="M1653" s="240">
        <v>1012</v>
      </c>
      <c r="N1653" s="240"/>
      <c r="O1653" s="240">
        <v>262</v>
      </c>
      <c r="P1653" s="240"/>
      <c r="Q1653" s="240">
        <v>5150</v>
      </c>
      <c r="R1653" s="240"/>
      <c r="S1653" s="240">
        <v>5.0999999999999997E-2</v>
      </c>
      <c r="T1653" s="240"/>
      <c r="U1653" s="240">
        <v>2.23</v>
      </c>
      <c r="V1653" s="240"/>
      <c r="W1653" s="240">
        <v>19</v>
      </c>
      <c r="X1653" s="240"/>
      <c r="Y1653" s="240">
        <v>1590</v>
      </c>
      <c r="Z1653" s="240"/>
      <c r="AA1653" s="240">
        <v>2700</v>
      </c>
      <c r="AB1653" s="240"/>
      <c r="AC1653" s="240">
        <v>8060</v>
      </c>
      <c r="AD1653" s="240" t="s">
        <v>1784</v>
      </c>
      <c r="AE1653" s="240">
        <v>18</v>
      </c>
      <c r="AF1653" s="240"/>
      <c r="AG1653" s="240">
        <v>210</v>
      </c>
      <c r="AH1653" s="240" t="s">
        <v>1784</v>
      </c>
      <c r="AI1653" s="240">
        <v>5</v>
      </c>
      <c r="AJ1653" s="240" t="s">
        <v>1784</v>
      </c>
      <c r="AK1653" s="240">
        <v>2.5</v>
      </c>
      <c r="AL1653" s="240"/>
      <c r="AM1653" s="240">
        <v>7.42</v>
      </c>
      <c r="AN1653" s="240"/>
      <c r="AO1653" s="240">
        <v>191</v>
      </c>
      <c r="AP1653" s="240" t="s">
        <v>1784</v>
      </c>
      <c r="AQ1653" s="240">
        <v>40</v>
      </c>
      <c r="AR1653" s="240"/>
      <c r="AS1653" s="240"/>
      <c r="AT1653" s="240"/>
      <c r="AU1653" s="240"/>
      <c r="AV1653" s="240"/>
      <c r="AW1653" s="240"/>
      <c r="AX1653" s="240"/>
      <c r="AY1653" s="240"/>
      <c r="AZ1653" s="240"/>
      <c r="BA1653" s="240"/>
      <c r="BB1653" s="240"/>
      <c r="BC1653" s="240"/>
      <c r="BD1653" s="240"/>
      <c r="BE1653" s="240"/>
      <c r="BF1653" s="240"/>
      <c r="BG1653" s="240"/>
      <c r="BH1653" s="240"/>
      <c r="BI1653" s="240"/>
      <c r="BJ1653" s="240"/>
      <c r="BK1653" s="240"/>
      <c r="BL1653" s="240"/>
      <c r="BM1653" s="240"/>
      <c r="BN1653" s="240"/>
      <c r="BO1653" s="240"/>
      <c r="BP1653" s="240"/>
      <c r="BQ1653" s="240"/>
      <c r="BR1653" s="240"/>
      <c r="BS1653" s="240"/>
      <c r="BT1653" s="240"/>
      <c r="BU1653" s="240"/>
      <c r="BV1653" s="240"/>
      <c r="BW1653" s="240"/>
      <c r="BX1653" s="240"/>
      <c r="BY1653" s="240"/>
      <c r="BZ1653" s="240" t="s">
        <v>1784</v>
      </c>
      <c r="CA1653" s="240">
        <v>40</v>
      </c>
      <c r="CB1653" s="240"/>
      <c r="CC1653" s="240"/>
      <c r="CD1653" s="240"/>
      <c r="CE1653" s="240"/>
      <c r="CF1653" s="240"/>
      <c r="CG1653" s="240"/>
      <c r="CH1653" s="240"/>
      <c r="CI1653" s="240"/>
      <c r="CJ1653" s="240"/>
      <c r="CK1653" s="240"/>
      <c r="CL1653" s="240"/>
      <c r="CM1653" s="240"/>
      <c r="CN1653" s="240"/>
      <c r="CO1653" s="240"/>
      <c r="CP1653" s="240"/>
      <c r="CQ1653" s="240"/>
      <c r="CR1653" s="240"/>
      <c r="CS1653" s="240"/>
      <c r="CT1653" s="240"/>
      <c r="CU1653" s="240"/>
      <c r="CV1653" s="240"/>
      <c r="CW1653" s="240"/>
      <c r="CX1653" s="271"/>
      <c r="CY1653" s="271"/>
      <c r="CZ1653" s="271"/>
      <c r="DA1653" s="271"/>
      <c r="DB1653" s="271"/>
      <c r="DC1653" s="271"/>
      <c r="DD1653" s="271"/>
      <c r="DE1653" s="271"/>
      <c r="DF1653" s="271"/>
      <c r="DG1653" s="271"/>
      <c r="DH1653" s="271"/>
      <c r="DI1653" s="271"/>
      <c r="DJ1653" s="271"/>
      <c r="DK1653" s="271"/>
      <c r="DL1653" s="271"/>
      <c r="DM1653" s="271"/>
      <c r="DN1653" s="271"/>
      <c r="DO1653" s="271"/>
      <c r="DP1653" s="271"/>
      <c r="DQ1653" s="271"/>
      <c r="DR1653" s="271"/>
      <c r="DS1653" s="271"/>
      <c r="DT1653" s="271"/>
      <c r="DU1653" s="271"/>
      <c r="DV1653" s="271"/>
      <c r="DW1653" s="271"/>
      <c r="DX1653" s="271"/>
      <c r="DY1653" s="271"/>
      <c r="DZ1653" s="271"/>
      <c r="EA1653" s="271"/>
      <c r="EB1653" s="271"/>
      <c r="EC1653" s="271"/>
      <c r="ED1653" s="271"/>
      <c r="EE1653" s="271"/>
      <c r="EF1653" s="271"/>
      <c r="EG1653" s="271"/>
      <c r="EH1653" s="271"/>
      <c r="EI1653" s="271"/>
      <c r="EJ1653" s="271"/>
      <c r="EK1653" s="271"/>
      <c r="EL1653" s="271"/>
      <c r="EM1653" s="271"/>
      <c r="EN1653" s="271"/>
      <c r="EO1653" s="271"/>
      <c r="EP1653" s="271"/>
      <c r="EQ1653" s="271"/>
      <c r="ER1653" s="271"/>
      <c r="ES1653" s="271"/>
      <c r="ET1653" s="271"/>
      <c r="EU1653" s="271"/>
      <c r="EV1653" s="271"/>
      <c r="EW1653" s="271"/>
      <c r="EX1653" s="271"/>
      <c r="EY1653" s="271"/>
      <c r="EZ1653" s="271"/>
      <c r="FA1653" s="271"/>
      <c r="FB1653" s="271"/>
      <c r="FC1653" s="271"/>
      <c r="FD1653" s="271"/>
      <c r="FE1653" s="271"/>
      <c r="FF1653" s="271"/>
      <c r="FG1653" s="271"/>
      <c r="FH1653" s="271"/>
      <c r="FI1653" s="271"/>
      <c r="FJ1653" s="271"/>
      <c r="FK1653" s="271"/>
      <c r="FL1653" s="271"/>
      <c r="FM1653" s="271"/>
      <c r="FN1653" s="271"/>
      <c r="FO1653" s="271"/>
      <c r="FP1653" s="271"/>
      <c r="FQ1653" s="271"/>
      <c r="FR1653" s="271"/>
      <c r="FS1653" s="271"/>
      <c r="FT1653" s="271"/>
      <c r="FU1653" s="271"/>
      <c r="FV1653" s="271"/>
      <c r="FW1653" s="271"/>
      <c r="FX1653" s="271"/>
      <c r="FY1653" s="271"/>
      <c r="FZ1653" s="271"/>
      <c r="GA1653" s="271"/>
      <c r="GB1653" s="271"/>
      <c r="GC1653" s="271"/>
      <c r="GD1653" s="271"/>
      <c r="GE1653" s="271"/>
      <c r="GF1653" s="271"/>
      <c r="GG1653" s="271"/>
      <c r="GH1653" s="271"/>
      <c r="GI1653" s="271"/>
      <c r="GJ1653" s="271"/>
      <c r="GK1653" s="271"/>
      <c r="GL1653" s="271"/>
      <c r="GM1653" s="271"/>
      <c r="GN1653" s="271"/>
      <c r="GO1653" s="271"/>
      <c r="GP1653" s="271"/>
      <c r="GQ1653" s="271"/>
      <c r="GR1653" s="271"/>
      <c r="GS1653" s="271"/>
      <c r="GT1653" s="271"/>
      <c r="GU1653" s="271"/>
      <c r="GV1653" s="271"/>
      <c r="GW1653" s="271"/>
      <c r="GX1653" s="271"/>
      <c r="GY1653" s="271"/>
      <c r="GZ1653" s="271"/>
      <c r="HA1653" s="271"/>
      <c r="HB1653" s="271"/>
      <c r="HC1653" s="271"/>
      <c r="HD1653" s="271"/>
      <c r="HE1653" s="271"/>
      <c r="HF1653" s="271"/>
      <c r="HG1653" s="271"/>
      <c r="HH1653" s="271"/>
      <c r="HI1653" s="271"/>
      <c r="HJ1653" s="271"/>
      <c r="HK1653" s="271"/>
      <c r="HL1653" s="271"/>
      <c r="HM1653" s="271"/>
      <c r="HN1653" s="271"/>
      <c r="HO1653" s="271"/>
      <c r="HP1653" s="271"/>
      <c r="HQ1653" s="271"/>
      <c r="HR1653" s="271"/>
      <c r="HS1653" s="271"/>
      <c r="HT1653" s="271"/>
      <c r="HU1653" s="271"/>
      <c r="HV1653" s="271"/>
      <c r="HW1653" s="271"/>
      <c r="HX1653" s="271"/>
      <c r="HY1653" s="271"/>
      <c r="HZ1653" s="271"/>
      <c r="IA1653" s="271"/>
      <c r="IB1653" s="271"/>
      <c r="IC1653" s="271"/>
      <c r="ID1653" s="271"/>
      <c r="IE1653" s="271"/>
      <c r="IF1653" s="271"/>
      <c r="IG1653" s="271"/>
      <c r="IH1653" s="271"/>
      <c r="II1653" s="271"/>
      <c r="IJ1653" s="271"/>
      <c r="IK1653" s="271"/>
      <c r="IL1653" s="271"/>
      <c r="IM1653" s="271"/>
      <c r="IN1653" s="271"/>
      <c r="IO1653" s="271"/>
      <c r="IP1653" s="271"/>
      <c r="IQ1653" s="271"/>
      <c r="IR1653" s="271"/>
      <c r="IS1653" s="271"/>
      <c r="IT1653" s="271"/>
      <c r="IU1653" s="271"/>
      <c r="IV1653" s="271"/>
    </row>
    <row r="1654" spans="1:256" s="250" customFormat="1" x14ac:dyDescent="0.2">
      <c r="A1654" s="240" t="s">
        <v>1247</v>
      </c>
      <c r="B1654" s="278">
        <v>38430.180555555555</v>
      </c>
      <c r="C1654" s="278">
        <v>38431.541666666664</v>
      </c>
      <c r="D1654" s="240" t="s">
        <v>1475</v>
      </c>
      <c r="E1654" s="240" t="s">
        <v>1476</v>
      </c>
      <c r="F1654" s="240"/>
      <c r="G1654" s="240">
        <v>50</v>
      </c>
      <c r="H1654" s="240"/>
      <c r="I1654" s="240"/>
      <c r="J1654" s="240"/>
      <c r="K1654" s="240"/>
      <c r="L1654" s="240"/>
      <c r="M1654" s="240">
        <v>3168</v>
      </c>
      <c r="N1654" s="240"/>
      <c r="O1654" s="240">
        <v>88.4</v>
      </c>
      <c r="P1654" s="240"/>
      <c r="Q1654" s="240">
        <v>182</v>
      </c>
      <c r="R1654" s="240"/>
      <c r="S1654" s="240">
        <v>0.29599999999999999</v>
      </c>
      <c r="T1654" s="240"/>
      <c r="U1654" s="240">
        <v>2.1800000000000002</v>
      </c>
      <c r="V1654" s="240"/>
      <c r="W1654" s="240">
        <v>23</v>
      </c>
      <c r="X1654" s="240"/>
      <c r="Y1654" s="240">
        <v>388</v>
      </c>
      <c r="Z1654" s="240"/>
      <c r="AA1654" s="240">
        <v>656</v>
      </c>
      <c r="AB1654" s="240"/>
      <c r="AC1654" s="240">
        <v>2330</v>
      </c>
      <c r="AD1654" s="240" t="s">
        <v>1784</v>
      </c>
      <c r="AE1654" s="240">
        <v>18</v>
      </c>
      <c r="AF1654" s="240"/>
      <c r="AG1654" s="240">
        <v>55</v>
      </c>
      <c r="AH1654" s="240"/>
      <c r="AI1654" s="240">
        <v>19</v>
      </c>
      <c r="AJ1654" s="240" t="s">
        <v>1784</v>
      </c>
      <c r="AK1654" s="240">
        <v>2.5</v>
      </c>
      <c r="AL1654" s="240"/>
      <c r="AM1654" s="240">
        <v>7.51</v>
      </c>
      <c r="AN1654" s="240"/>
      <c r="AO1654" s="240">
        <v>148</v>
      </c>
      <c r="AP1654" s="240" t="s">
        <v>1784</v>
      </c>
      <c r="AQ1654" s="240">
        <v>40</v>
      </c>
      <c r="AR1654" s="240"/>
      <c r="AS1654" s="240"/>
      <c r="AT1654" s="240"/>
      <c r="AU1654" s="240"/>
      <c r="AV1654" s="240"/>
      <c r="AW1654" s="240"/>
      <c r="AX1654" s="240"/>
      <c r="AY1654" s="240"/>
      <c r="AZ1654" s="240"/>
      <c r="BA1654" s="240"/>
      <c r="BB1654" s="240"/>
      <c r="BC1654" s="240"/>
      <c r="BD1654" s="240"/>
      <c r="BE1654" s="240"/>
      <c r="BF1654" s="240"/>
      <c r="BG1654" s="240"/>
      <c r="BH1654" s="240"/>
      <c r="BI1654" s="240"/>
      <c r="BJ1654" s="240"/>
      <c r="BK1654" s="240"/>
      <c r="BL1654" s="240"/>
      <c r="BM1654" s="240"/>
      <c r="BN1654" s="240"/>
      <c r="BO1654" s="240"/>
      <c r="BP1654" s="240"/>
      <c r="BQ1654" s="240"/>
      <c r="BR1654" s="240"/>
      <c r="BS1654" s="240"/>
      <c r="BT1654" s="240"/>
      <c r="BU1654" s="240"/>
      <c r="BV1654" s="240"/>
      <c r="BW1654" s="240"/>
      <c r="BX1654" s="240"/>
      <c r="BY1654" s="240"/>
      <c r="BZ1654" s="240" t="s">
        <v>1784</v>
      </c>
      <c r="CA1654" s="240">
        <v>40</v>
      </c>
      <c r="CB1654" s="240"/>
      <c r="CC1654" s="240"/>
      <c r="CD1654" s="240"/>
      <c r="CE1654" s="240"/>
      <c r="CF1654" s="240"/>
      <c r="CG1654" s="240"/>
      <c r="CH1654" s="240"/>
      <c r="CI1654" s="240"/>
      <c r="CJ1654" s="240"/>
      <c r="CK1654" s="240"/>
      <c r="CL1654" s="240"/>
      <c r="CM1654" s="240"/>
      <c r="CN1654" s="240"/>
      <c r="CO1654" s="240"/>
      <c r="CP1654" s="240"/>
      <c r="CQ1654" s="240"/>
      <c r="CR1654" s="240"/>
      <c r="CS1654" s="240"/>
      <c r="CT1654" s="240"/>
      <c r="CU1654" s="240"/>
      <c r="CV1654" s="240"/>
      <c r="CW1654" s="240"/>
      <c r="CX1654" s="271"/>
      <c r="CY1654" s="271"/>
      <c r="CZ1654" s="271"/>
      <c r="DA1654" s="271"/>
      <c r="DB1654" s="271"/>
      <c r="DC1654" s="271"/>
      <c r="DD1654" s="271"/>
      <c r="DE1654" s="271"/>
      <c r="DF1654" s="271"/>
      <c r="DG1654" s="271"/>
      <c r="DH1654" s="271"/>
      <c r="DI1654" s="271"/>
      <c r="DJ1654" s="271"/>
      <c r="DK1654" s="271"/>
      <c r="DL1654" s="271"/>
      <c r="DM1654" s="271"/>
      <c r="DN1654" s="271"/>
      <c r="DO1654" s="271"/>
      <c r="DP1654" s="271"/>
      <c r="DQ1654" s="271"/>
      <c r="DR1654" s="271"/>
      <c r="DS1654" s="271"/>
      <c r="DT1654" s="271"/>
      <c r="DU1654" s="271"/>
      <c r="DV1654" s="271"/>
      <c r="DW1654" s="271"/>
      <c r="DX1654" s="271"/>
      <c r="DY1654" s="271"/>
      <c r="DZ1654" s="271"/>
      <c r="EA1654" s="271"/>
      <c r="EB1654" s="271"/>
      <c r="EC1654" s="271"/>
      <c r="ED1654" s="271"/>
      <c r="EE1654" s="271"/>
      <c r="EF1654" s="271"/>
      <c r="EG1654" s="271"/>
      <c r="EH1654" s="271"/>
      <c r="EI1654" s="271"/>
      <c r="EJ1654" s="271"/>
      <c r="EK1654" s="271"/>
      <c r="EL1654" s="271"/>
      <c r="EM1654" s="271"/>
      <c r="EN1654" s="271"/>
      <c r="EO1654" s="271"/>
      <c r="EP1654" s="271"/>
      <c r="EQ1654" s="271"/>
      <c r="ER1654" s="271"/>
      <c r="ES1654" s="271"/>
      <c r="ET1654" s="271"/>
      <c r="EU1654" s="271"/>
      <c r="EV1654" s="271"/>
      <c r="EW1654" s="271"/>
      <c r="EX1654" s="271"/>
      <c r="EY1654" s="271"/>
      <c r="EZ1654" s="271"/>
      <c r="FA1654" s="271"/>
      <c r="FB1654" s="271"/>
      <c r="FC1654" s="271"/>
      <c r="FD1654" s="271"/>
      <c r="FE1654" s="271"/>
      <c r="FF1654" s="271"/>
      <c r="FG1654" s="271"/>
      <c r="FH1654" s="271"/>
      <c r="FI1654" s="271"/>
      <c r="FJ1654" s="271"/>
      <c r="FK1654" s="271"/>
      <c r="FL1654" s="271"/>
      <c r="FM1654" s="271"/>
      <c r="FN1654" s="271"/>
      <c r="FO1654" s="271"/>
      <c r="FP1654" s="271"/>
      <c r="FQ1654" s="271"/>
      <c r="FR1654" s="271"/>
      <c r="FS1654" s="271"/>
      <c r="FT1654" s="271"/>
      <c r="FU1654" s="271"/>
      <c r="FV1654" s="271"/>
      <c r="FW1654" s="271"/>
      <c r="FX1654" s="271"/>
      <c r="FY1654" s="271"/>
      <c r="FZ1654" s="271"/>
      <c r="GA1654" s="271"/>
      <c r="GB1654" s="271"/>
      <c r="GC1654" s="271"/>
      <c r="GD1654" s="271"/>
      <c r="GE1654" s="271"/>
      <c r="GF1654" s="271"/>
      <c r="GG1654" s="271"/>
      <c r="GH1654" s="271"/>
      <c r="GI1654" s="271"/>
      <c r="GJ1654" s="271"/>
      <c r="GK1654" s="271"/>
      <c r="GL1654" s="271"/>
      <c r="GM1654" s="271"/>
      <c r="GN1654" s="271"/>
      <c r="GO1654" s="271"/>
      <c r="GP1654" s="271"/>
      <c r="GQ1654" s="271"/>
      <c r="GR1654" s="271"/>
      <c r="GS1654" s="271"/>
      <c r="GT1654" s="271"/>
      <c r="GU1654" s="271"/>
      <c r="GV1654" s="271"/>
      <c r="GW1654" s="271"/>
      <c r="GX1654" s="271"/>
      <c r="GY1654" s="271"/>
      <c r="GZ1654" s="271"/>
      <c r="HA1654" s="271"/>
      <c r="HB1654" s="271"/>
      <c r="HC1654" s="271"/>
      <c r="HD1654" s="271"/>
      <c r="HE1654" s="271"/>
      <c r="HF1654" s="271"/>
      <c r="HG1654" s="271"/>
      <c r="HH1654" s="271"/>
      <c r="HI1654" s="271"/>
      <c r="HJ1654" s="271"/>
      <c r="HK1654" s="271"/>
      <c r="HL1654" s="271"/>
      <c r="HM1654" s="271"/>
      <c r="HN1654" s="271"/>
      <c r="HO1654" s="271"/>
      <c r="HP1654" s="271"/>
      <c r="HQ1654" s="271"/>
      <c r="HR1654" s="271"/>
      <c r="HS1654" s="271"/>
      <c r="HT1654" s="271"/>
      <c r="HU1654" s="271"/>
      <c r="HV1654" s="271"/>
      <c r="HW1654" s="271"/>
      <c r="HX1654" s="271"/>
      <c r="HY1654" s="271"/>
      <c r="HZ1654" s="271"/>
      <c r="IA1654" s="271"/>
      <c r="IB1654" s="271"/>
      <c r="IC1654" s="271"/>
      <c r="ID1654" s="271"/>
      <c r="IE1654" s="271"/>
      <c r="IF1654" s="271"/>
      <c r="IG1654" s="271"/>
      <c r="IH1654" s="271"/>
      <c r="II1654" s="271"/>
      <c r="IJ1654" s="271"/>
      <c r="IK1654" s="271"/>
      <c r="IL1654" s="271"/>
      <c r="IM1654" s="271"/>
      <c r="IN1654" s="271"/>
      <c r="IO1654" s="271"/>
      <c r="IP1654" s="271"/>
      <c r="IQ1654" s="271"/>
      <c r="IR1654" s="271"/>
      <c r="IS1654" s="271"/>
      <c r="IT1654" s="271"/>
      <c r="IU1654" s="271"/>
      <c r="IV1654" s="271"/>
    </row>
    <row r="1655" spans="1:256" s="250" customFormat="1" x14ac:dyDescent="0.2">
      <c r="A1655" s="240" t="s">
        <v>1247</v>
      </c>
      <c r="B1655" s="278">
        <v>38470.652777777781</v>
      </c>
      <c r="C1655" s="278"/>
      <c r="D1655" s="240" t="s">
        <v>1477</v>
      </c>
      <c r="E1655" s="240" t="s">
        <v>1478</v>
      </c>
      <c r="F1655" s="240"/>
      <c r="G1655" s="240">
        <v>10</v>
      </c>
      <c r="H1655" s="240"/>
      <c r="I1655" s="240"/>
      <c r="J1655" s="240"/>
      <c r="K1655" s="240">
        <v>3.6</v>
      </c>
      <c r="L1655" s="240"/>
      <c r="M1655" s="240"/>
      <c r="N1655" s="240" t="s">
        <v>1784</v>
      </c>
      <c r="O1655" s="240">
        <v>3</v>
      </c>
      <c r="P1655" s="240"/>
      <c r="Q1655" s="240">
        <v>30</v>
      </c>
      <c r="R1655" s="240"/>
      <c r="S1655" s="240">
        <v>0.06</v>
      </c>
      <c r="T1655" s="240"/>
      <c r="U1655" s="240">
        <v>0.42</v>
      </c>
      <c r="V1655" s="240"/>
      <c r="W1655" s="240">
        <v>9</v>
      </c>
      <c r="X1655" s="240"/>
      <c r="Y1655" s="240">
        <v>167</v>
      </c>
      <c r="Z1655" s="240"/>
      <c r="AA1655" s="240">
        <v>289</v>
      </c>
      <c r="AB1655" s="240"/>
      <c r="AC1655" s="240">
        <v>1490</v>
      </c>
      <c r="AD1655" s="240" t="s">
        <v>1784</v>
      </c>
      <c r="AE1655" s="240">
        <v>18</v>
      </c>
      <c r="AF1655" s="240" t="s">
        <v>1784</v>
      </c>
      <c r="AG1655" s="240">
        <v>18</v>
      </c>
      <c r="AH1655" s="240" t="s">
        <v>1784</v>
      </c>
      <c r="AI1655" s="240">
        <v>5</v>
      </c>
      <c r="AJ1655" s="240" t="s">
        <v>1784</v>
      </c>
      <c r="AK1655" s="240">
        <v>2.5</v>
      </c>
      <c r="AL1655" s="240"/>
      <c r="AM1655" s="240">
        <v>8.2100000000000009</v>
      </c>
      <c r="AN1655" s="240"/>
      <c r="AO1655" s="240">
        <v>234</v>
      </c>
      <c r="AP1655" s="240"/>
      <c r="AQ1655" s="240"/>
      <c r="AR1655" s="240"/>
      <c r="AS1655" s="240"/>
      <c r="AT1655" s="240"/>
      <c r="AU1655" s="240"/>
      <c r="AV1655" s="240"/>
      <c r="AW1655" s="240"/>
      <c r="AX1655" s="240"/>
      <c r="AY1655" s="240"/>
      <c r="AZ1655" s="240"/>
      <c r="BA1655" s="240"/>
      <c r="BB1655" s="240"/>
      <c r="BC1655" s="240"/>
      <c r="BD1655" s="240"/>
      <c r="BE1655" s="240"/>
      <c r="BF1655" s="240"/>
      <c r="BG1655" s="240"/>
      <c r="BH1655" s="240"/>
      <c r="BI1655" s="240"/>
      <c r="BJ1655" s="240"/>
      <c r="BK1655" s="240"/>
      <c r="BL1655" s="240"/>
      <c r="BM1655" s="240"/>
      <c r="BN1655" s="240"/>
      <c r="BO1655" s="240"/>
      <c r="BP1655" s="240"/>
      <c r="BQ1655" s="240"/>
      <c r="BR1655" s="240"/>
      <c r="BS1655" s="240"/>
      <c r="BT1655" s="240"/>
      <c r="BU1655" s="240"/>
      <c r="BV1655" s="240"/>
      <c r="BW1655" s="240"/>
      <c r="BX1655" s="240"/>
      <c r="BY1655" s="240"/>
      <c r="BZ1655" s="240"/>
      <c r="CA1655" s="240"/>
      <c r="CB1655" s="240"/>
      <c r="CC1655" s="240"/>
      <c r="CD1655" s="240"/>
      <c r="CE1655" s="240"/>
      <c r="CF1655" s="240"/>
      <c r="CG1655" s="240"/>
      <c r="CH1655" s="240"/>
      <c r="CI1655" s="240"/>
      <c r="CJ1655" s="240"/>
      <c r="CK1655" s="240"/>
      <c r="CL1655" s="240"/>
      <c r="CM1655" s="240"/>
      <c r="CN1655" s="240"/>
      <c r="CO1655" s="240"/>
      <c r="CP1655" s="240"/>
      <c r="CQ1655" s="240"/>
      <c r="CR1655" s="240"/>
      <c r="CS1655" s="240"/>
      <c r="CT1655" s="240"/>
      <c r="CU1655" s="240"/>
      <c r="CV1655" s="240"/>
      <c r="CW1655" s="240"/>
      <c r="CX1655" s="271"/>
      <c r="CY1655" s="271"/>
      <c r="CZ1655" s="271"/>
      <c r="DA1655" s="271"/>
      <c r="DB1655" s="271"/>
      <c r="DC1655" s="271"/>
      <c r="DD1655" s="271"/>
      <c r="DE1655" s="271"/>
      <c r="DF1655" s="271"/>
      <c r="DG1655" s="271"/>
      <c r="DH1655" s="271"/>
      <c r="DI1655" s="271"/>
      <c r="DJ1655" s="271"/>
      <c r="DK1655" s="271"/>
      <c r="DL1655" s="271"/>
      <c r="DM1655" s="271"/>
      <c r="DN1655" s="271"/>
      <c r="DO1655" s="271"/>
      <c r="DP1655" s="271"/>
      <c r="DQ1655" s="271"/>
      <c r="DR1655" s="271"/>
      <c r="DS1655" s="271"/>
      <c r="DT1655" s="271"/>
      <c r="DU1655" s="271"/>
      <c r="DV1655" s="271"/>
      <c r="DW1655" s="271"/>
      <c r="DX1655" s="271"/>
      <c r="DY1655" s="271"/>
      <c r="DZ1655" s="271"/>
      <c r="EA1655" s="271"/>
      <c r="EB1655" s="271"/>
      <c r="EC1655" s="271"/>
      <c r="ED1655" s="271"/>
      <c r="EE1655" s="271"/>
      <c r="EF1655" s="271"/>
      <c r="EG1655" s="271"/>
      <c r="EH1655" s="271"/>
      <c r="EI1655" s="271"/>
      <c r="EJ1655" s="271"/>
      <c r="EK1655" s="271"/>
      <c r="EL1655" s="271"/>
      <c r="EM1655" s="271"/>
      <c r="EN1655" s="271"/>
      <c r="EO1655" s="271"/>
      <c r="EP1655" s="271"/>
      <c r="EQ1655" s="271"/>
      <c r="ER1655" s="271"/>
      <c r="ES1655" s="271"/>
      <c r="ET1655" s="271"/>
      <c r="EU1655" s="271"/>
      <c r="EV1655" s="271"/>
      <c r="EW1655" s="271"/>
      <c r="EX1655" s="271"/>
      <c r="EY1655" s="271"/>
      <c r="EZ1655" s="271"/>
      <c r="FA1655" s="271"/>
      <c r="FB1655" s="271"/>
      <c r="FC1655" s="271"/>
      <c r="FD1655" s="271"/>
      <c r="FE1655" s="271"/>
      <c r="FF1655" s="271"/>
      <c r="FG1655" s="271"/>
      <c r="FH1655" s="271"/>
      <c r="FI1655" s="271"/>
      <c r="FJ1655" s="271"/>
      <c r="FK1655" s="271"/>
      <c r="FL1655" s="271"/>
      <c r="FM1655" s="271"/>
      <c r="FN1655" s="271"/>
      <c r="FO1655" s="271"/>
      <c r="FP1655" s="271"/>
      <c r="FQ1655" s="271"/>
      <c r="FR1655" s="271"/>
      <c r="FS1655" s="271"/>
      <c r="FT1655" s="271"/>
      <c r="FU1655" s="271"/>
      <c r="FV1655" s="271"/>
      <c r="FW1655" s="271"/>
      <c r="FX1655" s="271"/>
      <c r="FY1655" s="271"/>
      <c r="FZ1655" s="271"/>
      <c r="GA1655" s="271"/>
      <c r="GB1655" s="271"/>
      <c r="GC1655" s="271"/>
      <c r="GD1655" s="271"/>
      <c r="GE1655" s="271"/>
      <c r="GF1655" s="271"/>
      <c r="GG1655" s="271"/>
      <c r="GH1655" s="271"/>
      <c r="GI1655" s="271"/>
      <c r="GJ1655" s="271"/>
      <c r="GK1655" s="271"/>
      <c r="GL1655" s="271"/>
      <c r="GM1655" s="271"/>
      <c r="GN1655" s="271"/>
      <c r="GO1655" s="271"/>
      <c r="GP1655" s="271"/>
      <c r="GQ1655" s="271"/>
      <c r="GR1655" s="271"/>
      <c r="GS1655" s="271"/>
      <c r="GT1655" s="271"/>
      <c r="GU1655" s="271"/>
      <c r="GV1655" s="271"/>
      <c r="GW1655" s="271"/>
      <c r="GX1655" s="271"/>
      <c r="GY1655" s="271"/>
      <c r="GZ1655" s="271"/>
      <c r="HA1655" s="271"/>
      <c r="HB1655" s="271"/>
      <c r="HC1655" s="271"/>
      <c r="HD1655" s="271"/>
      <c r="HE1655" s="271"/>
      <c r="HF1655" s="271"/>
      <c r="HG1655" s="271"/>
      <c r="HH1655" s="271"/>
      <c r="HI1655" s="271"/>
      <c r="HJ1655" s="271"/>
      <c r="HK1655" s="271"/>
      <c r="HL1655" s="271"/>
      <c r="HM1655" s="271"/>
      <c r="HN1655" s="271"/>
      <c r="HO1655" s="271"/>
      <c r="HP1655" s="271"/>
      <c r="HQ1655" s="271"/>
      <c r="HR1655" s="271"/>
      <c r="HS1655" s="271"/>
      <c r="HT1655" s="271"/>
      <c r="HU1655" s="271"/>
      <c r="HV1655" s="271"/>
      <c r="HW1655" s="271"/>
      <c r="HX1655" s="271"/>
      <c r="HY1655" s="271"/>
      <c r="HZ1655" s="271"/>
      <c r="IA1655" s="271"/>
      <c r="IB1655" s="271"/>
      <c r="IC1655" s="271"/>
      <c r="ID1655" s="271"/>
      <c r="IE1655" s="271"/>
      <c r="IF1655" s="271"/>
      <c r="IG1655" s="271"/>
      <c r="IH1655" s="271"/>
      <c r="II1655" s="271"/>
      <c r="IJ1655" s="271"/>
      <c r="IK1655" s="271"/>
      <c r="IL1655" s="271"/>
      <c r="IM1655" s="271"/>
      <c r="IN1655" s="271"/>
      <c r="IO1655" s="271"/>
      <c r="IP1655" s="271"/>
      <c r="IQ1655" s="271"/>
      <c r="IR1655" s="271"/>
      <c r="IS1655" s="271"/>
      <c r="IT1655" s="271"/>
      <c r="IU1655" s="271"/>
      <c r="IV1655" s="271"/>
    </row>
    <row r="1656" spans="1:256" s="250" customFormat="1" x14ac:dyDescent="0.2">
      <c r="A1656" s="240" t="s">
        <v>1247</v>
      </c>
      <c r="B1656" s="278">
        <v>38738.006944444445</v>
      </c>
      <c r="C1656" s="278">
        <v>38738.729166666664</v>
      </c>
      <c r="D1656" s="240" t="s">
        <v>1479</v>
      </c>
      <c r="E1656" s="240" t="s">
        <v>1480</v>
      </c>
      <c r="F1656" s="240"/>
      <c r="G1656" s="240">
        <v>50</v>
      </c>
      <c r="H1656" s="240"/>
      <c r="I1656" s="240"/>
      <c r="J1656" s="240"/>
      <c r="K1656" s="240"/>
      <c r="L1656" s="240"/>
      <c r="M1656" s="240">
        <v>417.04</v>
      </c>
      <c r="N1656" s="240"/>
      <c r="O1656" s="240">
        <v>32.299999999999997</v>
      </c>
      <c r="P1656" s="240"/>
      <c r="Q1656" s="240"/>
      <c r="R1656" s="240" t="s">
        <v>1784</v>
      </c>
      <c r="S1656" s="240">
        <v>1.4999999999999999E-2</v>
      </c>
      <c r="T1656" s="240"/>
      <c r="U1656" s="240">
        <v>0.87</v>
      </c>
      <c r="V1656" s="240"/>
      <c r="W1656" s="240">
        <v>11</v>
      </c>
      <c r="X1656" s="240"/>
      <c r="Y1656" s="240">
        <v>2230</v>
      </c>
      <c r="Z1656" s="240"/>
      <c r="AA1656" s="240">
        <v>3500</v>
      </c>
      <c r="AB1656" s="240"/>
      <c r="AC1656" s="240">
        <v>10700</v>
      </c>
      <c r="AD1656" s="240" t="s">
        <v>1784</v>
      </c>
      <c r="AE1656" s="240">
        <v>18</v>
      </c>
      <c r="AF1656" s="240" t="s">
        <v>1784</v>
      </c>
      <c r="AG1656" s="240">
        <v>18</v>
      </c>
      <c r="AH1656" s="240" t="s">
        <v>1784</v>
      </c>
      <c r="AI1656" s="240">
        <v>25</v>
      </c>
      <c r="AJ1656" s="240" t="s">
        <v>1784</v>
      </c>
      <c r="AK1656" s="240">
        <v>12.5</v>
      </c>
      <c r="AL1656" s="240"/>
      <c r="AM1656" s="240">
        <v>7.77</v>
      </c>
      <c r="AN1656" s="240"/>
      <c r="AO1656" s="240">
        <v>218</v>
      </c>
      <c r="AP1656" s="240" t="s">
        <v>1784</v>
      </c>
      <c r="AQ1656" s="240">
        <v>40</v>
      </c>
      <c r="AR1656" s="240"/>
      <c r="AS1656" s="240"/>
      <c r="AT1656" s="240"/>
      <c r="AU1656" s="240"/>
      <c r="AV1656" s="240"/>
      <c r="AW1656" s="240"/>
      <c r="AX1656" s="240"/>
      <c r="AY1656" s="240"/>
      <c r="AZ1656" s="240"/>
      <c r="BA1656" s="240"/>
      <c r="BB1656" s="240"/>
      <c r="BC1656" s="240"/>
      <c r="BD1656" s="240"/>
      <c r="BE1656" s="240"/>
      <c r="BF1656" s="240"/>
      <c r="BG1656" s="240"/>
      <c r="BH1656" s="240"/>
      <c r="BI1656" s="240"/>
      <c r="BJ1656" s="240"/>
      <c r="BK1656" s="240"/>
      <c r="BL1656" s="240"/>
      <c r="BM1656" s="240"/>
      <c r="BN1656" s="240"/>
      <c r="BO1656" s="240"/>
      <c r="BP1656" s="240"/>
      <c r="BQ1656" s="240"/>
      <c r="BR1656" s="240"/>
      <c r="BS1656" s="240"/>
      <c r="BT1656" s="240"/>
      <c r="BU1656" s="240"/>
      <c r="BV1656" s="240"/>
      <c r="BW1656" s="240"/>
      <c r="BX1656" s="240"/>
      <c r="BY1656" s="240"/>
      <c r="BZ1656" s="240" t="s">
        <v>1784</v>
      </c>
      <c r="CA1656" s="240">
        <v>40</v>
      </c>
      <c r="CB1656" s="240"/>
      <c r="CC1656" s="240"/>
      <c r="CD1656" s="240"/>
      <c r="CE1656" s="240"/>
      <c r="CF1656" s="240"/>
      <c r="CG1656" s="240"/>
      <c r="CH1656" s="240"/>
      <c r="CI1656" s="240"/>
      <c r="CJ1656" s="240"/>
      <c r="CK1656" s="240"/>
      <c r="CL1656" s="240"/>
      <c r="CM1656" s="240"/>
      <c r="CN1656" s="240"/>
      <c r="CO1656" s="240"/>
      <c r="CP1656" s="240"/>
      <c r="CQ1656" s="240"/>
      <c r="CR1656" s="240"/>
      <c r="CS1656" s="240"/>
      <c r="CT1656" s="240"/>
      <c r="CU1656" s="240"/>
      <c r="CV1656" s="240"/>
      <c r="CW1656" s="240"/>
      <c r="CX1656" s="271"/>
      <c r="CY1656" s="271"/>
      <c r="CZ1656" s="271"/>
      <c r="DA1656" s="271"/>
      <c r="DB1656" s="271"/>
      <c r="DC1656" s="271"/>
      <c r="DD1656" s="271"/>
      <c r="DE1656" s="271"/>
      <c r="DF1656" s="271"/>
      <c r="DG1656" s="271"/>
      <c r="DH1656" s="271"/>
      <c r="DI1656" s="271"/>
      <c r="DJ1656" s="271"/>
      <c r="DK1656" s="271"/>
      <c r="DL1656" s="271"/>
      <c r="DM1656" s="271"/>
      <c r="DN1656" s="271"/>
      <c r="DO1656" s="271"/>
      <c r="DP1656" s="271"/>
      <c r="DQ1656" s="271"/>
      <c r="DR1656" s="271"/>
      <c r="DS1656" s="271"/>
      <c r="DT1656" s="271"/>
      <c r="DU1656" s="271"/>
      <c r="DV1656" s="271"/>
      <c r="DW1656" s="271"/>
      <c r="DX1656" s="271"/>
      <c r="DY1656" s="271"/>
      <c r="DZ1656" s="271"/>
      <c r="EA1656" s="271"/>
      <c r="EB1656" s="271"/>
      <c r="EC1656" s="271"/>
      <c r="ED1656" s="271"/>
      <c r="EE1656" s="271"/>
      <c r="EF1656" s="271"/>
      <c r="EG1656" s="271"/>
      <c r="EH1656" s="271"/>
      <c r="EI1656" s="271"/>
      <c r="EJ1656" s="271"/>
      <c r="EK1656" s="271"/>
      <c r="EL1656" s="271"/>
      <c r="EM1656" s="271"/>
      <c r="EN1656" s="271"/>
      <c r="EO1656" s="271"/>
      <c r="EP1656" s="271"/>
      <c r="EQ1656" s="271"/>
      <c r="ER1656" s="271"/>
      <c r="ES1656" s="271"/>
      <c r="ET1656" s="271"/>
      <c r="EU1656" s="271"/>
      <c r="EV1656" s="271"/>
      <c r="EW1656" s="271"/>
      <c r="EX1656" s="271"/>
      <c r="EY1656" s="271"/>
      <c r="EZ1656" s="271"/>
      <c r="FA1656" s="271"/>
      <c r="FB1656" s="271"/>
      <c r="FC1656" s="271"/>
      <c r="FD1656" s="271"/>
      <c r="FE1656" s="271"/>
      <c r="FF1656" s="271"/>
      <c r="FG1656" s="271"/>
      <c r="FH1656" s="271"/>
      <c r="FI1656" s="271"/>
      <c r="FJ1656" s="271"/>
      <c r="FK1656" s="271"/>
      <c r="FL1656" s="271"/>
      <c r="FM1656" s="271"/>
      <c r="FN1656" s="271"/>
      <c r="FO1656" s="271"/>
      <c r="FP1656" s="271"/>
      <c r="FQ1656" s="271"/>
      <c r="FR1656" s="271"/>
      <c r="FS1656" s="271"/>
      <c r="FT1656" s="271"/>
      <c r="FU1656" s="271"/>
      <c r="FV1656" s="271"/>
      <c r="FW1656" s="271"/>
      <c r="FX1656" s="271"/>
      <c r="FY1656" s="271"/>
      <c r="FZ1656" s="271"/>
      <c r="GA1656" s="271"/>
      <c r="GB1656" s="271"/>
      <c r="GC1656" s="271"/>
      <c r="GD1656" s="271"/>
      <c r="GE1656" s="271"/>
      <c r="GF1656" s="271"/>
      <c r="GG1656" s="271"/>
      <c r="GH1656" s="271"/>
      <c r="GI1656" s="271"/>
      <c r="GJ1656" s="271"/>
      <c r="GK1656" s="271"/>
      <c r="GL1656" s="271"/>
      <c r="GM1656" s="271"/>
      <c r="GN1656" s="271"/>
      <c r="GO1656" s="271"/>
      <c r="GP1656" s="271"/>
      <c r="GQ1656" s="271"/>
      <c r="GR1656" s="271"/>
      <c r="GS1656" s="271"/>
      <c r="GT1656" s="271"/>
      <c r="GU1656" s="271"/>
      <c r="GV1656" s="271"/>
      <c r="GW1656" s="271"/>
      <c r="GX1656" s="271"/>
      <c r="GY1656" s="271"/>
      <c r="GZ1656" s="271"/>
      <c r="HA1656" s="271"/>
      <c r="HB1656" s="271"/>
      <c r="HC1656" s="271"/>
      <c r="HD1656" s="271"/>
      <c r="HE1656" s="271"/>
      <c r="HF1656" s="271"/>
      <c r="HG1656" s="271"/>
      <c r="HH1656" s="271"/>
      <c r="HI1656" s="271"/>
      <c r="HJ1656" s="271"/>
      <c r="HK1656" s="271"/>
      <c r="HL1656" s="271"/>
      <c r="HM1656" s="271"/>
      <c r="HN1656" s="271"/>
      <c r="HO1656" s="271"/>
      <c r="HP1656" s="271"/>
      <c r="HQ1656" s="271"/>
      <c r="HR1656" s="271"/>
      <c r="HS1656" s="271"/>
      <c r="HT1656" s="271"/>
      <c r="HU1656" s="271"/>
      <c r="HV1656" s="271"/>
      <c r="HW1656" s="271"/>
      <c r="HX1656" s="271"/>
      <c r="HY1656" s="271"/>
      <c r="HZ1656" s="271"/>
      <c r="IA1656" s="271"/>
      <c r="IB1656" s="271"/>
      <c r="IC1656" s="271"/>
      <c r="ID1656" s="271"/>
      <c r="IE1656" s="271"/>
      <c r="IF1656" s="271"/>
      <c r="IG1656" s="271"/>
      <c r="IH1656" s="271"/>
      <c r="II1656" s="271"/>
      <c r="IJ1656" s="271"/>
      <c r="IK1656" s="271"/>
      <c r="IL1656" s="271"/>
      <c r="IM1656" s="271"/>
      <c r="IN1656" s="271"/>
      <c r="IO1656" s="271"/>
      <c r="IP1656" s="271"/>
      <c r="IQ1656" s="271"/>
      <c r="IR1656" s="271"/>
      <c r="IS1656" s="271"/>
      <c r="IT1656" s="271"/>
      <c r="IU1656" s="271"/>
      <c r="IV1656" s="271"/>
    </row>
    <row r="1657" spans="1:256" s="250" customFormat="1" x14ac:dyDescent="0.2">
      <c r="A1657" s="240" t="s">
        <v>1247</v>
      </c>
      <c r="B1657" s="278">
        <v>38759.927083333336</v>
      </c>
      <c r="C1657" s="278">
        <v>38760.201388888891</v>
      </c>
      <c r="D1657" s="240" t="s">
        <v>1481</v>
      </c>
      <c r="E1657" s="240" t="s">
        <v>1482</v>
      </c>
      <c r="F1657" s="240"/>
      <c r="G1657" s="240">
        <v>50</v>
      </c>
      <c r="H1657" s="240"/>
      <c r="I1657" s="240"/>
      <c r="J1657" s="240"/>
      <c r="K1657" s="240"/>
      <c r="L1657" s="240"/>
      <c r="M1657" s="240">
        <v>88.19</v>
      </c>
      <c r="N1657" s="240"/>
      <c r="O1657" s="240">
        <v>47.4</v>
      </c>
      <c r="P1657" s="240"/>
      <c r="Q1657" s="240">
        <v>111</v>
      </c>
      <c r="R1657" s="240"/>
      <c r="S1657" s="240">
        <v>1.7000000000000001E-2</v>
      </c>
      <c r="T1657" s="240"/>
      <c r="U1657" s="240">
        <v>0.82</v>
      </c>
      <c r="V1657" s="240"/>
      <c r="W1657" s="240">
        <v>16</v>
      </c>
      <c r="X1657" s="240"/>
      <c r="Y1657" s="240">
        <v>1760</v>
      </c>
      <c r="Z1657" s="240"/>
      <c r="AA1657" s="240">
        <v>3020</v>
      </c>
      <c r="AB1657" s="240"/>
      <c r="AC1657" s="240">
        <v>9170</v>
      </c>
      <c r="AD1657" s="240" t="s">
        <v>1784</v>
      </c>
      <c r="AE1657" s="240">
        <v>18</v>
      </c>
      <c r="AF1657" s="240"/>
      <c r="AG1657" s="240">
        <v>29</v>
      </c>
      <c r="AH1657" s="240" t="s">
        <v>1784</v>
      </c>
      <c r="AI1657" s="240">
        <v>5</v>
      </c>
      <c r="AJ1657" s="240" t="s">
        <v>1784</v>
      </c>
      <c r="AK1657" s="240">
        <v>2.5</v>
      </c>
      <c r="AL1657" s="240"/>
      <c r="AM1657" s="240">
        <v>8.02</v>
      </c>
      <c r="AN1657" s="240"/>
      <c r="AO1657" s="240">
        <v>248</v>
      </c>
      <c r="AP1657" s="240"/>
      <c r="AQ1657" s="240"/>
      <c r="AR1657" s="240"/>
      <c r="AS1657" s="240"/>
      <c r="AT1657" s="240"/>
      <c r="AU1657" s="240"/>
      <c r="AV1657" s="240"/>
      <c r="AW1657" s="240"/>
      <c r="AX1657" s="240"/>
      <c r="AY1657" s="240"/>
      <c r="AZ1657" s="240"/>
      <c r="BA1657" s="240"/>
      <c r="BB1657" s="240"/>
      <c r="BC1657" s="240"/>
      <c r="BD1657" s="240"/>
      <c r="BE1657" s="240"/>
      <c r="BF1657" s="240"/>
      <c r="BG1657" s="240"/>
      <c r="BH1657" s="240"/>
      <c r="BI1657" s="240"/>
      <c r="BJ1657" s="240"/>
      <c r="BK1657" s="240"/>
      <c r="BL1657" s="240"/>
      <c r="BM1657" s="240"/>
      <c r="BN1657" s="240"/>
      <c r="BO1657" s="240"/>
      <c r="BP1657" s="240"/>
      <c r="BQ1657" s="240"/>
      <c r="BR1657" s="240"/>
      <c r="BS1657" s="240"/>
      <c r="BT1657" s="240"/>
      <c r="BU1657" s="240"/>
      <c r="BV1657" s="240"/>
      <c r="BW1657" s="240"/>
      <c r="BX1657" s="240"/>
      <c r="BY1657" s="240"/>
      <c r="BZ1657" s="240"/>
      <c r="CA1657" s="240"/>
      <c r="CB1657" s="240"/>
      <c r="CC1657" s="240"/>
      <c r="CD1657" s="240"/>
      <c r="CE1657" s="240"/>
      <c r="CF1657" s="240"/>
      <c r="CG1657" s="240"/>
      <c r="CH1657" s="240"/>
      <c r="CI1657" s="240"/>
      <c r="CJ1657" s="240"/>
      <c r="CK1657" s="240"/>
      <c r="CL1657" s="240"/>
      <c r="CM1657" s="240"/>
      <c r="CN1657" s="240"/>
      <c r="CO1657" s="240"/>
      <c r="CP1657" s="240"/>
      <c r="CQ1657" s="240"/>
      <c r="CR1657" s="240"/>
      <c r="CS1657" s="240"/>
      <c r="CT1657" s="240"/>
      <c r="CU1657" s="240"/>
      <c r="CV1657" s="240"/>
      <c r="CW1657" s="240"/>
      <c r="CX1657" s="271"/>
      <c r="CY1657" s="271"/>
      <c r="CZ1657" s="271"/>
      <c r="DA1657" s="271"/>
      <c r="DB1657" s="271"/>
      <c r="DC1657" s="271"/>
      <c r="DD1657" s="271"/>
      <c r="DE1657" s="271"/>
      <c r="DF1657" s="271"/>
      <c r="DG1657" s="271"/>
      <c r="DH1657" s="271"/>
      <c r="DI1657" s="271"/>
      <c r="DJ1657" s="271"/>
      <c r="DK1657" s="271"/>
      <c r="DL1657" s="271"/>
      <c r="DM1657" s="271"/>
      <c r="DN1657" s="271"/>
      <c r="DO1657" s="271"/>
      <c r="DP1657" s="271"/>
      <c r="DQ1657" s="271"/>
      <c r="DR1657" s="271"/>
      <c r="DS1657" s="271"/>
      <c r="DT1657" s="271"/>
      <c r="DU1657" s="271"/>
      <c r="DV1657" s="271"/>
      <c r="DW1657" s="271"/>
      <c r="DX1657" s="271"/>
      <c r="DY1657" s="271"/>
      <c r="DZ1657" s="271"/>
      <c r="EA1657" s="271"/>
      <c r="EB1657" s="271"/>
      <c r="EC1657" s="271"/>
      <c r="ED1657" s="271"/>
      <c r="EE1657" s="271"/>
      <c r="EF1657" s="271"/>
      <c r="EG1657" s="271"/>
      <c r="EH1657" s="271"/>
      <c r="EI1657" s="271"/>
      <c r="EJ1657" s="271"/>
      <c r="EK1657" s="271"/>
      <c r="EL1657" s="271"/>
      <c r="EM1657" s="271"/>
      <c r="EN1657" s="271"/>
      <c r="EO1657" s="271"/>
      <c r="EP1657" s="271"/>
      <c r="EQ1657" s="271"/>
      <c r="ER1657" s="271"/>
      <c r="ES1657" s="271"/>
      <c r="ET1657" s="271"/>
      <c r="EU1657" s="271"/>
      <c r="EV1657" s="271"/>
      <c r="EW1657" s="271"/>
      <c r="EX1657" s="271"/>
      <c r="EY1657" s="271"/>
      <c r="EZ1657" s="271"/>
      <c r="FA1657" s="271"/>
      <c r="FB1657" s="271"/>
      <c r="FC1657" s="271"/>
      <c r="FD1657" s="271"/>
      <c r="FE1657" s="271"/>
      <c r="FF1657" s="271"/>
      <c r="FG1657" s="271"/>
      <c r="FH1657" s="271"/>
      <c r="FI1657" s="271"/>
      <c r="FJ1657" s="271"/>
      <c r="FK1657" s="271"/>
      <c r="FL1657" s="271"/>
      <c r="FM1657" s="271"/>
      <c r="FN1657" s="271"/>
      <c r="FO1657" s="271"/>
      <c r="FP1657" s="271"/>
      <c r="FQ1657" s="271"/>
      <c r="FR1657" s="271"/>
      <c r="FS1657" s="271"/>
      <c r="FT1657" s="271"/>
      <c r="FU1657" s="271"/>
      <c r="FV1657" s="271"/>
      <c r="FW1657" s="271"/>
      <c r="FX1657" s="271"/>
      <c r="FY1657" s="271"/>
      <c r="FZ1657" s="271"/>
      <c r="GA1657" s="271"/>
      <c r="GB1657" s="271"/>
      <c r="GC1657" s="271"/>
      <c r="GD1657" s="271"/>
      <c r="GE1657" s="271"/>
      <c r="GF1657" s="271"/>
      <c r="GG1657" s="271"/>
      <c r="GH1657" s="271"/>
      <c r="GI1657" s="271"/>
      <c r="GJ1657" s="271"/>
      <c r="GK1657" s="271"/>
      <c r="GL1657" s="271"/>
      <c r="GM1657" s="271"/>
      <c r="GN1657" s="271"/>
      <c r="GO1657" s="271"/>
      <c r="GP1657" s="271"/>
      <c r="GQ1657" s="271"/>
      <c r="GR1657" s="271"/>
      <c r="GS1657" s="271"/>
      <c r="GT1657" s="271"/>
      <c r="GU1657" s="271"/>
      <c r="GV1657" s="271"/>
      <c r="GW1657" s="271"/>
      <c r="GX1657" s="271"/>
      <c r="GY1657" s="271"/>
      <c r="GZ1657" s="271"/>
      <c r="HA1657" s="271"/>
      <c r="HB1657" s="271"/>
      <c r="HC1657" s="271"/>
      <c r="HD1657" s="271"/>
      <c r="HE1657" s="271"/>
      <c r="HF1657" s="271"/>
      <c r="HG1657" s="271"/>
      <c r="HH1657" s="271"/>
      <c r="HI1657" s="271"/>
      <c r="HJ1657" s="271"/>
      <c r="HK1657" s="271"/>
      <c r="HL1657" s="271"/>
      <c r="HM1657" s="271"/>
      <c r="HN1657" s="271"/>
      <c r="HO1657" s="271"/>
      <c r="HP1657" s="271"/>
      <c r="HQ1657" s="271"/>
      <c r="HR1657" s="271"/>
      <c r="HS1657" s="271"/>
      <c r="HT1657" s="271"/>
      <c r="HU1657" s="271"/>
      <c r="HV1657" s="271"/>
      <c r="HW1657" s="271"/>
      <c r="HX1657" s="271"/>
      <c r="HY1657" s="271"/>
      <c r="HZ1657" s="271"/>
      <c r="IA1657" s="271"/>
      <c r="IB1657" s="271"/>
      <c r="IC1657" s="271"/>
      <c r="ID1657" s="271"/>
      <c r="IE1657" s="271"/>
      <c r="IF1657" s="271"/>
      <c r="IG1657" s="271"/>
      <c r="IH1657" s="271"/>
      <c r="II1657" s="271"/>
      <c r="IJ1657" s="271"/>
      <c r="IK1657" s="271"/>
      <c r="IL1657" s="271"/>
      <c r="IM1657" s="271"/>
      <c r="IN1657" s="271"/>
      <c r="IO1657" s="271"/>
      <c r="IP1657" s="271"/>
      <c r="IQ1657" s="271"/>
      <c r="IR1657" s="271"/>
      <c r="IS1657" s="271"/>
      <c r="IT1657" s="271"/>
      <c r="IU1657" s="271"/>
      <c r="IV1657" s="271"/>
    </row>
    <row r="1658" spans="1:256" s="250" customFormat="1" x14ac:dyDescent="0.2">
      <c r="A1658" s="240" t="s">
        <v>1247</v>
      </c>
      <c r="B1658" s="278">
        <v>38764.256944444445</v>
      </c>
      <c r="C1658" s="278">
        <v>38765.263888888891</v>
      </c>
      <c r="D1658" s="240" t="s">
        <v>1483</v>
      </c>
      <c r="E1658" s="240" t="s">
        <v>1484</v>
      </c>
      <c r="F1658" s="240"/>
      <c r="G1658" s="240">
        <v>50</v>
      </c>
      <c r="H1658" s="240"/>
      <c r="I1658" s="240"/>
      <c r="J1658" s="240"/>
      <c r="K1658" s="240"/>
      <c r="L1658" s="240"/>
      <c r="M1658" s="240">
        <v>1347.37</v>
      </c>
      <c r="N1658" s="240"/>
      <c r="O1658" s="240">
        <v>236</v>
      </c>
      <c r="P1658" s="240"/>
      <c r="Q1658" s="240">
        <v>481</v>
      </c>
      <c r="R1658" s="240"/>
      <c r="S1658" s="240">
        <v>0.30599999999999999</v>
      </c>
      <c r="T1658" s="240"/>
      <c r="U1658" s="240">
        <v>2.42</v>
      </c>
      <c r="V1658" s="240"/>
      <c r="W1658" s="240">
        <v>29</v>
      </c>
      <c r="X1658" s="240"/>
      <c r="Y1658" s="240">
        <v>2600</v>
      </c>
      <c r="Z1658" s="240"/>
      <c r="AA1658" s="240">
        <v>4270</v>
      </c>
      <c r="AB1658" s="240"/>
      <c r="AC1658" s="240">
        <v>12200</v>
      </c>
      <c r="AD1658" s="240" t="s">
        <v>1784</v>
      </c>
      <c r="AE1658" s="240">
        <v>18</v>
      </c>
      <c r="AF1658" s="240"/>
      <c r="AG1658" s="240">
        <v>170</v>
      </c>
      <c r="AH1658" s="240" t="s">
        <v>1784</v>
      </c>
      <c r="AI1658" s="240">
        <v>5</v>
      </c>
      <c r="AJ1658" s="240" t="s">
        <v>1784</v>
      </c>
      <c r="AK1658" s="240">
        <v>2.5</v>
      </c>
      <c r="AL1658" s="240"/>
      <c r="AM1658" s="240">
        <v>7.18</v>
      </c>
      <c r="AN1658" s="240"/>
      <c r="AO1658" s="240">
        <v>154</v>
      </c>
      <c r="AP1658" s="240" t="s">
        <v>1784</v>
      </c>
      <c r="AQ1658" s="240">
        <v>40</v>
      </c>
      <c r="AR1658" s="240"/>
      <c r="AS1658" s="240"/>
      <c r="AT1658" s="240"/>
      <c r="AU1658" s="240"/>
      <c r="AV1658" s="240"/>
      <c r="AW1658" s="240"/>
      <c r="AX1658" s="240"/>
      <c r="AY1658" s="240"/>
      <c r="AZ1658" s="240"/>
      <c r="BA1658" s="240"/>
      <c r="BB1658" s="240"/>
      <c r="BC1658" s="240"/>
      <c r="BD1658" s="240"/>
      <c r="BE1658" s="240"/>
      <c r="BF1658" s="240"/>
      <c r="BG1658" s="240"/>
      <c r="BH1658" s="240"/>
      <c r="BI1658" s="240"/>
      <c r="BJ1658" s="240"/>
      <c r="BK1658" s="240"/>
      <c r="BL1658" s="240"/>
      <c r="BM1658" s="240"/>
      <c r="BN1658" s="240"/>
      <c r="BO1658" s="240"/>
      <c r="BP1658" s="240"/>
      <c r="BQ1658" s="240"/>
      <c r="BR1658" s="240"/>
      <c r="BS1658" s="240"/>
      <c r="BT1658" s="240"/>
      <c r="BU1658" s="240"/>
      <c r="BV1658" s="240"/>
      <c r="BW1658" s="240"/>
      <c r="BX1658" s="240"/>
      <c r="BY1658" s="240"/>
      <c r="BZ1658" s="240" t="s">
        <v>1784</v>
      </c>
      <c r="CA1658" s="240">
        <v>40</v>
      </c>
      <c r="CB1658" s="240"/>
      <c r="CC1658" s="240"/>
      <c r="CD1658" s="240"/>
      <c r="CE1658" s="240"/>
      <c r="CF1658" s="240"/>
      <c r="CG1658" s="240"/>
      <c r="CH1658" s="240"/>
      <c r="CI1658" s="240"/>
      <c r="CJ1658" s="240"/>
      <c r="CK1658" s="240"/>
      <c r="CL1658" s="240"/>
      <c r="CM1658" s="240"/>
      <c r="CN1658" s="240"/>
      <c r="CO1658" s="240"/>
      <c r="CP1658" s="240"/>
      <c r="CQ1658" s="240"/>
      <c r="CR1658" s="240"/>
      <c r="CS1658" s="240"/>
      <c r="CT1658" s="240"/>
      <c r="CU1658" s="240"/>
      <c r="CV1658" s="240"/>
      <c r="CW1658" s="240"/>
      <c r="CX1658" s="271"/>
      <c r="CY1658" s="271"/>
      <c r="CZ1658" s="271"/>
      <c r="DA1658" s="271"/>
      <c r="DB1658" s="271"/>
      <c r="DC1658" s="271"/>
      <c r="DD1658" s="271"/>
      <c r="DE1658" s="271"/>
      <c r="DF1658" s="271"/>
      <c r="DG1658" s="271"/>
      <c r="DH1658" s="271"/>
      <c r="DI1658" s="271"/>
      <c r="DJ1658" s="271"/>
      <c r="DK1658" s="271"/>
      <c r="DL1658" s="271"/>
      <c r="DM1658" s="271"/>
      <c r="DN1658" s="271"/>
      <c r="DO1658" s="271"/>
      <c r="DP1658" s="271"/>
      <c r="DQ1658" s="271"/>
      <c r="DR1658" s="271"/>
      <c r="DS1658" s="271"/>
      <c r="DT1658" s="271"/>
      <c r="DU1658" s="271"/>
      <c r="DV1658" s="271"/>
      <c r="DW1658" s="271"/>
      <c r="DX1658" s="271"/>
      <c r="DY1658" s="271"/>
      <c r="DZ1658" s="271"/>
      <c r="EA1658" s="271"/>
      <c r="EB1658" s="271"/>
      <c r="EC1658" s="271"/>
      <c r="ED1658" s="271"/>
      <c r="EE1658" s="271"/>
      <c r="EF1658" s="271"/>
      <c r="EG1658" s="271"/>
      <c r="EH1658" s="271"/>
      <c r="EI1658" s="271"/>
      <c r="EJ1658" s="271"/>
      <c r="EK1658" s="271"/>
      <c r="EL1658" s="271"/>
      <c r="EM1658" s="271"/>
      <c r="EN1658" s="271"/>
      <c r="EO1658" s="271"/>
      <c r="EP1658" s="271"/>
      <c r="EQ1658" s="271"/>
      <c r="ER1658" s="271"/>
      <c r="ES1658" s="271"/>
      <c r="ET1658" s="271"/>
      <c r="EU1658" s="271"/>
      <c r="EV1658" s="271"/>
      <c r="EW1658" s="271"/>
      <c r="EX1658" s="271"/>
      <c r="EY1658" s="271"/>
      <c r="EZ1658" s="271"/>
      <c r="FA1658" s="271"/>
      <c r="FB1658" s="271"/>
      <c r="FC1658" s="271"/>
      <c r="FD1658" s="271"/>
      <c r="FE1658" s="271"/>
      <c r="FF1658" s="271"/>
      <c r="FG1658" s="271"/>
      <c r="FH1658" s="271"/>
      <c r="FI1658" s="271"/>
      <c r="FJ1658" s="271"/>
      <c r="FK1658" s="271"/>
      <c r="FL1658" s="271"/>
      <c r="FM1658" s="271"/>
      <c r="FN1658" s="271"/>
      <c r="FO1658" s="271"/>
      <c r="FP1658" s="271"/>
      <c r="FQ1658" s="271"/>
      <c r="FR1658" s="271"/>
      <c r="FS1658" s="271"/>
      <c r="FT1658" s="271"/>
      <c r="FU1658" s="271"/>
      <c r="FV1658" s="271"/>
      <c r="FW1658" s="271"/>
      <c r="FX1658" s="271"/>
      <c r="FY1658" s="271"/>
      <c r="FZ1658" s="271"/>
      <c r="GA1658" s="271"/>
      <c r="GB1658" s="271"/>
      <c r="GC1658" s="271"/>
      <c r="GD1658" s="271"/>
      <c r="GE1658" s="271"/>
      <c r="GF1658" s="271"/>
      <c r="GG1658" s="271"/>
      <c r="GH1658" s="271"/>
      <c r="GI1658" s="271"/>
      <c r="GJ1658" s="271"/>
      <c r="GK1658" s="271"/>
      <c r="GL1658" s="271"/>
      <c r="GM1658" s="271"/>
      <c r="GN1658" s="271"/>
      <c r="GO1658" s="271"/>
      <c r="GP1658" s="271"/>
      <c r="GQ1658" s="271"/>
      <c r="GR1658" s="271"/>
      <c r="GS1658" s="271"/>
      <c r="GT1658" s="271"/>
      <c r="GU1658" s="271"/>
      <c r="GV1658" s="271"/>
      <c r="GW1658" s="271"/>
      <c r="GX1658" s="271"/>
      <c r="GY1658" s="271"/>
      <c r="GZ1658" s="271"/>
      <c r="HA1658" s="271"/>
      <c r="HB1658" s="271"/>
      <c r="HC1658" s="271"/>
      <c r="HD1658" s="271"/>
      <c r="HE1658" s="271"/>
      <c r="HF1658" s="271"/>
      <c r="HG1658" s="271"/>
      <c r="HH1658" s="271"/>
      <c r="HI1658" s="271"/>
      <c r="HJ1658" s="271"/>
      <c r="HK1658" s="271"/>
      <c r="HL1658" s="271"/>
      <c r="HM1658" s="271"/>
      <c r="HN1658" s="271"/>
      <c r="HO1658" s="271"/>
      <c r="HP1658" s="271"/>
      <c r="HQ1658" s="271"/>
      <c r="HR1658" s="271"/>
      <c r="HS1658" s="271"/>
      <c r="HT1658" s="271"/>
      <c r="HU1658" s="271"/>
      <c r="HV1658" s="271"/>
      <c r="HW1658" s="271"/>
      <c r="HX1658" s="271"/>
      <c r="HY1658" s="271"/>
      <c r="HZ1658" s="271"/>
      <c r="IA1658" s="271"/>
      <c r="IB1658" s="271"/>
      <c r="IC1658" s="271"/>
      <c r="ID1658" s="271"/>
      <c r="IE1658" s="271"/>
      <c r="IF1658" s="271"/>
      <c r="IG1658" s="271"/>
      <c r="IH1658" s="271"/>
      <c r="II1658" s="271"/>
      <c r="IJ1658" s="271"/>
      <c r="IK1658" s="271"/>
      <c r="IL1658" s="271"/>
      <c r="IM1658" s="271"/>
      <c r="IN1658" s="271"/>
      <c r="IO1658" s="271"/>
      <c r="IP1658" s="271"/>
      <c r="IQ1658" s="271"/>
      <c r="IR1658" s="271"/>
      <c r="IS1658" s="271"/>
      <c r="IT1658" s="271"/>
      <c r="IU1658" s="271"/>
      <c r="IV1658" s="271"/>
    </row>
    <row r="1659" spans="1:256" s="250" customFormat="1" x14ac:dyDescent="0.2">
      <c r="A1659" s="240" t="s">
        <v>1247</v>
      </c>
      <c r="B1659" s="278">
        <v>38781.958333333336</v>
      </c>
      <c r="C1659" s="278">
        <v>38782.986111111109</v>
      </c>
      <c r="D1659" s="240" t="s">
        <v>1485</v>
      </c>
      <c r="E1659" s="240" t="s">
        <v>1486</v>
      </c>
      <c r="F1659" s="240"/>
      <c r="G1659" s="240">
        <v>50</v>
      </c>
      <c r="H1659" s="240"/>
      <c r="I1659" s="240"/>
      <c r="J1659" s="240"/>
      <c r="K1659" s="240"/>
      <c r="L1659" s="240"/>
      <c r="M1659" s="240">
        <v>1251.95</v>
      </c>
      <c r="N1659" s="240"/>
      <c r="O1659" s="240">
        <v>644</v>
      </c>
      <c r="P1659" s="240"/>
      <c r="Q1659" s="240">
        <v>1150</v>
      </c>
      <c r="R1659" s="240"/>
      <c r="S1659" s="240">
        <v>3.6999999999999998E-2</v>
      </c>
      <c r="T1659" s="240"/>
      <c r="U1659" s="240">
        <v>2.31</v>
      </c>
      <c r="V1659" s="240"/>
      <c r="W1659" s="240">
        <v>39</v>
      </c>
      <c r="X1659" s="240"/>
      <c r="Y1659" s="240">
        <v>2790</v>
      </c>
      <c r="Z1659" s="240"/>
      <c r="AA1659" s="240">
        <v>4660</v>
      </c>
      <c r="AB1659" s="240"/>
      <c r="AC1659" s="240">
        <v>13500</v>
      </c>
      <c r="AD1659" s="240" t="s">
        <v>1784</v>
      </c>
      <c r="AE1659" s="240">
        <v>18</v>
      </c>
      <c r="AF1659" s="240"/>
      <c r="AG1659" s="240">
        <v>180</v>
      </c>
      <c r="AH1659" s="240"/>
      <c r="AI1659" s="240">
        <v>10</v>
      </c>
      <c r="AJ1659" s="240" t="s">
        <v>1784</v>
      </c>
      <c r="AK1659" s="240">
        <v>2.5</v>
      </c>
      <c r="AL1659" s="240"/>
      <c r="AM1659" s="240">
        <v>7.12</v>
      </c>
      <c r="AN1659" s="240"/>
      <c r="AO1659" s="240">
        <v>158</v>
      </c>
      <c r="AP1659" s="240" t="s">
        <v>1784</v>
      </c>
      <c r="AQ1659" s="240">
        <v>40</v>
      </c>
      <c r="AR1659" s="240"/>
      <c r="AS1659" s="240"/>
      <c r="AT1659" s="240"/>
      <c r="AU1659" s="240"/>
      <c r="AV1659" s="240"/>
      <c r="AW1659" s="240"/>
      <c r="AX1659" s="240"/>
      <c r="AY1659" s="240"/>
      <c r="AZ1659" s="240"/>
      <c r="BA1659" s="240"/>
      <c r="BB1659" s="240"/>
      <c r="BC1659" s="240"/>
      <c r="BD1659" s="240"/>
      <c r="BE1659" s="240"/>
      <c r="BF1659" s="240"/>
      <c r="BG1659" s="240"/>
      <c r="BH1659" s="240"/>
      <c r="BI1659" s="240"/>
      <c r="BJ1659" s="240"/>
      <c r="BK1659" s="240"/>
      <c r="BL1659" s="240"/>
      <c r="BM1659" s="240"/>
      <c r="BN1659" s="240"/>
      <c r="BO1659" s="240"/>
      <c r="BP1659" s="240"/>
      <c r="BQ1659" s="240"/>
      <c r="BR1659" s="240"/>
      <c r="BS1659" s="240"/>
      <c r="BT1659" s="240"/>
      <c r="BU1659" s="240"/>
      <c r="BV1659" s="240"/>
      <c r="BW1659" s="240"/>
      <c r="BX1659" s="240"/>
      <c r="BY1659" s="240"/>
      <c r="BZ1659" s="240"/>
      <c r="CA1659" s="240">
        <v>50</v>
      </c>
      <c r="CB1659" s="240"/>
      <c r="CC1659" s="240"/>
      <c r="CD1659" s="240"/>
      <c r="CE1659" s="240"/>
      <c r="CF1659" s="240"/>
      <c r="CG1659" s="240"/>
      <c r="CH1659" s="240"/>
      <c r="CI1659" s="240"/>
      <c r="CJ1659" s="240"/>
      <c r="CK1659" s="240"/>
      <c r="CL1659" s="240"/>
      <c r="CM1659" s="240"/>
      <c r="CN1659" s="240"/>
      <c r="CO1659" s="240"/>
      <c r="CP1659" s="240"/>
      <c r="CQ1659" s="240"/>
      <c r="CR1659" s="240"/>
      <c r="CS1659" s="240"/>
      <c r="CT1659" s="240"/>
      <c r="CU1659" s="240"/>
      <c r="CV1659" s="240"/>
      <c r="CW1659" s="240"/>
      <c r="CX1659" s="271"/>
      <c r="CY1659" s="271"/>
      <c r="CZ1659" s="271"/>
      <c r="DA1659" s="271"/>
      <c r="DB1659" s="271"/>
      <c r="DC1659" s="271"/>
      <c r="DD1659" s="271"/>
      <c r="DE1659" s="271"/>
      <c r="DF1659" s="271"/>
      <c r="DG1659" s="271"/>
      <c r="DH1659" s="271"/>
      <c r="DI1659" s="271"/>
      <c r="DJ1659" s="271"/>
      <c r="DK1659" s="271"/>
      <c r="DL1659" s="271"/>
      <c r="DM1659" s="271"/>
      <c r="DN1659" s="271"/>
      <c r="DO1659" s="271"/>
      <c r="DP1659" s="271"/>
      <c r="DQ1659" s="271"/>
      <c r="DR1659" s="271"/>
      <c r="DS1659" s="271"/>
      <c r="DT1659" s="271"/>
      <c r="DU1659" s="271"/>
      <c r="DV1659" s="271"/>
      <c r="DW1659" s="271"/>
      <c r="DX1659" s="271"/>
      <c r="DY1659" s="271"/>
      <c r="DZ1659" s="271"/>
      <c r="EA1659" s="271"/>
      <c r="EB1659" s="271"/>
      <c r="EC1659" s="271"/>
      <c r="ED1659" s="271"/>
      <c r="EE1659" s="271"/>
      <c r="EF1659" s="271"/>
      <c r="EG1659" s="271"/>
      <c r="EH1659" s="271"/>
      <c r="EI1659" s="271"/>
      <c r="EJ1659" s="271"/>
      <c r="EK1659" s="271"/>
      <c r="EL1659" s="271"/>
      <c r="EM1659" s="271"/>
      <c r="EN1659" s="271"/>
      <c r="EO1659" s="271"/>
      <c r="EP1659" s="271"/>
      <c r="EQ1659" s="271"/>
      <c r="ER1659" s="271"/>
      <c r="ES1659" s="271"/>
      <c r="ET1659" s="271"/>
      <c r="EU1659" s="271"/>
      <c r="EV1659" s="271"/>
      <c r="EW1659" s="271"/>
      <c r="EX1659" s="271"/>
      <c r="EY1659" s="271"/>
      <c r="EZ1659" s="271"/>
      <c r="FA1659" s="271"/>
      <c r="FB1659" s="271"/>
      <c r="FC1659" s="271"/>
      <c r="FD1659" s="271"/>
      <c r="FE1659" s="271"/>
      <c r="FF1659" s="271"/>
      <c r="FG1659" s="271"/>
      <c r="FH1659" s="271"/>
      <c r="FI1659" s="271"/>
      <c r="FJ1659" s="271"/>
      <c r="FK1659" s="271"/>
      <c r="FL1659" s="271"/>
      <c r="FM1659" s="271"/>
      <c r="FN1659" s="271"/>
      <c r="FO1659" s="271"/>
      <c r="FP1659" s="271"/>
      <c r="FQ1659" s="271"/>
      <c r="FR1659" s="271"/>
      <c r="FS1659" s="271"/>
      <c r="FT1659" s="271"/>
      <c r="FU1659" s="271"/>
      <c r="FV1659" s="271"/>
      <c r="FW1659" s="271"/>
      <c r="FX1659" s="271"/>
      <c r="FY1659" s="271"/>
      <c r="FZ1659" s="271"/>
      <c r="GA1659" s="271"/>
      <c r="GB1659" s="271"/>
      <c r="GC1659" s="271"/>
      <c r="GD1659" s="271"/>
      <c r="GE1659" s="271"/>
      <c r="GF1659" s="271"/>
      <c r="GG1659" s="271"/>
      <c r="GH1659" s="271"/>
      <c r="GI1659" s="271"/>
      <c r="GJ1659" s="271"/>
      <c r="GK1659" s="271"/>
      <c r="GL1659" s="271"/>
      <c r="GM1659" s="271"/>
      <c r="GN1659" s="271"/>
      <c r="GO1659" s="271"/>
      <c r="GP1659" s="271"/>
      <c r="GQ1659" s="271"/>
      <c r="GR1659" s="271"/>
      <c r="GS1659" s="271"/>
      <c r="GT1659" s="271"/>
      <c r="GU1659" s="271"/>
      <c r="GV1659" s="271"/>
      <c r="GW1659" s="271"/>
      <c r="GX1659" s="271"/>
      <c r="GY1659" s="271"/>
      <c r="GZ1659" s="271"/>
      <c r="HA1659" s="271"/>
      <c r="HB1659" s="271"/>
      <c r="HC1659" s="271"/>
      <c r="HD1659" s="271"/>
      <c r="HE1659" s="271"/>
      <c r="HF1659" s="271"/>
      <c r="HG1659" s="271"/>
      <c r="HH1659" s="271"/>
      <c r="HI1659" s="271"/>
      <c r="HJ1659" s="271"/>
      <c r="HK1659" s="271"/>
      <c r="HL1659" s="271"/>
      <c r="HM1659" s="271"/>
      <c r="HN1659" s="271"/>
      <c r="HO1659" s="271"/>
      <c r="HP1659" s="271"/>
      <c r="HQ1659" s="271"/>
      <c r="HR1659" s="271"/>
      <c r="HS1659" s="271"/>
      <c r="HT1659" s="271"/>
      <c r="HU1659" s="271"/>
      <c r="HV1659" s="271"/>
      <c r="HW1659" s="271"/>
      <c r="HX1659" s="271"/>
      <c r="HY1659" s="271"/>
      <c r="HZ1659" s="271"/>
      <c r="IA1659" s="271"/>
      <c r="IB1659" s="271"/>
      <c r="IC1659" s="271"/>
      <c r="ID1659" s="271"/>
      <c r="IE1659" s="271"/>
      <c r="IF1659" s="271"/>
      <c r="IG1659" s="271"/>
      <c r="IH1659" s="271"/>
      <c r="II1659" s="271"/>
      <c r="IJ1659" s="271"/>
      <c r="IK1659" s="271"/>
      <c r="IL1659" s="271"/>
      <c r="IM1659" s="271"/>
      <c r="IN1659" s="271"/>
      <c r="IO1659" s="271"/>
      <c r="IP1659" s="271"/>
      <c r="IQ1659" s="271"/>
      <c r="IR1659" s="271"/>
      <c r="IS1659" s="271"/>
      <c r="IT1659" s="271"/>
      <c r="IU1659" s="271"/>
      <c r="IV1659" s="271"/>
    </row>
    <row r="1660" spans="1:256" s="250" customFormat="1" x14ac:dyDescent="0.2">
      <c r="A1660" s="240" t="s">
        <v>1247</v>
      </c>
      <c r="B1660" s="278">
        <v>38783.576388888891</v>
      </c>
      <c r="C1660" s="278">
        <v>38785.40625</v>
      </c>
      <c r="D1660" s="240" t="s">
        <v>1487</v>
      </c>
      <c r="E1660" s="240" t="s">
        <v>1488</v>
      </c>
      <c r="F1660" s="240"/>
      <c r="G1660" s="240">
        <v>50</v>
      </c>
      <c r="H1660" s="240"/>
      <c r="I1660" s="240"/>
      <c r="J1660" s="240"/>
      <c r="K1660" s="240"/>
      <c r="L1660" s="240"/>
      <c r="M1660" s="240">
        <v>12372.82</v>
      </c>
      <c r="N1660" s="240"/>
      <c r="O1660" s="240">
        <v>45.4</v>
      </c>
      <c r="P1660" s="240"/>
      <c r="Q1660" s="240">
        <v>139</v>
      </c>
      <c r="R1660" s="240"/>
      <c r="S1660" s="240">
        <v>5.7000000000000002E-2</v>
      </c>
      <c r="T1660" s="240"/>
      <c r="U1660" s="240">
        <v>2.44</v>
      </c>
      <c r="V1660" s="240"/>
      <c r="W1660" s="240">
        <v>18</v>
      </c>
      <c r="X1660" s="240"/>
      <c r="Y1660" s="240">
        <v>203</v>
      </c>
      <c r="Z1660" s="240"/>
      <c r="AA1660" s="240">
        <v>327</v>
      </c>
      <c r="AB1660" s="240"/>
      <c r="AC1660" s="240">
        <v>1290</v>
      </c>
      <c r="AD1660" s="240" t="s">
        <v>1784</v>
      </c>
      <c r="AE1660" s="240">
        <v>18</v>
      </c>
      <c r="AF1660" s="240"/>
      <c r="AG1660" s="240">
        <v>21</v>
      </c>
      <c r="AH1660" s="240"/>
      <c r="AI1660" s="240">
        <v>13</v>
      </c>
      <c r="AJ1660" s="240" t="s">
        <v>1784</v>
      </c>
      <c r="AK1660" s="240">
        <v>2.5</v>
      </c>
      <c r="AL1660" s="240"/>
      <c r="AM1660" s="240">
        <v>7.38</v>
      </c>
      <c r="AN1660" s="240"/>
      <c r="AO1660" s="240">
        <v>100</v>
      </c>
      <c r="AP1660" s="240" t="s">
        <v>1784</v>
      </c>
      <c r="AQ1660" s="240">
        <v>40</v>
      </c>
      <c r="AR1660" s="240"/>
      <c r="AS1660" s="240">
        <v>2.6640000000000001</v>
      </c>
      <c r="AT1660" s="240"/>
      <c r="AU1660" s="240">
        <v>43.106000000000002</v>
      </c>
      <c r="AV1660" s="240"/>
      <c r="AW1660" s="240">
        <v>0.40899999999999997</v>
      </c>
      <c r="AX1660" s="240"/>
      <c r="AY1660" s="240">
        <v>42.697000000000003</v>
      </c>
      <c r="AZ1660" s="240"/>
      <c r="BA1660" s="240"/>
      <c r="BB1660" s="240"/>
      <c r="BC1660" s="240"/>
      <c r="BD1660" s="240"/>
      <c r="BE1660" s="240"/>
      <c r="BF1660" s="240"/>
      <c r="BG1660" s="240"/>
      <c r="BH1660" s="240"/>
      <c r="BI1660" s="240"/>
      <c r="BJ1660" s="240"/>
      <c r="BK1660" s="240"/>
      <c r="BL1660" s="240"/>
      <c r="BM1660" s="240"/>
      <c r="BN1660" s="240"/>
      <c r="BO1660" s="240"/>
      <c r="BP1660" s="240"/>
      <c r="BQ1660" s="240"/>
      <c r="BR1660" s="240"/>
      <c r="BS1660" s="240"/>
      <c r="BT1660" s="240"/>
      <c r="BU1660" s="240"/>
      <c r="BV1660" s="240"/>
      <c r="BW1660" s="240"/>
      <c r="BX1660" s="240"/>
      <c r="BY1660" s="240"/>
      <c r="BZ1660" s="240" t="s">
        <v>1784</v>
      </c>
      <c r="CA1660" s="240">
        <v>40</v>
      </c>
      <c r="CB1660" s="240"/>
      <c r="CC1660" s="240"/>
      <c r="CD1660" s="240"/>
      <c r="CE1660" s="240"/>
      <c r="CF1660" s="240"/>
      <c r="CG1660" s="240"/>
      <c r="CH1660" s="240"/>
      <c r="CI1660" s="240"/>
      <c r="CJ1660" s="240"/>
      <c r="CK1660" s="240"/>
      <c r="CL1660" s="240"/>
      <c r="CM1660" s="240"/>
      <c r="CN1660" s="240"/>
      <c r="CO1660" s="240"/>
      <c r="CP1660" s="240"/>
      <c r="CQ1660" s="240"/>
      <c r="CR1660" s="240"/>
      <c r="CS1660" s="240"/>
      <c r="CT1660" s="240"/>
      <c r="CU1660" s="240"/>
      <c r="CV1660" s="240"/>
      <c r="CW1660" s="240"/>
      <c r="CX1660" s="271"/>
      <c r="CY1660" s="271"/>
      <c r="CZ1660" s="271"/>
      <c r="DA1660" s="271"/>
      <c r="DB1660" s="271"/>
      <c r="DC1660" s="271"/>
      <c r="DD1660" s="271"/>
      <c r="DE1660" s="271"/>
      <c r="DF1660" s="271"/>
      <c r="DG1660" s="271"/>
      <c r="DH1660" s="271"/>
      <c r="DI1660" s="271"/>
      <c r="DJ1660" s="271"/>
      <c r="DK1660" s="271"/>
      <c r="DL1660" s="271"/>
      <c r="DM1660" s="271"/>
      <c r="DN1660" s="271"/>
      <c r="DO1660" s="271"/>
      <c r="DP1660" s="271"/>
      <c r="DQ1660" s="271"/>
      <c r="DR1660" s="271"/>
      <c r="DS1660" s="271"/>
      <c r="DT1660" s="271"/>
      <c r="DU1660" s="271"/>
      <c r="DV1660" s="271"/>
      <c r="DW1660" s="271"/>
      <c r="DX1660" s="271"/>
      <c r="DY1660" s="271"/>
      <c r="DZ1660" s="271"/>
      <c r="EA1660" s="271"/>
      <c r="EB1660" s="271"/>
      <c r="EC1660" s="271"/>
      <c r="ED1660" s="271"/>
      <c r="EE1660" s="271"/>
      <c r="EF1660" s="271"/>
      <c r="EG1660" s="271"/>
      <c r="EH1660" s="271"/>
      <c r="EI1660" s="271"/>
      <c r="EJ1660" s="271"/>
      <c r="EK1660" s="271"/>
      <c r="EL1660" s="271"/>
      <c r="EM1660" s="271"/>
      <c r="EN1660" s="271"/>
      <c r="EO1660" s="271"/>
      <c r="EP1660" s="271"/>
      <c r="EQ1660" s="271"/>
      <c r="ER1660" s="271"/>
      <c r="ES1660" s="271"/>
      <c r="ET1660" s="271"/>
      <c r="EU1660" s="271"/>
      <c r="EV1660" s="271"/>
      <c r="EW1660" s="271"/>
      <c r="EX1660" s="271"/>
      <c r="EY1660" s="271"/>
      <c r="EZ1660" s="271"/>
      <c r="FA1660" s="271"/>
      <c r="FB1660" s="271"/>
      <c r="FC1660" s="271"/>
      <c r="FD1660" s="271"/>
      <c r="FE1660" s="271"/>
      <c r="FF1660" s="271"/>
      <c r="FG1660" s="271"/>
      <c r="FH1660" s="271"/>
      <c r="FI1660" s="271"/>
      <c r="FJ1660" s="271"/>
      <c r="FK1660" s="271"/>
      <c r="FL1660" s="271"/>
      <c r="FM1660" s="271"/>
      <c r="FN1660" s="271"/>
      <c r="FO1660" s="271"/>
      <c r="FP1660" s="271"/>
      <c r="FQ1660" s="271"/>
      <c r="FR1660" s="271"/>
      <c r="FS1660" s="271"/>
      <c r="FT1660" s="271"/>
      <c r="FU1660" s="271"/>
      <c r="FV1660" s="271"/>
      <c r="FW1660" s="271"/>
      <c r="FX1660" s="271"/>
      <c r="FY1660" s="271"/>
      <c r="FZ1660" s="271"/>
      <c r="GA1660" s="271"/>
      <c r="GB1660" s="271"/>
      <c r="GC1660" s="271"/>
      <c r="GD1660" s="271"/>
      <c r="GE1660" s="271"/>
      <c r="GF1660" s="271"/>
      <c r="GG1660" s="271"/>
      <c r="GH1660" s="271"/>
      <c r="GI1660" s="271"/>
      <c r="GJ1660" s="271"/>
      <c r="GK1660" s="271"/>
      <c r="GL1660" s="271"/>
      <c r="GM1660" s="271"/>
      <c r="GN1660" s="271"/>
      <c r="GO1660" s="271"/>
      <c r="GP1660" s="271"/>
      <c r="GQ1660" s="271"/>
      <c r="GR1660" s="271"/>
      <c r="GS1660" s="271"/>
      <c r="GT1660" s="271"/>
      <c r="GU1660" s="271"/>
      <c r="GV1660" s="271"/>
      <c r="GW1660" s="271"/>
      <c r="GX1660" s="271"/>
      <c r="GY1660" s="271"/>
      <c r="GZ1660" s="271"/>
      <c r="HA1660" s="271"/>
      <c r="HB1660" s="271"/>
      <c r="HC1660" s="271"/>
      <c r="HD1660" s="271"/>
      <c r="HE1660" s="271"/>
      <c r="HF1660" s="271"/>
      <c r="HG1660" s="271"/>
      <c r="HH1660" s="271"/>
      <c r="HI1660" s="271"/>
      <c r="HJ1660" s="271"/>
      <c r="HK1660" s="271"/>
      <c r="HL1660" s="271"/>
      <c r="HM1660" s="271"/>
      <c r="HN1660" s="271"/>
      <c r="HO1660" s="271"/>
      <c r="HP1660" s="271"/>
      <c r="HQ1660" s="271"/>
      <c r="HR1660" s="271"/>
      <c r="HS1660" s="271"/>
      <c r="HT1660" s="271"/>
      <c r="HU1660" s="271"/>
      <c r="HV1660" s="271"/>
      <c r="HW1660" s="271"/>
      <c r="HX1660" s="271"/>
      <c r="HY1660" s="271"/>
      <c r="HZ1660" s="271"/>
      <c r="IA1660" s="271"/>
      <c r="IB1660" s="271"/>
      <c r="IC1660" s="271"/>
      <c r="ID1660" s="271"/>
      <c r="IE1660" s="271"/>
      <c r="IF1660" s="271"/>
      <c r="IG1660" s="271"/>
      <c r="IH1660" s="271"/>
      <c r="II1660" s="271"/>
      <c r="IJ1660" s="271"/>
      <c r="IK1660" s="271"/>
      <c r="IL1660" s="271"/>
      <c r="IM1660" s="271"/>
      <c r="IN1660" s="271"/>
      <c r="IO1660" s="271"/>
      <c r="IP1660" s="271"/>
      <c r="IQ1660" s="271"/>
      <c r="IR1660" s="271"/>
      <c r="IS1660" s="271"/>
      <c r="IT1660" s="271"/>
      <c r="IU1660" s="271"/>
      <c r="IV1660" s="271"/>
    </row>
    <row r="1661" spans="1:256" s="250" customFormat="1" x14ac:dyDescent="0.2">
      <c r="A1661" s="240" t="s">
        <v>1247</v>
      </c>
      <c r="B1661" s="278">
        <v>39052.330555555556</v>
      </c>
      <c r="C1661" s="278">
        <v>39053.101388888892</v>
      </c>
      <c r="D1661" s="240" t="s">
        <v>1489</v>
      </c>
      <c r="E1661" s="240" t="s">
        <v>1490</v>
      </c>
      <c r="F1661" s="240"/>
      <c r="G1661" s="240">
        <v>50</v>
      </c>
      <c r="H1661" s="240"/>
      <c r="I1661" s="240"/>
      <c r="J1661" s="240"/>
      <c r="K1661" s="240"/>
      <c r="L1661" s="240"/>
      <c r="M1661" s="240">
        <v>815</v>
      </c>
      <c r="N1661" s="240"/>
      <c r="O1661" s="240">
        <v>26.9</v>
      </c>
      <c r="P1661" s="240"/>
      <c r="Q1661" s="240">
        <v>69</v>
      </c>
      <c r="R1661" s="240"/>
      <c r="S1661" s="240">
        <v>4.4999999999999998E-2</v>
      </c>
      <c r="T1661" s="240"/>
      <c r="U1661" s="240">
        <v>0.44</v>
      </c>
      <c r="V1661" s="240"/>
      <c r="W1661" s="240">
        <v>7</v>
      </c>
      <c r="X1661" s="240"/>
      <c r="Y1661" s="240">
        <v>419</v>
      </c>
      <c r="Z1661" s="240"/>
      <c r="AA1661" s="240">
        <v>678</v>
      </c>
      <c r="AB1661" s="240"/>
      <c r="AC1661" s="240">
        <v>2670</v>
      </c>
      <c r="AD1661" s="240" t="s">
        <v>1784</v>
      </c>
      <c r="AE1661" s="240">
        <v>18</v>
      </c>
      <c r="AF1661" s="240"/>
      <c r="AG1661" s="240">
        <v>34</v>
      </c>
      <c r="AH1661" s="240" t="s">
        <v>1784</v>
      </c>
      <c r="AI1661" s="240">
        <v>5</v>
      </c>
      <c r="AJ1661" s="240" t="s">
        <v>1784</v>
      </c>
      <c r="AK1661" s="240">
        <v>2.5</v>
      </c>
      <c r="AL1661" s="240"/>
      <c r="AM1661" s="240">
        <v>8.16</v>
      </c>
      <c r="AN1661" s="240"/>
      <c r="AO1661" s="240">
        <v>249</v>
      </c>
      <c r="AP1661" s="240"/>
      <c r="AQ1661" s="240">
        <v>3.2</v>
      </c>
      <c r="AR1661" s="240"/>
      <c r="AS1661" s="240"/>
      <c r="AT1661" s="240"/>
      <c r="AU1661" s="240"/>
      <c r="AV1661" s="240"/>
      <c r="AW1661" s="240"/>
      <c r="AX1661" s="240"/>
      <c r="AY1661" s="240"/>
      <c r="AZ1661" s="240"/>
      <c r="BA1661" s="240"/>
      <c r="BB1661" s="240"/>
      <c r="BC1661" s="240"/>
      <c r="BD1661" s="240"/>
      <c r="BE1661" s="240"/>
      <c r="BF1661" s="240"/>
      <c r="BG1661" s="240"/>
      <c r="BH1661" s="240"/>
      <c r="BI1661" s="240"/>
      <c r="BJ1661" s="240"/>
      <c r="BK1661" s="240"/>
      <c r="BL1661" s="240"/>
      <c r="BM1661" s="240"/>
      <c r="BN1661" s="240"/>
      <c r="BO1661" s="240"/>
      <c r="BP1661" s="240"/>
      <c r="BQ1661" s="240"/>
      <c r="BR1661" s="240"/>
      <c r="BS1661" s="240"/>
      <c r="BT1661" s="240"/>
      <c r="BU1661" s="240"/>
      <c r="BV1661" s="240"/>
      <c r="BW1661" s="240"/>
      <c r="BX1661" s="240"/>
      <c r="BY1661" s="240"/>
      <c r="BZ1661" s="240"/>
      <c r="CA1661" s="240">
        <v>2.2999999999999998</v>
      </c>
      <c r="CB1661" s="240"/>
      <c r="CC1661" s="240">
        <v>0.28999999999999998</v>
      </c>
      <c r="CD1661" s="240"/>
      <c r="CE1661" s="240"/>
      <c r="CF1661" s="240"/>
      <c r="CG1661" s="240"/>
      <c r="CH1661" s="240"/>
      <c r="CI1661" s="240"/>
      <c r="CJ1661" s="240"/>
      <c r="CK1661" s="240"/>
      <c r="CL1661" s="240"/>
      <c r="CM1661" s="240"/>
      <c r="CN1661" s="240"/>
      <c r="CO1661" s="240"/>
      <c r="CP1661" s="240"/>
      <c r="CQ1661" s="240"/>
      <c r="CR1661" s="240"/>
      <c r="CS1661" s="240"/>
      <c r="CT1661" s="240"/>
      <c r="CU1661" s="240"/>
      <c r="CV1661" s="240"/>
      <c r="CW1661" s="240"/>
      <c r="CX1661" s="271"/>
      <c r="CY1661" s="271"/>
      <c r="CZ1661" s="271"/>
      <c r="DA1661" s="271"/>
      <c r="DB1661" s="271"/>
      <c r="DC1661" s="271"/>
      <c r="DD1661" s="271"/>
      <c r="DE1661" s="271"/>
      <c r="DF1661" s="271"/>
      <c r="DG1661" s="271"/>
      <c r="DH1661" s="271"/>
      <c r="DI1661" s="271"/>
      <c r="DJ1661" s="271"/>
      <c r="DK1661" s="271"/>
      <c r="DL1661" s="271"/>
      <c r="DM1661" s="271"/>
      <c r="DN1661" s="271"/>
      <c r="DO1661" s="271"/>
      <c r="DP1661" s="271"/>
      <c r="DQ1661" s="271"/>
      <c r="DR1661" s="271"/>
      <c r="DS1661" s="271"/>
      <c r="DT1661" s="271"/>
      <c r="DU1661" s="271"/>
      <c r="DV1661" s="271"/>
      <c r="DW1661" s="271"/>
      <c r="DX1661" s="271"/>
      <c r="DY1661" s="271"/>
      <c r="DZ1661" s="271"/>
      <c r="EA1661" s="271"/>
      <c r="EB1661" s="271"/>
      <c r="EC1661" s="271"/>
      <c r="ED1661" s="271"/>
      <c r="EE1661" s="271"/>
      <c r="EF1661" s="271"/>
      <c r="EG1661" s="271"/>
      <c r="EH1661" s="271"/>
      <c r="EI1661" s="271"/>
      <c r="EJ1661" s="271"/>
      <c r="EK1661" s="271"/>
      <c r="EL1661" s="271"/>
      <c r="EM1661" s="271"/>
      <c r="EN1661" s="271"/>
      <c r="EO1661" s="271"/>
      <c r="EP1661" s="271"/>
      <c r="EQ1661" s="271"/>
      <c r="ER1661" s="271"/>
      <c r="ES1661" s="271"/>
      <c r="ET1661" s="271"/>
      <c r="EU1661" s="271"/>
      <c r="EV1661" s="271"/>
      <c r="EW1661" s="271"/>
      <c r="EX1661" s="271"/>
      <c r="EY1661" s="271"/>
      <c r="EZ1661" s="271"/>
      <c r="FA1661" s="271"/>
      <c r="FB1661" s="271"/>
      <c r="FC1661" s="271"/>
      <c r="FD1661" s="271"/>
      <c r="FE1661" s="271"/>
      <c r="FF1661" s="271"/>
      <c r="FG1661" s="271"/>
      <c r="FH1661" s="271"/>
      <c r="FI1661" s="271"/>
      <c r="FJ1661" s="271"/>
      <c r="FK1661" s="271"/>
      <c r="FL1661" s="271"/>
      <c r="FM1661" s="271"/>
      <c r="FN1661" s="271"/>
      <c r="FO1661" s="271"/>
      <c r="FP1661" s="271"/>
      <c r="FQ1661" s="271"/>
      <c r="FR1661" s="271"/>
      <c r="FS1661" s="271"/>
      <c r="FT1661" s="271"/>
      <c r="FU1661" s="271"/>
      <c r="FV1661" s="271"/>
      <c r="FW1661" s="271"/>
      <c r="FX1661" s="271"/>
      <c r="FY1661" s="271"/>
      <c r="FZ1661" s="271"/>
      <c r="GA1661" s="271"/>
      <c r="GB1661" s="271"/>
      <c r="GC1661" s="271"/>
      <c r="GD1661" s="271"/>
      <c r="GE1661" s="271"/>
      <c r="GF1661" s="271"/>
      <c r="GG1661" s="271"/>
      <c r="GH1661" s="271"/>
      <c r="GI1661" s="271"/>
      <c r="GJ1661" s="271"/>
      <c r="GK1661" s="271"/>
      <c r="GL1661" s="271"/>
      <c r="GM1661" s="271"/>
      <c r="GN1661" s="271"/>
      <c r="GO1661" s="271"/>
      <c r="GP1661" s="271"/>
      <c r="GQ1661" s="271"/>
      <c r="GR1661" s="271"/>
      <c r="GS1661" s="271"/>
      <c r="GT1661" s="271"/>
      <c r="GU1661" s="271"/>
      <c r="GV1661" s="271"/>
      <c r="GW1661" s="271"/>
      <c r="GX1661" s="271"/>
      <c r="GY1661" s="271"/>
      <c r="GZ1661" s="271"/>
      <c r="HA1661" s="271"/>
      <c r="HB1661" s="271"/>
      <c r="HC1661" s="271"/>
      <c r="HD1661" s="271"/>
      <c r="HE1661" s="271"/>
      <c r="HF1661" s="271"/>
      <c r="HG1661" s="271"/>
      <c r="HH1661" s="271"/>
      <c r="HI1661" s="271"/>
      <c r="HJ1661" s="271"/>
      <c r="HK1661" s="271"/>
      <c r="HL1661" s="271"/>
      <c r="HM1661" s="271"/>
      <c r="HN1661" s="271"/>
      <c r="HO1661" s="271"/>
      <c r="HP1661" s="271"/>
      <c r="HQ1661" s="271"/>
      <c r="HR1661" s="271"/>
      <c r="HS1661" s="271"/>
      <c r="HT1661" s="271"/>
      <c r="HU1661" s="271"/>
      <c r="HV1661" s="271"/>
      <c r="HW1661" s="271"/>
      <c r="HX1661" s="271"/>
      <c r="HY1661" s="271"/>
      <c r="HZ1661" s="271"/>
      <c r="IA1661" s="271"/>
      <c r="IB1661" s="271"/>
      <c r="IC1661" s="271"/>
      <c r="ID1661" s="271"/>
      <c r="IE1661" s="271"/>
      <c r="IF1661" s="271"/>
      <c r="IG1661" s="271"/>
      <c r="IH1661" s="271"/>
      <c r="II1661" s="271"/>
      <c r="IJ1661" s="271"/>
      <c r="IK1661" s="271"/>
      <c r="IL1661" s="271"/>
      <c r="IM1661" s="271"/>
      <c r="IN1661" s="271"/>
      <c r="IO1661" s="271"/>
      <c r="IP1661" s="271"/>
      <c r="IQ1661" s="271"/>
      <c r="IR1661" s="271"/>
      <c r="IS1661" s="271"/>
      <c r="IT1661" s="271"/>
      <c r="IU1661" s="271"/>
      <c r="IV1661" s="271"/>
    </row>
    <row r="1662" spans="1:256" s="287" customFormat="1" x14ac:dyDescent="0.2">
      <c r="A1662" s="6" t="s">
        <v>1247</v>
      </c>
      <c r="B1662" s="66">
        <v>39097.215277777781</v>
      </c>
      <c r="C1662" s="66">
        <v>39097.920138888891</v>
      </c>
      <c r="D1662" s="6" t="s">
        <v>1491</v>
      </c>
      <c r="E1662" s="6" t="s">
        <v>1492</v>
      </c>
      <c r="F1662" s="6"/>
      <c r="G1662" s="6">
        <v>50</v>
      </c>
      <c r="H1662" s="6"/>
      <c r="I1662" s="6"/>
      <c r="J1662" s="6"/>
      <c r="K1662" s="6"/>
      <c r="L1662" s="6"/>
      <c r="M1662" s="6">
        <v>353</v>
      </c>
      <c r="N1662" s="6" t="s">
        <v>1784</v>
      </c>
      <c r="O1662" s="6">
        <v>600</v>
      </c>
      <c r="P1662" s="6"/>
      <c r="Q1662" s="6">
        <v>260</v>
      </c>
      <c r="R1662" s="6"/>
      <c r="S1662" s="6">
        <v>9.4E-2</v>
      </c>
      <c r="T1662" s="6"/>
      <c r="U1662" s="6">
        <v>0.9</v>
      </c>
      <c r="V1662" s="6"/>
      <c r="W1662" s="6">
        <v>18.2</v>
      </c>
      <c r="X1662" s="6"/>
      <c r="Y1662" s="6">
        <v>1700</v>
      </c>
      <c r="Z1662" s="6"/>
      <c r="AA1662" s="6">
        <v>2830</v>
      </c>
      <c r="AB1662" s="6"/>
      <c r="AC1662" s="6">
        <v>8880</v>
      </c>
      <c r="AD1662" s="6" t="s">
        <v>1784</v>
      </c>
      <c r="AE1662" s="6">
        <v>18</v>
      </c>
      <c r="AF1662" s="6"/>
      <c r="AG1662" s="6">
        <v>180</v>
      </c>
      <c r="AH1662" s="6"/>
      <c r="AI1662" s="6">
        <v>7.5</v>
      </c>
      <c r="AJ1662" s="6" t="s">
        <v>1784</v>
      </c>
      <c r="AK1662" s="6">
        <v>2.5</v>
      </c>
      <c r="AL1662" s="6"/>
      <c r="AM1662" s="6">
        <v>8.02</v>
      </c>
      <c r="AN1662" s="6"/>
      <c r="AO1662" s="6">
        <v>261</v>
      </c>
      <c r="AP1662" s="6"/>
      <c r="AQ1662" s="6">
        <v>6.1</v>
      </c>
      <c r="AR1662" s="6"/>
      <c r="AS1662" s="6"/>
      <c r="AT1662" s="6"/>
      <c r="AU1662" s="6"/>
      <c r="AV1662" s="6"/>
      <c r="AW1662" s="6"/>
      <c r="AX1662" s="6"/>
      <c r="AY1662" s="6"/>
      <c r="AZ1662" s="6"/>
      <c r="BA1662" s="6">
        <v>175</v>
      </c>
      <c r="BB1662" s="6"/>
      <c r="BC1662" s="6"/>
      <c r="BD1662" s="6"/>
      <c r="BE1662" s="6"/>
      <c r="BF1662" s="6"/>
      <c r="BG1662" s="6"/>
      <c r="BH1662" s="6"/>
      <c r="BI1662" s="6"/>
      <c r="BJ1662" s="6"/>
      <c r="BK1662" s="6"/>
      <c r="BL1662" s="6"/>
      <c r="BM1662" s="6"/>
      <c r="BN1662" s="6"/>
      <c r="BO1662" s="6"/>
      <c r="BP1662" s="6"/>
      <c r="BQ1662" s="6"/>
      <c r="BR1662" s="6"/>
      <c r="BS1662" s="6"/>
      <c r="BT1662" s="6"/>
      <c r="BU1662" s="6"/>
      <c r="BV1662" s="6"/>
      <c r="BW1662" s="6"/>
      <c r="BX1662" s="6"/>
      <c r="BY1662" s="6"/>
      <c r="BZ1662" s="6"/>
      <c r="CA1662" s="6">
        <v>5.5</v>
      </c>
      <c r="CB1662" s="6"/>
      <c r="CC1662" s="6">
        <v>1</v>
      </c>
      <c r="CD1662" s="6"/>
      <c r="CE1662" s="6"/>
      <c r="CF1662" s="6"/>
      <c r="CG1662" s="6"/>
      <c r="CH1662" s="6"/>
      <c r="CI1662" s="6"/>
      <c r="CJ1662" s="6"/>
      <c r="CK1662" s="6"/>
      <c r="CL1662" s="6"/>
      <c r="CM1662" s="6"/>
      <c r="CN1662" s="6"/>
      <c r="CO1662" s="6"/>
      <c r="CP1662" s="6"/>
      <c r="CQ1662" s="6"/>
      <c r="CR1662" s="6"/>
      <c r="CS1662" s="6"/>
      <c r="CT1662" s="6"/>
      <c r="CU1662" s="6"/>
      <c r="CV1662" s="6"/>
      <c r="CW1662" s="6"/>
      <c r="CX1662" s="62"/>
      <c r="CY1662" s="62"/>
      <c r="CZ1662" s="62"/>
      <c r="DA1662" s="62"/>
      <c r="DB1662" s="62"/>
      <c r="DC1662" s="62"/>
      <c r="DD1662" s="62"/>
      <c r="DE1662" s="62"/>
      <c r="DF1662" s="62"/>
      <c r="DG1662" s="62"/>
      <c r="DH1662" s="62"/>
      <c r="DI1662" s="62"/>
      <c r="DJ1662" s="62"/>
      <c r="DK1662" s="62"/>
      <c r="DL1662" s="62"/>
      <c r="DM1662" s="62"/>
      <c r="DN1662" s="62"/>
      <c r="DO1662" s="62"/>
      <c r="DP1662" s="62"/>
      <c r="DQ1662" s="62"/>
      <c r="DR1662" s="62"/>
      <c r="DS1662" s="62"/>
      <c r="DT1662" s="62"/>
      <c r="DU1662" s="62"/>
      <c r="DV1662" s="62"/>
      <c r="DW1662" s="62"/>
      <c r="DX1662" s="62"/>
      <c r="DY1662" s="62"/>
      <c r="DZ1662" s="62"/>
      <c r="EA1662" s="62"/>
      <c r="EB1662" s="62"/>
      <c r="EC1662" s="62"/>
      <c r="ED1662" s="62"/>
      <c r="EE1662" s="62"/>
      <c r="EF1662" s="62"/>
      <c r="EG1662" s="62"/>
      <c r="EH1662" s="62"/>
      <c r="EI1662" s="62"/>
      <c r="EJ1662" s="62"/>
      <c r="EK1662" s="62"/>
      <c r="EL1662" s="62"/>
      <c r="EM1662" s="62"/>
      <c r="EN1662" s="62"/>
      <c r="EO1662" s="62"/>
      <c r="EP1662" s="62"/>
      <c r="EQ1662" s="62"/>
      <c r="ER1662" s="62"/>
      <c r="ES1662" s="62"/>
      <c r="ET1662" s="62"/>
      <c r="EU1662" s="62"/>
      <c r="EV1662" s="62"/>
      <c r="EW1662" s="62"/>
      <c r="EX1662" s="62"/>
      <c r="EY1662" s="62"/>
      <c r="EZ1662" s="62"/>
      <c r="FA1662" s="62"/>
      <c r="FB1662" s="62"/>
      <c r="FC1662" s="62"/>
      <c r="FD1662" s="62"/>
      <c r="FE1662" s="62"/>
      <c r="FF1662" s="62"/>
      <c r="FG1662" s="62"/>
      <c r="FH1662" s="62"/>
      <c r="FI1662" s="62"/>
      <c r="FJ1662" s="62"/>
      <c r="FK1662" s="62"/>
      <c r="FL1662" s="62"/>
      <c r="FM1662" s="62"/>
      <c r="FN1662" s="62"/>
      <c r="FO1662" s="62"/>
      <c r="FP1662" s="62"/>
      <c r="FQ1662" s="62"/>
      <c r="FR1662" s="62"/>
      <c r="FS1662" s="62"/>
      <c r="FT1662" s="62"/>
      <c r="FU1662" s="62"/>
      <c r="FV1662" s="62"/>
      <c r="FW1662" s="62"/>
      <c r="FX1662" s="62"/>
      <c r="FY1662" s="62"/>
      <c r="FZ1662" s="62"/>
      <c r="GA1662" s="62"/>
      <c r="GB1662" s="62"/>
      <c r="GC1662" s="62"/>
      <c r="GD1662" s="62"/>
      <c r="GE1662" s="62"/>
      <c r="GF1662" s="62"/>
      <c r="GG1662" s="62"/>
      <c r="GH1662" s="62"/>
      <c r="GI1662" s="62"/>
      <c r="GJ1662" s="62"/>
      <c r="GK1662" s="62"/>
      <c r="GL1662" s="62"/>
      <c r="GM1662" s="62"/>
      <c r="GN1662" s="62"/>
      <c r="GO1662" s="62"/>
      <c r="GP1662" s="62"/>
      <c r="GQ1662" s="62"/>
      <c r="GR1662" s="62"/>
      <c r="GS1662" s="62"/>
      <c r="GT1662" s="62"/>
      <c r="GU1662" s="62"/>
      <c r="GV1662" s="62"/>
      <c r="GW1662" s="62"/>
      <c r="GX1662" s="62"/>
      <c r="GY1662" s="62"/>
      <c r="GZ1662" s="62"/>
      <c r="HA1662" s="62"/>
      <c r="HB1662" s="62"/>
      <c r="HC1662" s="62"/>
      <c r="HD1662" s="62"/>
      <c r="HE1662" s="62"/>
      <c r="HF1662" s="62"/>
      <c r="HG1662" s="62"/>
      <c r="HH1662" s="62"/>
      <c r="HI1662" s="62"/>
      <c r="HJ1662" s="62"/>
      <c r="HK1662" s="62"/>
      <c r="HL1662" s="62"/>
      <c r="HM1662" s="62"/>
      <c r="HN1662" s="62"/>
      <c r="HO1662" s="62"/>
      <c r="HP1662" s="62"/>
      <c r="HQ1662" s="62"/>
      <c r="HR1662" s="62"/>
      <c r="HS1662" s="62"/>
      <c r="HT1662" s="62"/>
      <c r="HU1662" s="62"/>
      <c r="HV1662" s="62"/>
      <c r="HW1662" s="62"/>
      <c r="HX1662" s="62"/>
      <c r="HY1662" s="62"/>
      <c r="HZ1662" s="62"/>
      <c r="IA1662" s="62"/>
      <c r="IB1662" s="62"/>
      <c r="IC1662" s="62"/>
      <c r="ID1662" s="62"/>
      <c r="IE1662" s="62"/>
      <c r="IF1662" s="62"/>
      <c r="IG1662" s="62"/>
      <c r="IH1662" s="62"/>
      <c r="II1662" s="62"/>
      <c r="IJ1662" s="62"/>
      <c r="IK1662" s="62"/>
      <c r="IL1662" s="62"/>
      <c r="IM1662" s="62"/>
      <c r="IN1662" s="62"/>
      <c r="IO1662" s="62"/>
      <c r="IP1662" s="62"/>
      <c r="IQ1662" s="62"/>
      <c r="IR1662" s="62"/>
      <c r="IS1662" s="62"/>
      <c r="IT1662" s="62"/>
      <c r="IU1662" s="62"/>
      <c r="IV1662" s="62"/>
    </row>
    <row r="1663" spans="1:256" s="287" customFormat="1" x14ac:dyDescent="0.2">
      <c r="A1663" s="6" t="s">
        <v>1247</v>
      </c>
      <c r="B1663" s="66">
        <v>39097.375</v>
      </c>
      <c r="C1663" s="66"/>
      <c r="D1663" s="6" t="s">
        <v>1493</v>
      </c>
      <c r="E1663" s="6" t="s">
        <v>1494</v>
      </c>
      <c r="F1663" s="6"/>
      <c r="G1663" s="6">
        <v>70</v>
      </c>
      <c r="H1663" s="6"/>
      <c r="I1663" s="6"/>
      <c r="J1663" s="6"/>
      <c r="K1663" s="6">
        <v>4</v>
      </c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  <c r="BD1663" s="6"/>
      <c r="BE1663" s="6"/>
      <c r="BF1663" s="6"/>
      <c r="BG1663" s="6"/>
      <c r="BH1663" s="6"/>
      <c r="BI1663" s="6"/>
      <c r="BJ1663" s="6"/>
      <c r="BK1663" s="6"/>
      <c r="BL1663" s="6"/>
      <c r="BM1663" s="6"/>
      <c r="BN1663" s="6"/>
      <c r="BO1663" s="6"/>
      <c r="BP1663" s="6"/>
      <c r="BQ1663" s="6"/>
      <c r="BR1663" s="6"/>
      <c r="BS1663" s="6"/>
      <c r="BT1663" s="6"/>
      <c r="BU1663" s="6"/>
      <c r="BV1663" s="6"/>
      <c r="BW1663" s="6"/>
      <c r="BX1663" s="6" t="s">
        <v>1784</v>
      </c>
      <c r="BY1663" s="6">
        <v>1.9</v>
      </c>
      <c r="BZ1663" s="6"/>
      <c r="CA1663" s="6"/>
      <c r="CB1663" s="6"/>
      <c r="CC1663" s="6"/>
      <c r="CD1663" s="6"/>
      <c r="CE1663" s="6"/>
      <c r="CF1663" s="6"/>
      <c r="CG1663" s="6"/>
      <c r="CH1663" s="6"/>
      <c r="CI1663" s="6"/>
      <c r="CJ1663" s="6"/>
      <c r="CK1663" s="6"/>
      <c r="CL1663" s="6"/>
      <c r="CM1663" s="6"/>
      <c r="CN1663" s="6"/>
      <c r="CO1663" s="6"/>
      <c r="CP1663" s="6"/>
      <c r="CQ1663" s="6"/>
      <c r="CR1663" s="6"/>
      <c r="CS1663" s="6"/>
      <c r="CT1663" s="6"/>
      <c r="CU1663" s="6"/>
      <c r="CV1663" s="6"/>
      <c r="CW1663" s="6"/>
      <c r="CX1663" s="62"/>
      <c r="CY1663" s="62"/>
      <c r="CZ1663" s="62"/>
      <c r="DA1663" s="62"/>
      <c r="DB1663" s="62"/>
      <c r="DC1663" s="62"/>
      <c r="DD1663" s="62"/>
      <c r="DE1663" s="62"/>
      <c r="DF1663" s="62"/>
      <c r="DG1663" s="62"/>
      <c r="DH1663" s="62"/>
      <c r="DI1663" s="62"/>
      <c r="DJ1663" s="62"/>
      <c r="DK1663" s="62"/>
      <c r="DL1663" s="62"/>
      <c r="DM1663" s="62"/>
      <c r="DN1663" s="62"/>
      <c r="DO1663" s="62"/>
      <c r="DP1663" s="62"/>
      <c r="DQ1663" s="62"/>
      <c r="DR1663" s="62"/>
      <c r="DS1663" s="62"/>
      <c r="DT1663" s="62"/>
      <c r="DU1663" s="62"/>
      <c r="DV1663" s="62"/>
      <c r="DW1663" s="62"/>
      <c r="DX1663" s="62"/>
      <c r="DY1663" s="62"/>
      <c r="DZ1663" s="62"/>
      <c r="EA1663" s="62"/>
      <c r="EB1663" s="62"/>
      <c r="EC1663" s="62"/>
      <c r="ED1663" s="62"/>
      <c r="EE1663" s="62"/>
      <c r="EF1663" s="62"/>
      <c r="EG1663" s="62"/>
      <c r="EH1663" s="62"/>
      <c r="EI1663" s="62"/>
      <c r="EJ1663" s="62"/>
      <c r="EK1663" s="62"/>
      <c r="EL1663" s="62"/>
      <c r="EM1663" s="62"/>
      <c r="EN1663" s="62"/>
      <c r="EO1663" s="62"/>
      <c r="EP1663" s="62"/>
      <c r="EQ1663" s="62"/>
      <c r="ER1663" s="62"/>
      <c r="ES1663" s="62"/>
      <c r="ET1663" s="62"/>
      <c r="EU1663" s="62"/>
      <c r="EV1663" s="62"/>
      <c r="EW1663" s="62"/>
      <c r="EX1663" s="62"/>
      <c r="EY1663" s="62"/>
      <c r="EZ1663" s="62"/>
      <c r="FA1663" s="62"/>
      <c r="FB1663" s="62"/>
      <c r="FC1663" s="62"/>
      <c r="FD1663" s="62"/>
      <c r="FE1663" s="62"/>
      <c r="FF1663" s="62"/>
      <c r="FG1663" s="62"/>
      <c r="FH1663" s="62"/>
      <c r="FI1663" s="62"/>
      <c r="FJ1663" s="62"/>
      <c r="FK1663" s="62"/>
      <c r="FL1663" s="62"/>
      <c r="FM1663" s="62"/>
      <c r="FN1663" s="62"/>
      <c r="FO1663" s="62"/>
      <c r="FP1663" s="62"/>
      <c r="FQ1663" s="62"/>
      <c r="FR1663" s="62"/>
      <c r="FS1663" s="62"/>
      <c r="FT1663" s="62"/>
      <c r="FU1663" s="62"/>
      <c r="FV1663" s="62"/>
      <c r="FW1663" s="62"/>
      <c r="FX1663" s="62"/>
      <c r="FY1663" s="62"/>
      <c r="FZ1663" s="62"/>
      <c r="GA1663" s="62"/>
      <c r="GB1663" s="62"/>
      <c r="GC1663" s="62"/>
      <c r="GD1663" s="62"/>
      <c r="GE1663" s="62"/>
      <c r="GF1663" s="62"/>
      <c r="GG1663" s="62"/>
      <c r="GH1663" s="62"/>
      <c r="GI1663" s="62"/>
      <c r="GJ1663" s="62"/>
      <c r="GK1663" s="62"/>
      <c r="GL1663" s="62"/>
      <c r="GM1663" s="62"/>
      <c r="GN1663" s="62"/>
      <c r="GO1663" s="62"/>
      <c r="GP1663" s="62"/>
      <c r="GQ1663" s="62"/>
      <c r="GR1663" s="62"/>
      <c r="GS1663" s="62"/>
      <c r="GT1663" s="62"/>
      <c r="GU1663" s="62"/>
      <c r="GV1663" s="62"/>
      <c r="GW1663" s="62"/>
      <c r="GX1663" s="62"/>
      <c r="GY1663" s="62"/>
      <c r="GZ1663" s="62"/>
      <c r="HA1663" s="62"/>
      <c r="HB1663" s="62"/>
      <c r="HC1663" s="62"/>
      <c r="HD1663" s="62"/>
      <c r="HE1663" s="62"/>
      <c r="HF1663" s="62"/>
      <c r="HG1663" s="62"/>
      <c r="HH1663" s="62"/>
      <c r="HI1663" s="62"/>
      <c r="HJ1663" s="62"/>
      <c r="HK1663" s="62"/>
      <c r="HL1663" s="62"/>
      <c r="HM1663" s="62"/>
      <c r="HN1663" s="62"/>
      <c r="HO1663" s="62"/>
      <c r="HP1663" s="62"/>
      <c r="HQ1663" s="62"/>
      <c r="HR1663" s="62"/>
      <c r="HS1663" s="62"/>
      <c r="HT1663" s="62"/>
      <c r="HU1663" s="62"/>
      <c r="HV1663" s="62"/>
      <c r="HW1663" s="62"/>
      <c r="HX1663" s="62"/>
      <c r="HY1663" s="62"/>
      <c r="HZ1663" s="62"/>
      <c r="IA1663" s="62"/>
      <c r="IB1663" s="62"/>
      <c r="IC1663" s="62"/>
      <c r="ID1663" s="62"/>
      <c r="IE1663" s="62"/>
      <c r="IF1663" s="62"/>
      <c r="IG1663" s="62"/>
      <c r="IH1663" s="62"/>
      <c r="II1663" s="62"/>
      <c r="IJ1663" s="62"/>
      <c r="IK1663" s="62"/>
      <c r="IL1663" s="62"/>
      <c r="IM1663" s="62"/>
      <c r="IN1663" s="62"/>
      <c r="IO1663" s="62"/>
      <c r="IP1663" s="62"/>
      <c r="IQ1663" s="62"/>
      <c r="IR1663" s="62"/>
      <c r="IS1663" s="62"/>
      <c r="IT1663" s="62"/>
      <c r="IU1663" s="62"/>
      <c r="IV1663" s="62"/>
    </row>
    <row r="1664" spans="1:256" s="287" customFormat="1" x14ac:dyDescent="0.2">
      <c r="A1664" s="6" t="s">
        <v>1247</v>
      </c>
      <c r="B1664" s="66">
        <v>39103.743055555555</v>
      </c>
      <c r="C1664" s="66">
        <v>39104.701388888891</v>
      </c>
      <c r="D1664" s="6" t="s">
        <v>1495</v>
      </c>
      <c r="E1664" s="6" t="s">
        <v>1496</v>
      </c>
      <c r="F1664" s="6"/>
      <c r="G1664" s="6">
        <v>50</v>
      </c>
      <c r="H1664" s="6"/>
      <c r="I1664" s="6"/>
      <c r="J1664" s="6"/>
      <c r="K1664" s="6"/>
      <c r="L1664" s="6"/>
      <c r="M1664" s="6">
        <v>359</v>
      </c>
      <c r="N1664" s="6" t="s">
        <v>1784</v>
      </c>
      <c r="O1664" s="6">
        <v>120</v>
      </c>
      <c r="P1664" s="6"/>
      <c r="Q1664" s="6">
        <v>69</v>
      </c>
      <c r="R1664" s="6"/>
      <c r="S1664" s="6"/>
      <c r="T1664" s="6"/>
      <c r="U1664" s="6"/>
      <c r="V1664" s="6"/>
      <c r="W1664" s="6">
        <v>12</v>
      </c>
      <c r="X1664" s="6"/>
      <c r="Y1664" s="6">
        <v>1660</v>
      </c>
      <c r="Z1664" s="6"/>
      <c r="AA1664" s="6">
        <v>2680</v>
      </c>
      <c r="AB1664" s="6"/>
      <c r="AC1664" s="6">
        <v>8350</v>
      </c>
      <c r="AD1664" s="6" t="s">
        <v>1784</v>
      </c>
      <c r="AE1664" s="6">
        <v>18</v>
      </c>
      <c r="AF1664" s="6"/>
      <c r="AG1664" s="6">
        <v>52</v>
      </c>
      <c r="AH1664" s="6" t="s">
        <v>1784</v>
      </c>
      <c r="AI1664" s="6">
        <v>5</v>
      </c>
      <c r="AJ1664" s="6" t="s">
        <v>1784</v>
      </c>
      <c r="AK1664" s="6">
        <v>2.5</v>
      </c>
      <c r="AL1664" s="6"/>
      <c r="AM1664" s="6">
        <v>8.14</v>
      </c>
      <c r="AN1664" s="6"/>
      <c r="AO1664" s="6">
        <v>190</v>
      </c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>
        <v>172</v>
      </c>
      <c r="BB1664" s="6"/>
      <c r="BC1664" s="6"/>
      <c r="BD1664" s="6"/>
      <c r="BE1664" s="6"/>
      <c r="BF1664" s="6"/>
      <c r="BG1664" s="6"/>
      <c r="BH1664" s="6"/>
      <c r="BI1664" s="6"/>
      <c r="BJ1664" s="6"/>
      <c r="BK1664" s="6"/>
      <c r="BL1664" s="6"/>
      <c r="BM1664" s="6"/>
      <c r="BN1664" s="6"/>
      <c r="BO1664" s="6"/>
      <c r="BP1664" s="6"/>
      <c r="BQ1664" s="6"/>
      <c r="BR1664" s="6"/>
      <c r="BS1664" s="6"/>
      <c r="BT1664" s="6"/>
      <c r="BU1664" s="6"/>
      <c r="BV1664" s="6"/>
      <c r="BW1664" s="6"/>
      <c r="BX1664" s="6"/>
      <c r="BY1664" s="6"/>
      <c r="BZ1664" s="6"/>
      <c r="CA1664" s="6"/>
      <c r="CB1664" s="6"/>
      <c r="CC1664" s="6"/>
      <c r="CD1664" s="6"/>
      <c r="CE1664" s="6"/>
      <c r="CF1664" s="6"/>
      <c r="CG1664" s="6"/>
      <c r="CH1664" s="6"/>
      <c r="CI1664" s="6"/>
      <c r="CJ1664" s="6"/>
      <c r="CK1664" s="6"/>
      <c r="CL1664" s="6"/>
      <c r="CM1664" s="6"/>
      <c r="CN1664" s="6"/>
      <c r="CO1664" s="6"/>
      <c r="CP1664" s="6"/>
      <c r="CQ1664" s="6"/>
      <c r="CR1664" s="6"/>
      <c r="CS1664" s="6"/>
      <c r="CT1664" s="6"/>
      <c r="CU1664" s="6"/>
      <c r="CV1664" s="6"/>
      <c r="CW1664" s="6"/>
      <c r="CX1664" s="62"/>
      <c r="CY1664" s="62"/>
      <c r="CZ1664" s="62"/>
      <c r="DA1664" s="62"/>
      <c r="DB1664" s="62"/>
      <c r="DC1664" s="62"/>
      <c r="DD1664" s="62"/>
      <c r="DE1664" s="62"/>
      <c r="DF1664" s="62"/>
      <c r="DG1664" s="62"/>
      <c r="DH1664" s="62"/>
      <c r="DI1664" s="62"/>
      <c r="DJ1664" s="62"/>
      <c r="DK1664" s="62"/>
      <c r="DL1664" s="62"/>
      <c r="DM1664" s="62"/>
      <c r="DN1664" s="62"/>
      <c r="DO1664" s="62"/>
      <c r="DP1664" s="62"/>
      <c r="DQ1664" s="62"/>
      <c r="DR1664" s="62"/>
      <c r="DS1664" s="62"/>
      <c r="DT1664" s="62"/>
      <c r="DU1664" s="62"/>
      <c r="DV1664" s="62"/>
      <c r="DW1664" s="62"/>
      <c r="DX1664" s="62"/>
      <c r="DY1664" s="62"/>
      <c r="DZ1664" s="62"/>
      <c r="EA1664" s="62"/>
      <c r="EB1664" s="62"/>
      <c r="EC1664" s="62"/>
      <c r="ED1664" s="62"/>
      <c r="EE1664" s="62"/>
      <c r="EF1664" s="62"/>
      <c r="EG1664" s="62"/>
      <c r="EH1664" s="62"/>
      <c r="EI1664" s="62"/>
      <c r="EJ1664" s="62"/>
      <c r="EK1664" s="62"/>
      <c r="EL1664" s="62"/>
      <c r="EM1664" s="62"/>
      <c r="EN1664" s="62"/>
      <c r="EO1664" s="62"/>
      <c r="EP1664" s="62"/>
      <c r="EQ1664" s="62"/>
      <c r="ER1664" s="62"/>
      <c r="ES1664" s="62"/>
      <c r="ET1664" s="62"/>
      <c r="EU1664" s="62"/>
      <c r="EV1664" s="62"/>
      <c r="EW1664" s="62"/>
      <c r="EX1664" s="62"/>
      <c r="EY1664" s="62"/>
      <c r="EZ1664" s="62"/>
      <c r="FA1664" s="62"/>
      <c r="FB1664" s="62"/>
      <c r="FC1664" s="62"/>
      <c r="FD1664" s="62"/>
      <c r="FE1664" s="62"/>
      <c r="FF1664" s="62"/>
      <c r="FG1664" s="62"/>
      <c r="FH1664" s="62"/>
      <c r="FI1664" s="62"/>
      <c r="FJ1664" s="62"/>
      <c r="FK1664" s="62"/>
      <c r="FL1664" s="62"/>
      <c r="FM1664" s="62"/>
      <c r="FN1664" s="62"/>
      <c r="FO1664" s="62"/>
      <c r="FP1664" s="62"/>
      <c r="FQ1664" s="62"/>
      <c r="FR1664" s="62"/>
      <c r="FS1664" s="62"/>
      <c r="FT1664" s="62"/>
      <c r="FU1664" s="62"/>
      <c r="FV1664" s="62"/>
      <c r="FW1664" s="62"/>
      <c r="FX1664" s="62"/>
      <c r="FY1664" s="62"/>
      <c r="FZ1664" s="62"/>
      <c r="GA1664" s="62"/>
      <c r="GB1664" s="62"/>
      <c r="GC1664" s="62"/>
      <c r="GD1664" s="62"/>
      <c r="GE1664" s="62"/>
      <c r="GF1664" s="62"/>
      <c r="GG1664" s="62"/>
      <c r="GH1664" s="62"/>
      <c r="GI1664" s="62"/>
      <c r="GJ1664" s="62"/>
      <c r="GK1664" s="62"/>
      <c r="GL1664" s="62"/>
      <c r="GM1664" s="62"/>
      <c r="GN1664" s="62"/>
      <c r="GO1664" s="62"/>
      <c r="GP1664" s="62"/>
      <c r="GQ1664" s="62"/>
      <c r="GR1664" s="62"/>
      <c r="GS1664" s="62"/>
      <c r="GT1664" s="62"/>
      <c r="GU1664" s="62"/>
      <c r="GV1664" s="62"/>
      <c r="GW1664" s="62"/>
      <c r="GX1664" s="62"/>
      <c r="GY1664" s="62"/>
      <c r="GZ1664" s="62"/>
      <c r="HA1664" s="62"/>
      <c r="HB1664" s="62"/>
      <c r="HC1664" s="62"/>
      <c r="HD1664" s="62"/>
      <c r="HE1664" s="62"/>
      <c r="HF1664" s="62"/>
      <c r="HG1664" s="62"/>
      <c r="HH1664" s="62"/>
      <c r="HI1664" s="62"/>
      <c r="HJ1664" s="62"/>
      <c r="HK1664" s="62"/>
      <c r="HL1664" s="62"/>
      <c r="HM1664" s="62"/>
      <c r="HN1664" s="62"/>
      <c r="HO1664" s="62"/>
      <c r="HP1664" s="62"/>
      <c r="HQ1664" s="62"/>
      <c r="HR1664" s="62"/>
      <c r="HS1664" s="62"/>
      <c r="HT1664" s="62"/>
      <c r="HU1664" s="62"/>
      <c r="HV1664" s="62"/>
      <c r="HW1664" s="62"/>
      <c r="HX1664" s="62"/>
      <c r="HY1664" s="62"/>
      <c r="HZ1664" s="62"/>
      <c r="IA1664" s="62"/>
      <c r="IB1664" s="62"/>
      <c r="IC1664" s="62"/>
      <c r="ID1664" s="62"/>
      <c r="IE1664" s="62"/>
      <c r="IF1664" s="62"/>
      <c r="IG1664" s="62"/>
      <c r="IH1664" s="62"/>
      <c r="II1664" s="62"/>
      <c r="IJ1664" s="62"/>
      <c r="IK1664" s="62"/>
      <c r="IL1664" s="62"/>
      <c r="IM1664" s="62"/>
      <c r="IN1664" s="62"/>
      <c r="IO1664" s="62"/>
      <c r="IP1664" s="62"/>
      <c r="IQ1664" s="62"/>
      <c r="IR1664" s="62"/>
      <c r="IS1664" s="62"/>
      <c r="IT1664" s="62"/>
      <c r="IU1664" s="62"/>
      <c r="IV1664" s="62"/>
    </row>
    <row r="1665" spans="1:256" s="287" customFormat="1" x14ac:dyDescent="0.2">
      <c r="A1665" s="6" t="s">
        <v>1247</v>
      </c>
      <c r="B1665" s="66">
        <v>39137.545138888891</v>
      </c>
      <c r="C1665" s="66">
        <v>39139.621527777781</v>
      </c>
      <c r="D1665" s="6" t="s">
        <v>1497</v>
      </c>
      <c r="E1665" s="6" t="s">
        <v>1498</v>
      </c>
      <c r="F1665" s="6"/>
      <c r="G1665" s="6">
        <v>50</v>
      </c>
      <c r="H1665" s="6"/>
      <c r="I1665" s="6"/>
      <c r="J1665" s="6"/>
      <c r="K1665" s="6"/>
      <c r="L1665" s="6"/>
      <c r="M1665" s="6">
        <v>2625</v>
      </c>
      <c r="N1665" s="6"/>
      <c r="O1665" s="6">
        <v>197</v>
      </c>
      <c r="P1665" s="6"/>
      <c r="Q1665" s="6">
        <v>356</v>
      </c>
      <c r="R1665" s="6"/>
      <c r="S1665" s="6">
        <v>4.9000000000000002E-2</v>
      </c>
      <c r="T1665" s="6"/>
      <c r="U1665" s="6">
        <v>1.71</v>
      </c>
      <c r="V1665" s="6"/>
      <c r="W1665" s="6">
        <v>28.5</v>
      </c>
      <c r="X1665" s="6"/>
      <c r="Y1665" s="6">
        <v>2030</v>
      </c>
      <c r="Z1665" s="6"/>
      <c r="AA1665" s="6">
        <v>3330</v>
      </c>
      <c r="AB1665" s="6"/>
      <c r="AC1665" s="6">
        <v>9840</v>
      </c>
      <c r="AD1665" s="6" t="s">
        <v>1784</v>
      </c>
      <c r="AE1665" s="6">
        <v>18</v>
      </c>
      <c r="AF1665" s="6"/>
      <c r="AG1665" s="6">
        <v>80</v>
      </c>
      <c r="AH1665" s="6"/>
      <c r="AI1665" s="6">
        <v>36</v>
      </c>
      <c r="AJ1665" s="6" t="s">
        <v>1784</v>
      </c>
      <c r="AK1665" s="6">
        <v>2.5</v>
      </c>
      <c r="AL1665" s="6"/>
      <c r="AM1665" s="6">
        <v>7.43</v>
      </c>
      <c r="AN1665" s="6"/>
      <c r="AO1665" s="6">
        <v>199</v>
      </c>
      <c r="AP1665" s="6"/>
      <c r="AQ1665" s="6">
        <v>14</v>
      </c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  <c r="BD1665" s="6"/>
      <c r="BE1665" s="6"/>
      <c r="BF1665" s="6"/>
      <c r="BG1665" s="6"/>
      <c r="BH1665" s="6"/>
      <c r="BI1665" s="6"/>
      <c r="BJ1665" s="6"/>
      <c r="BK1665" s="6"/>
      <c r="BL1665" s="6"/>
      <c r="BM1665" s="6"/>
      <c r="BN1665" s="6"/>
      <c r="BO1665" s="6"/>
      <c r="BP1665" s="6"/>
      <c r="BQ1665" s="6"/>
      <c r="BR1665" s="6"/>
      <c r="BS1665" s="6"/>
      <c r="BT1665" s="6"/>
      <c r="BU1665" s="6"/>
      <c r="BV1665" s="6"/>
      <c r="BW1665" s="6"/>
      <c r="BX1665" s="6"/>
      <c r="BY1665" s="6"/>
      <c r="BZ1665" s="6"/>
      <c r="CA1665" s="6">
        <v>15</v>
      </c>
      <c r="CB1665" s="6"/>
      <c r="CC1665" s="6">
        <v>3.2</v>
      </c>
      <c r="CD1665" s="6"/>
      <c r="CE1665" s="6"/>
      <c r="CF1665" s="6"/>
      <c r="CG1665" s="6"/>
      <c r="CH1665" s="6"/>
      <c r="CI1665" s="6"/>
      <c r="CJ1665" s="6"/>
      <c r="CK1665" s="6"/>
      <c r="CL1665" s="6"/>
      <c r="CM1665" s="6"/>
      <c r="CN1665" s="6"/>
      <c r="CO1665" s="6"/>
      <c r="CP1665" s="6"/>
      <c r="CQ1665" s="6"/>
      <c r="CR1665" s="6"/>
      <c r="CS1665" s="6"/>
      <c r="CT1665" s="6"/>
      <c r="CU1665" s="6"/>
      <c r="CV1665" s="6"/>
      <c r="CW1665" s="6"/>
      <c r="CX1665" s="62"/>
      <c r="CY1665" s="62"/>
      <c r="CZ1665" s="62"/>
      <c r="DA1665" s="62"/>
      <c r="DB1665" s="62"/>
      <c r="DC1665" s="62"/>
      <c r="DD1665" s="62"/>
      <c r="DE1665" s="62"/>
      <c r="DF1665" s="62"/>
      <c r="DG1665" s="62"/>
      <c r="DH1665" s="62"/>
      <c r="DI1665" s="62"/>
      <c r="DJ1665" s="62"/>
      <c r="DK1665" s="62"/>
      <c r="DL1665" s="62"/>
      <c r="DM1665" s="62"/>
      <c r="DN1665" s="62"/>
      <c r="DO1665" s="62"/>
      <c r="DP1665" s="62"/>
      <c r="DQ1665" s="62"/>
      <c r="DR1665" s="62"/>
      <c r="DS1665" s="62"/>
      <c r="DT1665" s="62"/>
      <c r="DU1665" s="62"/>
      <c r="DV1665" s="62"/>
      <c r="DW1665" s="62"/>
      <c r="DX1665" s="62"/>
      <c r="DY1665" s="62"/>
      <c r="DZ1665" s="62"/>
      <c r="EA1665" s="62"/>
      <c r="EB1665" s="62"/>
      <c r="EC1665" s="62"/>
      <c r="ED1665" s="62"/>
      <c r="EE1665" s="62"/>
      <c r="EF1665" s="62"/>
      <c r="EG1665" s="62"/>
      <c r="EH1665" s="62"/>
      <c r="EI1665" s="62"/>
      <c r="EJ1665" s="62"/>
      <c r="EK1665" s="62"/>
      <c r="EL1665" s="62"/>
      <c r="EM1665" s="62"/>
      <c r="EN1665" s="62"/>
      <c r="EO1665" s="62"/>
      <c r="EP1665" s="62"/>
      <c r="EQ1665" s="62"/>
      <c r="ER1665" s="62"/>
      <c r="ES1665" s="62"/>
      <c r="ET1665" s="62"/>
      <c r="EU1665" s="62"/>
      <c r="EV1665" s="62"/>
      <c r="EW1665" s="62"/>
      <c r="EX1665" s="62"/>
      <c r="EY1665" s="62"/>
      <c r="EZ1665" s="62"/>
      <c r="FA1665" s="62"/>
      <c r="FB1665" s="62"/>
      <c r="FC1665" s="62"/>
      <c r="FD1665" s="62"/>
      <c r="FE1665" s="62"/>
      <c r="FF1665" s="62"/>
      <c r="FG1665" s="62"/>
      <c r="FH1665" s="62"/>
      <c r="FI1665" s="62"/>
      <c r="FJ1665" s="62"/>
      <c r="FK1665" s="62"/>
      <c r="FL1665" s="62"/>
      <c r="FM1665" s="62"/>
      <c r="FN1665" s="62"/>
      <c r="FO1665" s="62"/>
      <c r="FP1665" s="62"/>
      <c r="FQ1665" s="62"/>
      <c r="FR1665" s="62"/>
      <c r="FS1665" s="62"/>
      <c r="FT1665" s="62"/>
      <c r="FU1665" s="62"/>
      <c r="FV1665" s="62"/>
      <c r="FW1665" s="62"/>
      <c r="FX1665" s="62"/>
      <c r="FY1665" s="62"/>
      <c r="FZ1665" s="62"/>
      <c r="GA1665" s="62"/>
      <c r="GB1665" s="62"/>
      <c r="GC1665" s="62"/>
      <c r="GD1665" s="62"/>
      <c r="GE1665" s="62"/>
      <c r="GF1665" s="62"/>
      <c r="GG1665" s="62"/>
      <c r="GH1665" s="62"/>
      <c r="GI1665" s="62"/>
      <c r="GJ1665" s="62"/>
      <c r="GK1665" s="62"/>
      <c r="GL1665" s="62"/>
      <c r="GM1665" s="62"/>
      <c r="GN1665" s="62"/>
      <c r="GO1665" s="62"/>
      <c r="GP1665" s="62"/>
      <c r="GQ1665" s="62"/>
      <c r="GR1665" s="62"/>
      <c r="GS1665" s="62"/>
      <c r="GT1665" s="62"/>
      <c r="GU1665" s="62"/>
      <c r="GV1665" s="62"/>
      <c r="GW1665" s="62"/>
      <c r="GX1665" s="62"/>
      <c r="GY1665" s="62"/>
      <c r="GZ1665" s="62"/>
      <c r="HA1665" s="62"/>
      <c r="HB1665" s="62"/>
      <c r="HC1665" s="62"/>
      <c r="HD1665" s="62"/>
      <c r="HE1665" s="62"/>
      <c r="HF1665" s="62"/>
      <c r="HG1665" s="62"/>
      <c r="HH1665" s="62"/>
      <c r="HI1665" s="62"/>
      <c r="HJ1665" s="62"/>
      <c r="HK1665" s="62"/>
      <c r="HL1665" s="62"/>
      <c r="HM1665" s="62"/>
      <c r="HN1665" s="62"/>
      <c r="HO1665" s="62"/>
      <c r="HP1665" s="62"/>
      <c r="HQ1665" s="62"/>
      <c r="HR1665" s="62"/>
      <c r="HS1665" s="62"/>
      <c r="HT1665" s="62"/>
      <c r="HU1665" s="62"/>
      <c r="HV1665" s="62"/>
      <c r="HW1665" s="62"/>
      <c r="HX1665" s="62"/>
      <c r="HY1665" s="62"/>
      <c r="HZ1665" s="62"/>
      <c r="IA1665" s="62"/>
      <c r="IB1665" s="62"/>
      <c r="IC1665" s="62"/>
      <c r="ID1665" s="62"/>
      <c r="IE1665" s="62"/>
      <c r="IF1665" s="62"/>
      <c r="IG1665" s="62"/>
      <c r="IH1665" s="62"/>
      <c r="II1665" s="62"/>
      <c r="IJ1665" s="62"/>
      <c r="IK1665" s="62"/>
      <c r="IL1665" s="62"/>
      <c r="IM1665" s="62"/>
      <c r="IN1665" s="62"/>
      <c r="IO1665" s="62"/>
      <c r="IP1665" s="62"/>
      <c r="IQ1665" s="62"/>
      <c r="IR1665" s="62"/>
      <c r="IS1665" s="62"/>
      <c r="IT1665" s="62"/>
      <c r="IU1665" s="62"/>
      <c r="IV1665" s="62"/>
    </row>
    <row r="1666" spans="1:256" s="287" customFormat="1" x14ac:dyDescent="0.2">
      <c r="A1666" s="6" t="s">
        <v>1247</v>
      </c>
      <c r="B1666" s="66">
        <v>39142.552083333336</v>
      </c>
      <c r="C1666" s="66">
        <v>39143.53125</v>
      </c>
      <c r="D1666" s="6" t="s">
        <v>1499</v>
      </c>
      <c r="E1666" s="6" t="s">
        <v>1500</v>
      </c>
      <c r="F1666" s="6"/>
      <c r="G1666" s="6">
        <v>50</v>
      </c>
      <c r="H1666" s="6"/>
      <c r="I1666" s="6"/>
      <c r="J1666" s="6"/>
      <c r="K1666" s="6"/>
      <c r="L1666" s="6"/>
      <c r="M1666" s="6">
        <v>6991</v>
      </c>
      <c r="N1666" s="6"/>
      <c r="O1666" s="6">
        <v>178</v>
      </c>
      <c r="P1666" s="6"/>
      <c r="Q1666" s="6">
        <v>366</v>
      </c>
      <c r="R1666" s="6"/>
      <c r="S1666" s="6"/>
      <c r="T1666" s="6"/>
      <c r="U1666" s="6"/>
      <c r="V1666" s="6"/>
      <c r="W1666" s="6">
        <v>30.4</v>
      </c>
      <c r="X1666" s="6"/>
      <c r="Y1666" s="6">
        <v>828</v>
      </c>
      <c r="Z1666" s="6"/>
      <c r="AA1666" s="6">
        <v>1460</v>
      </c>
      <c r="AB1666" s="6"/>
      <c r="AC1666" s="6">
        <v>4670</v>
      </c>
      <c r="AD1666" s="6" t="s">
        <v>1784</v>
      </c>
      <c r="AE1666" s="6">
        <v>18</v>
      </c>
      <c r="AF1666" s="6"/>
      <c r="AG1666" s="6">
        <v>130</v>
      </c>
      <c r="AH1666" s="6"/>
      <c r="AI1666" s="6">
        <v>27</v>
      </c>
      <c r="AJ1666" s="6" t="s">
        <v>1784</v>
      </c>
      <c r="AK1666" s="6">
        <v>2.5</v>
      </c>
      <c r="AL1666" s="6"/>
      <c r="AM1666" s="6">
        <v>7.02</v>
      </c>
      <c r="AN1666" s="6"/>
      <c r="AO1666" s="6">
        <v>147</v>
      </c>
      <c r="AP1666" s="6"/>
      <c r="AQ1666" s="6">
        <v>7.6</v>
      </c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  <c r="BD1666" s="6"/>
      <c r="BE1666" s="6"/>
      <c r="BF1666" s="6"/>
      <c r="BG1666" s="6"/>
      <c r="BH1666" s="6"/>
      <c r="BI1666" s="6"/>
      <c r="BJ1666" s="6"/>
      <c r="BK1666" s="6"/>
      <c r="BL1666" s="6"/>
      <c r="BM1666" s="6"/>
      <c r="BN1666" s="6"/>
      <c r="BO1666" s="6"/>
      <c r="BP1666" s="6"/>
      <c r="BQ1666" s="6"/>
      <c r="BR1666" s="6"/>
      <c r="BS1666" s="6"/>
      <c r="BT1666" s="6"/>
      <c r="BU1666" s="6"/>
      <c r="BV1666" s="6"/>
      <c r="BW1666" s="6"/>
      <c r="BX1666" s="6"/>
      <c r="BY1666" s="6"/>
      <c r="BZ1666" s="6"/>
      <c r="CA1666" s="6">
        <v>8.6</v>
      </c>
      <c r="CB1666" s="6"/>
      <c r="CC1666" s="6">
        <v>1.3</v>
      </c>
      <c r="CD1666" s="6"/>
      <c r="CE1666" s="6"/>
      <c r="CF1666" s="6"/>
      <c r="CG1666" s="6"/>
      <c r="CH1666" s="6"/>
      <c r="CI1666" s="6"/>
      <c r="CJ1666" s="6"/>
      <c r="CK1666" s="6"/>
      <c r="CL1666" s="6"/>
      <c r="CM1666" s="6"/>
      <c r="CN1666" s="6"/>
      <c r="CO1666" s="6"/>
      <c r="CP1666" s="6"/>
      <c r="CQ1666" s="6"/>
      <c r="CR1666" s="6"/>
      <c r="CS1666" s="6"/>
      <c r="CT1666" s="6"/>
      <c r="CU1666" s="6"/>
      <c r="CV1666" s="6"/>
      <c r="CW1666" s="6"/>
      <c r="CX1666" s="62"/>
      <c r="CY1666" s="62"/>
      <c r="CZ1666" s="62"/>
      <c r="DA1666" s="62"/>
      <c r="DB1666" s="62"/>
      <c r="DC1666" s="62"/>
      <c r="DD1666" s="62"/>
      <c r="DE1666" s="62"/>
      <c r="DF1666" s="62"/>
      <c r="DG1666" s="62"/>
      <c r="DH1666" s="62"/>
      <c r="DI1666" s="62"/>
      <c r="DJ1666" s="62"/>
      <c r="DK1666" s="62"/>
      <c r="DL1666" s="62"/>
      <c r="DM1666" s="62"/>
      <c r="DN1666" s="62"/>
      <c r="DO1666" s="62"/>
      <c r="DP1666" s="62"/>
      <c r="DQ1666" s="62"/>
      <c r="DR1666" s="62"/>
      <c r="DS1666" s="62"/>
      <c r="DT1666" s="62"/>
      <c r="DU1666" s="62"/>
      <c r="DV1666" s="62"/>
      <c r="DW1666" s="62"/>
      <c r="DX1666" s="62"/>
      <c r="DY1666" s="62"/>
      <c r="DZ1666" s="62"/>
      <c r="EA1666" s="62"/>
      <c r="EB1666" s="62"/>
      <c r="EC1666" s="62"/>
      <c r="ED1666" s="62"/>
      <c r="EE1666" s="62"/>
      <c r="EF1666" s="62"/>
      <c r="EG1666" s="62"/>
      <c r="EH1666" s="62"/>
      <c r="EI1666" s="62"/>
      <c r="EJ1666" s="62"/>
      <c r="EK1666" s="62"/>
      <c r="EL1666" s="62"/>
      <c r="EM1666" s="62"/>
      <c r="EN1666" s="62"/>
      <c r="EO1666" s="62"/>
      <c r="EP1666" s="62"/>
      <c r="EQ1666" s="62"/>
      <c r="ER1666" s="62"/>
      <c r="ES1666" s="62"/>
      <c r="ET1666" s="62"/>
      <c r="EU1666" s="62"/>
      <c r="EV1666" s="62"/>
      <c r="EW1666" s="62"/>
      <c r="EX1666" s="62"/>
      <c r="EY1666" s="62"/>
      <c r="EZ1666" s="62"/>
      <c r="FA1666" s="62"/>
      <c r="FB1666" s="62"/>
      <c r="FC1666" s="62"/>
      <c r="FD1666" s="62"/>
      <c r="FE1666" s="62"/>
      <c r="FF1666" s="62"/>
      <c r="FG1666" s="62"/>
      <c r="FH1666" s="62"/>
      <c r="FI1666" s="62"/>
      <c r="FJ1666" s="62"/>
      <c r="FK1666" s="62"/>
      <c r="FL1666" s="62"/>
      <c r="FM1666" s="62"/>
      <c r="FN1666" s="62"/>
      <c r="FO1666" s="62"/>
      <c r="FP1666" s="62"/>
      <c r="FQ1666" s="62"/>
      <c r="FR1666" s="62"/>
      <c r="FS1666" s="62"/>
      <c r="FT1666" s="62"/>
      <c r="FU1666" s="62"/>
      <c r="FV1666" s="62"/>
      <c r="FW1666" s="62"/>
      <c r="FX1666" s="62"/>
      <c r="FY1666" s="62"/>
      <c r="FZ1666" s="62"/>
      <c r="GA1666" s="62"/>
      <c r="GB1666" s="62"/>
      <c r="GC1666" s="62"/>
      <c r="GD1666" s="62"/>
      <c r="GE1666" s="62"/>
      <c r="GF1666" s="62"/>
      <c r="GG1666" s="62"/>
      <c r="GH1666" s="62"/>
      <c r="GI1666" s="62"/>
      <c r="GJ1666" s="62"/>
      <c r="GK1666" s="62"/>
      <c r="GL1666" s="62"/>
      <c r="GM1666" s="62"/>
      <c r="GN1666" s="62"/>
      <c r="GO1666" s="62"/>
      <c r="GP1666" s="62"/>
      <c r="GQ1666" s="62"/>
      <c r="GR1666" s="62"/>
      <c r="GS1666" s="62"/>
      <c r="GT1666" s="62"/>
      <c r="GU1666" s="62"/>
      <c r="GV1666" s="62"/>
      <c r="GW1666" s="62"/>
      <c r="GX1666" s="62"/>
      <c r="GY1666" s="62"/>
      <c r="GZ1666" s="62"/>
      <c r="HA1666" s="62"/>
      <c r="HB1666" s="62"/>
      <c r="HC1666" s="62"/>
      <c r="HD1666" s="62"/>
      <c r="HE1666" s="62"/>
      <c r="HF1666" s="62"/>
      <c r="HG1666" s="62"/>
      <c r="HH1666" s="62"/>
      <c r="HI1666" s="62"/>
      <c r="HJ1666" s="62"/>
      <c r="HK1666" s="62"/>
      <c r="HL1666" s="62"/>
      <c r="HM1666" s="62"/>
      <c r="HN1666" s="62"/>
      <c r="HO1666" s="62"/>
      <c r="HP1666" s="62"/>
      <c r="HQ1666" s="62"/>
      <c r="HR1666" s="62"/>
      <c r="HS1666" s="62"/>
      <c r="HT1666" s="62"/>
      <c r="HU1666" s="62"/>
      <c r="HV1666" s="62"/>
      <c r="HW1666" s="62"/>
      <c r="HX1666" s="62"/>
      <c r="HY1666" s="62"/>
      <c r="HZ1666" s="62"/>
      <c r="IA1666" s="62"/>
      <c r="IB1666" s="62"/>
      <c r="IC1666" s="62"/>
      <c r="ID1666" s="62"/>
      <c r="IE1666" s="62"/>
      <c r="IF1666" s="62"/>
      <c r="IG1666" s="62"/>
      <c r="IH1666" s="62"/>
      <c r="II1666" s="62"/>
      <c r="IJ1666" s="62"/>
      <c r="IK1666" s="62"/>
      <c r="IL1666" s="62"/>
      <c r="IM1666" s="62"/>
      <c r="IN1666" s="62"/>
      <c r="IO1666" s="62"/>
      <c r="IP1666" s="62"/>
      <c r="IQ1666" s="62"/>
      <c r="IR1666" s="62"/>
      <c r="IS1666" s="62"/>
      <c r="IT1666" s="62"/>
      <c r="IU1666" s="62"/>
      <c r="IV1666" s="62"/>
    </row>
    <row r="1667" spans="1:256" s="287" customFormat="1" x14ac:dyDescent="0.2">
      <c r="A1667" s="6" t="s">
        <v>1247</v>
      </c>
      <c r="B1667" s="66">
        <v>39183.73541666667</v>
      </c>
      <c r="C1667" s="66">
        <v>39184.34652777778</v>
      </c>
      <c r="D1667" s="6" t="s">
        <v>1501</v>
      </c>
      <c r="E1667" s="6" t="s">
        <v>1502</v>
      </c>
      <c r="F1667" s="6"/>
      <c r="G1667" s="6">
        <v>50</v>
      </c>
      <c r="H1667" s="6"/>
      <c r="I1667" s="6"/>
      <c r="J1667" s="6"/>
      <c r="K1667" s="6"/>
      <c r="L1667" s="6"/>
      <c r="M1667" s="6">
        <v>2841</v>
      </c>
      <c r="N1667" s="6"/>
      <c r="O1667" s="6">
        <v>196</v>
      </c>
      <c r="P1667" s="6"/>
      <c r="Q1667" s="6">
        <v>301</v>
      </c>
      <c r="R1667" s="6"/>
      <c r="S1667" s="6">
        <v>0.188</v>
      </c>
      <c r="T1667" s="6"/>
      <c r="U1667" s="6">
        <v>1.49</v>
      </c>
      <c r="V1667" s="6"/>
      <c r="W1667" s="6">
        <v>19.600000000000001</v>
      </c>
      <c r="X1667" s="6"/>
      <c r="Y1667" s="6">
        <v>780</v>
      </c>
      <c r="Z1667" s="6"/>
      <c r="AA1667" s="6">
        <v>1270</v>
      </c>
      <c r="AB1667" s="6"/>
      <c r="AC1667" s="6">
        <v>4070</v>
      </c>
      <c r="AD1667" s="6" t="s">
        <v>1784</v>
      </c>
      <c r="AE1667" s="6">
        <v>18</v>
      </c>
      <c r="AF1667" s="6"/>
      <c r="AG1667" s="6">
        <v>81</v>
      </c>
      <c r="AH1667" s="6"/>
      <c r="AI1667" s="6">
        <v>27</v>
      </c>
      <c r="AJ1667" s="6" t="s">
        <v>1784</v>
      </c>
      <c r="AK1667" s="6">
        <v>2.5</v>
      </c>
      <c r="AL1667" s="6"/>
      <c r="AM1667" s="6">
        <v>7.53</v>
      </c>
      <c r="AN1667" s="6"/>
      <c r="AO1667" s="6">
        <v>137</v>
      </c>
      <c r="AP1667" s="6"/>
      <c r="AQ1667" s="6">
        <v>15</v>
      </c>
      <c r="AR1667" s="6"/>
      <c r="AS1667" s="6"/>
      <c r="AT1667" s="6"/>
      <c r="AU1667" s="6"/>
      <c r="AV1667" s="6"/>
      <c r="AW1667" s="6"/>
      <c r="AX1667" s="6"/>
      <c r="AY1667" s="6"/>
      <c r="AZ1667" s="6"/>
      <c r="BA1667" s="6">
        <v>33</v>
      </c>
      <c r="BB1667" s="6"/>
      <c r="BC1667" s="6"/>
      <c r="BD1667" s="6"/>
      <c r="BE1667" s="6"/>
      <c r="BF1667" s="6"/>
      <c r="BG1667" s="6"/>
      <c r="BH1667" s="6"/>
      <c r="BI1667" s="6"/>
      <c r="BJ1667" s="6"/>
      <c r="BK1667" s="6"/>
      <c r="BL1667" s="6"/>
      <c r="BM1667" s="6"/>
      <c r="BN1667" s="6"/>
      <c r="BO1667" s="6"/>
      <c r="BP1667" s="6"/>
      <c r="BQ1667" s="6"/>
      <c r="BR1667" s="6"/>
      <c r="BS1667" s="6"/>
      <c r="BT1667" s="6"/>
      <c r="BU1667" s="6"/>
      <c r="BV1667" s="6"/>
      <c r="BW1667" s="6"/>
      <c r="BX1667" s="6"/>
      <c r="BY1667" s="6"/>
      <c r="BZ1667" s="6"/>
      <c r="CA1667" s="6">
        <v>19</v>
      </c>
      <c r="CB1667" s="6"/>
      <c r="CC1667" s="6">
        <v>2.6</v>
      </c>
      <c r="CD1667" s="6"/>
      <c r="CE1667" s="6"/>
      <c r="CF1667" s="6"/>
      <c r="CG1667" s="6"/>
      <c r="CH1667" s="6"/>
      <c r="CI1667" s="6"/>
      <c r="CJ1667" s="6"/>
      <c r="CK1667" s="6"/>
      <c r="CL1667" s="6"/>
      <c r="CM1667" s="6"/>
      <c r="CN1667" s="6"/>
      <c r="CO1667" s="6"/>
      <c r="CP1667" s="6"/>
      <c r="CQ1667" s="6"/>
      <c r="CR1667" s="6"/>
      <c r="CS1667" s="6"/>
      <c r="CT1667" s="6"/>
      <c r="CU1667" s="6"/>
      <c r="CV1667" s="6"/>
      <c r="CW1667" s="6"/>
      <c r="CX1667" s="62"/>
      <c r="CY1667" s="62"/>
      <c r="CZ1667" s="62"/>
      <c r="DA1667" s="62"/>
      <c r="DB1667" s="62"/>
      <c r="DC1667" s="62"/>
      <c r="DD1667" s="62"/>
      <c r="DE1667" s="62"/>
      <c r="DF1667" s="62"/>
      <c r="DG1667" s="62"/>
      <c r="DH1667" s="62"/>
      <c r="DI1667" s="62"/>
      <c r="DJ1667" s="62"/>
      <c r="DK1667" s="62"/>
      <c r="DL1667" s="62"/>
      <c r="DM1667" s="62"/>
      <c r="DN1667" s="62"/>
      <c r="DO1667" s="62"/>
      <c r="DP1667" s="62"/>
      <c r="DQ1667" s="62"/>
      <c r="DR1667" s="62"/>
      <c r="DS1667" s="62"/>
      <c r="DT1667" s="62"/>
      <c r="DU1667" s="62"/>
      <c r="DV1667" s="62"/>
      <c r="DW1667" s="62"/>
      <c r="DX1667" s="62"/>
      <c r="DY1667" s="62"/>
      <c r="DZ1667" s="62"/>
      <c r="EA1667" s="62"/>
      <c r="EB1667" s="62"/>
      <c r="EC1667" s="62"/>
      <c r="ED1667" s="62"/>
      <c r="EE1667" s="62"/>
      <c r="EF1667" s="62"/>
      <c r="EG1667" s="62"/>
      <c r="EH1667" s="62"/>
      <c r="EI1667" s="62"/>
      <c r="EJ1667" s="62"/>
      <c r="EK1667" s="62"/>
      <c r="EL1667" s="62"/>
      <c r="EM1667" s="62"/>
      <c r="EN1667" s="62"/>
      <c r="EO1667" s="62"/>
      <c r="EP1667" s="62"/>
      <c r="EQ1667" s="62"/>
      <c r="ER1667" s="62"/>
      <c r="ES1667" s="62"/>
      <c r="ET1667" s="62"/>
      <c r="EU1667" s="62"/>
      <c r="EV1667" s="62"/>
      <c r="EW1667" s="62"/>
      <c r="EX1667" s="62"/>
      <c r="EY1667" s="62"/>
      <c r="EZ1667" s="62"/>
      <c r="FA1667" s="62"/>
      <c r="FB1667" s="62"/>
      <c r="FC1667" s="62"/>
      <c r="FD1667" s="62"/>
      <c r="FE1667" s="62"/>
      <c r="FF1667" s="62"/>
      <c r="FG1667" s="62"/>
      <c r="FH1667" s="62"/>
      <c r="FI1667" s="62"/>
      <c r="FJ1667" s="62"/>
      <c r="FK1667" s="62"/>
      <c r="FL1667" s="62"/>
      <c r="FM1667" s="62"/>
      <c r="FN1667" s="62"/>
      <c r="FO1667" s="62"/>
      <c r="FP1667" s="62"/>
      <c r="FQ1667" s="62"/>
      <c r="FR1667" s="62"/>
      <c r="FS1667" s="62"/>
      <c r="FT1667" s="62"/>
      <c r="FU1667" s="62"/>
      <c r="FV1667" s="62"/>
      <c r="FW1667" s="62"/>
      <c r="FX1667" s="62"/>
      <c r="FY1667" s="62"/>
      <c r="FZ1667" s="62"/>
      <c r="GA1667" s="62"/>
      <c r="GB1667" s="62"/>
      <c r="GC1667" s="62"/>
      <c r="GD1667" s="62"/>
      <c r="GE1667" s="62"/>
      <c r="GF1667" s="62"/>
      <c r="GG1667" s="62"/>
      <c r="GH1667" s="62"/>
      <c r="GI1667" s="62"/>
      <c r="GJ1667" s="62"/>
      <c r="GK1667" s="62"/>
      <c r="GL1667" s="62"/>
      <c r="GM1667" s="62"/>
      <c r="GN1667" s="62"/>
      <c r="GO1667" s="62"/>
      <c r="GP1667" s="62"/>
      <c r="GQ1667" s="62"/>
      <c r="GR1667" s="62"/>
      <c r="GS1667" s="62"/>
      <c r="GT1667" s="62"/>
      <c r="GU1667" s="62"/>
      <c r="GV1667" s="62"/>
      <c r="GW1667" s="62"/>
      <c r="GX1667" s="62"/>
      <c r="GY1667" s="62"/>
      <c r="GZ1667" s="62"/>
      <c r="HA1667" s="62"/>
      <c r="HB1667" s="62"/>
      <c r="HC1667" s="62"/>
      <c r="HD1667" s="62"/>
      <c r="HE1667" s="62"/>
      <c r="HF1667" s="62"/>
      <c r="HG1667" s="62"/>
      <c r="HH1667" s="62"/>
      <c r="HI1667" s="62"/>
      <c r="HJ1667" s="62"/>
      <c r="HK1667" s="62"/>
      <c r="HL1667" s="62"/>
      <c r="HM1667" s="62"/>
      <c r="HN1667" s="62"/>
      <c r="HO1667" s="62"/>
      <c r="HP1667" s="62"/>
      <c r="HQ1667" s="62"/>
      <c r="HR1667" s="62"/>
      <c r="HS1667" s="62"/>
      <c r="HT1667" s="62"/>
      <c r="HU1667" s="62"/>
      <c r="HV1667" s="62"/>
      <c r="HW1667" s="62"/>
      <c r="HX1667" s="62"/>
      <c r="HY1667" s="62"/>
      <c r="HZ1667" s="62"/>
      <c r="IA1667" s="62"/>
      <c r="IB1667" s="62"/>
      <c r="IC1667" s="62"/>
      <c r="ID1667" s="62"/>
      <c r="IE1667" s="62"/>
      <c r="IF1667" s="62"/>
      <c r="IG1667" s="62"/>
      <c r="IH1667" s="62"/>
      <c r="II1667" s="62"/>
      <c r="IJ1667" s="62"/>
      <c r="IK1667" s="62"/>
      <c r="IL1667" s="62"/>
      <c r="IM1667" s="62"/>
      <c r="IN1667" s="62"/>
      <c r="IO1667" s="62"/>
      <c r="IP1667" s="62"/>
      <c r="IQ1667" s="62"/>
      <c r="IR1667" s="62"/>
      <c r="IS1667" s="62"/>
      <c r="IT1667" s="62"/>
      <c r="IU1667" s="62"/>
      <c r="IV1667" s="62"/>
    </row>
    <row r="1668" spans="1:256" s="287" customFormat="1" x14ac:dyDescent="0.2">
      <c r="A1668" s="6" t="s">
        <v>1247</v>
      </c>
      <c r="B1668" s="66">
        <v>39184.760416666664</v>
      </c>
      <c r="C1668" s="66"/>
      <c r="D1668" s="6" t="s">
        <v>1503</v>
      </c>
      <c r="E1668" s="6" t="s">
        <v>1504</v>
      </c>
      <c r="F1668" s="6"/>
      <c r="G1668" s="6">
        <v>70</v>
      </c>
      <c r="H1668" s="6"/>
      <c r="I1668" s="6"/>
      <c r="J1668" s="6"/>
      <c r="K1668" s="6">
        <v>72</v>
      </c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  <c r="BD1668" s="6"/>
      <c r="BE1668" s="6"/>
      <c r="BF1668" s="6"/>
      <c r="BG1668" s="6"/>
      <c r="BH1668" s="6"/>
      <c r="BI1668" s="6"/>
      <c r="BJ1668" s="6"/>
      <c r="BK1668" s="6"/>
      <c r="BL1668" s="6"/>
      <c r="BM1668" s="6"/>
      <c r="BN1668" s="6"/>
      <c r="BO1668" s="6"/>
      <c r="BP1668" s="6"/>
      <c r="BQ1668" s="6"/>
      <c r="BR1668" s="6"/>
      <c r="BS1668" s="6"/>
      <c r="BT1668" s="6"/>
      <c r="BU1668" s="6"/>
      <c r="BV1668" s="6"/>
      <c r="BW1668" s="6"/>
      <c r="BX1668" s="6" t="s">
        <v>1784</v>
      </c>
      <c r="BY1668" s="6">
        <v>1.9</v>
      </c>
      <c r="BZ1668" s="6"/>
      <c r="CA1668" s="6"/>
      <c r="CB1668" s="6"/>
      <c r="CC1668" s="6"/>
      <c r="CD1668" s="6"/>
      <c r="CE1668" s="6"/>
      <c r="CF1668" s="6"/>
      <c r="CG1668" s="6"/>
      <c r="CH1668" s="6"/>
      <c r="CI1668" s="6"/>
      <c r="CJ1668" s="6"/>
      <c r="CK1668" s="6"/>
      <c r="CL1668" s="6"/>
      <c r="CM1668" s="6"/>
      <c r="CN1668" s="6"/>
      <c r="CO1668" s="6"/>
      <c r="CP1668" s="6"/>
      <c r="CQ1668" s="6"/>
      <c r="CR1668" s="6"/>
      <c r="CS1668" s="6"/>
      <c r="CT1668" s="6"/>
      <c r="CU1668" s="6"/>
      <c r="CV1668" s="6"/>
      <c r="CW1668" s="6"/>
      <c r="CX1668" s="62"/>
      <c r="CY1668" s="62"/>
      <c r="CZ1668" s="62"/>
      <c r="DA1668" s="62"/>
      <c r="DB1668" s="62"/>
      <c r="DC1668" s="62"/>
      <c r="DD1668" s="62"/>
      <c r="DE1668" s="62"/>
      <c r="DF1668" s="62"/>
      <c r="DG1668" s="62"/>
      <c r="DH1668" s="62"/>
      <c r="DI1668" s="62"/>
      <c r="DJ1668" s="62"/>
      <c r="DK1668" s="62"/>
      <c r="DL1668" s="62"/>
      <c r="DM1668" s="62"/>
      <c r="DN1668" s="62"/>
      <c r="DO1668" s="62"/>
      <c r="DP1668" s="62"/>
      <c r="DQ1668" s="62"/>
      <c r="DR1668" s="62"/>
      <c r="DS1668" s="62"/>
      <c r="DT1668" s="62"/>
      <c r="DU1668" s="62"/>
      <c r="DV1668" s="62"/>
      <c r="DW1668" s="62"/>
      <c r="DX1668" s="62"/>
      <c r="DY1668" s="62"/>
      <c r="DZ1668" s="62"/>
      <c r="EA1668" s="62"/>
      <c r="EB1668" s="62"/>
      <c r="EC1668" s="62"/>
      <c r="ED1668" s="62"/>
      <c r="EE1668" s="62"/>
      <c r="EF1668" s="62"/>
      <c r="EG1668" s="62"/>
      <c r="EH1668" s="62"/>
      <c r="EI1668" s="62"/>
      <c r="EJ1668" s="62"/>
      <c r="EK1668" s="62"/>
      <c r="EL1668" s="62"/>
      <c r="EM1668" s="62"/>
      <c r="EN1668" s="62"/>
      <c r="EO1668" s="62"/>
      <c r="EP1668" s="62"/>
      <c r="EQ1668" s="62"/>
      <c r="ER1668" s="62"/>
      <c r="ES1668" s="62"/>
      <c r="ET1668" s="62"/>
      <c r="EU1668" s="62"/>
      <c r="EV1668" s="62"/>
      <c r="EW1668" s="62"/>
      <c r="EX1668" s="62"/>
      <c r="EY1668" s="62"/>
      <c r="EZ1668" s="62"/>
      <c r="FA1668" s="62"/>
      <c r="FB1668" s="62"/>
      <c r="FC1668" s="62"/>
      <c r="FD1668" s="62"/>
      <c r="FE1668" s="62"/>
      <c r="FF1668" s="62"/>
      <c r="FG1668" s="62"/>
      <c r="FH1668" s="62"/>
      <c r="FI1668" s="62"/>
      <c r="FJ1668" s="62"/>
      <c r="FK1668" s="62"/>
      <c r="FL1668" s="62"/>
      <c r="FM1668" s="62"/>
      <c r="FN1668" s="62"/>
      <c r="FO1668" s="62"/>
      <c r="FP1668" s="62"/>
      <c r="FQ1668" s="62"/>
      <c r="FR1668" s="62"/>
      <c r="FS1668" s="62"/>
      <c r="FT1668" s="62"/>
      <c r="FU1668" s="62"/>
      <c r="FV1668" s="62"/>
      <c r="FW1668" s="62"/>
      <c r="FX1668" s="62"/>
      <c r="FY1668" s="62"/>
      <c r="FZ1668" s="62"/>
      <c r="GA1668" s="62"/>
      <c r="GB1668" s="62"/>
      <c r="GC1668" s="62"/>
      <c r="GD1668" s="62"/>
      <c r="GE1668" s="62"/>
      <c r="GF1668" s="62"/>
      <c r="GG1668" s="62"/>
      <c r="GH1668" s="62"/>
      <c r="GI1668" s="62"/>
      <c r="GJ1668" s="62"/>
      <c r="GK1668" s="62"/>
      <c r="GL1668" s="62"/>
      <c r="GM1668" s="62"/>
      <c r="GN1668" s="62"/>
      <c r="GO1668" s="62"/>
      <c r="GP1668" s="62"/>
      <c r="GQ1668" s="62"/>
      <c r="GR1668" s="62"/>
      <c r="GS1668" s="62"/>
      <c r="GT1668" s="62"/>
      <c r="GU1668" s="62"/>
      <c r="GV1668" s="62"/>
      <c r="GW1668" s="62"/>
      <c r="GX1668" s="62"/>
      <c r="GY1668" s="62"/>
      <c r="GZ1668" s="62"/>
      <c r="HA1668" s="62"/>
      <c r="HB1668" s="62"/>
      <c r="HC1668" s="62"/>
      <c r="HD1668" s="62"/>
      <c r="HE1668" s="62"/>
      <c r="HF1668" s="62"/>
      <c r="HG1668" s="62"/>
      <c r="HH1668" s="62"/>
      <c r="HI1668" s="62"/>
      <c r="HJ1668" s="62"/>
      <c r="HK1668" s="62"/>
      <c r="HL1668" s="62"/>
      <c r="HM1668" s="62"/>
      <c r="HN1668" s="62"/>
      <c r="HO1668" s="62"/>
      <c r="HP1668" s="62"/>
      <c r="HQ1668" s="62"/>
      <c r="HR1668" s="62"/>
      <c r="HS1668" s="62"/>
      <c r="HT1668" s="62"/>
      <c r="HU1668" s="62"/>
      <c r="HV1668" s="62"/>
      <c r="HW1668" s="62"/>
      <c r="HX1668" s="62"/>
      <c r="HY1668" s="62"/>
      <c r="HZ1668" s="62"/>
      <c r="IA1668" s="62"/>
      <c r="IB1668" s="62"/>
      <c r="IC1668" s="62"/>
      <c r="ID1668" s="62"/>
      <c r="IE1668" s="62"/>
      <c r="IF1668" s="62"/>
      <c r="IG1668" s="62"/>
      <c r="IH1668" s="62"/>
      <c r="II1668" s="62"/>
      <c r="IJ1668" s="62"/>
      <c r="IK1668" s="62"/>
      <c r="IL1668" s="62"/>
      <c r="IM1668" s="62"/>
      <c r="IN1668" s="62"/>
      <c r="IO1668" s="62"/>
      <c r="IP1668" s="62"/>
      <c r="IQ1668" s="62"/>
      <c r="IR1668" s="62"/>
      <c r="IS1668" s="62"/>
      <c r="IT1668" s="62"/>
      <c r="IU1668" s="62"/>
      <c r="IV1668" s="62"/>
    </row>
    <row r="1669" spans="1:256" s="287" customFormat="1" x14ac:dyDescent="0.2">
      <c r="A1669" s="6" t="s">
        <v>1247</v>
      </c>
      <c r="B1669" s="66">
        <v>39350.961111111108</v>
      </c>
      <c r="C1669" s="66">
        <v>39351.589583333334</v>
      </c>
      <c r="D1669" s="6" t="s">
        <v>1505</v>
      </c>
      <c r="E1669" s="6" t="s">
        <v>1506</v>
      </c>
      <c r="F1669" s="6"/>
      <c r="G1669" s="6">
        <v>50</v>
      </c>
      <c r="H1669" s="6"/>
      <c r="I1669" s="6"/>
      <c r="J1669" s="6"/>
      <c r="K1669" s="6"/>
      <c r="L1669" s="6"/>
      <c r="M1669" s="6">
        <v>855</v>
      </c>
      <c r="N1669" s="6"/>
      <c r="O1669" s="6">
        <v>4.7</v>
      </c>
      <c r="P1669" s="6"/>
      <c r="Q1669" s="6">
        <v>32</v>
      </c>
      <c r="R1669" s="6" t="s">
        <v>1784</v>
      </c>
      <c r="S1669" s="6">
        <v>1.4999999999999999E-2</v>
      </c>
      <c r="T1669" s="6"/>
      <c r="U1669" s="6">
        <v>0.67</v>
      </c>
      <c r="V1669" s="6"/>
      <c r="W1669" s="6">
        <v>5.6</v>
      </c>
      <c r="X1669" s="6"/>
      <c r="Y1669" s="6">
        <v>57.7</v>
      </c>
      <c r="Z1669" s="6"/>
      <c r="AA1669" s="6">
        <v>92.8</v>
      </c>
      <c r="AB1669" s="6"/>
      <c r="AC1669" s="6">
        <v>603</v>
      </c>
      <c r="AD1669" s="6" t="s">
        <v>1784</v>
      </c>
      <c r="AE1669" s="6">
        <v>18</v>
      </c>
      <c r="AF1669" s="6" t="s">
        <v>1784</v>
      </c>
      <c r="AG1669" s="6">
        <v>18</v>
      </c>
      <c r="AH1669" s="6" t="s">
        <v>1784</v>
      </c>
      <c r="AI1669" s="6">
        <v>5</v>
      </c>
      <c r="AJ1669" s="6" t="s">
        <v>1784</v>
      </c>
      <c r="AK1669" s="6">
        <v>2.5</v>
      </c>
      <c r="AL1669" s="6"/>
      <c r="AM1669" s="6">
        <v>8.11</v>
      </c>
      <c r="AN1669" s="6"/>
      <c r="AO1669" s="6">
        <v>114</v>
      </c>
      <c r="AP1669" s="6"/>
      <c r="AQ1669" s="6">
        <v>0.33</v>
      </c>
      <c r="AR1669" s="6"/>
      <c r="AS1669" s="6"/>
      <c r="AT1669" s="6"/>
      <c r="AU1669" s="6"/>
      <c r="AV1669" s="6"/>
      <c r="AW1669" s="6"/>
      <c r="AX1669" s="6"/>
      <c r="AY1669" s="6"/>
      <c r="AZ1669" s="6"/>
      <c r="BA1669" s="6">
        <v>11</v>
      </c>
      <c r="BB1669" s="6"/>
      <c r="BC1669" s="6"/>
      <c r="BD1669" s="6"/>
      <c r="BE1669" s="6"/>
      <c r="BF1669" s="6"/>
      <c r="BG1669" s="6"/>
      <c r="BH1669" s="6"/>
      <c r="BI1669" s="6"/>
      <c r="BJ1669" s="6"/>
      <c r="BK1669" s="6"/>
      <c r="BL1669" s="6"/>
      <c r="BM1669" s="6"/>
      <c r="BN1669" s="6"/>
      <c r="BO1669" s="6"/>
      <c r="BP1669" s="6"/>
      <c r="BQ1669" s="6"/>
      <c r="BR1669" s="6"/>
      <c r="BS1669" s="6"/>
      <c r="BT1669" s="6"/>
      <c r="BU1669" s="6"/>
      <c r="BV1669" s="6"/>
      <c r="BW1669" s="6"/>
      <c r="BX1669" s="6"/>
      <c r="BY1669" s="6"/>
      <c r="BZ1669" s="6"/>
      <c r="CA1669" s="6">
        <v>2.5</v>
      </c>
      <c r="CB1669" s="6"/>
      <c r="CC1669" s="6">
        <v>0.35</v>
      </c>
      <c r="CD1669" s="6"/>
      <c r="CE1669" s="6"/>
      <c r="CF1669" s="6"/>
      <c r="CG1669" s="6"/>
      <c r="CH1669" s="6"/>
      <c r="CI1669" s="6"/>
      <c r="CJ1669" s="6"/>
      <c r="CK1669" s="6"/>
      <c r="CL1669" s="6"/>
      <c r="CM1669" s="6"/>
      <c r="CN1669" s="6"/>
      <c r="CO1669" s="6"/>
      <c r="CP1669" s="6"/>
      <c r="CQ1669" s="6"/>
      <c r="CR1669" s="6"/>
      <c r="CS1669" s="6"/>
      <c r="CT1669" s="6"/>
      <c r="CU1669" s="6"/>
      <c r="CV1669" s="6"/>
      <c r="CW1669" s="6"/>
      <c r="CX1669" s="62"/>
      <c r="CY1669" s="62"/>
      <c r="CZ1669" s="62"/>
      <c r="DA1669" s="62"/>
      <c r="DB1669" s="62"/>
      <c r="DC1669" s="62"/>
      <c r="DD1669" s="62"/>
      <c r="DE1669" s="62"/>
      <c r="DF1669" s="62"/>
      <c r="DG1669" s="62"/>
      <c r="DH1669" s="62"/>
      <c r="DI1669" s="62"/>
      <c r="DJ1669" s="62"/>
      <c r="DK1669" s="62"/>
      <c r="DL1669" s="62"/>
      <c r="DM1669" s="62"/>
      <c r="DN1669" s="62"/>
      <c r="DO1669" s="62"/>
      <c r="DP1669" s="62"/>
      <c r="DQ1669" s="62"/>
      <c r="DR1669" s="62"/>
      <c r="DS1669" s="62"/>
      <c r="DT1669" s="62"/>
      <c r="DU1669" s="62"/>
      <c r="DV1669" s="62"/>
      <c r="DW1669" s="62"/>
      <c r="DX1669" s="62"/>
      <c r="DY1669" s="62"/>
      <c r="DZ1669" s="62"/>
      <c r="EA1669" s="62"/>
      <c r="EB1669" s="62"/>
      <c r="EC1669" s="62"/>
      <c r="ED1669" s="62"/>
      <c r="EE1669" s="62"/>
      <c r="EF1669" s="62"/>
      <c r="EG1669" s="62"/>
      <c r="EH1669" s="62"/>
      <c r="EI1669" s="62"/>
      <c r="EJ1669" s="62"/>
      <c r="EK1669" s="62"/>
      <c r="EL1669" s="62"/>
      <c r="EM1669" s="62"/>
      <c r="EN1669" s="62"/>
      <c r="EO1669" s="62"/>
      <c r="EP1669" s="62"/>
      <c r="EQ1669" s="62"/>
      <c r="ER1669" s="62"/>
      <c r="ES1669" s="62"/>
      <c r="ET1669" s="62"/>
      <c r="EU1669" s="62"/>
      <c r="EV1669" s="62"/>
      <c r="EW1669" s="62"/>
      <c r="EX1669" s="62"/>
      <c r="EY1669" s="62"/>
      <c r="EZ1669" s="62"/>
      <c r="FA1669" s="62"/>
      <c r="FB1669" s="62"/>
      <c r="FC1669" s="62"/>
      <c r="FD1669" s="62"/>
      <c r="FE1669" s="62"/>
      <c r="FF1669" s="62"/>
      <c r="FG1669" s="62"/>
      <c r="FH1669" s="62"/>
      <c r="FI1669" s="62"/>
      <c r="FJ1669" s="62"/>
      <c r="FK1669" s="62"/>
      <c r="FL1669" s="62"/>
      <c r="FM1669" s="62"/>
      <c r="FN1669" s="62"/>
      <c r="FO1669" s="62"/>
      <c r="FP1669" s="62"/>
      <c r="FQ1669" s="62"/>
      <c r="FR1669" s="62"/>
      <c r="FS1669" s="62"/>
      <c r="FT1669" s="62"/>
      <c r="FU1669" s="62"/>
      <c r="FV1669" s="62"/>
      <c r="FW1669" s="62"/>
      <c r="FX1669" s="62"/>
      <c r="FY1669" s="62"/>
      <c r="FZ1669" s="62"/>
      <c r="GA1669" s="62"/>
      <c r="GB1669" s="62"/>
      <c r="GC1669" s="62"/>
      <c r="GD1669" s="62"/>
      <c r="GE1669" s="62"/>
      <c r="GF1669" s="62"/>
      <c r="GG1669" s="62"/>
      <c r="GH1669" s="62"/>
      <c r="GI1669" s="62"/>
      <c r="GJ1669" s="62"/>
      <c r="GK1669" s="62"/>
      <c r="GL1669" s="62"/>
      <c r="GM1669" s="62"/>
      <c r="GN1669" s="62"/>
      <c r="GO1669" s="62"/>
      <c r="GP1669" s="62"/>
      <c r="GQ1669" s="62"/>
      <c r="GR1669" s="62"/>
      <c r="GS1669" s="62"/>
      <c r="GT1669" s="62"/>
      <c r="GU1669" s="62"/>
      <c r="GV1669" s="62"/>
      <c r="GW1669" s="62"/>
      <c r="GX1669" s="62"/>
      <c r="GY1669" s="62"/>
      <c r="GZ1669" s="62"/>
      <c r="HA1669" s="62"/>
      <c r="HB1669" s="62"/>
      <c r="HC1669" s="62"/>
      <c r="HD1669" s="62"/>
      <c r="HE1669" s="62"/>
      <c r="HF1669" s="62"/>
      <c r="HG1669" s="62"/>
      <c r="HH1669" s="62"/>
      <c r="HI1669" s="62"/>
      <c r="HJ1669" s="62"/>
      <c r="HK1669" s="62"/>
      <c r="HL1669" s="62"/>
      <c r="HM1669" s="62"/>
      <c r="HN1669" s="62"/>
      <c r="HO1669" s="62"/>
      <c r="HP1669" s="62"/>
      <c r="HQ1669" s="62"/>
      <c r="HR1669" s="62"/>
      <c r="HS1669" s="62"/>
      <c r="HT1669" s="62"/>
      <c r="HU1669" s="62"/>
      <c r="HV1669" s="62"/>
      <c r="HW1669" s="62"/>
      <c r="HX1669" s="62"/>
      <c r="HY1669" s="62"/>
      <c r="HZ1669" s="62"/>
      <c r="IA1669" s="62"/>
      <c r="IB1669" s="62"/>
      <c r="IC1669" s="62"/>
      <c r="ID1669" s="62"/>
      <c r="IE1669" s="62"/>
      <c r="IF1669" s="62"/>
      <c r="IG1669" s="62"/>
      <c r="IH1669" s="62"/>
      <c r="II1669" s="62"/>
      <c r="IJ1669" s="62"/>
      <c r="IK1669" s="62"/>
      <c r="IL1669" s="62"/>
      <c r="IM1669" s="62"/>
      <c r="IN1669" s="62"/>
      <c r="IO1669" s="62"/>
      <c r="IP1669" s="62"/>
      <c r="IQ1669" s="62"/>
      <c r="IR1669" s="62"/>
      <c r="IS1669" s="62"/>
      <c r="IT1669" s="62"/>
      <c r="IU1669" s="62"/>
      <c r="IV1669" s="62"/>
    </row>
    <row r="1670" spans="1:256" s="287" customFormat="1" x14ac:dyDescent="0.2">
      <c r="A1670" s="6" t="s">
        <v>1247</v>
      </c>
      <c r="B1670" s="66">
        <v>39351.604166666664</v>
      </c>
      <c r="C1670" s="66"/>
      <c r="D1670" s="6" t="s">
        <v>1507</v>
      </c>
      <c r="E1670" s="6" t="s">
        <v>1508</v>
      </c>
      <c r="F1670" s="6"/>
      <c r="G1670" s="6">
        <v>70</v>
      </c>
      <c r="H1670" s="6"/>
      <c r="I1670" s="6"/>
      <c r="J1670" s="6"/>
      <c r="K1670" s="6">
        <v>4.0999999999999996</v>
      </c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  <c r="BD1670" s="6"/>
      <c r="BE1670" s="6"/>
      <c r="BF1670" s="6"/>
      <c r="BG1670" s="6"/>
      <c r="BH1670" s="6"/>
      <c r="BI1670" s="6"/>
      <c r="BJ1670" s="6"/>
      <c r="BK1670" s="6"/>
      <c r="BL1670" s="6"/>
      <c r="BM1670" s="6"/>
      <c r="BN1670" s="6"/>
      <c r="BO1670" s="6"/>
      <c r="BP1670" s="6"/>
      <c r="BQ1670" s="6"/>
      <c r="BR1670" s="6"/>
      <c r="BS1670" s="6"/>
      <c r="BT1670" s="6"/>
      <c r="BU1670" s="6"/>
      <c r="BV1670" s="6"/>
      <c r="BW1670" s="6"/>
      <c r="BX1670" s="6"/>
      <c r="BY1670" s="6">
        <v>2.6</v>
      </c>
      <c r="BZ1670" s="6"/>
      <c r="CA1670" s="6"/>
      <c r="CB1670" s="6"/>
      <c r="CC1670" s="6"/>
      <c r="CD1670" s="6"/>
      <c r="CE1670" s="6"/>
      <c r="CF1670" s="6"/>
      <c r="CG1670" s="6"/>
      <c r="CH1670" s="6"/>
      <c r="CI1670" s="6"/>
      <c r="CJ1670" s="6"/>
      <c r="CK1670" s="6"/>
      <c r="CL1670" s="6"/>
      <c r="CM1670" s="6"/>
      <c r="CN1670" s="6"/>
      <c r="CO1670" s="6"/>
      <c r="CP1670" s="6"/>
      <c r="CQ1670" s="6"/>
      <c r="CR1670" s="6"/>
      <c r="CS1670" s="6"/>
      <c r="CT1670" s="6"/>
      <c r="CU1670" s="6"/>
      <c r="CV1670" s="6"/>
      <c r="CW1670" s="6"/>
      <c r="CX1670" s="62"/>
      <c r="CY1670" s="62"/>
      <c r="CZ1670" s="62"/>
      <c r="DA1670" s="62"/>
      <c r="DB1670" s="62"/>
      <c r="DC1670" s="62"/>
      <c r="DD1670" s="62"/>
      <c r="DE1670" s="62"/>
      <c r="DF1670" s="62"/>
      <c r="DG1670" s="62"/>
      <c r="DH1670" s="62"/>
      <c r="DI1670" s="62"/>
      <c r="DJ1670" s="62"/>
      <c r="DK1670" s="62"/>
      <c r="DL1670" s="62"/>
      <c r="DM1670" s="62"/>
      <c r="DN1670" s="62"/>
      <c r="DO1670" s="62"/>
      <c r="DP1670" s="62"/>
      <c r="DQ1670" s="62"/>
      <c r="DR1670" s="62"/>
      <c r="DS1670" s="62"/>
      <c r="DT1670" s="62"/>
      <c r="DU1670" s="62"/>
      <c r="DV1670" s="62"/>
      <c r="DW1670" s="62"/>
      <c r="DX1670" s="62"/>
      <c r="DY1670" s="62"/>
      <c r="DZ1670" s="62"/>
      <c r="EA1670" s="62"/>
      <c r="EB1670" s="62"/>
      <c r="EC1670" s="62"/>
      <c r="ED1670" s="62"/>
      <c r="EE1670" s="62"/>
      <c r="EF1670" s="62"/>
      <c r="EG1670" s="62"/>
      <c r="EH1670" s="62"/>
      <c r="EI1670" s="62"/>
      <c r="EJ1670" s="62"/>
      <c r="EK1670" s="62"/>
      <c r="EL1670" s="62"/>
      <c r="EM1670" s="62"/>
      <c r="EN1670" s="62"/>
      <c r="EO1670" s="62"/>
      <c r="EP1670" s="62"/>
      <c r="EQ1670" s="62"/>
      <c r="ER1670" s="62"/>
      <c r="ES1670" s="62"/>
      <c r="ET1670" s="62"/>
      <c r="EU1670" s="62"/>
      <c r="EV1670" s="62"/>
      <c r="EW1670" s="62"/>
      <c r="EX1670" s="62"/>
      <c r="EY1670" s="62"/>
      <c r="EZ1670" s="62"/>
      <c r="FA1670" s="62"/>
      <c r="FB1670" s="62"/>
      <c r="FC1670" s="62"/>
      <c r="FD1670" s="62"/>
      <c r="FE1670" s="62"/>
      <c r="FF1670" s="62"/>
      <c r="FG1670" s="62"/>
      <c r="FH1670" s="62"/>
      <c r="FI1670" s="62"/>
      <c r="FJ1670" s="62"/>
      <c r="FK1670" s="62"/>
      <c r="FL1670" s="62"/>
      <c r="FM1670" s="62"/>
      <c r="FN1670" s="62"/>
      <c r="FO1670" s="62"/>
      <c r="FP1670" s="62"/>
      <c r="FQ1670" s="62"/>
      <c r="FR1670" s="62"/>
      <c r="FS1670" s="62"/>
      <c r="FT1670" s="62"/>
      <c r="FU1670" s="62"/>
      <c r="FV1670" s="62"/>
      <c r="FW1670" s="62"/>
      <c r="FX1670" s="62"/>
      <c r="FY1670" s="62"/>
      <c r="FZ1670" s="62"/>
      <c r="GA1670" s="62"/>
      <c r="GB1670" s="62"/>
      <c r="GC1670" s="62"/>
      <c r="GD1670" s="62"/>
      <c r="GE1670" s="62"/>
      <c r="GF1670" s="62"/>
      <c r="GG1670" s="62"/>
      <c r="GH1670" s="62"/>
      <c r="GI1670" s="62"/>
      <c r="GJ1670" s="62"/>
      <c r="GK1670" s="62"/>
      <c r="GL1670" s="62"/>
      <c r="GM1670" s="62"/>
      <c r="GN1670" s="62"/>
      <c r="GO1670" s="62"/>
      <c r="GP1670" s="62"/>
      <c r="GQ1670" s="62"/>
      <c r="GR1670" s="62"/>
      <c r="GS1670" s="62"/>
      <c r="GT1670" s="62"/>
      <c r="GU1670" s="62"/>
      <c r="GV1670" s="62"/>
      <c r="GW1670" s="62"/>
      <c r="GX1670" s="62"/>
      <c r="GY1670" s="62"/>
      <c r="GZ1670" s="62"/>
      <c r="HA1670" s="62"/>
      <c r="HB1670" s="62"/>
      <c r="HC1670" s="62"/>
      <c r="HD1670" s="62"/>
      <c r="HE1670" s="62"/>
      <c r="HF1670" s="62"/>
      <c r="HG1670" s="62"/>
      <c r="HH1670" s="62"/>
      <c r="HI1670" s="62"/>
      <c r="HJ1670" s="62"/>
      <c r="HK1670" s="62"/>
      <c r="HL1670" s="62"/>
      <c r="HM1670" s="62"/>
      <c r="HN1670" s="62"/>
      <c r="HO1670" s="62"/>
      <c r="HP1670" s="62"/>
      <c r="HQ1670" s="62"/>
      <c r="HR1670" s="62"/>
      <c r="HS1670" s="62"/>
      <c r="HT1670" s="62"/>
      <c r="HU1670" s="62"/>
      <c r="HV1670" s="62"/>
      <c r="HW1670" s="62"/>
      <c r="HX1670" s="62"/>
      <c r="HY1670" s="62"/>
      <c r="HZ1670" s="62"/>
      <c r="IA1670" s="62"/>
      <c r="IB1670" s="62"/>
      <c r="IC1670" s="62"/>
      <c r="ID1670" s="62"/>
      <c r="IE1670" s="62"/>
      <c r="IF1670" s="62"/>
      <c r="IG1670" s="62"/>
      <c r="IH1670" s="62"/>
      <c r="II1670" s="62"/>
      <c r="IJ1670" s="62"/>
      <c r="IK1670" s="62"/>
      <c r="IL1670" s="62"/>
      <c r="IM1670" s="62"/>
      <c r="IN1670" s="62"/>
      <c r="IO1670" s="62"/>
      <c r="IP1670" s="62"/>
      <c r="IQ1670" s="62"/>
      <c r="IR1670" s="62"/>
      <c r="IS1670" s="62"/>
      <c r="IT1670" s="62"/>
      <c r="IU1670" s="62"/>
      <c r="IV1670" s="62"/>
    </row>
    <row r="1671" spans="1:256" s="287" customFormat="1" x14ac:dyDescent="0.2">
      <c r="A1671" s="6" t="s">
        <v>1247</v>
      </c>
      <c r="B1671" s="66">
        <v>39418.013194444444</v>
      </c>
      <c r="C1671" s="66">
        <v>39419.492361111108</v>
      </c>
      <c r="D1671" s="6" t="s">
        <v>1509</v>
      </c>
      <c r="E1671" s="6" t="s">
        <v>1510</v>
      </c>
      <c r="F1671" s="6"/>
      <c r="G1671" s="6">
        <v>50</v>
      </c>
      <c r="H1671" s="6"/>
      <c r="I1671" s="6"/>
      <c r="J1671" s="6"/>
      <c r="K1671" s="6"/>
      <c r="L1671" s="6"/>
      <c r="M1671" s="6">
        <v>3822</v>
      </c>
      <c r="N1671" s="6" t="s">
        <v>1934</v>
      </c>
      <c r="O1671" s="6">
        <v>75</v>
      </c>
      <c r="P1671" s="6"/>
      <c r="Q1671" s="6">
        <v>245</v>
      </c>
      <c r="R1671" s="6"/>
      <c r="S1671" s="6">
        <v>0.36599999999999999</v>
      </c>
      <c r="T1671" s="6"/>
      <c r="U1671" s="6">
        <v>1.5</v>
      </c>
      <c r="V1671" s="6"/>
      <c r="W1671" s="6">
        <v>25.2</v>
      </c>
      <c r="X1671" s="6"/>
      <c r="Y1671" s="6">
        <v>863</v>
      </c>
      <c r="Z1671" s="6"/>
      <c r="AA1671" s="6">
        <v>1400</v>
      </c>
      <c r="AB1671" s="6"/>
      <c r="AC1671" s="6">
        <v>4490</v>
      </c>
      <c r="AD1671" s="6" t="s">
        <v>1784</v>
      </c>
      <c r="AE1671" s="6">
        <v>18</v>
      </c>
      <c r="AF1671" s="6"/>
      <c r="AG1671" s="6">
        <v>62</v>
      </c>
      <c r="AH1671" s="6"/>
      <c r="AI1671" s="6">
        <v>29</v>
      </c>
      <c r="AJ1671" s="6"/>
      <c r="AK1671" s="6">
        <v>3.6</v>
      </c>
      <c r="AL1671" s="6"/>
      <c r="AM1671" s="6">
        <v>7.41</v>
      </c>
      <c r="AN1671" s="6"/>
      <c r="AO1671" s="6">
        <v>117</v>
      </c>
      <c r="AP1671" s="6"/>
      <c r="AQ1671" s="6">
        <v>7.7</v>
      </c>
      <c r="AR1671" s="6"/>
      <c r="AS1671" s="6"/>
      <c r="AT1671" s="6"/>
      <c r="AU1671" s="6"/>
      <c r="AV1671" s="6"/>
      <c r="AW1671" s="6"/>
      <c r="AX1671" s="6"/>
      <c r="AY1671" s="6"/>
      <c r="AZ1671" s="6"/>
      <c r="BA1671" s="6">
        <v>73</v>
      </c>
      <c r="BB1671" s="6"/>
      <c r="BC1671" s="6"/>
      <c r="BD1671" s="6"/>
      <c r="BE1671" s="6"/>
      <c r="BF1671" s="6"/>
      <c r="BG1671" s="6"/>
      <c r="BH1671" s="6"/>
      <c r="BI1671" s="6"/>
      <c r="BJ1671" s="6"/>
      <c r="BK1671" s="6"/>
      <c r="BL1671" s="6"/>
      <c r="BM1671" s="6"/>
      <c r="BN1671" s="6"/>
      <c r="BO1671" s="6"/>
      <c r="BP1671" s="6"/>
      <c r="BQ1671" s="6"/>
      <c r="BR1671" s="6"/>
      <c r="BS1671" s="6"/>
      <c r="BT1671" s="6"/>
      <c r="BU1671" s="6"/>
      <c r="BV1671" s="6"/>
      <c r="BW1671" s="6"/>
      <c r="BX1671" s="6"/>
      <c r="BY1671" s="6"/>
      <c r="BZ1671" s="6"/>
      <c r="CA1671" s="6">
        <v>8.4</v>
      </c>
      <c r="CB1671" s="6"/>
      <c r="CC1671" s="6">
        <v>1.8</v>
      </c>
      <c r="CD1671" s="6"/>
      <c r="CE1671" s="6"/>
      <c r="CF1671" s="6"/>
      <c r="CG1671" s="6"/>
      <c r="CH1671" s="6"/>
      <c r="CI1671" s="6"/>
      <c r="CJ1671" s="6"/>
      <c r="CK1671" s="6"/>
      <c r="CL1671" s="6"/>
      <c r="CM1671" s="6"/>
      <c r="CN1671" s="6"/>
      <c r="CO1671" s="6"/>
      <c r="CP1671" s="6"/>
      <c r="CQ1671" s="6"/>
      <c r="CR1671" s="6"/>
      <c r="CS1671" s="6"/>
      <c r="CT1671" s="6"/>
      <c r="CU1671" s="6"/>
      <c r="CV1671" s="6"/>
      <c r="CW1671" s="6"/>
      <c r="CX1671" s="62"/>
      <c r="CY1671" s="62"/>
      <c r="CZ1671" s="62"/>
      <c r="DA1671" s="62"/>
      <c r="DB1671" s="62"/>
      <c r="DC1671" s="62"/>
      <c r="DD1671" s="62"/>
      <c r="DE1671" s="62"/>
      <c r="DF1671" s="62"/>
      <c r="DG1671" s="62"/>
      <c r="DH1671" s="62"/>
      <c r="DI1671" s="62"/>
      <c r="DJ1671" s="62"/>
      <c r="DK1671" s="62"/>
      <c r="DL1671" s="62"/>
      <c r="DM1671" s="62"/>
      <c r="DN1671" s="62"/>
      <c r="DO1671" s="62"/>
      <c r="DP1671" s="62"/>
      <c r="DQ1671" s="62"/>
      <c r="DR1671" s="62"/>
      <c r="DS1671" s="62"/>
      <c r="DT1671" s="62"/>
      <c r="DU1671" s="62"/>
      <c r="DV1671" s="62"/>
      <c r="DW1671" s="62"/>
      <c r="DX1671" s="62"/>
      <c r="DY1671" s="62"/>
      <c r="DZ1671" s="62"/>
      <c r="EA1671" s="62"/>
      <c r="EB1671" s="62"/>
      <c r="EC1671" s="62"/>
      <c r="ED1671" s="62"/>
      <c r="EE1671" s="62"/>
      <c r="EF1671" s="62"/>
      <c r="EG1671" s="62"/>
      <c r="EH1671" s="62"/>
      <c r="EI1671" s="62"/>
      <c r="EJ1671" s="62"/>
      <c r="EK1671" s="62"/>
      <c r="EL1671" s="62"/>
      <c r="EM1671" s="62"/>
      <c r="EN1671" s="62"/>
      <c r="EO1671" s="62"/>
      <c r="EP1671" s="62"/>
      <c r="EQ1671" s="62"/>
      <c r="ER1671" s="62"/>
      <c r="ES1671" s="62"/>
      <c r="ET1671" s="62"/>
      <c r="EU1671" s="62"/>
      <c r="EV1671" s="62"/>
      <c r="EW1671" s="62"/>
      <c r="EX1671" s="62"/>
      <c r="EY1671" s="62"/>
      <c r="EZ1671" s="62"/>
      <c r="FA1671" s="62"/>
      <c r="FB1671" s="62"/>
      <c r="FC1671" s="62"/>
      <c r="FD1671" s="62"/>
      <c r="FE1671" s="62"/>
      <c r="FF1671" s="62"/>
      <c r="FG1671" s="62"/>
      <c r="FH1671" s="62"/>
      <c r="FI1671" s="62"/>
      <c r="FJ1671" s="62"/>
      <c r="FK1671" s="62"/>
      <c r="FL1671" s="62"/>
      <c r="FM1671" s="62"/>
      <c r="FN1671" s="62"/>
      <c r="FO1671" s="62"/>
      <c r="FP1671" s="62"/>
      <c r="FQ1671" s="62"/>
      <c r="FR1671" s="62"/>
      <c r="FS1671" s="62"/>
      <c r="FT1671" s="62"/>
      <c r="FU1671" s="62"/>
      <c r="FV1671" s="62"/>
      <c r="FW1671" s="62"/>
      <c r="FX1671" s="62"/>
      <c r="FY1671" s="62"/>
      <c r="FZ1671" s="62"/>
      <c r="GA1671" s="62"/>
      <c r="GB1671" s="62"/>
      <c r="GC1671" s="62"/>
      <c r="GD1671" s="62"/>
      <c r="GE1671" s="62"/>
      <c r="GF1671" s="62"/>
      <c r="GG1671" s="62"/>
      <c r="GH1671" s="62"/>
      <c r="GI1671" s="62"/>
      <c r="GJ1671" s="62"/>
      <c r="GK1671" s="62"/>
      <c r="GL1671" s="62"/>
      <c r="GM1671" s="62"/>
      <c r="GN1671" s="62"/>
      <c r="GO1671" s="62"/>
      <c r="GP1671" s="62"/>
      <c r="GQ1671" s="62"/>
      <c r="GR1671" s="62"/>
      <c r="GS1671" s="62"/>
      <c r="GT1671" s="62"/>
      <c r="GU1671" s="62"/>
      <c r="GV1671" s="62"/>
      <c r="GW1671" s="62"/>
      <c r="GX1671" s="62"/>
      <c r="GY1671" s="62"/>
      <c r="GZ1671" s="62"/>
      <c r="HA1671" s="62"/>
      <c r="HB1671" s="62"/>
      <c r="HC1671" s="62"/>
      <c r="HD1671" s="62"/>
      <c r="HE1671" s="62"/>
      <c r="HF1671" s="62"/>
      <c r="HG1671" s="62"/>
      <c r="HH1671" s="62"/>
      <c r="HI1671" s="62"/>
      <c r="HJ1671" s="62"/>
      <c r="HK1671" s="62"/>
      <c r="HL1671" s="62"/>
      <c r="HM1671" s="62"/>
      <c r="HN1671" s="62"/>
      <c r="HO1671" s="62"/>
      <c r="HP1671" s="62"/>
      <c r="HQ1671" s="62"/>
      <c r="HR1671" s="62"/>
      <c r="HS1671" s="62"/>
      <c r="HT1671" s="62"/>
      <c r="HU1671" s="62"/>
      <c r="HV1671" s="62"/>
      <c r="HW1671" s="62"/>
      <c r="HX1671" s="62"/>
      <c r="HY1671" s="62"/>
      <c r="HZ1671" s="62"/>
      <c r="IA1671" s="62"/>
      <c r="IB1671" s="62"/>
      <c r="IC1671" s="62"/>
      <c r="ID1671" s="62"/>
      <c r="IE1671" s="62"/>
      <c r="IF1671" s="62"/>
      <c r="IG1671" s="62"/>
      <c r="IH1671" s="62"/>
      <c r="II1671" s="62"/>
      <c r="IJ1671" s="62"/>
      <c r="IK1671" s="62"/>
      <c r="IL1671" s="62"/>
      <c r="IM1671" s="62"/>
      <c r="IN1671" s="62"/>
      <c r="IO1671" s="62"/>
      <c r="IP1671" s="62"/>
      <c r="IQ1671" s="62"/>
      <c r="IR1671" s="62"/>
      <c r="IS1671" s="62"/>
      <c r="IT1671" s="62"/>
      <c r="IU1671" s="62"/>
      <c r="IV1671" s="62"/>
    </row>
    <row r="1672" spans="1:256" s="287" customFormat="1" x14ac:dyDescent="0.2">
      <c r="A1672" s="6" t="s">
        <v>1247</v>
      </c>
      <c r="B1672" s="66">
        <v>39418.697916666664</v>
      </c>
      <c r="C1672" s="66"/>
      <c r="D1672" s="6" t="s">
        <v>1511</v>
      </c>
      <c r="E1672" s="6" t="s">
        <v>1512</v>
      </c>
      <c r="F1672" s="6"/>
      <c r="G1672" s="6">
        <v>70</v>
      </c>
      <c r="H1672" s="6"/>
      <c r="I1672" s="6"/>
      <c r="J1672" s="6"/>
      <c r="K1672" s="6">
        <v>64</v>
      </c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  <c r="BD1672" s="6"/>
      <c r="BE1672" s="6"/>
      <c r="BF1672" s="6"/>
      <c r="BG1672" s="6"/>
      <c r="BH1672" s="6"/>
      <c r="BI1672" s="6"/>
      <c r="BJ1672" s="6"/>
      <c r="BK1672" s="6"/>
      <c r="BL1672" s="6"/>
      <c r="BM1672" s="6"/>
      <c r="BN1672" s="6"/>
      <c r="BO1672" s="6"/>
      <c r="BP1672" s="6"/>
      <c r="BQ1672" s="6"/>
      <c r="BR1672" s="6"/>
      <c r="BS1672" s="6"/>
      <c r="BT1672" s="6"/>
      <c r="BU1672" s="6"/>
      <c r="BV1672" s="6"/>
      <c r="BW1672" s="6"/>
      <c r="BX1672" s="6"/>
      <c r="BY1672" s="6">
        <v>4.0999999999999996</v>
      </c>
      <c r="BZ1672" s="6"/>
      <c r="CA1672" s="6"/>
      <c r="CB1672" s="6"/>
      <c r="CC1672" s="6"/>
      <c r="CD1672" s="6"/>
      <c r="CE1672" s="6"/>
      <c r="CF1672" s="6"/>
      <c r="CG1672" s="6"/>
      <c r="CH1672" s="6"/>
      <c r="CI1672" s="6"/>
      <c r="CJ1672" s="6"/>
      <c r="CK1672" s="6"/>
      <c r="CL1672" s="6"/>
      <c r="CM1672" s="6"/>
      <c r="CN1672" s="6"/>
      <c r="CO1672" s="6"/>
      <c r="CP1672" s="6"/>
      <c r="CQ1672" s="6"/>
      <c r="CR1672" s="6"/>
      <c r="CS1672" s="6"/>
      <c r="CT1672" s="6"/>
      <c r="CU1672" s="6"/>
      <c r="CV1672" s="6"/>
      <c r="CW1672" s="6"/>
      <c r="CX1672" s="62"/>
      <c r="CY1672" s="62"/>
      <c r="CZ1672" s="62"/>
      <c r="DA1672" s="62"/>
      <c r="DB1672" s="62"/>
      <c r="DC1672" s="62"/>
      <c r="DD1672" s="62"/>
      <c r="DE1672" s="62"/>
      <c r="DF1672" s="62"/>
      <c r="DG1672" s="62"/>
      <c r="DH1672" s="62"/>
      <c r="DI1672" s="62"/>
      <c r="DJ1672" s="62"/>
      <c r="DK1672" s="62"/>
      <c r="DL1672" s="62"/>
      <c r="DM1672" s="62"/>
      <c r="DN1672" s="62"/>
      <c r="DO1672" s="62"/>
      <c r="DP1672" s="62"/>
      <c r="DQ1672" s="62"/>
      <c r="DR1672" s="62"/>
      <c r="DS1672" s="62"/>
      <c r="DT1672" s="62"/>
      <c r="DU1672" s="62"/>
      <c r="DV1672" s="62"/>
      <c r="DW1672" s="62"/>
      <c r="DX1672" s="62"/>
      <c r="DY1672" s="62"/>
      <c r="DZ1672" s="62"/>
      <c r="EA1672" s="62"/>
      <c r="EB1672" s="62"/>
      <c r="EC1672" s="62"/>
      <c r="ED1672" s="62"/>
      <c r="EE1672" s="62"/>
      <c r="EF1672" s="62"/>
      <c r="EG1672" s="62"/>
      <c r="EH1672" s="62"/>
      <c r="EI1672" s="62"/>
      <c r="EJ1672" s="62"/>
      <c r="EK1672" s="62"/>
      <c r="EL1672" s="62"/>
      <c r="EM1672" s="62"/>
      <c r="EN1672" s="62"/>
      <c r="EO1672" s="62"/>
      <c r="EP1672" s="62"/>
      <c r="EQ1672" s="62"/>
      <c r="ER1672" s="62"/>
      <c r="ES1672" s="62"/>
      <c r="ET1672" s="62"/>
      <c r="EU1672" s="62"/>
      <c r="EV1672" s="62"/>
      <c r="EW1672" s="62"/>
      <c r="EX1672" s="62"/>
      <c r="EY1672" s="62"/>
      <c r="EZ1672" s="62"/>
      <c r="FA1672" s="62"/>
      <c r="FB1672" s="62"/>
      <c r="FC1672" s="62"/>
      <c r="FD1672" s="62"/>
      <c r="FE1672" s="62"/>
      <c r="FF1672" s="62"/>
      <c r="FG1672" s="62"/>
      <c r="FH1672" s="62"/>
      <c r="FI1672" s="62"/>
      <c r="FJ1672" s="62"/>
      <c r="FK1672" s="62"/>
      <c r="FL1672" s="62"/>
      <c r="FM1672" s="62"/>
      <c r="FN1672" s="62"/>
      <c r="FO1672" s="62"/>
      <c r="FP1672" s="62"/>
      <c r="FQ1672" s="62"/>
      <c r="FR1672" s="62"/>
      <c r="FS1672" s="62"/>
      <c r="FT1672" s="62"/>
      <c r="FU1672" s="62"/>
      <c r="FV1672" s="62"/>
      <c r="FW1672" s="62"/>
      <c r="FX1672" s="62"/>
      <c r="FY1672" s="62"/>
      <c r="FZ1672" s="62"/>
      <c r="GA1672" s="62"/>
      <c r="GB1672" s="62"/>
      <c r="GC1672" s="62"/>
      <c r="GD1672" s="62"/>
      <c r="GE1672" s="62"/>
      <c r="GF1672" s="62"/>
      <c r="GG1672" s="62"/>
      <c r="GH1672" s="62"/>
      <c r="GI1672" s="62"/>
      <c r="GJ1672" s="62"/>
      <c r="GK1672" s="62"/>
      <c r="GL1672" s="62"/>
      <c r="GM1672" s="62"/>
      <c r="GN1672" s="62"/>
      <c r="GO1672" s="62"/>
      <c r="GP1672" s="62"/>
      <c r="GQ1672" s="62"/>
      <c r="GR1672" s="62"/>
      <c r="GS1672" s="62"/>
      <c r="GT1672" s="62"/>
      <c r="GU1672" s="62"/>
      <c r="GV1672" s="62"/>
      <c r="GW1672" s="62"/>
      <c r="GX1672" s="62"/>
      <c r="GY1672" s="62"/>
      <c r="GZ1672" s="62"/>
      <c r="HA1672" s="62"/>
      <c r="HB1672" s="62"/>
      <c r="HC1672" s="62"/>
      <c r="HD1672" s="62"/>
      <c r="HE1672" s="62"/>
      <c r="HF1672" s="62"/>
      <c r="HG1672" s="62"/>
      <c r="HH1672" s="62"/>
      <c r="HI1672" s="62"/>
      <c r="HJ1672" s="62"/>
      <c r="HK1672" s="62"/>
      <c r="HL1672" s="62"/>
      <c r="HM1672" s="62"/>
      <c r="HN1672" s="62"/>
      <c r="HO1672" s="62"/>
      <c r="HP1672" s="62"/>
      <c r="HQ1672" s="62"/>
      <c r="HR1672" s="62"/>
      <c r="HS1672" s="62"/>
      <c r="HT1672" s="62"/>
      <c r="HU1672" s="62"/>
      <c r="HV1672" s="62"/>
      <c r="HW1672" s="62"/>
      <c r="HX1672" s="62"/>
      <c r="HY1672" s="62"/>
      <c r="HZ1672" s="62"/>
      <c r="IA1672" s="62"/>
      <c r="IB1672" s="62"/>
      <c r="IC1672" s="62"/>
      <c r="ID1672" s="62"/>
      <c r="IE1672" s="62"/>
      <c r="IF1672" s="62"/>
      <c r="IG1672" s="62"/>
      <c r="IH1672" s="62"/>
      <c r="II1672" s="62"/>
      <c r="IJ1672" s="62"/>
      <c r="IK1672" s="62"/>
      <c r="IL1672" s="62"/>
      <c r="IM1672" s="62"/>
      <c r="IN1672" s="62"/>
      <c r="IO1672" s="62"/>
      <c r="IP1672" s="62"/>
      <c r="IQ1672" s="62"/>
      <c r="IR1672" s="62"/>
      <c r="IS1672" s="62"/>
      <c r="IT1672" s="62"/>
      <c r="IU1672" s="62"/>
      <c r="IV1672" s="62"/>
    </row>
    <row r="1673" spans="1:256" s="287" customFormat="1" x14ac:dyDescent="0.2">
      <c r="A1673" s="6" t="s">
        <v>1247</v>
      </c>
      <c r="B1673" s="66">
        <v>39427.715277777781</v>
      </c>
      <c r="C1673" s="66">
        <v>39428.582638888889</v>
      </c>
      <c r="D1673" s="6" t="s">
        <v>1513</v>
      </c>
      <c r="E1673" s="6" t="s">
        <v>1514</v>
      </c>
      <c r="F1673" s="6"/>
      <c r="G1673" s="6">
        <v>50</v>
      </c>
      <c r="H1673" s="6"/>
      <c r="I1673" s="6"/>
      <c r="J1673" s="6"/>
      <c r="K1673" s="6"/>
      <c r="L1673" s="6"/>
      <c r="M1673" s="6">
        <v>505.3</v>
      </c>
      <c r="N1673" s="6"/>
      <c r="O1673" s="6">
        <v>840</v>
      </c>
      <c r="P1673" s="6"/>
      <c r="Q1673" s="6">
        <v>1250</v>
      </c>
      <c r="R1673" s="6"/>
      <c r="S1673" s="6">
        <v>2.1999999999999999E-2</v>
      </c>
      <c r="T1673" s="6"/>
      <c r="U1673" s="6">
        <v>0.82</v>
      </c>
      <c r="V1673" s="6"/>
      <c r="W1673" s="6">
        <v>47.3</v>
      </c>
      <c r="X1673" s="6"/>
      <c r="Y1673" s="6">
        <v>3840</v>
      </c>
      <c r="Z1673" s="6"/>
      <c r="AA1673" s="6">
        <v>6290</v>
      </c>
      <c r="AB1673" s="6"/>
      <c r="AC1673" s="6">
        <v>17600</v>
      </c>
      <c r="AD1673" s="6" t="s">
        <v>1784</v>
      </c>
      <c r="AE1673" s="6">
        <v>18</v>
      </c>
      <c r="AF1673" s="6"/>
      <c r="AG1673" s="6">
        <v>770</v>
      </c>
      <c r="AH1673" s="6"/>
      <c r="AI1673" s="6">
        <v>69</v>
      </c>
      <c r="AJ1673" s="6"/>
      <c r="AK1673" s="6">
        <v>7.2</v>
      </c>
      <c r="AL1673" s="6"/>
      <c r="AM1673" s="6">
        <v>7.36</v>
      </c>
      <c r="AN1673" s="6"/>
      <c r="AO1673" s="6">
        <v>197</v>
      </c>
      <c r="AP1673" s="6"/>
      <c r="AQ1673" s="6">
        <v>40</v>
      </c>
      <c r="AR1673" s="6"/>
      <c r="AS1673" s="6"/>
      <c r="AT1673" s="6"/>
      <c r="AU1673" s="6"/>
      <c r="AV1673" s="6"/>
      <c r="AW1673" s="6"/>
      <c r="AX1673" s="6"/>
      <c r="AY1673" s="6"/>
      <c r="AZ1673" s="6"/>
      <c r="BA1673" s="6">
        <v>20</v>
      </c>
      <c r="BB1673" s="6"/>
      <c r="BC1673" s="6"/>
      <c r="BD1673" s="6"/>
      <c r="BE1673" s="6"/>
      <c r="BF1673" s="6"/>
      <c r="BG1673" s="6"/>
      <c r="BH1673" s="6"/>
      <c r="BI1673" s="6"/>
      <c r="BJ1673" s="6"/>
      <c r="BK1673" s="6"/>
      <c r="BL1673" s="6"/>
      <c r="BM1673" s="6"/>
      <c r="BN1673" s="6"/>
      <c r="BO1673" s="6"/>
      <c r="BP1673" s="6"/>
      <c r="BQ1673" s="6"/>
      <c r="BR1673" s="6"/>
      <c r="BS1673" s="6"/>
      <c r="BT1673" s="6"/>
      <c r="BU1673" s="6"/>
      <c r="BV1673" s="6"/>
      <c r="BW1673" s="6"/>
      <c r="BX1673" s="6"/>
      <c r="BY1673" s="6"/>
      <c r="BZ1673" s="6"/>
      <c r="CA1673" s="6">
        <v>29</v>
      </c>
      <c r="CB1673" s="6"/>
      <c r="CC1673" s="6">
        <v>3.2</v>
      </c>
      <c r="CD1673" s="6"/>
      <c r="CE1673" s="6"/>
      <c r="CF1673" s="6"/>
      <c r="CG1673" s="6"/>
      <c r="CH1673" s="6"/>
      <c r="CI1673" s="6"/>
      <c r="CJ1673" s="6"/>
      <c r="CK1673" s="6"/>
      <c r="CL1673" s="6"/>
      <c r="CM1673" s="6"/>
      <c r="CN1673" s="6"/>
      <c r="CO1673" s="6"/>
      <c r="CP1673" s="6"/>
      <c r="CQ1673" s="6"/>
      <c r="CR1673" s="6"/>
      <c r="CS1673" s="6"/>
      <c r="CT1673" s="6"/>
      <c r="CU1673" s="6"/>
      <c r="CV1673" s="6"/>
      <c r="CW1673" s="6"/>
      <c r="CX1673" s="62"/>
      <c r="CY1673" s="62"/>
      <c r="CZ1673" s="62"/>
      <c r="DA1673" s="62"/>
      <c r="DB1673" s="62"/>
      <c r="DC1673" s="62"/>
      <c r="DD1673" s="62"/>
      <c r="DE1673" s="62"/>
      <c r="DF1673" s="62"/>
      <c r="DG1673" s="62"/>
      <c r="DH1673" s="62"/>
      <c r="DI1673" s="62"/>
      <c r="DJ1673" s="62"/>
      <c r="DK1673" s="62"/>
      <c r="DL1673" s="62"/>
      <c r="DM1673" s="62"/>
      <c r="DN1673" s="62"/>
      <c r="DO1673" s="62"/>
      <c r="DP1673" s="62"/>
      <c r="DQ1673" s="62"/>
      <c r="DR1673" s="62"/>
      <c r="DS1673" s="62"/>
      <c r="DT1673" s="62"/>
      <c r="DU1673" s="62"/>
      <c r="DV1673" s="62"/>
      <c r="DW1673" s="62"/>
      <c r="DX1673" s="62"/>
      <c r="DY1673" s="62"/>
      <c r="DZ1673" s="62"/>
      <c r="EA1673" s="62"/>
      <c r="EB1673" s="62"/>
      <c r="EC1673" s="62"/>
      <c r="ED1673" s="62"/>
      <c r="EE1673" s="62"/>
      <c r="EF1673" s="62"/>
      <c r="EG1673" s="62"/>
      <c r="EH1673" s="62"/>
      <c r="EI1673" s="62"/>
      <c r="EJ1673" s="62"/>
      <c r="EK1673" s="62"/>
      <c r="EL1673" s="62"/>
      <c r="EM1673" s="62"/>
      <c r="EN1673" s="62"/>
      <c r="EO1673" s="62"/>
      <c r="EP1673" s="62"/>
      <c r="EQ1673" s="62"/>
      <c r="ER1673" s="62"/>
      <c r="ES1673" s="62"/>
      <c r="ET1673" s="62"/>
      <c r="EU1673" s="62"/>
      <c r="EV1673" s="62"/>
      <c r="EW1673" s="62"/>
      <c r="EX1673" s="62"/>
      <c r="EY1673" s="62"/>
      <c r="EZ1673" s="62"/>
      <c r="FA1673" s="62"/>
      <c r="FB1673" s="62"/>
      <c r="FC1673" s="62"/>
      <c r="FD1673" s="62"/>
      <c r="FE1673" s="62"/>
      <c r="FF1673" s="62"/>
      <c r="FG1673" s="62"/>
      <c r="FH1673" s="62"/>
      <c r="FI1673" s="62"/>
      <c r="FJ1673" s="62"/>
      <c r="FK1673" s="62"/>
      <c r="FL1673" s="62"/>
      <c r="FM1673" s="62"/>
      <c r="FN1673" s="62"/>
      <c r="FO1673" s="62"/>
      <c r="FP1673" s="62"/>
      <c r="FQ1673" s="62"/>
      <c r="FR1673" s="62"/>
      <c r="FS1673" s="62"/>
      <c r="FT1673" s="62"/>
      <c r="FU1673" s="62"/>
      <c r="FV1673" s="62"/>
      <c r="FW1673" s="62"/>
      <c r="FX1673" s="62"/>
      <c r="FY1673" s="62"/>
      <c r="FZ1673" s="62"/>
      <c r="GA1673" s="62"/>
      <c r="GB1673" s="62"/>
      <c r="GC1673" s="62"/>
      <c r="GD1673" s="62"/>
      <c r="GE1673" s="62"/>
      <c r="GF1673" s="62"/>
      <c r="GG1673" s="62"/>
      <c r="GH1673" s="62"/>
      <c r="GI1673" s="62"/>
      <c r="GJ1673" s="62"/>
      <c r="GK1673" s="62"/>
      <c r="GL1673" s="62"/>
      <c r="GM1673" s="62"/>
      <c r="GN1673" s="62"/>
      <c r="GO1673" s="62"/>
      <c r="GP1673" s="62"/>
      <c r="GQ1673" s="62"/>
      <c r="GR1673" s="62"/>
      <c r="GS1673" s="62"/>
      <c r="GT1673" s="62"/>
      <c r="GU1673" s="62"/>
      <c r="GV1673" s="62"/>
      <c r="GW1673" s="62"/>
      <c r="GX1673" s="62"/>
      <c r="GY1673" s="62"/>
      <c r="GZ1673" s="62"/>
      <c r="HA1673" s="62"/>
      <c r="HB1673" s="62"/>
      <c r="HC1673" s="62"/>
      <c r="HD1673" s="62"/>
      <c r="HE1673" s="62"/>
      <c r="HF1673" s="62"/>
      <c r="HG1673" s="62"/>
      <c r="HH1673" s="62"/>
      <c r="HI1673" s="62"/>
      <c r="HJ1673" s="62"/>
      <c r="HK1673" s="62"/>
      <c r="HL1673" s="62"/>
      <c r="HM1673" s="62"/>
      <c r="HN1673" s="62"/>
      <c r="HO1673" s="62"/>
      <c r="HP1673" s="62"/>
      <c r="HQ1673" s="62"/>
      <c r="HR1673" s="62"/>
      <c r="HS1673" s="62"/>
      <c r="HT1673" s="62"/>
      <c r="HU1673" s="62"/>
      <c r="HV1673" s="62"/>
      <c r="HW1673" s="62"/>
      <c r="HX1673" s="62"/>
      <c r="HY1673" s="62"/>
      <c r="HZ1673" s="62"/>
      <c r="IA1673" s="62"/>
      <c r="IB1673" s="62"/>
      <c r="IC1673" s="62"/>
      <c r="ID1673" s="62"/>
      <c r="IE1673" s="62"/>
      <c r="IF1673" s="62"/>
      <c r="IG1673" s="62"/>
      <c r="IH1673" s="62"/>
      <c r="II1673" s="62"/>
      <c r="IJ1673" s="62"/>
      <c r="IK1673" s="62"/>
      <c r="IL1673" s="62"/>
      <c r="IM1673" s="62"/>
      <c r="IN1673" s="62"/>
      <c r="IO1673" s="62"/>
      <c r="IP1673" s="62"/>
      <c r="IQ1673" s="62"/>
      <c r="IR1673" s="62"/>
      <c r="IS1673" s="62"/>
      <c r="IT1673" s="62"/>
      <c r="IU1673" s="62"/>
      <c r="IV1673" s="62"/>
    </row>
    <row r="1674" spans="1:256" s="250" customFormat="1" x14ac:dyDescent="0.2">
      <c r="A1674" s="240" t="s">
        <v>1247</v>
      </c>
      <c r="B1674" s="278">
        <v>39452.947222222225</v>
      </c>
      <c r="C1674" s="278">
        <v>39456.405555555553</v>
      </c>
      <c r="D1674" s="240" t="s">
        <v>1515</v>
      </c>
      <c r="E1674" s="240" t="s">
        <v>1516</v>
      </c>
      <c r="F1674" s="240"/>
      <c r="G1674" s="240">
        <v>50</v>
      </c>
      <c r="H1674" s="240"/>
      <c r="I1674" s="240"/>
      <c r="J1674" s="240"/>
      <c r="K1674" s="240"/>
      <c r="L1674" s="240"/>
      <c r="M1674" s="240">
        <v>26593</v>
      </c>
      <c r="N1674" s="240"/>
      <c r="O1674" s="240">
        <v>34.1</v>
      </c>
      <c r="P1674" s="240"/>
      <c r="Q1674" s="240">
        <v>112</v>
      </c>
      <c r="R1674" s="240" t="s">
        <v>1784</v>
      </c>
      <c r="S1674" s="240">
        <v>1.4999999999999999E-2</v>
      </c>
      <c r="T1674" s="240"/>
      <c r="U1674" s="240">
        <v>1.25</v>
      </c>
      <c r="V1674" s="240"/>
      <c r="W1674" s="240">
        <v>14.8</v>
      </c>
      <c r="X1674" s="240"/>
      <c r="Y1674" s="240">
        <v>310</v>
      </c>
      <c r="Z1674" s="240"/>
      <c r="AA1674" s="240">
        <v>500</v>
      </c>
      <c r="AB1674" s="240"/>
      <c r="AC1674" s="240">
        <v>1930</v>
      </c>
      <c r="AD1674" s="240" t="s">
        <v>1784</v>
      </c>
      <c r="AE1674" s="240">
        <v>18</v>
      </c>
      <c r="AF1674" s="240"/>
      <c r="AG1674" s="240">
        <v>29</v>
      </c>
      <c r="AH1674" s="240" t="s">
        <v>1784</v>
      </c>
      <c r="AI1674" s="240">
        <v>5</v>
      </c>
      <c r="AJ1674" s="240" t="s">
        <v>1784</v>
      </c>
      <c r="AK1674" s="240">
        <v>2.5</v>
      </c>
      <c r="AL1674" s="240"/>
      <c r="AM1674" s="240">
        <v>7.48</v>
      </c>
      <c r="AN1674" s="240"/>
      <c r="AO1674" s="240">
        <v>155</v>
      </c>
      <c r="AP1674" s="240"/>
      <c r="AQ1674" s="240">
        <v>4.4000000000000004</v>
      </c>
      <c r="AR1674" s="240"/>
      <c r="AS1674" s="240"/>
      <c r="AT1674" s="240"/>
      <c r="AU1674" s="240"/>
      <c r="AV1674" s="240"/>
      <c r="AW1674" s="240"/>
      <c r="AX1674" s="240"/>
      <c r="AY1674" s="240"/>
      <c r="AZ1674" s="240"/>
      <c r="BA1674" s="240">
        <v>39</v>
      </c>
      <c r="BB1674" s="240"/>
      <c r="BC1674" s="240"/>
      <c r="BD1674" s="240"/>
      <c r="BE1674" s="240"/>
      <c r="BF1674" s="240"/>
      <c r="BG1674" s="240"/>
      <c r="BH1674" s="240"/>
      <c r="BI1674" s="240"/>
      <c r="BJ1674" s="240"/>
      <c r="BK1674" s="240"/>
      <c r="BL1674" s="240"/>
      <c r="BM1674" s="240"/>
      <c r="BN1674" s="240"/>
      <c r="BO1674" s="240"/>
      <c r="BP1674" s="240"/>
      <c r="BQ1674" s="240"/>
      <c r="BR1674" s="240"/>
      <c r="BS1674" s="240"/>
      <c r="BT1674" s="240"/>
      <c r="BU1674" s="240"/>
      <c r="BV1674" s="240"/>
      <c r="BW1674" s="240"/>
      <c r="BX1674" s="240"/>
      <c r="BY1674" s="240"/>
      <c r="BZ1674" s="240"/>
      <c r="CA1674" s="240">
        <v>3.4</v>
      </c>
      <c r="CB1674" s="240"/>
      <c r="CC1674" s="240">
        <v>0.46</v>
      </c>
      <c r="CD1674" s="240"/>
      <c r="CE1674" s="240"/>
      <c r="CF1674" s="240"/>
      <c r="CG1674" s="240"/>
      <c r="CH1674" s="240"/>
      <c r="CI1674" s="240"/>
      <c r="CJ1674" s="240"/>
      <c r="CK1674" s="240"/>
      <c r="CL1674" s="240"/>
      <c r="CM1674" s="240"/>
      <c r="CN1674" s="240"/>
      <c r="CO1674" s="240"/>
      <c r="CP1674" s="240"/>
      <c r="CQ1674" s="240"/>
      <c r="CR1674" s="240"/>
      <c r="CS1674" s="240"/>
      <c r="CT1674" s="240"/>
      <c r="CU1674" s="240"/>
      <c r="CV1674" s="240"/>
      <c r="CW1674" s="240"/>
      <c r="CX1674" s="271"/>
      <c r="CY1674" s="271"/>
      <c r="CZ1674" s="271"/>
      <c r="DA1674" s="271"/>
      <c r="DB1674" s="271"/>
      <c r="DC1674" s="271"/>
      <c r="DD1674" s="271"/>
      <c r="DE1674" s="271"/>
      <c r="DF1674" s="271"/>
      <c r="DG1674" s="271"/>
      <c r="DH1674" s="271"/>
      <c r="DI1674" s="271"/>
      <c r="DJ1674" s="271"/>
      <c r="DK1674" s="271"/>
      <c r="DL1674" s="271"/>
      <c r="DM1674" s="271"/>
      <c r="DN1674" s="271"/>
      <c r="DO1674" s="271"/>
      <c r="DP1674" s="271"/>
      <c r="DQ1674" s="271"/>
      <c r="DR1674" s="271"/>
      <c r="DS1674" s="271"/>
      <c r="DT1674" s="271"/>
      <c r="DU1674" s="271"/>
      <c r="DV1674" s="271"/>
      <c r="DW1674" s="271"/>
      <c r="DX1674" s="271"/>
      <c r="DY1674" s="271"/>
      <c r="DZ1674" s="271"/>
      <c r="EA1674" s="271"/>
      <c r="EB1674" s="271"/>
      <c r="EC1674" s="271"/>
      <c r="ED1674" s="271"/>
      <c r="EE1674" s="271"/>
      <c r="EF1674" s="271"/>
      <c r="EG1674" s="271"/>
      <c r="EH1674" s="271"/>
      <c r="EI1674" s="271"/>
      <c r="EJ1674" s="271"/>
      <c r="EK1674" s="271"/>
      <c r="EL1674" s="271"/>
      <c r="EM1674" s="271"/>
      <c r="EN1674" s="271"/>
      <c r="EO1674" s="271"/>
      <c r="EP1674" s="271"/>
      <c r="EQ1674" s="271"/>
      <c r="ER1674" s="271"/>
      <c r="ES1674" s="271"/>
      <c r="ET1674" s="271"/>
      <c r="EU1674" s="271"/>
      <c r="EV1674" s="271"/>
      <c r="EW1674" s="271"/>
      <c r="EX1674" s="271"/>
      <c r="EY1674" s="271"/>
      <c r="EZ1674" s="271"/>
      <c r="FA1674" s="271"/>
      <c r="FB1674" s="271"/>
      <c r="FC1674" s="271"/>
      <c r="FD1674" s="271"/>
      <c r="FE1674" s="271"/>
      <c r="FF1674" s="271"/>
      <c r="FG1674" s="271"/>
      <c r="FH1674" s="271"/>
      <c r="FI1674" s="271"/>
      <c r="FJ1674" s="271"/>
      <c r="FK1674" s="271"/>
      <c r="FL1674" s="271"/>
      <c r="FM1674" s="271"/>
      <c r="FN1674" s="271"/>
      <c r="FO1674" s="271"/>
      <c r="FP1674" s="271"/>
      <c r="FQ1674" s="271"/>
      <c r="FR1674" s="271"/>
      <c r="FS1674" s="271"/>
      <c r="FT1674" s="271"/>
      <c r="FU1674" s="271"/>
      <c r="FV1674" s="271"/>
      <c r="FW1674" s="271"/>
      <c r="FX1674" s="271"/>
      <c r="FY1674" s="271"/>
      <c r="FZ1674" s="271"/>
      <c r="GA1674" s="271"/>
      <c r="GB1674" s="271"/>
      <c r="GC1674" s="271"/>
      <c r="GD1674" s="271"/>
      <c r="GE1674" s="271"/>
      <c r="GF1674" s="271"/>
      <c r="GG1674" s="271"/>
      <c r="GH1674" s="271"/>
      <c r="GI1674" s="271"/>
      <c r="GJ1674" s="271"/>
      <c r="GK1674" s="271"/>
      <c r="GL1674" s="271"/>
      <c r="GM1674" s="271"/>
      <c r="GN1674" s="271"/>
      <c r="GO1674" s="271"/>
      <c r="GP1674" s="271"/>
      <c r="GQ1674" s="271"/>
      <c r="GR1674" s="271"/>
      <c r="GS1674" s="271"/>
      <c r="GT1674" s="271"/>
      <c r="GU1674" s="271"/>
      <c r="GV1674" s="271"/>
      <c r="GW1674" s="271"/>
      <c r="GX1674" s="271"/>
      <c r="GY1674" s="271"/>
      <c r="GZ1674" s="271"/>
      <c r="HA1674" s="271"/>
      <c r="HB1674" s="271"/>
      <c r="HC1674" s="271"/>
      <c r="HD1674" s="271"/>
      <c r="HE1674" s="271"/>
      <c r="HF1674" s="271"/>
      <c r="HG1674" s="271"/>
      <c r="HH1674" s="271"/>
      <c r="HI1674" s="271"/>
      <c r="HJ1674" s="271"/>
      <c r="HK1674" s="271"/>
      <c r="HL1674" s="271"/>
      <c r="HM1674" s="271"/>
      <c r="HN1674" s="271"/>
      <c r="HO1674" s="271"/>
      <c r="HP1674" s="271"/>
      <c r="HQ1674" s="271"/>
      <c r="HR1674" s="271"/>
      <c r="HS1674" s="271"/>
      <c r="HT1674" s="271"/>
      <c r="HU1674" s="271"/>
      <c r="HV1674" s="271"/>
      <c r="HW1674" s="271"/>
      <c r="HX1674" s="271"/>
      <c r="HY1674" s="271"/>
      <c r="HZ1674" s="271"/>
      <c r="IA1674" s="271"/>
      <c r="IB1674" s="271"/>
      <c r="IC1674" s="271"/>
      <c r="ID1674" s="271"/>
      <c r="IE1674" s="271"/>
      <c r="IF1674" s="271"/>
      <c r="IG1674" s="271"/>
      <c r="IH1674" s="271"/>
      <c r="II1674" s="271"/>
      <c r="IJ1674" s="271"/>
      <c r="IK1674" s="271"/>
      <c r="IL1674" s="271"/>
      <c r="IM1674" s="271"/>
      <c r="IN1674" s="271"/>
      <c r="IO1674" s="271"/>
      <c r="IP1674" s="271"/>
      <c r="IQ1674" s="271"/>
      <c r="IR1674" s="271"/>
      <c r="IS1674" s="271"/>
      <c r="IT1674" s="271"/>
      <c r="IU1674" s="271"/>
      <c r="IV1674" s="271"/>
    </row>
    <row r="1675" spans="1:256" s="250" customFormat="1" x14ac:dyDescent="0.2">
      <c r="A1675" s="240" t="s">
        <v>1247</v>
      </c>
      <c r="B1675" s="278">
        <v>39454.645833333336</v>
      </c>
      <c r="C1675" s="278"/>
      <c r="D1675" s="240" t="s">
        <v>1517</v>
      </c>
      <c r="E1675" s="240" t="s">
        <v>529</v>
      </c>
      <c r="F1675" s="240"/>
      <c r="G1675" s="240">
        <v>70</v>
      </c>
      <c r="H1675" s="240"/>
      <c r="I1675" s="240"/>
      <c r="J1675" s="240"/>
      <c r="K1675" s="240">
        <v>147</v>
      </c>
      <c r="L1675" s="240"/>
      <c r="M1675" s="240"/>
      <c r="N1675" s="240"/>
      <c r="O1675" s="240"/>
      <c r="P1675" s="240"/>
      <c r="Q1675" s="240"/>
      <c r="R1675" s="240"/>
      <c r="S1675" s="240"/>
      <c r="T1675" s="240"/>
      <c r="U1675" s="240"/>
      <c r="V1675" s="240"/>
      <c r="W1675" s="240"/>
      <c r="X1675" s="240"/>
      <c r="Y1675" s="240"/>
      <c r="Z1675" s="240"/>
      <c r="AA1675" s="240"/>
      <c r="AB1675" s="240"/>
      <c r="AC1675" s="240"/>
      <c r="AD1675" s="240"/>
      <c r="AE1675" s="240"/>
      <c r="AF1675" s="240"/>
      <c r="AG1675" s="240"/>
      <c r="AH1675" s="240"/>
      <c r="AI1675" s="240"/>
      <c r="AJ1675" s="240"/>
      <c r="AK1675" s="240"/>
      <c r="AL1675" s="240"/>
      <c r="AM1675" s="240"/>
      <c r="AN1675" s="240"/>
      <c r="AO1675" s="240"/>
      <c r="AP1675" s="240"/>
      <c r="AQ1675" s="240"/>
      <c r="AR1675" s="240"/>
      <c r="AS1675" s="240"/>
      <c r="AT1675" s="240"/>
      <c r="AU1675" s="240"/>
      <c r="AV1675" s="240"/>
      <c r="AW1675" s="240"/>
      <c r="AX1675" s="240"/>
      <c r="AY1675" s="240"/>
      <c r="AZ1675" s="240"/>
      <c r="BA1675" s="240"/>
      <c r="BB1675" s="240"/>
      <c r="BC1675" s="240"/>
      <c r="BD1675" s="240"/>
      <c r="BE1675" s="240"/>
      <c r="BF1675" s="240"/>
      <c r="BG1675" s="240"/>
      <c r="BH1675" s="240"/>
      <c r="BI1675" s="240"/>
      <c r="BJ1675" s="240"/>
      <c r="BK1675" s="240"/>
      <c r="BL1675" s="240"/>
      <c r="BM1675" s="240"/>
      <c r="BN1675" s="240"/>
      <c r="BO1675" s="240"/>
      <c r="BP1675" s="240"/>
      <c r="BQ1675" s="240"/>
      <c r="BR1675" s="240"/>
      <c r="BS1675" s="240"/>
      <c r="BT1675" s="240"/>
      <c r="BU1675" s="240"/>
      <c r="BV1675" s="240"/>
      <c r="BW1675" s="240"/>
      <c r="BX1675" s="240" t="s">
        <v>1784</v>
      </c>
      <c r="BY1675" s="240">
        <v>1.9</v>
      </c>
      <c r="BZ1675" s="240"/>
      <c r="CA1675" s="240"/>
      <c r="CB1675" s="240"/>
      <c r="CC1675" s="240"/>
      <c r="CD1675" s="240"/>
      <c r="CE1675" s="240"/>
      <c r="CF1675" s="240"/>
      <c r="CG1675" s="240"/>
      <c r="CH1675" s="240"/>
      <c r="CI1675" s="240"/>
      <c r="CJ1675" s="240"/>
      <c r="CK1675" s="240"/>
      <c r="CL1675" s="240"/>
      <c r="CM1675" s="240"/>
      <c r="CN1675" s="240"/>
      <c r="CO1675" s="240"/>
      <c r="CP1675" s="240"/>
      <c r="CQ1675" s="240"/>
      <c r="CR1675" s="240"/>
      <c r="CS1675" s="240"/>
      <c r="CT1675" s="240"/>
      <c r="CU1675" s="240"/>
      <c r="CV1675" s="240"/>
      <c r="CW1675" s="240"/>
      <c r="CX1675" s="271"/>
      <c r="CY1675" s="271"/>
      <c r="CZ1675" s="271"/>
      <c r="DA1675" s="271"/>
      <c r="DB1675" s="271"/>
      <c r="DC1675" s="271"/>
      <c r="DD1675" s="271"/>
      <c r="DE1675" s="271"/>
      <c r="DF1675" s="271"/>
      <c r="DG1675" s="271"/>
      <c r="DH1675" s="271"/>
      <c r="DI1675" s="271"/>
      <c r="DJ1675" s="271"/>
      <c r="DK1675" s="271"/>
      <c r="DL1675" s="271"/>
      <c r="DM1675" s="271"/>
      <c r="DN1675" s="271"/>
      <c r="DO1675" s="271"/>
      <c r="DP1675" s="271"/>
      <c r="DQ1675" s="271"/>
      <c r="DR1675" s="271"/>
      <c r="DS1675" s="271"/>
      <c r="DT1675" s="271"/>
      <c r="DU1675" s="271"/>
      <c r="DV1675" s="271"/>
      <c r="DW1675" s="271"/>
      <c r="DX1675" s="271"/>
      <c r="DY1675" s="271"/>
      <c r="DZ1675" s="271"/>
      <c r="EA1675" s="271"/>
      <c r="EB1675" s="271"/>
      <c r="EC1675" s="271"/>
      <c r="ED1675" s="271"/>
      <c r="EE1675" s="271"/>
      <c r="EF1675" s="271"/>
      <c r="EG1675" s="271"/>
      <c r="EH1675" s="271"/>
      <c r="EI1675" s="271"/>
      <c r="EJ1675" s="271"/>
      <c r="EK1675" s="271"/>
      <c r="EL1675" s="271"/>
      <c r="EM1675" s="271"/>
      <c r="EN1675" s="271"/>
      <c r="EO1675" s="271"/>
      <c r="EP1675" s="271"/>
      <c r="EQ1675" s="271"/>
      <c r="ER1675" s="271"/>
      <c r="ES1675" s="271"/>
      <c r="ET1675" s="271"/>
      <c r="EU1675" s="271"/>
      <c r="EV1675" s="271"/>
      <c r="EW1675" s="271"/>
      <c r="EX1675" s="271"/>
      <c r="EY1675" s="271"/>
      <c r="EZ1675" s="271"/>
      <c r="FA1675" s="271"/>
      <c r="FB1675" s="271"/>
      <c r="FC1675" s="271"/>
      <c r="FD1675" s="271"/>
      <c r="FE1675" s="271"/>
      <c r="FF1675" s="271"/>
      <c r="FG1675" s="271"/>
      <c r="FH1675" s="271"/>
      <c r="FI1675" s="271"/>
      <c r="FJ1675" s="271"/>
      <c r="FK1675" s="271"/>
      <c r="FL1675" s="271"/>
      <c r="FM1675" s="271"/>
      <c r="FN1675" s="271"/>
      <c r="FO1675" s="271"/>
      <c r="FP1675" s="271"/>
      <c r="FQ1675" s="271"/>
      <c r="FR1675" s="271"/>
      <c r="FS1675" s="271"/>
      <c r="FT1675" s="271"/>
      <c r="FU1675" s="271"/>
      <c r="FV1675" s="271"/>
      <c r="FW1675" s="271"/>
      <c r="FX1675" s="271"/>
      <c r="FY1675" s="271"/>
      <c r="FZ1675" s="271"/>
      <c r="GA1675" s="271"/>
      <c r="GB1675" s="271"/>
      <c r="GC1675" s="271"/>
      <c r="GD1675" s="271"/>
      <c r="GE1675" s="271"/>
      <c r="GF1675" s="271"/>
      <c r="GG1675" s="271"/>
      <c r="GH1675" s="271"/>
      <c r="GI1675" s="271"/>
      <c r="GJ1675" s="271"/>
      <c r="GK1675" s="271"/>
      <c r="GL1675" s="271"/>
      <c r="GM1675" s="271"/>
      <c r="GN1675" s="271"/>
      <c r="GO1675" s="271"/>
      <c r="GP1675" s="271"/>
      <c r="GQ1675" s="271"/>
      <c r="GR1675" s="271"/>
      <c r="GS1675" s="271"/>
      <c r="GT1675" s="271"/>
      <c r="GU1675" s="271"/>
      <c r="GV1675" s="271"/>
      <c r="GW1675" s="271"/>
      <c r="GX1675" s="271"/>
      <c r="GY1675" s="271"/>
      <c r="GZ1675" s="271"/>
      <c r="HA1675" s="271"/>
      <c r="HB1675" s="271"/>
      <c r="HC1675" s="271"/>
      <c r="HD1675" s="271"/>
      <c r="HE1675" s="271"/>
      <c r="HF1675" s="271"/>
      <c r="HG1675" s="271"/>
      <c r="HH1675" s="271"/>
      <c r="HI1675" s="271"/>
      <c r="HJ1675" s="271"/>
      <c r="HK1675" s="271"/>
      <c r="HL1675" s="271"/>
      <c r="HM1675" s="271"/>
      <c r="HN1675" s="271"/>
      <c r="HO1675" s="271"/>
      <c r="HP1675" s="271"/>
      <c r="HQ1675" s="271"/>
      <c r="HR1675" s="271"/>
      <c r="HS1675" s="271"/>
      <c r="HT1675" s="271"/>
      <c r="HU1675" s="271"/>
      <c r="HV1675" s="271"/>
      <c r="HW1675" s="271"/>
      <c r="HX1675" s="271"/>
      <c r="HY1675" s="271"/>
      <c r="HZ1675" s="271"/>
      <c r="IA1675" s="271"/>
      <c r="IB1675" s="271"/>
      <c r="IC1675" s="271"/>
      <c r="ID1675" s="271"/>
      <c r="IE1675" s="271"/>
      <c r="IF1675" s="271"/>
      <c r="IG1675" s="271"/>
      <c r="IH1675" s="271"/>
      <c r="II1675" s="271"/>
      <c r="IJ1675" s="271"/>
      <c r="IK1675" s="271"/>
      <c r="IL1675" s="271"/>
      <c r="IM1675" s="271"/>
      <c r="IN1675" s="271"/>
      <c r="IO1675" s="271"/>
      <c r="IP1675" s="271"/>
      <c r="IQ1675" s="271"/>
      <c r="IR1675" s="271"/>
      <c r="IS1675" s="271"/>
      <c r="IT1675" s="271"/>
      <c r="IU1675" s="271"/>
      <c r="IV1675" s="271"/>
    </row>
    <row r="1676" spans="1:256" s="250" customFormat="1" x14ac:dyDescent="0.2">
      <c r="A1676" s="240" t="s">
        <v>1247</v>
      </c>
      <c r="B1676" s="278">
        <v>39495.399305555555</v>
      </c>
      <c r="C1676" s="278">
        <v>39496.402083333334</v>
      </c>
      <c r="D1676" s="240" t="s">
        <v>1518</v>
      </c>
      <c r="E1676" s="240" t="s">
        <v>1519</v>
      </c>
      <c r="F1676" s="240"/>
      <c r="G1676" s="240">
        <v>50</v>
      </c>
      <c r="H1676" s="240"/>
      <c r="I1676" s="240"/>
      <c r="J1676" s="240"/>
      <c r="K1676" s="240"/>
      <c r="L1676" s="240"/>
      <c r="M1676" s="240">
        <v>12993</v>
      </c>
      <c r="N1676" s="240"/>
      <c r="O1676" s="240">
        <v>58.9</v>
      </c>
      <c r="P1676" s="240"/>
      <c r="Q1676" s="240">
        <v>167</v>
      </c>
      <c r="R1676" s="240"/>
      <c r="S1676" s="240"/>
      <c r="T1676" s="240"/>
      <c r="U1676" s="240"/>
      <c r="V1676" s="240"/>
      <c r="W1676" s="240">
        <v>21.3</v>
      </c>
      <c r="X1676" s="240"/>
      <c r="Y1676" s="240">
        <v>511</v>
      </c>
      <c r="Z1676" s="240"/>
      <c r="AA1676" s="240">
        <v>787</v>
      </c>
      <c r="AB1676" s="240"/>
      <c r="AC1676" s="240">
        <v>2610</v>
      </c>
      <c r="AD1676" s="240" t="s">
        <v>1784</v>
      </c>
      <c r="AE1676" s="240">
        <v>18</v>
      </c>
      <c r="AF1676" s="240"/>
      <c r="AG1676" s="240">
        <v>37</v>
      </c>
      <c r="AH1676" s="240"/>
      <c r="AI1676" s="240">
        <v>15</v>
      </c>
      <c r="AJ1676" s="240"/>
      <c r="AK1676" s="240">
        <v>13</v>
      </c>
      <c r="AL1676" s="240"/>
      <c r="AM1676" s="240">
        <v>7.7</v>
      </c>
      <c r="AN1676" s="240"/>
      <c r="AO1676" s="240">
        <v>97.5</v>
      </c>
      <c r="AP1676" s="240"/>
      <c r="AQ1676" s="240">
        <v>10</v>
      </c>
      <c r="AR1676" s="240"/>
      <c r="AS1676" s="240"/>
      <c r="AT1676" s="240"/>
      <c r="AU1676" s="240"/>
      <c r="AV1676" s="240"/>
      <c r="AW1676" s="240"/>
      <c r="AX1676" s="240"/>
      <c r="AY1676" s="240"/>
      <c r="AZ1676" s="240"/>
      <c r="BA1676" s="240">
        <v>59</v>
      </c>
      <c r="BB1676" s="240"/>
      <c r="BC1676" s="240"/>
      <c r="BD1676" s="240"/>
      <c r="BE1676" s="240"/>
      <c r="BF1676" s="240"/>
      <c r="BG1676" s="240"/>
      <c r="BH1676" s="240"/>
      <c r="BI1676" s="240"/>
      <c r="BJ1676" s="240"/>
      <c r="BK1676" s="240"/>
      <c r="BL1676" s="240"/>
      <c r="BM1676" s="240"/>
      <c r="BN1676" s="240"/>
      <c r="BO1676" s="240"/>
      <c r="BP1676" s="240"/>
      <c r="BQ1676" s="240"/>
      <c r="BR1676" s="240"/>
      <c r="BS1676" s="240"/>
      <c r="BT1676" s="240"/>
      <c r="BU1676" s="240"/>
      <c r="BV1676" s="240"/>
      <c r="BW1676" s="240"/>
      <c r="BX1676" s="240"/>
      <c r="BY1676" s="240"/>
      <c r="BZ1676" s="240"/>
      <c r="CA1676" s="240">
        <v>7</v>
      </c>
      <c r="CB1676" s="240"/>
      <c r="CC1676" s="240">
        <v>1.6</v>
      </c>
      <c r="CD1676" s="240"/>
      <c r="CE1676" s="240"/>
      <c r="CF1676" s="240"/>
      <c r="CG1676" s="240"/>
      <c r="CH1676" s="240"/>
      <c r="CI1676" s="240"/>
      <c r="CJ1676" s="240"/>
      <c r="CK1676" s="240"/>
      <c r="CL1676" s="240"/>
      <c r="CM1676" s="240"/>
      <c r="CN1676" s="240"/>
      <c r="CO1676" s="240"/>
      <c r="CP1676" s="240"/>
      <c r="CQ1676" s="240"/>
      <c r="CR1676" s="240"/>
      <c r="CS1676" s="240"/>
      <c r="CT1676" s="240"/>
      <c r="CU1676" s="240"/>
      <c r="CV1676" s="240"/>
      <c r="CW1676" s="240"/>
      <c r="CX1676" s="271"/>
      <c r="CY1676" s="271"/>
      <c r="CZ1676" s="271"/>
      <c r="DA1676" s="271"/>
      <c r="DB1676" s="271"/>
      <c r="DC1676" s="271"/>
      <c r="DD1676" s="271"/>
      <c r="DE1676" s="271"/>
      <c r="DF1676" s="271"/>
      <c r="DG1676" s="271"/>
      <c r="DH1676" s="271"/>
      <c r="DI1676" s="271"/>
      <c r="DJ1676" s="271"/>
      <c r="DK1676" s="271"/>
      <c r="DL1676" s="271"/>
      <c r="DM1676" s="271"/>
      <c r="DN1676" s="271"/>
      <c r="DO1676" s="271"/>
      <c r="DP1676" s="271"/>
      <c r="DQ1676" s="271"/>
      <c r="DR1676" s="271"/>
      <c r="DS1676" s="271"/>
      <c r="DT1676" s="271"/>
      <c r="DU1676" s="271"/>
      <c r="DV1676" s="271"/>
      <c r="DW1676" s="271"/>
      <c r="DX1676" s="271"/>
      <c r="DY1676" s="271"/>
      <c r="DZ1676" s="271"/>
      <c r="EA1676" s="271"/>
      <c r="EB1676" s="271"/>
      <c r="EC1676" s="271"/>
      <c r="ED1676" s="271"/>
      <c r="EE1676" s="271"/>
      <c r="EF1676" s="271"/>
      <c r="EG1676" s="271"/>
      <c r="EH1676" s="271"/>
      <c r="EI1676" s="271"/>
      <c r="EJ1676" s="271"/>
      <c r="EK1676" s="271"/>
      <c r="EL1676" s="271"/>
      <c r="EM1676" s="271"/>
      <c r="EN1676" s="271"/>
      <c r="EO1676" s="271"/>
      <c r="EP1676" s="271"/>
      <c r="EQ1676" s="271"/>
      <c r="ER1676" s="271"/>
      <c r="ES1676" s="271"/>
      <c r="ET1676" s="271"/>
      <c r="EU1676" s="271"/>
      <c r="EV1676" s="271"/>
      <c r="EW1676" s="271"/>
      <c r="EX1676" s="271"/>
      <c r="EY1676" s="271"/>
      <c r="EZ1676" s="271"/>
      <c r="FA1676" s="271"/>
      <c r="FB1676" s="271"/>
      <c r="FC1676" s="271"/>
      <c r="FD1676" s="271"/>
      <c r="FE1676" s="271"/>
      <c r="FF1676" s="271"/>
      <c r="FG1676" s="271"/>
      <c r="FH1676" s="271"/>
      <c r="FI1676" s="271"/>
      <c r="FJ1676" s="271"/>
      <c r="FK1676" s="271"/>
      <c r="FL1676" s="271"/>
      <c r="FM1676" s="271"/>
      <c r="FN1676" s="271"/>
      <c r="FO1676" s="271"/>
      <c r="FP1676" s="271"/>
      <c r="FQ1676" s="271"/>
      <c r="FR1676" s="271"/>
      <c r="FS1676" s="271"/>
      <c r="FT1676" s="271"/>
      <c r="FU1676" s="271"/>
      <c r="FV1676" s="271"/>
      <c r="FW1676" s="271"/>
      <c r="FX1676" s="271"/>
      <c r="FY1676" s="271"/>
      <c r="FZ1676" s="271"/>
      <c r="GA1676" s="271"/>
      <c r="GB1676" s="271"/>
      <c r="GC1676" s="271"/>
      <c r="GD1676" s="271"/>
      <c r="GE1676" s="271"/>
      <c r="GF1676" s="271"/>
      <c r="GG1676" s="271"/>
      <c r="GH1676" s="271"/>
      <c r="GI1676" s="271"/>
      <c r="GJ1676" s="271"/>
      <c r="GK1676" s="271"/>
      <c r="GL1676" s="271"/>
      <c r="GM1676" s="271"/>
      <c r="GN1676" s="271"/>
      <c r="GO1676" s="271"/>
      <c r="GP1676" s="271"/>
      <c r="GQ1676" s="271"/>
      <c r="GR1676" s="271"/>
      <c r="GS1676" s="271"/>
      <c r="GT1676" s="271"/>
      <c r="GU1676" s="271"/>
      <c r="GV1676" s="271"/>
      <c r="GW1676" s="271"/>
      <c r="GX1676" s="271"/>
      <c r="GY1676" s="271"/>
      <c r="GZ1676" s="271"/>
      <c r="HA1676" s="271"/>
      <c r="HB1676" s="271"/>
      <c r="HC1676" s="271"/>
      <c r="HD1676" s="271"/>
      <c r="HE1676" s="271"/>
      <c r="HF1676" s="271"/>
      <c r="HG1676" s="271"/>
      <c r="HH1676" s="271"/>
      <c r="HI1676" s="271"/>
      <c r="HJ1676" s="271"/>
      <c r="HK1676" s="271"/>
      <c r="HL1676" s="271"/>
      <c r="HM1676" s="271"/>
      <c r="HN1676" s="271"/>
      <c r="HO1676" s="271"/>
      <c r="HP1676" s="271"/>
      <c r="HQ1676" s="271"/>
      <c r="HR1676" s="271"/>
      <c r="HS1676" s="271"/>
      <c r="HT1676" s="271"/>
      <c r="HU1676" s="271"/>
      <c r="HV1676" s="271"/>
      <c r="HW1676" s="271"/>
      <c r="HX1676" s="271"/>
      <c r="HY1676" s="271"/>
      <c r="HZ1676" s="271"/>
      <c r="IA1676" s="271"/>
      <c r="IB1676" s="271"/>
      <c r="IC1676" s="271"/>
      <c r="ID1676" s="271"/>
      <c r="IE1676" s="271"/>
      <c r="IF1676" s="271"/>
      <c r="IG1676" s="271"/>
      <c r="IH1676" s="271"/>
      <c r="II1676" s="271"/>
      <c r="IJ1676" s="271"/>
      <c r="IK1676" s="271"/>
      <c r="IL1676" s="271"/>
      <c r="IM1676" s="271"/>
      <c r="IN1676" s="271"/>
      <c r="IO1676" s="271"/>
      <c r="IP1676" s="271"/>
      <c r="IQ1676" s="271"/>
      <c r="IR1676" s="271"/>
      <c r="IS1676" s="271"/>
      <c r="IT1676" s="271"/>
      <c r="IU1676" s="271"/>
      <c r="IV1676" s="271"/>
    </row>
    <row r="1677" spans="1:256" s="250" customFormat="1" x14ac:dyDescent="0.2">
      <c r="A1677" s="240" t="s">
        <v>1247</v>
      </c>
      <c r="B1677" s="278">
        <v>39532.513888888891</v>
      </c>
      <c r="C1677" s="278">
        <v>39534.356944444444</v>
      </c>
      <c r="D1677" s="240" t="s">
        <v>1520</v>
      </c>
      <c r="E1677" s="240" t="s">
        <v>1521</v>
      </c>
      <c r="F1677" s="240"/>
      <c r="G1677" s="240">
        <v>50</v>
      </c>
      <c r="H1677" s="240"/>
      <c r="I1677" s="240"/>
      <c r="J1677" s="240"/>
      <c r="K1677" s="240"/>
      <c r="L1677" s="240"/>
      <c r="M1677" s="240">
        <v>11954.5</v>
      </c>
      <c r="N1677" s="240"/>
      <c r="O1677" s="240">
        <v>20.3</v>
      </c>
      <c r="P1677" s="240"/>
      <c r="Q1677" s="240">
        <v>48.8</v>
      </c>
      <c r="R1677" s="240" t="s">
        <v>1784</v>
      </c>
      <c r="S1677" s="240">
        <v>1.4999999999999999E-2</v>
      </c>
      <c r="T1677" s="240"/>
      <c r="U1677" s="240">
        <v>0.92</v>
      </c>
      <c r="V1677" s="240"/>
      <c r="W1677" s="240">
        <v>12.1</v>
      </c>
      <c r="X1677" s="240"/>
      <c r="Y1677" s="240">
        <v>195</v>
      </c>
      <c r="Z1677" s="240"/>
      <c r="AA1677" s="240">
        <v>315</v>
      </c>
      <c r="AB1677" s="240"/>
      <c r="AC1677" s="240">
        <v>1410</v>
      </c>
      <c r="AD1677" s="240" t="s">
        <v>1784</v>
      </c>
      <c r="AE1677" s="240">
        <v>18</v>
      </c>
      <c r="AF1677" s="240" t="s">
        <v>1784</v>
      </c>
      <c r="AG1677" s="240">
        <v>18</v>
      </c>
      <c r="AH1677" s="240" t="s">
        <v>1784</v>
      </c>
      <c r="AI1677" s="240">
        <v>5</v>
      </c>
      <c r="AJ1677" s="240" t="s">
        <v>1784</v>
      </c>
      <c r="AK1677" s="240">
        <v>2.5</v>
      </c>
      <c r="AL1677" s="240"/>
      <c r="AM1677" s="240">
        <v>7.97</v>
      </c>
      <c r="AN1677" s="240"/>
      <c r="AO1677" s="240">
        <v>167</v>
      </c>
      <c r="AP1677" s="240"/>
      <c r="AQ1677" s="240">
        <v>2.8</v>
      </c>
      <c r="AR1677" s="240"/>
      <c r="AS1677" s="240"/>
      <c r="AT1677" s="240"/>
      <c r="AU1677" s="240"/>
      <c r="AV1677" s="240"/>
      <c r="AW1677" s="240"/>
      <c r="AX1677" s="240"/>
      <c r="AY1677" s="240"/>
      <c r="AZ1677" s="240"/>
      <c r="BA1677" s="240">
        <v>47</v>
      </c>
      <c r="BB1677" s="240"/>
      <c r="BC1677" s="240"/>
      <c r="BD1677" s="240"/>
      <c r="BE1677" s="240"/>
      <c r="BF1677" s="240"/>
      <c r="BG1677" s="240"/>
      <c r="BH1677" s="240"/>
      <c r="BI1677" s="240"/>
      <c r="BJ1677" s="240"/>
      <c r="BK1677" s="240"/>
      <c r="BL1677" s="240"/>
      <c r="BM1677" s="240"/>
      <c r="BN1677" s="240"/>
      <c r="BO1677" s="240"/>
      <c r="BP1677" s="240"/>
      <c r="BQ1677" s="240"/>
      <c r="BR1677" s="240"/>
      <c r="BS1677" s="240"/>
      <c r="BT1677" s="240"/>
      <c r="BU1677" s="240"/>
      <c r="BV1677" s="240"/>
      <c r="BW1677" s="240"/>
      <c r="BX1677" s="240"/>
      <c r="BY1677" s="240"/>
      <c r="BZ1677" s="240"/>
      <c r="CA1677" s="240">
        <v>2.2999999999999998</v>
      </c>
      <c r="CB1677" s="240" t="s">
        <v>1784</v>
      </c>
      <c r="CC1677" s="240">
        <v>0.25</v>
      </c>
      <c r="CD1677" s="240"/>
      <c r="CE1677" s="240"/>
      <c r="CF1677" s="240"/>
      <c r="CG1677" s="240"/>
      <c r="CH1677" s="240"/>
      <c r="CI1677" s="240"/>
      <c r="CJ1677" s="240"/>
      <c r="CK1677" s="240"/>
      <c r="CL1677" s="240"/>
      <c r="CM1677" s="240"/>
      <c r="CN1677" s="240"/>
      <c r="CO1677" s="240"/>
      <c r="CP1677" s="240"/>
      <c r="CQ1677" s="240"/>
      <c r="CR1677" s="240"/>
      <c r="CS1677" s="240"/>
      <c r="CT1677" s="240"/>
      <c r="CU1677" s="240"/>
      <c r="CV1677" s="240"/>
      <c r="CW1677" s="240"/>
      <c r="CX1677" s="271"/>
      <c r="CY1677" s="271"/>
      <c r="CZ1677" s="271"/>
      <c r="DA1677" s="271"/>
      <c r="DB1677" s="271"/>
      <c r="DC1677" s="271"/>
      <c r="DD1677" s="271"/>
      <c r="DE1677" s="271"/>
      <c r="DF1677" s="271"/>
      <c r="DG1677" s="271"/>
      <c r="DH1677" s="271"/>
      <c r="DI1677" s="271"/>
      <c r="DJ1677" s="271"/>
      <c r="DK1677" s="271"/>
      <c r="DL1677" s="271"/>
      <c r="DM1677" s="271"/>
      <c r="DN1677" s="271"/>
      <c r="DO1677" s="271"/>
      <c r="DP1677" s="271"/>
      <c r="DQ1677" s="271"/>
      <c r="DR1677" s="271"/>
      <c r="DS1677" s="271"/>
      <c r="DT1677" s="271"/>
      <c r="DU1677" s="271"/>
      <c r="DV1677" s="271"/>
      <c r="DW1677" s="271"/>
      <c r="DX1677" s="271"/>
      <c r="DY1677" s="271"/>
      <c r="DZ1677" s="271"/>
      <c r="EA1677" s="271"/>
      <c r="EB1677" s="271"/>
      <c r="EC1677" s="271"/>
      <c r="ED1677" s="271"/>
      <c r="EE1677" s="271"/>
      <c r="EF1677" s="271"/>
      <c r="EG1677" s="271"/>
      <c r="EH1677" s="271"/>
      <c r="EI1677" s="271"/>
      <c r="EJ1677" s="271"/>
      <c r="EK1677" s="271"/>
      <c r="EL1677" s="271"/>
      <c r="EM1677" s="271"/>
      <c r="EN1677" s="271"/>
      <c r="EO1677" s="271"/>
      <c r="EP1677" s="271"/>
      <c r="EQ1677" s="271"/>
      <c r="ER1677" s="271"/>
      <c r="ES1677" s="271"/>
      <c r="ET1677" s="271"/>
      <c r="EU1677" s="271"/>
      <c r="EV1677" s="271"/>
      <c r="EW1677" s="271"/>
      <c r="EX1677" s="271"/>
      <c r="EY1677" s="271"/>
      <c r="EZ1677" s="271"/>
      <c r="FA1677" s="271"/>
      <c r="FB1677" s="271"/>
      <c r="FC1677" s="271"/>
      <c r="FD1677" s="271"/>
      <c r="FE1677" s="271"/>
      <c r="FF1677" s="271"/>
      <c r="FG1677" s="271"/>
      <c r="FH1677" s="271"/>
      <c r="FI1677" s="271"/>
      <c r="FJ1677" s="271"/>
      <c r="FK1677" s="271"/>
      <c r="FL1677" s="271"/>
      <c r="FM1677" s="271"/>
      <c r="FN1677" s="271"/>
      <c r="FO1677" s="271"/>
      <c r="FP1677" s="271"/>
      <c r="FQ1677" s="271"/>
      <c r="FR1677" s="271"/>
      <c r="FS1677" s="271"/>
      <c r="FT1677" s="271"/>
      <c r="FU1677" s="271"/>
      <c r="FV1677" s="271"/>
      <c r="FW1677" s="271"/>
      <c r="FX1677" s="271"/>
      <c r="FY1677" s="271"/>
      <c r="FZ1677" s="271"/>
      <c r="GA1677" s="271"/>
      <c r="GB1677" s="271"/>
      <c r="GC1677" s="271"/>
      <c r="GD1677" s="271"/>
      <c r="GE1677" s="271"/>
      <c r="GF1677" s="271"/>
      <c r="GG1677" s="271"/>
      <c r="GH1677" s="271"/>
      <c r="GI1677" s="271"/>
      <c r="GJ1677" s="271"/>
      <c r="GK1677" s="271"/>
      <c r="GL1677" s="271"/>
      <c r="GM1677" s="271"/>
      <c r="GN1677" s="271"/>
      <c r="GO1677" s="271"/>
      <c r="GP1677" s="271"/>
      <c r="GQ1677" s="271"/>
      <c r="GR1677" s="271"/>
      <c r="GS1677" s="271"/>
      <c r="GT1677" s="271"/>
      <c r="GU1677" s="271"/>
      <c r="GV1677" s="271"/>
      <c r="GW1677" s="271"/>
      <c r="GX1677" s="271"/>
      <c r="GY1677" s="271"/>
      <c r="GZ1677" s="271"/>
      <c r="HA1677" s="271"/>
      <c r="HB1677" s="271"/>
      <c r="HC1677" s="271"/>
      <c r="HD1677" s="271"/>
      <c r="HE1677" s="271"/>
      <c r="HF1677" s="271"/>
      <c r="HG1677" s="271"/>
      <c r="HH1677" s="271"/>
      <c r="HI1677" s="271"/>
      <c r="HJ1677" s="271"/>
      <c r="HK1677" s="271"/>
      <c r="HL1677" s="271"/>
      <c r="HM1677" s="271"/>
      <c r="HN1677" s="271"/>
      <c r="HO1677" s="271"/>
      <c r="HP1677" s="271"/>
      <c r="HQ1677" s="271"/>
      <c r="HR1677" s="271"/>
      <c r="HS1677" s="271"/>
      <c r="HT1677" s="271"/>
      <c r="HU1677" s="271"/>
      <c r="HV1677" s="271"/>
      <c r="HW1677" s="271"/>
      <c r="HX1677" s="271"/>
      <c r="HY1677" s="271"/>
      <c r="HZ1677" s="271"/>
      <c r="IA1677" s="271"/>
      <c r="IB1677" s="271"/>
      <c r="IC1677" s="271"/>
      <c r="ID1677" s="271"/>
      <c r="IE1677" s="271"/>
      <c r="IF1677" s="271"/>
      <c r="IG1677" s="271"/>
      <c r="IH1677" s="271"/>
      <c r="II1677" s="271"/>
      <c r="IJ1677" s="271"/>
      <c r="IK1677" s="271"/>
      <c r="IL1677" s="271"/>
      <c r="IM1677" s="271"/>
      <c r="IN1677" s="271"/>
      <c r="IO1677" s="271"/>
      <c r="IP1677" s="271"/>
      <c r="IQ1677" s="271"/>
      <c r="IR1677" s="271"/>
      <c r="IS1677" s="271"/>
      <c r="IT1677" s="271"/>
      <c r="IU1677" s="271"/>
      <c r="IV1677" s="271"/>
    </row>
    <row r="1678" spans="1:256" s="250" customFormat="1" x14ac:dyDescent="0.2">
      <c r="A1678" s="240" t="s">
        <v>1247</v>
      </c>
      <c r="B1678" s="278">
        <v>39581.708333333336</v>
      </c>
      <c r="C1678" s="278"/>
      <c r="D1678" s="240" t="s">
        <v>1522</v>
      </c>
      <c r="E1678" s="240" t="s">
        <v>1523</v>
      </c>
      <c r="F1678" s="240"/>
      <c r="G1678" s="240">
        <v>70</v>
      </c>
      <c r="H1678" s="240"/>
      <c r="I1678" s="240"/>
      <c r="J1678" s="240"/>
      <c r="K1678" s="240">
        <v>4.9000000000000004</v>
      </c>
      <c r="L1678" s="240"/>
      <c r="M1678" s="240"/>
      <c r="N1678" s="240"/>
      <c r="O1678" s="240">
        <v>2.1</v>
      </c>
      <c r="P1678" s="240"/>
      <c r="Q1678" s="240">
        <v>25.1</v>
      </c>
      <c r="R1678" s="240" t="s">
        <v>1784</v>
      </c>
      <c r="S1678" s="240">
        <v>1.4999999999999999E-2</v>
      </c>
      <c r="T1678" s="240"/>
      <c r="U1678" s="240">
        <v>0.66</v>
      </c>
      <c r="V1678" s="240"/>
      <c r="W1678" s="240">
        <v>13.3</v>
      </c>
      <c r="X1678" s="240"/>
      <c r="Y1678" s="240">
        <v>209</v>
      </c>
      <c r="Z1678" s="240"/>
      <c r="AA1678" s="240">
        <v>380</v>
      </c>
      <c r="AB1678" s="240"/>
      <c r="AC1678" s="240">
        <v>1860</v>
      </c>
      <c r="AD1678" s="240" t="s">
        <v>1784</v>
      </c>
      <c r="AE1678" s="240">
        <v>18</v>
      </c>
      <c r="AF1678" s="240" t="s">
        <v>1784</v>
      </c>
      <c r="AG1678" s="240">
        <v>18</v>
      </c>
      <c r="AH1678" s="240" t="s">
        <v>1784</v>
      </c>
      <c r="AI1678" s="240">
        <v>5</v>
      </c>
      <c r="AJ1678" s="240" t="s">
        <v>1784</v>
      </c>
      <c r="AK1678" s="240">
        <v>2.5</v>
      </c>
      <c r="AL1678" s="240"/>
      <c r="AM1678" s="240">
        <v>8.4499999999999993</v>
      </c>
      <c r="AN1678" s="240"/>
      <c r="AO1678" s="240">
        <v>265</v>
      </c>
      <c r="AP1678" s="240"/>
      <c r="AQ1678" s="240">
        <v>3</v>
      </c>
      <c r="AR1678" s="240"/>
      <c r="AS1678" s="240"/>
      <c r="AT1678" s="240"/>
      <c r="AU1678" s="240"/>
      <c r="AV1678" s="240"/>
      <c r="AW1678" s="240"/>
      <c r="AX1678" s="240"/>
      <c r="AY1678" s="240"/>
      <c r="AZ1678" s="240"/>
      <c r="BA1678" s="240">
        <v>3</v>
      </c>
      <c r="BB1678" s="240"/>
      <c r="BC1678" s="240"/>
      <c r="BD1678" s="240"/>
      <c r="BE1678" s="240"/>
      <c r="BF1678" s="240"/>
      <c r="BG1678" s="240"/>
      <c r="BH1678" s="240"/>
      <c r="BI1678" s="240"/>
      <c r="BJ1678" s="240"/>
      <c r="BK1678" s="240"/>
      <c r="BL1678" s="240"/>
      <c r="BM1678" s="240"/>
      <c r="BN1678" s="240"/>
      <c r="BO1678" s="240"/>
      <c r="BP1678" s="240"/>
      <c r="BQ1678" s="240"/>
      <c r="BR1678" s="240"/>
      <c r="BS1678" s="240"/>
      <c r="BT1678" s="240"/>
      <c r="BU1678" s="240"/>
      <c r="BV1678" s="240"/>
      <c r="BW1678" s="240"/>
      <c r="BX1678" s="240"/>
      <c r="BY1678" s="240">
        <v>2.9</v>
      </c>
      <c r="BZ1678" s="240"/>
      <c r="CA1678" s="240">
        <v>4</v>
      </c>
      <c r="CB1678" s="240"/>
      <c r="CC1678" s="240">
        <v>0.25</v>
      </c>
      <c r="CD1678" s="240"/>
      <c r="CE1678" s="240"/>
      <c r="CF1678" s="240"/>
      <c r="CG1678" s="240"/>
      <c r="CH1678" s="240"/>
      <c r="CI1678" s="240"/>
      <c r="CJ1678" s="240"/>
      <c r="CK1678" s="240"/>
      <c r="CL1678" s="240"/>
      <c r="CM1678" s="240"/>
      <c r="CN1678" s="240"/>
      <c r="CO1678" s="240"/>
      <c r="CP1678" s="240"/>
      <c r="CQ1678" s="240"/>
      <c r="CR1678" s="240"/>
      <c r="CS1678" s="240"/>
      <c r="CT1678" s="240"/>
      <c r="CU1678" s="240"/>
      <c r="CV1678" s="240"/>
      <c r="CW1678" s="240"/>
      <c r="CX1678" s="271"/>
      <c r="CY1678" s="271"/>
      <c r="CZ1678" s="271"/>
      <c r="DA1678" s="271"/>
      <c r="DB1678" s="271"/>
      <c r="DC1678" s="271"/>
      <c r="DD1678" s="271"/>
      <c r="DE1678" s="271"/>
      <c r="DF1678" s="271"/>
      <c r="DG1678" s="271"/>
      <c r="DH1678" s="271"/>
      <c r="DI1678" s="271"/>
      <c r="DJ1678" s="271"/>
      <c r="DK1678" s="271"/>
      <c r="DL1678" s="271"/>
      <c r="DM1678" s="271"/>
      <c r="DN1678" s="271"/>
      <c r="DO1678" s="271"/>
      <c r="DP1678" s="271"/>
      <c r="DQ1678" s="271"/>
      <c r="DR1678" s="271"/>
      <c r="DS1678" s="271"/>
      <c r="DT1678" s="271"/>
      <c r="DU1678" s="271"/>
      <c r="DV1678" s="271"/>
      <c r="DW1678" s="271"/>
      <c r="DX1678" s="271"/>
      <c r="DY1678" s="271"/>
      <c r="DZ1678" s="271"/>
      <c r="EA1678" s="271"/>
      <c r="EB1678" s="271"/>
      <c r="EC1678" s="271"/>
      <c r="ED1678" s="271"/>
      <c r="EE1678" s="271"/>
      <c r="EF1678" s="271"/>
      <c r="EG1678" s="271"/>
      <c r="EH1678" s="271"/>
      <c r="EI1678" s="271"/>
      <c r="EJ1678" s="271"/>
      <c r="EK1678" s="271"/>
      <c r="EL1678" s="271"/>
      <c r="EM1678" s="271"/>
      <c r="EN1678" s="271"/>
      <c r="EO1678" s="271"/>
      <c r="EP1678" s="271"/>
      <c r="EQ1678" s="271"/>
      <c r="ER1678" s="271"/>
      <c r="ES1678" s="271"/>
      <c r="ET1678" s="271"/>
      <c r="EU1678" s="271"/>
      <c r="EV1678" s="271"/>
      <c r="EW1678" s="271"/>
      <c r="EX1678" s="271"/>
      <c r="EY1678" s="271"/>
      <c r="EZ1678" s="271"/>
      <c r="FA1678" s="271"/>
      <c r="FB1678" s="271"/>
      <c r="FC1678" s="271"/>
      <c r="FD1678" s="271"/>
      <c r="FE1678" s="271"/>
      <c r="FF1678" s="271"/>
      <c r="FG1678" s="271"/>
      <c r="FH1678" s="271"/>
      <c r="FI1678" s="271"/>
      <c r="FJ1678" s="271"/>
      <c r="FK1678" s="271"/>
      <c r="FL1678" s="271"/>
      <c r="FM1678" s="271"/>
      <c r="FN1678" s="271"/>
      <c r="FO1678" s="271"/>
      <c r="FP1678" s="271"/>
      <c r="FQ1678" s="271"/>
      <c r="FR1678" s="271"/>
      <c r="FS1678" s="271"/>
      <c r="FT1678" s="271"/>
      <c r="FU1678" s="271"/>
      <c r="FV1678" s="271"/>
      <c r="FW1678" s="271"/>
      <c r="FX1678" s="271"/>
      <c r="FY1678" s="271"/>
      <c r="FZ1678" s="271"/>
      <c r="GA1678" s="271"/>
      <c r="GB1678" s="271"/>
      <c r="GC1678" s="271"/>
      <c r="GD1678" s="271"/>
      <c r="GE1678" s="271"/>
      <c r="GF1678" s="271"/>
      <c r="GG1678" s="271"/>
      <c r="GH1678" s="271"/>
      <c r="GI1678" s="271"/>
      <c r="GJ1678" s="271"/>
      <c r="GK1678" s="271"/>
      <c r="GL1678" s="271"/>
      <c r="GM1678" s="271"/>
      <c r="GN1678" s="271"/>
      <c r="GO1678" s="271"/>
      <c r="GP1678" s="271"/>
      <c r="GQ1678" s="271"/>
      <c r="GR1678" s="271"/>
      <c r="GS1678" s="271"/>
      <c r="GT1678" s="271"/>
      <c r="GU1678" s="271"/>
      <c r="GV1678" s="271"/>
      <c r="GW1678" s="271"/>
      <c r="GX1678" s="271"/>
      <c r="GY1678" s="271"/>
      <c r="GZ1678" s="271"/>
      <c r="HA1678" s="271"/>
      <c r="HB1678" s="271"/>
      <c r="HC1678" s="271"/>
      <c r="HD1678" s="271"/>
      <c r="HE1678" s="271"/>
      <c r="HF1678" s="271"/>
      <c r="HG1678" s="271"/>
      <c r="HH1678" s="271"/>
      <c r="HI1678" s="271"/>
      <c r="HJ1678" s="271"/>
      <c r="HK1678" s="271"/>
      <c r="HL1678" s="271"/>
      <c r="HM1678" s="271"/>
      <c r="HN1678" s="271"/>
      <c r="HO1678" s="271"/>
      <c r="HP1678" s="271"/>
      <c r="HQ1678" s="271"/>
      <c r="HR1678" s="271"/>
      <c r="HS1678" s="271"/>
      <c r="HT1678" s="271"/>
      <c r="HU1678" s="271"/>
      <c r="HV1678" s="271"/>
      <c r="HW1678" s="271"/>
      <c r="HX1678" s="271"/>
      <c r="HY1678" s="271"/>
      <c r="HZ1678" s="271"/>
      <c r="IA1678" s="271"/>
      <c r="IB1678" s="271"/>
      <c r="IC1678" s="271"/>
      <c r="ID1678" s="271"/>
      <c r="IE1678" s="271"/>
      <c r="IF1678" s="271"/>
      <c r="IG1678" s="271"/>
      <c r="IH1678" s="271"/>
      <c r="II1678" s="271"/>
      <c r="IJ1678" s="271"/>
      <c r="IK1678" s="271"/>
      <c r="IL1678" s="271"/>
      <c r="IM1678" s="271"/>
      <c r="IN1678" s="271"/>
      <c r="IO1678" s="271"/>
      <c r="IP1678" s="271"/>
      <c r="IQ1678" s="271"/>
      <c r="IR1678" s="271"/>
      <c r="IS1678" s="271"/>
      <c r="IT1678" s="271"/>
      <c r="IU1678" s="271"/>
      <c r="IV1678" s="271"/>
    </row>
    <row r="1679" spans="1:256" s="250" customFormat="1" x14ac:dyDescent="0.2">
      <c r="A1679" s="240" t="s">
        <v>1247</v>
      </c>
      <c r="B1679" s="278">
        <v>39715.5</v>
      </c>
      <c r="C1679" s="278"/>
      <c r="D1679" s="240" t="s">
        <v>1524</v>
      </c>
      <c r="E1679" s="240" t="s">
        <v>1525</v>
      </c>
      <c r="F1679" s="240"/>
      <c r="G1679" s="240">
        <v>70</v>
      </c>
      <c r="H1679" s="240"/>
      <c r="I1679" s="240"/>
      <c r="J1679" s="240"/>
      <c r="K1679" s="240">
        <v>2.7</v>
      </c>
      <c r="L1679" s="240"/>
      <c r="M1679" s="240"/>
      <c r="N1679" s="240" t="s">
        <v>1784</v>
      </c>
      <c r="O1679" s="240">
        <v>2</v>
      </c>
      <c r="P1679" s="240"/>
      <c r="Q1679" s="240">
        <v>10.6</v>
      </c>
      <c r="R1679" s="240"/>
      <c r="S1679" s="240"/>
      <c r="T1679" s="240"/>
      <c r="U1679" s="240">
        <v>0.31</v>
      </c>
      <c r="V1679" s="240"/>
      <c r="W1679" s="240">
        <v>5.6</v>
      </c>
      <c r="X1679" s="240"/>
      <c r="Y1679" s="240">
        <v>109</v>
      </c>
      <c r="Z1679" s="240"/>
      <c r="AA1679" s="240">
        <v>206</v>
      </c>
      <c r="AB1679" s="240"/>
      <c r="AC1679" s="240">
        <v>1170</v>
      </c>
      <c r="AD1679" s="240" t="s">
        <v>1784</v>
      </c>
      <c r="AE1679" s="240">
        <v>18</v>
      </c>
      <c r="AF1679" s="240" t="s">
        <v>1784</v>
      </c>
      <c r="AG1679" s="240">
        <v>18</v>
      </c>
      <c r="AH1679" s="240" t="s">
        <v>1784</v>
      </c>
      <c r="AI1679" s="240">
        <v>5</v>
      </c>
      <c r="AJ1679" s="240" t="s">
        <v>1784</v>
      </c>
      <c r="AK1679" s="240">
        <v>2.5</v>
      </c>
      <c r="AL1679" s="240"/>
      <c r="AM1679" s="240">
        <v>8.56</v>
      </c>
      <c r="AN1679" s="240"/>
      <c r="AO1679" s="240">
        <v>197</v>
      </c>
      <c r="AP1679" s="240"/>
      <c r="AQ1679" s="240"/>
      <c r="AR1679" s="240"/>
      <c r="AS1679" s="240"/>
      <c r="AT1679" s="240"/>
      <c r="AU1679" s="240"/>
      <c r="AV1679" s="240"/>
      <c r="AW1679" s="240"/>
      <c r="AX1679" s="240"/>
      <c r="AY1679" s="240"/>
      <c r="AZ1679" s="240" t="s">
        <v>1784</v>
      </c>
      <c r="BA1679" s="240">
        <v>2</v>
      </c>
      <c r="BB1679" s="240"/>
      <c r="BC1679" s="240"/>
      <c r="BD1679" s="240"/>
      <c r="BE1679" s="240"/>
      <c r="BF1679" s="240"/>
      <c r="BG1679" s="240"/>
      <c r="BH1679" s="240"/>
      <c r="BI1679" s="240"/>
      <c r="BJ1679" s="240"/>
      <c r="BK1679" s="240"/>
      <c r="BL1679" s="240"/>
      <c r="BM1679" s="240"/>
      <c r="BN1679" s="240"/>
      <c r="BO1679" s="240"/>
      <c r="BP1679" s="240"/>
      <c r="BQ1679" s="240"/>
      <c r="BR1679" s="240"/>
      <c r="BS1679" s="240"/>
      <c r="BT1679" s="240"/>
      <c r="BU1679" s="240"/>
      <c r="BV1679" s="240"/>
      <c r="BW1679" s="240"/>
      <c r="BX1679" s="240"/>
      <c r="BY1679" s="240">
        <v>4.0999999999999996</v>
      </c>
      <c r="BZ1679" s="240"/>
      <c r="CA1679" s="240"/>
      <c r="CB1679" s="240"/>
      <c r="CC1679" s="240"/>
      <c r="CD1679" s="240"/>
      <c r="CE1679" s="240"/>
      <c r="CF1679" s="240"/>
      <c r="CG1679" s="240"/>
      <c r="CH1679" s="240"/>
      <c r="CI1679" s="240"/>
      <c r="CJ1679" s="240"/>
      <c r="CK1679" s="240"/>
      <c r="CL1679" s="240"/>
      <c r="CM1679" s="240"/>
      <c r="CN1679" s="240"/>
      <c r="CO1679" s="240"/>
      <c r="CP1679" s="240"/>
      <c r="CQ1679" s="240"/>
      <c r="CR1679" s="240"/>
      <c r="CS1679" s="240"/>
      <c r="CT1679" s="240"/>
      <c r="CU1679" s="240"/>
      <c r="CV1679" s="240"/>
      <c r="CW1679" s="240"/>
      <c r="CX1679" s="271"/>
      <c r="CY1679" s="271"/>
      <c r="CZ1679" s="271"/>
      <c r="DA1679" s="271"/>
      <c r="DB1679" s="271"/>
      <c r="DC1679" s="271"/>
      <c r="DD1679" s="271"/>
      <c r="DE1679" s="271"/>
      <c r="DF1679" s="271"/>
      <c r="DG1679" s="271"/>
      <c r="DH1679" s="271"/>
      <c r="DI1679" s="271"/>
      <c r="DJ1679" s="271"/>
      <c r="DK1679" s="271"/>
      <c r="DL1679" s="271"/>
      <c r="DM1679" s="271"/>
      <c r="DN1679" s="271"/>
      <c r="DO1679" s="271"/>
      <c r="DP1679" s="271"/>
      <c r="DQ1679" s="271"/>
      <c r="DR1679" s="271"/>
      <c r="DS1679" s="271"/>
      <c r="DT1679" s="271"/>
      <c r="DU1679" s="271"/>
      <c r="DV1679" s="271"/>
      <c r="DW1679" s="271"/>
      <c r="DX1679" s="271"/>
      <c r="DY1679" s="271"/>
      <c r="DZ1679" s="271"/>
      <c r="EA1679" s="271"/>
      <c r="EB1679" s="271"/>
      <c r="EC1679" s="271"/>
      <c r="ED1679" s="271"/>
      <c r="EE1679" s="271"/>
      <c r="EF1679" s="271"/>
      <c r="EG1679" s="271"/>
      <c r="EH1679" s="271"/>
      <c r="EI1679" s="271"/>
      <c r="EJ1679" s="271"/>
      <c r="EK1679" s="271"/>
      <c r="EL1679" s="271"/>
      <c r="EM1679" s="271"/>
      <c r="EN1679" s="271"/>
      <c r="EO1679" s="271"/>
      <c r="EP1679" s="271"/>
      <c r="EQ1679" s="271"/>
      <c r="ER1679" s="271"/>
      <c r="ES1679" s="271"/>
      <c r="ET1679" s="271"/>
      <c r="EU1679" s="271"/>
      <c r="EV1679" s="271"/>
      <c r="EW1679" s="271"/>
      <c r="EX1679" s="271"/>
      <c r="EY1679" s="271"/>
      <c r="EZ1679" s="271"/>
      <c r="FA1679" s="271"/>
      <c r="FB1679" s="271"/>
      <c r="FC1679" s="271"/>
      <c r="FD1679" s="271"/>
      <c r="FE1679" s="271"/>
      <c r="FF1679" s="271"/>
      <c r="FG1679" s="271"/>
      <c r="FH1679" s="271"/>
      <c r="FI1679" s="271"/>
      <c r="FJ1679" s="271"/>
      <c r="FK1679" s="271"/>
      <c r="FL1679" s="271"/>
      <c r="FM1679" s="271"/>
      <c r="FN1679" s="271"/>
      <c r="FO1679" s="271"/>
      <c r="FP1679" s="271"/>
      <c r="FQ1679" s="271"/>
      <c r="FR1679" s="271"/>
      <c r="FS1679" s="271"/>
      <c r="FT1679" s="271"/>
      <c r="FU1679" s="271"/>
      <c r="FV1679" s="271"/>
      <c r="FW1679" s="271"/>
      <c r="FX1679" s="271"/>
      <c r="FY1679" s="271"/>
      <c r="FZ1679" s="271"/>
      <c r="GA1679" s="271"/>
      <c r="GB1679" s="271"/>
      <c r="GC1679" s="271"/>
      <c r="GD1679" s="271"/>
      <c r="GE1679" s="271"/>
      <c r="GF1679" s="271"/>
      <c r="GG1679" s="271"/>
      <c r="GH1679" s="271"/>
      <c r="GI1679" s="271"/>
      <c r="GJ1679" s="271"/>
      <c r="GK1679" s="271"/>
      <c r="GL1679" s="271"/>
      <c r="GM1679" s="271"/>
      <c r="GN1679" s="271"/>
      <c r="GO1679" s="271"/>
      <c r="GP1679" s="271"/>
      <c r="GQ1679" s="271"/>
      <c r="GR1679" s="271"/>
      <c r="GS1679" s="271"/>
      <c r="GT1679" s="271"/>
      <c r="GU1679" s="271"/>
      <c r="GV1679" s="271"/>
      <c r="GW1679" s="271"/>
      <c r="GX1679" s="271"/>
      <c r="GY1679" s="271"/>
      <c r="GZ1679" s="271"/>
      <c r="HA1679" s="271"/>
      <c r="HB1679" s="271"/>
      <c r="HC1679" s="271"/>
      <c r="HD1679" s="271"/>
      <c r="HE1679" s="271"/>
      <c r="HF1679" s="271"/>
      <c r="HG1679" s="271"/>
      <c r="HH1679" s="271"/>
      <c r="HI1679" s="271"/>
      <c r="HJ1679" s="271"/>
      <c r="HK1679" s="271"/>
      <c r="HL1679" s="271"/>
      <c r="HM1679" s="271"/>
      <c r="HN1679" s="271"/>
      <c r="HO1679" s="271"/>
      <c r="HP1679" s="271"/>
      <c r="HQ1679" s="271"/>
      <c r="HR1679" s="271"/>
      <c r="HS1679" s="271"/>
      <c r="HT1679" s="271"/>
      <c r="HU1679" s="271"/>
      <c r="HV1679" s="271"/>
      <c r="HW1679" s="271"/>
      <c r="HX1679" s="271"/>
      <c r="HY1679" s="271"/>
      <c r="HZ1679" s="271"/>
      <c r="IA1679" s="271"/>
      <c r="IB1679" s="271"/>
      <c r="IC1679" s="271"/>
      <c r="ID1679" s="271"/>
      <c r="IE1679" s="271"/>
      <c r="IF1679" s="271"/>
      <c r="IG1679" s="271"/>
      <c r="IH1679" s="271"/>
      <c r="II1679" s="271"/>
      <c r="IJ1679" s="271"/>
      <c r="IK1679" s="271"/>
      <c r="IL1679" s="271"/>
      <c r="IM1679" s="271"/>
      <c r="IN1679" s="271"/>
      <c r="IO1679" s="271"/>
      <c r="IP1679" s="271"/>
      <c r="IQ1679" s="271"/>
      <c r="IR1679" s="271"/>
      <c r="IS1679" s="271"/>
      <c r="IT1679" s="271"/>
      <c r="IU1679" s="271"/>
      <c r="IV1679" s="271"/>
    </row>
    <row r="1680" spans="1:256" s="250" customFormat="1" x14ac:dyDescent="0.2">
      <c r="A1680" s="240" t="s">
        <v>1247</v>
      </c>
      <c r="B1680" s="278">
        <v>39782.90625</v>
      </c>
      <c r="C1680" s="278">
        <v>39783.694444444445</v>
      </c>
      <c r="D1680" s="240" t="s">
        <v>1526</v>
      </c>
      <c r="E1680" s="240" t="s">
        <v>1527</v>
      </c>
      <c r="F1680" s="240"/>
      <c r="G1680" s="240">
        <v>50</v>
      </c>
      <c r="H1680" s="240"/>
      <c r="I1680" s="240"/>
      <c r="J1680" s="240"/>
      <c r="K1680" s="240"/>
      <c r="L1680" s="240"/>
      <c r="M1680" s="240">
        <v>1362</v>
      </c>
      <c r="N1680" s="240" t="s">
        <v>1934</v>
      </c>
      <c r="O1680" s="240">
        <v>159</v>
      </c>
      <c r="P1680" s="240"/>
      <c r="Q1680" s="240">
        <v>409</v>
      </c>
      <c r="R1680" s="240"/>
      <c r="S1680" s="240">
        <v>3.6999999999999998E-2</v>
      </c>
      <c r="T1680" s="240"/>
      <c r="U1680" s="240">
        <v>1.22</v>
      </c>
      <c r="V1680" s="240"/>
      <c r="W1680" s="240"/>
      <c r="X1680" s="240"/>
      <c r="Y1680" s="240"/>
      <c r="Z1680" s="240"/>
      <c r="AA1680" s="240">
        <v>1210</v>
      </c>
      <c r="AB1680" s="240"/>
      <c r="AC1680" s="240">
        <v>3990</v>
      </c>
      <c r="AD1680" s="240" t="s">
        <v>1784</v>
      </c>
      <c r="AE1680" s="240">
        <v>18</v>
      </c>
      <c r="AF1680" s="240"/>
      <c r="AG1680" s="240">
        <v>180</v>
      </c>
      <c r="AH1680" s="240"/>
      <c r="AI1680" s="240">
        <v>9.1999999999999993</v>
      </c>
      <c r="AJ1680" s="240" t="s">
        <v>1784</v>
      </c>
      <c r="AK1680" s="240">
        <v>2.5</v>
      </c>
      <c r="AL1680" s="240"/>
      <c r="AM1680" s="240">
        <v>7.73</v>
      </c>
      <c r="AN1680" s="240"/>
      <c r="AO1680" s="240">
        <v>113</v>
      </c>
      <c r="AP1680" s="240"/>
      <c r="AQ1680" s="240"/>
      <c r="AR1680" s="240"/>
      <c r="AS1680" s="240"/>
      <c r="AT1680" s="240"/>
      <c r="AU1680" s="240"/>
      <c r="AV1680" s="240"/>
      <c r="AW1680" s="240"/>
      <c r="AX1680" s="240"/>
      <c r="AY1680" s="240"/>
      <c r="AZ1680" s="240"/>
      <c r="BA1680" s="240">
        <v>56</v>
      </c>
      <c r="BB1680" s="240"/>
      <c r="BC1680" s="240"/>
      <c r="BD1680" s="240"/>
      <c r="BE1680" s="240"/>
      <c r="BF1680" s="240"/>
      <c r="BG1680" s="240"/>
      <c r="BH1680" s="240"/>
      <c r="BI1680" s="240"/>
      <c r="BJ1680" s="240"/>
      <c r="BK1680" s="240"/>
      <c r="BL1680" s="240"/>
      <c r="BM1680" s="240"/>
      <c r="BN1680" s="240"/>
      <c r="BO1680" s="240"/>
      <c r="BP1680" s="240"/>
      <c r="BQ1680" s="240"/>
      <c r="BR1680" s="240"/>
      <c r="BS1680" s="240"/>
      <c r="BT1680" s="240"/>
      <c r="BU1680" s="240"/>
      <c r="BV1680" s="240"/>
      <c r="BW1680" s="240"/>
      <c r="BX1680" s="240"/>
      <c r="BY1680" s="240"/>
      <c r="BZ1680" s="240"/>
      <c r="CA1680" s="240"/>
      <c r="CB1680" s="240"/>
      <c r="CC1680" s="240"/>
      <c r="CD1680" s="240"/>
      <c r="CE1680" s="240"/>
      <c r="CF1680" s="240"/>
      <c r="CG1680" s="240"/>
      <c r="CH1680" s="240"/>
      <c r="CI1680" s="240"/>
      <c r="CJ1680" s="240"/>
      <c r="CK1680" s="240"/>
      <c r="CL1680" s="240"/>
      <c r="CM1680" s="240"/>
      <c r="CN1680" s="240"/>
      <c r="CO1680" s="240"/>
      <c r="CP1680" s="240"/>
      <c r="CQ1680" s="240"/>
      <c r="CR1680" s="240"/>
      <c r="CS1680" s="240"/>
      <c r="CT1680" s="240"/>
      <c r="CU1680" s="240"/>
      <c r="CV1680" s="240"/>
      <c r="CW1680" s="240"/>
      <c r="CX1680" s="271"/>
      <c r="CY1680" s="271"/>
      <c r="CZ1680" s="271"/>
      <c r="DA1680" s="271"/>
      <c r="DB1680" s="271"/>
      <c r="DC1680" s="271"/>
      <c r="DD1680" s="271"/>
      <c r="DE1680" s="271"/>
      <c r="DF1680" s="271"/>
      <c r="DG1680" s="271"/>
      <c r="DH1680" s="271"/>
      <c r="DI1680" s="271"/>
      <c r="DJ1680" s="271"/>
      <c r="DK1680" s="271"/>
      <c r="DL1680" s="271"/>
      <c r="DM1680" s="271"/>
      <c r="DN1680" s="271"/>
      <c r="DO1680" s="271"/>
      <c r="DP1680" s="271"/>
      <c r="DQ1680" s="271"/>
      <c r="DR1680" s="271"/>
      <c r="DS1680" s="271"/>
      <c r="DT1680" s="271"/>
      <c r="DU1680" s="271"/>
      <c r="DV1680" s="271"/>
      <c r="DW1680" s="271"/>
      <c r="DX1680" s="271"/>
      <c r="DY1680" s="271"/>
      <c r="DZ1680" s="271"/>
      <c r="EA1680" s="271"/>
      <c r="EB1680" s="271"/>
      <c r="EC1680" s="271"/>
      <c r="ED1680" s="271"/>
      <c r="EE1680" s="271"/>
      <c r="EF1680" s="271"/>
      <c r="EG1680" s="271"/>
      <c r="EH1680" s="271"/>
      <c r="EI1680" s="271"/>
      <c r="EJ1680" s="271"/>
      <c r="EK1680" s="271"/>
      <c r="EL1680" s="271"/>
      <c r="EM1680" s="271"/>
      <c r="EN1680" s="271"/>
      <c r="EO1680" s="271"/>
      <c r="EP1680" s="271"/>
      <c r="EQ1680" s="271"/>
      <c r="ER1680" s="271"/>
      <c r="ES1680" s="271"/>
      <c r="ET1680" s="271"/>
      <c r="EU1680" s="271"/>
      <c r="EV1680" s="271"/>
      <c r="EW1680" s="271"/>
      <c r="EX1680" s="271"/>
      <c r="EY1680" s="271"/>
      <c r="EZ1680" s="271"/>
      <c r="FA1680" s="271"/>
      <c r="FB1680" s="271"/>
      <c r="FC1680" s="271"/>
      <c r="FD1680" s="271"/>
      <c r="FE1680" s="271"/>
      <c r="FF1680" s="271"/>
      <c r="FG1680" s="271"/>
      <c r="FH1680" s="271"/>
      <c r="FI1680" s="271"/>
      <c r="FJ1680" s="271"/>
      <c r="FK1680" s="271"/>
      <c r="FL1680" s="271"/>
      <c r="FM1680" s="271"/>
      <c r="FN1680" s="271"/>
      <c r="FO1680" s="271"/>
      <c r="FP1680" s="271"/>
      <c r="FQ1680" s="271"/>
      <c r="FR1680" s="271"/>
      <c r="FS1680" s="271"/>
      <c r="FT1680" s="271"/>
      <c r="FU1680" s="271"/>
      <c r="FV1680" s="271"/>
      <c r="FW1680" s="271"/>
      <c r="FX1680" s="271"/>
      <c r="FY1680" s="271"/>
      <c r="FZ1680" s="271"/>
      <c r="GA1680" s="271"/>
      <c r="GB1680" s="271"/>
      <c r="GC1680" s="271"/>
      <c r="GD1680" s="271"/>
      <c r="GE1680" s="271"/>
      <c r="GF1680" s="271"/>
      <c r="GG1680" s="271"/>
      <c r="GH1680" s="271"/>
      <c r="GI1680" s="271"/>
      <c r="GJ1680" s="271"/>
      <c r="GK1680" s="271"/>
      <c r="GL1680" s="271"/>
      <c r="GM1680" s="271"/>
      <c r="GN1680" s="271"/>
      <c r="GO1680" s="271"/>
      <c r="GP1680" s="271"/>
      <c r="GQ1680" s="271"/>
      <c r="GR1680" s="271"/>
      <c r="GS1680" s="271"/>
      <c r="GT1680" s="271"/>
      <c r="GU1680" s="271"/>
      <c r="GV1680" s="271"/>
      <c r="GW1680" s="271"/>
      <c r="GX1680" s="271"/>
      <c r="GY1680" s="271"/>
      <c r="GZ1680" s="271"/>
      <c r="HA1680" s="271"/>
      <c r="HB1680" s="271"/>
      <c r="HC1680" s="271"/>
      <c r="HD1680" s="271"/>
      <c r="HE1680" s="271"/>
      <c r="HF1680" s="271"/>
      <c r="HG1680" s="271"/>
      <c r="HH1680" s="271"/>
      <c r="HI1680" s="271"/>
      <c r="HJ1680" s="271"/>
      <c r="HK1680" s="271"/>
      <c r="HL1680" s="271"/>
      <c r="HM1680" s="271"/>
      <c r="HN1680" s="271"/>
      <c r="HO1680" s="271"/>
      <c r="HP1680" s="271"/>
      <c r="HQ1680" s="271"/>
      <c r="HR1680" s="271"/>
      <c r="HS1680" s="271"/>
      <c r="HT1680" s="271"/>
      <c r="HU1680" s="271"/>
      <c r="HV1680" s="271"/>
      <c r="HW1680" s="271"/>
      <c r="HX1680" s="271"/>
      <c r="HY1680" s="271"/>
      <c r="HZ1680" s="271"/>
      <c r="IA1680" s="271"/>
      <c r="IB1680" s="271"/>
      <c r="IC1680" s="271"/>
      <c r="ID1680" s="271"/>
      <c r="IE1680" s="271"/>
      <c r="IF1680" s="271"/>
      <c r="IG1680" s="271"/>
      <c r="IH1680" s="271"/>
      <c r="II1680" s="271"/>
      <c r="IJ1680" s="271"/>
      <c r="IK1680" s="271"/>
      <c r="IL1680" s="271"/>
      <c r="IM1680" s="271"/>
      <c r="IN1680" s="271"/>
      <c r="IO1680" s="271"/>
      <c r="IP1680" s="271"/>
      <c r="IQ1680" s="271"/>
      <c r="IR1680" s="271"/>
      <c r="IS1680" s="271"/>
      <c r="IT1680" s="271"/>
      <c r="IU1680" s="271"/>
      <c r="IV1680" s="271"/>
    </row>
    <row r="1681" spans="1:256" s="250" customFormat="1" x14ac:dyDescent="0.2">
      <c r="A1681" s="240" t="s">
        <v>1247</v>
      </c>
      <c r="B1681" s="278">
        <v>39783.729166666664</v>
      </c>
      <c r="C1681" s="278"/>
      <c r="D1681" s="240" t="s">
        <v>1528</v>
      </c>
      <c r="E1681" s="240" t="s">
        <v>1529</v>
      </c>
      <c r="F1681" s="240"/>
      <c r="G1681" s="240">
        <v>70</v>
      </c>
      <c r="H1681" s="240"/>
      <c r="I1681" s="240"/>
      <c r="J1681" s="240"/>
      <c r="K1681" s="240">
        <v>9.1999999999999993</v>
      </c>
      <c r="L1681" s="240"/>
      <c r="M1681" s="240"/>
      <c r="N1681" s="240"/>
      <c r="O1681" s="240"/>
      <c r="P1681" s="240"/>
      <c r="Q1681" s="240"/>
      <c r="R1681" s="240"/>
      <c r="S1681" s="240"/>
      <c r="T1681" s="240"/>
      <c r="U1681" s="240"/>
      <c r="V1681" s="240"/>
      <c r="W1681" s="240"/>
      <c r="X1681" s="240"/>
      <c r="Y1681" s="240"/>
      <c r="Z1681" s="240"/>
      <c r="AA1681" s="240"/>
      <c r="AB1681" s="240"/>
      <c r="AC1681" s="240"/>
      <c r="AD1681" s="240"/>
      <c r="AE1681" s="240"/>
      <c r="AF1681" s="240"/>
      <c r="AG1681" s="240"/>
      <c r="AH1681" s="240"/>
      <c r="AI1681" s="240"/>
      <c r="AJ1681" s="240"/>
      <c r="AK1681" s="240"/>
      <c r="AL1681" s="240"/>
      <c r="AM1681" s="240"/>
      <c r="AN1681" s="240"/>
      <c r="AO1681" s="240"/>
      <c r="AP1681" s="240"/>
      <c r="AQ1681" s="240"/>
      <c r="AR1681" s="240"/>
      <c r="AS1681" s="240"/>
      <c r="AT1681" s="240"/>
      <c r="AU1681" s="240"/>
      <c r="AV1681" s="240"/>
      <c r="AW1681" s="240"/>
      <c r="AX1681" s="240"/>
      <c r="AY1681" s="240"/>
      <c r="AZ1681" s="240"/>
      <c r="BA1681" s="240"/>
      <c r="BB1681" s="240"/>
      <c r="BC1681" s="240"/>
      <c r="BD1681" s="240"/>
      <c r="BE1681" s="240"/>
      <c r="BF1681" s="240"/>
      <c r="BG1681" s="240"/>
      <c r="BH1681" s="240"/>
      <c r="BI1681" s="240"/>
      <c r="BJ1681" s="240"/>
      <c r="BK1681" s="240"/>
      <c r="BL1681" s="240"/>
      <c r="BM1681" s="240"/>
      <c r="BN1681" s="240"/>
      <c r="BO1681" s="240"/>
      <c r="BP1681" s="240"/>
      <c r="BQ1681" s="240"/>
      <c r="BR1681" s="240"/>
      <c r="BS1681" s="240"/>
      <c r="BT1681" s="240"/>
      <c r="BU1681" s="240"/>
      <c r="BV1681" s="240"/>
      <c r="BW1681" s="240"/>
      <c r="BX1681" s="240"/>
      <c r="BY1681" s="240">
        <v>4.3</v>
      </c>
      <c r="BZ1681" s="240"/>
      <c r="CA1681" s="240"/>
      <c r="CB1681" s="240"/>
      <c r="CC1681" s="240"/>
      <c r="CD1681" s="240"/>
      <c r="CE1681" s="240"/>
      <c r="CF1681" s="240"/>
      <c r="CG1681" s="240"/>
      <c r="CH1681" s="240"/>
      <c r="CI1681" s="240"/>
      <c r="CJ1681" s="240"/>
      <c r="CK1681" s="240"/>
      <c r="CL1681" s="240"/>
      <c r="CM1681" s="240"/>
      <c r="CN1681" s="240"/>
      <c r="CO1681" s="240"/>
      <c r="CP1681" s="240"/>
      <c r="CQ1681" s="240"/>
      <c r="CR1681" s="240"/>
      <c r="CS1681" s="240"/>
      <c r="CT1681" s="240"/>
      <c r="CU1681" s="240"/>
      <c r="CV1681" s="240"/>
      <c r="CW1681" s="240"/>
      <c r="CX1681" s="271"/>
      <c r="CY1681" s="271"/>
      <c r="CZ1681" s="271"/>
      <c r="DA1681" s="271"/>
      <c r="DB1681" s="271"/>
      <c r="DC1681" s="271"/>
      <c r="DD1681" s="271"/>
      <c r="DE1681" s="271"/>
      <c r="DF1681" s="271"/>
      <c r="DG1681" s="271"/>
      <c r="DH1681" s="271"/>
      <c r="DI1681" s="271"/>
      <c r="DJ1681" s="271"/>
      <c r="DK1681" s="271"/>
      <c r="DL1681" s="271"/>
      <c r="DM1681" s="271"/>
      <c r="DN1681" s="271"/>
      <c r="DO1681" s="271"/>
      <c r="DP1681" s="271"/>
      <c r="DQ1681" s="271"/>
      <c r="DR1681" s="271"/>
      <c r="DS1681" s="271"/>
      <c r="DT1681" s="271"/>
      <c r="DU1681" s="271"/>
      <c r="DV1681" s="271"/>
      <c r="DW1681" s="271"/>
      <c r="DX1681" s="271"/>
      <c r="DY1681" s="271"/>
      <c r="DZ1681" s="271"/>
      <c r="EA1681" s="271"/>
      <c r="EB1681" s="271"/>
      <c r="EC1681" s="271"/>
      <c r="ED1681" s="271"/>
      <c r="EE1681" s="271"/>
      <c r="EF1681" s="271"/>
      <c r="EG1681" s="271"/>
      <c r="EH1681" s="271"/>
      <c r="EI1681" s="271"/>
      <c r="EJ1681" s="271"/>
      <c r="EK1681" s="271"/>
      <c r="EL1681" s="271"/>
      <c r="EM1681" s="271"/>
      <c r="EN1681" s="271"/>
      <c r="EO1681" s="271"/>
      <c r="EP1681" s="271"/>
      <c r="EQ1681" s="271"/>
      <c r="ER1681" s="271"/>
      <c r="ES1681" s="271"/>
      <c r="ET1681" s="271"/>
      <c r="EU1681" s="271"/>
      <c r="EV1681" s="271"/>
      <c r="EW1681" s="271"/>
      <c r="EX1681" s="271"/>
      <c r="EY1681" s="271"/>
      <c r="EZ1681" s="271"/>
      <c r="FA1681" s="271"/>
      <c r="FB1681" s="271"/>
      <c r="FC1681" s="271"/>
      <c r="FD1681" s="271"/>
      <c r="FE1681" s="271"/>
      <c r="FF1681" s="271"/>
      <c r="FG1681" s="271"/>
      <c r="FH1681" s="271"/>
      <c r="FI1681" s="271"/>
      <c r="FJ1681" s="271"/>
      <c r="FK1681" s="271"/>
      <c r="FL1681" s="271"/>
      <c r="FM1681" s="271"/>
      <c r="FN1681" s="271"/>
      <c r="FO1681" s="271"/>
      <c r="FP1681" s="271"/>
      <c r="FQ1681" s="271"/>
      <c r="FR1681" s="271"/>
      <c r="FS1681" s="271"/>
      <c r="FT1681" s="271"/>
      <c r="FU1681" s="271"/>
      <c r="FV1681" s="271"/>
      <c r="FW1681" s="271"/>
      <c r="FX1681" s="271"/>
      <c r="FY1681" s="271"/>
      <c r="FZ1681" s="271"/>
      <c r="GA1681" s="271"/>
      <c r="GB1681" s="271"/>
      <c r="GC1681" s="271"/>
      <c r="GD1681" s="271"/>
      <c r="GE1681" s="271"/>
      <c r="GF1681" s="271"/>
      <c r="GG1681" s="271"/>
      <c r="GH1681" s="271"/>
      <c r="GI1681" s="271"/>
      <c r="GJ1681" s="271"/>
      <c r="GK1681" s="271"/>
      <c r="GL1681" s="271"/>
      <c r="GM1681" s="271"/>
      <c r="GN1681" s="271"/>
      <c r="GO1681" s="271"/>
      <c r="GP1681" s="271"/>
      <c r="GQ1681" s="271"/>
      <c r="GR1681" s="271"/>
      <c r="GS1681" s="271"/>
      <c r="GT1681" s="271"/>
      <c r="GU1681" s="271"/>
      <c r="GV1681" s="271"/>
      <c r="GW1681" s="271"/>
      <c r="GX1681" s="271"/>
      <c r="GY1681" s="271"/>
      <c r="GZ1681" s="271"/>
      <c r="HA1681" s="271"/>
      <c r="HB1681" s="271"/>
      <c r="HC1681" s="271"/>
      <c r="HD1681" s="271"/>
      <c r="HE1681" s="271"/>
      <c r="HF1681" s="271"/>
      <c r="HG1681" s="271"/>
      <c r="HH1681" s="271"/>
      <c r="HI1681" s="271"/>
      <c r="HJ1681" s="271"/>
      <c r="HK1681" s="271"/>
      <c r="HL1681" s="271"/>
      <c r="HM1681" s="271"/>
      <c r="HN1681" s="271"/>
      <c r="HO1681" s="271"/>
      <c r="HP1681" s="271"/>
      <c r="HQ1681" s="271"/>
      <c r="HR1681" s="271"/>
      <c r="HS1681" s="271"/>
      <c r="HT1681" s="271"/>
      <c r="HU1681" s="271"/>
      <c r="HV1681" s="271"/>
      <c r="HW1681" s="271"/>
      <c r="HX1681" s="271"/>
      <c r="HY1681" s="271"/>
      <c r="HZ1681" s="271"/>
      <c r="IA1681" s="271"/>
      <c r="IB1681" s="271"/>
      <c r="IC1681" s="271"/>
      <c r="ID1681" s="271"/>
      <c r="IE1681" s="271"/>
      <c r="IF1681" s="271"/>
      <c r="IG1681" s="271"/>
      <c r="IH1681" s="271"/>
      <c r="II1681" s="271"/>
      <c r="IJ1681" s="271"/>
      <c r="IK1681" s="271"/>
      <c r="IL1681" s="271"/>
      <c r="IM1681" s="271"/>
      <c r="IN1681" s="271"/>
      <c r="IO1681" s="271"/>
      <c r="IP1681" s="271"/>
      <c r="IQ1681" s="271"/>
      <c r="IR1681" s="271"/>
      <c r="IS1681" s="271"/>
      <c r="IT1681" s="271"/>
      <c r="IU1681" s="271"/>
      <c r="IV1681" s="271"/>
    </row>
    <row r="1682" spans="1:256" s="250" customFormat="1" x14ac:dyDescent="0.2">
      <c r="A1682" s="240" t="s">
        <v>1247</v>
      </c>
      <c r="B1682" s="278">
        <v>39791.201388888891</v>
      </c>
      <c r="C1682" s="278">
        <v>39792.253472222219</v>
      </c>
      <c r="D1682" s="240" t="s">
        <v>1530</v>
      </c>
      <c r="E1682" s="240" t="s">
        <v>1531</v>
      </c>
      <c r="F1682" s="240"/>
      <c r="G1682" s="240">
        <v>50</v>
      </c>
      <c r="H1682" s="240"/>
      <c r="I1682" s="240"/>
      <c r="J1682" s="240"/>
      <c r="K1682" s="240"/>
      <c r="L1682" s="240"/>
      <c r="M1682" s="240">
        <v>1005.6</v>
      </c>
      <c r="N1682" s="240"/>
      <c r="O1682" s="240">
        <v>234</v>
      </c>
      <c r="P1682" s="240"/>
      <c r="Q1682" s="240">
        <v>439</v>
      </c>
      <c r="R1682" s="240"/>
      <c r="S1682" s="240">
        <v>0.111</v>
      </c>
      <c r="T1682" s="240"/>
      <c r="U1682" s="240">
        <v>1.35</v>
      </c>
      <c r="V1682" s="240"/>
      <c r="W1682" s="240">
        <v>13.5</v>
      </c>
      <c r="X1682" s="240"/>
      <c r="Y1682" s="240">
        <v>2390</v>
      </c>
      <c r="Z1682" s="240"/>
      <c r="AA1682" s="240">
        <v>3880</v>
      </c>
      <c r="AB1682" s="240"/>
      <c r="AC1682" s="240">
        <v>11400</v>
      </c>
      <c r="AD1682" s="240" t="s">
        <v>1784</v>
      </c>
      <c r="AE1682" s="240">
        <v>20</v>
      </c>
      <c r="AF1682" s="240"/>
      <c r="AG1682" s="240">
        <v>170</v>
      </c>
      <c r="AH1682" s="240"/>
      <c r="AI1682" s="240">
        <v>9.5</v>
      </c>
      <c r="AJ1682" s="240"/>
      <c r="AK1682" s="240">
        <v>5.6</v>
      </c>
      <c r="AL1682" s="240"/>
      <c r="AM1682" s="240">
        <v>7.26</v>
      </c>
      <c r="AN1682" s="240"/>
      <c r="AO1682" s="240">
        <v>151</v>
      </c>
      <c r="AP1682" s="240"/>
      <c r="AQ1682" s="240">
        <v>15</v>
      </c>
      <c r="AR1682" s="240"/>
      <c r="AS1682" s="240"/>
      <c r="AT1682" s="240"/>
      <c r="AU1682" s="240"/>
      <c r="AV1682" s="240"/>
      <c r="AW1682" s="240"/>
      <c r="AX1682" s="240"/>
      <c r="AY1682" s="240"/>
      <c r="AZ1682" s="240"/>
      <c r="BA1682" s="240">
        <v>27</v>
      </c>
      <c r="BB1682" s="240"/>
      <c r="BC1682" s="240"/>
      <c r="BD1682" s="240"/>
      <c r="BE1682" s="240"/>
      <c r="BF1682" s="240"/>
      <c r="BG1682" s="240"/>
      <c r="BH1682" s="240"/>
      <c r="BI1682" s="240"/>
      <c r="BJ1682" s="240"/>
      <c r="BK1682" s="240"/>
      <c r="BL1682" s="240"/>
      <c r="BM1682" s="240"/>
      <c r="BN1682" s="240"/>
      <c r="BO1682" s="240"/>
      <c r="BP1682" s="240"/>
      <c r="BQ1682" s="240"/>
      <c r="BR1682" s="240"/>
      <c r="BS1682" s="240"/>
      <c r="BT1682" s="240"/>
      <c r="BU1682" s="240"/>
      <c r="BV1682" s="240"/>
      <c r="BW1682" s="240"/>
      <c r="BX1682" s="240"/>
      <c r="BY1682" s="240"/>
      <c r="BZ1682" s="240"/>
      <c r="CA1682" s="240">
        <v>11</v>
      </c>
      <c r="CB1682" s="240"/>
      <c r="CC1682" s="240">
        <v>2.5</v>
      </c>
      <c r="CD1682" s="240" t="s">
        <v>1784</v>
      </c>
      <c r="CE1682" s="240">
        <v>20</v>
      </c>
      <c r="CF1682" s="240"/>
      <c r="CG1682" s="240"/>
      <c r="CH1682" s="240"/>
      <c r="CI1682" s="240"/>
      <c r="CJ1682" s="240"/>
      <c r="CK1682" s="240"/>
      <c r="CL1682" s="240"/>
      <c r="CM1682" s="240"/>
      <c r="CN1682" s="240"/>
      <c r="CO1682" s="240"/>
      <c r="CP1682" s="240"/>
      <c r="CQ1682" s="240"/>
      <c r="CR1682" s="240"/>
      <c r="CS1682" s="240"/>
      <c r="CT1682" s="240"/>
      <c r="CU1682" s="240"/>
      <c r="CV1682" s="240"/>
      <c r="CW1682" s="240"/>
      <c r="CX1682" s="271"/>
      <c r="CY1682" s="271"/>
      <c r="CZ1682" s="271"/>
      <c r="DA1682" s="271"/>
      <c r="DB1682" s="271"/>
      <c r="DC1682" s="271"/>
      <c r="DD1682" s="271"/>
      <c r="DE1682" s="271"/>
      <c r="DF1682" s="271"/>
      <c r="DG1682" s="271"/>
      <c r="DH1682" s="271"/>
      <c r="DI1682" s="271"/>
      <c r="DJ1682" s="271"/>
      <c r="DK1682" s="271"/>
      <c r="DL1682" s="271"/>
      <c r="DM1682" s="271"/>
      <c r="DN1682" s="271"/>
      <c r="DO1682" s="271"/>
      <c r="DP1682" s="271"/>
      <c r="DQ1682" s="271"/>
      <c r="DR1682" s="271"/>
      <c r="DS1682" s="271"/>
      <c r="DT1682" s="271"/>
      <c r="DU1682" s="271"/>
      <c r="DV1682" s="271"/>
      <c r="DW1682" s="271"/>
      <c r="DX1682" s="271"/>
      <c r="DY1682" s="271"/>
      <c r="DZ1682" s="271"/>
      <c r="EA1682" s="271"/>
      <c r="EB1682" s="271"/>
      <c r="EC1682" s="271"/>
      <c r="ED1682" s="271"/>
      <c r="EE1682" s="271"/>
      <c r="EF1682" s="271"/>
      <c r="EG1682" s="271"/>
      <c r="EH1682" s="271"/>
      <c r="EI1682" s="271"/>
      <c r="EJ1682" s="271"/>
      <c r="EK1682" s="271"/>
      <c r="EL1682" s="271"/>
      <c r="EM1682" s="271"/>
      <c r="EN1682" s="271"/>
      <c r="EO1682" s="271"/>
      <c r="EP1682" s="271"/>
      <c r="EQ1682" s="271"/>
      <c r="ER1682" s="271"/>
      <c r="ES1682" s="271"/>
      <c r="ET1682" s="271"/>
      <c r="EU1682" s="271"/>
      <c r="EV1682" s="271"/>
      <c r="EW1682" s="271"/>
      <c r="EX1682" s="271"/>
      <c r="EY1682" s="271"/>
      <c r="EZ1682" s="271"/>
      <c r="FA1682" s="271"/>
      <c r="FB1682" s="271"/>
      <c r="FC1682" s="271"/>
      <c r="FD1682" s="271"/>
      <c r="FE1682" s="271"/>
      <c r="FF1682" s="271"/>
      <c r="FG1682" s="271"/>
      <c r="FH1682" s="271"/>
      <c r="FI1682" s="271"/>
      <c r="FJ1682" s="271"/>
      <c r="FK1682" s="271"/>
      <c r="FL1682" s="271"/>
      <c r="FM1682" s="271"/>
      <c r="FN1682" s="271"/>
      <c r="FO1682" s="271"/>
      <c r="FP1682" s="271"/>
      <c r="FQ1682" s="271"/>
      <c r="FR1682" s="271"/>
      <c r="FS1682" s="271"/>
      <c r="FT1682" s="271"/>
      <c r="FU1682" s="271"/>
      <c r="FV1682" s="271"/>
      <c r="FW1682" s="271"/>
      <c r="FX1682" s="271"/>
      <c r="FY1682" s="271"/>
      <c r="FZ1682" s="271"/>
      <c r="GA1682" s="271"/>
      <c r="GB1682" s="271"/>
      <c r="GC1682" s="271"/>
      <c r="GD1682" s="271"/>
      <c r="GE1682" s="271"/>
      <c r="GF1682" s="271"/>
      <c r="GG1682" s="271"/>
      <c r="GH1682" s="271"/>
      <c r="GI1682" s="271"/>
      <c r="GJ1682" s="271"/>
      <c r="GK1682" s="271"/>
      <c r="GL1682" s="271"/>
      <c r="GM1682" s="271"/>
      <c r="GN1682" s="271"/>
      <c r="GO1682" s="271"/>
      <c r="GP1682" s="271"/>
      <c r="GQ1682" s="271"/>
      <c r="GR1682" s="271"/>
      <c r="GS1682" s="271"/>
      <c r="GT1682" s="271"/>
      <c r="GU1682" s="271"/>
      <c r="GV1682" s="271"/>
      <c r="GW1682" s="271"/>
      <c r="GX1682" s="271"/>
      <c r="GY1682" s="271"/>
      <c r="GZ1682" s="271"/>
      <c r="HA1682" s="271"/>
      <c r="HB1682" s="271"/>
      <c r="HC1682" s="271"/>
      <c r="HD1682" s="271"/>
      <c r="HE1682" s="271"/>
      <c r="HF1682" s="271"/>
      <c r="HG1682" s="271"/>
      <c r="HH1682" s="271"/>
      <c r="HI1682" s="271"/>
      <c r="HJ1682" s="271"/>
      <c r="HK1682" s="271"/>
      <c r="HL1682" s="271"/>
      <c r="HM1682" s="271"/>
      <c r="HN1682" s="271"/>
      <c r="HO1682" s="271"/>
      <c r="HP1682" s="271"/>
      <c r="HQ1682" s="271"/>
      <c r="HR1682" s="271"/>
      <c r="HS1682" s="271"/>
      <c r="HT1682" s="271"/>
      <c r="HU1682" s="271"/>
      <c r="HV1682" s="271"/>
      <c r="HW1682" s="271"/>
      <c r="HX1682" s="271"/>
      <c r="HY1682" s="271"/>
      <c r="HZ1682" s="271"/>
      <c r="IA1682" s="271"/>
      <c r="IB1682" s="271"/>
      <c r="IC1682" s="271"/>
      <c r="ID1682" s="271"/>
      <c r="IE1682" s="271"/>
      <c r="IF1682" s="271"/>
      <c r="IG1682" s="271"/>
      <c r="IH1682" s="271"/>
      <c r="II1682" s="271"/>
      <c r="IJ1682" s="271"/>
      <c r="IK1682" s="271"/>
      <c r="IL1682" s="271"/>
      <c r="IM1682" s="271"/>
      <c r="IN1682" s="271"/>
      <c r="IO1682" s="271"/>
      <c r="IP1682" s="271"/>
      <c r="IQ1682" s="271"/>
      <c r="IR1682" s="271"/>
      <c r="IS1682" s="271"/>
      <c r="IT1682" s="271"/>
      <c r="IU1682" s="271"/>
      <c r="IV1682" s="271"/>
    </row>
    <row r="1683" spans="1:256" s="250" customFormat="1" x14ac:dyDescent="0.2">
      <c r="A1683" s="240" t="s">
        <v>1247</v>
      </c>
      <c r="B1683" s="278">
        <v>39822.71597222222</v>
      </c>
      <c r="C1683" s="278">
        <v>39823.226388888892</v>
      </c>
      <c r="D1683" s="240" t="s">
        <v>1532</v>
      </c>
      <c r="E1683" s="240" t="s">
        <v>1533</v>
      </c>
      <c r="F1683" s="240"/>
      <c r="G1683" s="240">
        <v>50</v>
      </c>
      <c r="H1683" s="240"/>
      <c r="I1683" s="240"/>
      <c r="J1683" s="240"/>
      <c r="K1683" s="240"/>
      <c r="L1683" s="240"/>
      <c r="M1683" s="240">
        <v>237.36</v>
      </c>
      <c r="N1683" s="240"/>
      <c r="O1683" s="240">
        <v>80.5</v>
      </c>
      <c r="P1683" s="240"/>
      <c r="Q1683" s="240">
        <v>168</v>
      </c>
      <c r="R1683" s="240" t="s">
        <v>1784</v>
      </c>
      <c r="S1683" s="240">
        <v>1.4999999999999999E-2</v>
      </c>
      <c r="T1683" s="240"/>
      <c r="U1683" s="240">
        <v>0.69</v>
      </c>
      <c r="V1683" s="240"/>
      <c r="W1683" s="240">
        <v>6.5</v>
      </c>
      <c r="X1683" s="240"/>
      <c r="Y1683" s="240">
        <v>923</v>
      </c>
      <c r="Z1683" s="240"/>
      <c r="AA1683" s="240">
        <v>1710</v>
      </c>
      <c r="AB1683" s="240"/>
      <c r="AC1683" s="240">
        <v>5670</v>
      </c>
      <c r="AD1683" s="240" t="s">
        <v>1784</v>
      </c>
      <c r="AE1683" s="240">
        <v>20</v>
      </c>
      <c r="AF1683" s="240"/>
      <c r="AG1683" s="240">
        <v>90</v>
      </c>
      <c r="AH1683" s="240" t="s">
        <v>1784</v>
      </c>
      <c r="AI1683" s="240">
        <v>5</v>
      </c>
      <c r="AJ1683" s="240" t="s">
        <v>1784</v>
      </c>
      <c r="AK1683" s="240">
        <v>2.5</v>
      </c>
      <c r="AL1683" s="240"/>
      <c r="AM1683" s="240">
        <v>7.96</v>
      </c>
      <c r="AN1683" s="240"/>
      <c r="AO1683" s="240">
        <v>290</v>
      </c>
      <c r="AP1683" s="240"/>
      <c r="AQ1683" s="240">
        <v>3.8</v>
      </c>
      <c r="AR1683" s="240"/>
      <c r="AS1683" s="240"/>
      <c r="AT1683" s="240"/>
      <c r="AU1683" s="240"/>
      <c r="AV1683" s="240"/>
      <c r="AW1683" s="240"/>
      <c r="AX1683" s="240"/>
      <c r="AY1683" s="240"/>
      <c r="AZ1683" s="240"/>
      <c r="BA1683" s="240">
        <v>11</v>
      </c>
      <c r="BB1683" s="240"/>
      <c r="BC1683" s="240"/>
      <c r="BD1683" s="240"/>
      <c r="BE1683" s="240"/>
      <c r="BF1683" s="240"/>
      <c r="BG1683" s="240"/>
      <c r="BH1683" s="240"/>
      <c r="BI1683" s="240"/>
      <c r="BJ1683" s="240"/>
      <c r="BK1683" s="240"/>
      <c r="BL1683" s="240"/>
      <c r="BM1683" s="240"/>
      <c r="BN1683" s="240"/>
      <c r="BO1683" s="240"/>
      <c r="BP1683" s="240"/>
      <c r="BQ1683" s="240"/>
      <c r="BR1683" s="240"/>
      <c r="BS1683" s="240"/>
      <c r="BT1683" s="240"/>
      <c r="BU1683" s="240"/>
      <c r="BV1683" s="240"/>
      <c r="BW1683" s="240"/>
      <c r="BX1683" s="240"/>
      <c r="BY1683" s="240"/>
      <c r="BZ1683" s="240"/>
      <c r="CA1683" s="240">
        <v>3.7</v>
      </c>
      <c r="CB1683" s="240"/>
      <c r="CC1683" s="240">
        <v>0.31</v>
      </c>
      <c r="CD1683" s="240" t="s">
        <v>1784</v>
      </c>
      <c r="CE1683" s="240">
        <v>20</v>
      </c>
      <c r="CF1683" s="240"/>
      <c r="CG1683" s="240"/>
      <c r="CH1683" s="240"/>
      <c r="CI1683" s="240"/>
      <c r="CJ1683" s="240"/>
      <c r="CK1683" s="240"/>
      <c r="CL1683" s="240"/>
      <c r="CM1683" s="240"/>
      <c r="CN1683" s="240"/>
      <c r="CO1683" s="240"/>
      <c r="CP1683" s="240"/>
      <c r="CQ1683" s="240"/>
      <c r="CR1683" s="240"/>
      <c r="CS1683" s="240"/>
      <c r="CT1683" s="240"/>
      <c r="CU1683" s="240"/>
      <c r="CV1683" s="240"/>
      <c r="CW1683" s="240"/>
      <c r="CX1683" s="271"/>
      <c r="CY1683" s="271"/>
      <c r="CZ1683" s="271"/>
      <c r="DA1683" s="271"/>
      <c r="DB1683" s="271"/>
      <c r="DC1683" s="271"/>
      <c r="DD1683" s="271"/>
      <c r="DE1683" s="271"/>
      <c r="DF1683" s="271"/>
      <c r="DG1683" s="271"/>
      <c r="DH1683" s="271"/>
      <c r="DI1683" s="271"/>
      <c r="DJ1683" s="271"/>
      <c r="DK1683" s="271"/>
      <c r="DL1683" s="271"/>
      <c r="DM1683" s="271"/>
      <c r="DN1683" s="271"/>
      <c r="DO1683" s="271"/>
      <c r="DP1683" s="271"/>
      <c r="DQ1683" s="271"/>
      <c r="DR1683" s="271"/>
      <c r="DS1683" s="271"/>
      <c r="DT1683" s="271"/>
      <c r="DU1683" s="271"/>
      <c r="DV1683" s="271"/>
      <c r="DW1683" s="271"/>
      <c r="DX1683" s="271"/>
      <c r="DY1683" s="271"/>
      <c r="DZ1683" s="271"/>
      <c r="EA1683" s="271"/>
      <c r="EB1683" s="271"/>
      <c r="EC1683" s="271"/>
      <c r="ED1683" s="271"/>
      <c r="EE1683" s="271"/>
      <c r="EF1683" s="271"/>
      <c r="EG1683" s="271"/>
      <c r="EH1683" s="271"/>
      <c r="EI1683" s="271"/>
      <c r="EJ1683" s="271"/>
      <c r="EK1683" s="271"/>
      <c r="EL1683" s="271"/>
      <c r="EM1683" s="271"/>
      <c r="EN1683" s="271"/>
      <c r="EO1683" s="271"/>
      <c r="EP1683" s="271"/>
      <c r="EQ1683" s="271"/>
      <c r="ER1683" s="271"/>
      <c r="ES1683" s="271"/>
      <c r="ET1683" s="271"/>
      <c r="EU1683" s="271"/>
      <c r="EV1683" s="271"/>
      <c r="EW1683" s="271"/>
      <c r="EX1683" s="271"/>
      <c r="EY1683" s="271"/>
      <c r="EZ1683" s="271"/>
      <c r="FA1683" s="271"/>
      <c r="FB1683" s="271"/>
      <c r="FC1683" s="271"/>
      <c r="FD1683" s="271"/>
      <c r="FE1683" s="271"/>
      <c r="FF1683" s="271"/>
      <c r="FG1683" s="271"/>
      <c r="FH1683" s="271"/>
      <c r="FI1683" s="271"/>
      <c r="FJ1683" s="271"/>
      <c r="FK1683" s="271"/>
      <c r="FL1683" s="271"/>
      <c r="FM1683" s="271"/>
      <c r="FN1683" s="271"/>
      <c r="FO1683" s="271"/>
      <c r="FP1683" s="271"/>
      <c r="FQ1683" s="271"/>
      <c r="FR1683" s="271"/>
      <c r="FS1683" s="271"/>
      <c r="FT1683" s="271"/>
      <c r="FU1683" s="271"/>
      <c r="FV1683" s="271"/>
      <c r="FW1683" s="271"/>
      <c r="FX1683" s="271"/>
      <c r="FY1683" s="271"/>
      <c r="FZ1683" s="271"/>
      <c r="GA1683" s="271"/>
      <c r="GB1683" s="271"/>
      <c r="GC1683" s="271"/>
      <c r="GD1683" s="271"/>
      <c r="GE1683" s="271"/>
      <c r="GF1683" s="271"/>
      <c r="GG1683" s="271"/>
      <c r="GH1683" s="271"/>
      <c r="GI1683" s="271"/>
      <c r="GJ1683" s="271"/>
      <c r="GK1683" s="271"/>
      <c r="GL1683" s="271"/>
      <c r="GM1683" s="271"/>
      <c r="GN1683" s="271"/>
      <c r="GO1683" s="271"/>
      <c r="GP1683" s="271"/>
      <c r="GQ1683" s="271"/>
      <c r="GR1683" s="271"/>
      <c r="GS1683" s="271"/>
      <c r="GT1683" s="271"/>
      <c r="GU1683" s="271"/>
      <c r="GV1683" s="271"/>
      <c r="GW1683" s="271"/>
      <c r="GX1683" s="271"/>
      <c r="GY1683" s="271"/>
      <c r="GZ1683" s="271"/>
      <c r="HA1683" s="271"/>
      <c r="HB1683" s="271"/>
      <c r="HC1683" s="271"/>
      <c r="HD1683" s="271"/>
      <c r="HE1683" s="271"/>
      <c r="HF1683" s="271"/>
      <c r="HG1683" s="271"/>
      <c r="HH1683" s="271"/>
      <c r="HI1683" s="271"/>
      <c r="HJ1683" s="271"/>
      <c r="HK1683" s="271"/>
      <c r="HL1683" s="271"/>
      <c r="HM1683" s="271"/>
      <c r="HN1683" s="271"/>
      <c r="HO1683" s="271"/>
      <c r="HP1683" s="271"/>
      <c r="HQ1683" s="271"/>
      <c r="HR1683" s="271"/>
      <c r="HS1683" s="271"/>
      <c r="HT1683" s="271"/>
      <c r="HU1683" s="271"/>
      <c r="HV1683" s="271"/>
      <c r="HW1683" s="271"/>
      <c r="HX1683" s="271"/>
      <c r="HY1683" s="271"/>
      <c r="HZ1683" s="271"/>
      <c r="IA1683" s="271"/>
      <c r="IB1683" s="271"/>
      <c r="IC1683" s="271"/>
      <c r="ID1683" s="271"/>
      <c r="IE1683" s="271"/>
      <c r="IF1683" s="271"/>
      <c r="IG1683" s="271"/>
      <c r="IH1683" s="271"/>
      <c r="II1683" s="271"/>
      <c r="IJ1683" s="271"/>
      <c r="IK1683" s="271"/>
      <c r="IL1683" s="271"/>
      <c r="IM1683" s="271"/>
      <c r="IN1683" s="271"/>
      <c r="IO1683" s="271"/>
      <c r="IP1683" s="271"/>
      <c r="IQ1683" s="271"/>
      <c r="IR1683" s="271"/>
      <c r="IS1683" s="271"/>
      <c r="IT1683" s="271"/>
      <c r="IU1683" s="271"/>
      <c r="IV1683" s="271"/>
    </row>
    <row r="1684" spans="1:256" s="250" customFormat="1" x14ac:dyDescent="0.2">
      <c r="A1684" s="240" t="s">
        <v>1247</v>
      </c>
      <c r="B1684" s="278">
        <v>39823.645833333336</v>
      </c>
      <c r="C1684" s="278"/>
      <c r="D1684" s="240" t="s">
        <v>1534</v>
      </c>
      <c r="E1684" s="240" t="s">
        <v>1535</v>
      </c>
      <c r="F1684" s="240"/>
      <c r="G1684" s="240">
        <v>70</v>
      </c>
      <c r="H1684" s="240"/>
      <c r="I1684" s="240"/>
      <c r="J1684" s="240"/>
      <c r="K1684" s="240">
        <v>5.5</v>
      </c>
      <c r="L1684" s="240"/>
      <c r="M1684" s="240"/>
      <c r="N1684" s="240"/>
      <c r="O1684" s="240"/>
      <c r="P1684" s="240"/>
      <c r="Q1684" s="240"/>
      <c r="R1684" s="240"/>
      <c r="S1684" s="240"/>
      <c r="T1684" s="240"/>
      <c r="U1684" s="240"/>
      <c r="V1684" s="240"/>
      <c r="W1684" s="240"/>
      <c r="X1684" s="240"/>
      <c r="Y1684" s="240"/>
      <c r="Z1684" s="240"/>
      <c r="AA1684" s="240"/>
      <c r="AB1684" s="240"/>
      <c r="AC1684" s="240"/>
      <c r="AD1684" s="240"/>
      <c r="AE1684" s="240"/>
      <c r="AF1684" s="240"/>
      <c r="AG1684" s="240"/>
      <c r="AH1684" s="240"/>
      <c r="AI1684" s="240"/>
      <c r="AJ1684" s="240"/>
      <c r="AK1684" s="240"/>
      <c r="AL1684" s="240"/>
      <c r="AM1684" s="240"/>
      <c r="AN1684" s="240"/>
      <c r="AO1684" s="240"/>
      <c r="AP1684" s="240"/>
      <c r="AQ1684" s="240"/>
      <c r="AR1684" s="240"/>
      <c r="AS1684" s="240"/>
      <c r="AT1684" s="240"/>
      <c r="AU1684" s="240"/>
      <c r="AV1684" s="240"/>
      <c r="AW1684" s="240"/>
      <c r="AX1684" s="240"/>
      <c r="AY1684" s="240"/>
      <c r="AZ1684" s="240"/>
      <c r="BA1684" s="240"/>
      <c r="BB1684" s="240"/>
      <c r="BC1684" s="240"/>
      <c r="BD1684" s="240"/>
      <c r="BE1684" s="240"/>
      <c r="BF1684" s="240"/>
      <c r="BG1684" s="240"/>
      <c r="BH1684" s="240"/>
      <c r="BI1684" s="240"/>
      <c r="BJ1684" s="240"/>
      <c r="BK1684" s="240"/>
      <c r="BL1684" s="240"/>
      <c r="BM1684" s="240"/>
      <c r="BN1684" s="240"/>
      <c r="BO1684" s="240"/>
      <c r="BP1684" s="240"/>
      <c r="BQ1684" s="240"/>
      <c r="BR1684" s="240"/>
      <c r="BS1684" s="240"/>
      <c r="BT1684" s="240"/>
      <c r="BU1684" s="240"/>
      <c r="BV1684" s="240"/>
      <c r="BW1684" s="240"/>
      <c r="BX1684" s="240"/>
      <c r="BY1684" s="240">
        <v>9</v>
      </c>
      <c r="BZ1684" s="240"/>
      <c r="CA1684" s="240"/>
      <c r="CB1684" s="240"/>
      <c r="CC1684" s="240"/>
      <c r="CD1684" s="240"/>
      <c r="CE1684" s="240"/>
      <c r="CF1684" s="240"/>
      <c r="CG1684" s="240"/>
      <c r="CH1684" s="240"/>
      <c r="CI1684" s="240"/>
      <c r="CJ1684" s="240"/>
      <c r="CK1684" s="240"/>
      <c r="CL1684" s="240"/>
      <c r="CM1684" s="240"/>
      <c r="CN1684" s="240"/>
      <c r="CO1684" s="240"/>
      <c r="CP1684" s="240"/>
      <c r="CQ1684" s="240"/>
      <c r="CR1684" s="240"/>
      <c r="CS1684" s="240"/>
      <c r="CT1684" s="240"/>
      <c r="CU1684" s="240"/>
      <c r="CV1684" s="240"/>
      <c r="CW1684" s="240"/>
      <c r="CX1684" s="271"/>
      <c r="CY1684" s="271"/>
      <c r="CZ1684" s="271"/>
      <c r="DA1684" s="271"/>
      <c r="DB1684" s="271"/>
      <c r="DC1684" s="271"/>
      <c r="DD1684" s="271"/>
      <c r="DE1684" s="271"/>
      <c r="DF1684" s="271"/>
      <c r="DG1684" s="271"/>
      <c r="DH1684" s="271"/>
      <c r="DI1684" s="271"/>
      <c r="DJ1684" s="271"/>
      <c r="DK1684" s="271"/>
      <c r="DL1684" s="271"/>
      <c r="DM1684" s="271"/>
      <c r="DN1684" s="271"/>
      <c r="DO1684" s="271"/>
      <c r="DP1684" s="271"/>
      <c r="DQ1684" s="271"/>
      <c r="DR1684" s="271"/>
      <c r="DS1684" s="271"/>
      <c r="DT1684" s="271"/>
      <c r="DU1684" s="271"/>
      <c r="DV1684" s="271"/>
      <c r="DW1684" s="271"/>
      <c r="DX1684" s="271"/>
      <c r="DY1684" s="271"/>
      <c r="DZ1684" s="271"/>
      <c r="EA1684" s="271"/>
      <c r="EB1684" s="271"/>
      <c r="EC1684" s="271"/>
      <c r="ED1684" s="271"/>
      <c r="EE1684" s="271"/>
      <c r="EF1684" s="271"/>
      <c r="EG1684" s="271"/>
      <c r="EH1684" s="271"/>
      <c r="EI1684" s="271"/>
      <c r="EJ1684" s="271"/>
      <c r="EK1684" s="271"/>
      <c r="EL1684" s="271"/>
      <c r="EM1684" s="271"/>
      <c r="EN1684" s="271"/>
      <c r="EO1684" s="271"/>
      <c r="EP1684" s="271"/>
      <c r="EQ1684" s="271"/>
      <c r="ER1684" s="271"/>
      <c r="ES1684" s="271"/>
      <c r="ET1684" s="271"/>
      <c r="EU1684" s="271"/>
      <c r="EV1684" s="271"/>
      <c r="EW1684" s="271"/>
      <c r="EX1684" s="271"/>
      <c r="EY1684" s="271"/>
      <c r="EZ1684" s="271"/>
      <c r="FA1684" s="271"/>
      <c r="FB1684" s="271"/>
      <c r="FC1684" s="271"/>
      <c r="FD1684" s="271"/>
      <c r="FE1684" s="271"/>
      <c r="FF1684" s="271"/>
      <c r="FG1684" s="271"/>
      <c r="FH1684" s="271"/>
      <c r="FI1684" s="271"/>
      <c r="FJ1684" s="271"/>
      <c r="FK1684" s="271"/>
      <c r="FL1684" s="271"/>
      <c r="FM1684" s="271"/>
      <c r="FN1684" s="271"/>
      <c r="FO1684" s="271"/>
      <c r="FP1684" s="271"/>
      <c r="FQ1684" s="271"/>
      <c r="FR1684" s="271"/>
      <c r="FS1684" s="271"/>
      <c r="FT1684" s="271"/>
      <c r="FU1684" s="271"/>
      <c r="FV1684" s="271"/>
      <c r="FW1684" s="271"/>
      <c r="FX1684" s="271"/>
      <c r="FY1684" s="271"/>
      <c r="FZ1684" s="271"/>
      <c r="GA1684" s="271"/>
      <c r="GB1684" s="271"/>
      <c r="GC1684" s="271"/>
      <c r="GD1684" s="271"/>
      <c r="GE1684" s="271"/>
      <c r="GF1684" s="271"/>
      <c r="GG1684" s="271"/>
      <c r="GH1684" s="271"/>
      <c r="GI1684" s="271"/>
      <c r="GJ1684" s="271"/>
      <c r="GK1684" s="271"/>
      <c r="GL1684" s="271"/>
      <c r="GM1684" s="271"/>
      <c r="GN1684" s="271"/>
      <c r="GO1684" s="271"/>
      <c r="GP1684" s="271"/>
      <c r="GQ1684" s="271"/>
      <c r="GR1684" s="271"/>
      <c r="GS1684" s="271"/>
      <c r="GT1684" s="271"/>
      <c r="GU1684" s="271"/>
      <c r="GV1684" s="271"/>
      <c r="GW1684" s="271"/>
      <c r="GX1684" s="271"/>
      <c r="GY1684" s="271"/>
      <c r="GZ1684" s="271"/>
      <c r="HA1684" s="271"/>
      <c r="HB1684" s="271"/>
      <c r="HC1684" s="271"/>
      <c r="HD1684" s="271"/>
      <c r="HE1684" s="271"/>
      <c r="HF1684" s="271"/>
      <c r="HG1684" s="271"/>
      <c r="HH1684" s="271"/>
      <c r="HI1684" s="271"/>
      <c r="HJ1684" s="271"/>
      <c r="HK1684" s="271"/>
      <c r="HL1684" s="271"/>
      <c r="HM1684" s="271"/>
      <c r="HN1684" s="271"/>
      <c r="HO1684" s="271"/>
      <c r="HP1684" s="271"/>
      <c r="HQ1684" s="271"/>
      <c r="HR1684" s="271"/>
      <c r="HS1684" s="271"/>
      <c r="HT1684" s="271"/>
      <c r="HU1684" s="271"/>
      <c r="HV1684" s="271"/>
      <c r="HW1684" s="271"/>
      <c r="HX1684" s="271"/>
      <c r="HY1684" s="271"/>
      <c r="HZ1684" s="271"/>
      <c r="IA1684" s="271"/>
      <c r="IB1684" s="271"/>
      <c r="IC1684" s="271"/>
      <c r="ID1684" s="271"/>
      <c r="IE1684" s="271"/>
      <c r="IF1684" s="271"/>
      <c r="IG1684" s="271"/>
      <c r="IH1684" s="271"/>
      <c r="II1684" s="271"/>
      <c r="IJ1684" s="271"/>
      <c r="IK1684" s="271"/>
      <c r="IL1684" s="271"/>
      <c r="IM1684" s="271"/>
      <c r="IN1684" s="271"/>
      <c r="IO1684" s="271"/>
      <c r="IP1684" s="271"/>
      <c r="IQ1684" s="271"/>
      <c r="IR1684" s="271"/>
      <c r="IS1684" s="271"/>
      <c r="IT1684" s="271"/>
      <c r="IU1684" s="271"/>
      <c r="IV1684" s="271"/>
    </row>
    <row r="1685" spans="1:256" s="250" customFormat="1" x14ac:dyDescent="0.2">
      <c r="A1685" s="240" t="s">
        <v>1247</v>
      </c>
      <c r="B1685" s="278">
        <v>39871.409722222219</v>
      </c>
      <c r="C1685" s="278">
        <v>39871.805555555555</v>
      </c>
      <c r="D1685" s="240" t="s">
        <v>1536</v>
      </c>
      <c r="E1685" s="240" t="s">
        <v>1537</v>
      </c>
      <c r="F1685" s="240"/>
      <c r="G1685" s="240">
        <v>50</v>
      </c>
      <c r="H1685" s="240"/>
      <c r="I1685" s="240"/>
      <c r="J1685" s="240"/>
      <c r="K1685" s="240"/>
      <c r="L1685" s="240"/>
      <c r="M1685" s="240">
        <v>983.7</v>
      </c>
      <c r="N1685" s="240"/>
      <c r="O1685" s="240">
        <v>222</v>
      </c>
      <c r="P1685" s="240"/>
      <c r="Q1685" s="240">
        <v>414</v>
      </c>
      <c r="R1685" s="240"/>
      <c r="S1685" s="240">
        <v>2.3E-2</v>
      </c>
      <c r="T1685" s="240"/>
      <c r="U1685" s="240">
        <v>1.47</v>
      </c>
      <c r="V1685" s="240"/>
      <c r="W1685" s="240">
        <v>10.1</v>
      </c>
      <c r="X1685" s="240"/>
      <c r="Y1685" s="240">
        <v>534</v>
      </c>
      <c r="Z1685" s="240"/>
      <c r="AA1685" s="240">
        <v>920</v>
      </c>
      <c r="AB1685" s="240"/>
      <c r="AC1685" s="240">
        <v>3130</v>
      </c>
      <c r="AD1685" s="240" t="s">
        <v>1784</v>
      </c>
      <c r="AE1685" s="240">
        <v>20</v>
      </c>
      <c r="AF1685" s="240"/>
      <c r="AG1685" s="240">
        <v>120</v>
      </c>
      <c r="AH1685" s="240"/>
      <c r="AI1685" s="240">
        <v>19</v>
      </c>
      <c r="AJ1685" s="240" t="s">
        <v>1784</v>
      </c>
      <c r="AK1685" s="240">
        <v>2.5</v>
      </c>
      <c r="AL1685" s="240"/>
      <c r="AM1685" s="240">
        <v>7.57</v>
      </c>
      <c r="AN1685" s="240"/>
      <c r="AO1685" s="240">
        <v>157</v>
      </c>
      <c r="AP1685" s="240"/>
      <c r="AQ1685" s="240">
        <v>9.6999999999999993</v>
      </c>
      <c r="AR1685" s="240"/>
      <c r="AS1685" s="240"/>
      <c r="AT1685" s="240"/>
      <c r="AU1685" s="240"/>
      <c r="AV1685" s="240"/>
      <c r="AW1685" s="240"/>
      <c r="AX1685" s="240"/>
      <c r="AY1685" s="240"/>
      <c r="AZ1685" s="240"/>
      <c r="BA1685" s="240">
        <v>23</v>
      </c>
      <c r="BB1685" s="240"/>
      <c r="BC1685" s="240"/>
      <c r="BD1685" s="240"/>
      <c r="BE1685" s="240"/>
      <c r="BF1685" s="240"/>
      <c r="BG1685" s="240"/>
      <c r="BH1685" s="240"/>
      <c r="BI1685" s="240"/>
      <c r="BJ1685" s="240"/>
      <c r="BK1685" s="240"/>
      <c r="BL1685" s="240"/>
      <c r="BM1685" s="240"/>
      <c r="BN1685" s="240"/>
      <c r="BO1685" s="240"/>
      <c r="BP1685" s="240"/>
      <c r="BQ1685" s="240"/>
      <c r="BR1685" s="240"/>
      <c r="BS1685" s="240"/>
      <c r="BT1685" s="240"/>
      <c r="BU1685" s="240"/>
      <c r="BV1685" s="240"/>
      <c r="BW1685" s="240"/>
      <c r="BX1685" s="240"/>
      <c r="BY1685" s="240"/>
      <c r="BZ1685" s="240"/>
      <c r="CA1685" s="240">
        <v>7.1</v>
      </c>
      <c r="CB1685" s="240"/>
      <c r="CC1685" s="240">
        <v>0.46</v>
      </c>
      <c r="CD1685" s="240" t="s">
        <v>1784</v>
      </c>
      <c r="CE1685" s="240">
        <v>20</v>
      </c>
      <c r="CF1685" s="240"/>
      <c r="CG1685" s="240"/>
      <c r="CH1685" s="240"/>
      <c r="CI1685" s="240"/>
      <c r="CJ1685" s="240"/>
      <c r="CK1685" s="240"/>
      <c r="CL1685" s="240"/>
      <c r="CM1685" s="240"/>
      <c r="CN1685" s="240"/>
      <c r="CO1685" s="240"/>
      <c r="CP1685" s="240"/>
      <c r="CQ1685" s="240"/>
      <c r="CR1685" s="240"/>
      <c r="CS1685" s="240"/>
      <c r="CT1685" s="240"/>
      <c r="CU1685" s="240"/>
      <c r="CV1685" s="240"/>
      <c r="CW1685" s="240"/>
      <c r="CX1685" s="271"/>
      <c r="CY1685" s="271"/>
      <c r="CZ1685" s="271"/>
      <c r="DA1685" s="271"/>
      <c r="DB1685" s="271"/>
      <c r="DC1685" s="271"/>
      <c r="DD1685" s="271"/>
      <c r="DE1685" s="271"/>
      <c r="DF1685" s="271"/>
      <c r="DG1685" s="271"/>
      <c r="DH1685" s="271"/>
      <c r="DI1685" s="271"/>
      <c r="DJ1685" s="271"/>
      <c r="DK1685" s="271"/>
      <c r="DL1685" s="271"/>
      <c r="DM1685" s="271"/>
      <c r="DN1685" s="271"/>
      <c r="DO1685" s="271"/>
      <c r="DP1685" s="271"/>
      <c r="DQ1685" s="271"/>
      <c r="DR1685" s="271"/>
      <c r="DS1685" s="271"/>
      <c r="DT1685" s="271"/>
      <c r="DU1685" s="271"/>
      <c r="DV1685" s="271"/>
      <c r="DW1685" s="271"/>
      <c r="DX1685" s="271"/>
      <c r="DY1685" s="271"/>
      <c r="DZ1685" s="271"/>
      <c r="EA1685" s="271"/>
      <c r="EB1685" s="271"/>
      <c r="EC1685" s="271"/>
      <c r="ED1685" s="271"/>
      <c r="EE1685" s="271"/>
      <c r="EF1685" s="271"/>
      <c r="EG1685" s="271"/>
      <c r="EH1685" s="271"/>
      <c r="EI1685" s="271"/>
      <c r="EJ1685" s="271"/>
      <c r="EK1685" s="271"/>
      <c r="EL1685" s="271"/>
      <c r="EM1685" s="271"/>
      <c r="EN1685" s="271"/>
      <c r="EO1685" s="271"/>
      <c r="EP1685" s="271"/>
      <c r="EQ1685" s="271"/>
      <c r="ER1685" s="271"/>
      <c r="ES1685" s="271"/>
      <c r="ET1685" s="271"/>
      <c r="EU1685" s="271"/>
      <c r="EV1685" s="271"/>
      <c r="EW1685" s="271"/>
      <c r="EX1685" s="271"/>
      <c r="EY1685" s="271"/>
      <c r="EZ1685" s="271"/>
      <c r="FA1685" s="271"/>
      <c r="FB1685" s="271"/>
      <c r="FC1685" s="271"/>
      <c r="FD1685" s="271"/>
      <c r="FE1685" s="271"/>
      <c r="FF1685" s="271"/>
      <c r="FG1685" s="271"/>
      <c r="FH1685" s="271"/>
      <c r="FI1685" s="271"/>
      <c r="FJ1685" s="271"/>
      <c r="FK1685" s="271"/>
      <c r="FL1685" s="271"/>
      <c r="FM1685" s="271"/>
      <c r="FN1685" s="271"/>
      <c r="FO1685" s="271"/>
      <c r="FP1685" s="271"/>
      <c r="FQ1685" s="271"/>
      <c r="FR1685" s="271"/>
      <c r="FS1685" s="271"/>
      <c r="FT1685" s="271"/>
      <c r="FU1685" s="271"/>
      <c r="FV1685" s="271"/>
      <c r="FW1685" s="271"/>
      <c r="FX1685" s="271"/>
      <c r="FY1685" s="271"/>
      <c r="FZ1685" s="271"/>
      <c r="GA1685" s="271"/>
      <c r="GB1685" s="271"/>
      <c r="GC1685" s="271"/>
      <c r="GD1685" s="271"/>
      <c r="GE1685" s="271"/>
      <c r="GF1685" s="271"/>
      <c r="GG1685" s="271"/>
      <c r="GH1685" s="271"/>
      <c r="GI1685" s="271"/>
      <c r="GJ1685" s="271"/>
      <c r="GK1685" s="271"/>
      <c r="GL1685" s="271"/>
      <c r="GM1685" s="271"/>
      <c r="GN1685" s="271"/>
      <c r="GO1685" s="271"/>
      <c r="GP1685" s="271"/>
      <c r="GQ1685" s="271"/>
      <c r="GR1685" s="271"/>
      <c r="GS1685" s="271"/>
      <c r="GT1685" s="271"/>
      <c r="GU1685" s="271"/>
      <c r="GV1685" s="271"/>
      <c r="GW1685" s="271"/>
      <c r="GX1685" s="271"/>
      <c r="GY1685" s="271"/>
      <c r="GZ1685" s="271"/>
      <c r="HA1685" s="271"/>
      <c r="HB1685" s="271"/>
      <c r="HC1685" s="271"/>
      <c r="HD1685" s="271"/>
      <c r="HE1685" s="271"/>
      <c r="HF1685" s="271"/>
      <c r="HG1685" s="271"/>
      <c r="HH1685" s="271"/>
      <c r="HI1685" s="271"/>
      <c r="HJ1685" s="271"/>
      <c r="HK1685" s="271"/>
      <c r="HL1685" s="271"/>
      <c r="HM1685" s="271"/>
      <c r="HN1685" s="271"/>
      <c r="HO1685" s="271"/>
      <c r="HP1685" s="271"/>
      <c r="HQ1685" s="271"/>
      <c r="HR1685" s="271"/>
      <c r="HS1685" s="271"/>
      <c r="HT1685" s="271"/>
      <c r="HU1685" s="271"/>
      <c r="HV1685" s="271"/>
      <c r="HW1685" s="271"/>
      <c r="HX1685" s="271"/>
      <c r="HY1685" s="271"/>
      <c r="HZ1685" s="271"/>
      <c r="IA1685" s="271"/>
      <c r="IB1685" s="271"/>
      <c r="IC1685" s="271"/>
      <c r="ID1685" s="271"/>
      <c r="IE1685" s="271"/>
      <c r="IF1685" s="271"/>
      <c r="IG1685" s="271"/>
      <c r="IH1685" s="271"/>
      <c r="II1685" s="271"/>
      <c r="IJ1685" s="271"/>
      <c r="IK1685" s="271"/>
      <c r="IL1685" s="271"/>
      <c r="IM1685" s="271"/>
      <c r="IN1685" s="271"/>
      <c r="IO1685" s="271"/>
      <c r="IP1685" s="271"/>
      <c r="IQ1685" s="271"/>
      <c r="IR1685" s="271"/>
      <c r="IS1685" s="271"/>
      <c r="IT1685" s="271"/>
      <c r="IU1685" s="271"/>
      <c r="IV1685" s="271"/>
    </row>
    <row r="1686" spans="1:256" s="250" customFormat="1" x14ac:dyDescent="0.2">
      <c r="A1686" s="240" t="s">
        <v>1247</v>
      </c>
      <c r="B1686" s="278">
        <v>39901.052083333336</v>
      </c>
      <c r="C1686" s="278">
        <v>39901.833333333336</v>
      </c>
      <c r="D1686" s="240" t="s">
        <v>1538</v>
      </c>
      <c r="E1686" s="240" t="s">
        <v>1539</v>
      </c>
      <c r="F1686" s="240"/>
      <c r="G1686" s="240">
        <v>50</v>
      </c>
      <c r="H1686" s="240"/>
      <c r="I1686" s="240"/>
      <c r="J1686" s="240"/>
      <c r="K1686" s="240"/>
      <c r="L1686" s="240"/>
      <c r="M1686" s="240">
        <v>1752.1</v>
      </c>
      <c r="N1686" s="240" t="s">
        <v>1934</v>
      </c>
      <c r="O1686" s="240">
        <v>502</v>
      </c>
      <c r="P1686" s="240"/>
      <c r="Q1686" s="240">
        <v>2250</v>
      </c>
      <c r="R1686" s="240" t="s">
        <v>1784</v>
      </c>
      <c r="S1686" s="240">
        <v>1.4999999999999999E-2</v>
      </c>
      <c r="T1686" s="240"/>
      <c r="U1686" s="240">
        <v>1.02</v>
      </c>
      <c r="V1686" s="240"/>
      <c r="W1686" s="240">
        <v>8.8000000000000007</v>
      </c>
      <c r="X1686" s="240"/>
      <c r="Y1686" s="240">
        <v>1130</v>
      </c>
      <c r="Z1686" s="240"/>
      <c r="AA1686" s="240">
        <v>1860</v>
      </c>
      <c r="AB1686" s="240"/>
      <c r="AC1686" s="240">
        <v>5960</v>
      </c>
      <c r="AD1686" s="240" t="s">
        <v>1784</v>
      </c>
      <c r="AE1686" s="240">
        <v>20</v>
      </c>
      <c r="AF1686" s="240"/>
      <c r="AG1686" s="240">
        <v>420</v>
      </c>
      <c r="AH1686" s="240" t="s">
        <v>1784</v>
      </c>
      <c r="AI1686" s="240">
        <v>5</v>
      </c>
      <c r="AJ1686" s="240" t="s">
        <v>1784</v>
      </c>
      <c r="AK1686" s="240">
        <v>2.5</v>
      </c>
      <c r="AL1686" s="240"/>
      <c r="AM1686" s="240">
        <v>7.21</v>
      </c>
      <c r="AN1686" s="240"/>
      <c r="AO1686" s="240">
        <v>147</v>
      </c>
      <c r="AP1686" s="240"/>
      <c r="AQ1686" s="240">
        <v>29</v>
      </c>
      <c r="AR1686" s="240"/>
      <c r="AS1686" s="240"/>
      <c r="AT1686" s="240"/>
      <c r="AU1686" s="240"/>
      <c r="AV1686" s="240"/>
      <c r="AW1686" s="240"/>
      <c r="AX1686" s="240"/>
      <c r="AY1686" s="240"/>
      <c r="AZ1686" s="240"/>
      <c r="BA1686" s="240">
        <v>46</v>
      </c>
      <c r="BB1686" s="240"/>
      <c r="BC1686" s="240"/>
      <c r="BD1686" s="240"/>
      <c r="BE1686" s="240"/>
      <c r="BF1686" s="240"/>
      <c r="BG1686" s="240"/>
      <c r="BH1686" s="240"/>
      <c r="BI1686" s="240"/>
      <c r="BJ1686" s="240"/>
      <c r="BK1686" s="240"/>
      <c r="BL1686" s="240"/>
      <c r="BM1686" s="240"/>
      <c r="BN1686" s="240"/>
      <c r="BO1686" s="240"/>
      <c r="BP1686" s="240"/>
      <c r="BQ1686" s="240"/>
      <c r="BR1686" s="240"/>
      <c r="BS1686" s="240"/>
      <c r="BT1686" s="240"/>
      <c r="BU1686" s="240"/>
      <c r="BV1686" s="240"/>
      <c r="BW1686" s="240"/>
      <c r="BX1686" s="240"/>
      <c r="BY1686" s="240"/>
      <c r="BZ1686" s="240"/>
      <c r="CA1686" s="240">
        <v>18</v>
      </c>
      <c r="CB1686" s="240"/>
      <c r="CC1686" s="240">
        <v>0.68</v>
      </c>
      <c r="CD1686" s="240" t="s">
        <v>1784</v>
      </c>
      <c r="CE1686" s="240">
        <v>20</v>
      </c>
      <c r="CF1686" s="240"/>
      <c r="CG1686" s="240"/>
      <c r="CH1686" s="240"/>
      <c r="CI1686" s="240"/>
      <c r="CJ1686" s="240"/>
      <c r="CK1686" s="240"/>
      <c r="CL1686" s="240"/>
      <c r="CM1686" s="240"/>
      <c r="CN1686" s="240"/>
      <c r="CO1686" s="240"/>
      <c r="CP1686" s="240"/>
      <c r="CQ1686" s="240"/>
      <c r="CR1686" s="240"/>
      <c r="CS1686" s="240"/>
      <c r="CT1686" s="240"/>
      <c r="CU1686" s="240"/>
      <c r="CV1686" s="240"/>
      <c r="CW1686" s="240"/>
      <c r="CX1686" s="271"/>
      <c r="CY1686" s="271"/>
      <c r="CZ1686" s="271"/>
      <c r="DA1686" s="271"/>
      <c r="DB1686" s="271"/>
      <c r="DC1686" s="271"/>
      <c r="DD1686" s="271"/>
      <c r="DE1686" s="271"/>
      <c r="DF1686" s="271"/>
      <c r="DG1686" s="271"/>
      <c r="DH1686" s="271"/>
      <c r="DI1686" s="271"/>
      <c r="DJ1686" s="271"/>
      <c r="DK1686" s="271"/>
      <c r="DL1686" s="271"/>
      <c r="DM1686" s="271"/>
      <c r="DN1686" s="271"/>
      <c r="DO1686" s="271"/>
      <c r="DP1686" s="271"/>
      <c r="DQ1686" s="271"/>
      <c r="DR1686" s="271"/>
      <c r="DS1686" s="271"/>
      <c r="DT1686" s="271"/>
      <c r="DU1686" s="271"/>
      <c r="DV1686" s="271"/>
      <c r="DW1686" s="271"/>
      <c r="DX1686" s="271"/>
      <c r="DY1686" s="271"/>
      <c r="DZ1686" s="271"/>
      <c r="EA1686" s="271"/>
      <c r="EB1686" s="271"/>
      <c r="EC1686" s="271"/>
      <c r="ED1686" s="271"/>
      <c r="EE1686" s="271"/>
      <c r="EF1686" s="271"/>
      <c r="EG1686" s="271"/>
      <c r="EH1686" s="271"/>
      <c r="EI1686" s="271"/>
      <c r="EJ1686" s="271"/>
      <c r="EK1686" s="271"/>
      <c r="EL1686" s="271"/>
      <c r="EM1686" s="271"/>
      <c r="EN1686" s="271"/>
      <c r="EO1686" s="271"/>
      <c r="EP1686" s="271"/>
      <c r="EQ1686" s="271"/>
      <c r="ER1686" s="271"/>
      <c r="ES1686" s="271"/>
      <c r="ET1686" s="271"/>
      <c r="EU1686" s="271"/>
      <c r="EV1686" s="271"/>
      <c r="EW1686" s="271"/>
      <c r="EX1686" s="271"/>
      <c r="EY1686" s="271"/>
      <c r="EZ1686" s="271"/>
      <c r="FA1686" s="271"/>
      <c r="FB1686" s="271"/>
      <c r="FC1686" s="271"/>
      <c r="FD1686" s="271"/>
      <c r="FE1686" s="271"/>
      <c r="FF1686" s="271"/>
      <c r="FG1686" s="271"/>
      <c r="FH1686" s="271"/>
      <c r="FI1686" s="271"/>
      <c r="FJ1686" s="271"/>
      <c r="FK1686" s="271"/>
      <c r="FL1686" s="271"/>
      <c r="FM1686" s="271"/>
      <c r="FN1686" s="271"/>
      <c r="FO1686" s="271"/>
      <c r="FP1686" s="271"/>
      <c r="FQ1686" s="271"/>
      <c r="FR1686" s="271"/>
      <c r="FS1686" s="271"/>
      <c r="FT1686" s="271"/>
      <c r="FU1686" s="271"/>
      <c r="FV1686" s="271"/>
      <c r="FW1686" s="271"/>
      <c r="FX1686" s="271"/>
      <c r="FY1686" s="271"/>
      <c r="FZ1686" s="271"/>
      <c r="GA1686" s="271"/>
      <c r="GB1686" s="271"/>
      <c r="GC1686" s="271"/>
      <c r="GD1686" s="271"/>
      <c r="GE1686" s="271"/>
      <c r="GF1686" s="271"/>
      <c r="GG1686" s="271"/>
      <c r="GH1686" s="271"/>
      <c r="GI1686" s="271"/>
      <c r="GJ1686" s="271"/>
      <c r="GK1686" s="271"/>
      <c r="GL1686" s="271"/>
      <c r="GM1686" s="271"/>
      <c r="GN1686" s="271"/>
      <c r="GO1686" s="271"/>
      <c r="GP1686" s="271"/>
      <c r="GQ1686" s="271"/>
      <c r="GR1686" s="271"/>
      <c r="GS1686" s="271"/>
      <c r="GT1686" s="271"/>
      <c r="GU1686" s="271"/>
      <c r="GV1686" s="271"/>
      <c r="GW1686" s="271"/>
      <c r="GX1686" s="271"/>
      <c r="GY1686" s="271"/>
      <c r="GZ1686" s="271"/>
      <c r="HA1686" s="271"/>
      <c r="HB1686" s="271"/>
      <c r="HC1686" s="271"/>
      <c r="HD1686" s="271"/>
      <c r="HE1686" s="271"/>
      <c r="HF1686" s="271"/>
      <c r="HG1686" s="271"/>
      <c r="HH1686" s="271"/>
      <c r="HI1686" s="271"/>
      <c r="HJ1686" s="271"/>
      <c r="HK1686" s="271"/>
      <c r="HL1686" s="271"/>
      <c r="HM1686" s="271"/>
      <c r="HN1686" s="271"/>
      <c r="HO1686" s="271"/>
      <c r="HP1686" s="271"/>
      <c r="HQ1686" s="271"/>
      <c r="HR1686" s="271"/>
      <c r="HS1686" s="271"/>
      <c r="HT1686" s="271"/>
      <c r="HU1686" s="271"/>
      <c r="HV1686" s="271"/>
      <c r="HW1686" s="271"/>
      <c r="HX1686" s="271"/>
      <c r="HY1686" s="271"/>
      <c r="HZ1686" s="271"/>
      <c r="IA1686" s="271"/>
      <c r="IB1686" s="271"/>
      <c r="IC1686" s="271"/>
      <c r="ID1686" s="271"/>
      <c r="IE1686" s="271"/>
      <c r="IF1686" s="271"/>
      <c r="IG1686" s="271"/>
      <c r="IH1686" s="271"/>
      <c r="II1686" s="271"/>
      <c r="IJ1686" s="271"/>
      <c r="IK1686" s="271"/>
      <c r="IL1686" s="271"/>
      <c r="IM1686" s="271"/>
      <c r="IN1686" s="271"/>
      <c r="IO1686" s="271"/>
      <c r="IP1686" s="271"/>
      <c r="IQ1686" s="271"/>
      <c r="IR1686" s="271"/>
      <c r="IS1686" s="271"/>
      <c r="IT1686" s="271"/>
      <c r="IU1686" s="271"/>
      <c r="IV1686" s="271"/>
    </row>
    <row r="1687" spans="1:256" s="250" customFormat="1" x14ac:dyDescent="0.2">
      <c r="A1687" s="240" t="s">
        <v>1247</v>
      </c>
      <c r="B1687" s="278">
        <v>39924.447916666664</v>
      </c>
      <c r="C1687" s="278">
        <v>39924.732638888891</v>
      </c>
      <c r="D1687" s="240" t="s">
        <v>1540</v>
      </c>
      <c r="E1687" s="240" t="s">
        <v>1541</v>
      </c>
      <c r="F1687" s="240"/>
      <c r="G1687" s="240">
        <v>50</v>
      </c>
      <c r="H1687" s="240"/>
      <c r="I1687" s="240"/>
      <c r="J1687" s="240"/>
      <c r="K1687" s="240"/>
      <c r="L1687" s="240"/>
      <c r="M1687" s="240">
        <v>964.42</v>
      </c>
      <c r="N1687" s="240"/>
      <c r="O1687" s="240">
        <v>20.100000000000001</v>
      </c>
      <c r="P1687" s="240"/>
      <c r="Q1687" s="240">
        <v>46.2</v>
      </c>
      <c r="R1687" s="240" t="s">
        <v>1784</v>
      </c>
      <c r="S1687" s="240">
        <v>1.4999999999999999E-2</v>
      </c>
      <c r="T1687" s="240"/>
      <c r="U1687" s="240">
        <v>0.63</v>
      </c>
      <c r="V1687" s="240"/>
      <c r="W1687" s="240">
        <v>6.6</v>
      </c>
      <c r="X1687" s="240"/>
      <c r="Y1687" s="240">
        <v>156</v>
      </c>
      <c r="Z1687" s="240"/>
      <c r="AA1687" s="240">
        <v>271</v>
      </c>
      <c r="AB1687" s="240"/>
      <c r="AC1687" s="240">
        <v>1220</v>
      </c>
      <c r="AD1687" s="240" t="s">
        <v>1784</v>
      </c>
      <c r="AE1687" s="240">
        <v>20</v>
      </c>
      <c r="AF1687" s="240" t="s">
        <v>1784</v>
      </c>
      <c r="AG1687" s="240">
        <v>20</v>
      </c>
      <c r="AH1687" s="240" t="s">
        <v>1784</v>
      </c>
      <c r="AI1687" s="240">
        <v>5</v>
      </c>
      <c r="AJ1687" s="240" t="s">
        <v>1784</v>
      </c>
      <c r="AK1687" s="240">
        <v>2.5</v>
      </c>
      <c r="AL1687" s="240"/>
      <c r="AM1687" s="240">
        <v>8.01</v>
      </c>
      <c r="AN1687" s="240"/>
      <c r="AO1687" s="240">
        <v>171</v>
      </c>
      <c r="AP1687" s="240"/>
      <c r="AQ1687" s="240">
        <v>2.2999999999999998</v>
      </c>
      <c r="AR1687" s="240"/>
      <c r="AS1687" s="240"/>
      <c r="AT1687" s="240"/>
      <c r="AU1687" s="240"/>
      <c r="AV1687" s="240"/>
      <c r="AW1687" s="240"/>
      <c r="AX1687" s="240"/>
      <c r="AY1687" s="240"/>
      <c r="AZ1687" s="240"/>
      <c r="BA1687" s="240">
        <v>9</v>
      </c>
      <c r="BB1687" s="240"/>
      <c r="BC1687" s="240"/>
      <c r="BD1687" s="240"/>
      <c r="BE1687" s="240"/>
      <c r="BF1687" s="240"/>
      <c r="BG1687" s="240"/>
      <c r="BH1687" s="240"/>
      <c r="BI1687" s="240"/>
      <c r="BJ1687" s="240"/>
      <c r="BK1687" s="240"/>
      <c r="BL1687" s="240"/>
      <c r="BM1687" s="240"/>
      <c r="BN1687" s="240"/>
      <c r="BO1687" s="240"/>
      <c r="BP1687" s="240"/>
      <c r="BQ1687" s="240"/>
      <c r="BR1687" s="240"/>
      <c r="BS1687" s="240"/>
      <c r="BT1687" s="240"/>
      <c r="BU1687" s="240"/>
      <c r="BV1687" s="240"/>
      <c r="BW1687" s="240"/>
      <c r="BX1687" s="240"/>
      <c r="BY1687" s="240"/>
      <c r="BZ1687" s="240"/>
      <c r="CA1687" s="240">
        <v>2.2000000000000002</v>
      </c>
      <c r="CB1687" s="240" t="s">
        <v>1784</v>
      </c>
      <c r="CC1687" s="240">
        <v>0.25</v>
      </c>
      <c r="CD1687" s="240" t="s">
        <v>1784</v>
      </c>
      <c r="CE1687" s="240">
        <v>20</v>
      </c>
      <c r="CF1687" s="240"/>
      <c r="CG1687" s="240"/>
      <c r="CH1687" s="240"/>
      <c r="CI1687" s="240"/>
      <c r="CJ1687" s="240"/>
      <c r="CK1687" s="240"/>
      <c r="CL1687" s="240"/>
      <c r="CM1687" s="240"/>
      <c r="CN1687" s="240"/>
      <c r="CO1687" s="240"/>
      <c r="CP1687" s="240"/>
      <c r="CQ1687" s="240"/>
      <c r="CR1687" s="240"/>
      <c r="CS1687" s="240"/>
      <c r="CT1687" s="240"/>
      <c r="CU1687" s="240"/>
      <c r="CV1687" s="240"/>
      <c r="CW1687" s="240"/>
      <c r="CX1687" s="271"/>
      <c r="CY1687" s="271"/>
      <c r="CZ1687" s="271"/>
      <c r="DA1687" s="271"/>
      <c r="DB1687" s="271"/>
      <c r="DC1687" s="271"/>
      <c r="DD1687" s="271"/>
      <c r="DE1687" s="271"/>
      <c r="DF1687" s="271"/>
      <c r="DG1687" s="271"/>
      <c r="DH1687" s="271"/>
      <c r="DI1687" s="271"/>
      <c r="DJ1687" s="271"/>
      <c r="DK1687" s="271"/>
      <c r="DL1687" s="271"/>
      <c r="DM1687" s="271"/>
      <c r="DN1687" s="271"/>
      <c r="DO1687" s="271"/>
      <c r="DP1687" s="271"/>
      <c r="DQ1687" s="271"/>
      <c r="DR1687" s="271"/>
      <c r="DS1687" s="271"/>
      <c r="DT1687" s="271"/>
      <c r="DU1687" s="271"/>
      <c r="DV1687" s="271"/>
      <c r="DW1687" s="271"/>
      <c r="DX1687" s="271"/>
      <c r="DY1687" s="271"/>
      <c r="DZ1687" s="271"/>
      <c r="EA1687" s="271"/>
      <c r="EB1687" s="271"/>
      <c r="EC1687" s="271"/>
      <c r="ED1687" s="271"/>
      <c r="EE1687" s="271"/>
      <c r="EF1687" s="271"/>
      <c r="EG1687" s="271"/>
      <c r="EH1687" s="271"/>
      <c r="EI1687" s="271"/>
      <c r="EJ1687" s="271"/>
      <c r="EK1687" s="271"/>
      <c r="EL1687" s="271"/>
      <c r="EM1687" s="271"/>
      <c r="EN1687" s="271"/>
      <c r="EO1687" s="271"/>
      <c r="EP1687" s="271"/>
      <c r="EQ1687" s="271"/>
      <c r="ER1687" s="271"/>
      <c r="ES1687" s="271"/>
      <c r="ET1687" s="271"/>
      <c r="EU1687" s="271"/>
      <c r="EV1687" s="271"/>
      <c r="EW1687" s="271"/>
      <c r="EX1687" s="271"/>
      <c r="EY1687" s="271"/>
      <c r="EZ1687" s="271"/>
      <c r="FA1687" s="271"/>
      <c r="FB1687" s="271"/>
      <c r="FC1687" s="271"/>
      <c r="FD1687" s="271"/>
      <c r="FE1687" s="271"/>
      <c r="FF1687" s="271"/>
      <c r="FG1687" s="271"/>
      <c r="FH1687" s="271"/>
      <c r="FI1687" s="271"/>
      <c r="FJ1687" s="271"/>
      <c r="FK1687" s="271"/>
      <c r="FL1687" s="271"/>
      <c r="FM1687" s="271"/>
      <c r="FN1687" s="271"/>
      <c r="FO1687" s="271"/>
      <c r="FP1687" s="271"/>
      <c r="FQ1687" s="271"/>
      <c r="FR1687" s="271"/>
      <c r="FS1687" s="271"/>
      <c r="FT1687" s="271"/>
      <c r="FU1687" s="271"/>
      <c r="FV1687" s="271"/>
      <c r="FW1687" s="271"/>
      <c r="FX1687" s="271"/>
      <c r="FY1687" s="271"/>
      <c r="FZ1687" s="271"/>
      <c r="GA1687" s="271"/>
      <c r="GB1687" s="271"/>
      <c r="GC1687" s="271"/>
      <c r="GD1687" s="271"/>
      <c r="GE1687" s="271"/>
      <c r="GF1687" s="271"/>
      <c r="GG1687" s="271"/>
      <c r="GH1687" s="271"/>
      <c r="GI1687" s="271"/>
      <c r="GJ1687" s="271"/>
      <c r="GK1687" s="271"/>
      <c r="GL1687" s="271"/>
      <c r="GM1687" s="271"/>
      <c r="GN1687" s="271"/>
      <c r="GO1687" s="271"/>
      <c r="GP1687" s="271"/>
      <c r="GQ1687" s="271"/>
      <c r="GR1687" s="271"/>
      <c r="GS1687" s="271"/>
      <c r="GT1687" s="271"/>
      <c r="GU1687" s="271"/>
      <c r="GV1687" s="271"/>
      <c r="GW1687" s="271"/>
      <c r="GX1687" s="271"/>
      <c r="GY1687" s="271"/>
      <c r="GZ1687" s="271"/>
      <c r="HA1687" s="271"/>
      <c r="HB1687" s="271"/>
      <c r="HC1687" s="271"/>
      <c r="HD1687" s="271"/>
      <c r="HE1687" s="271"/>
      <c r="HF1687" s="271"/>
      <c r="HG1687" s="271"/>
      <c r="HH1687" s="271"/>
      <c r="HI1687" s="271"/>
      <c r="HJ1687" s="271"/>
      <c r="HK1687" s="271"/>
      <c r="HL1687" s="271"/>
      <c r="HM1687" s="271"/>
      <c r="HN1687" s="271"/>
      <c r="HO1687" s="271"/>
      <c r="HP1687" s="271"/>
      <c r="HQ1687" s="271"/>
      <c r="HR1687" s="271"/>
      <c r="HS1687" s="271"/>
      <c r="HT1687" s="271"/>
      <c r="HU1687" s="271"/>
      <c r="HV1687" s="271"/>
      <c r="HW1687" s="271"/>
      <c r="HX1687" s="271"/>
      <c r="HY1687" s="271"/>
      <c r="HZ1687" s="271"/>
      <c r="IA1687" s="271"/>
      <c r="IB1687" s="271"/>
      <c r="IC1687" s="271"/>
      <c r="ID1687" s="271"/>
      <c r="IE1687" s="271"/>
      <c r="IF1687" s="271"/>
      <c r="IG1687" s="271"/>
      <c r="IH1687" s="271"/>
      <c r="II1687" s="271"/>
      <c r="IJ1687" s="271"/>
      <c r="IK1687" s="271"/>
      <c r="IL1687" s="271"/>
      <c r="IM1687" s="271"/>
      <c r="IN1687" s="271"/>
      <c r="IO1687" s="271"/>
      <c r="IP1687" s="271"/>
      <c r="IQ1687" s="271"/>
      <c r="IR1687" s="271"/>
      <c r="IS1687" s="271"/>
      <c r="IT1687" s="271"/>
      <c r="IU1687" s="271"/>
      <c r="IV1687" s="271"/>
    </row>
    <row r="1688" spans="1:256" s="250" customFormat="1" x14ac:dyDescent="0.2">
      <c r="A1688" s="240" t="s">
        <v>1247</v>
      </c>
      <c r="B1688" s="278">
        <v>39925.604166666664</v>
      </c>
      <c r="C1688" s="278"/>
      <c r="D1688" s="240" t="s">
        <v>1542</v>
      </c>
      <c r="E1688" s="240" t="s">
        <v>1543</v>
      </c>
      <c r="F1688" s="240"/>
      <c r="G1688" s="240">
        <v>70</v>
      </c>
      <c r="H1688" s="240"/>
      <c r="I1688" s="240"/>
      <c r="J1688" s="240"/>
      <c r="K1688" s="240">
        <v>12</v>
      </c>
      <c r="L1688" s="240"/>
      <c r="M1688" s="240"/>
      <c r="N1688" s="240"/>
      <c r="O1688" s="240"/>
      <c r="P1688" s="240"/>
      <c r="Q1688" s="240"/>
      <c r="R1688" s="240"/>
      <c r="S1688" s="240"/>
      <c r="T1688" s="240"/>
      <c r="U1688" s="240"/>
      <c r="V1688" s="240"/>
      <c r="W1688" s="240"/>
      <c r="X1688" s="240"/>
      <c r="Y1688" s="240"/>
      <c r="Z1688" s="240"/>
      <c r="AA1688" s="240"/>
      <c r="AB1688" s="240"/>
      <c r="AC1688" s="240"/>
      <c r="AD1688" s="240"/>
      <c r="AE1688" s="240"/>
      <c r="AF1688" s="240"/>
      <c r="AG1688" s="240"/>
      <c r="AH1688" s="240"/>
      <c r="AI1688" s="240"/>
      <c r="AJ1688" s="240"/>
      <c r="AK1688" s="240"/>
      <c r="AL1688" s="240"/>
      <c r="AM1688" s="240"/>
      <c r="AN1688" s="240"/>
      <c r="AO1688" s="240"/>
      <c r="AP1688" s="240"/>
      <c r="AQ1688" s="240"/>
      <c r="AR1688" s="240"/>
      <c r="AS1688" s="240"/>
      <c r="AT1688" s="240"/>
      <c r="AU1688" s="240"/>
      <c r="AV1688" s="240"/>
      <c r="AW1688" s="240"/>
      <c r="AX1688" s="240"/>
      <c r="AY1688" s="240"/>
      <c r="AZ1688" s="240"/>
      <c r="BA1688" s="240"/>
      <c r="BB1688" s="240"/>
      <c r="BC1688" s="240"/>
      <c r="BD1688" s="240"/>
      <c r="BE1688" s="240"/>
      <c r="BF1688" s="240"/>
      <c r="BG1688" s="240"/>
      <c r="BH1688" s="240"/>
      <c r="BI1688" s="240"/>
      <c r="BJ1688" s="240"/>
      <c r="BK1688" s="240"/>
      <c r="BL1688" s="240"/>
      <c r="BM1688" s="240"/>
      <c r="BN1688" s="240"/>
      <c r="BO1688" s="240"/>
      <c r="BP1688" s="240"/>
      <c r="BQ1688" s="240"/>
      <c r="BR1688" s="240"/>
      <c r="BS1688" s="240"/>
      <c r="BT1688" s="240"/>
      <c r="BU1688" s="240"/>
      <c r="BV1688" s="240"/>
      <c r="BW1688" s="240"/>
      <c r="BX1688" s="240"/>
      <c r="BY1688" s="240">
        <v>4.7</v>
      </c>
      <c r="BZ1688" s="240"/>
      <c r="CA1688" s="240"/>
      <c r="CB1688" s="240"/>
      <c r="CC1688" s="240"/>
      <c r="CD1688" s="240"/>
      <c r="CE1688" s="240"/>
      <c r="CF1688" s="240"/>
      <c r="CG1688" s="240"/>
      <c r="CH1688" s="240"/>
      <c r="CI1688" s="240"/>
      <c r="CJ1688" s="240"/>
      <c r="CK1688" s="240"/>
      <c r="CL1688" s="240"/>
      <c r="CM1688" s="240"/>
      <c r="CN1688" s="240"/>
      <c r="CO1688" s="240"/>
      <c r="CP1688" s="240"/>
      <c r="CQ1688" s="240"/>
      <c r="CR1688" s="240"/>
      <c r="CS1688" s="240"/>
      <c r="CT1688" s="240"/>
      <c r="CU1688" s="240"/>
      <c r="CV1688" s="240"/>
      <c r="CW1688" s="240"/>
      <c r="CX1688" s="271"/>
      <c r="CY1688" s="271"/>
      <c r="CZ1688" s="271"/>
      <c r="DA1688" s="271"/>
      <c r="DB1688" s="271"/>
      <c r="DC1688" s="271"/>
      <c r="DD1688" s="271"/>
      <c r="DE1688" s="271"/>
      <c r="DF1688" s="271"/>
      <c r="DG1688" s="271"/>
      <c r="DH1688" s="271"/>
      <c r="DI1688" s="271"/>
      <c r="DJ1688" s="271"/>
      <c r="DK1688" s="271"/>
      <c r="DL1688" s="271"/>
      <c r="DM1688" s="271"/>
      <c r="DN1688" s="271"/>
      <c r="DO1688" s="271"/>
      <c r="DP1688" s="271"/>
      <c r="DQ1688" s="271"/>
      <c r="DR1688" s="271"/>
      <c r="DS1688" s="271"/>
      <c r="DT1688" s="271"/>
      <c r="DU1688" s="271"/>
      <c r="DV1688" s="271"/>
      <c r="DW1688" s="271"/>
      <c r="DX1688" s="271"/>
      <c r="DY1688" s="271"/>
      <c r="DZ1688" s="271"/>
      <c r="EA1688" s="271"/>
      <c r="EB1688" s="271"/>
      <c r="EC1688" s="271"/>
      <c r="ED1688" s="271"/>
      <c r="EE1688" s="271"/>
      <c r="EF1688" s="271"/>
      <c r="EG1688" s="271"/>
      <c r="EH1688" s="271"/>
      <c r="EI1688" s="271"/>
      <c r="EJ1688" s="271"/>
      <c r="EK1688" s="271"/>
      <c r="EL1688" s="271"/>
      <c r="EM1688" s="271"/>
      <c r="EN1688" s="271"/>
      <c r="EO1688" s="271"/>
      <c r="EP1688" s="271"/>
      <c r="EQ1688" s="271"/>
      <c r="ER1688" s="271"/>
      <c r="ES1688" s="271"/>
      <c r="ET1688" s="271"/>
      <c r="EU1688" s="271"/>
      <c r="EV1688" s="271"/>
      <c r="EW1688" s="271"/>
      <c r="EX1688" s="271"/>
      <c r="EY1688" s="271"/>
      <c r="EZ1688" s="271"/>
      <c r="FA1688" s="271"/>
      <c r="FB1688" s="271"/>
      <c r="FC1688" s="271"/>
      <c r="FD1688" s="271"/>
      <c r="FE1688" s="271"/>
      <c r="FF1688" s="271"/>
      <c r="FG1688" s="271"/>
      <c r="FH1688" s="271"/>
      <c r="FI1688" s="271"/>
      <c r="FJ1688" s="271"/>
      <c r="FK1688" s="271"/>
      <c r="FL1688" s="271"/>
      <c r="FM1688" s="271"/>
      <c r="FN1688" s="271"/>
      <c r="FO1688" s="271"/>
      <c r="FP1688" s="271"/>
      <c r="FQ1688" s="271"/>
      <c r="FR1688" s="271"/>
      <c r="FS1688" s="271"/>
      <c r="FT1688" s="271"/>
      <c r="FU1688" s="271"/>
      <c r="FV1688" s="271"/>
      <c r="FW1688" s="271"/>
      <c r="FX1688" s="271"/>
      <c r="FY1688" s="271"/>
      <c r="FZ1688" s="271"/>
      <c r="GA1688" s="271"/>
      <c r="GB1688" s="271"/>
      <c r="GC1688" s="271"/>
      <c r="GD1688" s="271"/>
      <c r="GE1688" s="271"/>
      <c r="GF1688" s="271"/>
      <c r="GG1688" s="271"/>
      <c r="GH1688" s="271"/>
      <c r="GI1688" s="271"/>
      <c r="GJ1688" s="271"/>
      <c r="GK1688" s="271"/>
      <c r="GL1688" s="271"/>
      <c r="GM1688" s="271"/>
      <c r="GN1688" s="271"/>
      <c r="GO1688" s="271"/>
      <c r="GP1688" s="271"/>
      <c r="GQ1688" s="271"/>
      <c r="GR1688" s="271"/>
      <c r="GS1688" s="271"/>
      <c r="GT1688" s="271"/>
      <c r="GU1688" s="271"/>
      <c r="GV1688" s="271"/>
      <c r="GW1688" s="271"/>
      <c r="GX1688" s="271"/>
      <c r="GY1688" s="271"/>
      <c r="GZ1688" s="271"/>
      <c r="HA1688" s="271"/>
      <c r="HB1688" s="271"/>
      <c r="HC1688" s="271"/>
      <c r="HD1688" s="271"/>
      <c r="HE1688" s="271"/>
      <c r="HF1688" s="271"/>
      <c r="HG1688" s="271"/>
      <c r="HH1688" s="271"/>
      <c r="HI1688" s="271"/>
      <c r="HJ1688" s="271"/>
      <c r="HK1688" s="271"/>
      <c r="HL1688" s="271"/>
      <c r="HM1688" s="271"/>
      <c r="HN1688" s="271"/>
      <c r="HO1688" s="271"/>
      <c r="HP1688" s="271"/>
      <c r="HQ1688" s="271"/>
      <c r="HR1688" s="271"/>
      <c r="HS1688" s="271"/>
      <c r="HT1688" s="271"/>
      <c r="HU1688" s="271"/>
      <c r="HV1688" s="271"/>
      <c r="HW1688" s="271"/>
      <c r="HX1688" s="271"/>
      <c r="HY1688" s="271"/>
      <c r="HZ1688" s="271"/>
      <c r="IA1688" s="271"/>
      <c r="IB1688" s="271"/>
      <c r="IC1688" s="271"/>
      <c r="ID1688" s="271"/>
      <c r="IE1688" s="271"/>
      <c r="IF1688" s="271"/>
      <c r="IG1688" s="271"/>
      <c r="IH1688" s="271"/>
      <c r="II1688" s="271"/>
      <c r="IJ1688" s="271"/>
      <c r="IK1688" s="271"/>
      <c r="IL1688" s="271"/>
      <c r="IM1688" s="271"/>
      <c r="IN1688" s="271"/>
      <c r="IO1688" s="271"/>
      <c r="IP1688" s="271"/>
      <c r="IQ1688" s="271"/>
      <c r="IR1688" s="271"/>
      <c r="IS1688" s="271"/>
      <c r="IT1688" s="271"/>
      <c r="IU1688" s="271"/>
      <c r="IV1688" s="271"/>
    </row>
    <row r="1689" spans="1:256" s="250" customFormat="1" x14ac:dyDescent="0.2">
      <c r="A1689" s="240" t="s">
        <v>1247</v>
      </c>
      <c r="B1689" s="278">
        <v>40009.190972222219</v>
      </c>
      <c r="C1689" s="278">
        <v>40009.378472222219</v>
      </c>
      <c r="D1689" s="240" t="s">
        <v>1544</v>
      </c>
      <c r="E1689" s="240" t="s">
        <v>1677</v>
      </c>
      <c r="F1689" s="240"/>
      <c r="G1689" s="240">
        <v>50</v>
      </c>
      <c r="H1689" s="240"/>
      <c r="I1689" s="240"/>
      <c r="J1689" s="240"/>
      <c r="K1689" s="240"/>
      <c r="L1689" s="240"/>
      <c r="M1689" s="240">
        <v>1797.49</v>
      </c>
      <c r="N1689" s="240"/>
      <c r="O1689" s="240">
        <v>17.3</v>
      </c>
      <c r="P1689" s="240"/>
      <c r="Q1689" s="240">
        <v>91.1</v>
      </c>
      <c r="R1689" s="240"/>
      <c r="S1689" s="240">
        <v>0.13100000000000001</v>
      </c>
      <c r="T1689" s="240"/>
      <c r="U1689" s="240">
        <v>2.37</v>
      </c>
      <c r="V1689" s="240"/>
      <c r="W1689" s="240">
        <v>5.3</v>
      </c>
      <c r="X1689" s="240"/>
      <c r="Y1689" s="240">
        <v>34.9</v>
      </c>
      <c r="Z1689" s="240"/>
      <c r="AA1689" s="240">
        <v>54</v>
      </c>
      <c r="AB1689" s="240"/>
      <c r="AC1689" s="240">
        <v>353</v>
      </c>
      <c r="AD1689" s="240" t="s">
        <v>1784</v>
      </c>
      <c r="AE1689" s="240">
        <v>20</v>
      </c>
      <c r="AF1689" s="240" t="s">
        <v>1784</v>
      </c>
      <c r="AG1689" s="240">
        <v>20</v>
      </c>
      <c r="AH1689" s="240" t="s">
        <v>1784</v>
      </c>
      <c r="AI1689" s="240">
        <v>5</v>
      </c>
      <c r="AJ1689" s="240" t="s">
        <v>1784</v>
      </c>
      <c r="AK1689" s="240">
        <v>2.5</v>
      </c>
      <c r="AL1689" s="240"/>
      <c r="AM1689" s="240">
        <v>7.5600000000000005</v>
      </c>
      <c r="AN1689" s="240"/>
      <c r="AO1689" s="240">
        <v>72.099999999999994</v>
      </c>
      <c r="AP1689" s="240"/>
      <c r="AQ1689" s="240">
        <v>1.2</v>
      </c>
      <c r="AR1689" s="240"/>
      <c r="AS1689" s="240"/>
      <c r="AT1689" s="240"/>
      <c r="AU1689" s="240"/>
      <c r="AV1689" s="240"/>
      <c r="AW1689" s="240"/>
      <c r="AX1689" s="240"/>
      <c r="AY1689" s="240"/>
      <c r="AZ1689" s="240"/>
      <c r="BA1689" s="240">
        <v>192</v>
      </c>
      <c r="BB1689" s="240"/>
      <c r="BC1689" s="240"/>
      <c r="BD1689" s="240"/>
      <c r="BE1689" s="240"/>
      <c r="BF1689" s="240"/>
      <c r="BG1689" s="240"/>
      <c r="BH1689" s="240"/>
      <c r="BI1689" s="240"/>
      <c r="BJ1689" s="240"/>
      <c r="BK1689" s="240"/>
      <c r="BL1689" s="240"/>
      <c r="BM1689" s="240"/>
      <c r="BN1689" s="240"/>
      <c r="BO1689" s="240"/>
      <c r="BP1689" s="240"/>
      <c r="BQ1689" s="240"/>
      <c r="BR1689" s="240"/>
      <c r="BS1689" s="240"/>
      <c r="BT1689" s="240"/>
      <c r="BU1689" s="240"/>
      <c r="BV1689" s="240"/>
      <c r="BW1689" s="240"/>
      <c r="BX1689" s="240"/>
      <c r="BY1689" s="240"/>
      <c r="BZ1689" s="240"/>
      <c r="CA1689" s="240">
        <v>1.4</v>
      </c>
      <c r="CB1689" s="240" t="s">
        <v>1784</v>
      </c>
      <c r="CC1689" s="240">
        <v>0.25</v>
      </c>
      <c r="CD1689" s="240" t="s">
        <v>1784</v>
      </c>
      <c r="CE1689" s="240">
        <v>20</v>
      </c>
      <c r="CF1689" s="240"/>
      <c r="CG1689" s="240"/>
      <c r="CH1689" s="240"/>
      <c r="CI1689" s="240"/>
      <c r="CJ1689" s="240"/>
      <c r="CK1689" s="240"/>
      <c r="CL1689" s="240"/>
      <c r="CM1689" s="240"/>
      <c r="CN1689" s="240"/>
      <c r="CO1689" s="240"/>
      <c r="CP1689" s="240"/>
      <c r="CQ1689" s="240"/>
      <c r="CR1689" s="240"/>
      <c r="CS1689" s="240"/>
      <c r="CT1689" s="240"/>
      <c r="CU1689" s="240"/>
      <c r="CV1689" s="240"/>
      <c r="CW1689" s="240"/>
      <c r="CX1689" s="271"/>
      <c r="CY1689" s="271"/>
      <c r="CZ1689" s="271"/>
      <c r="DA1689" s="271"/>
      <c r="DB1689" s="271"/>
      <c r="DC1689" s="271"/>
      <c r="DD1689" s="271"/>
      <c r="DE1689" s="271"/>
      <c r="DF1689" s="271"/>
      <c r="DG1689" s="271"/>
      <c r="DH1689" s="271"/>
      <c r="DI1689" s="271"/>
      <c r="DJ1689" s="271"/>
      <c r="DK1689" s="271"/>
      <c r="DL1689" s="271"/>
      <c r="DM1689" s="271"/>
      <c r="DN1689" s="271"/>
      <c r="DO1689" s="271"/>
      <c r="DP1689" s="271"/>
      <c r="DQ1689" s="271"/>
      <c r="DR1689" s="271"/>
      <c r="DS1689" s="271"/>
      <c r="DT1689" s="271"/>
      <c r="DU1689" s="271"/>
      <c r="DV1689" s="271"/>
      <c r="DW1689" s="271"/>
      <c r="DX1689" s="271"/>
      <c r="DY1689" s="271"/>
      <c r="DZ1689" s="271"/>
      <c r="EA1689" s="271"/>
      <c r="EB1689" s="271"/>
      <c r="EC1689" s="271"/>
      <c r="ED1689" s="271"/>
      <c r="EE1689" s="271"/>
      <c r="EF1689" s="271"/>
      <c r="EG1689" s="271"/>
      <c r="EH1689" s="271"/>
      <c r="EI1689" s="271"/>
      <c r="EJ1689" s="271"/>
      <c r="EK1689" s="271"/>
      <c r="EL1689" s="271"/>
      <c r="EM1689" s="271"/>
      <c r="EN1689" s="271"/>
      <c r="EO1689" s="271"/>
      <c r="EP1689" s="271"/>
      <c r="EQ1689" s="271"/>
      <c r="ER1689" s="271"/>
      <c r="ES1689" s="271"/>
      <c r="ET1689" s="271"/>
      <c r="EU1689" s="271"/>
      <c r="EV1689" s="271"/>
      <c r="EW1689" s="271"/>
      <c r="EX1689" s="271"/>
      <c r="EY1689" s="271"/>
      <c r="EZ1689" s="271"/>
      <c r="FA1689" s="271"/>
      <c r="FB1689" s="271"/>
      <c r="FC1689" s="271"/>
      <c r="FD1689" s="271"/>
      <c r="FE1689" s="271"/>
      <c r="FF1689" s="271"/>
      <c r="FG1689" s="271"/>
      <c r="FH1689" s="271"/>
      <c r="FI1689" s="271"/>
      <c r="FJ1689" s="271"/>
      <c r="FK1689" s="271"/>
      <c r="FL1689" s="271"/>
      <c r="FM1689" s="271"/>
      <c r="FN1689" s="271"/>
      <c r="FO1689" s="271"/>
      <c r="FP1689" s="271"/>
      <c r="FQ1689" s="271"/>
      <c r="FR1689" s="271"/>
      <c r="FS1689" s="271"/>
      <c r="FT1689" s="271"/>
      <c r="FU1689" s="271"/>
      <c r="FV1689" s="271"/>
      <c r="FW1689" s="271"/>
      <c r="FX1689" s="271"/>
      <c r="FY1689" s="271"/>
      <c r="FZ1689" s="271"/>
      <c r="GA1689" s="271"/>
      <c r="GB1689" s="271"/>
      <c r="GC1689" s="271"/>
      <c r="GD1689" s="271"/>
      <c r="GE1689" s="271"/>
      <c r="GF1689" s="271"/>
      <c r="GG1689" s="271"/>
      <c r="GH1689" s="271"/>
      <c r="GI1689" s="271"/>
      <c r="GJ1689" s="271"/>
      <c r="GK1689" s="271"/>
      <c r="GL1689" s="271"/>
      <c r="GM1689" s="271"/>
      <c r="GN1689" s="271"/>
      <c r="GO1689" s="271"/>
      <c r="GP1689" s="271"/>
      <c r="GQ1689" s="271"/>
      <c r="GR1689" s="271"/>
      <c r="GS1689" s="271"/>
      <c r="GT1689" s="271"/>
      <c r="GU1689" s="271"/>
      <c r="GV1689" s="271"/>
      <c r="GW1689" s="271"/>
      <c r="GX1689" s="271"/>
      <c r="GY1689" s="271"/>
      <c r="GZ1689" s="271"/>
      <c r="HA1689" s="271"/>
      <c r="HB1689" s="271"/>
      <c r="HC1689" s="271"/>
      <c r="HD1689" s="271"/>
      <c r="HE1689" s="271"/>
      <c r="HF1689" s="271"/>
      <c r="HG1689" s="271"/>
      <c r="HH1689" s="271"/>
      <c r="HI1689" s="271"/>
      <c r="HJ1689" s="271"/>
      <c r="HK1689" s="271"/>
      <c r="HL1689" s="271"/>
      <c r="HM1689" s="271"/>
      <c r="HN1689" s="271"/>
      <c r="HO1689" s="271"/>
      <c r="HP1689" s="271"/>
      <c r="HQ1689" s="271"/>
      <c r="HR1689" s="271"/>
      <c r="HS1689" s="271"/>
      <c r="HT1689" s="271"/>
      <c r="HU1689" s="271"/>
      <c r="HV1689" s="271"/>
      <c r="HW1689" s="271"/>
      <c r="HX1689" s="271"/>
      <c r="HY1689" s="271"/>
      <c r="HZ1689" s="271"/>
      <c r="IA1689" s="271"/>
      <c r="IB1689" s="271"/>
      <c r="IC1689" s="271"/>
      <c r="ID1689" s="271"/>
      <c r="IE1689" s="271"/>
      <c r="IF1689" s="271"/>
      <c r="IG1689" s="271"/>
      <c r="IH1689" s="271"/>
      <c r="II1689" s="271"/>
      <c r="IJ1689" s="271"/>
      <c r="IK1689" s="271"/>
      <c r="IL1689" s="271"/>
      <c r="IM1689" s="271"/>
      <c r="IN1689" s="271"/>
      <c r="IO1689" s="271"/>
      <c r="IP1689" s="271"/>
      <c r="IQ1689" s="271"/>
      <c r="IR1689" s="271"/>
      <c r="IS1689" s="271"/>
      <c r="IT1689" s="271"/>
      <c r="IU1689" s="271"/>
      <c r="IV1689" s="271"/>
    </row>
    <row r="1690" spans="1:256" s="250" customFormat="1" x14ac:dyDescent="0.2">
      <c r="A1690" s="240" t="s">
        <v>1247</v>
      </c>
      <c r="B1690" s="278">
        <v>40009.677083333336</v>
      </c>
      <c r="C1690" s="278"/>
      <c r="D1690" s="240" t="s">
        <v>1545</v>
      </c>
      <c r="E1690" s="240" t="s">
        <v>1546</v>
      </c>
      <c r="F1690" s="240"/>
      <c r="G1690" s="240">
        <v>70</v>
      </c>
      <c r="H1690" s="240"/>
      <c r="I1690" s="240"/>
      <c r="J1690" s="240"/>
      <c r="K1690" s="240">
        <v>8.1999999999999993</v>
      </c>
      <c r="L1690" s="240"/>
      <c r="M1690" s="240"/>
      <c r="N1690" s="240"/>
      <c r="O1690" s="240"/>
      <c r="P1690" s="240"/>
      <c r="Q1690" s="240"/>
      <c r="R1690" s="240"/>
      <c r="S1690" s="240"/>
      <c r="T1690" s="240"/>
      <c r="U1690" s="240"/>
      <c r="V1690" s="240"/>
      <c r="W1690" s="240"/>
      <c r="X1690" s="240"/>
      <c r="Y1690" s="240"/>
      <c r="Z1690" s="240"/>
      <c r="AA1690" s="240"/>
      <c r="AB1690" s="240"/>
      <c r="AC1690" s="240"/>
      <c r="AD1690" s="240"/>
      <c r="AE1690" s="240"/>
      <c r="AF1690" s="240"/>
      <c r="AG1690" s="240"/>
      <c r="AH1690" s="240"/>
      <c r="AI1690" s="240"/>
      <c r="AJ1690" s="240"/>
      <c r="AK1690" s="240"/>
      <c r="AL1690" s="240"/>
      <c r="AM1690" s="240"/>
      <c r="AN1690" s="240"/>
      <c r="AO1690" s="240"/>
      <c r="AP1690" s="240"/>
      <c r="AQ1690" s="240"/>
      <c r="AR1690" s="240"/>
      <c r="AS1690" s="240"/>
      <c r="AT1690" s="240"/>
      <c r="AU1690" s="240"/>
      <c r="AV1690" s="240"/>
      <c r="AW1690" s="240"/>
      <c r="AX1690" s="240"/>
      <c r="AY1690" s="240"/>
      <c r="AZ1690" s="240"/>
      <c r="BA1690" s="240"/>
      <c r="BB1690" s="240"/>
      <c r="BC1690" s="240"/>
      <c r="BD1690" s="240"/>
      <c r="BE1690" s="240"/>
      <c r="BF1690" s="240"/>
      <c r="BG1690" s="240"/>
      <c r="BH1690" s="240"/>
      <c r="BI1690" s="240"/>
      <c r="BJ1690" s="240"/>
      <c r="BK1690" s="240"/>
      <c r="BL1690" s="240"/>
      <c r="BM1690" s="240"/>
      <c r="BN1690" s="240"/>
      <c r="BO1690" s="240"/>
      <c r="BP1690" s="240"/>
      <c r="BQ1690" s="240"/>
      <c r="BR1690" s="240"/>
      <c r="BS1690" s="240"/>
      <c r="BT1690" s="240"/>
      <c r="BU1690" s="240"/>
      <c r="BV1690" s="240"/>
      <c r="BW1690" s="240"/>
      <c r="BX1690" s="240"/>
      <c r="BY1690" s="240">
        <v>2.1</v>
      </c>
      <c r="BZ1690" s="240"/>
      <c r="CA1690" s="240"/>
      <c r="CB1690" s="240"/>
      <c r="CC1690" s="240"/>
      <c r="CD1690" s="240"/>
      <c r="CE1690" s="240"/>
      <c r="CF1690" s="240"/>
      <c r="CG1690" s="240"/>
      <c r="CH1690" s="240"/>
      <c r="CI1690" s="240"/>
      <c r="CJ1690" s="240"/>
      <c r="CK1690" s="240"/>
      <c r="CL1690" s="240"/>
      <c r="CM1690" s="240"/>
      <c r="CN1690" s="240"/>
      <c r="CO1690" s="240"/>
      <c r="CP1690" s="240"/>
      <c r="CQ1690" s="240"/>
      <c r="CR1690" s="240"/>
      <c r="CS1690" s="240"/>
      <c r="CT1690" s="240"/>
      <c r="CU1690" s="240"/>
      <c r="CV1690" s="240"/>
      <c r="CW1690" s="240"/>
      <c r="CX1690" s="271"/>
      <c r="CY1690" s="271"/>
      <c r="CZ1690" s="271"/>
      <c r="DA1690" s="271"/>
      <c r="DB1690" s="271"/>
      <c r="DC1690" s="271"/>
      <c r="DD1690" s="271"/>
      <c r="DE1690" s="271"/>
      <c r="DF1690" s="271"/>
      <c r="DG1690" s="271"/>
      <c r="DH1690" s="271"/>
      <c r="DI1690" s="271"/>
      <c r="DJ1690" s="271"/>
      <c r="DK1690" s="271"/>
      <c r="DL1690" s="271"/>
      <c r="DM1690" s="271"/>
      <c r="DN1690" s="271"/>
      <c r="DO1690" s="271"/>
      <c r="DP1690" s="271"/>
      <c r="DQ1690" s="271"/>
      <c r="DR1690" s="271"/>
      <c r="DS1690" s="271"/>
      <c r="DT1690" s="271"/>
      <c r="DU1690" s="271"/>
      <c r="DV1690" s="271"/>
      <c r="DW1690" s="271"/>
      <c r="DX1690" s="271"/>
      <c r="DY1690" s="271"/>
      <c r="DZ1690" s="271"/>
      <c r="EA1690" s="271"/>
      <c r="EB1690" s="271"/>
      <c r="EC1690" s="271"/>
      <c r="ED1690" s="271"/>
      <c r="EE1690" s="271"/>
      <c r="EF1690" s="271"/>
      <c r="EG1690" s="271"/>
      <c r="EH1690" s="271"/>
      <c r="EI1690" s="271"/>
      <c r="EJ1690" s="271"/>
      <c r="EK1690" s="271"/>
      <c r="EL1690" s="271"/>
      <c r="EM1690" s="271"/>
      <c r="EN1690" s="271"/>
      <c r="EO1690" s="271"/>
      <c r="EP1690" s="271"/>
      <c r="EQ1690" s="271"/>
      <c r="ER1690" s="271"/>
      <c r="ES1690" s="271"/>
      <c r="ET1690" s="271"/>
      <c r="EU1690" s="271"/>
      <c r="EV1690" s="271"/>
      <c r="EW1690" s="271"/>
      <c r="EX1690" s="271"/>
      <c r="EY1690" s="271"/>
      <c r="EZ1690" s="271"/>
      <c r="FA1690" s="271"/>
      <c r="FB1690" s="271"/>
      <c r="FC1690" s="271"/>
      <c r="FD1690" s="271"/>
      <c r="FE1690" s="271"/>
      <c r="FF1690" s="271"/>
      <c r="FG1690" s="271"/>
      <c r="FH1690" s="271"/>
      <c r="FI1690" s="271"/>
      <c r="FJ1690" s="271"/>
      <c r="FK1690" s="271"/>
      <c r="FL1690" s="271"/>
      <c r="FM1690" s="271"/>
      <c r="FN1690" s="271"/>
      <c r="FO1690" s="271"/>
      <c r="FP1690" s="271"/>
      <c r="FQ1690" s="271"/>
      <c r="FR1690" s="271"/>
      <c r="FS1690" s="271"/>
      <c r="FT1690" s="271"/>
      <c r="FU1690" s="271"/>
      <c r="FV1690" s="271"/>
      <c r="FW1690" s="271"/>
      <c r="FX1690" s="271"/>
      <c r="FY1690" s="271"/>
      <c r="FZ1690" s="271"/>
      <c r="GA1690" s="271"/>
      <c r="GB1690" s="271"/>
      <c r="GC1690" s="271"/>
      <c r="GD1690" s="271"/>
      <c r="GE1690" s="271"/>
      <c r="GF1690" s="271"/>
      <c r="GG1690" s="271"/>
      <c r="GH1690" s="271"/>
      <c r="GI1690" s="271"/>
      <c r="GJ1690" s="271"/>
      <c r="GK1690" s="271"/>
      <c r="GL1690" s="271"/>
      <c r="GM1690" s="271"/>
      <c r="GN1690" s="271"/>
      <c r="GO1690" s="271"/>
      <c r="GP1690" s="271"/>
      <c r="GQ1690" s="271"/>
      <c r="GR1690" s="271"/>
      <c r="GS1690" s="271"/>
      <c r="GT1690" s="271"/>
      <c r="GU1690" s="271"/>
      <c r="GV1690" s="271"/>
      <c r="GW1690" s="271"/>
      <c r="GX1690" s="271"/>
      <c r="GY1690" s="271"/>
      <c r="GZ1690" s="271"/>
      <c r="HA1690" s="271"/>
      <c r="HB1690" s="271"/>
      <c r="HC1690" s="271"/>
      <c r="HD1690" s="271"/>
      <c r="HE1690" s="271"/>
      <c r="HF1690" s="271"/>
      <c r="HG1690" s="271"/>
      <c r="HH1690" s="271"/>
      <c r="HI1690" s="271"/>
      <c r="HJ1690" s="271"/>
      <c r="HK1690" s="271"/>
      <c r="HL1690" s="271"/>
      <c r="HM1690" s="271"/>
      <c r="HN1690" s="271"/>
      <c r="HO1690" s="271"/>
      <c r="HP1690" s="271"/>
      <c r="HQ1690" s="271"/>
      <c r="HR1690" s="271"/>
      <c r="HS1690" s="271"/>
      <c r="HT1690" s="271"/>
      <c r="HU1690" s="271"/>
      <c r="HV1690" s="271"/>
      <c r="HW1690" s="271"/>
      <c r="HX1690" s="271"/>
      <c r="HY1690" s="271"/>
      <c r="HZ1690" s="271"/>
      <c r="IA1690" s="271"/>
      <c r="IB1690" s="271"/>
      <c r="IC1690" s="271"/>
      <c r="ID1690" s="271"/>
      <c r="IE1690" s="271"/>
      <c r="IF1690" s="271"/>
      <c r="IG1690" s="271"/>
      <c r="IH1690" s="271"/>
      <c r="II1690" s="271"/>
      <c r="IJ1690" s="271"/>
      <c r="IK1690" s="271"/>
      <c r="IL1690" s="271"/>
      <c r="IM1690" s="271"/>
      <c r="IN1690" s="271"/>
      <c r="IO1690" s="271"/>
      <c r="IP1690" s="271"/>
      <c r="IQ1690" s="271"/>
      <c r="IR1690" s="271"/>
      <c r="IS1690" s="271"/>
      <c r="IT1690" s="271"/>
      <c r="IU1690" s="271"/>
      <c r="IV1690" s="271"/>
    </row>
    <row r="1691" spans="1:256" s="250" customFormat="1" x14ac:dyDescent="0.2">
      <c r="A1691" s="240" t="s">
        <v>1247</v>
      </c>
      <c r="B1691" s="278">
        <v>40155.770833333336</v>
      </c>
      <c r="C1691" s="278">
        <v>40157.1875</v>
      </c>
      <c r="D1691" s="240" t="s">
        <v>1547</v>
      </c>
      <c r="E1691" s="240" t="s">
        <v>1548</v>
      </c>
      <c r="F1691" s="240"/>
      <c r="G1691" s="240">
        <v>50</v>
      </c>
      <c r="H1691" s="240"/>
      <c r="I1691" s="240"/>
      <c r="J1691" s="240"/>
      <c r="K1691" s="240"/>
      <c r="L1691" s="240"/>
      <c r="M1691" s="240">
        <v>8847</v>
      </c>
      <c r="N1691" s="240"/>
      <c r="O1691" s="240">
        <v>151</v>
      </c>
      <c r="P1691" s="240"/>
      <c r="Q1691" s="240">
        <v>257</v>
      </c>
      <c r="R1691" s="240"/>
      <c r="S1691" s="240">
        <v>4.9000000000000002E-2</v>
      </c>
      <c r="T1691" s="240"/>
      <c r="U1691" s="240">
        <v>1.37</v>
      </c>
      <c r="V1691" s="240"/>
      <c r="W1691" s="240">
        <v>20.3</v>
      </c>
      <c r="X1691" s="240"/>
      <c r="Y1691" s="240">
        <v>382</v>
      </c>
      <c r="Z1691" s="240"/>
      <c r="AA1691" s="240">
        <v>614</v>
      </c>
      <c r="AB1691" s="240"/>
      <c r="AC1691" s="240">
        <v>2160</v>
      </c>
      <c r="AD1691" s="240" t="s">
        <v>1784</v>
      </c>
      <c r="AE1691" s="240">
        <v>20</v>
      </c>
      <c r="AF1691" s="240"/>
      <c r="AG1691" s="240">
        <v>22</v>
      </c>
      <c r="AH1691" s="240"/>
      <c r="AI1691" s="240">
        <v>30</v>
      </c>
      <c r="AJ1691" s="240" t="s">
        <v>1784</v>
      </c>
      <c r="AK1691" s="240">
        <v>2.5</v>
      </c>
      <c r="AL1691" s="240"/>
      <c r="AM1691" s="240">
        <v>7.59</v>
      </c>
      <c r="AN1691" s="240"/>
      <c r="AO1691" s="240">
        <v>123</v>
      </c>
      <c r="AP1691" s="240"/>
      <c r="AQ1691" s="240">
        <v>42</v>
      </c>
      <c r="AR1691" s="240"/>
      <c r="AS1691" s="240"/>
      <c r="AT1691" s="240"/>
      <c r="AU1691" s="240"/>
      <c r="AV1691" s="240"/>
      <c r="AW1691" s="240"/>
      <c r="AX1691" s="240"/>
      <c r="AY1691" s="240"/>
      <c r="AZ1691" s="240"/>
      <c r="BA1691" s="240">
        <v>87</v>
      </c>
      <c r="BB1691" s="240"/>
      <c r="BC1691" s="240"/>
      <c r="BD1691" s="240"/>
      <c r="BE1691" s="240"/>
      <c r="BF1691" s="240"/>
      <c r="BG1691" s="240"/>
      <c r="BH1691" s="240"/>
      <c r="BI1691" s="240"/>
      <c r="BJ1691" s="240"/>
      <c r="BK1691" s="240"/>
      <c r="BL1691" s="240"/>
      <c r="BM1691" s="240"/>
      <c r="BN1691" s="240"/>
      <c r="BO1691" s="240"/>
      <c r="BP1691" s="240"/>
      <c r="BQ1691" s="240"/>
      <c r="BR1691" s="240"/>
      <c r="BS1691" s="240"/>
      <c r="BT1691" s="240"/>
      <c r="BU1691" s="240"/>
      <c r="BV1691" s="240"/>
      <c r="BW1691" s="240"/>
      <c r="BX1691" s="240"/>
      <c r="BY1691" s="240"/>
      <c r="BZ1691" s="240"/>
      <c r="CA1691" s="240">
        <v>25</v>
      </c>
      <c r="CB1691" s="240" t="s">
        <v>1784</v>
      </c>
      <c r="CC1691" s="240">
        <v>0.25</v>
      </c>
      <c r="CD1691" s="240" t="s">
        <v>1784</v>
      </c>
      <c r="CE1691" s="240">
        <v>20</v>
      </c>
      <c r="CF1691" s="240"/>
      <c r="CG1691" s="240"/>
      <c r="CH1691" s="240"/>
      <c r="CI1691" s="240"/>
      <c r="CJ1691" s="240"/>
      <c r="CK1691" s="240"/>
      <c r="CL1691" s="240"/>
      <c r="CM1691" s="240"/>
      <c r="CN1691" s="240"/>
      <c r="CO1691" s="240"/>
      <c r="CP1691" s="240"/>
      <c r="CQ1691" s="240"/>
      <c r="CR1691" s="240"/>
      <c r="CS1691" s="240"/>
      <c r="CT1691" s="240"/>
      <c r="CU1691" s="240"/>
      <c r="CV1691" s="240"/>
      <c r="CW1691" s="240"/>
      <c r="CX1691" s="271"/>
      <c r="CY1691" s="271"/>
      <c r="CZ1691" s="271"/>
      <c r="DA1691" s="271"/>
      <c r="DB1691" s="271"/>
      <c r="DC1691" s="271"/>
      <c r="DD1691" s="271"/>
      <c r="DE1691" s="271"/>
      <c r="DF1691" s="271"/>
      <c r="DG1691" s="271"/>
      <c r="DH1691" s="271"/>
      <c r="DI1691" s="271"/>
      <c r="DJ1691" s="271"/>
      <c r="DK1691" s="271"/>
      <c r="DL1691" s="271"/>
      <c r="DM1691" s="271"/>
      <c r="DN1691" s="271"/>
      <c r="DO1691" s="271"/>
      <c r="DP1691" s="271"/>
      <c r="DQ1691" s="271"/>
      <c r="DR1691" s="271"/>
      <c r="DS1691" s="271"/>
      <c r="DT1691" s="271"/>
      <c r="DU1691" s="271"/>
      <c r="DV1691" s="271"/>
      <c r="DW1691" s="271"/>
      <c r="DX1691" s="271"/>
      <c r="DY1691" s="271"/>
      <c r="DZ1691" s="271"/>
      <c r="EA1691" s="271"/>
      <c r="EB1691" s="271"/>
      <c r="EC1691" s="271"/>
      <c r="ED1691" s="271"/>
      <c r="EE1691" s="271"/>
      <c r="EF1691" s="271"/>
      <c r="EG1691" s="271"/>
      <c r="EH1691" s="271"/>
      <c r="EI1691" s="271"/>
      <c r="EJ1691" s="271"/>
      <c r="EK1691" s="271"/>
      <c r="EL1691" s="271"/>
      <c r="EM1691" s="271"/>
      <c r="EN1691" s="271"/>
      <c r="EO1691" s="271"/>
      <c r="EP1691" s="271"/>
      <c r="EQ1691" s="271"/>
      <c r="ER1691" s="271"/>
      <c r="ES1691" s="271"/>
      <c r="ET1691" s="271"/>
      <c r="EU1691" s="271"/>
      <c r="EV1691" s="271"/>
      <c r="EW1691" s="271"/>
      <c r="EX1691" s="271"/>
      <c r="EY1691" s="271"/>
      <c r="EZ1691" s="271"/>
      <c r="FA1691" s="271"/>
      <c r="FB1691" s="271"/>
      <c r="FC1691" s="271"/>
      <c r="FD1691" s="271"/>
      <c r="FE1691" s="271"/>
      <c r="FF1691" s="271"/>
      <c r="FG1691" s="271"/>
      <c r="FH1691" s="271"/>
      <c r="FI1691" s="271"/>
      <c r="FJ1691" s="271"/>
      <c r="FK1691" s="271"/>
      <c r="FL1691" s="271"/>
      <c r="FM1691" s="271"/>
      <c r="FN1691" s="271"/>
      <c r="FO1691" s="271"/>
      <c r="FP1691" s="271"/>
      <c r="FQ1691" s="271"/>
      <c r="FR1691" s="271"/>
      <c r="FS1691" s="271"/>
      <c r="FT1691" s="271"/>
      <c r="FU1691" s="271"/>
      <c r="FV1691" s="271"/>
      <c r="FW1691" s="271"/>
      <c r="FX1691" s="271"/>
      <c r="FY1691" s="271"/>
      <c r="FZ1691" s="271"/>
      <c r="GA1691" s="271"/>
      <c r="GB1691" s="271"/>
      <c r="GC1691" s="271"/>
      <c r="GD1691" s="271"/>
      <c r="GE1691" s="271"/>
      <c r="GF1691" s="271"/>
      <c r="GG1691" s="271"/>
      <c r="GH1691" s="271"/>
      <c r="GI1691" s="271"/>
      <c r="GJ1691" s="271"/>
      <c r="GK1691" s="271"/>
      <c r="GL1691" s="271"/>
      <c r="GM1691" s="271"/>
      <c r="GN1691" s="271"/>
      <c r="GO1691" s="271"/>
      <c r="GP1691" s="271"/>
      <c r="GQ1691" s="271"/>
      <c r="GR1691" s="271"/>
      <c r="GS1691" s="271"/>
      <c r="GT1691" s="271"/>
      <c r="GU1691" s="271"/>
      <c r="GV1691" s="271"/>
      <c r="GW1691" s="271"/>
      <c r="GX1691" s="271"/>
      <c r="GY1691" s="271"/>
      <c r="GZ1691" s="271"/>
      <c r="HA1691" s="271"/>
      <c r="HB1691" s="271"/>
      <c r="HC1691" s="271"/>
      <c r="HD1691" s="271"/>
      <c r="HE1691" s="271"/>
      <c r="HF1691" s="271"/>
      <c r="HG1691" s="271"/>
      <c r="HH1691" s="271"/>
      <c r="HI1691" s="271"/>
      <c r="HJ1691" s="271"/>
      <c r="HK1691" s="271"/>
      <c r="HL1691" s="271"/>
      <c r="HM1691" s="271"/>
      <c r="HN1691" s="271"/>
      <c r="HO1691" s="271"/>
      <c r="HP1691" s="271"/>
      <c r="HQ1691" s="271"/>
      <c r="HR1691" s="271"/>
      <c r="HS1691" s="271"/>
      <c r="HT1691" s="271"/>
      <c r="HU1691" s="271"/>
      <c r="HV1691" s="271"/>
      <c r="HW1691" s="271"/>
      <c r="HX1691" s="271"/>
      <c r="HY1691" s="271"/>
      <c r="HZ1691" s="271"/>
      <c r="IA1691" s="271"/>
      <c r="IB1691" s="271"/>
      <c r="IC1691" s="271"/>
      <c r="ID1691" s="271"/>
      <c r="IE1691" s="271"/>
      <c r="IF1691" s="271"/>
      <c r="IG1691" s="271"/>
      <c r="IH1691" s="271"/>
      <c r="II1691" s="271"/>
      <c r="IJ1691" s="271"/>
      <c r="IK1691" s="271"/>
      <c r="IL1691" s="271"/>
      <c r="IM1691" s="271"/>
      <c r="IN1691" s="271"/>
      <c r="IO1691" s="271"/>
      <c r="IP1691" s="271"/>
      <c r="IQ1691" s="271"/>
      <c r="IR1691" s="271"/>
      <c r="IS1691" s="271"/>
      <c r="IT1691" s="271"/>
      <c r="IU1691" s="271"/>
      <c r="IV1691" s="271"/>
    </row>
    <row r="1692" spans="1:256" s="250" customFormat="1" x14ac:dyDescent="0.2">
      <c r="A1692" s="240" t="s">
        <v>1247</v>
      </c>
      <c r="B1692" s="278">
        <v>40157.75</v>
      </c>
      <c r="C1692" s="278"/>
      <c r="D1692" s="240" t="s">
        <v>1549</v>
      </c>
      <c r="E1692" s="240" t="s">
        <v>1550</v>
      </c>
      <c r="F1692" s="240"/>
      <c r="G1692" s="240">
        <v>70</v>
      </c>
      <c r="H1692" s="240"/>
      <c r="I1692" s="240"/>
      <c r="J1692" s="240"/>
      <c r="K1692" s="240">
        <v>8.4</v>
      </c>
      <c r="L1692" s="240"/>
      <c r="M1692" s="240"/>
      <c r="N1692" s="240"/>
      <c r="O1692" s="240"/>
      <c r="P1692" s="240"/>
      <c r="Q1692" s="240"/>
      <c r="R1692" s="240"/>
      <c r="S1692" s="240"/>
      <c r="T1692" s="240"/>
      <c r="U1692" s="240"/>
      <c r="V1692" s="240"/>
      <c r="W1692" s="240"/>
      <c r="X1692" s="240"/>
      <c r="Y1692" s="240"/>
      <c r="Z1692" s="240"/>
      <c r="AA1692" s="240"/>
      <c r="AB1692" s="240"/>
      <c r="AC1692" s="240"/>
      <c r="AD1692" s="240"/>
      <c r="AE1692" s="240"/>
      <c r="AF1692" s="240"/>
      <c r="AG1692" s="240"/>
      <c r="AH1692" s="240"/>
      <c r="AI1692" s="240"/>
      <c r="AJ1692" s="240"/>
      <c r="AK1692" s="240"/>
      <c r="AL1692" s="240"/>
      <c r="AM1692" s="240"/>
      <c r="AN1692" s="240"/>
      <c r="AO1692" s="240"/>
      <c r="AP1692" s="240"/>
      <c r="AQ1692" s="240"/>
      <c r="AR1692" s="240"/>
      <c r="AS1692" s="240"/>
      <c r="AT1692" s="240"/>
      <c r="AU1692" s="240"/>
      <c r="AV1692" s="240"/>
      <c r="AW1692" s="240"/>
      <c r="AX1692" s="240"/>
      <c r="AY1692" s="240"/>
      <c r="AZ1692" s="240"/>
      <c r="BA1692" s="240"/>
      <c r="BB1692" s="240"/>
      <c r="BC1692" s="240"/>
      <c r="BD1692" s="240"/>
      <c r="BE1692" s="240"/>
      <c r="BF1692" s="240"/>
      <c r="BG1692" s="240"/>
      <c r="BH1692" s="240"/>
      <c r="BI1692" s="240"/>
      <c r="BJ1692" s="240"/>
      <c r="BK1692" s="240"/>
      <c r="BL1692" s="240"/>
      <c r="BM1692" s="240"/>
      <c r="BN1692" s="240"/>
      <c r="BO1692" s="240"/>
      <c r="BP1692" s="240"/>
      <c r="BQ1692" s="240"/>
      <c r="BR1692" s="240"/>
      <c r="BS1692" s="240"/>
      <c r="BT1692" s="240"/>
      <c r="BU1692" s="240"/>
      <c r="BV1692" s="240"/>
      <c r="BW1692" s="240"/>
      <c r="BX1692" s="240"/>
      <c r="BY1692" s="240">
        <v>4.4000000000000004</v>
      </c>
      <c r="BZ1692" s="240"/>
      <c r="CA1692" s="240"/>
      <c r="CB1692" s="240"/>
      <c r="CC1692" s="240"/>
      <c r="CD1692" s="240"/>
      <c r="CE1692" s="240"/>
      <c r="CF1692" s="240"/>
      <c r="CG1692" s="240"/>
      <c r="CH1692" s="240"/>
      <c r="CI1692" s="240"/>
      <c r="CJ1692" s="240"/>
      <c r="CK1692" s="240"/>
      <c r="CL1692" s="240"/>
      <c r="CM1692" s="240"/>
      <c r="CN1692" s="240"/>
      <c r="CO1692" s="240"/>
      <c r="CP1692" s="240"/>
      <c r="CQ1692" s="240"/>
      <c r="CR1692" s="240"/>
      <c r="CS1692" s="240"/>
      <c r="CT1692" s="240"/>
      <c r="CU1692" s="240"/>
      <c r="CV1692" s="240"/>
      <c r="CW1692" s="240"/>
      <c r="CX1692" s="271"/>
      <c r="CY1692" s="271"/>
      <c r="CZ1692" s="271"/>
      <c r="DA1692" s="271"/>
      <c r="DB1692" s="271"/>
      <c r="DC1692" s="271"/>
      <c r="DD1692" s="271"/>
      <c r="DE1692" s="271"/>
      <c r="DF1692" s="271"/>
      <c r="DG1692" s="271"/>
      <c r="DH1692" s="271"/>
      <c r="DI1692" s="271"/>
      <c r="DJ1692" s="271"/>
      <c r="DK1692" s="271"/>
      <c r="DL1692" s="271"/>
      <c r="DM1692" s="271"/>
      <c r="DN1692" s="271"/>
      <c r="DO1692" s="271"/>
      <c r="DP1692" s="271"/>
      <c r="DQ1692" s="271"/>
      <c r="DR1692" s="271"/>
      <c r="DS1692" s="271"/>
      <c r="DT1692" s="271"/>
      <c r="DU1692" s="271"/>
      <c r="DV1692" s="271"/>
      <c r="DW1692" s="271"/>
      <c r="DX1692" s="271"/>
      <c r="DY1692" s="271"/>
      <c r="DZ1692" s="271"/>
      <c r="EA1692" s="271"/>
      <c r="EB1692" s="271"/>
      <c r="EC1692" s="271"/>
      <c r="ED1692" s="271"/>
      <c r="EE1692" s="271"/>
      <c r="EF1692" s="271"/>
      <c r="EG1692" s="271"/>
      <c r="EH1692" s="271"/>
      <c r="EI1692" s="271"/>
      <c r="EJ1692" s="271"/>
      <c r="EK1692" s="271"/>
      <c r="EL1692" s="271"/>
      <c r="EM1692" s="271"/>
      <c r="EN1692" s="271"/>
      <c r="EO1692" s="271"/>
      <c r="EP1692" s="271"/>
      <c r="EQ1692" s="271"/>
      <c r="ER1692" s="271"/>
      <c r="ES1692" s="271"/>
      <c r="ET1692" s="271"/>
      <c r="EU1692" s="271"/>
      <c r="EV1692" s="271"/>
      <c r="EW1692" s="271"/>
      <c r="EX1692" s="271"/>
      <c r="EY1692" s="271"/>
      <c r="EZ1692" s="271"/>
      <c r="FA1692" s="271"/>
      <c r="FB1692" s="271"/>
      <c r="FC1692" s="271"/>
      <c r="FD1692" s="271"/>
      <c r="FE1692" s="271"/>
      <c r="FF1692" s="271"/>
      <c r="FG1692" s="271"/>
      <c r="FH1692" s="271"/>
      <c r="FI1692" s="271"/>
      <c r="FJ1692" s="271"/>
      <c r="FK1692" s="271"/>
      <c r="FL1692" s="271"/>
      <c r="FM1692" s="271"/>
      <c r="FN1692" s="271"/>
      <c r="FO1692" s="271"/>
      <c r="FP1692" s="271"/>
      <c r="FQ1692" s="271"/>
      <c r="FR1692" s="271"/>
      <c r="FS1692" s="271"/>
      <c r="FT1692" s="271"/>
      <c r="FU1692" s="271"/>
      <c r="FV1692" s="271"/>
      <c r="FW1692" s="271"/>
      <c r="FX1692" s="271"/>
      <c r="FY1692" s="271"/>
      <c r="FZ1692" s="271"/>
      <c r="GA1692" s="271"/>
      <c r="GB1692" s="271"/>
      <c r="GC1692" s="271"/>
      <c r="GD1692" s="271"/>
      <c r="GE1692" s="271"/>
      <c r="GF1692" s="271"/>
      <c r="GG1692" s="271"/>
      <c r="GH1692" s="271"/>
      <c r="GI1692" s="271"/>
      <c r="GJ1692" s="271"/>
      <c r="GK1692" s="271"/>
      <c r="GL1692" s="271"/>
      <c r="GM1692" s="271"/>
      <c r="GN1692" s="271"/>
      <c r="GO1692" s="271"/>
      <c r="GP1692" s="271"/>
      <c r="GQ1692" s="271"/>
      <c r="GR1692" s="271"/>
      <c r="GS1692" s="271"/>
      <c r="GT1692" s="271"/>
      <c r="GU1692" s="271"/>
      <c r="GV1692" s="271"/>
      <c r="GW1692" s="271"/>
      <c r="GX1692" s="271"/>
      <c r="GY1692" s="271"/>
      <c r="GZ1692" s="271"/>
      <c r="HA1692" s="271"/>
      <c r="HB1692" s="271"/>
      <c r="HC1692" s="271"/>
      <c r="HD1692" s="271"/>
      <c r="HE1692" s="271"/>
      <c r="HF1692" s="271"/>
      <c r="HG1692" s="271"/>
      <c r="HH1692" s="271"/>
      <c r="HI1692" s="271"/>
      <c r="HJ1692" s="271"/>
      <c r="HK1692" s="271"/>
      <c r="HL1692" s="271"/>
      <c r="HM1692" s="271"/>
      <c r="HN1692" s="271"/>
      <c r="HO1692" s="271"/>
      <c r="HP1692" s="271"/>
      <c r="HQ1692" s="271"/>
      <c r="HR1692" s="271"/>
      <c r="HS1692" s="271"/>
      <c r="HT1692" s="271"/>
      <c r="HU1692" s="271"/>
      <c r="HV1692" s="271"/>
      <c r="HW1692" s="271"/>
      <c r="HX1692" s="271"/>
      <c r="HY1692" s="271"/>
      <c r="HZ1692" s="271"/>
      <c r="IA1692" s="271"/>
      <c r="IB1692" s="271"/>
      <c r="IC1692" s="271"/>
      <c r="ID1692" s="271"/>
      <c r="IE1692" s="271"/>
      <c r="IF1692" s="271"/>
      <c r="IG1692" s="271"/>
      <c r="IH1692" s="271"/>
      <c r="II1692" s="271"/>
      <c r="IJ1692" s="271"/>
      <c r="IK1692" s="271"/>
      <c r="IL1692" s="271"/>
      <c r="IM1692" s="271"/>
      <c r="IN1692" s="271"/>
      <c r="IO1692" s="271"/>
      <c r="IP1692" s="271"/>
      <c r="IQ1692" s="271"/>
      <c r="IR1692" s="271"/>
      <c r="IS1692" s="271"/>
      <c r="IT1692" s="271"/>
      <c r="IU1692" s="271"/>
      <c r="IV1692" s="271"/>
    </row>
    <row r="1693" spans="1:256" s="250" customFormat="1" x14ac:dyDescent="0.2">
      <c r="A1693" s="240" t="s">
        <v>1247</v>
      </c>
      <c r="B1693" s="278">
        <v>40168.559027777781</v>
      </c>
      <c r="C1693" s="278"/>
      <c r="D1693" s="240" t="s">
        <v>1551</v>
      </c>
      <c r="E1693" s="240"/>
      <c r="F1693" s="240"/>
      <c r="G1693" s="240">
        <v>70</v>
      </c>
      <c r="H1693" s="240"/>
      <c r="I1693" s="240"/>
      <c r="J1693" s="240"/>
      <c r="K1693" s="240">
        <v>3.8</v>
      </c>
      <c r="L1693" s="240"/>
      <c r="M1693" s="240"/>
      <c r="N1693" s="240"/>
      <c r="O1693" s="240"/>
      <c r="P1693" s="240"/>
      <c r="Q1693" s="240">
        <v>9.3000000000000007</v>
      </c>
      <c r="R1693" s="240"/>
      <c r="S1693" s="240"/>
      <c r="T1693" s="240"/>
      <c r="U1693" s="240">
        <v>0.28999999999999998</v>
      </c>
      <c r="V1693" s="240"/>
      <c r="W1693" s="240"/>
      <c r="X1693" s="240"/>
      <c r="Y1693" s="240"/>
      <c r="Z1693" s="240"/>
      <c r="AA1693" s="240"/>
      <c r="AB1693" s="240"/>
      <c r="AC1693" s="240"/>
      <c r="AD1693" s="240"/>
      <c r="AE1693" s="240"/>
      <c r="AF1693" s="240"/>
      <c r="AG1693" s="240"/>
      <c r="AH1693" s="240"/>
      <c r="AI1693" s="240"/>
      <c r="AJ1693" s="240"/>
      <c r="AK1693" s="240"/>
      <c r="AL1693" s="240"/>
      <c r="AM1693" s="240"/>
      <c r="AN1693" s="240"/>
      <c r="AO1693" s="240"/>
      <c r="AP1693" s="240"/>
      <c r="AQ1693" s="240"/>
      <c r="AR1693" s="240"/>
      <c r="AS1693" s="240"/>
      <c r="AT1693" s="240"/>
      <c r="AU1693" s="240"/>
      <c r="AV1693" s="240"/>
      <c r="AW1693" s="240"/>
      <c r="AX1693" s="240"/>
      <c r="AY1693" s="240"/>
      <c r="AZ1693" s="240"/>
      <c r="BA1693" s="240"/>
      <c r="BB1693" s="240"/>
      <c r="BC1693" s="240"/>
      <c r="BD1693" s="240"/>
      <c r="BE1693" s="240"/>
      <c r="BF1693" s="240"/>
      <c r="BG1693" s="240"/>
      <c r="BH1693" s="240"/>
      <c r="BI1693" s="240"/>
      <c r="BJ1693" s="240"/>
      <c r="BK1693" s="240"/>
      <c r="BL1693" s="240"/>
      <c r="BM1693" s="240"/>
      <c r="BN1693" s="240"/>
      <c r="BO1693" s="240">
        <v>0.09</v>
      </c>
      <c r="BP1693" s="240"/>
      <c r="BQ1693" s="240"/>
      <c r="BR1693" s="240"/>
      <c r="BS1693" s="240"/>
      <c r="BT1693" s="240"/>
      <c r="BU1693" s="240"/>
      <c r="BV1693" s="240"/>
      <c r="BW1693" s="240"/>
      <c r="BX1693" s="240"/>
      <c r="BY1693" s="240"/>
      <c r="BZ1693" s="240"/>
      <c r="CA1693" s="240"/>
      <c r="CB1693" s="240"/>
      <c r="CC1693" s="240"/>
      <c r="CD1693" s="240"/>
      <c r="CE1693" s="240"/>
      <c r="CF1693" s="240"/>
      <c r="CG1693" s="240">
        <v>17.670000000000002</v>
      </c>
      <c r="CH1693" s="240"/>
      <c r="CI1693" s="240">
        <v>8.27</v>
      </c>
      <c r="CJ1693" s="240"/>
      <c r="CK1693" s="240">
        <v>1467</v>
      </c>
      <c r="CL1693" s="240"/>
      <c r="CM1693" s="240"/>
      <c r="CN1693" s="240"/>
      <c r="CO1693" s="240"/>
      <c r="CP1693" s="240"/>
      <c r="CQ1693" s="240"/>
      <c r="CR1693" s="240"/>
      <c r="CS1693" s="240"/>
      <c r="CT1693" s="240"/>
      <c r="CU1693" s="240"/>
      <c r="CV1693" s="240"/>
      <c r="CW1693" s="240"/>
      <c r="CX1693" s="271"/>
      <c r="CY1693" s="271"/>
      <c r="CZ1693" s="271"/>
      <c r="DA1693" s="271"/>
      <c r="DB1693" s="271"/>
      <c r="DC1693" s="271"/>
      <c r="DD1693" s="271"/>
      <c r="DE1693" s="271"/>
      <c r="DF1693" s="271"/>
      <c r="DG1693" s="271"/>
      <c r="DH1693" s="271"/>
      <c r="DI1693" s="271"/>
      <c r="DJ1693" s="271"/>
      <c r="DK1693" s="271"/>
      <c r="DL1693" s="271"/>
      <c r="DM1693" s="271"/>
      <c r="DN1693" s="271"/>
      <c r="DO1693" s="271"/>
      <c r="DP1693" s="271"/>
      <c r="DQ1693" s="271"/>
      <c r="DR1693" s="271"/>
      <c r="DS1693" s="271"/>
      <c r="DT1693" s="271"/>
      <c r="DU1693" s="271"/>
      <c r="DV1693" s="271"/>
      <c r="DW1693" s="271"/>
      <c r="DX1693" s="271"/>
      <c r="DY1693" s="271"/>
      <c r="DZ1693" s="271"/>
      <c r="EA1693" s="271"/>
      <c r="EB1693" s="271"/>
      <c r="EC1693" s="271"/>
      <c r="ED1693" s="271"/>
      <c r="EE1693" s="271"/>
      <c r="EF1693" s="271"/>
      <c r="EG1693" s="271"/>
      <c r="EH1693" s="271"/>
      <c r="EI1693" s="271"/>
      <c r="EJ1693" s="271"/>
      <c r="EK1693" s="271"/>
      <c r="EL1693" s="271"/>
      <c r="EM1693" s="271"/>
      <c r="EN1693" s="271"/>
      <c r="EO1693" s="271"/>
      <c r="EP1693" s="271"/>
      <c r="EQ1693" s="271"/>
      <c r="ER1693" s="271"/>
      <c r="ES1693" s="271"/>
      <c r="ET1693" s="271"/>
      <c r="EU1693" s="271"/>
      <c r="EV1693" s="271"/>
      <c r="EW1693" s="271"/>
      <c r="EX1693" s="271"/>
      <c r="EY1693" s="271"/>
      <c r="EZ1693" s="271"/>
      <c r="FA1693" s="271"/>
      <c r="FB1693" s="271"/>
      <c r="FC1693" s="271"/>
      <c r="FD1693" s="271"/>
      <c r="FE1693" s="271"/>
      <c r="FF1693" s="271"/>
      <c r="FG1693" s="271"/>
      <c r="FH1693" s="271"/>
      <c r="FI1693" s="271"/>
      <c r="FJ1693" s="271"/>
      <c r="FK1693" s="271"/>
      <c r="FL1693" s="271"/>
      <c r="FM1693" s="271"/>
      <c r="FN1693" s="271"/>
      <c r="FO1693" s="271"/>
      <c r="FP1693" s="271"/>
      <c r="FQ1693" s="271"/>
      <c r="FR1693" s="271"/>
      <c r="FS1693" s="271"/>
      <c r="FT1693" s="271"/>
      <c r="FU1693" s="271"/>
      <c r="FV1693" s="271"/>
      <c r="FW1693" s="271"/>
      <c r="FX1693" s="271"/>
      <c r="FY1693" s="271"/>
      <c r="FZ1693" s="271"/>
      <c r="GA1693" s="271"/>
      <c r="GB1693" s="271"/>
      <c r="GC1693" s="271"/>
      <c r="GD1693" s="271"/>
      <c r="GE1693" s="271"/>
      <c r="GF1693" s="271"/>
      <c r="GG1693" s="271"/>
      <c r="GH1693" s="271"/>
      <c r="GI1693" s="271"/>
      <c r="GJ1693" s="271"/>
      <c r="GK1693" s="271"/>
      <c r="GL1693" s="271"/>
      <c r="GM1693" s="271"/>
      <c r="GN1693" s="271"/>
      <c r="GO1693" s="271"/>
      <c r="GP1693" s="271"/>
      <c r="GQ1693" s="271"/>
      <c r="GR1693" s="271"/>
      <c r="GS1693" s="271"/>
      <c r="GT1693" s="271"/>
      <c r="GU1693" s="271"/>
      <c r="GV1693" s="271"/>
      <c r="GW1693" s="271"/>
      <c r="GX1693" s="271"/>
      <c r="GY1693" s="271"/>
      <c r="GZ1693" s="271"/>
      <c r="HA1693" s="271"/>
      <c r="HB1693" s="271"/>
      <c r="HC1693" s="271"/>
      <c r="HD1693" s="271"/>
      <c r="HE1693" s="271"/>
      <c r="HF1693" s="271"/>
      <c r="HG1693" s="271"/>
      <c r="HH1693" s="271"/>
      <c r="HI1693" s="271"/>
      <c r="HJ1693" s="271"/>
      <c r="HK1693" s="271"/>
      <c r="HL1693" s="271"/>
      <c r="HM1693" s="271"/>
      <c r="HN1693" s="271"/>
      <c r="HO1693" s="271"/>
      <c r="HP1693" s="271"/>
      <c r="HQ1693" s="271"/>
      <c r="HR1693" s="271"/>
      <c r="HS1693" s="271"/>
      <c r="HT1693" s="271"/>
      <c r="HU1693" s="271"/>
      <c r="HV1693" s="271"/>
      <c r="HW1693" s="271"/>
      <c r="HX1693" s="271"/>
      <c r="HY1693" s="271"/>
      <c r="HZ1693" s="271"/>
      <c r="IA1693" s="271"/>
      <c r="IB1693" s="271"/>
      <c r="IC1693" s="271"/>
      <c r="ID1693" s="271"/>
      <c r="IE1693" s="271"/>
      <c r="IF1693" s="271"/>
      <c r="IG1693" s="271"/>
      <c r="IH1693" s="271"/>
      <c r="II1693" s="271"/>
      <c r="IJ1693" s="271"/>
      <c r="IK1693" s="271"/>
      <c r="IL1693" s="271"/>
      <c r="IM1693" s="271"/>
      <c r="IN1693" s="271"/>
      <c r="IO1693" s="271"/>
      <c r="IP1693" s="271"/>
      <c r="IQ1693" s="271"/>
      <c r="IR1693" s="271"/>
      <c r="IS1693" s="271"/>
      <c r="IT1693" s="271"/>
      <c r="IU1693" s="271"/>
      <c r="IV1693" s="271"/>
    </row>
    <row r="1694" spans="1:256" s="250" customFormat="1" x14ac:dyDescent="0.2">
      <c r="A1694" s="240" t="s">
        <v>1247</v>
      </c>
      <c r="B1694" s="278">
        <v>40201.913888888892</v>
      </c>
      <c r="C1694" s="278">
        <v>40203.395833333336</v>
      </c>
      <c r="D1694" s="240" t="s">
        <v>1553</v>
      </c>
      <c r="E1694" s="240" t="s">
        <v>1552</v>
      </c>
      <c r="F1694" s="240"/>
      <c r="G1694" s="240">
        <v>50</v>
      </c>
      <c r="H1694" s="240"/>
      <c r="I1694" s="240"/>
      <c r="J1694" s="240"/>
      <c r="K1694" s="240"/>
      <c r="L1694" s="240"/>
      <c r="M1694" s="240">
        <v>9542</v>
      </c>
      <c r="N1694" s="240"/>
      <c r="O1694" s="240">
        <v>83.4</v>
      </c>
      <c r="P1694" s="240"/>
      <c r="Q1694" s="240">
        <v>177</v>
      </c>
      <c r="R1694" s="240" t="s">
        <v>1784</v>
      </c>
      <c r="S1694" s="240">
        <v>1.4999999999999999E-2</v>
      </c>
      <c r="T1694" s="240"/>
      <c r="U1694" s="240">
        <v>1.45</v>
      </c>
      <c r="V1694" s="240"/>
      <c r="W1694" s="240">
        <v>18.2</v>
      </c>
      <c r="X1694" s="240"/>
      <c r="Y1694" s="240">
        <v>281</v>
      </c>
      <c r="Z1694" s="240"/>
      <c r="AA1694" s="240">
        <v>483</v>
      </c>
      <c r="AB1694" s="240"/>
      <c r="AC1694" s="240">
        <v>1800</v>
      </c>
      <c r="AD1694" s="240" t="s">
        <v>1784</v>
      </c>
      <c r="AE1694" s="240">
        <v>20</v>
      </c>
      <c r="AF1694" s="240"/>
      <c r="AG1694" s="240">
        <v>31</v>
      </c>
      <c r="AH1694" s="240"/>
      <c r="AI1694" s="240">
        <v>21</v>
      </c>
      <c r="AJ1694" s="240" t="s">
        <v>1784</v>
      </c>
      <c r="AK1694" s="240">
        <v>2.5</v>
      </c>
      <c r="AL1694" s="240"/>
      <c r="AM1694" s="240">
        <v>7.4</v>
      </c>
      <c r="AN1694" s="240"/>
      <c r="AO1694" s="240">
        <v>136</v>
      </c>
      <c r="AP1694" s="240"/>
      <c r="AQ1694" s="240">
        <v>23</v>
      </c>
      <c r="AR1694" s="240"/>
      <c r="AS1694" s="240"/>
      <c r="AT1694" s="240"/>
      <c r="AU1694" s="240"/>
      <c r="AV1694" s="240"/>
      <c r="AW1694" s="240"/>
      <c r="AX1694" s="240"/>
      <c r="AY1694" s="240"/>
      <c r="AZ1694" s="240"/>
      <c r="BA1694" s="240">
        <v>40</v>
      </c>
      <c r="BB1694" s="240"/>
      <c r="BC1694" s="240"/>
      <c r="BD1694" s="240"/>
      <c r="BE1694" s="240"/>
      <c r="BF1694" s="240"/>
      <c r="BG1694" s="240"/>
      <c r="BH1694" s="240"/>
      <c r="BI1694" s="240"/>
      <c r="BJ1694" s="240"/>
      <c r="BK1694" s="240"/>
      <c r="BL1694" s="240"/>
      <c r="BM1694" s="240"/>
      <c r="BN1694" s="240"/>
      <c r="BO1694" s="240"/>
      <c r="BP1694" s="240"/>
      <c r="BQ1694" s="240"/>
      <c r="BR1694" s="240"/>
      <c r="BS1694" s="240"/>
      <c r="BT1694" s="240"/>
      <c r="BU1694" s="240"/>
      <c r="BV1694" s="240"/>
      <c r="BW1694" s="240"/>
      <c r="BX1694" s="240"/>
      <c r="BY1694" s="240"/>
      <c r="BZ1694" s="240"/>
      <c r="CA1694" s="240">
        <v>22</v>
      </c>
      <c r="CB1694" s="240" t="s">
        <v>1784</v>
      </c>
      <c r="CC1694" s="240">
        <v>0.25</v>
      </c>
      <c r="CD1694" s="240" t="s">
        <v>1784</v>
      </c>
      <c r="CE1694" s="240">
        <v>20</v>
      </c>
      <c r="CF1694" s="240"/>
      <c r="CG1694" s="240"/>
      <c r="CH1694" s="240"/>
      <c r="CI1694" s="240"/>
      <c r="CJ1694" s="240"/>
      <c r="CK1694" s="240"/>
      <c r="CL1694" s="240"/>
      <c r="CM1694" s="240"/>
      <c r="CN1694" s="240"/>
      <c r="CO1694" s="240"/>
      <c r="CP1694" s="240"/>
      <c r="CQ1694" s="240"/>
      <c r="CR1694" s="240"/>
      <c r="CS1694" s="240"/>
      <c r="CT1694" s="240"/>
      <c r="CU1694" s="240"/>
      <c r="CV1694" s="240"/>
      <c r="CW1694" s="240"/>
      <c r="CX1694" s="271"/>
      <c r="CY1694" s="271"/>
      <c r="CZ1694" s="271"/>
      <c r="DA1694" s="271"/>
      <c r="DB1694" s="271"/>
      <c r="DC1694" s="271"/>
      <c r="DD1694" s="271"/>
      <c r="DE1694" s="271"/>
      <c r="DF1694" s="271"/>
      <c r="DG1694" s="271"/>
      <c r="DH1694" s="271"/>
      <c r="DI1694" s="271"/>
      <c r="DJ1694" s="271"/>
      <c r="DK1694" s="271"/>
      <c r="DL1694" s="271"/>
      <c r="DM1694" s="271"/>
      <c r="DN1694" s="271"/>
      <c r="DO1694" s="271"/>
      <c r="DP1694" s="271"/>
      <c r="DQ1694" s="271"/>
      <c r="DR1694" s="271"/>
      <c r="DS1694" s="271"/>
      <c r="DT1694" s="271"/>
      <c r="DU1694" s="271"/>
      <c r="DV1694" s="271"/>
      <c r="DW1694" s="271"/>
      <c r="DX1694" s="271"/>
      <c r="DY1694" s="271"/>
      <c r="DZ1694" s="271"/>
      <c r="EA1694" s="271"/>
      <c r="EB1694" s="271"/>
      <c r="EC1694" s="271"/>
      <c r="ED1694" s="271"/>
      <c r="EE1694" s="271"/>
      <c r="EF1694" s="271"/>
      <c r="EG1694" s="271"/>
      <c r="EH1694" s="271"/>
      <c r="EI1694" s="271"/>
      <c r="EJ1694" s="271"/>
      <c r="EK1694" s="271"/>
      <c r="EL1694" s="271"/>
      <c r="EM1694" s="271"/>
      <c r="EN1694" s="271"/>
      <c r="EO1694" s="271"/>
      <c r="EP1694" s="271"/>
      <c r="EQ1694" s="271"/>
      <c r="ER1694" s="271"/>
      <c r="ES1694" s="271"/>
      <c r="ET1694" s="271"/>
      <c r="EU1694" s="271"/>
      <c r="EV1694" s="271"/>
      <c r="EW1694" s="271"/>
      <c r="EX1694" s="271"/>
      <c r="EY1694" s="271"/>
      <c r="EZ1694" s="271"/>
      <c r="FA1694" s="271"/>
      <c r="FB1694" s="271"/>
      <c r="FC1694" s="271"/>
      <c r="FD1694" s="271"/>
      <c r="FE1694" s="271"/>
      <c r="FF1694" s="271"/>
      <c r="FG1694" s="271"/>
      <c r="FH1694" s="271"/>
      <c r="FI1694" s="271"/>
      <c r="FJ1694" s="271"/>
      <c r="FK1694" s="271"/>
      <c r="FL1694" s="271"/>
      <c r="FM1694" s="271"/>
      <c r="FN1694" s="271"/>
      <c r="FO1694" s="271"/>
      <c r="FP1694" s="271"/>
      <c r="FQ1694" s="271"/>
      <c r="FR1694" s="271"/>
      <c r="FS1694" s="271"/>
      <c r="FT1694" s="271"/>
      <c r="FU1694" s="271"/>
      <c r="FV1694" s="271"/>
      <c r="FW1694" s="271"/>
      <c r="FX1694" s="271"/>
      <c r="FY1694" s="271"/>
      <c r="FZ1694" s="271"/>
      <c r="GA1694" s="271"/>
      <c r="GB1694" s="271"/>
      <c r="GC1694" s="271"/>
      <c r="GD1694" s="271"/>
      <c r="GE1694" s="271"/>
      <c r="GF1694" s="271"/>
      <c r="GG1694" s="271"/>
      <c r="GH1694" s="271"/>
      <c r="GI1694" s="271"/>
      <c r="GJ1694" s="271"/>
      <c r="GK1694" s="271"/>
      <c r="GL1694" s="271"/>
      <c r="GM1694" s="271"/>
      <c r="GN1694" s="271"/>
      <c r="GO1694" s="271"/>
      <c r="GP1694" s="271"/>
      <c r="GQ1694" s="271"/>
      <c r="GR1694" s="271"/>
      <c r="GS1694" s="271"/>
      <c r="GT1694" s="271"/>
      <c r="GU1694" s="271"/>
      <c r="GV1694" s="271"/>
      <c r="GW1694" s="271"/>
      <c r="GX1694" s="271"/>
      <c r="GY1694" s="271"/>
      <c r="GZ1694" s="271"/>
      <c r="HA1694" s="271"/>
      <c r="HB1694" s="271"/>
      <c r="HC1694" s="271"/>
      <c r="HD1694" s="271"/>
      <c r="HE1694" s="271"/>
      <c r="HF1694" s="271"/>
      <c r="HG1694" s="271"/>
      <c r="HH1694" s="271"/>
      <c r="HI1694" s="271"/>
      <c r="HJ1694" s="271"/>
      <c r="HK1694" s="271"/>
      <c r="HL1694" s="271"/>
      <c r="HM1694" s="271"/>
      <c r="HN1694" s="271"/>
      <c r="HO1694" s="271"/>
      <c r="HP1694" s="271"/>
      <c r="HQ1694" s="271"/>
      <c r="HR1694" s="271"/>
      <c r="HS1694" s="271"/>
      <c r="HT1694" s="271"/>
      <c r="HU1694" s="271"/>
      <c r="HV1694" s="271"/>
      <c r="HW1694" s="271"/>
      <c r="HX1694" s="271"/>
      <c r="HY1694" s="271"/>
      <c r="HZ1694" s="271"/>
      <c r="IA1694" s="271"/>
      <c r="IB1694" s="271"/>
      <c r="IC1694" s="271"/>
      <c r="ID1694" s="271"/>
      <c r="IE1694" s="271"/>
      <c r="IF1694" s="271"/>
      <c r="IG1694" s="271"/>
      <c r="IH1694" s="271"/>
      <c r="II1694" s="271"/>
      <c r="IJ1694" s="271"/>
      <c r="IK1694" s="271"/>
      <c r="IL1694" s="271"/>
      <c r="IM1694" s="271"/>
      <c r="IN1694" s="271"/>
      <c r="IO1694" s="271"/>
      <c r="IP1694" s="271"/>
      <c r="IQ1694" s="271"/>
      <c r="IR1694" s="271"/>
      <c r="IS1694" s="271"/>
      <c r="IT1694" s="271"/>
      <c r="IU1694" s="271"/>
      <c r="IV1694" s="271"/>
    </row>
    <row r="1695" spans="1:256" s="250" customFormat="1" x14ac:dyDescent="0.2">
      <c r="A1695" s="240" t="s">
        <v>1247</v>
      </c>
      <c r="B1695" s="278">
        <v>40203.541666666664</v>
      </c>
      <c r="C1695" s="278"/>
      <c r="D1695" s="240" t="s">
        <v>1554</v>
      </c>
      <c r="E1695" s="240"/>
      <c r="F1695" s="240"/>
      <c r="G1695" s="240">
        <v>70</v>
      </c>
      <c r="H1695" s="240"/>
      <c r="I1695" s="240"/>
      <c r="J1695" s="240"/>
      <c r="K1695" s="240">
        <v>16</v>
      </c>
      <c r="L1695" s="240"/>
      <c r="M1695" s="240"/>
      <c r="N1695" s="240"/>
      <c r="O1695" s="240"/>
      <c r="P1695" s="240"/>
      <c r="Q1695" s="240"/>
      <c r="R1695" s="240"/>
      <c r="S1695" s="240"/>
      <c r="T1695" s="240"/>
      <c r="U1695" s="240"/>
      <c r="V1695" s="240"/>
      <c r="W1695" s="240"/>
      <c r="X1695" s="240"/>
      <c r="Y1695" s="240"/>
      <c r="Z1695" s="240"/>
      <c r="AA1695" s="240"/>
      <c r="AB1695" s="240"/>
      <c r="AC1695" s="240"/>
      <c r="AD1695" s="240"/>
      <c r="AE1695" s="240"/>
      <c r="AF1695" s="240"/>
      <c r="AG1695" s="240"/>
      <c r="AH1695" s="240"/>
      <c r="AI1695" s="240"/>
      <c r="AJ1695" s="240"/>
      <c r="AK1695" s="240"/>
      <c r="AL1695" s="240"/>
      <c r="AM1695" s="240"/>
      <c r="AN1695" s="240"/>
      <c r="AO1695" s="240"/>
      <c r="AP1695" s="240"/>
      <c r="AQ1695" s="240"/>
      <c r="AR1695" s="240"/>
      <c r="AS1695" s="240"/>
      <c r="AT1695" s="240"/>
      <c r="AU1695" s="240"/>
      <c r="AV1695" s="240"/>
      <c r="AW1695" s="240"/>
      <c r="AX1695" s="240"/>
      <c r="AY1695" s="240"/>
      <c r="AZ1695" s="240"/>
      <c r="BA1695" s="240"/>
      <c r="BB1695" s="240"/>
      <c r="BC1695" s="240"/>
      <c r="BD1695" s="240"/>
      <c r="BE1695" s="240"/>
      <c r="BF1695" s="240"/>
      <c r="BG1695" s="240"/>
      <c r="BH1695" s="240"/>
      <c r="BI1695" s="240"/>
      <c r="BJ1695" s="240"/>
      <c r="BK1695" s="240"/>
      <c r="BL1695" s="240"/>
      <c r="BM1695" s="240"/>
      <c r="BN1695" s="240"/>
      <c r="BO1695" s="240"/>
      <c r="BP1695" s="240"/>
      <c r="BQ1695" s="240"/>
      <c r="BR1695" s="240"/>
      <c r="BS1695" s="240"/>
      <c r="BT1695" s="240"/>
      <c r="BU1695" s="240"/>
      <c r="BV1695" s="240"/>
      <c r="BW1695" s="240"/>
      <c r="BX1695" s="240"/>
      <c r="BY1695" s="240">
        <v>7.7</v>
      </c>
      <c r="BZ1695" s="240"/>
      <c r="CA1695" s="240"/>
      <c r="CB1695" s="240"/>
      <c r="CC1695" s="240"/>
      <c r="CD1695" s="240"/>
      <c r="CE1695" s="240"/>
      <c r="CF1695" s="240"/>
      <c r="CG1695" s="240"/>
      <c r="CH1695" s="240"/>
      <c r="CI1695" s="240"/>
      <c r="CJ1695" s="240"/>
      <c r="CK1695" s="240"/>
      <c r="CL1695" s="240"/>
      <c r="CM1695" s="240"/>
      <c r="CN1695" s="240"/>
      <c r="CO1695" s="240"/>
      <c r="CP1695" s="240"/>
      <c r="CQ1695" s="240"/>
      <c r="CR1695" s="240"/>
      <c r="CS1695" s="240"/>
      <c r="CT1695" s="240"/>
      <c r="CU1695" s="240"/>
      <c r="CV1695" s="240"/>
      <c r="CW1695" s="240"/>
      <c r="CX1695" s="271"/>
      <c r="CY1695" s="271"/>
      <c r="CZ1695" s="271"/>
      <c r="DA1695" s="271"/>
      <c r="DB1695" s="271"/>
      <c r="DC1695" s="271"/>
      <c r="DD1695" s="271"/>
      <c r="DE1695" s="271"/>
      <c r="DF1695" s="271"/>
      <c r="DG1695" s="271"/>
      <c r="DH1695" s="271"/>
      <c r="DI1695" s="271"/>
      <c r="DJ1695" s="271"/>
      <c r="DK1695" s="271"/>
      <c r="DL1695" s="271"/>
      <c r="DM1695" s="271"/>
      <c r="DN1695" s="271"/>
      <c r="DO1695" s="271"/>
      <c r="DP1695" s="271"/>
      <c r="DQ1695" s="271"/>
      <c r="DR1695" s="271"/>
      <c r="DS1695" s="271"/>
      <c r="DT1695" s="271"/>
      <c r="DU1695" s="271"/>
      <c r="DV1695" s="271"/>
      <c r="DW1695" s="271"/>
      <c r="DX1695" s="271"/>
      <c r="DY1695" s="271"/>
      <c r="DZ1695" s="271"/>
      <c r="EA1695" s="271"/>
      <c r="EB1695" s="271"/>
      <c r="EC1695" s="271"/>
      <c r="ED1695" s="271"/>
      <c r="EE1695" s="271"/>
      <c r="EF1695" s="271"/>
      <c r="EG1695" s="271"/>
      <c r="EH1695" s="271"/>
      <c r="EI1695" s="271"/>
      <c r="EJ1695" s="271"/>
      <c r="EK1695" s="271"/>
      <c r="EL1695" s="271"/>
      <c r="EM1695" s="271"/>
      <c r="EN1695" s="271"/>
      <c r="EO1695" s="271"/>
      <c r="EP1695" s="271"/>
      <c r="EQ1695" s="271"/>
      <c r="ER1695" s="271"/>
      <c r="ES1695" s="271"/>
      <c r="ET1695" s="271"/>
      <c r="EU1695" s="271"/>
      <c r="EV1695" s="271"/>
      <c r="EW1695" s="271"/>
      <c r="EX1695" s="271"/>
      <c r="EY1695" s="271"/>
      <c r="EZ1695" s="271"/>
      <c r="FA1695" s="271"/>
      <c r="FB1695" s="271"/>
      <c r="FC1695" s="271"/>
      <c r="FD1695" s="271"/>
      <c r="FE1695" s="271"/>
      <c r="FF1695" s="271"/>
      <c r="FG1695" s="271"/>
      <c r="FH1695" s="271"/>
      <c r="FI1695" s="271"/>
      <c r="FJ1695" s="271"/>
      <c r="FK1695" s="271"/>
      <c r="FL1695" s="271"/>
      <c r="FM1695" s="271"/>
      <c r="FN1695" s="271"/>
      <c r="FO1695" s="271"/>
      <c r="FP1695" s="271"/>
      <c r="FQ1695" s="271"/>
      <c r="FR1695" s="271"/>
      <c r="FS1695" s="271"/>
      <c r="FT1695" s="271"/>
      <c r="FU1695" s="271"/>
      <c r="FV1695" s="271"/>
      <c r="FW1695" s="271"/>
      <c r="FX1695" s="271"/>
      <c r="FY1695" s="271"/>
      <c r="FZ1695" s="271"/>
      <c r="GA1695" s="271"/>
      <c r="GB1695" s="271"/>
      <c r="GC1695" s="271"/>
      <c r="GD1695" s="271"/>
      <c r="GE1695" s="271"/>
      <c r="GF1695" s="271"/>
      <c r="GG1695" s="271"/>
      <c r="GH1695" s="271"/>
      <c r="GI1695" s="271"/>
      <c r="GJ1695" s="271"/>
      <c r="GK1695" s="271"/>
      <c r="GL1695" s="271"/>
      <c r="GM1695" s="271"/>
      <c r="GN1695" s="271"/>
      <c r="GO1695" s="271"/>
      <c r="GP1695" s="271"/>
      <c r="GQ1695" s="271"/>
      <c r="GR1695" s="271"/>
      <c r="GS1695" s="271"/>
      <c r="GT1695" s="271"/>
      <c r="GU1695" s="271"/>
      <c r="GV1695" s="271"/>
      <c r="GW1695" s="271"/>
      <c r="GX1695" s="271"/>
      <c r="GY1695" s="271"/>
      <c r="GZ1695" s="271"/>
      <c r="HA1695" s="271"/>
      <c r="HB1695" s="271"/>
      <c r="HC1695" s="271"/>
      <c r="HD1695" s="271"/>
      <c r="HE1695" s="271"/>
      <c r="HF1695" s="271"/>
      <c r="HG1695" s="271"/>
      <c r="HH1695" s="271"/>
      <c r="HI1695" s="271"/>
      <c r="HJ1695" s="271"/>
      <c r="HK1695" s="271"/>
      <c r="HL1695" s="271"/>
      <c r="HM1695" s="271"/>
      <c r="HN1695" s="271"/>
      <c r="HO1695" s="271"/>
      <c r="HP1695" s="271"/>
      <c r="HQ1695" s="271"/>
      <c r="HR1695" s="271"/>
      <c r="HS1695" s="271"/>
      <c r="HT1695" s="271"/>
      <c r="HU1695" s="271"/>
      <c r="HV1695" s="271"/>
      <c r="HW1695" s="271"/>
      <c r="HX1695" s="271"/>
      <c r="HY1695" s="271"/>
      <c r="HZ1695" s="271"/>
      <c r="IA1695" s="271"/>
      <c r="IB1695" s="271"/>
      <c r="IC1695" s="271"/>
      <c r="ID1695" s="271"/>
      <c r="IE1695" s="271"/>
      <c r="IF1695" s="271"/>
      <c r="IG1695" s="271"/>
      <c r="IH1695" s="271"/>
      <c r="II1695" s="271"/>
      <c r="IJ1695" s="271"/>
      <c r="IK1695" s="271"/>
      <c r="IL1695" s="271"/>
      <c r="IM1695" s="271"/>
      <c r="IN1695" s="271"/>
      <c r="IO1695" s="271"/>
      <c r="IP1695" s="271"/>
      <c r="IQ1695" s="271"/>
      <c r="IR1695" s="271"/>
      <c r="IS1695" s="271"/>
      <c r="IT1695" s="271"/>
      <c r="IU1695" s="271"/>
      <c r="IV1695" s="271"/>
    </row>
    <row r="1696" spans="1:256" s="250" customFormat="1" x14ac:dyDescent="0.2">
      <c r="A1696" s="240" t="s">
        <v>1247</v>
      </c>
      <c r="B1696" s="278">
        <v>40206.65625</v>
      </c>
      <c r="C1696" s="278"/>
      <c r="D1696" s="240" t="s">
        <v>1555</v>
      </c>
      <c r="E1696" s="240"/>
      <c r="F1696" s="240"/>
      <c r="G1696" s="240">
        <v>70</v>
      </c>
      <c r="H1696" s="240"/>
      <c r="I1696" s="240"/>
      <c r="J1696" s="240"/>
      <c r="K1696" s="240">
        <v>5.0999999999999996</v>
      </c>
      <c r="L1696" s="240"/>
      <c r="M1696" s="240"/>
      <c r="N1696" s="240"/>
      <c r="O1696" s="240"/>
      <c r="P1696" s="240"/>
      <c r="Q1696" s="240">
        <v>67.900000000000006</v>
      </c>
      <c r="R1696" s="240"/>
      <c r="S1696" s="240"/>
      <c r="T1696" s="240"/>
      <c r="U1696" s="240">
        <v>0.35</v>
      </c>
      <c r="V1696" s="240"/>
      <c r="W1696" s="240"/>
      <c r="X1696" s="240"/>
      <c r="Y1696" s="240"/>
      <c r="Z1696" s="240"/>
      <c r="AA1696" s="240"/>
      <c r="AB1696" s="240"/>
      <c r="AC1696" s="240"/>
      <c r="AD1696" s="240"/>
      <c r="AE1696" s="240"/>
      <c r="AF1696" s="240"/>
      <c r="AG1696" s="240"/>
      <c r="AH1696" s="240"/>
      <c r="AI1696" s="240"/>
      <c r="AJ1696" s="240"/>
      <c r="AK1696" s="240"/>
      <c r="AL1696" s="240"/>
      <c r="AM1696" s="240"/>
      <c r="AN1696" s="240"/>
      <c r="AO1696" s="240"/>
      <c r="AP1696" s="240"/>
      <c r="AQ1696" s="240"/>
      <c r="AR1696" s="240"/>
      <c r="AS1696" s="240"/>
      <c r="AT1696" s="240"/>
      <c r="AU1696" s="240"/>
      <c r="AV1696" s="240"/>
      <c r="AW1696" s="240"/>
      <c r="AX1696" s="240"/>
      <c r="AY1696" s="240"/>
      <c r="AZ1696" s="240"/>
      <c r="BA1696" s="240"/>
      <c r="BB1696" s="240"/>
      <c r="BC1696" s="240"/>
      <c r="BD1696" s="240"/>
      <c r="BE1696" s="240"/>
      <c r="BF1696" s="240"/>
      <c r="BG1696" s="240"/>
      <c r="BH1696" s="240"/>
      <c r="BI1696" s="240"/>
      <c r="BJ1696" s="240"/>
      <c r="BK1696" s="240"/>
      <c r="BL1696" s="240"/>
      <c r="BM1696" s="240"/>
      <c r="BN1696" s="240"/>
      <c r="BO1696" s="240">
        <v>9.6000000000000002E-2</v>
      </c>
      <c r="BP1696" s="240"/>
      <c r="BQ1696" s="240"/>
      <c r="BR1696" s="240"/>
      <c r="BS1696" s="240"/>
      <c r="BT1696" s="240"/>
      <c r="BU1696" s="240"/>
      <c r="BV1696" s="240"/>
      <c r="BW1696" s="240"/>
      <c r="BX1696" s="240"/>
      <c r="BY1696" s="240"/>
      <c r="BZ1696" s="240"/>
      <c r="CA1696" s="240"/>
      <c r="CB1696" s="240"/>
      <c r="CC1696" s="240"/>
      <c r="CD1696" s="240"/>
      <c r="CE1696" s="240"/>
      <c r="CF1696" s="240"/>
      <c r="CG1696" s="240">
        <v>14.2</v>
      </c>
      <c r="CH1696" s="240"/>
      <c r="CI1696" s="240">
        <v>7.73</v>
      </c>
      <c r="CJ1696" s="240"/>
      <c r="CK1696" s="240">
        <v>2190</v>
      </c>
      <c r="CL1696" s="240"/>
      <c r="CM1696" s="240"/>
      <c r="CN1696" s="240"/>
      <c r="CO1696" s="240"/>
      <c r="CP1696" s="240"/>
      <c r="CQ1696" s="240"/>
      <c r="CR1696" s="240"/>
      <c r="CS1696" s="240"/>
      <c r="CT1696" s="240"/>
      <c r="CU1696" s="240"/>
      <c r="CV1696" s="240"/>
      <c r="CW1696" s="240"/>
      <c r="CX1696" s="271"/>
      <c r="CY1696" s="271"/>
      <c r="CZ1696" s="271"/>
      <c r="DA1696" s="271"/>
      <c r="DB1696" s="271"/>
      <c r="DC1696" s="271"/>
      <c r="DD1696" s="271"/>
      <c r="DE1696" s="271"/>
      <c r="DF1696" s="271"/>
      <c r="DG1696" s="271"/>
      <c r="DH1696" s="271"/>
      <c r="DI1696" s="271"/>
      <c r="DJ1696" s="271"/>
      <c r="DK1696" s="271"/>
      <c r="DL1696" s="271"/>
      <c r="DM1696" s="271"/>
      <c r="DN1696" s="271"/>
      <c r="DO1696" s="271"/>
      <c r="DP1696" s="271"/>
      <c r="DQ1696" s="271"/>
      <c r="DR1696" s="271"/>
      <c r="DS1696" s="271"/>
      <c r="DT1696" s="271"/>
      <c r="DU1696" s="271"/>
      <c r="DV1696" s="271"/>
      <c r="DW1696" s="271"/>
      <c r="DX1696" s="271"/>
      <c r="DY1696" s="271"/>
      <c r="DZ1696" s="271"/>
      <c r="EA1696" s="271"/>
      <c r="EB1696" s="271"/>
      <c r="EC1696" s="271"/>
      <c r="ED1696" s="271"/>
      <c r="EE1696" s="271"/>
      <c r="EF1696" s="271"/>
      <c r="EG1696" s="271"/>
      <c r="EH1696" s="271"/>
      <c r="EI1696" s="271"/>
      <c r="EJ1696" s="271"/>
      <c r="EK1696" s="271"/>
      <c r="EL1696" s="271"/>
      <c r="EM1696" s="271"/>
      <c r="EN1696" s="271"/>
      <c r="EO1696" s="271"/>
      <c r="EP1696" s="271"/>
      <c r="EQ1696" s="271"/>
      <c r="ER1696" s="271"/>
      <c r="ES1696" s="271"/>
      <c r="ET1696" s="271"/>
      <c r="EU1696" s="271"/>
      <c r="EV1696" s="271"/>
      <c r="EW1696" s="271"/>
      <c r="EX1696" s="271"/>
      <c r="EY1696" s="271"/>
      <c r="EZ1696" s="271"/>
      <c r="FA1696" s="271"/>
      <c r="FB1696" s="271"/>
      <c r="FC1696" s="271"/>
      <c r="FD1696" s="271"/>
      <c r="FE1696" s="271"/>
      <c r="FF1696" s="271"/>
      <c r="FG1696" s="271"/>
      <c r="FH1696" s="271"/>
      <c r="FI1696" s="271"/>
      <c r="FJ1696" s="271"/>
      <c r="FK1696" s="271"/>
      <c r="FL1696" s="271"/>
      <c r="FM1696" s="271"/>
      <c r="FN1696" s="271"/>
      <c r="FO1696" s="271"/>
      <c r="FP1696" s="271"/>
      <c r="FQ1696" s="271"/>
      <c r="FR1696" s="271"/>
      <c r="FS1696" s="271"/>
      <c r="FT1696" s="271"/>
      <c r="FU1696" s="271"/>
      <c r="FV1696" s="271"/>
      <c r="FW1696" s="271"/>
      <c r="FX1696" s="271"/>
      <c r="FY1696" s="271"/>
      <c r="FZ1696" s="271"/>
      <c r="GA1696" s="271"/>
      <c r="GB1696" s="271"/>
      <c r="GC1696" s="271"/>
      <c r="GD1696" s="271"/>
      <c r="GE1696" s="271"/>
      <c r="GF1696" s="271"/>
      <c r="GG1696" s="271"/>
      <c r="GH1696" s="271"/>
      <c r="GI1696" s="271"/>
      <c r="GJ1696" s="271"/>
      <c r="GK1696" s="271"/>
      <c r="GL1696" s="271"/>
      <c r="GM1696" s="271"/>
      <c r="GN1696" s="271"/>
      <c r="GO1696" s="271"/>
      <c r="GP1696" s="271"/>
      <c r="GQ1696" s="271"/>
      <c r="GR1696" s="271"/>
      <c r="GS1696" s="271"/>
      <c r="GT1696" s="271"/>
      <c r="GU1696" s="271"/>
      <c r="GV1696" s="271"/>
      <c r="GW1696" s="271"/>
      <c r="GX1696" s="271"/>
      <c r="GY1696" s="271"/>
      <c r="GZ1696" s="271"/>
      <c r="HA1696" s="271"/>
      <c r="HB1696" s="271"/>
      <c r="HC1696" s="271"/>
      <c r="HD1696" s="271"/>
      <c r="HE1696" s="271"/>
      <c r="HF1696" s="271"/>
      <c r="HG1696" s="271"/>
      <c r="HH1696" s="271"/>
      <c r="HI1696" s="271"/>
      <c r="HJ1696" s="271"/>
      <c r="HK1696" s="271"/>
      <c r="HL1696" s="271"/>
      <c r="HM1696" s="271"/>
      <c r="HN1696" s="271"/>
      <c r="HO1696" s="271"/>
      <c r="HP1696" s="271"/>
      <c r="HQ1696" s="271"/>
      <c r="HR1696" s="271"/>
      <c r="HS1696" s="271"/>
      <c r="HT1696" s="271"/>
      <c r="HU1696" s="271"/>
      <c r="HV1696" s="271"/>
      <c r="HW1696" s="271"/>
      <c r="HX1696" s="271"/>
      <c r="HY1696" s="271"/>
      <c r="HZ1696" s="271"/>
      <c r="IA1696" s="271"/>
      <c r="IB1696" s="271"/>
      <c r="IC1696" s="271"/>
      <c r="ID1696" s="271"/>
      <c r="IE1696" s="271"/>
      <c r="IF1696" s="271"/>
      <c r="IG1696" s="271"/>
      <c r="IH1696" s="271"/>
      <c r="II1696" s="271"/>
      <c r="IJ1696" s="271"/>
      <c r="IK1696" s="271"/>
      <c r="IL1696" s="271"/>
      <c r="IM1696" s="271"/>
      <c r="IN1696" s="271"/>
      <c r="IO1696" s="271"/>
      <c r="IP1696" s="271"/>
      <c r="IQ1696" s="271"/>
      <c r="IR1696" s="271"/>
      <c r="IS1696" s="271"/>
      <c r="IT1696" s="271"/>
      <c r="IU1696" s="271"/>
      <c r="IV1696" s="271"/>
    </row>
    <row r="1697" spans="1:256" s="250" customFormat="1" x14ac:dyDescent="0.2">
      <c r="A1697" s="240" t="s">
        <v>1247</v>
      </c>
      <c r="B1697" s="278">
        <v>40218.667361111111</v>
      </c>
      <c r="C1697" s="278">
        <v>40219.52847222222</v>
      </c>
      <c r="D1697" s="240" t="s">
        <v>1556</v>
      </c>
      <c r="E1697" s="240" t="s">
        <v>1557</v>
      </c>
      <c r="F1697" s="240"/>
      <c r="G1697" s="240">
        <v>50</v>
      </c>
      <c r="H1697" s="240"/>
      <c r="I1697" s="240"/>
      <c r="J1697" s="240"/>
      <c r="K1697" s="240"/>
      <c r="L1697" s="240"/>
      <c r="M1697" s="240">
        <v>267</v>
      </c>
      <c r="N1697" s="240"/>
      <c r="O1697" s="240">
        <v>83.5</v>
      </c>
      <c r="P1697" s="240"/>
      <c r="Q1697" s="240">
        <v>187</v>
      </c>
      <c r="R1697" s="240" t="s">
        <v>1784</v>
      </c>
      <c r="S1697" s="240">
        <v>1.4999999999999999E-2</v>
      </c>
      <c r="T1697" s="240"/>
      <c r="U1697" s="240">
        <v>0.39</v>
      </c>
      <c r="V1697" s="240"/>
      <c r="W1697" s="240">
        <v>18.5</v>
      </c>
      <c r="X1697" s="240"/>
      <c r="Y1697" s="240">
        <v>2100</v>
      </c>
      <c r="Z1697" s="240"/>
      <c r="AA1697" s="240">
        <v>3110</v>
      </c>
      <c r="AB1697" s="240"/>
      <c r="AC1697" s="240">
        <v>9350</v>
      </c>
      <c r="AD1697" s="240" t="s">
        <v>1784</v>
      </c>
      <c r="AE1697" s="240">
        <v>20</v>
      </c>
      <c r="AF1697" s="240"/>
      <c r="AG1697" s="240">
        <v>46</v>
      </c>
      <c r="AH1697" s="240"/>
      <c r="AI1697" s="240">
        <v>9.9</v>
      </c>
      <c r="AJ1697" s="240" t="s">
        <v>1784</v>
      </c>
      <c r="AK1697" s="240">
        <v>2.5</v>
      </c>
      <c r="AL1697" s="240"/>
      <c r="AM1697" s="240">
        <v>8</v>
      </c>
      <c r="AN1697" s="240"/>
      <c r="AO1697" s="240">
        <v>252</v>
      </c>
      <c r="AP1697" s="240"/>
      <c r="AQ1697" s="240">
        <v>16</v>
      </c>
      <c r="AR1697" s="240"/>
      <c r="AS1697" s="240"/>
      <c r="AT1697" s="240"/>
      <c r="AU1697" s="240"/>
      <c r="AV1697" s="240"/>
      <c r="AW1697" s="240"/>
      <c r="AX1697" s="240"/>
      <c r="AY1697" s="240"/>
      <c r="AZ1697" s="240"/>
      <c r="BA1697" s="240">
        <v>15</v>
      </c>
      <c r="BB1697" s="240"/>
      <c r="BC1697" s="240"/>
      <c r="BD1697" s="240"/>
      <c r="BE1697" s="240"/>
      <c r="BF1697" s="240"/>
      <c r="BG1697" s="240"/>
      <c r="BH1697" s="240"/>
      <c r="BI1697" s="240"/>
      <c r="BJ1697" s="240"/>
      <c r="BK1697" s="240"/>
      <c r="BL1697" s="240"/>
      <c r="BM1697" s="240"/>
      <c r="BN1697" s="240"/>
      <c r="BO1697" s="240"/>
      <c r="BP1697" s="240"/>
      <c r="BQ1697" s="240"/>
      <c r="BR1697" s="240"/>
      <c r="BS1697" s="240"/>
      <c r="BT1697" s="240"/>
      <c r="BU1697" s="240"/>
      <c r="BV1697" s="240"/>
      <c r="BW1697" s="240"/>
      <c r="BX1697" s="240"/>
      <c r="BY1697" s="240"/>
      <c r="BZ1697" s="240"/>
      <c r="CA1697" s="240">
        <v>11</v>
      </c>
      <c r="CB1697" s="240" t="s">
        <v>1784</v>
      </c>
      <c r="CC1697" s="240">
        <v>0.25</v>
      </c>
      <c r="CD1697" s="240" t="s">
        <v>1784</v>
      </c>
      <c r="CE1697" s="240">
        <v>20</v>
      </c>
      <c r="CF1697" s="240"/>
      <c r="CG1697" s="240"/>
      <c r="CH1697" s="240"/>
      <c r="CI1697" s="240"/>
      <c r="CJ1697" s="240"/>
      <c r="CK1697" s="240"/>
      <c r="CL1697" s="240"/>
      <c r="CM1697" s="240"/>
      <c r="CN1697" s="240"/>
      <c r="CO1697" s="240"/>
      <c r="CP1697" s="240"/>
      <c r="CQ1697" s="240"/>
      <c r="CR1697" s="240"/>
      <c r="CS1697" s="240"/>
      <c r="CT1697" s="240"/>
      <c r="CU1697" s="240"/>
      <c r="CV1697" s="240"/>
      <c r="CW1697" s="240"/>
      <c r="CX1697" s="271"/>
      <c r="CY1697" s="271"/>
      <c r="CZ1697" s="271"/>
      <c r="DA1697" s="271"/>
      <c r="DB1697" s="271"/>
      <c r="DC1697" s="271"/>
      <c r="DD1697" s="271"/>
      <c r="DE1697" s="271"/>
      <c r="DF1697" s="271"/>
      <c r="DG1697" s="271"/>
      <c r="DH1697" s="271"/>
      <c r="DI1697" s="271"/>
      <c r="DJ1697" s="271"/>
      <c r="DK1697" s="271"/>
      <c r="DL1697" s="271"/>
      <c r="DM1697" s="271"/>
      <c r="DN1697" s="271"/>
      <c r="DO1697" s="271"/>
      <c r="DP1697" s="271"/>
      <c r="DQ1697" s="271"/>
      <c r="DR1697" s="271"/>
      <c r="DS1697" s="271"/>
      <c r="DT1697" s="271"/>
      <c r="DU1697" s="271"/>
      <c r="DV1697" s="271"/>
      <c r="DW1697" s="271"/>
      <c r="DX1697" s="271"/>
      <c r="DY1697" s="271"/>
      <c r="DZ1697" s="271"/>
      <c r="EA1697" s="271"/>
      <c r="EB1697" s="271"/>
      <c r="EC1697" s="271"/>
      <c r="ED1697" s="271"/>
      <c r="EE1697" s="271"/>
      <c r="EF1697" s="271"/>
      <c r="EG1697" s="271"/>
      <c r="EH1697" s="271"/>
      <c r="EI1697" s="271"/>
      <c r="EJ1697" s="271"/>
      <c r="EK1697" s="271"/>
      <c r="EL1697" s="271"/>
      <c r="EM1697" s="271"/>
      <c r="EN1697" s="271"/>
      <c r="EO1697" s="271"/>
      <c r="EP1697" s="271"/>
      <c r="EQ1697" s="271"/>
      <c r="ER1697" s="271"/>
      <c r="ES1697" s="271"/>
      <c r="ET1697" s="271"/>
      <c r="EU1697" s="271"/>
      <c r="EV1697" s="271"/>
      <c r="EW1697" s="271"/>
      <c r="EX1697" s="271"/>
      <c r="EY1697" s="271"/>
      <c r="EZ1697" s="271"/>
      <c r="FA1697" s="271"/>
      <c r="FB1697" s="271"/>
      <c r="FC1697" s="271"/>
      <c r="FD1697" s="271"/>
      <c r="FE1697" s="271"/>
      <c r="FF1697" s="271"/>
      <c r="FG1697" s="271"/>
      <c r="FH1697" s="271"/>
      <c r="FI1697" s="271"/>
      <c r="FJ1697" s="271"/>
      <c r="FK1697" s="271"/>
      <c r="FL1697" s="271"/>
      <c r="FM1697" s="271"/>
      <c r="FN1697" s="271"/>
      <c r="FO1697" s="271"/>
      <c r="FP1697" s="271"/>
      <c r="FQ1697" s="271"/>
      <c r="FR1697" s="271"/>
      <c r="FS1697" s="271"/>
      <c r="FT1697" s="271"/>
      <c r="FU1697" s="271"/>
      <c r="FV1697" s="271"/>
      <c r="FW1697" s="271"/>
      <c r="FX1697" s="271"/>
      <c r="FY1697" s="271"/>
      <c r="FZ1697" s="271"/>
      <c r="GA1697" s="271"/>
      <c r="GB1697" s="271"/>
      <c r="GC1697" s="271"/>
      <c r="GD1697" s="271"/>
      <c r="GE1697" s="271"/>
      <c r="GF1697" s="271"/>
      <c r="GG1697" s="271"/>
      <c r="GH1697" s="271"/>
      <c r="GI1697" s="271"/>
      <c r="GJ1697" s="271"/>
      <c r="GK1697" s="271"/>
      <c r="GL1697" s="271"/>
      <c r="GM1697" s="271"/>
      <c r="GN1697" s="271"/>
      <c r="GO1697" s="271"/>
      <c r="GP1697" s="271"/>
      <c r="GQ1697" s="271"/>
      <c r="GR1697" s="271"/>
      <c r="GS1697" s="271"/>
      <c r="GT1697" s="271"/>
      <c r="GU1697" s="271"/>
      <c r="GV1697" s="271"/>
      <c r="GW1697" s="271"/>
      <c r="GX1697" s="271"/>
      <c r="GY1697" s="271"/>
      <c r="GZ1697" s="271"/>
      <c r="HA1697" s="271"/>
      <c r="HB1697" s="271"/>
      <c r="HC1697" s="271"/>
      <c r="HD1697" s="271"/>
      <c r="HE1697" s="271"/>
      <c r="HF1697" s="271"/>
      <c r="HG1697" s="271"/>
      <c r="HH1697" s="271"/>
      <c r="HI1697" s="271"/>
      <c r="HJ1697" s="271"/>
      <c r="HK1697" s="271"/>
      <c r="HL1697" s="271"/>
      <c r="HM1697" s="271"/>
      <c r="HN1697" s="271"/>
      <c r="HO1697" s="271"/>
      <c r="HP1697" s="271"/>
      <c r="HQ1697" s="271"/>
      <c r="HR1697" s="271"/>
      <c r="HS1697" s="271"/>
      <c r="HT1697" s="271"/>
      <c r="HU1697" s="271"/>
      <c r="HV1697" s="271"/>
      <c r="HW1697" s="271"/>
      <c r="HX1697" s="271"/>
      <c r="HY1697" s="271"/>
      <c r="HZ1697" s="271"/>
      <c r="IA1697" s="271"/>
      <c r="IB1697" s="271"/>
      <c r="IC1697" s="271"/>
      <c r="ID1697" s="271"/>
      <c r="IE1697" s="271"/>
      <c r="IF1697" s="271"/>
      <c r="IG1697" s="271"/>
      <c r="IH1697" s="271"/>
      <c r="II1697" s="271"/>
      <c r="IJ1697" s="271"/>
      <c r="IK1697" s="271"/>
      <c r="IL1697" s="271"/>
      <c r="IM1697" s="271"/>
      <c r="IN1697" s="271"/>
      <c r="IO1697" s="271"/>
      <c r="IP1697" s="271"/>
      <c r="IQ1697" s="271"/>
      <c r="IR1697" s="271"/>
      <c r="IS1697" s="271"/>
      <c r="IT1697" s="271"/>
      <c r="IU1697" s="271"/>
      <c r="IV1697" s="271"/>
    </row>
    <row r="1698" spans="1:256" s="250" customFormat="1" x14ac:dyDescent="0.2">
      <c r="A1698" s="240" t="s">
        <v>1247</v>
      </c>
      <c r="B1698" s="278">
        <v>40235.583333333336</v>
      </c>
      <c r="C1698" s="278"/>
      <c r="D1698" s="240" t="s">
        <v>1558</v>
      </c>
      <c r="E1698" s="240"/>
      <c r="F1698" s="240"/>
      <c r="G1698" s="240">
        <v>70</v>
      </c>
      <c r="H1698" s="240"/>
      <c r="I1698" s="240"/>
      <c r="J1698" s="240"/>
      <c r="K1698" s="240">
        <v>4.0999999999999996</v>
      </c>
      <c r="L1698" s="240"/>
      <c r="M1698" s="240"/>
      <c r="N1698" s="240"/>
      <c r="O1698" s="240"/>
      <c r="P1698" s="240"/>
      <c r="Q1698" s="240">
        <v>469</v>
      </c>
      <c r="R1698" s="240"/>
      <c r="S1698" s="240"/>
      <c r="T1698" s="240"/>
      <c r="U1698" s="240">
        <v>0.69</v>
      </c>
      <c r="V1698" s="240"/>
      <c r="W1698" s="240"/>
      <c r="X1698" s="240"/>
      <c r="Y1698" s="240"/>
      <c r="Z1698" s="240"/>
      <c r="AA1698" s="240"/>
      <c r="AB1698" s="240"/>
      <c r="AC1698" s="240"/>
      <c r="AD1698" s="240"/>
      <c r="AE1698" s="240"/>
      <c r="AF1698" s="240"/>
      <c r="AG1698" s="240"/>
      <c r="AH1698" s="240"/>
      <c r="AI1698" s="240"/>
      <c r="AJ1698" s="240"/>
      <c r="AK1698" s="240"/>
      <c r="AL1698" s="240"/>
      <c r="AM1698" s="240"/>
      <c r="AN1698" s="240"/>
      <c r="AO1698" s="240"/>
      <c r="AP1698" s="240"/>
      <c r="AQ1698" s="240"/>
      <c r="AR1698" s="240"/>
      <c r="AS1698" s="240"/>
      <c r="AT1698" s="240"/>
      <c r="AU1698" s="240"/>
      <c r="AV1698" s="240"/>
      <c r="AW1698" s="240"/>
      <c r="AX1698" s="240"/>
      <c r="AY1698" s="240"/>
      <c r="AZ1698" s="240"/>
      <c r="BA1698" s="240"/>
      <c r="BB1698" s="240"/>
      <c r="BC1698" s="240"/>
      <c r="BD1698" s="240"/>
      <c r="BE1698" s="240"/>
      <c r="BF1698" s="240"/>
      <c r="BG1698" s="240"/>
      <c r="BH1698" s="240"/>
      <c r="BI1698" s="240"/>
      <c r="BJ1698" s="240"/>
      <c r="BK1698" s="240"/>
      <c r="BL1698" s="240"/>
      <c r="BM1698" s="240"/>
      <c r="BN1698" s="240"/>
      <c r="BO1698" s="240">
        <v>0.14399999999999999</v>
      </c>
      <c r="BP1698" s="240"/>
      <c r="BQ1698" s="240"/>
      <c r="BR1698" s="240"/>
      <c r="BS1698" s="240"/>
      <c r="BT1698" s="240"/>
      <c r="BU1698" s="240"/>
      <c r="BV1698" s="240"/>
      <c r="BW1698" s="240"/>
      <c r="BX1698" s="240"/>
      <c r="BY1698" s="240"/>
      <c r="BZ1698" s="240"/>
      <c r="CA1698" s="240"/>
      <c r="CB1698" s="240"/>
      <c r="CC1698" s="240"/>
      <c r="CD1698" s="240"/>
      <c r="CE1698" s="240"/>
      <c r="CF1698" s="240"/>
      <c r="CG1698" s="240">
        <v>7.31</v>
      </c>
      <c r="CH1698" s="240"/>
      <c r="CI1698" s="240">
        <v>7.46</v>
      </c>
      <c r="CJ1698" s="240"/>
      <c r="CK1698" s="240">
        <v>6770</v>
      </c>
      <c r="CL1698" s="240"/>
      <c r="CM1698" s="240"/>
      <c r="CN1698" s="240"/>
      <c r="CO1698" s="240"/>
      <c r="CP1698" s="240"/>
      <c r="CQ1698" s="240"/>
      <c r="CR1698" s="240"/>
      <c r="CS1698" s="240"/>
      <c r="CT1698" s="240"/>
      <c r="CU1698" s="240"/>
      <c r="CV1698" s="240"/>
      <c r="CW1698" s="240"/>
      <c r="CX1698" s="271"/>
      <c r="CY1698" s="271"/>
      <c r="CZ1698" s="271"/>
      <c r="DA1698" s="271"/>
      <c r="DB1698" s="271"/>
      <c r="DC1698" s="271"/>
      <c r="DD1698" s="271"/>
      <c r="DE1698" s="271"/>
      <c r="DF1698" s="271"/>
      <c r="DG1698" s="271"/>
      <c r="DH1698" s="271"/>
      <c r="DI1698" s="271"/>
      <c r="DJ1698" s="271"/>
      <c r="DK1698" s="271"/>
      <c r="DL1698" s="271"/>
      <c r="DM1698" s="271"/>
      <c r="DN1698" s="271"/>
      <c r="DO1698" s="271"/>
      <c r="DP1698" s="271"/>
      <c r="DQ1698" s="271"/>
      <c r="DR1698" s="271"/>
      <c r="DS1698" s="271"/>
      <c r="DT1698" s="271"/>
      <c r="DU1698" s="271"/>
      <c r="DV1698" s="271"/>
      <c r="DW1698" s="271"/>
      <c r="DX1698" s="271"/>
      <c r="DY1698" s="271"/>
      <c r="DZ1698" s="271"/>
      <c r="EA1698" s="271"/>
      <c r="EB1698" s="271"/>
      <c r="EC1698" s="271"/>
      <c r="ED1698" s="271"/>
      <c r="EE1698" s="271"/>
      <c r="EF1698" s="271"/>
      <c r="EG1698" s="271"/>
      <c r="EH1698" s="271"/>
      <c r="EI1698" s="271"/>
      <c r="EJ1698" s="271"/>
      <c r="EK1698" s="271"/>
      <c r="EL1698" s="271"/>
      <c r="EM1698" s="271"/>
      <c r="EN1698" s="271"/>
      <c r="EO1698" s="271"/>
      <c r="EP1698" s="271"/>
      <c r="EQ1698" s="271"/>
      <c r="ER1698" s="271"/>
      <c r="ES1698" s="271"/>
      <c r="ET1698" s="271"/>
      <c r="EU1698" s="271"/>
      <c r="EV1698" s="271"/>
      <c r="EW1698" s="271"/>
      <c r="EX1698" s="271"/>
      <c r="EY1698" s="271"/>
      <c r="EZ1698" s="271"/>
      <c r="FA1698" s="271"/>
      <c r="FB1698" s="271"/>
      <c r="FC1698" s="271"/>
      <c r="FD1698" s="271"/>
      <c r="FE1698" s="271"/>
      <c r="FF1698" s="271"/>
      <c r="FG1698" s="271"/>
      <c r="FH1698" s="271"/>
      <c r="FI1698" s="271"/>
      <c r="FJ1698" s="271"/>
      <c r="FK1698" s="271"/>
      <c r="FL1698" s="271"/>
      <c r="FM1698" s="271"/>
      <c r="FN1698" s="271"/>
      <c r="FO1698" s="271"/>
      <c r="FP1698" s="271"/>
      <c r="FQ1698" s="271"/>
      <c r="FR1698" s="271"/>
      <c r="FS1698" s="271"/>
      <c r="FT1698" s="271"/>
      <c r="FU1698" s="271"/>
      <c r="FV1698" s="271"/>
      <c r="FW1698" s="271"/>
      <c r="FX1698" s="271"/>
      <c r="FY1698" s="271"/>
      <c r="FZ1698" s="271"/>
      <c r="GA1698" s="271"/>
      <c r="GB1698" s="271"/>
      <c r="GC1698" s="271"/>
      <c r="GD1698" s="271"/>
      <c r="GE1698" s="271"/>
      <c r="GF1698" s="271"/>
      <c r="GG1698" s="271"/>
      <c r="GH1698" s="271"/>
      <c r="GI1698" s="271"/>
      <c r="GJ1698" s="271"/>
      <c r="GK1698" s="271"/>
      <c r="GL1698" s="271"/>
      <c r="GM1698" s="271"/>
      <c r="GN1698" s="271"/>
      <c r="GO1698" s="271"/>
      <c r="GP1698" s="271"/>
      <c r="GQ1698" s="271"/>
      <c r="GR1698" s="271"/>
      <c r="GS1698" s="271"/>
      <c r="GT1698" s="271"/>
      <c r="GU1698" s="271"/>
      <c r="GV1698" s="271"/>
      <c r="GW1698" s="271"/>
      <c r="GX1698" s="271"/>
      <c r="GY1698" s="271"/>
      <c r="GZ1698" s="271"/>
      <c r="HA1698" s="271"/>
      <c r="HB1698" s="271"/>
      <c r="HC1698" s="271"/>
      <c r="HD1698" s="271"/>
      <c r="HE1698" s="271"/>
      <c r="HF1698" s="271"/>
      <c r="HG1698" s="271"/>
      <c r="HH1698" s="271"/>
      <c r="HI1698" s="271"/>
      <c r="HJ1698" s="271"/>
      <c r="HK1698" s="271"/>
      <c r="HL1698" s="271"/>
      <c r="HM1698" s="271"/>
      <c r="HN1698" s="271"/>
      <c r="HO1698" s="271"/>
      <c r="HP1698" s="271"/>
      <c r="HQ1698" s="271"/>
      <c r="HR1698" s="271"/>
      <c r="HS1698" s="271"/>
      <c r="HT1698" s="271"/>
      <c r="HU1698" s="271"/>
      <c r="HV1698" s="271"/>
      <c r="HW1698" s="271"/>
      <c r="HX1698" s="271"/>
      <c r="HY1698" s="271"/>
      <c r="HZ1698" s="271"/>
      <c r="IA1698" s="271"/>
      <c r="IB1698" s="271"/>
      <c r="IC1698" s="271"/>
      <c r="ID1698" s="271"/>
      <c r="IE1698" s="271"/>
      <c r="IF1698" s="271"/>
      <c r="IG1698" s="271"/>
      <c r="IH1698" s="271"/>
      <c r="II1698" s="271"/>
      <c r="IJ1698" s="271"/>
      <c r="IK1698" s="271"/>
      <c r="IL1698" s="271"/>
      <c r="IM1698" s="271"/>
      <c r="IN1698" s="271"/>
      <c r="IO1698" s="271"/>
      <c r="IP1698" s="271"/>
      <c r="IQ1698" s="271"/>
      <c r="IR1698" s="271"/>
      <c r="IS1698" s="271"/>
      <c r="IT1698" s="271"/>
      <c r="IU1698" s="271"/>
      <c r="IV1698" s="271"/>
    </row>
    <row r="1699" spans="1:256" s="250" customFormat="1" x14ac:dyDescent="0.2">
      <c r="A1699" s="240" t="s">
        <v>1247</v>
      </c>
      <c r="B1699" s="278">
        <v>40246.829861111109</v>
      </c>
      <c r="C1699" s="278">
        <v>40248.472916666666</v>
      </c>
      <c r="D1699" s="240" t="s">
        <v>1559</v>
      </c>
      <c r="E1699" s="240" t="s">
        <v>1560</v>
      </c>
      <c r="F1699" s="240"/>
      <c r="G1699" s="240">
        <v>50</v>
      </c>
      <c r="H1699" s="240"/>
      <c r="I1699" s="240"/>
      <c r="J1699" s="240"/>
      <c r="K1699" s="240"/>
      <c r="L1699" s="240"/>
      <c r="M1699" s="240">
        <v>7334</v>
      </c>
      <c r="N1699" s="240" t="s">
        <v>1784</v>
      </c>
      <c r="O1699" s="240">
        <v>60</v>
      </c>
      <c r="P1699" s="240"/>
      <c r="Q1699" s="240">
        <v>218</v>
      </c>
      <c r="R1699" s="240"/>
      <c r="S1699" s="240">
        <v>0.02</v>
      </c>
      <c r="T1699" s="240"/>
      <c r="U1699" s="240">
        <v>5.35</v>
      </c>
      <c r="V1699" s="240"/>
      <c r="W1699" s="240">
        <v>11.7</v>
      </c>
      <c r="X1699" s="240"/>
      <c r="Y1699" s="240">
        <v>229</v>
      </c>
      <c r="Z1699" s="240"/>
      <c r="AA1699" s="240">
        <v>387</v>
      </c>
      <c r="AB1699" s="240"/>
      <c r="AC1699" s="240">
        <v>1530</v>
      </c>
      <c r="AD1699" s="240" t="s">
        <v>1784</v>
      </c>
      <c r="AE1699" s="240">
        <v>20</v>
      </c>
      <c r="AF1699" s="240" t="s">
        <v>1784</v>
      </c>
      <c r="AG1699" s="240">
        <v>20</v>
      </c>
      <c r="AH1699" s="240" t="s">
        <v>1784</v>
      </c>
      <c r="AI1699" s="240">
        <v>5</v>
      </c>
      <c r="AJ1699" s="240" t="s">
        <v>1784</v>
      </c>
      <c r="AK1699" s="240">
        <v>2.5</v>
      </c>
      <c r="AL1699" s="240"/>
      <c r="AM1699" s="240">
        <v>7.29</v>
      </c>
      <c r="AN1699" s="240"/>
      <c r="AO1699" s="240">
        <v>174</v>
      </c>
      <c r="AP1699" s="240"/>
      <c r="AQ1699" s="240">
        <v>12</v>
      </c>
      <c r="AR1699" s="240"/>
      <c r="AS1699" s="240"/>
      <c r="AT1699" s="240"/>
      <c r="AU1699" s="240"/>
      <c r="AV1699" s="240"/>
      <c r="AW1699" s="240"/>
      <c r="AX1699" s="240"/>
      <c r="AY1699" s="240"/>
      <c r="AZ1699" s="240"/>
      <c r="BA1699" s="240">
        <v>443</v>
      </c>
      <c r="BB1699" s="240"/>
      <c r="BC1699" s="240"/>
      <c r="BD1699" s="240"/>
      <c r="BE1699" s="240"/>
      <c r="BF1699" s="240"/>
      <c r="BG1699" s="240"/>
      <c r="BH1699" s="240"/>
      <c r="BI1699" s="240"/>
      <c r="BJ1699" s="240"/>
      <c r="BK1699" s="240"/>
      <c r="BL1699" s="240"/>
      <c r="BM1699" s="240"/>
      <c r="BN1699" s="240"/>
      <c r="BO1699" s="240"/>
      <c r="BP1699" s="240"/>
      <c r="BQ1699" s="240"/>
      <c r="BR1699" s="240"/>
      <c r="BS1699" s="240">
        <v>146</v>
      </c>
      <c r="BT1699" s="240"/>
      <c r="BU1699" s="240"/>
      <c r="BV1699" s="240"/>
      <c r="BW1699" s="240"/>
      <c r="BX1699" s="240"/>
      <c r="BY1699" s="240"/>
      <c r="BZ1699" s="240"/>
      <c r="CA1699" s="240">
        <v>10</v>
      </c>
      <c r="CB1699" s="240"/>
      <c r="CC1699" s="240">
        <v>0.47</v>
      </c>
      <c r="CD1699" s="240" t="s">
        <v>1784</v>
      </c>
      <c r="CE1699" s="240">
        <v>20</v>
      </c>
      <c r="CF1699" s="240"/>
      <c r="CG1699" s="240"/>
      <c r="CH1699" s="240"/>
      <c r="CI1699" s="240"/>
      <c r="CJ1699" s="240"/>
      <c r="CK1699" s="240"/>
      <c r="CL1699" s="240"/>
      <c r="CM1699" s="240"/>
      <c r="CN1699" s="240"/>
      <c r="CO1699" s="240"/>
      <c r="CP1699" s="240"/>
      <c r="CQ1699" s="240"/>
      <c r="CR1699" s="240"/>
      <c r="CS1699" s="240"/>
      <c r="CT1699" s="240"/>
      <c r="CU1699" s="240"/>
      <c r="CV1699" s="240"/>
      <c r="CW1699" s="240"/>
      <c r="CX1699" s="271"/>
      <c r="CY1699" s="271"/>
      <c r="CZ1699" s="271"/>
      <c r="DA1699" s="271"/>
      <c r="DB1699" s="271"/>
      <c r="DC1699" s="271"/>
      <c r="DD1699" s="271"/>
      <c r="DE1699" s="271"/>
      <c r="DF1699" s="271"/>
      <c r="DG1699" s="271"/>
      <c r="DH1699" s="271"/>
      <c r="DI1699" s="271"/>
      <c r="DJ1699" s="271"/>
      <c r="DK1699" s="271"/>
      <c r="DL1699" s="271"/>
      <c r="DM1699" s="271"/>
      <c r="DN1699" s="271"/>
      <c r="DO1699" s="271"/>
      <c r="DP1699" s="271"/>
      <c r="DQ1699" s="271"/>
      <c r="DR1699" s="271"/>
      <c r="DS1699" s="271"/>
      <c r="DT1699" s="271"/>
      <c r="DU1699" s="271"/>
      <c r="DV1699" s="271"/>
      <c r="DW1699" s="271"/>
      <c r="DX1699" s="271"/>
      <c r="DY1699" s="271"/>
      <c r="DZ1699" s="271"/>
      <c r="EA1699" s="271"/>
      <c r="EB1699" s="271"/>
      <c r="EC1699" s="271"/>
      <c r="ED1699" s="271"/>
      <c r="EE1699" s="271"/>
      <c r="EF1699" s="271"/>
      <c r="EG1699" s="271"/>
      <c r="EH1699" s="271"/>
      <c r="EI1699" s="271"/>
      <c r="EJ1699" s="271"/>
      <c r="EK1699" s="271"/>
      <c r="EL1699" s="271"/>
      <c r="EM1699" s="271"/>
      <c r="EN1699" s="271"/>
      <c r="EO1699" s="271"/>
      <c r="EP1699" s="271"/>
      <c r="EQ1699" s="271"/>
      <c r="ER1699" s="271"/>
      <c r="ES1699" s="271"/>
      <c r="ET1699" s="271"/>
      <c r="EU1699" s="271"/>
      <c r="EV1699" s="271"/>
      <c r="EW1699" s="271"/>
      <c r="EX1699" s="271"/>
      <c r="EY1699" s="271"/>
      <c r="EZ1699" s="271"/>
      <c r="FA1699" s="271"/>
      <c r="FB1699" s="271"/>
      <c r="FC1699" s="271"/>
      <c r="FD1699" s="271"/>
      <c r="FE1699" s="271"/>
      <c r="FF1699" s="271"/>
      <c r="FG1699" s="271"/>
      <c r="FH1699" s="271"/>
      <c r="FI1699" s="271"/>
      <c r="FJ1699" s="271"/>
      <c r="FK1699" s="271"/>
      <c r="FL1699" s="271"/>
      <c r="FM1699" s="271"/>
      <c r="FN1699" s="271"/>
      <c r="FO1699" s="271"/>
      <c r="FP1699" s="271"/>
      <c r="FQ1699" s="271"/>
      <c r="FR1699" s="271"/>
      <c r="FS1699" s="271"/>
      <c r="FT1699" s="271"/>
      <c r="FU1699" s="271"/>
      <c r="FV1699" s="271"/>
      <c r="FW1699" s="271"/>
      <c r="FX1699" s="271"/>
      <c r="FY1699" s="271"/>
      <c r="FZ1699" s="271"/>
      <c r="GA1699" s="271"/>
      <c r="GB1699" s="271"/>
      <c r="GC1699" s="271"/>
      <c r="GD1699" s="271"/>
      <c r="GE1699" s="271"/>
      <c r="GF1699" s="271"/>
      <c r="GG1699" s="271"/>
      <c r="GH1699" s="271"/>
      <c r="GI1699" s="271"/>
      <c r="GJ1699" s="271"/>
      <c r="GK1699" s="271"/>
      <c r="GL1699" s="271"/>
      <c r="GM1699" s="271"/>
      <c r="GN1699" s="271"/>
      <c r="GO1699" s="271"/>
      <c r="GP1699" s="271"/>
      <c r="GQ1699" s="271"/>
      <c r="GR1699" s="271"/>
      <c r="GS1699" s="271"/>
      <c r="GT1699" s="271"/>
      <c r="GU1699" s="271"/>
      <c r="GV1699" s="271"/>
      <c r="GW1699" s="271"/>
      <c r="GX1699" s="271"/>
      <c r="GY1699" s="271"/>
      <c r="GZ1699" s="271"/>
      <c r="HA1699" s="271"/>
      <c r="HB1699" s="271"/>
      <c r="HC1699" s="271"/>
      <c r="HD1699" s="271"/>
      <c r="HE1699" s="271"/>
      <c r="HF1699" s="271"/>
      <c r="HG1699" s="271"/>
      <c r="HH1699" s="271"/>
      <c r="HI1699" s="271"/>
      <c r="HJ1699" s="271"/>
      <c r="HK1699" s="271"/>
      <c r="HL1699" s="271"/>
      <c r="HM1699" s="271"/>
      <c r="HN1699" s="271"/>
      <c r="HO1699" s="271"/>
      <c r="HP1699" s="271"/>
      <c r="HQ1699" s="271"/>
      <c r="HR1699" s="271"/>
      <c r="HS1699" s="271"/>
      <c r="HT1699" s="271"/>
      <c r="HU1699" s="271"/>
      <c r="HV1699" s="271"/>
      <c r="HW1699" s="271"/>
      <c r="HX1699" s="271"/>
      <c r="HY1699" s="271"/>
      <c r="HZ1699" s="271"/>
      <c r="IA1699" s="271"/>
      <c r="IB1699" s="271"/>
      <c r="IC1699" s="271"/>
      <c r="ID1699" s="271"/>
      <c r="IE1699" s="271"/>
      <c r="IF1699" s="271"/>
      <c r="IG1699" s="271"/>
      <c r="IH1699" s="271"/>
      <c r="II1699" s="271"/>
      <c r="IJ1699" s="271"/>
      <c r="IK1699" s="271"/>
      <c r="IL1699" s="271"/>
      <c r="IM1699" s="271"/>
      <c r="IN1699" s="271"/>
      <c r="IO1699" s="271"/>
      <c r="IP1699" s="271"/>
      <c r="IQ1699" s="271"/>
      <c r="IR1699" s="271"/>
      <c r="IS1699" s="271"/>
      <c r="IT1699" s="271"/>
      <c r="IU1699" s="271"/>
      <c r="IV1699" s="271"/>
    </row>
    <row r="1700" spans="1:256" s="250" customFormat="1" x14ac:dyDescent="0.2">
      <c r="A1700" s="240" t="s">
        <v>1247</v>
      </c>
      <c r="B1700" s="278">
        <v>40256.527777777781</v>
      </c>
      <c r="C1700" s="278"/>
      <c r="D1700" s="240" t="s">
        <v>1561</v>
      </c>
      <c r="E1700" s="240"/>
      <c r="F1700" s="240"/>
      <c r="G1700" s="240">
        <v>70</v>
      </c>
      <c r="H1700" s="240"/>
      <c r="I1700" s="240"/>
      <c r="J1700" s="240"/>
      <c r="K1700" s="240">
        <v>7.5</v>
      </c>
      <c r="L1700" s="240"/>
      <c r="M1700" s="240"/>
      <c r="N1700" s="240"/>
      <c r="O1700" s="240"/>
      <c r="P1700" s="240"/>
      <c r="Q1700" s="240">
        <v>61.1</v>
      </c>
      <c r="R1700" s="240"/>
      <c r="S1700" s="240"/>
      <c r="T1700" s="240"/>
      <c r="U1700" s="240">
        <v>0.79</v>
      </c>
      <c r="V1700" s="240"/>
      <c r="W1700" s="240"/>
      <c r="X1700" s="240"/>
      <c r="Y1700" s="240"/>
      <c r="Z1700" s="240"/>
      <c r="AA1700" s="240"/>
      <c r="AB1700" s="240"/>
      <c r="AC1700" s="240"/>
      <c r="AD1700" s="240"/>
      <c r="AE1700" s="240"/>
      <c r="AF1700" s="240"/>
      <c r="AG1700" s="240"/>
      <c r="AH1700" s="240"/>
      <c r="AI1700" s="240"/>
      <c r="AJ1700" s="240"/>
      <c r="AK1700" s="240"/>
      <c r="AL1700" s="240"/>
      <c r="AM1700" s="240"/>
      <c r="AN1700" s="240"/>
      <c r="AO1700" s="240"/>
      <c r="AP1700" s="240"/>
      <c r="AQ1700" s="240"/>
      <c r="AR1700" s="240"/>
      <c r="AS1700" s="240"/>
      <c r="AT1700" s="240"/>
      <c r="AU1700" s="240"/>
      <c r="AV1700" s="240"/>
      <c r="AW1700" s="240"/>
      <c r="AX1700" s="240"/>
      <c r="AY1700" s="240"/>
      <c r="AZ1700" s="240"/>
      <c r="BA1700" s="240"/>
      <c r="BB1700" s="240"/>
      <c r="BC1700" s="240"/>
      <c r="BD1700" s="240"/>
      <c r="BE1700" s="240"/>
      <c r="BF1700" s="240"/>
      <c r="BG1700" s="240"/>
      <c r="BH1700" s="240"/>
      <c r="BI1700" s="240"/>
      <c r="BJ1700" s="240"/>
      <c r="BK1700" s="240"/>
      <c r="BL1700" s="240"/>
      <c r="BM1700" s="240"/>
      <c r="BN1700" s="240"/>
      <c r="BO1700" s="240">
        <v>8.4000000000000005E-2</v>
      </c>
      <c r="BP1700" s="240"/>
      <c r="BQ1700" s="240"/>
      <c r="BR1700" s="240"/>
      <c r="BS1700" s="240"/>
      <c r="BT1700" s="240"/>
      <c r="BU1700" s="240"/>
      <c r="BV1700" s="240"/>
      <c r="BW1700" s="240"/>
      <c r="BX1700" s="240"/>
      <c r="BY1700" s="240"/>
      <c r="BZ1700" s="240"/>
      <c r="CA1700" s="240"/>
      <c r="CB1700" s="240"/>
      <c r="CC1700" s="240"/>
      <c r="CD1700" s="240"/>
      <c r="CE1700" s="240"/>
      <c r="CF1700" s="240"/>
      <c r="CG1700" s="240">
        <v>7.03</v>
      </c>
      <c r="CH1700" s="240"/>
      <c r="CI1700" s="240">
        <v>7.74</v>
      </c>
      <c r="CJ1700" s="240"/>
      <c r="CK1700" s="240">
        <v>2050</v>
      </c>
      <c r="CL1700" s="240"/>
      <c r="CM1700" s="240"/>
      <c r="CN1700" s="240"/>
      <c r="CO1700" s="240"/>
      <c r="CP1700" s="240"/>
      <c r="CQ1700" s="240"/>
      <c r="CR1700" s="240"/>
      <c r="CS1700" s="240"/>
      <c r="CT1700" s="240"/>
      <c r="CU1700" s="240"/>
      <c r="CV1700" s="240"/>
      <c r="CW1700" s="240"/>
      <c r="CX1700" s="271"/>
      <c r="CY1700" s="271"/>
      <c r="CZ1700" s="271"/>
      <c r="DA1700" s="271"/>
      <c r="DB1700" s="271"/>
      <c r="DC1700" s="271"/>
      <c r="DD1700" s="271"/>
      <c r="DE1700" s="271"/>
      <c r="DF1700" s="271"/>
      <c r="DG1700" s="271"/>
      <c r="DH1700" s="271"/>
      <c r="DI1700" s="271"/>
      <c r="DJ1700" s="271"/>
      <c r="DK1700" s="271"/>
      <c r="DL1700" s="271"/>
      <c r="DM1700" s="271"/>
      <c r="DN1700" s="271"/>
      <c r="DO1700" s="271"/>
      <c r="DP1700" s="271"/>
      <c r="DQ1700" s="271"/>
      <c r="DR1700" s="271"/>
      <c r="DS1700" s="271"/>
      <c r="DT1700" s="271"/>
      <c r="DU1700" s="271"/>
      <c r="DV1700" s="271"/>
      <c r="DW1700" s="271"/>
      <c r="DX1700" s="271"/>
      <c r="DY1700" s="271"/>
      <c r="DZ1700" s="271"/>
      <c r="EA1700" s="271"/>
      <c r="EB1700" s="271"/>
      <c r="EC1700" s="271"/>
      <c r="ED1700" s="271"/>
      <c r="EE1700" s="271"/>
      <c r="EF1700" s="271"/>
      <c r="EG1700" s="271"/>
      <c r="EH1700" s="271"/>
      <c r="EI1700" s="271"/>
      <c r="EJ1700" s="271"/>
      <c r="EK1700" s="271"/>
      <c r="EL1700" s="271"/>
      <c r="EM1700" s="271"/>
      <c r="EN1700" s="271"/>
      <c r="EO1700" s="271"/>
      <c r="EP1700" s="271"/>
      <c r="EQ1700" s="271"/>
      <c r="ER1700" s="271"/>
      <c r="ES1700" s="271"/>
      <c r="ET1700" s="271"/>
      <c r="EU1700" s="271"/>
      <c r="EV1700" s="271"/>
      <c r="EW1700" s="271"/>
      <c r="EX1700" s="271"/>
      <c r="EY1700" s="271"/>
      <c r="EZ1700" s="271"/>
      <c r="FA1700" s="271"/>
      <c r="FB1700" s="271"/>
      <c r="FC1700" s="271"/>
      <c r="FD1700" s="271"/>
      <c r="FE1700" s="271"/>
      <c r="FF1700" s="271"/>
      <c r="FG1700" s="271"/>
      <c r="FH1700" s="271"/>
      <c r="FI1700" s="271"/>
      <c r="FJ1700" s="271"/>
      <c r="FK1700" s="271"/>
      <c r="FL1700" s="271"/>
      <c r="FM1700" s="271"/>
      <c r="FN1700" s="271"/>
      <c r="FO1700" s="271"/>
      <c r="FP1700" s="271"/>
      <c r="FQ1700" s="271"/>
      <c r="FR1700" s="271"/>
      <c r="FS1700" s="271"/>
      <c r="FT1700" s="271"/>
      <c r="FU1700" s="271"/>
      <c r="FV1700" s="271"/>
      <c r="FW1700" s="271"/>
      <c r="FX1700" s="271"/>
      <c r="FY1700" s="271"/>
      <c r="FZ1700" s="271"/>
      <c r="GA1700" s="271"/>
      <c r="GB1700" s="271"/>
      <c r="GC1700" s="271"/>
      <c r="GD1700" s="271"/>
      <c r="GE1700" s="271"/>
      <c r="GF1700" s="271"/>
      <c r="GG1700" s="271"/>
      <c r="GH1700" s="271"/>
      <c r="GI1700" s="271"/>
      <c r="GJ1700" s="271"/>
      <c r="GK1700" s="271"/>
      <c r="GL1700" s="271"/>
      <c r="GM1700" s="271"/>
      <c r="GN1700" s="271"/>
      <c r="GO1700" s="271"/>
      <c r="GP1700" s="271"/>
      <c r="GQ1700" s="271"/>
      <c r="GR1700" s="271"/>
      <c r="GS1700" s="271"/>
      <c r="GT1700" s="271"/>
      <c r="GU1700" s="271"/>
      <c r="GV1700" s="271"/>
      <c r="GW1700" s="271"/>
      <c r="GX1700" s="271"/>
      <c r="GY1700" s="271"/>
      <c r="GZ1700" s="271"/>
      <c r="HA1700" s="271"/>
      <c r="HB1700" s="271"/>
      <c r="HC1700" s="271"/>
      <c r="HD1700" s="271"/>
      <c r="HE1700" s="271"/>
      <c r="HF1700" s="271"/>
      <c r="HG1700" s="271"/>
      <c r="HH1700" s="271"/>
      <c r="HI1700" s="271"/>
      <c r="HJ1700" s="271"/>
      <c r="HK1700" s="271"/>
      <c r="HL1700" s="271"/>
      <c r="HM1700" s="271"/>
      <c r="HN1700" s="271"/>
      <c r="HO1700" s="271"/>
      <c r="HP1700" s="271"/>
      <c r="HQ1700" s="271"/>
      <c r="HR1700" s="271"/>
      <c r="HS1700" s="271"/>
      <c r="HT1700" s="271"/>
      <c r="HU1700" s="271"/>
      <c r="HV1700" s="271"/>
      <c r="HW1700" s="271"/>
      <c r="HX1700" s="271"/>
      <c r="HY1700" s="271"/>
      <c r="HZ1700" s="271"/>
      <c r="IA1700" s="271"/>
      <c r="IB1700" s="271"/>
      <c r="IC1700" s="271"/>
      <c r="ID1700" s="271"/>
      <c r="IE1700" s="271"/>
      <c r="IF1700" s="271"/>
      <c r="IG1700" s="271"/>
      <c r="IH1700" s="271"/>
      <c r="II1700" s="271"/>
      <c r="IJ1700" s="271"/>
      <c r="IK1700" s="271"/>
      <c r="IL1700" s="271"/>
      <c r="IM1700" s="271"/>
      <c r="IN1700" s="271"/>
      <c r="IO1700" s="271"/>
      <c r="IP1700" s="271"/>
      <c r="IQ1700" s="271"/>
      <c r="IR1700" s="271"/>
      <c r="IS1700" s="271"/>
      <c r="IT1700" s="271"/>
      <c r="IU1700" s="271"/>
      <c r="IV1700" s="271"/>
    </row>
    <row r="1701" spans="1:256" s="250" customFormat="1" x14ac:dyDescent="0.2">
      <c r="A1701" s="240" t="s">
        <v>1247</v>
      </c>
      <c r="B1701" s="278">
        <v>40268.402777777781</v>
      </c>
      <c r="C1701" s="278"/>
      <c r="D1701" s="240" t="s">
        <v>1562</v>
      </c>
      <c r="E1701" s="240"/>
      <c r="F1701" s="240"/>
      <c r="G1701" s="240">
        <v>70</v>
      </c>
      <c r="H1701" s="240"/>
      <c r="I1701" s="240"/>
      <c r="J1701" s="240"/>
      <c r="K1701" s="240">
        <v>4.8</v>
      </c>
      <c r="L1701" s="240"/>
      <c r="M1701" s="240"/>
      <c r="N1701" s="240"/>
      <c r="O1701" s="240"/>
      <c r="P1701" s="240"/>
      <c r="Q1701" s="240">
        <v>22.6</v>
      </c>
      <c r="R1701" s="240"/>
      <c r="S1701" s="240"/>
      <c r="T1701" s="240"/>
      <c r="U1701" s="240">
        <v>0.47</v>
      </c>
      <c r="V1701" s="240"/>
      <c r="W1701" s="240"/>
      <c r="X1701" s="240"/>
      <c r="Y1701" s="240"/>
      <c r="Z1701" s="240"/>
      <c r="AA1701" s="240"/>
      <c r="AB1701" s="240"/>
      <c r="AC1701" s="240"/>
      <c r="AD1701" s="240"/>
      <c r="AE1701" s="240"/>
      <c r="AF1701" s="240"/>
      <c r="AG1701" s="240"/>
      <c r="AH1701" s="240"/>
      <c r="AI1701" s="240"/>
      <c r="AJ1701" s="240"/>
      <c r="AK1701" s="240"/>
      <c r="AL1701" s="240"/>
      <c r="AM1701" s="240"/>
      <c r="AN1701" s="240"/>
      <c r="AO1701" s="240"/>
      <c r="AP1701" s="240"/>
      <c r="AQ1701" s="240"/>
      <c r="AR1701" s="240"/>
      <c r="AS1701" s="240"/>
      <c r="AT1701" s="240"/>
      <c r="AU1701" s="240"/>
      <c r="AV1701" s="240"/>
      <c r="AW1701" s="240"/>
      <c r="AX1701" s="240"/>
      <c r="AY1701" s="240"/>
      <c r="AZ1701" s="240"/>
      <c r="BA1701" s="240"/>
      <c r="BB1701" s="240"/>
      <c r="BC1701" s="240"/>
      <c r="BD1701" s="240"/>
      <c r="BE1701" s="240"/>
      <c r="BF1701" s="240"/>
      <c r="BG1701" s="240"/>
      <c r="BH1701" s="240"/>
      <c r="BI1701" s="240"/>
      <c r="BJ1701" s="240"/>
      <c r="BK1701" s="240"/>
      <c r="BL1701" s="240"/>
      <c r="BM1701" s="240"/>
      <c r="BN1701" s="240"/>
      <c r="BO1701" s="240">
        <v>0.11799999999999999</v>
      </c>
      <c r="BP1701" s="240"/>
      <c r="BQ1701" s="240"/>
      <c r="BR1701" s="240"/>
      <c r="BS1701" s="240"/>
      <c r="BT1701" s="240"/>
      <c r="BU1701" s="240"/>
      <c r="BV1701" s="240"/>
      <c r="BW1701" s="240"/>
      <c r="BX1701" s="240"/>
      <c r="BY1701" s="240"/>
      <c r="BZ1701" s="240"/>
      <c r="CA1701" s="240"/>
      <c r="CB1701" s="240"/>
      <c r="CC1701" s="240"/>
      <c r="CD1701" s="240"/>
      <c r="CE1701" s="240"/>
      <c r="CF1701" s="240"/>
      <c r="CG1701" s="240">
        <v>5.58</v>
      </c>
      <c r="CH1701" s="240"/>
      <c r="CI1701" s="240">
        <v>7.8100000000000005</v>
      </c>
      <c r="CJ1701" s="240"/>
      <c r="CK1701" s="240">
        <v>1760</v>
      </c>
      <c r="CL1701" s="240"/>
      <c r="CM1701" s="240"/>
      <c r="CN1701" s="240"/>
      <c r="CO1701" s="240"/>
      <c r="CP1701" s="240"/>
      <c r="CQ1701" s="240"/>
      <c r="CR1701" s="240"/>
      <c r="CS1701" s="240"/>
      <c r="CT1701" s="240"/>
      <c r="CU1701" s="240"/>
      <c r="CV1701" s="240"/>
      <c r="CW1701" s="240"/>
      <c r="CX1701" s="271"/>
      <c r="CY1701" s="271"/>
      <c r="CZ1701" s="271"/>
      <c r="DA1701" s="271"/>
      <c r="DB1701" s="271"/>
      <c r="DC1701" s="271"/>
      <c r="DD1701" s="271"/>
      <c r="DE1701" s="271"/>
      <c r="DF1701" s="271"/>
      <c r="DG1701" s="271"/>
      <c r="DH1701" s="271"/>
      <c r="DI1701" s="271"/>
      <c r="DJ1701" s="271"/>
      <c r="DK1701" s="271"/>
      <c r="DL1701" s="271"/>
      <c r="DM1701" s="271"/>
      <c r="DN1701" s="271"/>
      <c r="DO1701" s="271"/>
      <c r="DP1701" s="271"/>
      <c r="DQ1701" s="271"/>
      <c r="DR1701" s="271"/>
      <c r="DS1701" s="271"/>
      <c r="DT1701" s="271"/>
      <c r="DU1701" s="271"/>
      <c r="DV1701" s="271"/>
      <c r="DW1701" s="271"/>
      <c r="DX1701" s="271"/>
      <c r="DY1701" s="271"/>
      <c r="DZ1701" s="271"/>
      <c r="EA1701" s="271"/>
      <c r="EB1701" s="271"/>
      <c r="EC1701" s="271"/>
      <c r="ED1701" s="271"/>
      <c r="EE1701" s="271"/>
      <c r="EF1701" s="271"/>
      <c r="EG1701" s="271"/>
      <c r="EH1701" s="271"/>
      <c r="EI1701" s="271"/>
      <c r="EJ1701" s="271"/>
      <c r="EK1701" s="271"/>
      <c r="EL1701" s="271"/>
      <c r="EM1701" s="271"/>
      <c r="EN1701" s="271"/>
      <c r="EO1701" s="271"/>
      <c r="EP1701" s="271"/>
      <c r="EQ1701" s="271"/>
      <c r="ER1701" s="271"/>
      <c r="ES1701" s="271"/>
      <c r="ET1701" s="271"/>
      <c r="EU1701" s="271"/>
      <c r="EV1701" s="271"/>
      <c r="EW1701" s="271"/>
      <c r="EX1701" s="271"/>
      <c r="EY1701" s="271"/>
      <c r="EZ1701" s="271"/>
      <c r="FA1701" s="271"/>
      <c r="FB1701" s="271"/>
      <c r="FC1701" s="271"/>
      <c r="FD1701" s="271"/>
      <c r="FE1701" s="271"/>
      <c r="FF1701" s="271"/>
      <c r="FG1701" s="271"/>
      <c r="FH1701" s="271"/>
      <c r="FI1701" s="271"/>
      <c r="FJ1701" s="271"/>
      <c r="FK1701" s="271"/>
      <c r="FL1701" s="271"/>
      <c r="FM1701" s="271"/>
      <c r="FN1701" s="271"/>
      <c r="FO1701" s="271"/>
      <c r="FP1701" s="271"/>
      <c r="FQ1701" s="271"/>
      <c r="FR1701" s="271"/>
      <c r="FS1701" s="271"/>
      <c r="FT1701" s="271"/>
      <c r="FU1701" s="271"/>
      <c r="FV1701" s="271"/>
      <c r="FW1701" s="271"/>
      <c r="FX1701" s="271"/>
      <c r="FY1701" s="271"/>
      <c r="FZ1701" s="271"/>
      <c r="GA1701" s="271"/>
      <c r="GB1701" s="271"/>
      <c r="GC1701" s="271"/>
      <c r="GD1701" s="271"/>
      <c r="GE1701" s="271"/>
      <c r="GF1701" s="271"/>
      <c r="GG1701" s="271"/>
      <c r="GH1701" s="271"/>
      <c r="GI1701" s="271"/>
      <c r="GJ1701" s="271"/>
      <c r="GK1701" s="271"/>
      <c r="GL1701" s="271"/>
      <c r="GM1701" s="271"/>
      <c r="GN1701" s="271"/>
      <c r="GO1701" s="271"/>
      <c r="GP1701" s="271"/>
      <c r="GQ1701" s="271"/>
      <c r="GR1701" s="271"/>
      <c r="GS1701" s="271"/>
      <c r="GT1701" s="271"/>
      <c r="GU1701" s="271"/>
      <c r="GV1701" s="271"/>
      <c r="GW1701" s="271"/>
      <c r="GX1701" s="271"/>
      <c r="GY1701" s="271"/>
      <c r="GZ1701" s="271"/>
      <c r="HA1701" s="271"/>
      <c r="HB1701" s="271"/>
      <c r="HC1701" s="271"/>
      <c r="HD1701" s="271"/>
      <c r="HE1701" s="271"/>
      <c r="HF1701" s="271"/>
      <c r="HG1701" s="271"/>
      <c r="HH1701" s="271"/>
      <c r="HI1701" s="271"/>
      <c r="HJ1701" s="271"/>
      <c r="HK1701" s="271"/>
      <c r="HL1701" s="271"/>
      <c r="HM1701" s="271"/>
      <c r="HN1701" s="271"/>
      <c r="HO1701" s="271"/>
      <c r="HP1701" s="271"/>
      <c r="HQ1701" s="271"/>
      <c r="HR1701" s="271"/>
      <c r="HS1701" s="271"/>
      <c r="HT1701" s="271"/>
      <c r="HU1701" s="271"/>
      <c r="HV1701" s="271"/>
      <c r="HW1701" s="271"/>
      <c r="HX1701" s="271"/>
      <c r="HY1701" s="271"/>
      <c r="HZ1701" s="271"/>
      <c r="IA1701" s="271"/>
      <c r="IB1701" s="271"/>
      <c r="IC1701" s="271"/>
      <c r="ID1701" s="271"/>
      <c r="IE1701" s="271"/>
      <c r="IF1701" s="271"/>
      <c r="IG1701" s="271"/>
      <c r="IH1701" s="271"/>
      <c r="II1701" s="271"/>
      <c r="IJ1701" s="271"/>
      <c r="IK1701" s="271"/>
      <c r="IL1701" s="271"/>
      <c r="IM1701" s="271"/>
      <c r="IN1701" s="271"/>
      <c r="IO1701" s="271"/>
      <c r="IP1701" s="271"/>
      <c r="IQ1701" s="271"/>
      <c r="IR1701" s="271"/>
      <c r="IS1701" s="271"/>
      <c r="IT1701" s="271"/>
      <c r="IU1701" s="271"/>
      <c r="IV1701" s="271"/>
    </row>
    <row r="1702" spans="1:256" s="250" customFormat="1" x14ac:dyDescent="0.2">
      <c r="A1702" s="240" t="s">
        <v>1247</v>
      </c>
      <c r="B1702" s="278">
        <v>40276.357638888891</v>
      </c>
      <c r="C1702" s="278">
        <v>40276.712500000001</v>
      </c>
      <c r="D1702" s="240" t="s">
        <v>1563</v>
      </c>
      <c r="E1702" s="240" t="s">
        <v>1564</v>
      </c>
      <c r="F1702" s="240"/>
      <c r="G1702" s="240">
        <v>50</v>
      </c>
      <c r="H1702" s="240"/>
      <c r="I1702" s="240"/>
      <c r="J1702" s="240"/>
      <c r="K1702" s="240"/>
      <c r="L1702" s="240"/>
      <c r="M1702" s="240">
        <v>982</v>
      </c>
      <c r="N1702" s="240"/>
      <c r="O1702" s="240">
        <v>22.3</v>
      </c>
      <c r="P1702" s="240"/>
      <c r="Q1702" s="240">
        <v>53</v>
      </c>
      <c r="R1702" s="240" t="s">
        <v>1784</v>
      </c>
      <c r="S1702" s="240">
        <v>1.4999999999999999E-2</v>
      </c>
      <c r="T1702" s="240"/>
      <c r="U1702" s="240">
        <v>0.74</v>
      </c>
      <c r="V1702" s="240"/>
      <c r="W1702" s="240">
        <v>11.7</v>
      </c>
      <c r="X1702" s="240"/>
      <c r="Y1702" s="240">
        <v>174</v>
      </c>
      <c r="Z1702" s="240"/>
      <c r="AA1702" s="240">
        <v>284</v>
      </c>
      <c r="AB1702" s="240"/>
      <c r="AC1702" s="240">
        <v>1390</v>
      </c>
      <c r="AD1702" s="240" t="s">
        <v>1784</v>
      </c>
      <c r="AE1702" s="240">
        <v>20</v>
      </c>
      <c r="AF1702" s="240" t="s">
        <v>1784</v>
      </c>
      <c r="AG1702" s="240">
        <v>20</v>
      </c>
      <c r="AH1702" s="240" t="s">
        <v>1784</v>
      </c>
      <c r="AI1702" s="240">
        <v>5</v>
      </c>
      <c r="AJ1702" s="240" t="s">
        <v>1784</v>
      </c>
      <c r="AK1702" s="240">
        <v>2.5</v>
      </c>
      <c r="AL1702" s="240"/>
      <c r="AM1702" s="240">
        <v>7.89</v>
      </c>
      <c r="AN1702" s="240"/>
      <c r="AO1702" s="240">
        <v>222</v>
      </c>
      <c r="AP1702" s="240"/>
      <c r="AQ1702" s="240">
        <v>5.0999999999999996</v>
      </c>
      <c r="AR1702" s="240"/>
      <c r="AS1702" s="240"/>
      <c r="AT1702" s="240"/>
      <c r="AU1702" s="240"/>
      <c r="AV1702" s="240"/>
      <c r="AW1702" s="240"/>
      <c r="AX1702" s="240"/>
      <c r="AY1702" s="240"/>
      <c r="AZ1702" s="240"/>
      <c r="BA1702" s="240">
        <v>19</v>
      </c>
      <c r="BB1702" s="240"/>
      <c r="BC1702" s="240"/>
      <c r="BD1702" s="240"/>
      <c r="BE1702" s="240"/>
      <c r="BF1702" s="240"/>
      <c r="BG1702" s="240"/>
      <c r="BH1702" s="240"/>
      <c r="BI1702" s="240"/>
      <c r="BJ1702" s="240"/>
      <c r="BK1702" s="240"/>
      <c r="BL1702" s="240"/>
      <c r="BM1702" s="240"/>
      <c r="BN1702" s="240"/>
      <c r="BO1702" s="240"/>
      <c r="BP1702" s="240"/>
      <c r="BQ1702" s="240"/>
      <c r="BR1702" s="240"/>
      <c r="BS1702" s="240"/>
      <c r="BT1702" s="240"/>
      <c r="BU1702" s="240"/>
      <c r="BV1702" s="240"/>
      <c r="BW1702" s="240"/>
      <c r="BX1702" s="240"/>
      <c r="BY1702" s="240"/>
      <c r="BZ1702" s="240"/>
      <c r="CA1702" s="240">
        <v>8.1</v>
      </c>
      <c r="CB1702" s="240"/>
      <c r="CC1702" s="240">
        <v>0.44</v>
      </c>
      <c r="CD1702" s="240" t="s">
        <v>1784</v>
      </c>
      <c r="CE1702" s="240">
        <v>20</v>
      </c>
      <c r="CF1702" s="240"/>
      <c r="CG1702" s="240"/>
      <c r="CH1702" s="240"/>
      <c r="CI1702" s="240"/>
      <c r="CJ1702" s="240"/>
      <c r="CK1702" s="240"/>
      <c r="CL1702" s="240"/>
      <c r="CM1702" s="240"/>
      <c r="CN1702" s="240"/>
      <c r="CO1702" s="240"/>
      <c r="CP1702" s="240"/>
      <c r="CQ1702" s="240"/>
      <c r="CR1702" s="240"/>
      <c r="CS1702" s="240"/>
      <c r="CT1702" s="240"/>
      <c r="CU1702" s="240"/>
      <c r="CV1702" s="240"/>
      <c r="CW1702" s="240"/>
      <c r="CX1702" s="271"/>
      <c r="CY1702" s="271"/>
      <c r="CZ1702" s="271"/>
      <c r="DA1702" s="271"/>
      <c r="DB1702" s="271"/>
      <c r="DC1702" s="271"/>
      <c r="DD1702" s="271"/>
      <c r="DE1702" s="271"/>
      <c r="DF1702" s="271"/>
      <c r="DG1702" s="271"/>
      <c r="DH1702" s="271"/>
      <c r="DI1702" s="271"/>
      <c r="DJ1702" s="271"/>
      <c r="DK1702" s="271"/>
      <c r="DL1702" s="271"/>
      <c r="DM1702" s="271"/>
      <c r="DN1702" s="271"/>
      <c r="DO1702" s="271"/>
      <c r="DP1702" s="271"/>
      <c r="DQ1702" s="271"/>
      <c r="DR1702" s="271"/>
      <c r="DS1702" s="271"/>
      <c r="DT1702" s="271"/>
      <c r="DU1702" s="271"/>
      <c r="DV1702" s="271"/>
      <c r="DW1702" s="271"/>
      <c r="DX1702" s="271"/>
      <c r="DY1702" s="271"/>
      <c r="DZ1702" s="271"/>
      <c r="EA1702" s="271"/>
      <c r="EB1702" s="271"/>
      <c r="EC1702" s="271"/>
      <c r="ED1702" s="271"/>
      <c r="EE1702" s="271"/>
      <c r="EF1702" s="271"/>
      <c r="EG1702" s="271"/>
      <c r="EH1702" s="271"/>
      <c r="EI1702" s="271"/>
      <c r="EJ1702" s="271"/>
      <c r="EK1702" s="271"/>
      <c r="EL1702" s="271"/>
      <c r="EM1702" s="271"/>
      <c r="EN1702" s="271"/>
      <c r="EO1702" s="271"/>
      <c r="EP1702" s="271"/>
      <c r="EQ1702" s="271"/>
      <c r="ER1702" s="271"/>
      <c r="ES1702" s="271"/>
      <c r="ET1702" s="271"/>
      <c r="EU1702" s="271"/>
      <c r="EV1702" s="271"/>
      <c r="EW1702" s="271"/>
      <c r="EX1702" s="271"/>
      <c r="EY1702" s="271"/>
      <c r="EZ1702" s="271"/>
      <c r="FA1702" s="271"/>
      <c r="FB1702" s="271"/>
      <c r="FC1702" s="271"/>
      <c r="FD1702" s="271"/>
      <c r="FE1702" s="271"/>
      <c r="FF1702" s="271"/>
      <c r="FG1702" s="271"/>
      <c r="FH1702" s="271"/>
      <c r="FI1702" s="271"/>
      <c r="FJ1702" s="271"/>
      <c r="FK1702" s="271"/>
      <c r="FL1702" s="271"/>
      <c r="FM1702" s="271"/>
      <c r="FN1702" s="271"/>
      <c r="FO1702" s="271"/>
      <c r="FP1702" s="271"/>
      <c r="FQ1702" s="271"/>
      <c r="FR1702" s="271"/>
      <c r="FS1702" s="271"/>
      <c r="FT1702" s="271"/>
      <c r="FU1702" s="271"/>
      <c r="FV1702" s="271"/>
      <c r="FW1702" s="271"/>
      <c r="FX1702" s="271"/>
      <c r="FY1702" s="271"/>
      <c r="FZ1702" s="271"/>
      <c r="GA1702" s="271"/>
      <c r="GB1702" s="271"/>
      <c r="GC1702" s="271"/>
      <c r="GD1702" s="271"/>
      <c r="GE1702" s="271"/>
      <c r="GF1702" s="271"/>
      <c r="GG1702" s="271"/>
      <c r="GH1702" s="271"/>
      <c r="GI1702" s="271"/>
      <c r="GJ1702" s="271"/>
      <c r="GK1702" s="271"/>
      <c r="GL1702" s="271"/>
      <c r="GM1702" s="271"/>
      <c r="GN1702" s="271"/>
      <c r="GO1702" s="271"/>
      <c r="GP1702" s="271"/>
      <c r="GQ1702" s="271"/>
      <c r="GR1702" s="271"/>
      <c r="GS1702" s="271"/>
      <c r="GT1702" s="271"/>
      <c r="GU1702" s="271"/>
      <c r="GV1702" s="271"/>
      <c r="GW1702" s="271"/>
      <c r="GX1702" s="271"/>
      <c r="GY1702" s="271"/>
      <c r="GZ1702" s="271"/>
      <c r="HA1702" s="271"/>
      <c r="HB1702" s="271"/>
      <c r="HC1702" s="271"/>
      <c r="HD1702" s="271"/>
      <c r="HE1702" s="271"/>
      <c r="HF1702" s="271"/>
      <c r="HG1702" s="271"/>
      <c r="HH1702" s="271"/>
      <c r="HI1702" s="271"/>
      <c r="HJ1702" s="271"/>
      <c r="HK1702" s="271"/>
      <c r="HL1702" s="271"/>
      <c r="HM1702" s="271"/>
      <c r="HN1702" s="271"/>
      <c r="HO1702" s="271"/>
      <c r="HP1702" s="271"/>
      <c r="HQ1702" s="271"/>
      <c r="HR1702" s="271"/>
      <c r="HS1702" s="271"/>
      <c r="HT1702" s="271"/>
      <c r="HU1702" s="271"/>
      <c r="HV1702" s="271"/>
      <c r="HW1702" s="271"/>
      <c r="HX1702" s="271"/>
      <c r="HY1702" s="271"/>
      <c r="HZ1702" s="271"/>
      <c r="IA1702" s="271"/>
      <c r="IB1702" s="271"/>
      <c r="IC1702" s="271"/>
      <c r="ID1702" s="271"/>
      <c r="IE1702" s="271"/>
      <c r="IF1702" s="271"/>
      <c r="IG1702" s="271"/>
      <c r="IH1702" s="271"/>
      <c r="II1702" s="271"/>
      <c r="IJ1702" s="271"/>
      <c r="IK1702" s="271"/>
      <c r="IL1702" s="271"/>
      <c r="IM1702" s="271"/>
      <c r="IN1702" s="271"/>
      <c r="IO1702" s="271"/>
      <c r="IP1702" s="271"/>
      <c r="IQ1702" s="271"/>
      <c r="IR1702" s="271"/>
      <c r="IS1702" s="271"/>
      <c r="IT1702" s="271"/>
      <c r="IU1702" s="271"/>
      <c r="IV1702" s="271"/>
    </row>
    <row r="1703" spans="1:256" s="250" customFormat="1" x14ac:dyDescent="0.2">
      <c r="A1703" s="240" t="s">
        <v>1247</v>
      </c>
      <c r="B1703" s="278">
        <v>40276.697916666664</v>
      </c>
      <c r="C1703" s="278"/>
      <c r="D1703" s="240" t="s">
        <v>1565</v>
      </c>
      <c r="E1703" s="240" t="s">
        <v>1566</v>
      </c>
      <c r="F1703" s="240"/>
      <c r="G1703" s="240">
        <v>70</v>
      </c>
      <c r="H1703" s="240"/>
      <c r="I1703" s="240"/>
      <c r="J1703" s="240"/>
      <c r="K1703" s="240">
        <v>26</v>
      </c>
      <c r="L1703" s="240"/>
      <c r="M1703" s="240"/>
      <c r="N1703" s="240"/>
      <c r="O1703" s="240"/>
      <c r="P1703" s="240"/>
      <c r="Q1703" s="240"/>
      <c r="R1703" s="240"/>
      <c r="S1703" s="240"/>
      <c r="T1703" s="240"/>
      <c r="U1703" s="240"/>
      <c r="V1703" s="240"/>
      <c r="W1703" s="240"/>
      <c r="X1703" s="240"/>
      <c r="Y1703" s="240"/>
      <c r="Z1703" s="240"/>
      <c r="AA1703" s="240"/>
      <c r="AB1703" s="240"/>
      <c r="AC1703" s="240"/>
      <c r="AD1703" s="240"/>
      <c r="AE1703" s="240"/>
      <c r="AF1703" s="240"/>
      <c r="AG1703" s="240"/>
      <c r="AH1703" s="240"/>
      <c r="AI1703" s="240"/>
      <c r="AJ1703" s="240"/>
      <c r="AK1703" s="240"/>
      <c r="AL1703" s="240"/>
      <c r="AM1703" s="240"/>
      <c r="AN1703" s="240"/>
      <c r="AO1703" s="240"/>
      <c r="AP1703" s="240"/>
      <c r="AQ1703" s="240"/>
      <c r="AR1703" s="240"/>
      <c r="AS1703" s="240"/>
      <c r="AT1703" s="240"/>
      <c r="AU1703" s="240"/>
      <c r="AV1703" s="240"/>
      <c r="AW1703" s="240"/>
      <c r="AX1703" s="240"/>
      <c r="AY1703" s="240"/>
      <c r="AZ1703" s="240"/>
      <c r="BA1703" s="240"/>
      <c r="BB1703" s="240"/>
      <c r="BC1703" s="240"/>
      <c r="BD1703" s="240"/>
      <c r="BE1703" s="240"/>
      <c r="BF1703" s="240"/>
      <c r="BG1703" s="240"/>
      <c r="BH1703" s="240"/>
      <c r="BI1703" s="240"/>
      <c r="BJ1703" s="240"/>
      <c r="BK1703" s="240"/>
      <c r="BL1703" s="240"/>
      <c r="BM1703" s="240"/>
      <c r="BN1703" s="240"/>
      <c r="BO1703" s="240"/>
      <c r="BP1703" s="240"/>
      <c r="BQ1703" s="240"/>
      <c r="BR1703" s="240"/>
      <c r="BS1703" s="240"/>
      <c r="BT1703" s="240"/>
      <c r="BU1703" s="240"/>
      <c r="BV1703" s="240"/>
      <c r="BW1703" s="240"/>
      <c r="BX1703" s="240"/>
      <c r="BY1703" s="240">
        <v>2.6</v>
      </c>
      <c r="BZ1703" s="240"/>
      <c r="CA1703" s="240"/>
      <c r="CB1703" s="240"/>
      <c r="CC1703" s="240"/>
      <c r="CD1703" s="240"/>
      <c r="CE1703" s="240"/>
      <c r="CF1703" s="240"/>
      <c r="CG1703" s="240"/>
      <c r="CH1703" s="240"/>
      <c r="CI1703" s="240"/>
      <c r="CJ1703" s="240"/>
      <c r="CK1703" s="240"/>
      <c r="CL1703" s="240"/>
      <c r="CM1703" s="240"/>
      <c r="CN1703" s="240"/>
      <c r="CO1703" s="240"/>
      <c r="CP1703" s="240"/>
      <c r="CQ1703" s="240"/>
      <c r="CR1703" s="240"/>
      <c r="CS1703" s="240"/>
      <c r="CT1703" s="240"/>
      <c r="CU1703" s="240"/>
      <c r="CV1703" s="240"/>
      <c r="CW1703" s="240"/>
      <c r="CX1703" s="271"/>
      <c r="CY1703" s="271"/>
      <c r="CZ1703" s="271"/>
      <c r="DA1703" s="271"/>
      <c r="DB1703" s="271"/>
      <c r="DC1703" s="271"/>
      <c r="DD1703" s="271"/>
      <c r="DE1703" s="271"/>
      <c r="DF1703" s="271"/>
      <c r="DG1703" s="271"/>
      <c r="DH1703" s="271"/>
      <c r="DI1703" s="271"/>
      <c r="DJ1703" s="271"/>
      <c r="DK1703" s="271"/>
      <c r="DL1703" s="271"/>
      <c r="DM1703" s="271"/>
      <c r="DN1703" s="271"/>
      <c r="DO1703" s="271"/>
      <c r="DP1703" s="271"/>
      <c r="DQ1703" s="271"/>
      <c r="DR1703" s="271"/>
      <c r="DS1703" s="271"/>
      <c r="DT1703" s="271"/>
      <c r="DU1703" s="271"/>
      <c r="DV1703" s="271"/>
      <c r="DW1703" s="271"/>
      <c r="DX1703" s="271"/>
      <c r="DY1703" s="271"/>
      <c r="DZ1703" s="271"/>
      <c r="EA1703" s="271"/>
      <c r="EB1703" s="271"/>
      <c r="EC1703" s="271"/>
      <c r="ED1703" s="271"/>
      <c r="EE1703" s="271"/>
      <c r="EF1703" s="271"/>
      <c r="EG1703" s="271"/>
      <c r="EH1703" s="271"/>
      <c r="EI1703" s="271"/>
      <c r="EJ1703" s="271"/>
      <c r="EK1703" s="271"/>
      <c r="EL1703" s="271"/>
      <c r="EM1703" s="271"/>
      <c r="EN1703" s="271"/>
      <c r="EO1703" s="271"/>
      <c r="EP1703" s="271"/>
      <c r="EQ1703" s="271"/>
      <c r="ER1703" s="271"/>
      <c r="ES1703" s="271"/>
      <c r="ET1703" s="271"/>
      <c r="EU1703" s="271"/>
      <c r="EV1703" s="271"/>
      <c r="EW1703" s="271"/>
      <c r="EX1703" s="271"/>
      <c r="EY1703" s="271"/>
      <c r="EZ1703" s="271"/>
      <c r="FA1703" s="271"/>
      <c r="FB1703" s="271"/>
      <c r="FC1703" s="271"/>
      <c r="FD1703" s="271"/>
      <c r="FE1703" s="271"/>
      <c r="FF1703" s="271"/>
      <c r="FG1703" s="271"/>
      <c r="FH1703" s="271"/>
      <c r="FI1703" s="271"/>
      <c r="FJ1703" s="271"/>
      <c r="FK1703" s="271"/>
      <c r="FL1703" s="271"/>
      <c r="FM1703" s="271"/>
      <c r="FN1703" s="271"/>
      <c r="FO1703" s="271"/>
      <c r="FP1703" s="271"/>
      <c r="FQ1703" s="271"/>
      <c r="FR1703" s="271"/>
      <c r="FS1703" s="271"/>
      <c r="FT1703" s="271"/>
      <c r="FU1703" s="271"/>
      <c r="FV1703" s="271"/>
      <c r="FW1703" s="271"/>
      <c r="FX1703" s="271"/>
      <c r="FY1703" s="271"/>
      <c r="FZ1703" s="271"/>
      <c r="GA1703" s="271"/>
      <c r="GB1703" s="271"/>
      <c r="GC1703" s="271"/>
      <c r="GD1703" s="271"/>
      <c r="GE1703" s="271"/>
      <c r="GF1703" s="271"/>
      <c r="GG1703" s="271"/>
      <c r="GH1703" s="271"/>
      <c r="GI1703" s="271"/>
      <c r="GJ1703" s="271"/>
      <c r="GK1703" s="271"/>
      <c r="GL1703" s="271"/>
      <c r="GM1703" s="271"/>
      <c r="GN1703" s="271"/>
      <c r="GO1703" s="271"/>
      <c r="GP1703" s="271"/>
      <c r="GQ1703" s="271"/>
      <c r="GR1703" s="271"/>
      <c r="GS1703" s="271"/>
      <c r="GT1703" s="271"/>
      <c r="GU1703" s="271"/>
      <c r="GV1703" s="271"/>
      <c r="GW1703" s="271"/>
      <c r="GX1703" s="271"/>
      <c r="GY1703" s="271"/>
      <c r="GZ1703" s="271"/>
      <c r="HA1703" s="271"/>
      <c r="HB1703" s="271"/>
      <c r="HC1703" s="271"/>
      <c r="HD1703" s="271"/>
      <c r="HE1703" s="271"/>
      <c r="HF1703" s="271"/>
      <c r="HG1703" s="271"/>
      <c r="HH1703" s="271"/>
      <c r="HI1703" s="271"/>
      <c r="HJ1703" s="271"/>
      <c r="HK1703" s="271"/>
      <c r="HL1703" s="271"/>
      <c r="HM1703" s="271"/>
      <c r="HN1703" s="271"/>
      <c r="HO1703" s="271"/>
      <c r="HP1703" s="271"/>
      <c r="HQ1703" s="271"/>
      <c r="HR1703" s="271"/>
      <c r="HS1703" s="271"/>
      <c r="HT1703" s="271"/>
      <c r="HU1703" s="271"/>
      <c r="HV1703" s="271"/>
      <c r="HW1703" s="271"/>
      <c r="HX1703" s="271"/>
      <c r="HY1703" s="271"/>
      <c r="HZ1703" s="271"/>
      <c r="IA1703" s="271"/>
      <c r="IB1703" s="271"/>
      <c r="IC1703" s="271"/>
      <c r="ID1703" s="271"/>
      <c r="IE1703" s="271"/>
      <c r="IF1703" s="271"/>
      <c r="IG1703" s="271"/>
      <c r="IH1703" s="271"/>
      <c r="II1703" s="271"/>
      <c r="IJ1703" s="271"/>
      <c r="IK1703" s="271"/>
      <c r="IL1703" s="271"/>
      <c r="IM1703" s="271"/>
      <c r="IN1703" s="271"/>
      <c r="IO1703" s="271"/>
      <c r="IP1703" s="271"/>
      <c r="IQ1703" s="271"/>
      <c r="IR1703" s="271"/>
      <c r="IS1703" s="271"/>
      <c r="IT1703" s="271"/>
      <c r="IU1703" s="271"/>
      <c r="IV1703" s="271"/>
    </row>
    <row r="1704" spans="1:256" s="250" customFormat="1" x14ac:dyDescent="0.2">
      <c r="A1704" s="240" t="s">
        <v>1247</v>
      </c>
      <c r="B1704" s="278">
        <v>40281.503472222219</v>
      </c>
      <c r="C1704" s="278"/>
      <c r="D1704" s="240" t="s">
        <v>1567</v>
      </c>
      <c r="E1704" s="240"/>
      <c r="F1704" s="240"/>
      <c r="G1704" s="240">
        <v>70</v>
      </c>
      <c r="H1704" s="240"/>
      <c r="I1704" s="240"/>
      <c r="J1704" s="240"/>
      <c r="K1704" s="240">
        <v>7.7</v>
      </c>
      <c r="L1704" s="240"/>
      <c r="M1704" s="240"/>
      <c r="N1704" s="240"/>
      <c r="O1704" s="240"/>
      <c r="P1704" s="240"/>
      <c r="Q1704" s="240">
        <v>42.6</v>
      </c>
      <c r="R1704" s="240"/>
      <c r="S1704" s="240"/>
      <c r="T1704" s="240"/>
      <c r="U1704" s="240">
        <v>0.33</v>
      </c>
      <c r="V1704" s="240"/>
      <c r="W1704" s="240"/>
      <c r="X1704" s="240"/>
      <c r="Y1704" s="240"/>
      <c r="Z1704" s="240"/>
      <c r="AA1704" s="240"/>
      <c r="AB1704" s="240"/>
      <c r="AC1704" s="240"/>
      <c r="AD1704" s="240"/>
      <c r="AE1704" s="240"/>
      <c r="AF1704" s="240"/>
      <c r="AG1704" s="240"/>
      <c r="AH1704" s="240"/>
      <c r="AI1704" s="240"/>
      <c r="AJ1704" s="240"/>
      <c r="AK1704" s="240"/>
      <c r="AL1704" s="240"/>
      <c r="AM1704" s="240"/>
      <c r="AN1704" s="240"/>
      <c r="AO1704" s="240"/>
      <c r="AP1704" s="240"/>
      <c r="AQ1704" s="240"/>
      <c r="AR1704" s="240"/>
      <c r="AS1704" s="240"/>
      <c r="AT1704" s="240"/>
      <c r="AU1704" s="240"/>
      <c r="AV1704" s="240"/>
      <c r="AW1704" s="240"/>
      <c r="AX1704" s="240"/>
      <c r="AY1704" s="240"/>
      <c r="AZ1704" s="240"/>
      <c r="BA1704" s="240"/>
      <c r="BB1704" s="240"/>
      <c r="BC1704" s="240"/>
      <c r="BD1704" s="240"/>
      <c r="BE1704" s="240"/>
      <c r="BF1704" s="240"/>
      <c r="BG1704" s="240"/>
      <c r="BH1704" s="240"/>
      <c r="BI1704" s="240"/>
      <c r="BJ1704" s="240"/>
      <c r="BK1704" s="240"/>
      <c r="BL1704" s="240"/>
      <c r="BM1704" s="240"/>
      <c r="BN1704" s="240"/>
      <c r="BO1704" s="240">
        <v>5.2999999999999999E-2</v>
      </c>
      <c r="BP1704" s="240"/>
      <c r="BQ1704" s="240"/>
      <c r="BR1704" s="240"/>
      <c r="BS1704" s="240"/>
      <c r="BT1704" s="240"/>
      <c r="BU1704" s="240"/>
      <c r="BV1704" s="240"/>
      <c r="BW1704" s="240"/>
      <c r="BX1704" s="240"/>
      <c r="BY1704" s="240"/>
      <c r="BZ1704" s="240"/>
      <c r="CA1704" s="240"/>
      <c r="CB1704" s="240"/>
      <c r="CC1704" s="240"/>
      <c r="CD1704" s="240"/>
      <c r="CE1704" s="240"/>
      <c r="CF1704" s="240"/>
      <c r="CG1704" s="240">
        <v>10.77</v>
      </c>
      <c r="CH1704" s="240"/>
      <c r="CI1704" s="240">
        <v>7.9399999999999995</v>
      </c>
      <c r="CJ1704" s="240"/>
      <c r="CK1704" s="240">
        <v>1820</v>
      </c>
      <c r="CL1704" s="240"/>
      <c r="CM1704" s="240"/>
      <c r="CN1704" s="240"/>
      <c r="CO1704" s="240"/>
      <c r="CP1704" s="240"/>
      <c r="CQ1704" s="240"/>
      <c r="CR1704" s="240"/>
      <c r="CS1704" s="240"/>
      <c r="CT1704" s="240"/>
      <c r="CU1704" s="240"/>
      <c r="CV1704" s="240"/>
      <c r="CW1704" s="240"/>
      <c r="CX1704" s="271"/>
      <c r="CY1704" s="271"/>
      <c r="CZ1704" s="271"/>
      <c r="DA1704" s="271"/>
      <c r="DB1704" s="271"/>
      <c r="DC1704" s="271"/>
      <c r="DD1704" s="271"/>
      <c r="DE1704" s="271"/>
      <c r="DF1704" s="271"/>
      <c r="DG1704" s="271"/>
      <c r="DH1704" s="271"/>
      <c r="DI1704" s="271"/>
      <c r="DJ1704" s="271"/>
      <c r="DK1704" s="271"/>
      <c r="DL1704" s="271"/>
      <c r="DM1704" s="271"/>
      <c r="DN1704" s="271"/>
      <c r="DO1704" s="271"/>
      <c r="DP1704" s="271"/>
      <c r="DQ1704" s="271"/>
      <c r="DR1704" s="271"/>
      <c r="DS1704" s="271"/>
      <c r="DT1704" s="271"/>
      <c r="DU1704" s="271"/>
      <c r="DV1704" s="271"/>
      <c r="DW1704" s="271"/>
      <c r="DX1704" s="271"/>
      <c r="DY1704" s="271"/>
      <c r="DZ1704" s="271"/>
      <c r="EA1704" s="271"/>
      <c r="EB1704" s="271"/>
      <c r="EC1704" s="271"/>
      <c r="ED1704" s="271"/>
      <c r="EE1704" s="271"/>
      <c r="EF1704" s="271"/>
      <c r="EG1704" s="271"/>
      <c r="EH1704" s="271"/>
      <c r="EI1704" s="271"/>
      <c r="EJ1704" s="271"/>
      <c r="EK1704" s="271"/>
      <c r="EL1704" s="271"/>
      <c r="EM1704" s="271"/>
      <c r="EN1704" s="271"/>
      <c r="EO1704" s="271"/>
      <c r="EP1704" s="271"/>
      <c r="EQ1704" s="271"/>
      <c r="ER1704" s="271"/>
      <c r="ES1704" s="271"/>
      <c r="ET1704" s="271"/>
      <c r="EU1704" s="271"/>
      <c r="EV1704" s="271"/>
      <c r="EW1704" s="271"/>
      <c r="EX1704" s="271"/>
      <c r="EY1704" s="271"/>
      <c r="EZ1704" s="271"/>
      <c r="FA1704" s="271"/>
      <c r="FB1704" s="271"/>
      <c r="FC1704" s="271"/>
      <c r="FD1704" s="271"/>
      <c r="FE1704" s="271"/>
      <c r="FF1704" s="271"/>
      <c r="FG1704" s="271"/>
      <c r="FH1704" s="271"/>
      <c r="FI1704" s="271"/>
      <c r="FJ1704" s="271"/>
      <c r="FK1704" s="271"/>
      <c r="FL1704" s="271"/>
      <c r="FM1704" s="271"/>
      <c r="FN1704" s="271"/>
      <c r="FO1704" s="271"/>
      <c r="FP1704" s="271"/>
      <c r="FQ1704" s="271"/>
      <c r="FR1704" s="271"/>
      <c r="FS1704" s="271"/>
      <c r="FT1704" s="271"/>
      <c r="FU1704" s="271"/>
      <c r="FV1704" s="271"/>
      <c r="FW1704" s="271"/>
      <c r="FX1704" s="271"/>
      <c r="FY1704" s="271"/>
      <c r="FZ1704" s="271"/>
      <c r="GA1704" s="271"/>
      <c r="GB1704" s="271"/>
      <c r="GC1704" s="271"/>
      <c r="GD1704" s="271"/>
      <c r="GE1704" s="271"/>
      <c r="GF1704" s="271"/>
      <c r="GG1704" s="271"/>
      <c r="GH1704" s="271"/>
      <c r="GI1704" s="271"/>
      <c r="GJ1704" s="271"/>
      <c r="GK1704" s="271"/>
      <c r="GL1704" s="271"/>
      <c r="GM1704" s="271"/>
      <c r="GN1704" s="271"/>
      <c r="GO1704" s="271"/>
      <c r="GP1704" s="271"/>
      <c r="GQ1704" s="271"/>
      <c r="GR1704" s="271"/>
      <c r="GS1704" s="271"/>
      <c r="GT1704" s="271"/>
      <c r="GU1704" s="271"/>
      <c r="GV1704" s="271"/>
      <c r="GW1704" s="271"/>
      <c r="GX1704" s="271"/>
      <c r="GY1704" s="271"/>
      <c r="GZ1704" s="271"/>
      <c r="HA1704" s="271"/>
      <c r="HB1704" s="271"/>
      <c r="HC1704" s="271"/>
      <c r="HD1704" s="271"/>
      <c r="HE1704" s="271"/>
      <c r="HF1704" s="271"/>
      <c r="HG1704" s="271"/>
      <c r="HH1704" s="271"/>
      <c r="HI1704" s="271"/>
      <c r="HJ1704" s="271"/>
      <c r="HK1704" s="271"/>
      <c r="HL1704" s="271"/>
      <c r="HM1704" s="271"/>
      <c r="HN1704" s="271"/>
      <c r="HO1704" s="271"/>
      <c r="HP1704" s="271"/>
      <c r="HQ1704" s="271"/>
      <c r="HR1704" s="271"/>
      <c r="HS1704" s="271"/>
      <c r="HT1704" s="271"/>
      <c r="HU1704" s="271"/>
      <c r="HV1704" s="271"/>
      <c r="HW1704" s="271"/>
      <c r="HX1704" s="271"/>
      <c r="HY1704" s="271"/>
      <c r="HZ1704" s="271"/>
      <c r="IA1704" s="271"/>
      <c r="IB1704" s="271"/>
      <c r="IC1704" s="271"/>
      <c r="ID1704" s="271"/>
      <c r="IE1704" s="271"/>
      <c r="IF1704" s="271"/>
      <c r="IG1704" s="271"/>
      <c r="IH1704" s="271"/>
      <c r="II1704" s="271"/>
      <c r="IJ1704" s="271"/>
      <c r="IK1704" s="271"/>
      <c r="IL1704" s="271"/>
      <c r="IM1704" s="271"/>
      <c r="IN1704" s="271"/>
      <c r="IO1704" s="271"/>
      <c r="IP1704" s="271"/>
      <c r="IQ1704" s="271"/>
      <c r="IR1704" s="271"/>
      <c r="IS1704" s="271"/>
      <c r="IT1704" s="271"/>
      <c r="IU1704" s="271"/>
      <c r="IV1704" s="271"/>
    </row>
    <row r="1705" spans="1:256" s="250" customFormat="1" x14ac:dyDescent="0.2">
      <c r="A1705" s="240" t="s">
        <v>1247</v>
      </c>
      <c r="B1705" s="278">
        <v>40296.458333333336</v>
      </c>
      <c r="C1705" s="278"/>
      <c r="D1705" s="240" t="s">
        <v>1568</v>
      </c>
      <c r="E1705" s="240"/>
      <c r="F1705" s="240"/>
      <c r="G1705" s="240">
        <v>70</v>
      </c>
      <c r="H1705" s="240"/>
      <c r="I1705" s="240"/>
      <c r="J1705" s="240"/>
      <c r="K1705" s="240">
        <v>6.1</v>
      </c>
      <c r="L1705" s="240"/>
      <c r="M1705" s="240"/>
      <c r="N1705" s="240"/>
      <c r="O1705" s="240"/>
      <c r="P1705" s="240"/>
      <c r="Q1705" s="240">
        <v>19.5</v>
      </c>
      <c r="R1705" s="240"/>
      <c r="S1705" s="240"/>
      <c r="T1705" s="240"/>
      <c r="U1705" s="240">
        <v>0.45</v>
      </c>
      <c r="V1705" s="240"/>
      <c r="W1705" s="240"/>
      <c r="X1705" s="240"/>
      <c r="Y1705" s="240"/>
      <c r="Z1705" s="240"/>
      <c r="AA1705" s="240"/>
      <c r="AB1705" s="240"/>
      <c r="AC1705" s="240"/>
      <c r="AD1705" s="240"/>
      <c r="AE1705" s="240"/>
      <c r="AF1705" s="240"/>
      <c r="AG1705" s="240"/>
      <c r="AH1705" s="240"/>
      <c r="AI1705" s="240"/>
      <c r="AJ1705" s="240"/>
      <c r="AK1705" s="240"/>
      <c r="AL1705" s="240"/>
      <c r="AM1705" s="240"/>
      <c r="AN1705" s="240"/>
      <c r="AO1705" s="240"/>
      <c r="AP1705" s="240"/>
      <c r="AQ1705" s="240"/>
      <c r="AR1705" s="240"/>
      <c r="AS1705" s="240"/>
      <c r="AT1705" s="240"/>
      <c r="AU1705" s="240"/>
      <c r="AV1705" s="240"/>
      <c r="AW1705" s="240"/>
      <c r="AX1705" s="240"/>
      <c r="AY1705" s="240"/>
      <c r="AZ1705" s="240"/>
      <c r="BA1705" s="240"/>
      <c r="BB1705" s="240"/>
      <c r="BC1705" s="240"/>
      <c r="BD1705" s="240"/>
      <c r="BE1705" s="240"/>
      <c r="BF1705" s="240"/>
      <c r="BG1705" s="240"/>
      <c r="BH1705" s="240"/>
      <c r="BI1705" s="240"/>
      <c r="BJ1705" s="240"/>
      <c r="BK1705" s="240"/>
      <c r="BL1705" s="240"/>
      <c r="BM1705" s="240"/>
      <c r="BN1705" s="240"/>
      <c r="BO1705" s="240">
        <v>5.3999999999999999E-2</v>
      </c>
      <c r="BP1705" s="240"/>
      <c r="BQ1705" s="240"/>
      <c r="BR1705" s="240"/>
      <c r="BS1705" s="240"/>
      <c r="BT1705" s="240"/>
      <c r="BU1705" s="240"/>
      <c r="BV1705" s="240"/>
      <c r="BW1705" s="240"/>
      <c r="BX1705" s="240"/>
      <c r="BY1705" s="240"/>
      <c r="BZ1705" s="240"/>
      <c r="CA1705" s="240"/>
      <c r="CB1705" s="240"/>
      <c r="CC1705" s="240"/>
      <c r="CD1705" s="240"/>
      <c r="CE1705" s="240"/>
      <c r="CF1705" s="240"/>
      <c r="CG1705" s="240">
        <v>11.71</v>
      </c>
      <c r="CH1705" s="240"/>
      <c r="CI1705" s="240">
        <v>7.99</v>
      </c>
      <c r="CJ1705" s="240"/>
      <c r="CK1705" s="240">
        <v>1740</v>
      </c>
      <c r="CL1705" s="240"/>
      <c r="CM1705" s="240"/>
      <c r="CN1705" s="240"/>
      <c r="CO1705" s="240"/>
      <c r="CP1705" s="240"/>
      <c r="CQ1705" s="240"/>
      <c r="CR1705" s="240"/>
      <c r="CS1705" s="240"/>
      <c r="CT1705" s="240"/>
      <c r="CU1705" s="240"/>
      <c r="CV1705" s="240"/>
      <c r="CW1705" s="240"/>
      <c r="CX1705" s="271"/>
      <c r="CY1705" s="271"/>
      <c r="CZ1705" s="271"/>
      <c r="DA1705" s="271"/>
      <c r="DB1705" s="271"/>
      <c r="DC1705" s="271"/>
      <c r="DD1705" s="271"/>
      <c r="DE1705" s="271"/>
      <c r="DF1705" s="271"/>
      <c r="DG1705" s="271"/>
      <c r="DH1705" s="271"/>
      <c r="DI1705" s="271"/>
      <c r="DJ1705" s="271"/>
      <c r="DK1705" s="271"/>
      <c r="DL1705" s="271"/>
      <c r="DM1705" s="271"/>
      <c r="DN1705" s="271"/>
      <c r="DO1705" s="271"/>
      <c r="DP1705" s="271"/>
      <c r="DQ1705" s="271"/>
      <c r="DR1705" s="271"/>
      <c r="DS1705" s="271"/>
      <c r="DT1705" s="271"/>
      <c r="DU1705" s="271"/>
      <c r="DV1705" s="271"/>
      <c r="DW1705" s="271"/>
      <c r="DX1705" s="271"/>
      <c r="DY1705" s="271"/>
      <c r="DZ1705" s="271"/>
      <c r="EA1705" s="271"/>
      <c r="EB1705" s="271"/>
      <c r="EC1705" s="271"/>
      <c r="ED1705" s="271"/>
      <c r="EE1705" s="271"/>
      <c r="EF1705" s="271"/>
      <c r="EG1705" s="271"/>
      <c r="EH1705" s="271"/>
      <c r="EI1705" s="271"/>
      <c r="EJ1705" s="271"/>
      <c r="EK1705" s="271"/>
      <c r="EL1705" s="271"/>
      <c r="EM1705" s="271"/>
      <c r="EN1705" s="271"/>
      <c r="EO1705" s="271"/>
      <c r="EP1705" s="271"/>
      <c r="EQ1705" s="271"/>
      <c r="ER1705" s="271"/>
      <c r="ES1705" s="271"/>
      <c r="ET1705" s="271"/>
      <c r="EU1705" s="271"/>
      <c r="EV1705" s="271"/>
      <c r="EW1705" s="271"/>
      <c r="EX1705" s="271"/>
      <c r="EY1705" s="271"/>
      <c r="EZ1705" s="271"/>
      <c r="FA1705" s="271"/>
      <c r="FB1705" s="271"/>
      <c r="FC1705" s="271"/>
      <c r="FD1705" s="271"/>
      <c r="FE1705" s="271"/>
      <c r="FF1705" s="271"/>
      <c r="FG1705" s="271"/>
      <c r="FH1705" s="271"/>
      <c r="FI1705" s="271"/>
      <c r="FJ1705" s="271"/>
      <c r="FK1705" s="271"/>
      <c r="FL1705" s="271"/>
      <c r="FM1705" s="271"/>
      <c r="FN1705" s="271"/>
      <c r="FO1705" s="271"/>
      <c r="FP1705" s="271"/>
      <c r="FQ1705" s="271"/>
      <c r="FR1705" s="271"/>
      <c r="FS1705" s="271"/>
      <c r="FT1705" s="271"/>
      <c r="FU1705" s="271"/>
      <c r="FV1705" s="271"/>
      <c r="FW1705" s="271"/>
      <c r="FX1705" s="271"/>
      <c r="FY1705" s="271"/>
      <c r="FZ1705" s="271"/>
      <c r="GA1705" s="271"/>
      <c r="GB1705" s="271"/>
      <c r="GC1705" s="271"/>
      <c r="GD1705" s="271"/>
      <c r="GE1705" s="271"/>
      <c r="GF1705" s="271"/>
      <c r="GG1705" s="271"/>
      <c r="GH1705" s="271"/>
      <c r="GI1705" s="271"/>
      <c r="GJ1705" s="271"/>
      <c r="GK1705" s="271"/>
      <c r="GL1705" s="271"/>
      <c r="GM1705" s="271"/>
      <c r="GN1705" s="271"/>
      <c r="GO1705" s="271"/>
      <c r="GP1705" s="271"/>
      <c r="GQ1705" s="271"/>
      <c r="GR1705" s="271"/>
      <c r="GS1705" s="271"/>
      <c r="GT1705" s="271"/>
      <c r="GU1705" s="271"/>
      <c r="GV1705" s="271"/>
      <c r="GW1705" s="271"/>
      <c r="GX1705" s="271"/>
      <c r="GY1705" s="271"/>
      <c r="GZ1705" s="271"/>
      <c r="HA1705" s="271"/>
      <c r="HB1705" s="271"/>
      <c r="HC1705" s="271"/>
      <c r="HD1705" s="271"/>
      <c r="HE1705" s="271"/>
      <c r="HF1705" s="271"/>
      <c r="HG1705" s="271"/>
      <c r="HH1705" s="271"/>
      <c r="HI1705" s="271"/>
      <c r="HJ1705" s="271"/>
      <c r="HK1705" s="271"/>
      <c r="HL1705" s="271"/>
      <c r="HM1705" s="271"/>
      <c r="HN1705" s="271"/>
      <c r="HO1705" s="271"/>
      <c r="HP1705" s="271"/>
      <c r="HQ1705" s="271"/>
      <c r="HR1705" s="271"/>
      <c r="HS1705" s="271"/>
      <c r="HT1705" s="271"/>
      <c r="HU1705" s="271"/>
      <c r="HV1705" s="271"/>
      <c r="HW1705" s="271"/>
      <c r="HX1705" s="271"/>
      <c r="HY1705" s="271"/>
      <c r="HZ1705" s="271"/>
      <c r="IA1705" s="271"/>
      <c r="IB1705" s="271"/>
      <c r="IC1705" s="271"/>
      <c r="ID1705" s="271"/>
      <c r="IE1705" s="271"/>
      <c r="IF1705" s="271"/>
      <c r="IG1705" s="271"/>
      <c r="IH1705" s="271"/>
      <c r="II1705" s="271"/>
      <c r="IJ1705" s="271"/>
      <c r="IK1705" s="271"/>
      <c r="IL1705" s="271"/>
      <c r="IM1705" s="271"/>
      <c r="IN1705" s="271"/>
      <c r="IO1705" s="271"/>
      <c r="IP1705" s="271"/>
      <c r="IQ1705" s="271"/>
      <c r="IR1705" s="271"/>
      <c r="IS1705" s="271"/>
      <c r="IT1705" s="271"/>
      <c r="IU1705" s="271"/>
      <c r="IV1705" s="271"/>
    </row>
    <row r="1706" spans="1:256" s="250" customFormat="1" x14ac:dyDescent="0.2">
      <c r="A1706" s="240" t="s">
        <v>1247</v>
      </c>
      <c r="B1706" s="278">
        <v>40324.399305555555</v>
      </c>
      <c r="C1706" s="278"/>
      <c r="D1706" s="240" t="s">
        <v>1569</v>
      </c>
      <c r="E1706" s="240"/>
      <c r="F1706" s="240"/>
      <c r="G1706" s="240">
        <v>70</v>
      </c>
      <c r="H1706" s="240"/>
      <c r="I1706" s="240"/>
      <c r="J1706" s="240"/>
      <c r="K1706" s="240">
        <v>5.4</v>
      </c>
      <c r="L1706" s="240"/>
      <c r="M1706" s="240"/>
      <c r="N1706" s="240"/>
      <c r="O1706" s="240"/>
      <c r="P1706" s="240"/>
      <c r="Q1706" s="240">
        <v>18.7</v>
      </c>
      <c r="R1706" s="240"/>
      <c r="S1706" s="240"/>
      <c r="T1706" s="240"/>
      <c r="U1706" s="240">
        <v>0.43</v>
      </c>
      <c r="V1706" s="240"/>
      <c r="W1706" s="240"/>
      <c r="X1706" s="240"/>
      <c r="Y1706" s="240"/>
      <c r="Z1706" s="240"/>
      <c r="AA1706" s="240"/>
      <c r="AB1706" s="240"/>
      <c r="AC1706" s="240"/>
      <c r="AD1706" s="240"/>
      <c r="AE1706" s="240"/>
      <c r="AF1706" s="240"/>
      <c r="AG1706" s="240"/>
      <c r="AH1706" s="240"/>
      <c r="AI1706" s="240"/>
      <c r="AJ1706" s="240"/>
      <c r="AK1706" s="240"/>
      <c r="AL1706" s="240"/>
      <c r="AM1706" s="240"/>
      <c r="AN1706" s="240"/>
      <c r="AO1706" s="240"/>
      <c r="AP1706" s="240"/>
      <c r="AQ1706" s="240"/>
      <c r="AR1706" s="240"/>
      <c r="AS1706" s="240"/>
      <c r="AT1706" s="240"/>
      <c r="AU1706" s="240"/>
      <c r="AV1706" s="240"/>
      <c r="AW1706" s="240"/>
      <c r="AX1706" s="240"/>
      <c r="AY1706" s="240"/>
      <c r="AZ1706" s="240"/>
      <c r="BA1706" s="240"/>
      <c r="BB1706" s="240"/>
      <c r="BC1706" s="240"/>
      <c r="BD1706" s="240"/>
      <c r="BE1706" s="240"/>
      <c r="BF1706" s="240"/>
      <c r="BG1706" s="240"/>
      <c r="BH1706" s="240"/>
      <c r="BI1706" s="240"/>
      <c r="BJ1706" s="240"/>
      <c r="BK1706" s="240"/>
      <c r="BL1706" s="240"/>
      <c r="BM1706" s="240"/>
      <c r="BN1706" s="240"/>
      <c r="BO1706" s="240">
        <v>2.9000000000000001E-2</v>
      </c>
      <c r="BP1706" s="240"/>
      <c r="BQ1706" s="240"/>
      <c r="BR1706" s="240"/>
      <c r="BS1706" s="240"/>
      <c r="BT1706" s="240"/>
      <c r="BU1706" s="240"/>
      <c r="BV1706" s="240"/>
      <c r="BW1706" s="240"/>
      <c r="BX1706" s="240"/>
      <c r="BY1706" s="240"/>
      <c r="BZ1706" s="240"/>
      <c r="CA1706" s="240"/>
      <c r="CB1706" s="240"/>
      <c r="CC1706" s="240"/>
      <c r="CD1706" s="240"/>
      <c r="CE1706" s="240"/>
      <c r="CF1706" s="240"/>
      <c r="CG1706" s="240">
        <v>16.04</v>
      </c>
      <c r="CH1706" s="240"/>
      <c r="CI1706" s="240">
        <v>8.31</v>
      </c>
      <c r="CJ1706" s="240"/>
      <c r="CK1706" s="240">
        <v>1560</v>
      </c>
      <c r="CL1706" s="240"/>
      <c r="CM1706" s="240"/>
      <c r="CN1706" s="240"/>
      <c r="CO1706" s="240"/>
      <c r="CP1706" s="240"/>
      <c r="CQ1706" s="240"/>
      <c r="CR1706" s="240"/>
      <c r="CS1706" s="240"/>
      <c r="CT1706" s="240"/>
      <c r="CU1706" s="240"/>
      <c r="CV1706" s="240"/>
      <c r="CW1706" s="240"/>
      <c r="CX1706" s="271"/>
      <c r="CY1706" s="271"/>
      <c r="CZ1706" s="271"/>
      <c r="DA1706" s="271"/>
      <c r="DB1706" s="271"/>
      <c r="DC1706" s="271"/>
      <c r="DD1706" s="271"/>
      <c r="DE1706" s="271"/>
      <c r="DF1706" s="271"/>
      <c r="DG1706" s="271"/>
      <c r="DH1706" s="271"/>
      <c r="DI1706" s="271"/>
      <c r="DJ1706" s="271"/>
      <c r="DK1706" s="271"/>
      <c r="DL1706" s="271"/>
      <c r="DM1706" s="271"/>
      <c r="DN1706" s="271"/>
      <c r="DO1706" s="271"/>
      <c r="DP1706" s="271"/>
      <c r="DQ1706" s="271"/>
      <c r="DR1706" s="271"/>
      <c r="DS1706" s="271"/>
      <c r="DT1706" s="271"/>
      <c r="DU1706" s="271"/>
      <c r="DV1706" s="271"/>
      <c r="DW1706" s="271"/>
      <c r="DX1706" s="271"/>
      <c r="DY1706" s="271"/>
      <c r="DZ1706" s="271"/>
      <c r="EA1706" s="271"/>
      <c r="EB1706" s="271"/>
      <c r="EC1706" s="271"/>
      <c r="ED1706" s="271"/>
      <c r="EE1706" s="271"/>
      <c r="EF1706" s="271"/>
      <c r="EG1706" s="271"/>
      <c r="EH1706" s="271"/>
      <c r="EI1706" s="271"/>
      <c r="EJ1706" s="271"/>
      <c r="EK1706" s="271"/>
      <c r="EL1706" s="271"/>
      <c r="EM1706" s="271"/>
      <c r="EN1706" s="271"/>
      <c r="EO1706" s="271"/>
      <c r="EP1706" s="271"/>
      <c r="EQ1706" s="271"/>
      <c r="ER1706" s="271"/>
      <c r="ES1706" s="271"/>
      <c r="ET1706" s="271"/>
      <c r="EU1706" s="271"/>
      <c r="EV1706" s="271"/>
      <c r="EW1706" s="271"/>
      <c r="EX1706" s="271"/>
      <c r="EY1706" s="271"/>
      <c r="EZ1706" s="271"/>
      <c r="FA1706" s="271"/>
      <c r="FB1706" s="271"/>
      <c r="FC1706" s="271"/>
      <c r="FD1706" s="271"/>
      <c r="FE1706" s="271"/>
      <c r="FF1706" s="271"/>
      <c r="FG1706" s="271"/>
      <c r="FH1706" s="271"/>
      <c r="FI1706" s="271"/>
      <c r="FJ1706" s="271"/>
      <c r="FK1706" s="271"/>
      <c r="FL1706" s="271"/>
      <c r="FM1706" s="271"/>
      <c r="FN1706" s="271"/>
      <c r="FO1706" s="271"/>
      <c r="FP1706" s="271"/>
      <c r="FQ1706" s="271"/>
      <c r="FR1706" s="271"/>
      <c r="FS1706" s="271"/>
      <c r="FT1706" s="271"/>
      <c r="FU1706" s="271"/>
      <c r="FV1706" s="271"/>
      <c r="FW1706" s="271"/>
      <c r="FX1706" s="271"/>
      <c r="FY1706" s="271"/>
      <c r="FZ1706" s="271"/>
      <c r="GA1706" s="271"/>
      <c r="GB1706" s="271"/>
      <c r="GC1706" s="271"/>
      <c r="GD1706" s="271"/>
      <c r="GE1706" s="271"/>
      <c r="GF1706" s="271"/>
      <c r="GG1706" s="271"/>
      <c r="GH1706" s="271"/>
      <c r="GI1706" s="271"/>
      <c r="GJ1706" s="271"/>
      <c r="GK1706" s="271"/>
      <c r="GL1706" s="271"/>
      <c r="GM1706" s="271"/>
      <c r="GN1706" s="271"/>
      <c r="GO1706" s="271"/>
      <c r="GP1706" s="271"/>
      <c r="GQ1706" s="271"/>
      <c r="GR1706" s="271"/>
      <c r="GS1706" s="271"/>
      <c r="GT1706" s="271"/>
      <c r="GU1706" s="271"/>
      <c r="GV1706" s="271"/>
      <c r="GW1706" s="271"/>
      <c r="GX1706" s="271"/>
      <c r="GY1706" s="271"/>
      <c r="GZ1706" s="271"/>
      <c r="HA1706" s="271"/>
      <c r="HB1706" s="271"/>
      <c r="HC1706" s="271"/>
      <c r="HD1706" s="271"/>
      <c r="HE1706" s="271"/>
      <c r="HF1706" s="271"/>
      <c r="HG1706" s="271"/>
      <c r="HH1706" s="271"/>
      <c r="HI1706" s="271"/>
      <c r="HJ1706" s="271"/>
      <c r="HK1706" s="271"/>
      <c r="HL1706" s="271"/>
      <c r="HM1706" s="271"/>
      <c r="HN1706" s="271"/>
      <c r="HO1706" s="271"/>
      <c r="HP1706" s="271"/>
      <c r="HQ1706" s="271"/>
      <c r="HR1706" s="271"/>
      <c r="HS1706" s="271"/>
      <c r="HT1706" s="271"/>
      <c r="HU1706" s="271"/>
      <c r="HV1706" s="271"/>
      <c r="HW1706" s="271"/>
      <c r="HX1706" s="271"/>
      <c r="HY1706" s="271"/>
      <c r="HZ1706" s="271"/>
      <c r="IA1706" s="271"/>
      <c r="IB1706" s="271"/>
      <c r="IC1706" s="271"/>
      <c r="ID1706" s="271"/>
      <c r="IE1706" s="271"/>
      <c r="IF1706" s="271"/>
      <c r="IG1706" s="271"/>
      <c r="IH1706" s="271"/>
      <c r="II1706" s="271"/>
      <c r="IJ1706" s="271"/>
      <c r="IK1706" s="271"/>
      <c r="IL1706" s="271"/>
      <c r="IM1706" s="271"/>
      <c r="IN1706" s="271"/>
      <c r="IO1706" s="271"/>
      <c r="IP1706" s="271"/>
      <c r="IQ1706" s="271"/>
      <c r="IR1706" s="271"/>
      <c r="IS1706" s="271"/>
      <c r="IT1706" s="271"/>
      <c r="IU1706" s="271"/>
      <c r="IV1706" s="271"/>
    </row>
    <row r="1707" spans="1:256" s="250" customFormat="1" x14ac:dyDescent="0.2">
      <c r="A1707" s="240" t="s">
        <v>1247</v>
      </c>
      <c r="B1707" s="278">
        <v>40346.555555555555</v>
      </c>
      <c r="C1707" s="278"/>
      <c r="D1707" s="240" t="s">
        <v>1570</v>
      </c>
      <c r="E1707" s="240"/>
      <c r="F1707" s="240"/>
      <c r="G1707" s="240">
        <v>70</v>
      </c>
      <c r="H1707" s="240"/>
      <c r="I1707" s="240"/>
      <c r="J1707" s="240"/>
      <c r="K1707" s="240">
        <v>5.7</v>
      </c>
      <c r="L1707" s="240"/>
      <c r="M1707" s="240"/>
      <c r="N1707" s="240"/>
      <c r="O1707" s="240"/>
      <c r="P1707" s="240"/>
      <c r="Q1707" s="240">
        <v>22.2</v>
      </c>
      <c r="R1707" s="240"/>
      <c r="S1707" s="240"/>
      <c r="T1707" s="240"/>
      <c r="U1707" s="240">
        <v>0.31</v>
      </c>
      <c r="V1707" s="240"/>
      <c r="W1707" s="240"/>
      <c r="X1707" s="240"/>
      <c r="Y1707" s="240"/>
      <c r="Z1707" s="240"/>
      <c r="AA1707" s="240"/>
      <c r="AB1707" s="240"/>
      <c r="AC1707" s="240"/>
      <c r="AD1707" s="240"/>
      <c r="AE1707" s="240"/>
      <c r="AF1707" s="240"/>
      <c r="AG1707" s="240"/>
      <c r="AH1707" s="240"/>
      <c r="AI1707" s="240"/>
      <c r="AJ1707" s="240"/>
      <c r="AK1707" s="240"/>
      <c r="AL1707" s="240"/>
      <c r="AM1707" s="240"/>
      <c r="AN1707" s="240"/>
      <c r="AO1707" s="240"/>
      <c r="AP1707" s="240"/>
      <c r="AQ1707" s="240"/>
      <c r="AR1707" s="240"/>
      <c r="AS1707" s="240"/>
      <c r="AT1707" s="240"/>
      <c r="AU1707" s="240"/>
      <c r="AV1707" s="240"/>
      <c r="AW1707" s="240"/>
      <c r="AX1707" s="240"/>
      <c r="AY1707" s="240"/>
      <c r="AZ1707" s="240"/>
      <c r="BA1707" s="240"/>
      <c r="BB1707" s="240"/>
      <c r="BC1707" s="240"/>
      <c r="BD1707" s="240"/>
      <c r="BE1707" s="240"/>
      <c r="BF1707" s="240"/>
      <c r="BG1707" s="240"/>
      <c r="BH1707" s="240"/>
      <c r="BI1707" s="240"/>
      <c r="BJ1707" s="240"/>
      <c r="BK1707" s="240"/>
      <c r="BL1707" s="240"/>
      <c r="BM1707" s="240"/>
      <c r="BN1707" s="240"/>
      <c r="BO1707" s="240">
        <v>3.7999999999999999E-2</v>
      </c>
      <c r="BP1707" s="240"/>
      <c r="BQ1707" s="240"/>
      <c r="BR1707" s="240"/>
      <c r="BS1707" s="240"/>
      <c r="BT1707" s="240"/>
      <c r="BU1707" s="240"/>
      <c r="BV1707" s="240"/>
      <c r="BW1707" s="240"/>
      <c r="BX1707" s="240"/>
      <c r="BY1707" s="240"/>
      <c r="BZ1707" s="240"/>
      <c r="CA1707" s="240"/>
      <c r="CB1707" s="240"/>
      <c r="CC1707" s="240"/>
      <c r="CD1707" s="240"/>
      <c r="CE1707" s="240"/>
      <c r="CF1707" s="240"/>
      <c r="CG1707" s="240">
        <v>17.920000000000002</v>
      </c>
      <c r="CH1707" s="240"/>
      <c r="CI1707" s="240">
        <v>8.64</v>
      </c>
      <c r="CJ1707" s="240"/>
      <c r="CK1707" s="240">
        <v>1406</v>
      </c>
      <c r="CL1707" s="240"/>
      <c r="CM1707" s="240"/>
      <c r="CN1707" s="240"/>
      <c r="CO1707" s="240"/>
      <c r="CP1707" s="240"/>
      <c r="CQ1707" s="240"/>
      <c r="CR1707" s="240"/>
      <c r="CS1707" s="240"/>
      <c r="CT1707" s="240"/>
      <c r="CU1707" s="240"/>
      <c r="CV1707" s="240"/>
      <c r="CW1707" s="240"/>
      <c r="CX1707" s="271"/>
      <c r="CY1707" s="271"/>
      <c r="CZ1707" s="271"/>
      <c r="DA1707" s="271"/>
      <c r="DB1707" s="271"/>
      <c r="DC1707" s="271"/>
      <c r="DD1707" s="271"/>
      <c r="DE1707" s="271"/>
      <c r="DF1707" s="271"/>
      <c r="DG1707" s="271"/>
      <c r="DH1707" s="271"/>
      <c r="DI1707" s="271"/>
      <c r="DJ1707" s="271"/>
      <c r="DK1707" s="271"/>
      <c r="DL1707" s="271"/>
      <c r="DM1707" s="271"/>
      <c r="DN1707" s="271"/>
      <c r="DO1707" s="271"/>
      <c r="DP1707" s="271"/>
      <c r="DQ1707" s="271"/>
      <c r="DR1707" s="271"/>
      <c r="DS1707" s="271"/>
      <c r="DT1707" s="271"/>
      <c r="DU1707" s="271"/>
      <c r="DV1707" s="271"/>
      <c r="DW1707" s="271"/>
      <c r="DX1707" s="271"/>
      <c r="DY1707" s="271"/>
      <c r="DZ1707" s="271"/>
      <c r="EA1707" s="271"/>
      <c r="EB1707" s="271"/>
      <c r="EC1707" s="271"/>
      <c r="ED1707" s="271"/>
      <c r="EE1707" s="271"/>
      <c r="EF1707" s="271"/>
      <c r="EG1707" s="271"/>
      <c r="EH1707" s="271"/>
      <c r="EI1707" s="271"/>
      <c r="EJ1707" s="271"/>
      <c r="EK1707" s="271"/>
      <c r="EL1707" s="271"/>
      <c r="EM1707" s="271"/>
      <c r="EN1707" s="271"/>
      <c r="EO1707" s="271"/>
      <c r="EP1707" s="271"/>
      <c r="EQ1707" s="271"/>
      <c r="ER1707" s="271"/>
      <c r="ES1707" s="271"/>
      <c r="ET1707" s="271"/>
      <c r="EU1707" s="271"/>
      <c r="EV1707" s="271"/>
      <c r="EW1707" s="271"/>
      <c r="EX1707" s="271"/>
      <c r="EY1707" s="271"/>
      <c r="EZ1707" s="271"/>
      <c r="FA1707" s="271"/>
      <c r="FB1707" s="271"/>
      <c r="FC1707" s="271"/>
      <c r="FD1707" s="271"/>
      <c r="FE1707" s="271"/>
      <c r="FF1707" s="271"/>
      <c r="FG1707" s="271"/>
      <c r="FH1707" s="271"/>
      <c r="FI1707" s="271"/>
      <c r="FJ1707" s="271"/>
      <c r="FK1707" s="271"/>
      <c r="FL1707" s="271"/>
      <c r="FM1707" s="271"/>
      <c r="FN1707" s="271"/>
      <c r="FO1707" s="271"/>
      <c r="FP1707" s="271"/>
      <c r="FQ1707" s="271"/>
      <c r="FR1707" s="271"/>
      <c r="FS1707" s="271"/>
      <c r="FT1707" s="271"/>
      <c r="FU1707" s="271"/>
      <c r="FV1707" s="271"/>
      <c r="FW1707" s="271"/>
      <c r="FX1707" s="271"/>
      <c r="FY1707" s="271"/>
      <c r="FZ1707" s="271"/>
      <c r="GA1707" s="271"/>
      <c r="GB1707" s="271"/>
      <c r="GC1707" s="271"/>
      <c r="GD1707" s="271"/>
      <c r="GE1707" s="271"/>
      <c r="GF1707" s="271"/>
      <c r="GG1707" s="271"/>
      <c r="GH1707" s="271"/>
      <c r="GI1707" s="271"/>
      <c r="GJ1707" s="271"/>
      <c r="GK1707" s="271"/>
      <c r="GL1707" s="271"/>
      <c r="GM1707" s="271"/>
      <c r="GN1707" s="271"/>
      <c r="GO1707" s="271"/>
      <c r="GP1707" s="271"/>
      <c r="GQ1707" s="271"/>
      <c r="GR1707" s="271"/>
      <c r="GS1707" s="271"/>
      <c r="GT1707" s="271"/>
      <c r="GU1707" s="271"/>
      <c r="GV1707" s="271"/>
      <c r="GW1707" s="271"/>
      <c r="GX1707" s="271"/>
      <c r="GY1707" s="271"/>
      <c r="GZ1707" s="271"/>
      <c r="HA1707" s="271"/>
      <c r="HB1707" s="271"/>
      <c r="HC1707" s="271"/>
      <c r="HD1707" s="271"/>
      <c r="HE1707" s="271"/>
      <c r="HF1707" s="271"/>
      <c r="HG1707" s="271"/>
      <c r="HH1707" s="271"/>
      <c r="HI1707" s="271"/>
      <c r="HJ1707" s="271"/>
      <c r="HK1707" s="271"/>
      <c r="HL1707" s="271"/>
      <c r="HM1707" s="271"/>
      <c r="HN1707" s="271"/>
      <c r="HO1707" s="271"/>
      <c r="HP1707" s="271"/>
      <c r="HQ1707" s="271"/>
      <c r="HR1707" s="271"/>
      <c r="HS1707" s="271"/>
      <c r="HT1707" s="271"/>
      <c r="HU1707" s="271"/>
      <c r="HV1707" s="271"/>
      <c r="HW1707" s="271"/>
      <c r="HX1707" s="271"/>
      <c r="HY1707" s="271"/>
      <c r="HZ1707" s="271"/>
      <c r="IA1707" s="271"/>
      <c r="IB1707" s="271"/>
      <c r="IC1707" s="271"/>
      <c r="ID1707" s="271"/>
      <c r="IE1707" s="271"/>
      <c r="IF1707" s="271"/>
      <c r="IG1707" s="271"/>
      <c r="IH1707" s="271"/>
      <c r="II1707" s="271"/>
      <c r="IJ1707" s="271"/>
      <c r="IK1707" s="271"/>
      <c r="IL1707" s="271"/>
      <c r="IM1707" s="271"/>
      <c r="IN1707" s="271"/>
      <c r="IO1707" s="271"/>
      <c r="IP1707" s="271"/>
      <c r="IQ1707" s="271"/>
      <c r="IR1707" s="271"/>
      <c r="IS1707" s="271"/>
      <c r="IT1707" s="271"/>
      <c r="IU1707" s="271"/>
      <c r="IV1707" s="271"/>
    </row>
    <row r="1708" spans="1:256" s="250" customFormat="1" x14ac:dyDescent="0.2">
      <c r="A1708" s="240" t="s">
        <v>1247</v>
      </c>
      <c r="B1708" s="278">
        <v>40422.135416666664</v>
      </c>
      <c r="C1708" s="278">
        <v>40422.277777777781</v>
      </c>
      <c r="D1708" s="240" t="s">
        <v>1571</v>
      </c>
      <c r="E1708" s="240" t="s">
        <v>1572</v>
      </c>
      <c r="F1708" s="240"/>
      <c r="G1708" s="240">
        <v>50</v>
      </c>
      <c r="H1708" s="240"/>
      <c r="I1708" s="240"/>
      <c r="J1708" s="240"/>
      <c r="K1708" s="240"/>
      <c r="L1708" s="240"/>
      <c r="M1708" s="240">
        <v>2407</v>
      </c>
      <c r="N1708" s="240"/>
      <c r="O1708" s="240">
        <v>10.9</v>
      </c>
      <c r="P1708" s="240"/>
      <c r="Q1708" s="240">
        <v>107</v>
      </c>
      <c r="R1708" s="240"/>
      <c r="S1708" s="240">
        <v>6.8000000000000005E-2</v>
      </c>
      <c r="T1708" s="240"/>
      <c r="U1708" s="240">
        <v>2.19</v>
      </c>
      <c r="V1708" s="240"/>
      <c r="W1708" s="240">
        <v>3.6</v>
      </c>
      <c r="X1708" s="240"/>
      <c r="Y1708" s="240">
        <v>19</v>
      </c>
      <c r="Z1708" s="240"/>
      <c r="AA1708" s="240">
        <v>28.1</v>
      </c>
      <c r="AB1708" s="240"/>
      <c r="AC1708" s="240">
        <v>230</v>
      </c>
      <c r="AD1708" s="240" t="s">
        <v>1784</v>
      </c>
      <c r="AE1708" s="240">
        <v>20</v>
      </c>
      <c r="AF1708" s="240" t="s">
        <v>1784</v>
      </c>
      <c r="AG1708" s="240">
        <v>20</v>
      </c>
      <c r="AH1708" s="240" t="s">
        <v>1784</v>
      </c>
      <c r="AI1708" s="240">
        <v>5</v>
      </c>
      <c r="AJ1708" s="240"/>
      <c r="AK1708" s="240">
        <v>28</v>
      </c>
      <c r="AL1708" s="240"/>
      <c r="AM1708" s="240">
        <v>7.99</v>
      </c>
      <c r="AN1708" s="240"/>
      <c r="AO1708" s="240">
        <v>80.8</v>
      </c>
      <c r="AP1708" s="240"/>
      <c r="AQ1708" s="240">
        <v>0.5</v>
      </c>
      <c r="AR1708" s="240"/>
      <c r="AS1708" s="240"/>
      <c r="AT1708" s="240"/>
      <c r="AU1708" s="240"/>
      <c r="AV1708" s="240"/>
      <c r="AW1708" s="240"/>
      <c r="AX1708" s="240"/>
      <c r="AY1708" s="240"/>
      <c r="AZ1708" s="240"/>
      <c r="BA1708" s="240">
        <v>285</v>
      </c>
      <c r="BB1708" s="240"/>
      <c r="BC1708" s="240"/>
      <c r="BD1708" s="240"/>
      <c r="BE1708" s="240"/>
      <c r="BF1708" s="240"/>
      <c r="BG1708" s="240"/>
      <c r="BH1708" s="240"/>
      <c r="BI1708" s="240"/>
      <c r="BJ1708" s="240"/>
      <c r="BK1708" s="240"/>
      <c r="BL1708" s="240"/>
      <c r="BM1708" s="240"/>
      <c r="BN1708" s="240"/>
      <c r="BO1708" s="240"/>
      <c r="BP1708" s="240"/>
      <c r="BQ1708" s="240"/>
      <c r="BR1708" s="240"/>
      <c r="BS1708" s="240">
        <v>52.7</v>
      </c>
      <c r="BT1708" s="240"/>
      <c r="BU1708" s="240"/>
      <c r="BV1708" s="240"/>
      <c r="BW1708" s="240"/>
      <c r="BX1708" s="240"/>
      <c r="BY1708" s="240"/>
      <c r="BZ1708" s="240"/>
      <c r="CA1708" s="240">
        <v>1</v>
      </c>
      <c r="CB1708" s="240" t="s">
        <v>1784</v>
      </c>
      <c r="CC1708" s="240">
        <v>0.25</v>
      </c>
      <c r="CD1708" s="240" t="s">
        <v>1784</v>
      </c>
      <c r="CE1708" s="240">
        <v>20</v>
      </c>
      <c r="CF1708" s="240"/>
      <c r="CG1708" s="240"/>
      <c r="CH1708" s="240"/>
      <c r="CI1708" s="240"/>
      <c r="CJ1708" s="240"/>
      <c r="CK1708" s="240"/>
      <c r="CL1708" s="240"/>
      <c r="CM1708" s="240"/>
      <c r="CN1708" s="240"/>
      <c r="CO1708" s="240"/>
      <c r="CP1708" s="240"/>
      <c r="CQ1708" s="240"/>
      <c r="CR1708" s="240"/>
      <c r="CS1708" s="240"/>
      <c r="CT1708" s="240"/>
      <c r="CU1708" s="240"/>
      <c r="CV1708" s="240"/>
      <c r="CW1708" s="240"/>
      <c r="CX1708" s="271"/>
      <c r="CY1708" s="271"/>
      <c r="CZ1708" s="271"/>
      <c r="DA1708" s="271"/>
      <c r="DB1708" s="271"/>
      <c r="DC1708" s="271"/>
      <c r="DD1708" s="271"/>
      <c r="DE1708" s="271"/>
      <c r="DF1708" s="271"/>
      <c r="DG1708" s="271"/>
      <c r="DH1708" s="271"/>
      <c r="DI1708" s="271"/>
      <c r="DJ1708" s="271"/>
      <c r="DK1708" s="271"/>
      <c r="DL1708" s="271"/>
      <c r="DM1708" s="271"/>
      <c r="DN1708" s="271"/>
      <c r="DO1708" s="271"/>
      <c r="DP1708" s="271"/>
      <c r="DQ1708" s="271"/>
      <c r="DR1708" s="271"/>
      <c r="DS1708" s="271"/>
      <c r="DT1708" s="271"/>
      <c r="DU1708" s="271"/>
      <c r="DV1708" s="271"/>
      <c r="DW1708" s="271"/>
      <c r="DX1708" s="271"/>
      <c r="DY1708" s="271"/>
      <c r="DZ1708" s="271"/>
      <c r="EA1708" s="271"/>
      <c r="EB1708" s="271"/>
      <c r="EC1708" s="271"/>
      <c r="ED1708" s="271"/>
      <c r="EE1708" s="271"/>
      <c r="EF1708" s="271"/>
      <c r="EG1708" s="271"/>
      <c r="EH1708" s="271"/>
      <c r="EI1708" s="271"/>
      <c r="EJ1708" s="271"/>
      <c r="EK1708" s="271"/>
      <c r="EL1708" s="271"/>
      <c r="EM1708" s="271"/>
      <c r="EN1708" s="271"/>
      <c r="EO1708" s="271"/>
      <c r="EP1708" s="271"/>
      <c r="EQ1708" s="271"/>
      <c r="ER1708" s="271"/>
      <c r="ES1708" s="271"/>
      <c r="ET1708" s="271"/>
      <c r="EU1708" s="271"/>
      <c r="EV1708" s="271"/>
      <c r="EW1708" s="271"/>
      <c r="EX1708" s="271"/>
      <c r="EY1708" s="271"/>
      <c r="EZ1708" s="271"/>
      <c r="FA1708" s="271"/>
      <c r="FB1708" s="271"/>
      <c r="FC1708" s="271"/>
      <c r="FD1708" s="271"/>
      <c r="FE1708" s="271"/>
      <c r="FF1708" s="271"/>
      <c r="FG1708" s="271"/>
      <c r="FH1708" s="271"/>
      <c r="FI1708" s="271"/>
      <c r="FJ1708" s="271"/>
      <c r="FK1708" s="271"/>
      <c r="FL1708" s="271"/>
      <c r="FM1708" s="271"/>
      <c r="FN1708" s="271"/>
      <c r="FO1708" s="271"/>
      <c r="FP1708" s="271"/>
      <c r="FQ1708" s="271"/>
      <c r="FR1708" s="271"/>
      <c r="FS1708" s="271"/>
      <c r="FT1708" s="271"/>
      <c r="FU1708" s="271"/>
      <c r="FV1708" s="271"/>
      <c r="FW1708" s="271"/>
      <c r="FX1708" s="271"/>
      <c r="FY1708" s="271"/>
      <c r="FZ1708" s="271"/>
      <c r="GA1708" s="271"/>
      <c r="GB1708" s="271"/>
      <c r="GC1708" s="271"/>
      <c r="GD1708" s="271"/>
      <c r="GE1708" s="271"/>
      <c r="GF1708" s="271"/>
      <c r="GG1708" s="271"/>
      <c r="GH1708" s="271"/>
      <c r="GI1708" s="271"/>
      <c r="GJ1708" s="271"/>
      <c r="GK1708" s="271"/>
      <c r="GL1708" s="271"/>
      <c r="GM1708" s="271"/>
      <c r="GN1708" s="271"/>
      <c r="GO1708" s="271"/>
      <c r="GP1708" s="271"/>
      <c r="GQ1708" s="271"/>
      <c r="GR1708" s="271"/>
      <c r="GS1708" s="271"/>
      <c r="GT1708" s="271"/>
      <c r="GU1708" s="271"/>
      <c r="GV1708" s="271"/>
      <c r="GW1708" s="271"/>
      <c r="GX1708" s="271"/>
      <c r="GY1708" s="271"/>
      <c r="GZ1708" s="271"/>
      <c r="HA1708" s="271"/>
      <c r="HB1708" s="271"/>
      <c r="HC1708" s="271"/>
      <c r="HD1708" s="271"/>
      <c r="HE1708" s="271"/>
      <c r="HF1708" s="271"/>
      <c r="HG1708" s="271"/>
      <c r="HH1708" s="271"/>
      <c r="HI1708" s="271"/>
      <c r="HJ1708" s="271"/>
      <c r="HK1708" s="271"/>
      <c r="HL1708" s="271"/>
      <c r="HM1708" s="271"/>
      <c r="HN1708" s="271"/>
      <c r="HO1708" s="271"/>
      <c r="HP1708" s="271"/>
      <c r="HQ1708" s="271"/>
      <c r="HR1708" s="271"/>
      <c r="HS1708" s="271"/>
      <c r="HT1708" s="271"/>
      <c r="HU1708" s="271"/>
      <c r="HV1708" s="271"/>
      <c r="HW1708" s="271"/>
      <c r="HX1708" s="271"/>
      <c r="HY1708" s="271"/>
      <c r="HZ1708" s="271"/>
      <c r="IA1708" s="271"/>
      <c r="IB1708" s="271"/>
      <c r="IC1708" s="271"/>
      <c r="ID1708" s="271"/>
      <c r="IE1708" s="271"/>
      <c r="IF1708" s="271"/>
      <c r="IG1708" s="271"/>
      <c r="IH1708" s="271"/>
      <c r="II1708" s="271"/>
      <c r="IJ1708" s="271"/>
      <c r="IK1708" s="271"/>
      <c r="IL1708" s="271"/>
      <c r="IM1708" s="271"/>
      <c r="IN1708" s="271"/>
      <c r="IO1708" s="271"/>
      <c r="IP1708" s="271"/>
      <c r="IQ1708" s="271"/>
      <c r="IR1708" s="271"/>
      <c r="IS1708" s="271"/>
      <c r="IT1708" s="271"/>
      <c r="IU1708" s="271"/>
      <c r="IV1708" s="271"/>
    </row>
    <row r="1709" spans="1:256" s="250" customFormat="1" x14ac:dyDescent="0.2">
      <c r="A1709" s="240" t="s">
        <v>1247</v>
      </c>
      <c r="B1709" s="278">
        <v>40422.59375</v>
      </c>
      <c r="C1709" s="278"/>
      <c r="D1709" s="240" t="s">
        <v>1573</v>
      </c>
      <c r="E1709" s="240" t="s">
        <v>1574</v>
      </c>
      <c r="F1709" s="240"/>
      <c r="G1709" s="240">
        <v>70</v>
      </c>
      <c r="H1709" s="240"/>
      <c r="I1709" s="240"/>
      <c r="J1709" s="240"/>
      <c r="K1709" s="240">
        <v>17</v>
      </c>
      <c r="L1709" s="240"/>
      <c r="M1709" s="240"/>
      <c r="N1709" s="240"/>
      <c r="O1709" s="240"/>
      <c r="P1709" s="240"/>
      <c r="Q1709" s="240"/>
      <c r="R1709" s="240"/>
      <c r="S1709" s="240"/>
      <c r="T1709" s="240"/>
      <c r="U1709" s="240"/>
      <c r="V1709" s="240"/>
      <c r="W1709" s="240"/>
      <c r="X1709" s="240"/>
      <c r="Y1709" s="240"/>
      <c r="Z1709" s="240"/>
      <c r="AA1709" s="240"/>
      <c r="AB1709" s="240"/>
      <c r="AC1709" s="240"/>
      <c r="AD1709" s="240"/>
      <c r="AE1709" s="240"/>
      <c r="AF1709" s="240"/>
      <c r="AG1709" s="240"/>
      <c r="AH1709" s="240"/>
      <c r="AI1709" s="240"/>
      <c r="AJ1709" s="240"/>
      <c r="AK1709" s="240"/>
      <c r="AL1709" s="240"/>
      <c r="AM1709" s="240"/>
      <c r="AN1709" s="240"/>
      <c r="AO1709" s="240"/>
      <c r="AP1709" s="240"/>
      <c r="AQ1709" s="240"/>
      <c r="AR1709" s="240"/>
      <c r="AS1709" s="240"/>
      <c r="AT1709" s="240"/>
      <c r="AU1709" s="240"/>
      <c r="AV1709" s="240"/>
      <c r="AW1709" s="240"/>
      <c r="AX1709" s="240"/>
      <c r="AY1709" s="240"/>
      <c r="AZ1709" s="240"/>
      <c r="BA1709" s="240"/>
      <c r="BB1709" s="240"/>
      <c r="BC1709" s="240"/>
      <c r="BD1709" s="240"/>
      <c r="BE1709" s="240"/>
      <c r="BF1709" s="240"/>
      <c r="BG1709" s="240"/>
      <c r="BH1709" s="240"/>
      <c r="BI1709" s="240"/>
      <c r="BJ1709" s="240"/>
      <c r="BK1709" s="240"/>
      <c r="BL1709" s="240"/>
      <c r="BM1709" s="240"/>
      <c r="BN1709" s="240"/>
      <c r="BO1709" s="240"/>
      <c r="BP1709" s="240"/>
      <c r="BQ1709" s="240"/>
      <c r="BR1709" s="240"/>
      <c r="BS1709" s="240"/>
      <c r="BT1709" s="240"/>
      <c r="BU1709" s="240"/>
      <c r="BV1709" s="240"/>
      <c r="BW1709" s="240"/>
      <c r="BX1709" s="240"/>
      <c r="BY1709" s="240">
        <v>5.2</v>
      </c>
      <c r="BZ1709" s="240"/>
      <c r="CA1709" s="240"/>
      <c r="CB1709" s="240"/>
      <c r="CC1709" s="240"/>
      <c r="CD1709" s="240"/>
      <c r="CE1709" s="240"/>
      <c r="CF1709" s="240"/>
      <c r="CG1709" s="240"/>
      <c r="CH1709" s="240"/>
      <c r="CI1709" s="240"/>
      <c r="CJ1709" s="240"/>
      <c r="CK1709" s="240"/>
      <c r="CL1709" s="240"/>
      <c r="CM1709" s="240"/>
      <c r="CN1709" s="240"/>
      <c r="CO1709" s="240"/>
      <c r="CP1709" s="240"/>
      <c r="CQ1709" s="240"/>
      <c r="CR1709" s="240"/>
      <c r="CS1709" s="240"/>
      <c r="CT1709" s="240"/>
      <c r="CU1709" s="240"/>
      <c r="CV1709" s="240"/>
      <c r="CW1709" s="240"/>
      <c r="CX1709" s="271"/>
      <c r="CY1709" s="271"/>
      <c r="CZ1709" s="271"/>
      <c r="DA1709" s="271"/>
      <c r="DB1709" s="271"/>
      <c r="DC1709" s="271"/>
      <c r="DD1709" s="271"/>
      <c r="DE1709" s="271"/>
      <c r="DF1709" s="271"/>
      <c r="DG1709" s="271"/>
      <c r="DH1709" s="271"/>
      <c r="DI1709" s="271"/>
      <c r="DJ1709" s="271"/>
      <c r="DK1709" s="271"/>
      <c r="DL1709" s="271"/>
      <c r="DM1709" s="271"/>
      <c r="DN1709" s="271"/>
      <c r="DO1709" s="271"/>
      <c r="DP1709" s="271"/>
      <c r="DQ1709" s="271"/>
      <c r="DR1709" s="271"/>
      <c r="DS1709" s="271"/>
      <c r="DT1709" s="271"/>
      <c r="DU1709" s="271"/>
      <c r="DV1709" s="271"/>
      <c r="DW1709" s="271"/>
      <c r="DX1709" s="271"/>
      <c r="DY1709" s="271"/>
      <c r="DZ1709" s="271"/>
      <c r="EA1709" s="271"/>
      <c r="EB1709" s="271"/>
      <c r="EC1709" s="271"/>
      <c r="ED1709" s="271"/>
      <c r="EE1709" s="271"/>
      <c r="EF1709" s="271"/>
      <c r="EG1709" s="271"/>
      <c r="EH1709" s="271"/>
      <c r="EI1709" s="271"/>
      <c r="EJ1709" s="271"/>
      <c r="EK1709" s="271"/>
      <c r="EL1709" s="271"/>
      <c r="EM1709" s="271"/>
      <c r="EN1709" s="271"/>
      <c r="EO1709" s="271"/>
      <c r="EP1709" s="271"/>
      <c r="EQ1709" s="271"/>
      <c r="ER1709" s="271"/>
      <c r="ES1709" s="271"/>
      <c r="ET1709" s="271"/>
      <c r="EU1709" s="271"/>
      <c r="EV1709" s="271"/>
      <c r="EW1709" s="271"/>
      <c r="EX1709" s="271"/>
      <c r="EY1709" s="271"/>
      <c r="EZ1709" s="271"/>
      <c r="FA1709" s="271"/>
      <c r="FB1709" s="271"/>
      <c r="FC1709" s="271"/>
      <c r="FD1709" s="271"/>
      <c r="FE1709" s="271"/>
      <c r="FF1709" s="271"/>
      <c r="FG1709" s="271"/>
      <c r="FH1709" s="271"/>
      <c r="FI1709" s="271"/>
      <c r="FJ1709" s="271"/>
      <c r="FK1709" s="271"/>
      <c r="FL1709" s="271"/>
      <c r="FM1709" s="271"/>
      <c r="FN1709" s="271"/>
      <c r="FO1709" s="271"/>
      <c r="FP1709" s="271"/>
      <c r="FQ1709" s="271"/>
      <c r="FR1709" s="271"/>
      <c r="FS1709" s="271"/>
      <c r="FT1709" s="271"/>
      <c r="FU1709" s="271"/>
      <c r="FV1709" s="271"/>
      <c r="FW1709" s="271"/>
      <c r="FX1709" s="271"/>
      <c r="FY1709" s="271"/>
      <c r="FZ1709" s="271"/>
      <c r="GA1709" s="271"/>
      <c r="GB1709" s="271"/>
      <c r="GC1709" s="271"/>
      <c r="GD1709" s="271"/>
      <c r="GE1709" s="271"/>
      <c r="GF1709" s="271"/>
      <c r="GG1709" s="271"/>
      <c r="GH1709" s="271"/>
      <c r="GI1709" s="271"/>
      <c r="GJ1709" s="271"/>
      <c r="GK1709" s="271"/>
      <c r="GL1709" s="271"/>
      <c r="GM1709" s="271"/>
      <c r="GN1709" s="271"/>
      <c r="GO1709" s="271"/>
      <c r="GP1709" s="271"/>
      <c r="GQ1709" s="271"/>
      <c r="GR1709" s="271"/>
      <c r="GS1709" s="271"/>
      <c r="GT1709" s="271"/>
      <c r="GU1709" s="271"/>
      <c r="GV1709" s="271"/>
      <c r="GW1709" s="271"/>
      <c r="GX1709" s="271"/>
      <c r="GY1709" s="271"/>
      <c r="GZ1709" s="271"/>
      <c r="HA1709" s="271"/>
      <c r="HB1709" s="271"/>
      <c r="HC1709" s="271"/>
      <c r="HD1709" s="271"/>
      <c r="HE1709" s="271"/>
      <c r="HF1709" s="271"/>
      <c r="HG1709" s="271"/>
      <c r="HH1709" s="271"/>
      <c r="HI1709" s="271"/>
      <c r="HJ1709" s="271"/>
      <c r="HK1709" s="271"/>
      <c r="HL1709" s="271"/>
      <c r="HM1709" s="271"/>
      <c r="HN1709" s="271"/>
      <c r="HO1709" s="271"/>
      <c r="HP1709" s="271"/>
      <c r="HQ1709" s="271"/>
      <c r="HR1709" s="271"/>
      <c r="HS1709" s="271"/>
      <c r="HT1709" s="271"/>
      <c r="HU1709" s="271"/>
      <c r="HV1709" s="271"/>
      <c r="HW1709" s="271"/>
      <c r="HX1709" s="271"/>
      <c r="HY1709" s="271"/>
      <c r="HZ1709" s="271"/>
      <c r="IA1709" s="271"/>
      <c r="IB1709" s="271"/>
      <c r="IC1709" s="271"/>
      <c r="ID1709" s="271"/>
      <c r="IE1709" s="271"/>
      <c r="IF1709" s="271"/>
      <c r="IG1709" s="271"/>
      <c r="IH1709" s="271"/>
      <c r="II1709" s="271"/>
      <c r="IJ1709" s="271"/>
      <c r="IK1709" s="271"/>
      <c r="IL1709" s="271"/>
      <c r="IM1709" s="271"/>
      <c r="IN1709" s="271"/>
      <c r="IO1709" s="271"/>
      <c r="IP1709" s="271"/>
      <c r="IQ1709" s="271"/>
      <c r="IR1709" s="271"/>
      <c r="IS1709" s="271"/>
      <c r="IT1709" s="271"/>
      <c r="IU1709" s="271"/>
      <c r="IV1709" s="271"/>
    </row>
    <row r="1710" spans="1:256" s="250" customFormat="1" x14ac:dyDescent="0.2">
      <c r="A1710" s="240" t="s">
        <v>1247</v>
      </c>
      <c r="B1710" s="278">
        <v>40477.288194444445</v>
      </c>
      <c r="C1710" s="278">
        <v>40477.684027777781</v>
      </c>
      <c r="D1710" s="240" t="s">
        <v>1575</v>
      </c>
      <c r="E1710" s="240" t="s">
        <v>1576</v>
      </c>
      <c r="F1710" s="240"/>
      <c r="G1710" s="240">
        <v>50</v>
      </c>
      <c r="H1710" s="240"/>
      <c r="I1710" s="240"/>
      <c r="J1710" s="240"/>
      <c r="K1710" s="240"/>
      <c r="L1710" s="240"/>
      <c r="M1710" s="240">
        <v>3854</v>
      </c>
      <c r="N1710" s="240"/>
      <c r="O1710" s="240">
        <v>7.9</v>
      </c>
      <c r="P1710" s="240"/>
      <c r="Q1710" s="240">
        <v>60.7</v>
      </c>
      <c r="R1710" s="240"/>
      <c r="S1710" s="240">
        <v>4.5999999999999999E-2</v>
      </c>
      <c r="T1710" s="240"/>
      <c r="U1710" s="240">
        <v>0.91</v>
      </c>
      <c r="V1710" s="240"/>
      <c r="W1710" s="240">
        <v>5.7</v>
      </c>
      <c r="X1710" s="240"/>
      <c r="Y1710" s="240">
        <v>23.6</v>
      </c>
      <c r="Z1710" s="240"/>
      <c r="AA1710" s="240">
        <v>36.6</v>
      </c>
      <c r="AB1710" s="240"/>
      <c r="AC1710" s="240">
        <v>274</v>
      </c>
      <c r="AD1710" s="240" t="s">
        <v>1784</v>
      </c>
      <c r="AE1710" s="240">
        <v>20</v>
      </c>
      <c r="AF1710" s="240" t="s">
        <v>1784</v>
      </c>
      <c r="AG1710" s="240">
        <v>20</v>
      </c>
      <c r="AH1710" s="240" t="s">
        <v>1784</v>
      </c>
      <c r="AI1710" s="240">
        <v>5</v>
      </c>
      <c r="AJ1710" s="240" t="s">
        <v>1784</v>
      </c>
      <c r="AK1710" s="240">
        <v>2.5</v>
      </c>
      <c r="AL1710" s="240"/>
      <c r="AM1710" s="240">
        <v>7.66</v>
      </c>
      <c r="AN1710" s="240"/>
      <c r="AO1710" s="240">
        <v>60</v>
      </c>
      <c r="AP1710" s="240"/>
      <c r="AQ1710" s="240"/>
      <c r="AR1710" s="240"/>
      <c r="AS1710" s="240"/>
      <c r="AT1710" s="240"/>
      <c r="AU1710" s="240"/>
      <c r="AV1710" s="240"/>
      <c r="AW1710" s="240"/>
      <c r="AX1710" s="240"/>
      <c r="AY1710" s="240"/>
      <c r="AZ1710" s="240"/>
      <c r="BA1710" s="240">
        <v>130</v>
      </c>
      <c r="BB1710" s="240"/>
      <c r="BC1710" s="240">
        <v>25.6</v>
      </c>
      <c r="BD1710" s="240"/>
      <c r="BE1710" s="240">
        <v>0.1</v>
      </c>
      <c r="BF1710" s="240"/>
      <c r="BG1710" s="240">
        <v>15</v>
      </c>
      <c r="BH1710" s="240"/>
      <c r="BI1710" s="240">
        <v>9.1999999999999993</v>
      </c>
      <c r="BJ1710" s="240"/>
      <c r="BK1710" s="240">
        <v>11.4</v>
      </c>
      <c r="BL1710" s="240"/>
      <c r="BM1710" s="240">
        <v>69</v>
      </c>
      <c r="BN1710" s="240"/>
      <c r="BO1710" s="240">
        <v>0.28699999999999998</v>
      </c>
      <c r="BP1710" s="240"/>
      <c r="BQ1710" s="240"/>
      <c r="BR1710" s="240"/>
      <c r="BS1710" s="240"/>
      <c r="BT1710" s="240"/>
      <c r="BU1710" s="240">
        <v>102</v>
      </c>
      <c r="BV1710" s="240"/>
      <c r="BW1710" s="240"/>
      <c r="BX1710" s="240"/>
      <c r="BY1710" s="240"/>
      <c r="BZ1710" s="240"/>
      <c r="CA1710" s="240"/>
      <c r="CB1710" s="240"/>
      <c r="CC1710" s="240"/>
      <c r="CD1710" s="240" t="s">
        <v>1784</v>
      </c>
      <c r="CE1710" s="240">
        <v>20</v>
      </c>
      <c r="CF1710" s="240"/>
      <c r="CG1710" s="240"/>
      <c r="CH1710" s="240"/>
      <c r="CI1710" s="240"/>
      <c r="CJ1710" s="240"/>
      <c r="CK1710" s="240"/>
      <c r="CL1710" s="240"/>
      <c r="CM1710" s="240"/>
      <c r="CN1710" s="240"/>
      <c r="CO1710" s="240">
        <v>1.5</v>
      </c>
      <c r="CP1710" s="240"/>
      <c r="CQ1710" s="240">
        <v>9</v>
      </c>
      <c r="CR1710" s="240"/>
      <c r="CS1710" s="240"/>
      <c r="CT1710" s="240"/>
      <c r="CU1710" s="240"/>
      <c r="CV1710" s="240"/>
      <c r="CW1710" s="240">
        <v>7</v>
      </c>
      <c r="CX1710" s="271"/>
      <c r="CY1710" s="271"/>
      <c r="CZ1710" s="271"/>
      <c r="DA1710" s="271"/>
      <c r="DB1710" s="271"/>
      <c r="DC1710" s="271"/>
      <c r="DD1710" s="271"/>
      <c r="DE1710" s="271"/>
      <c r="DF1710" s="271"/>
      <c r="DG1710" s="271"/>
      <c r="DH1710" s="271"/>
      <c r="DI1710" s="271"/>
      <c r="DJ1710" s="271"/>
      <c r="DK1710" s="271"/>
      <c r="DL1710" s="271"/>
      <c r="DM1710" s="271"/>
      <c r="DN1710" s="271"/>
      <c r="DO1710" s="271"/>
      <c r="DP1710" s="271"/>
      <c r="DQ1710" s="271"/>
      <c r="DR1710" s="271"/>
      <c r="DS1710" s="271"/>
      <c r="DT1710" s="271"/>
      <c r="DU1710" s="271"/>
      <c r="DV1710" s="271"/>
      <c r="DW1710" s="271"/>
      <c r="DX1710" s="271"/>
      <c r="DY1710" s="271"/>
      <c r="DZ1710" s="271"/>
      <c r="EA1710" s="271"/>
      <c r="EB1710" s="271"/>
      <c r="EC1710" s="271"/>
      <c r="ED1710" s="271"/>
      <c r="EE1710" s="271"/>
      <c r="EF1710" s="271"/>
      <c r="EG1710" s="271"/>
      <c r="EH1710" s="271"/>
      <c r="EI1710" s="271"/>
      <c r="EJ1710" s="271"/>
      <c r="EK1710" s="271"/>
      <c r="EL1710" s="271"/>
      <c r="EM1710" s="271"/>
      <c r="EN1710" s="271"/>
      <c r="EO1710" s="271"/>
      <c r="EP1710" s="271"/>
      <c r="EQ1710" s="271"/>
      <c r="ER1710" s="271"/>
      <c r="ES1710" s="271"/>
      <c r="ET1710" s="271"/>
      <c r="EU1710" s="271"/>
      <c r="EV1710" s="271"/>
      <c r="EW1710" s="271"/>
      <c r="EX1710" s="271"/>
      <c r="EY1710" s="271"/>
      <c r="EZ1710" s="271"/>
      <c r="FA1710" s="271"/>
      <c r="FB1710" s="271"/>
      <c r="FC1710" s="271"/>
      <c r="FD1710" s="271"/>
      <c r="FE1710" s="271"/>
      <c r="FF1710" s="271"/>
      <c r="FG1710" s="271"/>
      <c r="FH1710" s="271"/>
      <c r="FI1710" s="271"/>
      <c r="FJ1710" s="271"/>
      <c r="FK1710" s="271"/>
      <c r="FL1710" s="271"/>
      <c r="FM1710" s="271"/>
      <c r="FN1710" s="271"/>
      <c r="FO1710" s="271"/>
      <c r="FP1710" s="271"/>
      <c r="FQ1710" s="271"/>
      <c r="FR1710" s="271"/>
      <c r="FS1710" s="271"/>
      <c r="FT1710" s="271"/>
      <c r="FU1710" s="271"/>
      <c r="FV1710" s="271"/>
      <c r="FW1710" s="271"/>
      <c r="FX1710" s="271"/>
      <c r="FY1710" s="271"/>
      <c r="FZ1710" s="271"/>
      <c r="GA1710" s="271"/>
      <c r="GB1710" s="271"/>
      <c r="GC1710" s="271"/>
      <c r="GD1710" s="271"/>
      <c r="GE1710" s="271"/>
      <c r="GF1710" s="271"/>
      <c r="GG1710" s="271"/>
      <c r="GH1710" s="271"/>
      <c r="GI1710" s="271"/>
      <c r="GJ1710" s="271"/>
      <c r="GK1710" s="271"/>
      <c r="GL1710" s="271"/>
      <c r="GM1710" s="271"/>
      <c r="GN1710" s="271"/>
      <c r="GO1710" s="271"/>
      <c r="GP1710" s="271"/>
      <c r="GQ1710" s="271"/>
      <c r="GR1710" s="271"/>
      <c r="GS1710" s="271"/>
      <c r="GT1710" s="271"/>
      <c r="GU1710" s="271"/>
      <c r="GV1710" s="271"/>
      <c r="GW1710" s="271"/>
      <c r="GX1710" s="271"/>
      <c r="GY1710" s="271"/>
      <c r="GZ1710" s="271"/>
      <c r="HA1710" s="271"/>
      <c r="HB1710" s="271"/>
      <c r="HC1710" s="271"/>
      <c r="HD1710" s="271"/>
      <c r="HE1710" s="271"/>
      <c r="HF1710" s="271"/>
      <c r="HG1710" s="271"/>
      <c r="HH1710" s="271"/>
      <c r="HI1710" s="271"/>
      <c r="HJ1710" s="271"/>
      <c r="HK1710" s="271"/>
      <c r="HL1710" s="271"/>
      <c r="HM1710" s="271"/>
      <c r="HN1710" s="271"/>
      <c r="HO1710" s="271"/>
      <c r="HP1710" s="271"/>
      <c r="HQ1710" s="271"/>
      <c r="HR1710" s="271"/>
      <c r="HS1710" s="271"/>
      <c r="HT1710" s="271"/>
      <c r="HU1710" s="271"/>
      <c r="HV1710" s="271"/>
      <c r="HW1710" s="271"/>
      <c r="HX1710" s="271"/>
      <c r="HY1710" s="271"/>
      <c r="HZ1710" s="271"/>
      <c r="IA1710" s="271"/>
      <c r="IB1710" s="271"/>
      <c r="IC1710" s="271"/>
      <c r="ID1710" s="271"/>
      <c r="IE1710" s="271"/>
      <c r="IF1710" s="271"/>
      <c r="IG1710" s="271"/>
      <c r="IH1710" s="271"/>
      <c r="II1710" s="271"/>
      <c r="IJ1710" s="271"/>
      <c r="IK1710" s="271"/>
      <c r="IL1710" s="271"/>
      <c r="IM1710" s="271"/>
      <c r="IN1710" s="271"/>
      <c r="IO1710" s="271"/>
      <c r="IP1710" s="271"/>
      <c r="IQ1710" s="271"/>
      <c r="IR1710" s="271"/>
      <c r="IS1710" s="271"/>
      <c r="IT1710" s="271"/>
      <c r="IU1710" s="271"/>
      <c r="IV1710" s="271"/>
    </row>
    <row r="1711" spans="1:256" s="250" customFormat="1" x14ac:dyDescent="0.2">
      <c r="A1711" s="240" t="s">
        <v>1247</v>
      </c>
      <c r="B1711" s="278">
        <v>40477.708333333336</v>
      </c>
      <c r="C1711" s="278"/>
      <c r="D1711" s="240" t="s">
        <v>1577</v>
      </c>
      <c r="E1711" s="240" t="s">
        <v>1578</v>
      </c>
      <c r="F1711" s="240"/>
      <c r="G1711" s="240">
        <v>70</v>
      </c>
      <c r="H1711" s="240"/>
      <c r="I1711" s="240"/>
      <c r="J1711" s="240"/>
      <c r="K1711" s="240">
        <v>21</v>
      </c>
      <c r="L1711" s="240"/>
      <c r="M1711" s="240"/>
      <c r="N1711" s="240"/>
      <c r="O1711" s="240"/>
      <c r="P1711" s="240"/>
      <c r="Q1711" s="240"/>
      <c r="R1711" s="240"/>
      <c r="S1711" s="240"/>
      <c r="T1711" s="240"/>
      <c r="U1711" s="240"/>
      <c r="V1711" s="240"/>
      <c r="W1711" s="240"/>
      <c r="X1711" s="240"/>
      <c r="Y1711" s="240"/>
      <c r="Z1711" s="240"/>
      <c r="AA1711" s="240"/>
      <c r="AB1711" s="240"/>
      <c r="AC1711" s="240"/>
      <c r="AD1711" s="240"/>
      <c r="AE1711" s="240"/>
      <c r="AF1711" s="240"/>
      <c r="AG1711" s="240"/>
      <c r="AH1711" s="240"/>
      <c r="AI1711" s="240"/>
      <c r="AJ1711" s="240"/>
      <c r="AK1711" s="240"/>
      <c r="AL1711" s="240"/>
      <c r="AM1711" s="240"/>
      <c r="AN1711" s="240"/>
      <c r="AO1711" s="240"/>
      <c r="AP1711" s="240"/>
      <c r="AQ1711" s="240"/>
      <c r="AR1711" s="240"/>
      <c r="AS1711" s="240"/>
      <c r="AT1711" s="240"/>
      <c r="AU1711" s="240"/>
      <c r="AV1711" s="240"/>
      <c r="AW1711" s="240"/>
      <c r="AX1711" s="240"/>
      <c r="AY1711" s="240"/>
      <c r="AZ1711" s="240"/>
      <c r="BA1711" s="240"/>
      <c r="BB1711" s="240"/>
      <c r="BC1711" s="240"/>
      <c r="BD1711" s="240"/>
      <c r="BE1711" s="240"/>
      <c r="BF1711" s="240"/>
      <c r="BG1711" s="240"/>
      <c r="BH1711" s="240"/>
      <c r="BI1711" s="240"/>
      <c r="BJ1711" s="240"/>
      <c r="BK1711" s="240"/>
      <c r="BL1711" s="240"/>
      <c r="BM1711" s="240"/>
      <c r="BN1711" s="240"/>
      <c r="BO1711" s="240"/>
      <c r="BP1711" s="240"/>
      <c r="BQ1711" s="240"/>
      <c r="BR1711" s="240"/>
      <c r="BS1711" s="240"/>
      <c r="BT1711" s="240"/>
      <c r="BU1711" s="240"/>
      <c r="BV1711" s="240"/>
      <c r="BW1711" s="240"/>
      <c r="BX1711" s="240"/>
      <c r="BY1711" s="240">
        <v>3</v>
      </c>
      <c r="BZ1711" s="240"/>
      <c r="CA1711" s="240"/>
      <c r="CB1711" s="240"/>
      <c r="CC1711" s="240"/>
      <c r="CD1711" s="240"/>
      <c r="CE1711" s="240"/>
      <c r="CF1711" s="240"/>
      <c r="CG1711" s="240"/>
      <c r="CH1711" s="240"/>
      <c r="CI1711" s="240"/>
      <c r="CJ1711" s="240"/>
      <c r="CK1711" s="240"/>
      <c r="CL1711" s="240"/>
      <c r="CM1711" s="240"/>
      <c r="CN1711" s="240"/>
      <c r="CO1711" s="240"/>
      <c r="CP1711" s="240"/>
      <c r="CQ1711" s="240"/>
      <c r="CR1711" s="240"/>
      <c r="CS1711" s="240"/>
      <c r="CT1711" s="240"/>
      <c r="CU1711" s="240"/>
      <c r="CV1711" s="240"/>
      <c r="CW1711" s="240"/>
      <c r="CX1711" s="271"/>
      <c r="CY1711" s="271"/>
      <c r="CZ1711" s="271"/>
      <c r="DA1711" s="271"/>
      <c r="DB1711" s="271"/>
      <c r="DC1711" s="271"/>
      <c r="DD1711" s="271"/>
      <c r="DE1711" s="271"/>
      <c r="DF1711" s="271"/>
      <c r="DG1711" s="271"/>
      <c r="DH1711" s="271"/>
      <c r="DI1711" s="271"/>
      <c r="DJ1711" s="271"/>
      <c r="DK1711" s="271"/>
      <c r="DL1711" s="271"/>
      <c r="DM1711" s="271"/>
      <c r="DN1711" s="271"/>
      <c r="DO1711" s="271"/>
      <c r="DP1711" s="271"/>
      <c r="DQ1711" s="271"/>
      <c r="DR1711" s="271"/>
      <c r="DS1711" s="271"/>
      <c r="DT1711" s="271"/>
      <c r="DU1711" s="271"/>
      <c r="DV1711" s="271"/>
      <c r="DW1711" s="271"/>
      <c r="DX1711" s="271"/>
      <c r="DY1711" s="271"/>
      <c r="DZ1711" s="271"/>
      <c r="EA1711" s="271"/>
      <c r="EB1711" s="271"/>
      <c r="EC1711" s="271"/>
      <c r="ED1711" s="271"/>
      <c r="EE1711" s="271"/>
      <c r="EF1711" s="271"/>
      <c r="EG1711" s="271"/>
      <c r="EH1711" s="271"/>
      <c r="EI1711" s="271"/>
      <c r="EJ1711" s="271"/>
      <c r="EK1711" s="271"/>
      <c r="EL1711" s="271"/>
      <c r="EM1711" s="271"/>
      <c r="EN1711" s="271"/>
      <c r="EO1711" s="271"/>
      <c r="EP1711" s="271"/>
      <c r="EQ1711" s="271"/>
      <c r="ER1711" s="271"/>
      <c r="ES1711" s="271"/>
      <c r="ET1711" s="271"/>
      <c r="EU1711" s="271"/>
      <c r="EV1711" s="271"/>
      <c r="EW1711" s="271"/>
      <c r="EX1711" s="271"/>
      <c r="EY1711" s="271"/>
      <c r="EZ1711" s="271"/>
      <c r="FA1711" s="271"/>
      <c r="FB1711" s="271"/>
      <c r="FC1711" s="271"/>
      <c r="FD1711" s="271"/>
      <c r="FE1711" s="271"/>
      <c r="FF1711" s="271"/>
      <c r="FG1711" s="271"/>
      <c r="FH1711" s="271"/>
      <c r="FI1711" s="271"/>
      <c r="FJ1711" s="271"/>
      <c r="FK1711" s="271"/>
      <c r="FL1711" s="271"/>
      <c r="FM1711" s="271"/>
      <c r="FN1711" s="271"/>
      <c r="FO1711" s="271"/>
      <c r="FP1711" s="271"/>
      <c r="FQ1711" s="271"/>
      <c r="FR1711" s="271"/>
      <c r="FS1711" s="271"/>
      <c r="FT1711" s="271"/>
      <c r="FU1711" s="271"/>
      <c r="FV1711" s="271"/>
      <c r="FW1711" s="271"/>
      <c r="FX1711" s="271"/>
      <c r="FY1711" s="271"/>
      <c r="FZ1711" s="271"/>
      <c r="GA1711" s="271"/>
      <c r="GB1711" s="271"/>
      <c r="GC1711" s="271"/>
      <c r="GD1711" s="271"/>
      <c r="GE1711" s="271"/>
      <c r="GF1711" s="271"/>
      <c r="GG1711" s="271"/>
      <c r="GH1711" s="271"/>
      <c r="GI1711" s="271"/>
      <c r="GJ1711" s="271"/>
      <c r="GK1711" s="271"/>
      <c r="GL1711" s="271"/>
      <c r="GM1711" s="271"/>
      <c r="GN1711" s="271"/>
      <c r="GO1711" s="271"/>
      <c r="GP1711" s="271"/>
      <c r="GQ1711" s="271"/>
      <c r="GR1711" s="271"/>
      <c r="GS1711" s="271"/>
      <c r="GT1711" s="271"/>
      <c r="GU1711" s="271"/>
      <c r="GV1711" s="271"/>
      <c r="GW1711" s="271"/>
      <c r="GX1711" s="271"/>
      <c r="GY1711" s="271"/>
      <c r="GZ1711" s="271"/>
      <c r="HA1711" s="271"/>
      <c r="HB1711" s="271"/>
      <c r="HC1711" s="271"/>
      <c r="HD1711" s="271"/>
      <c r="HE1711" s="271"/>
      <c r="HF1711" s="271"/>
      <c r="HG1711" s="271"/>
      <c r="HH1711" s="271"/>
      <c r="HI1711" s="271"/>
      <c r="HJ1711" s="271"/>
      <c r="HK1711" s="271"/>
      <c r="HL1711" s="271"/>
      <c r="HM1711" s="271"/>
      <c r="HN1711" s="271"/>
      <c r="HO1711" s="271"/>
      <c r="HP1711" s="271"/>
      <c r="HQ1711" s="271"/>
      <c r="HR1711" s="271"/>
      <c r="HS1711" s="271"/>
      <c r="HT1711" s="271"/>
      <c r="HU1711" s="271"/>
      <c r="HV1711" s="271"/>
      <c r="HW1711" s="271"/>
      <c r="HX1711" s="271"/>
      <c r="HY1711" s="271"/>
      <c r="HZ1711" s="271"/>
      <c r="IA1711" s="271"/>
      <c r="IB1711" s="271"/>
      <c r="IC1711" s="271"/>
      <c r="ID1711" s="271"/>
      <c r="IE1711" s="271"/>
      <c r="IF1711" s="271"/>
      <c r="IG1711" s="271"/>
      <c r="IH1711" s="271"/>
      <c r="II1711" s="271"/>
      <c r="IJ1711" s="271"/>
      <c r="IK1711" s="271"/>
      <c r="IL1711" s="271"/>
      <c r="IM1711" s="271"/>
      <c r="IN1711" s="271"/>
      <c r="IO1711" s="271"/>
      <c r="IP1711" s="271"/>
      <c r="IQ1711" s="271"/>
      <c r="IR1711" s="271"/>
      <c r="IS1711" s="271"/>
      <c r="IT1711" s="271"/>
      <c r="IU1711" s="271"/>
      <c r="IV1711" s="271"/>
    </row>
    <row r="1712" spans="1:256" s="250" customFormat="1" x14ac:dyDescent="0.2">
      <c r="A1712" s="271" t="s">
        <v>1247</v>
      </c>
      <c r="B1712" s="272">
        <v>40484.416666666664</v>
      </c>
      <c r="C1712" s="271"/>
      <c r="D1712" s="271" t="s">
        <v>1579</v>
      </c>
      <c r="E1712" s="271"/>
      <c r="F1712" s="271"/>
      <c r="G1712" s="271">
        <v>70</v>
      </c>
      <c r="H1712" s="271" t="s">
        <v>1792</v>
      </c>
      <c r="I1712" s="271">
        <v>2.1</v>
      </c>
      <c r="J1712" s="271"/>
      <c r="K1712" s="271"/>
      <c r="L1712" s="271"/>
      <c r="M1712" s="271"/>
      <c r="N1712" s="271"/>
      <c r="O1712" s="271"/>
      <c r="P1712" s="271"/>
      <c r="Q1712" s="271">
        <v>15.8</v>
      </c>
      <c r="R1712" s="271"/>
      <c r="S1712" s="271"/>
      <c r="T1712" s="271"/>
      <c r="U1712" s="271">
        <v>0.26</v>
      </c>
      <c r="V1712" s="271"/>
      <c r="W1712" s="271"/>
      <c r="X1712" s="271"/>
      <c r="Y1712" s="271"/>
      <c r="Z1712" s="271"/>
      <c r="AA1712" s="271"/>
      <c r="AB1712" s="271"/>
      <c r="AC1712" s="271"/>
      <c r="AD1712" s="271"/>
      <c r="AE1712" s="271"/>
      <c r="AF1712" s="271"/>
      <c r="AG1712" s="271"/>
      <c r="AH1712" s="271"/>
      <c r="AI1712" s="271"/>
      <c r="AJ1712" s="271"/>
      <c r="AK1712" s="271"/>
      <c r="AL1712" s="271"/>
      <c r="AM1712" s="271"/>
      <c r="AN1712" s="271"/>
      <c r="AO1712" s="271"/>
      <c r="AP1712" s="271"/>
      <c r="AQ1712" s="271"/>
      <c r="AR1712" s="271"/>
      <c r="AS1712" s="271"/>
      <c r="AT1712" s="271"/>
      <c r="AU1712" s="271"/>
      <c r="AV1712" s="271"/>
      <c r="AW1712" s="271"/>
      <c r="AX1712" s="271"/>
      <c r="AY1712" s="271"/>
      <c r="AZ1712" s="271"/>
      <c r="BA1712" s="271"/>
      <c r="BB1712" s="271"/>
      <c r="BC1712" s="271"/>
      <c r="BD1712" s="271"/>
      <c r="BE1712" s="271"/>
      <c r="BF1712" s="271"/>
      <c r="BG1712" s="271"/>
      <c r="BH1712" s="271"/>
      <c r="BI1712" s="271"/>
      <c r="BJ1712" s="271"/>
      <c r="BK1712" s="271"/>
      <c r="BL1712" s="271"/>
      <c r="BM1712" s="271"/>
      <c r="BN1712" s="271"/>
      <c r="BO1712" s="271">
        <v>3.4000000000000002E-2</v>
      </c>
      <c r="BP1712" s="271"/>
      <c r="BQ1712" s="271"/>
      <c r="BR1712" s="271"/>
      <c r="BS1712" s="271"/>
      <c r="BT1712" s="271"/>
      <c r="BU1712" s="271"/>
      <c r="BV1712" s="271"/>
      <c r="BW1712" s="271"/>
      <c r="BX1712" s="271"/>
      <c r="BY1712" s="271"/>
      <c r="BZ1712" s="271"/>
      <c r="CA1712" s="271"/>
      <c r="CB1712" s="271"/>
      <c r="CC1712" s="271"/>
      <c r="CD1712" s="271"/>
      <c r="CE1712" s="271"/>
      <c r="CF1712" s="271"/>
      <c r="CG1712" s="271">
        <v>15.65</v>
      </c>
      <c r="CH1712" s="271"/>
      <c r="CI1712" s="271">
        <v>7.99</v>
      </c>
      <c r="CJ1712" s="271"/>
      <c r="CK1712" s="271">
        <v>1134</v>
      </c>
      <c r="CL1712" s="271"/>
      <c r="CM1712" s="271"/>
      <c r="CN1712" s="271"/>
      <c r="CO1712" s="271"/>
      <c r="CP1712" s="271"/>
      <c r="CQ1712" s="271"/>
      <c r="CR1712" s="271"/>
      <c r="CS1712" s="271"/>
      <c r="CT1712" s="271"/>
      <c r="CU1712" s="271"/>
      <c r="CV1712" s="271"/>
      <c r="CW1712" s="271"/>
      <c r="CX1712" s="271"/>
      <c r="CY1712" s="271"/>
      <c r="CZ1712" s="271"/>
      <c r="DA1712" s="271"/>
      <c r="DB1712" s="271"/>
      <c r="DC1712" s="271"/>
      <c r="DD1712" s="271"/>
      <c r="DE1712" s="271"/>
      <c r="DF1712" s="271"/>
      <c r="DG1712" s="271"/>
      <c r="DH1712" s="271"/>
      <c r="DI1712" s="271"/>
      <c r="DJ1712" s="271"/>
      <c r="DK1712" s="271"/>
      <c r="DL1712" s="271"/>
      <c r="DM1712" s="271"/>
      <c r="DN1712" s="271"/>
      <c r="DO1712" s="271"/>
      <c r="DP1712" s="271"/>
      <c r="DQ1712" s="271"/>
      <c r="DR1712" s="271"/>
      <c r="DS1712" s="271"/>
      <c r="DT1712" s="271"/>
      <c r="DU1712" s="271"/>
      <c r="DV1712" s="271"/>
      <c r="DW1712" s="271"/>
      <c r="DX1712" s="271"/>
      <c r="DY1712" s="271"/>
      <c r="DZ1712" s="271"/>
      <c r="EA1712" s="271"/>
      <c r="EB1712" s="271"/>
      <c r="EC1712" s="271"/>
      <c r="ED1712" s="271"/>
      <c r="EE1712" s="271"/>
      <c r="EF1712" s="271"/>
      <c r="EG1712" s="271"/>
      <c r="EH1712" s="271"/>
      <c r="EI1712" s="271"/>
      <c r="EJ1712" s="271"/>
      <c r="EK1712" s="271"/>
      <c r="EL1712" s="271"/>
      <c r="EM1712" s="271"/>
      <c r="EN1712" s="271"/>
      <c r="EO1712" s="271"/>
      <c r="EP1712" s="271"/>
      <c r="EQ1712" s="271"/>
      <c r="ER1712" s="271"/>
      <c r="ES1712" s="271"/>
      <c r="ET1712" s="271"/>
      <c r="EU1712" s="271"/>
      <c r="EV1712" s="271"/>
      <c r="EW1712" s="271"/>
      <c r="EX1712" s="271"/>
      <c r="EY1712" s="271"/>
      <c r="EZ1712" s="271"/>
      <c r="FA1712" s="271"/>
      <c r="FB1712" s="271"/>
      <c r="FC1712" s="271"/>
      <c r="FD1712" s="271"/>
      <c r="FE1712" s="271"/>
      <c r="FF1712" s="271"/>
      <c r="FG1712" s="271"/>
      <c r="FH1712" s="271"/>
      <c r="FI1712" s="271"/>
      <c r="FJ1712" s="271"/>
      <c r="FK1712" s="271"/>
      <c r="FL1712" s="271"/>
      <c r="FM1712" s="271"/>
      <c r="FN1712" s="271"/>
      <c r="FO1712" s="271"/>
      <c r="FP1712" s="271"/>
      <c r="FQ1712" s="271"/>
      <c r="FR1712" s="271"/>
      <c r="FS1712" s="271"/>
      <c r="FT1712" s="271"/>
      <c r="FU1712" s="271"/>
      <c r="FV1712" s="271"/>
      <c r="FW1712" s="271"/>
      <c r="FX1712" s="271"/>
      <c r="FY1712" s="271"/>
      <c r="FZ1712" s="271"/>
      <c r="GA1712" s="271"/>
      <c r="GB1712" s="271"/>
      <c r="GC1712" s="271"/>
      <c r="GD1712" s="271"/>
      <c r="GE1712" s="271"/>
      <c r="GF1712" s="271"/>
      <c r="GG1712" s="271"/>
      <c r="GH1712" s="271"/>
      <c r="GI1712" s="271"/>
      <c r="GJ1712" s="271"/>
      <c r="GK1712" s="271"/>
      <c r="GL1712" s="271"/>
      <c r="GM1712" s="271"/>
      <c r="GN1712" s="271"/>
      <c r="GO1712" s="271"/>
      <c r="GP1712" s="271"/>
      <c r="GQ1712" s="271"/>
      <c r="GR1712" s="271"/>
      <c r="GS1712" s="271"/>
      <c r="GT1712" s="271"/>
      <c r="GU1712" s="271"/>
      <c r="GV1712" s="271"/>
      <c r="GW1712" s="271"/>
      <c r="GX1712" s="271"/>
      <c r="GY1712" s="271"/>
      <c r="GZ1712" s="271"/>
      <c r="HA1712" s="271"/>
      <c r="HB1712" s="271"/>
      <c r="HC1712" s="271"/>
      <c r="HD1712" s="271"/>
      <c r="HE1712" s="271"/>
      <c r="HF1712" s="271"/>
      <c r="HG1712" s="271"/>
      <c r="HH1712" s="271"/>
      <c r="HI1712" s="271"/>
      <c r="HJ1712" s="271"/>
      <c r="HK1712" s="271"/>
      <c r="HL1712" s="271"/>
      <c r="HM1712" s="271"/>
      <c r="HN1712" s="271"/>
      <c r="HO1712" s="271"/>
      <c r="HP1712" s="271"/>
      <c r="HQ1712" s="271"/>
      <c r="HR1712" s="271"/>
      <c r="HS1712" s="271"/>
      <c r="HT1712" s="271"/>
      <c r="HU1712" s="271"/>
      <c r="HV1712" s="271"/>
      <c r="HW1712" s="271"/>
      <c r="HX1712" s="271"/>
      <c r="HY1712" s="271"/>
      <c r="HZ1712" s="271"/>
      <c r="IA1712" s="271"/>
      <c r="IB1712" s="271"/>
      <c r="IC1712" s="271"/>
      <c r="ID1712" s="271"/>
      <c r="IE1712" s="271"/>
      <c r="IF1712" s="271"/>
      <c r="IG1712" s="271"/>
      <c r="IH1712" s="271"/>
      <c r="II1712" s="271"/>
      <c r="IJ1712" s="271"/>
      <c r="IK1712" s="271"/>
      <c r="IL1712" s="271"/>
      <c r="IM1712" s="271"/>
      <c r="IN1712" s="271"/>
      <c r="IO1712" s="271"/>
      <c r="IP1712" s="271"/>
      <c r="IQ1712" s="271"/>
      <c r="IR1712" s="271"/>
      <c r="IS1712" s="271"/>
      <c r="IT1712" s="271"/>
      <c r="IU1712" s="271"/>
      <c r="IV1712" s="271"/>
    </row>
    <row r="1713" spans="1:256" s="250" customFormat="1" x14ac:dyDescent="0.2">
      <c r="A1713" s="271" t="s">
        <v>1247</v>
      </c>
      <c r="B1713" s="272">
        <v>40523.690972222219</v>
      </c>
      <c r="C1713" s="272">
        <v>40523.704861111109</v>
      </c>
      <c r="D1713" s="271" t="s">
        <v>1580</v>
      </c>
      <c r="E1713" s="271" t="s">
        <v>1581</v>
      </c>
      <c r="F1713" s="271"/>
      <c r="G1713" s="271">
        <v>50</v>
      </c>
      <c r="H1713" s="271"/>
      <c r="I1713" s="271"/>
      <c r="J1713" s="271"/>
      <c r="K1713" s="271"/>
      <c r="L1713" s="271"/>
      <c r="M1713" s="271">
        <v>53</v>
      </c>
      <c r="N1713" s="271"/>
      <c r="O1713" s="271"/>
      <c r="P1713" s="271"/>
      <c r="Q1713" s="271">
        <v>231</v>
      </c>
      <c r="R1713" s="271"/>
      <c r="S1713" s="271"/>
      <c r="T1713" s="271"/>
      <c r="U1713" s="271"/>
      <c r="V1713" s="271"/>
      <c r="W1713" s="271"/>
      <c r="X1713" s="271"/>
      <c r="Y1713" s="271"/>
      <c r="Z1713" s="271"/>
      <c r="AA1713" s="271"/>
      <c r="AB1713" s="271"/>
      <c r="AC1713" s="271"/>
      <c r="AD1713" s="271"/>
      <c r="AE1713" s="271"/>
      <c r="AF1713" s="271"/>
      <c r="AG1713" s="271"/>
      <c r="AH1713" s="271"/>
      <c r="AI1713" s="271"/>
      <c r="AJ1713" s="271"/>
      <c r="AK1713" s="271"/>
      <c r="AL1713" s="271"/>
      <c r="AM1713" s="271"/>
      <c r="AN1713" s="271"/>
      <c r="AO1713" s="271"/>
      <c r="AP1713" s="271"/>
      <c r="AQ1713" s="271"/>
      <c r="AR1713" s="271"/>
      <c r="AS1713" s="271"/>
      <c r="AT1713" s="271"/>
      <c r="AU1713" s="271"/>
      <c r="AV1713" s="271"/>
      <c r="AW1713" s="271"/>
      <c r="AX1713" s="271"/>
      <c r="AY1713" s="271"/>
      <c r="AZ1713" s="271"/>
      <c r="BA1713" s="271"/>
      <c r="BB1713" s="271"/>
      <c r="BC1713" s="271"/>
      <c r="BD1713" s="271"/>
      <c r="BE1713" s="271"/>
      <c r="BF1713" s="271"/>
      <c r="BG1713" s="271"/>
      <c r="BH1713" s="271"/>
      <c r="BI1713" s="271"/>
      <c r="BJ1713" s="271"/>
      <c r="BK1713" s="271"/>
      <c r="BL1713" s="271"/>
      <c r="BM1713" s="271"/>
      <c r="BN1713" s="271"/>
      <c r="BO1713" s="271"/>
      <c r="BP1713" s="271"/>
      <c r="BQ1713" s="271"/>
      <c r="BR1713" s="271"/>
      <c r="BS1713" s="271"/>
      <c r="BT1713" s="271"/>
      <c r="BU1713" s="271"/>
      <c r="BV1713" s="271"/>
      <c r="BW1713" s="271"/>
      <c r="BX1713" s="271"/>
      <c r="BY1713" s="271"/>
      <c r="BZ1713" s="271"/>
      <c r="CA1713" s="271"/>
      <c r="CB1713" s="271"/>
      <c r="CC1713" s="271"/>
      <c r="CD1713" s="271"/>
      <c r="CE1713" s="271"/>
      <c r="CF1713" s="271"/>
      <c r="CG1713" s="271"/>
      <c r="CH1713" s="271"/>
      <c r="CI1713" s="271"/>
      <c r="CJ1713" s="271"/>
      <c r="CK1713" s="271"/>
      <c r="CL1713" s="271"/>
      <c r="CM1713" s="271"/>
      <c r="CN1713" s="271"/>
      <c r="CO1713" s="271"/>
      <c r="CP1713" s="271"/>
      <c r="CQ1713" s="271"/>
      <c r="CR1713" s="271"/>
      <c r="CS1713" s="271"/>
      <c r="CT1713" s="271"/>
      <c r="CU1713" s="271"/>
      <c r="CV1713" s="271"/>
      <c r="CW1713" s="271"/>
      <c r="CX1713" s="271"/>
      <c r="CY1713" s="271"/>
      <c r="CZ1713" s="271"/>
      <c r="DA1713" s="271"/>
      <c r="DB1713" s="271"/>
      <c r="DC1713" s="271"/>
      <c r="DD1713" s="271"/>
      <c r="DE1713" s="271"/>
      <c r="DF1713" s="271"/>
      <c r="DG1713" s="271"/>
      <c r="DH1713" s="271"/>
      <c r="DI1713" s="271"/>
      <c r="DJ1713" s="271"/>
      <c r="DK1713" s="271"/>
      <c r="DL1713" s="271"/>
      <c r="DM1713" s="271"/>
      <c r="DN1713" s="271"/>
      <c r="DO1713" s="271"/>
      <c r="DP1713" s="271"/>
      <c r="DQ1713" s="271"/>
      <c r="DR1713" s="271"/>
      <c r="DS1713" s="271"/>
      <c r="DT1713" s="271"/>
      <c r="DU1713" s="271"/>
      <c r="DV1713" s="271"/>
      <c r="DW1713" s="271"/>
      <c r="DX1713" s="271"/>
      <c r="DY1713" s="271"/>
      <c r="DZ1713" s="271"/>
      <c r="EA1713" s="271"/>
      <c r="EB1713" s="271"/>
      <c r="EC1713" s="271"/>
      <c r="ED1713" s="271"/>
      <c r="EE1713" s="271"/>
      <c r="EF1713" s="271"/>
      <c r="EG1713" s="271"/>
      <c r="EH1713" s="271"/>
      <c r="EI1713" s="271"/>
      <c r="EJ1713" s="271"/>
      <c r="EK1713" s="271"/>
      <c r="EL1713" s="271"/>
      <c r="EM1713" s="271"/>
      <c r="EN1713" s="271"/>
      <c r="EO1713" s="271"/>
      <c r="EP1713" s="271"/>
      <c r="EQ1713" s="271"/>
      <c r="ER1713" s="271"/>
      <c r="ES1713" s="271"/>
      <c r="ET1713" s="271"/>
      <c r="EU1713" s="271"/>
      <c r="EV1713" s="271"/>
      <c r="EW1713" s="271"/>
      <c r="EX1713" s="271"/>
      <c r="EY1713" s="271"/>
      <c r="EZ1713" s="271"/>
      <c r="FA1713" s="271"/>
      <c r="FB1713" s="271"/>
      <c r="FC1713" s="271"/>
      <c r="FD1713" s="271"/>
      <c r="FE1713" s="271"/>
      <c r="FF1713" s="271"/>
      <c r="FG1713" s="271"/>
      <c r="FH1713" s="271"/>
      <c r="FI1713" s="271"/>
      <c r="FJ1713" s="271"/>
      <c r="FK1713" s="271"/>
      <c r="FL1713" s="271"/>
      <c r="FM1713" s="271"/>
      <c r="FN1713" s="271"/>
      <c r="FO1713" s="271"/>
      <c r="FP1713" s="271"/>
      <c r="FQ1713" s="271"/>
      <c r="FR1713" s="271"/>
      <c r="FS1713" s="271"/>
      <c r="FT1713" s="271"/>
      <c r="FU1713" s="271"/>
      <c r="FV1713" s="271"/>
      <c r="FW1713" s="271"/>
      <c r="FX1713" s="271"/>
      <c r="FY1713" s="271"/>
      <c r="FZ1713" s="271"/>
      <c r="GA1713" s="271"/>
      <c r="GB1713" s="271"/>
      <c r="GC1713" s="271"/>
      <c r="GD1713" s="271"/>
      <c r="GE1713" s="271"/>
      <c r="GF1713" s="271"/>
      <c r="GG1713" s="271"/>
      <c r="GH1713" s="271"/>
      <c r="GI1713" s="271"/>
      <c r="GJ1713" s="271"/>
      <c r="GK1713" s="271"/>
      <c r="GL1713" s="271"/>
      <c r="GM1713" s="271"/>
      <c r="GN1713" s="271"/>
      <c r="GO1713" s="271"/>
      <c r="GP1713" s="271"/>
      <c r="GQ1713" s="271"/>
      <c r="GR1713" s="271"/>
      <c r="GS1713" s="271"/>
      <c r="GT1713" s="271"/>
      <c r="GU1713" s="271"/>
      <c r="GV1713" s="271"/>
      <c r="GW1713" s="271"/>
      <c r="GX1713" s="271"/>
      <c r="GY1713" s="271"/>
      <c r="GZ1713" s="271"/>
      <c r="HA1713" s="271"/>
      <c r="HB1713" s="271"/>
      <c r="HC1713" s="271"/>
      <c r="HD1713" s="271"/>
      <c r="HE1713" s="271"/>
      <c r="HF1713" s="271"/>
      <c r="HG1713" s="271"/>
      <c r="HH1713" s="271"/>
      <c r="HI1713" s="271"/>
      <c r="HJ1713" s="271"/>
      <c r="HK1713" s="271"/>
      <c r="HL1713" s="271"/>
      <c r="HM1713" s="271"/>
      <c r="HN1713" s="271"/>
      <c r="HO1713" s="271"/>
      <c r="HP1713" s="271"/>
      <c r="HQ1713" s="271"/>
      <c r="HR1713" s="271"/>
      <c r="HS1713" s="271"/>
      <c r="HT1713" s="271"/>
      <c r="HU1713" s="271"/>
      <c r="HV1713" s="271"/>
      <c r="HW1713" s="271"/>
      <c r="HX1713" s="271"/>
      <c r="HY1713" s="271"/>
      <c r="HZ1713" s="271"/>
      <c r="IA1713" s="271"/>
      <c r="IB1713" s="271"/>
      <c r="IC1713" s="271"/>
      <c r="ID1713" s="271"/>
      <c r="IE1713" s="271"/>
      <c r="IF1713" s="271"/>
      <c r="IG1713" s="271"/>
      <c r="IH1713" s="271"/>
      <c r="II1713" s="271"/>
      <c r="IJ1713" s="271"/>
      <c r="IK1713" s="271"/>
      <c r="IL1713" s="271"/>
      <c r="IM1713" s="271"/>
      <c r="IN1713" s="271"/>
      <c r="IO1713" s="271"/>
      <c r="IP1713" s="271"/>
      <c r="IQ1713" s="271"/>
      <c r="IR1713" s="271"/>
      <c r="IS1713" s="271"/>
      <c r="IT1713" s="271"/>
      <c r="IU1713" s="271"/>
      <c r="IV1713" s="271"/>
    </row>
    <row r="1714" spans="1:256" s="287" customFormat="1" x14ac:dyDescent="0.2">
      <c r="A1714" s="62" t="s">
        <v>1247</v>
      </c>
      <c r="B1714" s="65">
        <v>40523.784722222219</v>
      </c>
      <c r="C1714" s="65">
        <v>40523.795138888891</v>
      </c>
      <c r="D1714" s="62" t="s">
        <v>1582</v>
      </c>
      <c r="E1714" s="62" t="s">
        <v>1583</v>
      </c>
      <c r="F1714" s="62"/>
      <c r="G1714" s="62">
        <v>50</v>
      </c>
      <c r="H1714" s="62"/>
      <c r="I1714" s="62"/>
      <c r="J1714" s="62"/>
      <c r="K1714" s="62"/>
      <c r="L1714" s="62"/>
      <c r="M1714" s="62">
        <v>185</v>
      </c>
      <c r="N1714" s="62"/>
      <c r="O1714" s="62"/>
      <c r="P1714" s="62"/>
      <c r="Q1714" s="62">
        <v>344</v>
      </c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  <c r="BF1714" s="62"/>
      <c r="BG1714" s="62"/>
      <c r="BH1714" s="62"/>
      <c r="BI1714" s="62"/>
      <c r="BJ1714" s="62"/>
      <c r="BK1714" s="62"/>
      <c r="BL1714" s="62"/>
      <c r="BM1714" s="62"/>
      <c r="BN1714" s="62"/>
      <c r="BO1714" s="62"/>
      <c r="BP1714" s="62"/>
      <c r="BQ1714" s="62"/>
      <c r="BR1714" s="62"/>
      <c r="BS1714" s="62"/>
      <c r="BT1714" s="62"/>
      <c r="BU1714" s="62"/>
      <c r="BV1714" s="62"/>
      <c r="BW1714" s="62"/>
      <c r="BX1714" s="62"/>
      <c r="BY1714" s="62"/>
      <c r="BZ1714" s="62"/>
      <c r="CA1714" s="62"/>
      <c r="CB1714" s="62"/>
      <c r="CC1714" s="62"/>
      <c r="CD1714" s="62"/>
      <c r="CE1714" s="62"/>
      <c r="CF1714" s="62"/>
      <c r="CG1714" s="62"/>
      <c r="CH1714" s="62"/>
      <c r="CI1714" s="62"/>
      <c r="CJ1714" s="62"/>
      <c r="CK1714" s="62"/>
      <c r="CL1714" s="62"/>
      <c r="CM1714" s="62"/>
      <c r="CN1714" s="62"/>
      <c r="CO1714" s="62"/>
      <c r="CP1714" s="62"/>
      <c r="CQ1714" s="62"/>
      <c r="CR1714" s="62"/>
      <c r="CS1714" s="62"/>
      <c r="CT1714" s="62"/>
      <c r="CU1714" s="62"/>
      <c r="CV1714" s="62"/>
      <c r="CW1714" s="62"/>
      <c r="CX1714" s="62"/>
      <c r="CY1714" s="62"/>
      <c r="CZ1714" s="62"/>
      <c r="DA1714" s="62"/>
      <c r="DB1714" s="62"/>
      <c r="DC1714" s="62"/>
      <c r="DD1714" s="62"/>
      <c r="DE1714" s="62"/>
      <c r="DF1714" s="62"/>
      <c r="DG1714" s="62"/>
      <c r="DH1714" s="62"/>
      <c r="DI1714" s="62"/>
      <c r="DJ1714" s="62"/>
      <c r="DK1714" s="62"/>
      <c r="DL1714" s="62"/>
      <c r="DM1714" s="62"/>
      <c r="DN1714" s="62"/>
      <c r="DO1714" s="62"/>
      <c r="DP1714" s="62"/>
      <c r="DQ1714" s="62"/>
      <c r="DR1714" s="62"/>
      <c r="DS1714" s="62"/>
      <c r="DT1714" s="62"/>
      <c r="DU1714" s="62"/>
      <c r="DV1714" s="62"/>
      <c r="DW1714" s="62"/>
      <c r="DX1714" s="62"/>
      <c r="DY1714" s="62"/>
      <c r="DZ1714" s="62"/>
      <c r="EA1714" s="62"/>
      <c r="EB1714" s="62"/>
      <c r="EC1714" s="62"/>
      <c r="ED1714" s="62"/>
      <c r="EE1714" s="62"/>
      <c r="EF1714" s="62"/>
      <c r="EG1714" s="62"/>
      <c r="EH1714" s="62"/>
      <c r="EI1714" s="62"/>
      <c r="EJ1714" s="62"/>
      <c r="EK1714" s="62"/>
      <c r="EL1714" s="62"/>
      <c r="EM1714" s="62"/>
      <c r="EN1714" s="62"/>
      <c r="EO1714" s="62"/>
      <c r="EP1714" s="62"/>
      <c r="EQ1714" s="62"/>
      <c r="ER1714" s="62"/>
      <c r="ES1714" s="62"/>
      <c r="ET1714" s="62"/>
      <c r="EU1714" s="62"/>
      <c r="EV1714" s="62"/>
      <c r="EW1714" s="62"/>
      <c r="EX1714" s="62"/>
      <c r="EY1714" s="62"/>
      <c r="EZ1714" s="62"/>
      <c r="FA1714" s="62"/>
      <c r="FB1714" s="62"/>
      <c r="FC1714" s="62"/>
      <c r="FD1714" s="62"/>
      <c r="FE1714" s="62"/>
      <c r="FF1714" s="62"/>
      <c r="FG1714" s="62"/>
      <c r="FH1714" s="62"/>
      <c r="FI1714" s="62"/>
      <c r="FJ1714" s="62"/>
      <c r="FK1714" s="62"/>
      <c r="FL1714" s="62"/>
      <c r="FM1714" s="62"/>
      <c r="FN1714" s="62"/>
      <c r="FO1714" s="62"/>
      <c r="FP1714" s="62"/>
      <c r="FQ1714" s="62"/>
      <c r="FR1714" s="62"/>
      <c r="FS1714" s="62"/>
      <c r="FT1714" s="62"/>
      <c r="FU1714" s="62"/>
      <c r="FV1714" s="62"/>
      <c r="FW1714" s="62"/>
      <c r="FX1714" s="62"/>
      <c r="FY1714" s="62"/>
      <c r="FZ1714" s="62"/>
      <c r="GA1714" s="62"/>
      <c r="GB1714" s="62"/>
      <c r="GC1714" s="62"/>
      <c r="GD1714" s="62"/>
      <c r="GE1714" s="62"/>
      <c r="GF1714" s="62"/>
      <c r="GG1714" s="62"/>
      <c r="GH1714" s="62"/>
      <c r="GI1714" s="62"/>
      <c r="GJ1714" s="62"/>
      <c r="GK1714" s="62"/>
      <c r="GL1714" s="62"/>
      <c r="GM1714" s="62"/>
      <c r="GN1714" s="62"/>
      <c r="GO1714" s="62"/>
      <c r="GP1714" s="62"/>
      <c r="GQ1714" s="62"/>
      <c r="GR1714" s="62"/>
      <c r="GS1714" s="62"/>
      <c r="GT1714" s="62"/>
      <c r="GU1714" s="62"/>
      <c r="GV1714" s="62"/>
      <c r="GW1714" s="62"/>
      <c r="GX1714" s="62"/>
      <c r="GY1714" s="62"/>
      <c r="GZ1714" s="62"/>
      <c r="HA1714" s="62"/>
      <c r="HB1714" s="62"/>
      <c r="HC1714" s="62"/>
      <c r="HD1714" s="62"/>
      <c r="HE1714" s="62"/>
      <c r="HF1714" s="62"/>
      <c r="HG1714" s="62"/>
      <c r="HH1714" s="62"/>
      <c r="HI1714" s="62"/>
      <c r="HJ1714" s="62"/>
      <c r="HK1714" s="62"/>
      <c r="HL1714" s="62"/>
      <c r="HM1714" s="62"/>
      <c r="HN1714" s="62"/>
      <c r="HO1714" s="62"/>
      <c r="HP1714" s="62"/>
      <c r="HQ1714" s="62"/>
      <c r="HR1714" s="62"/>
      <c r="HS1714" s="62"/>
      <c r="HT1714" s="62"/>
      <c r="HU1714" s="62"/>
      <c r="HV1714" s="62"/>
      <c r="HW1714" s="62"/>
      <c r="HX1714" s="62"/>
      <c r="HY1714" s="62"/>
      <c r="HZ1714" s="62"/>
      <c r="IA1714" s="62"/>
      <c r="IB1714" s="62"/>
      <c r="IC1714" s="62"/>
      <c r="ID1714" s="62"/>
      <c r="IE1714" s="62"/>
      <c r="IF1714" s="62"/>
      <c r="IG1714" s="62"/>
      <c r="IH1714" s="62"/>
      <c r="II1714" s="62"/>
      <c r="IJ1714" s="62"/>
      <c r="IK1714" s="62"/>
      <c r="IL1714" s="62"/>
      <c r="IM1714" s="62"/>
      <c r="IN1714" s="62"/>
      <c r="IO1714" s="62"/>
      <c r="IP1714" s="62"/>
      <c r="IQ1714" s="62"/>
      <c r="IR1714" s="62"/>
      <c r="IS1714" s="62"/>
      <c r="IT1714" s="62"/>
      <c r="IU1714" s="62"/>
      <c r="IV1714" s="62"/>
    </row>
    <row r="1715" spans="1:256" s="287" customFormat="1" x14ac:dyDescent="0.2">
      <c r="A1715" s="62" t="s">
        <v>1247</v>
      </c>
      <c r="B1715" s="65">
        <v>40523.805555555555</v>
      </c>
      <c r="C1715" s="65">
        <v>40523.881944444445</v>
      </c>
      <c r="D1715" s="62" t="s">
        <v>1584</v>
      </c>
      <c r="E1715" s="62" t="s">
        <v>1585</v>
      </c>
      <c r="F1715" s="62"/>
      <c r="G1715" s="62">
        <v>50</v>
      </c>
      <c r="H1715" s="62"/>
      <c r="I1715" s="62"/>
      <c r="J1715" s="62"/>
      <c r="K1715" s="62"/>
      <c r="L1715" s="62"/>
      <c r="M1715" s="62">
        <v>1440</v>
      </c>
      <c r="N1715" s="62"/>
      <c r="O1715" s="62"/>
      <c r="P1715" s="62"/>
      <c r="Q1715" s="62">
        <v>139</v>
      </c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  <c r="BF1715" s="62"/>
      <c r="BG1715" s="62"/>
      <c r="BH1715" s="62"/>
      <c r="BI1715" s="62"/>
      <c r="BJ1715" s="62"/>
      <c r="BK1715" s="62"/>
      <c r="BL1715" s="62"/>
      <c r="BM1715" s="62"/>
      <c r="BN1715" s="62"/>
      <c r="BO1715" s="62"/>
      <c r="BP1715" s="62"/>
      <c r="BQ1715" s="62"/>
      <c r="BR1715" s="62"/>
      <c r="BS1715" s="62"/>
      <c r="BT1715" s="62"/>
      <c r="BU1715" s="62"/>
      <c r="BV1715" s="62"/>
      <c r="BW1715" s="62"/>
      <c r="BX1715" s="62"/>
      <c r="BY1715" s="62"/>
      <c r="BZ1715" s="62"/>
      <c r="CA1715" s="62"/>
      <c r="CB1715" s="62"/>
      <c r="CC1715" s="62"/>
      <c r="CD1715" s="62"/>
      <c r="CE1715" s="62"/>
      <c r="CF1715" s="62"/>
      <c r="CG1715" s="62"/>
      <c r="CH1715" s="62"/>
      <c r="CI1715" s="62"/>
      <c r="CJ1715" s="62"/>
      <c r="CK1715" s="62"/>
      <c r="CL1715" s="62"/>
      <c r="CM1715" s="62"/>
      <c r="CN1715" s="62"/>
      <c r="CO1715" s="62"/>
      <c r="CP1715" s="62"/>
      <c r="CQ1715" s="62"/>
      <c r="CR1715" s="62"/>
      <c r="CS1715" s="62"/>
      <c r="CT1715" s="62"/>
      <c r="CU1715" s="62"/>
      <c r="CV1715" s="62"/>
      <c r="CW1715" s="62"/>
      <c r="CX1715" s="62"/>
      <c r="CY1715" s="62"/>
      <c r="CZ1715" s="62"/>
      <c r="DA1715" s="62"/>
      <c r="DB1715" s="62"/>
      <c r="DC1715" s="62"/>
      <c r="DD1715" s="62"/>
      <c r="DE1715" s="62"/>
      <c r="DF1715" s="62"/>
      <c r="DG1715" s="62"/>
      <c r="DH1715" s="62"/>
      <c r="DI1715" s="62"/>
      <c r="DJ1715" s="62"/>
      <c r="DK1715" s="62"/>
      <c r="DL1715" s="62"/>
      <c r="DM1715" s="62"/>
      <c r="DN1715" s="62"/>
      <c r="DO1715" s="62"/>
      <c r="DP1715" s="62"/>
      <c r="DQ1715" s="62"/>
      <c r="DR1715" s="62"/>
      <c r="DS1715" s="62"/>
      <c r="DT1715" s="62"/>
      <c r="DU1715" s="62"/>
      <c r="DV1715" s="62"/>
      <c r="DW1715" s="62"/>
      <c r="DX1715" s="62"/>
      <c r="DY1715" s="62"/>
      <c r="DZ1715" s="62"/>
      <c r="EA1715" s="62"/>
      <c r="EB1715" s="62"/>
      <c r="EC1715" s="62"/>
      <c r="ED1715" s="62"/>
      <c r="EE1715" s="62"/>
      <c r="EF1715" s="62"/>
      <c r="EG1715" s="62"/>
      <c r="EH1715" s="62"/>
      <c r="EI1715" s="62"/>
      <c r="EJ1715" s="62"/>
      <c r="EK1715" s="62"/>
      <c r="EL1715" s="62"/>
      <c r="EM1715" s="62"/>
      <c r="EN1715" s="62"/>
      <c r="EO1715" s="62"/>
      <c r="EP1715" s="62"/>
      <c r="EQ1715" s="62"/>
      <c r="ER1715" s="62"/>
      <c r="ES1715" s="62"/>
      <c r="ET1715" s="62"/>
      <c r="EU1715" s="62"/>
      <c r="EV1715" s="62"/>
      <c r="EW1715" s="62"/>
      <c r="EX1715" s="62"/>
      <c r="EY1715" s="62"/>
      <c r="EZ1715" s="62"/>
      <c r="FA1715" s="62"/>
      <c r="FB1715" s="62"/>
      <c r="FC1715" s="62"/>
      <c r="FD1715" s="62"/>
      <c r="FE1715" s="62"/>
      <c r="FF1715" s="62"/>
      <c r="FG1715" s="62"/>
      <c r="FH1715" s="62"/>
      <c r="FI1715" s="62"/>
      <c r="FJ1715" s="62"/>
      <c r="FK1715" s="62"/>
      <c r="FL1715" s="62"/>
      <c r="FM1715" s="62"/>
      <c r="FN1715" s="62"/>
      <c r="FO1715" s="62"/>
      <c r="FP1715" s="62"/>
      <c r="FQ1715" s="62"/>
      <c r="FR1715" s="62"/>
      <c r="FS1715" s="62"/>
      <c r="FT1715" s="62"/>
      <c r="FU1715" s="62"/>
      <c r="FV1715" s="62"/>
      <c r="FW1715" s="62"/>
      <c r="FX1715" s="62"/>
      <c r="FY1715" s="62"/>
      <c r="FZ1715" s="62"/>
      <c r="GA1715" s="62"/>
      <c r="GB1715" s="62"/>
      <c r="GC1715" s="62"/>
      <c r="GD1715" s="62"/>
      <c r="GE1715" s="62"/>
      <c r="GF1715" s="62"/>
      <c r="GG1715" s="62"/>
      <c r="GH1715" s="62"/>
      <c r="GI1715" s="62"/>
      <c r="GJ1715" s="62"/>
      <c r="GK1715" s="62"/>
      <c r="GL1715" s="62"/>
      <c r="GM1715" s="62"/>
      <c r="GN1715" s="62"/>
      <c r="GO1715" s="62"/>
      <c r="GP1715" s="62"/>
      <c r="GQ1715" s="62"/>
      <c r="GR1715" s="62"/>
      <c r="GS1715" s="62"/>
      <c r="GT1715" s="62"/>
      <c r="GU1715" s="62"/>
      <c r="GV1715" s="62"/>
      <c r="GW1715" s="62"/>
      <c r="GX1715" s="62"/>
      <c r="GY1715" s="62"/>
      <c r="GZ1715" s="62"/>
      <c r="HA1715" s="62"/>
      <c r="HB1715" s="62"/>
      <c r="HC1715" s="62"/>
      <c r="HD1715" s="62"/>
      <c r="HE1715" s="62"/>
      <c r="HF1715" s="62"/>
      <c r="HG1715" s="62"/>
      <c r="HH1715" s="62"/>
      <c r="HI1715" s="62"/>
      <c r="HJ1715" s="62"/>
      <c r="HK1715" s="62"/>
      <c r="HL1715" s="62"/>
      <c r="HM1715" s="62"/>
      <c r="HN1715" s="62"/>
      <c r="HO1715" s="62"/>
      <c r="HP1715" s="62"/>
      <c r="HQ1715" s="62"/>
      <c r="HR1715" s="62"/>
      <c r="HS1715" s="62"/>
      <c r="HT1715" s="62"/>
      <c r="HU1715" s="62"/>
      <c r="HV1715" s="62"/>
      <c r="HW1715" s="62"/>
      <c r="HX1715" s="62"/>
      <c r="HY1715" s="62"/>
      <c r="HZ1715" s="62"/>
      <c r="IA1715" s="62"/>
      <c r="IB1715" s="62"/>
      <c r="IC1715" s="62"/>
      <c r="ID1715" s="62"/>
      <c r="IE1715" s="62"/>
      <c r="IF1715" s="62"/>
      <c r="IG1715" s="62"/>
      <c r="IH1715" s="62"/>
      <c r="II1715" s="62"/>
      <c r="IJ1715" s="62"/>
      <c r="IK1715" s="62"/>
      <c r="IL1715" s="62"/>
      <c r="IM1715" s="62"/>
      <c r="IN1715" s="62"/>
      <c r="IO1715" s="62"/>
      <c r="IP1715" s="62"/>
      <c r="IQ1715" s="62"/>
      <c r="IR1715" s="62"/>
      <c r="IS1715" s="62"/>
      <c r="IT1715" s="62"/>
      <c r="IU1715" s="62"/>
      <c r="IV1715" s="62"/>
    </row>
    <row r="1716" spans="1:256" s="287" customFormat="1" x14ac:dyDescent="0.2">
      <c r="A1716" s="62" t="s">
        <v>1247</v>
      </c>
      <c r="B1716" s="65">
        <v>40523.895833333336</v>
      </c>
      <c r="C1716" s="65">
        <v>40524.090277777781</v>
      </c>
      <c r="D1716" s="62" t="s">
        <v>1586</v>
      </c>
      <c r="E1716" s="62" t="s">
        <v>1587</v>
      </c>
      <c r="F1716" s="62"/>
      <c r="G1716" s="62">
        <v>50</v>
      </c>
      <c r="H1716" s="62"/>
      <c r="I1716" s="62"/>
      <c r="J1716" s="62"/>
      <c r="K1716" s="62"/>
      <c r="L1716" s="62"/>
      <c r="M1716" s="62">
        <v>2815</v>
      </c>
      <c r="N1716" s="62"/>
      <c r="O1716" s="62"/>
      <c r="P1716" s="62"/>
      <c r="Q1716" s="62">
        <v>106</v>
      </c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  <c r="BF1716" s="62"/>
      <c r="BG1716" s="62"/>
      <c r="BH1716" s="62"/>
      <c r="BI1716" s="62"/>
      <c r="BJ1716" s="62"/>
      <c r="BK1716" s="62"/>
      <c r="BL1716" s="62"/>
      <c r="BM1716" s="62"/>
      <c r="BN1716" s="62"/>
      <c r="BO1716" s="62"/>
      <c r="BP1716" s="62"/>
      <c r="BQ1716" s="62"/>
      <c r="BR1716" s="62"/>
      <c r="BS1716" s="62"/>
      <c r="BT1716" s="62"/>
      <c r="BU1716" s="62"/>
      <c r="BV1716" s="62"/>
      <c r="BW1716" s="62"/>
      <c r="BX1716" s="62"/>
      <c r="BY1716" s="62"/>
      <c r="BZ1716" s="62"/>
      <c r="CA1716" s="62"/>
      <c r="CB1716" s="62"/>
      <c r="CC1716" s="62"/>
      <c r="CD1716" s="62"/>
      <c r="CE1716" s="62"/>
      <c r="CF1716" s="62"/>
      <c r="CG1716" s="62"/>
      <c r="CH1716" s="62"/>
      <c r="CI1716" s="62"/>
      <c r="CJ1716" s="62"/>
      <c r="CK1716" s="62"/>
      <c r="CL1716" s="62"/>
      <c r="CM1716" s="62"/>
      <c r="CN1716" s="62"/>
      <c r="CO1716" s="62"/>
      <c r="CP1716" s="62"/>
      <c r="CQ1716" s="62"/>
      <c r="CR1716" s="62"/>
      <c r="CS1716" s="62"/>
      <c r="CT1716" s="62"/>
      <c r="CU1716" s="62"/>
      <c r="CV1716" s="62"/>
      <c r="CW1716" s="62"/>
      <c r="CX1716" s="62"/>
      <c r="CY1716" s="62"/>
      <c r="CZ1716" s="62"/>
      <c r="DA1716" s="62"/>
      <c r="DB1716" s="62"/>
      <c r="DC1716" s="62"/>
      <c r="DD1716" s="62"/>
      <c r="DE1716" s="62"/>
      <c r="DF1716" s="62"/>
      <c r="DG1716" s="62"/>
      <c r="DH1716" s="62"/>
      <c r="DI1716" s="62"/>
      <c r="DJ1716" s="62"/>
      <c r="DK1716" s="62"/>
      <c r="DL1716" s="62"/>
      <c r="DM1716" s="62"/>
      <c r="DN1716" s="62"/>
      <c r="DO1716" s="62"/>
      <c r="DP1716" s="62"/>
      <c r="DQ1716" s="62"/>
      <c r="DR1716" s="62"/>
      <c r="DS1716" s="62"/>
      <c r="DT1716" s="62"/>
      <c r="DU1716" s="62"/>
      <c r="DV1716" s="62"/>
      <c r="DW1716" s="62"/>
      <c r="DX1716" s="62"/>
      <c r="DY1716" s="62"/>
      <c r="DZ1716" s="62"/>
      <c r="EA1716" s="62"/>
      <c r="EB1716" s="62"/>
      <c r="EC1716" s="62"/>
      <c r="ED1716" s="62"/>
      <c r="EE1716" s="62"/>
      <c r="EF1716" s="62"/>
      <c r="EG1716" s="62"/>
      <c r="EH1716" s="62"/>
      <c r="EI1716" s="62"/>
      <c r="EJ1716" s="62"/>
      <c r="EK1716" s="62"/>
      <c r="EL1716" s="62"/>
      <c r="EM1716" s="62"/>
      <c r="EN1716" s="62"/>
      <c r="EO1716" s="62"/>
      <c r="EP1716" s="62"/>
      <c r="EQ1716" s="62"/>
      <c r="ER1716" s="62"/>
      <c r="ES1716" s="62"/>
      <c r="ET1716" s="62"/>
      <c r="EU1716" s="62"/>
      <c r="EV1716" s="62"/>
      <c r="EW1716" s="62"/>
      <c r="EX1716" s="62"/>
      <c r="EY1716" s="62"/>
      <c r="EZ1716" s="62"/>
      <c r="FA1716" s="62"/>
      <c r="FB1716" s="62"/>
      <c r="FC1716" s="62"/>
      <c r="FD1716" s="62"/>
      <c r="FE1716" s="62"/>
      <c r="FF1716" s="62"/>
      <c r="FG1716" s="62"/>
      <c r="FH1716" s="62"/>
      <c r="FI1716" s="62"/>
      <c r="FJ1716" s="62"/>
      <c r="FK1716" s="62"/>
      <c r="FL1716" s="62"/>
      <c r="FM1716" s="62"/>
      <c r="FN1716" s="62"/>
      <c r="FO1716" s="62"/>
      <c r="FP1716" s="62"/>
      <c r="FQ1716" s="62"/>
      <c r="FR1716" s="62"/>
      <c r="FS1716" s="62"/>
      <c r="FT1716" s="62"/>
      <c r="FU1716" s="62"/>
      <c r="FV1716" s="62"/>
      <c r="FW1716" s="62"/>
      <c r="FX1716" s="62"/>
      <c r="FY1716" s="62"/>
      <c r="FZ1716" s="62"/>
      <c r="GA1716" s="62"/>
      <c r="GB1716" s="62"/>
      <c r="GC1716" s="62"/>
      <c r="GD1716" s="62"/>
      <c r="GE1716" s="62"/>
      <c r="GF1716" s="62"/>
      <c r="GG1716" s="62"/>
      <c r="GH1716" s="62"/>
      <c r="GI1716" s="62"/>
      <c r="GJ1716" s="62"/>
      <c r="GK1716" s="62"/>
      <c r="GL1716" s="62"/>
      <c r="GM1716" s="62"/>
      <c r="GN1716" s="62"/>
      <c r="GO1716" s="62"/>
      <c r="GP1716" s="62"/>
      <c r="GQ1716" s="62"/>
      <c r="GR1716" s="62"/>
      <c r="GS1716" s="62"/>
      <c r="GT1716" s="62"/>
      <c r="GU1716" s="62"/>
      <c r="GV1716" s="62"/>
      <c r="GW1716" s="62"/>
      <c r="GX1716" s="62"/>
      <c r="GY1716" s="62"/>
      <c r="GZ1716" s="62"/>
      <c r="HA1716" s="62"/>
      <c r="HB1716" s="62"/>
      <c r="HC1716" s="62"/>
      <c r="HD1716" s="62"/>
      <c r="HE1716" s="62"/>
      <c r="HF1716" s="62"/>
      <c r="HG1716" s="62"/>
      <c r="HH1716" s="62"/>
      <c r="HI1716" s="62"/>
      <c r="HJ1716" s="62"/>
      <c r="HK1716" s="62"/>
      <c r="HL1716" s="62"/>
      <c r="HM1716" s="62"/>
      <c r="HN1716" s="62"/>
      <c r="HO1716" s="62"/>
      <c r="HP1716" s="62"/>
      <c r="HQ1716" s="62"/>
      <c r="HR1716" s="62"/>
      <c r="HS1716" s="62"/>
      <c r="HT1716" s="62"/>
      <c r="HU1716" s="62"/>
      <c r="HV1716" s="62"/>
      <c r="HW1716" s="62"/>
      <c r="HX1716" s="62"/>
      <c r="HY1716" s="62"/>
      <c r="HZ1716" s="62"/>
      <c r="IA1716" s="62"/>
      <c r="IB1716" s="62"/>
      <c r="IC1716" s="62"/>
      <c r="ID1716" s="62"/>
      <c r="IE1716" s="62"/>
      <c r="IF1716" s="62"/>
      <c r="IG1716" s="62"/>
      <c r="IH1716" s="62"/>
      <c r="II1716" s="62"/>
      <c r="IJ1716" s="62"/>
      <c r="IK1716" s="62"/>
      <c r="IL1716" s="62"/>
      <c r="IM1716" s="62"/>
      <c r="IN1716" s="62"/>
      <c r="IO1716" s="62"/>
      <c r="IP1716" s="62"/>
      <c r="IQ1716" s="62"/>
      <c r="IR1716" s="62"/>
      <c r="IS1716" s="62"/>
      <c r="IT1716" s="62"/>
      <c r="IU1716" s="62"/>
      <c r="IV1716" s="62"/>
    </row>
    <row r="1717" spans="1:256" s="287" customFormat="1" x14ac:dyDescent="0.2">
      <c r="A1717" s="62" t="s">
        <v>1247</v>
      </c>
      <c r="B1717" s="65">
        <v>40528.645833333336</v>
      </c>
      <c r="C1717" s="62"/>
      <c r="D1717" s="62" t="s">
        <v>1588</v>
      </c>
      <c r="E1717" s="62"/>
      <c r="F1717" s="62"/>
      <c r="G1717" s="62">
        <v>70</v>
      </c>
      <c r="H1717" s="62" t="s">
        <v>1792</v>
      </c>
      <c r="I1717" s="62">
        <v>4.4000000000000004</v>
      </c>
      <c r="J1717" s="62"/>
      <c r="K1717" s="62"/>
      <c r="L1717" s="62"/>
      <c r="M1717" s="62"/>
      <c r="N1717" s="62"/>
      <c r="O1717" s="62"/>
      <c r="P1717" s="62"/>
      <c r="Q1717" s="62">
        <v>25.3</v>
      </c>
      <c r="R1717" s="62"/>
      <c r="S1717" s="62"/>
      <c r="T1717" s="62"/>
      <c r="U1717" s="62">
        <v>0.26</v>
      </c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  <c r="BF1717" s="62"/>
      <c r="BG1717" s="62"/>
      <c r="BH1717" s="62"/>
      <c r="BI1717" s="62"/>
      <c r="BJ1717" s="62"/>
      <c r="BK1717" s="62"/>
      <c r="BL1717" s="62"/>
      <c r="BM1717" s="62"/>
      <c r="BN1717" s="62"/>
      <c r="BO1717" s="62">
        <v>3.1E-2</v>
      </c>
      <c r="BP1717" s="62"/>
      <c r="BQ1717" s="62"/>
      <c r="BR1717" s="62"/>
      <c r="BS1717" s="62"/>
      <c r="BT1717" s="62"/>
      <c r="BU1717" s="62"/>
      <c r="BV1717" s="62"/>
      <c r="BW1717" s="62"/>
      <c r="BX1717" s="62"/>
      <c r="BY1717" s="62"/>
      <c r="BZ1717" s="62"/>
      <c r="CA1717" s="62"/>
      <c r="CB1717" s="62"/>
      <c r="CC1717" s="62"/>
      <c r="CD1717" s="62"/>
      <c r="CE1717" s="62"/>
      <c r="CF1717" s="62"/>
      <c r="CG1717" s="62">
        <v>16.52</v>
      </c>
      <c r="CH1717" s="62"/>
      <c r="CI1717" s="62">
        <v>7.46</v>
      </c>
      <c r="CJ1717" s="62"/>
      <c r="CK1717" s="62">
        <v>1364</v>
      </c>
      <c r="CL1717" s="62"/>
      <c r="CM1717" s="62"/>
      <c r="CN1717" s="62"/>
      <c r="CO1717" s="62"/>
      <c r="CP1717" s="62"/>
      <c r="CQ1717" s="62"/>
      <c r="CR1717" s="62"/>
      <c r="CS1717" s="62"/>
      <c r="CT1717" s="62"/>
      <c r="CU1717" s="62"/>
      <c r="CV1717" s="62"/>
      <c r="CW1717" s="62"/>
      <c r="CX1717" s="62"/>
      <c r="CY1717" s="62"/>
      <c r="CZ1717" s="62"/>
      <c r="DA1717" s="62"/>
      <c r="DB1717" s="62"/>
      <c r="DC1717" s="62"/>
      <c r="DD1717" s="62"/>
      <c r="DE1717" s="62"/>
      <c r="DF1717" s="62"/>
      <c r="DG1717" s="62"/>
      <c r="DH1717" s="62"/>
      <c r="DI1717" s="62"/>
      <c r="DJ1717" s="62"/>
      <c r="DK1717" s="62"/>
      <c r="DL1717" s="62"/>
      <c r="DM1717" s="62"/>
      <c r="DN1717" s="62"/>
      <c r="DO1717" s="62"/>
      <c r="DP1717" s="62"/>
      <c r="DQ1717" s="62"/>
      <c r="DR1717" s="62"/>
      <c r="DS1717" s="62"/>
      <c r="DT1717" s="62"/>
      <c r="DU1717" s="62"/>
      <c r="DV1717" s="62"/>
      <c r="DW1717" s="62"/>
      <c r="DX1717" s="62"/>
      <c r="DY1717" s="62"/>
      <c r="DZ1717" s="62"/>
      <c r="EA1717" s="62"/>
      <c r="EB1717" s="62"/>
      <c r="EC1717" s="62"/>
      <c r="ED1717" s="62"/>
      <c r="EE1717" s="62"/>
      <c r="EF1717" s="62"/>
      <c r="EG1717" s="62"/>
      <c r="EH1717" s="62"/>
      <c r="EI1717" s="62"/>
      <c r="EJ1717" s="62"/>
      <c r="EK1717" s="62"/>
      <c r="EL1717" s="62"/>
      <c r="EM1717" s="62"/>
      <c r="EN1717" s="62"/>
      <c r="EO1717" s="62"/>
      <c r="EP1717" s="62"/>
      <c r="EQ1717" s="62"/>
      <c r="ER1717" s="62"/>
      <c r="ES1717" s="62"/>
      <c r="ET1717" s="62"/>
      <c r="EU1717" s="62"/>
      <c r="EV1717" s="62"/>
      <c r="EW1717" s="62"/>
      <c r="EX1717" s="62"/>
      <c r="EY1717" s="62"/>
      <c r="EZ1717" s="62"/>
      <c r="FA1717" s="62"/>
      <c r="FB1717" s="62"/>
      <c r="FC1717" s="62"/>
      <c r="FD1717" s="62"/>
      <c r="FE1717" s="62"/>
      <c r="FF1717" s="62"/>
      <c r="FG1717" s="62"/>
      <c r="FH1717" s="62"/>
      <c r="FI1717" s="62"/>
      <c r="FJ1717" s="62"/>
      <c r="FK1717" s="62"/>
      <c r="FL1717" s="62"/>
      <c r="FM1717" s="62"/>
      <c r="FN1717" s="62"/>
      <c r="FO1717" s="62"/>
      <c r="FP1717" s="62"/>
      <c r="FQ1717" s="62"/>
      <c r="FR1717" s="62"/>
      <c r="FS1717" s="62"/>
      <c r="FT1717" s="62"/>
      <c r="FU1717" s="62"/>
      <c r="FV1717" s="62"/>
      <c r="FW1717" s="62"/>
      <c r="FX1717" s="62"/>
      <c r="FY1717" s="62"/>
      <c r="FZ1717" s="62"/>
      <c r="GA1717" s="62"/>
      <c r="GB1717" s="62"/>
      <c r="GC1717" s="62"/>
      <c r="GD1717" s="62"/>
      <c r="GE1717" s="62"/>
      <c r="GF1717" s="62"/>
      <c r="GG1717" s="62"/>
      <c r="GH1717" s="62"/>
      <c r="GI1717" s="62"/>
      <c r="GJ1717" s="62"/>
      <c r="GK1717" s="62"/>
      <c r="GL1717" s="62"/>
      <c r="GM1717" s="62"/>
      <c r="GN1717" s="62"/>
      <c r="GO1717" s="62"/>
      <c r="GP1717" s="62"/>
      <c r="GQ1717" s="62"/>
      <c r="GR1717" s="62"/>
      <c r="GS1717" s="62"/>
      <c r="GT1717" s="62"/>
      <c r="GU1717" s="62"/>
      <c r="GV1717" s="62"/>
      <c r="GW1717" s="62"/>
      <c r="GX1717" s="62"/>
      <c r="GY1717" s="62"/>
      <c r="GZ1717" s="62"/>
      <c r="HA1717" s="62"/>
      <c r="HB1717" s="62"/>
      <c r="HC1717" s="62"/>
      <c r="HD1717" s="62"/>
      <c r="HE1717" s="62"/>
      <c r="HF1717" s="62"/>
      <c r="HG1717" s="62"/>
      <c r="HH1717" s="62"/>
      <c r="HI1717" s="62"/>
      <c r="HJ1717" s="62"/>
      <c r="HK1717" s="62"/>
      <c r="HL1717" s="62"/>
      <c r="HM1717" s="62"/>
      <c r="HN1717" s="62"/>
      <c r="HO1717" s="62"/>
      <c r="HP1717" s="62"/>
      <c r="HQ1717" s="62"/>
      <c r="HR1717" s="62"/>
      <c r="HS1717" s="62"/>
      <c r="HT1717" s="62"/>
      <c r="HU1717" s="62"/>
      <c r="HV1717" s="62"/>
      <c r="HW1717" s="62"/>
      <c r="HX1717" s="62"/>
      <c r="HY1717" s="62"/>
      <c r="HZ1717" s="62"/>
      <c r="IA1717" s="62"/>
      <c r="IB1717" s="62"/>
      <c r="IC1717" s="62"/>
      <c r="ID1717" s="62"/>
      <c r="IE1717" s="62"/>
      <c r="IF1717" s="62"/>
      <c r="IG1717" s="62"/>
      <c r="IH1717" s="62"/>
      <c r="II1717" s="62"/>
      <c r="IJ1717" s="62"/>
      <c r="IK1717" s="62"/>
      <c r="IL1717" s="62"/>
      <c r="IM1717" s="62"/>
      <c r="IN1717" s="62"/>
      <c r="IO1717" s="62"/>
      <c r="IP1717" s="62"/>
      <c r="IQ1717" s="62"/>
      <c r="IR1717" s="62"/>
      <c r="IS1717" s="62"/>
      <c r="IT1717" s="62"/>
      <c r="IU1717" s="62"/>
      <c r="IV1717" s="62"/>
    </row>
    <row r="1718" spans="1:256" s="287" customFormat="1" x14ac:dyDescent="0.2">
      <c r="A1718" s="62" t="s">
        <v>1247</v>
      </c>
      <c r="B1718" s="65">
        <v>40533.177083333336</v>
      </c>
      <c r="C1718" s="65">
        <v>40533.625</v>
      </c>
      <c r="D1718" s="62" t="s">
        <v>1589</v>
      </c>
      <c r="E1718" s="62" t="s">
        <v>1590</v>
      </c>
      <c r="F1718" s="62"/>
      <c r="G1718" s="62">
        <v>50</v>
      </c>
      <c r="H1718" s="62"/>
      <c r="I1718" s="62"/>
      <c r="J1718" s="62"/>
      <c r="K1718" s="62"/>
      <c r="L1718" s="62"/>
      <c r="M1718" s="62">
        <v>200</v>
      </c>
      <c r="N1718" s="62" t="s">
        <v>1784</v>
      </c>
      <c r="O1718" s="62">
        <v>24</v>
      </c>
      <c r="P1718" s="62"/>
      <c r="Q1718" s="62">
        <v>78.599999999999994</v>
      </c>
      <c r="R1718" s="62"/>
      <c r="S1718" s="62">
        <v>0.127</v>
      </c>
      <c r="T1718" s="62"/>
      <c r="U1718" s="62">
        <v>0.66</v>
      </c>
      <c r="V1718" s="62"/>
      <c r="W1718" s="62">
        <v>8.6</v>
      </c>
      <c r="X1718" s="62"/>
      <c r="Y1718" s="62">
        <v>2350</v>
      </c>
      <c r="Z1718" s="62"/>
      <c r="AA1718" s="62">
        <v>3680</v>
      </c>
      <c r="AB1718" s="62"/>
      <c r="AC1718" s="62">
        <v>11000</v>
      </c>
      <c r="AD1718" s="62" t="s">
        <v>1784</v>
      </c>
      <c r="AE1718" s="62">
        <v>20</v>
      </c>
      <c r="AF1718" s="62" t="s">
        <v>1784</v>
      </c>
      <c r="AG1718" s="62">
        <v>20</v>
      </c>
      <c r="AH1718" s="62" t="s">
        <v>1784</v>
      </c>
      <c r="AI1718" s="62">
        <v>5</v>
      </c>
      <c r="AJ1718" s="62" t="s">
        <v>1784</v>
      </c>
      <c r="AK1718" s="62">
        <v>2.5</v>
      </c>
      <c r="AL1718" s="62"/>
      <c r="AM1718" s="62">
        <v>7.99</v>
      </c>
      <c r="AN1718" s="62"/>
      <c r="AO1718" s="62">
        <v>205</v>
      </c>
      <c r="AP1718" s="62"/>
      <c r="AQ1718" s="62">
        <v>2.5</v>
      </c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>
        <v>12</v>
      </c>
      <c r="BB1718" s="62"/>
      <c r="BC1718" s="62"/>
      <c r="BD1718" s="62"/>
      <c r="BE1718" s="62"/>
      <c r="BF1718" s="62"/>
      <c r="BG1718" s="62"/>
      <c r="BH1718" s="62"/>
      <c r="BI1718" s="62"/>
      <c r="BJ1718" s="62"/>
      <c r="BK1718" s="62"/>
      <c r="BL1718" s="62"/>
      <c r="BM1718" s="62"/>
      <c r="BN1718" s="62"/>
      <c r="BO1718" s="62"/>
      <c r="BP1718" s="62"/>
      <c r="BQ1718" s="62"/>
      <c r="BR1718" s="62"/>
      <c r="BS1718" s="62"/>
      <c r="BT1718" s="62"/>
      <c r="BU1718" s="62"/>
      <c r="BV1718" s="62"/>
      <c r="BW1718" s="62"/>
      <c r="BX1718" s="62"/>
      <c r="BY1718" s="62"/>
      <c r="BZ1718" s="62"/>
      <c r="CA1718" s="62">
        <v>3.6</v>
      </c>
      <c r="CB1718" s="62"/>
      <c r="CC1718" s="62">
        <v>0.48</v>
      </c>
      <c r="CD1718" s="62" t="s">
        <v>1784</v>
      </c>
      <c r="CE1718" s="62">
        <v>20</v>
      </c>
      <c r="CF1718" s="62"/>
      <c r="CG1718" s="62"/>
      <c r="CH1718" s="62"/>
      <c r="CI1718" s="62"/>
      <c r="CJ1718" s="62"/>
      <c r="CK1718" s="62"/>
      <c r="CL1718" s="62"/>
      <c r="CM1718" s="62"/>
      <c r="CN1718" s="62"/>
      <c r="CO1718" s="62"/>
      <c r="CP1718" s="62"/>
      <c r="CQ1718" s="62"/>
      <c r="CR1718" s="62"/>
      <c r="CS1718" s="62"/>
      <c r="CT1718" s="62"/>
      <c r="CU1718" s="62"/>
      <c r="CV1718" s="62"/>
      <c r="CW1718" s="62"/>
      <c r="CX1718" s="62"/>
      <c r="CY1718" s="62"/>
      <c r="CZ1718" s="62"/>
      <c r="DA1718" s="62"/>
      <c r="DB1718" s="62"/>
      <c r="DC1718" s="62"/>
      <c r="DD1718" s="62"/>
      <c r="DE1718" s="62"/>
      <c r="DF1718" s="62"/>
      <c r="DG1718" s="62"/>
      <c r="DH1718" s="62"/>
      <c r="DI1718" s="62"/>
      <c r="DJ1718" s="62"/>
      <c r="DK1718" s="62"/>
      <c r="DL1718" s="62"/>
      <c r="DM1718" s="62"/>
      <c r="DN1718" s="62"/>
      <c r="DO1718" s="62"/>
      <c r="DP1718" s="62"/>
      <c r="DQ1718" s="62"/>
      <c r="DR1718" s="62"/>
      <c r="DS1718" s="62"/>
      <c r="DT1718" s="62"/>
      <c r="DU1718" s="62"/>
      <c r="DV1718" s="62"/>
      <c r="DW1718" s="62"/>
      <c r="DX1718" s="62"/>
      <c r="DY1718" s="62"/>
      <c r="DZ1718" s="62"/>
      <c r="EA1718" s="62"/>
      <c r="EB1718" s="62"/>
      <c r="EC1718" s="62"/>
      <c r="ED1718" s="62"/>
      <c r="EE1718" s="62"/>
      <c r="EF1718" s="62"/>
      <c r="EG1718" s="62"/>
      <c r="EH1718" s="62"/>
      <c r="EI1718" s="62"/>
      <c r="EJ1718" s="62"/>
      <c r="EK1718" s="62"/>
      <c r="EL1718" s="62"/>
      <c r="EM1718" s="62"/>
      <c r="EN1718" s="62"/>
      <c r="EO1718" s="62"/>
      <c r="EP1718" s="62"/>
      <c r="EQ1718" s="62"/>
      <c r="ER1718" s="62"/>
      <c r="ES1718" s="62"/>
      <c r="ET1718" s="62"/>
      <c r="EU1718" s="62"/>
      <c r="EV1718" s="62"/>
      <c r="EW1718" s="62"/>
      <c r="EX1718" s="62"/>
      <c r="EY1718" s="62"/>
      <c r="EZ1718" s="62"/>
      <c r="FA1718" s="62"/>
      <c r="FB1718" s="62"/>
      <c r="FC1718" s="62"/>
      <c r="FD1718" s="62"/>
      <c r="FE1718" s="62"/>
      <c r="FF1718" s="62"/>
      <c r="FG1718" s="62"/>
      <c r="FH1718" s="62"/>
      <c r="FI1718" s="62"/>
      <c r="FJ1718" s="62"/>
      <c r="FK1718" s="62"/>
      <c r="FL1718" s="62"/>
      <c r="FM1718" s="62"/>
      <c r="FN1718" s="62"/>
      <c r="FO1718" s="62"/>
      <c r="FP1718" s="62"/>
      <c r="FQ1718" s="62"/>
      <c r="FR1718" s="62"/>
      <c r="FS1718" s="62"/>
      <c r="FT1718" s="62"/>
      <c r="FU1718" s="62"/>
      <c r="FV1718" s="62"/>
      <c r="FW1718" s="62"/>
      <c r="FX1718" s="62"/>
      <c r="FY1718" s="62"/>
      <c r="FZ1718" s="62"/>
      <c r="GA1718" s="62"/>
      <c r="GB1718" s="62"/>
      <c r="GC1718" s="62"/>
      <c r="GD1718" s="62"/>
      <c r="GE1718" s="62"/>
      <c r="GF1718" s="62"/>
      <c r="GG1718" s="62"/>
      <c r="GH1718" s="62"/>
      <c r="GI1718" s="62"/>
      <c r="GJ1718" s="62"/>
      <c r="GK1718" s="62"/>
      <c r="GL1718" s="62"/>
      <c r="GM1718" s="62"/>
      <c r="GN1718" s="62"/>
      <c r="GO1718" s="62"/>
      <c r="GP1718" s="62"/>
      <c r="GQ1718" s="62"/>
      <c r="GR1718" s="62"/>
      <c r="GS1718" s="62"/>
      <c r="GT1718" s="62"/>
      <c r="GU1718" s="62"/>
      <c r="GV1718" s="62"/>
      <c r="GW1718" s="62"/>
      <c r="GX1718" s="62"/>
      <c r="GY1718" s="62"/>
      <c r="GZ1718" s="62"/>
      <c r="HA1718" s="62"/>
      <c r="HB1718" s="62"/>
      <c r="HC1718" s="62"/>
      <c r="HD1718" s="62"/>
      <c r="HE1718" s="62"/>
      <c r="HF1718" s="62"/>
      <c r="HG1718" s="62"/>
      <c r="HH1718" s="62"/>
      <c r="HI1718" s="62"/>
      <c r="HJ1718" s="62"/>
      <c r="HK1718" s="62"/>
      <c r="HL1718" s="62"/>
      <c r="HM1718" s="62"/>
      <c r="HN1718" s="62"/>
      <c r="HO1718" s="62"/>
      <c r="HP1718" s="62"/>
      <c r="HQ1718" s="62"/>
      <c r="HR1718" s="62"/>
      <c r="HS1718" s="62"/>
      <c r="HT1718" s="62"/>
      <c r="HU1718" s="62"/>
      <c r="HV1718" s="62"/>
      <c r="HW1718" s="62"/>
      <c r="HX1718" s="62"/>
      <c r="HY1718" s="62"/>
      <c r="HZ1718" s="62"/>
      <c r="IA1718" s="62"/>
      <c r="IB1718" s="62"/>
      <c r="IC1718" s="62"/>
      <c r="ID1718" s="62"/>
      <c r="IE1718" s="62"/>
      <c r="IF1718" s="62"/>
      <c r="IG1718" s="62"/>
      <c r="IH1718" s="62"/>
      <c r="II1718" s="62"/>
      <c r="IJ1718" s="62"/>
      <c r="IK1718" s="62"/>
      <c r="IL1718" s="62"/>
      <c r="IM1718" s="62"/>
      <c r="IN1718" s="62"/>
      <c r="IO1718" s="62"/>
      <c r="IP1718" s="62"/>
      <c r="IQ1718" s="62"/>
      <c r="IR1718" s="62"/>
      <c r="IS1718" s="62"/>
      <c r="IT1718" s="62"/>
      <c r="IU1718" s="62"/>
      <c r="IV1718" s="62"/>
    </row>
    <row r="1719" spans="1:256" s="287" customFormat="1" x14ac:dyDescent="0.2">
      <c r="A1719" s="62" t="s">
        <v>1247</v>
      </c>
      <c r="B1719" s="65">
        <v>40553.666666666664</v>
      </c>
      <c r="C1719" s="62"/>
      <c r="D1719" s="62" t="s">
        <v>1591</v>
      </c>
      <c r="E1719" s="62"/>
      <c r="F1719" s="62"/>
      <c r="G1719" s="62">
        <v>70</v>
      </c>
      <c r="H1719" s="62" t="s">
        <v>1792</v>
      </c>
      <c r="I1719" s="62">
        <v>5</v>
      </c>
      <c r="J1719" s="62"/>
      <c r="K1719" s="62"/>
      <c r="L1719" s="62"/>
      <c r="M1719" s="62"/>
      <c r="N1719" s="62"/>
      <c r="O1719" s="62"/>
      <c r="P1719" s="62"/>
      <c r="Q1719" s="62">
        <v>22.4</v>
      </c>
      <c r="R1719" s="62"/>
      <c r="S1719" s="62"/>
      <c r="T1719" s="62"/>
      <c r="U1719" s="62">
        <v>0.5</v>
      </c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  <c r="BF1719" s="62"/>
      <c r="BG1719" s="62"/>
      <c r="BH1719" s="62"/>
      <c r="BI1719" s="62"/>
      <c r="BJ1719" s="62"/>
      <c r="BK1719" s="62"/>
      <c r="BL1719" s="62"/>
      <c r="BM1719" s="62"/>
      <c r="BN1719" s="62"/>
      <c r="BO1719" s="62">
        <v>0.184</v>
      </c>
      <c r="BP1719" s="62"/>
      <c r="BQ1719" s="62"/>
      <c r="BR1719" s="62"/>
      <c r="BS1719" s="62"/>
      <c r="BT1719" s="62"/>
      <c r="BU1719" s="62"/>
      <c r="BV1719" s="62"/>
      <c r="BW1719" s="62"/>
      <c r="BX1719" s="62"/>
      <c r="BY1719" s="62"/>
      <c r="BZ1719" s="62"/>
      <c r="CA1719" s="62"/>
      <c r="CB1719" s="62"/>
      <c r="CC1719" s="62"/>
      <c r="CD1719" s="62"/>
      <c r="CE1719" s="62"/>
      <c r="CF1719" s="62"/>
      <c r="CG1719" s="62">
        <v>13.41</v>
      </c>
      <c r="CH1719" s="62"/>
      <c r="CI1719" s="62">
        <v>7.27</v>
      </c>
      <c r="CJ1719" s="62"/>
      <c r="CK1719" s="62">
        <v>2450</v>
      </c>
      <c r="CL1719" s="62"/>
      <c r="CM1719" s="62"/>
      <c r="CN1719" s="62"/>
      <c r="CO1719" s="62"/>
      <c r="CP1719" s="62"/>
      <c r="CQ1719" s="62"/>
      <c r="CR1719" s="62"/>
      <c r="CS1719" s="62"/>
      <c r="CT1719" s="62"/>
      <c r="CU1719" s="62"/>
      <c r="CV1719" s="62"/>
      <c r="CW1719" s="62"/>
      <c r="CX1719" s="62"/>
      <c r="CY1719" s="62"/>
      <c r="CZ1719" s="62"/>
      <c r="DA1719" s="62"/>
      <c r="DB1719" s="62"/>
      <c r="DC1719" s="62"/>
      <c r="DD1719" s="62"/>
      <c r="DE1719" s="62"/>
      <c r="DF1719" s="62"/>
      <c r="DG1719" s="62"/>
      <c r="DH1719" s="62"/>
      <c r="DI1719" s="62"/>
      <c r="DJ1719" s="62"/>
      <c r="DK1719" s="62"/>
      <c r="DL1719" s="62"/>
      <c r="DM1719" s="62"/>
      <c r="DN1719" s="62"/>
      <c r="DO1719" s="62"/>
      <c r="DP1719" s="62"/>
      <c r="DQ1719" s="62"/>
      <c r="DR1719" s="62"/>
      <c r="DS1719" s="62"/>
      <c r="DT1719" s="62"/>
      <c r="DU1719" s="62"/>
      <c r="DV1719" s="62"/>
      <c r="DW1719" s="62"/>
      <c r="DX1719" s="62"/>
      <c r="DY1719" s="62"/>
      <c r="DZ1719" s="62"/>
      <c r="EA1719" s="62"/>
      <c r="EB1719" s="62"/>
      <c r="EC1719" s="62"/>
      <c r="ED1719" s="62"/>
      <c r="EE1719" s="62"/>
      <c r="EF1719" s="62"/>
      <c r="EG1719" s="62"/>
      <c r="EH1719" s="62"/>
      <c r="EI1719" s="62"/>
      <c r="EJ1719" s="62"/>
      <c r="EK1719" s="62"/>
      <c r="EL1719" s="62"/>
      <c r="EM1719" s="62"/>
      <c r="EN1719" s="62"/>
      <c r="EO1719" s="62"/>
      <c r="EP1719" s="62"/>
      <c r="EQ1719" s="62"/>
      <c r="ER1719" s="62"/>
      <c r="ES1719" s="62"/>
      <c r="ET1719" s="62"/>
      <c r="EU1719" s="62"/>
      <c r="EV1719" s="62"/>
      <c r="EW1719" s="62"/>
      <c r="EX1719" s="62"/>
      <c r="EY1719" s="62"/>
      <c r="EZ1719" s="62"/>
      <c r="FA1719" s="62"/>
      <c r="FB1719" s="62"/>
      <c r="FC1719" s="62"/>
      <c r="FD1719" s="62"/>
      <c r="FE1719" s="62"/>
      <c r="FF1719" s="62"/>
      <c r="FG1719" s="62"/>
      <c r="FH1719" s="62"/>
      <c r="FI1719" s="62"/>
      <c r="FJ1719" s="62"/>
      <c r="FK1719" s="62"/>
      <c r="FL1719" s="62"/>
      <c r="FM1719" s="62"/>
      <c r="FN1719" s="62"/>
      <c r="FO1719" s="62"/>
      <c r="FP1719" s="62"/>
      <c r="FQ1719" s="62"/>
      <c r="FR1719" s="62"/>
      <c r="FS1719" s="62"/>
      <c r="FT1719" s="62"/>
      <c r="FU1719" s="62"/>
      <c r="FV1719" s="62"/>
      <c r="FW1719" s="62"/>
      <c r="FX1719" s="62"/>
      <c r="FY1719" s="62"/>
      <c r="FZ1719" s="62"/>
      <c r="GA1719" s="62"/>
      <c r="GB1719" s="62"/>
      <c r="GC1719" s="62"/>
      <c r="GD1719" s="62"/>
      <c r="GE1719" s="62"/>
      <c r="GF1719" s="62"/>
      <c r="GG1719" s="62"/>
      <c r="GH1719" s="62"/>
      <c r="GI1719" s="62"/>
      <c r="GJ1719" s="62"/>
      <c r="GK1719" s="62"/>
      <c r="GL1719" s="62"/>
      <c r="GM1719" s="62"/>
      <c r="GN1719" s="62"/>
      <c r="GO1719" s="62"/>
      <c r="GP1719" s="62"/>
      <c r="GQ1719" s="62"/>
      <c r="GR1719" s="62"/>
      <c r="GS1719" s="62"/>
      <c r="GT1719" s="62"/>
      <c r="GU1719" s="62"/>
      <c r="GV1719" s="62"/>
      <c r="GW1719" s="62"/>
      <c r="GX1719" s="62"/>
      <c r="GY1719" s="62"/>
      <c r="GZ1719" s="62"/>
      <c r="HA1719" s="62"/>
      <c r="HB1719" s="62"/>
      <c r="HC1719" s="62"/>
      <c r="HD1719" s="62"/>
      <c r="HE1719" s="62"/>
      <c r="HF1719" s="62"/>
      <c r="HG1719" s="62"/>
      <c r="HH1719" s="62"/>
      <c r="HI1719" s="62"/>
      <c r="HJ1719" s="62"/>
      <c r="HK1719" s="62"/>
      <c r="HL1719" s="62"/>
      <c r="HM1719" s="62"/>
      <c r="HN1719" s="62"/>
      <c r="HO1719" s="62"/>
      <c r="HP1719" s="62"/>
      <c r="HQ1719" s="62"/>
      <c r="HR1719" s="62"/>
      <c r="HS1719" s="62"/>
      <c r="HT1719" s="62"/>
      <c r="HU1719" s="62"/>
      <c r="HV1719" s="62"/>
      <c r="HW1719" s="62"/>
      <c r="HX1719" s="62"/>
      <c r="HY1719" s="62"/>
      <c r="HZ1719" s="62"/>
      <c r="IA1719" s="62"/>
      <c r="IB1719" s="62"/>
      <c r="IC1719" s="62"/>
      <c r="ID1719" s="62"/>
      <c r="IE1719" s="62"/>
      <c r="IF1719" s="62"/>
      <c r="IG1719" s="62"/>
      <c r="IH1719" s="62"/>
      <c r="II1719" s="62"/>
      <c r="IJ1719" s="62"/>
      <c r="IK1719" s="62"/>
      <c r="IL1719" s="62"/>
      <c r="IM1719" s="62"/>
      <c r="IN1719" s="62"/>
      <c r="IO1719" s="62"/>
      <c r="IP1719" s="62"/>
      <c r="IQ1719" s="62"/>
      <c r="IR1719" s="62"/>
      <c r="IS1719" s="62"/>
      <c r="IT1719" s="62"/>
      <c r="IU1719" s="62"/>
      <c r="IV1719" s="62"/>
    </row>
    <row r="1720" spans="1:256" s="335" customFormat="1" x14ac:dyDescent="0.2">
      <c r="A1720" s="271" t="s">
        <v>1247</v>
      </c>
      <c r="B1720" s="272">
        <v>40575.375</v>
      </c>
      <c r="C1720" s="272">
        <v>40576.881944444445</v>
      </c>
      <c r="D1720" s="271" t="s">
        <v>1592</v>
      </c>
      <c r="E1720" s="271" t="s">
        <v>1593</v>
      </c>
      <c r="F1720" s="271"/>
      <c r="G1720" s="271">
        <v>50</v>
      </c>
      <c r="H1720" s="271"/>
      <c r="I1720" s="271"/>
      <c r="J1720" s="271"/>
      <c r="K1720" s="271"/>
      <c r="L1720" s="271"/>
      <c r="M1720" s="271">
        <v>256</v>
      </c>
      <c r="N1720" s="271"/>
      <c r="O1720" s="271">
        <v>68.400000000000006</v>
      </c>
      <c r="P1720" s="271"/>
      <c r="Q1720" s="271">
        <v>115</v>
      </c>
      <c r="R1720" s="271" t="s">
        <v>1784</v>
      </c>
      <c r="S1720" s="271">
        <v>1.4999999999999999E-2</v>
      </c>
      <c r="T1720" s="271"/>
      <c r="U1720" s="271">
        <v>0.5</v>
      </c>
      <c r="V1720" s="271"/>
      <c r="W1720" s="271">
        <v>9.6</v>
      </c>
      <c r="X1720" s="271"/>
      <c r="Y1720" s="271">
        <v>803</v>
      </c>
      <c r="Z1720" s="271"/>
      <c r="AA1720" s="271">
        <v>1330</v>
      </c>
      <c r="AB1720" s="271"/>
      <c r="AC1720" s="271">
        <v>4550</v>
      </c>
      <c r="AD1720" s="271" t="s">
        <v>1784</v>
      </c>
      <c r="AE1720" s="271">
        <v>20</v>
      </c>
      <c r="AF1720" s="271" t="s">
        <v>1784</v>
      </c>
      <c r="AG1720" s="271">
        <v>20</v>
      </c>
      <c r="AH1720" s="271" t="s">
        <v>1784</v>
      </c>
      <c r="AI1720" s="271">
        <v>5</v>
      </c>
      <c r="AJ1720" s="271" t="s">
        <v>1784</v>
      </c>
      <c r="AK1720" s="271">
        <v>2.5</v>
      </c>
      <c r="AL1720" s="271"/>
      <c r="AM1720" s="271">
        <v>8.15</v>
      </c>
      <c r="AN1720" s="271"/>
      <c r="AO1720" s="271">
        <v>227</v>
      </c>
      <c r="AP1720" s="271"/>
      <c r="AQ1720" s="271">
        <v>13</v>
      </c>
      <c r="AR1720" s="271"/>
      <c r="AS1720" s="271"/>
      <c r="AT1720" s="271"/>
      <c r="AU1720" s="271"/>
      <c r="AV1720" s="271"/>
      <c r="AW1720" s="271"/>
      <c r="AX1720" s="271"/>
      <c r="AY1720" s="271"/>
      <c r="AZ1720" s="271"/>
      <c r="BA1720" s="271">
        <v>6</v>
      </c>
      <c r="BB1720" s="271"/>
      <c r="BC1720" s="271"/>
      <c r="BD1720" s="271"/>
      <c r="BE1720" s="271"/>
      <c r="BF1720" s="271"/>
      <c r="BG1720" s="271"/>
      <c r="BH1720" s="271"/>
      <c r="BI1720" s="271"/>
      <c r="BJ1720" s="271"/>
      <c r="BK1720" s="271"/>
      <c r="BL1720" s="271"/>
      <c r="BM1720" s="271"/>
      <c r="BN1720" s="271"/>
      <c r="BO1720" s="271"/>
      <c r="BP1720" s="271"/>
      <c r="BQ1720" s="271"/>
      <c r="BR1720" s="271"/>
      <c r="BS1720" s="271"/>
      <c r="BT1720" s="271"/>
      <c r="BU1720" s="271"/>
      <c r="BV1720" s="271"/>
      <c r="BW1720" s="271"/>
      <c r="BX1720" s="271"/>
      <c r="BY1720" s="271"/>
      <c r="BZ1720" s="271"/>
      <c r="CA1720" s="271">
        <v>11</v>
      </c>
      <c r="CB1720" s="271"/>
      <c r="CC1720" s="271">
        <v>0.39</v>
      </c>
      <c r="CD1720" s="271" t="s">
        <v>1784</v>
      </c>
      <c r="CE1720" s="271">
        <v>20</v>
      </c>
      <c r="CF1720" s="271"/>
      <c r="CG1720" s="271"/>
      <c r="CH1720" s="271"/>
      <c r="CI1720" s="271"/>
      <c r="CJ1720" s="271"/>
      <c r="CK1720" s="271"/>
      <c r="CL1720" s="271"/>
      <c r="CM1720" s="271"/>
      <c r="CN1720" s="271"/>
      <c r="CO1720" s="271"/>
      <c r="CP1720" s="271"/>
      <c r="CQ1720" s="271"/>
      <c r="CR1720" s="271"/>
      <c r="CS1720" s="271"/>
      <c r="CT1720" s="271"/>
      <c r="CU1720" s="271"/>
      <c r="CV1720" s="271"/>
      <c r="CW1720" s="271"/>
      <c r="CX1720" s="271"/>
      <c r="CY1720" s="271"/>
      <c r="CZ1720" s="271"/>
      <c r="DA1720" s="271"/>
      <c r="DB1720" s="271"/>
      <c r="DC1720" s="271"/>
      <c r="DD1720" s="271"/>
      <c r="DE1720" s="271"/>
      <c r="DF1720" s="271"/>
      <c r="DG1720" s="271"/>
      <c r="DH1720" s="271"/>
      <c r="DI1720" s="271"/>
      <c r="DJ1720" s="271"/>
      <c r="DK1720" s="271"/>
      <c r="DL1720" s="271"/>
      <c r="DM1720" s="271"/>
      <c r="DN1720" s="271"/>
      <c r="DO1720" s="271"/>
      <c r="DP1720" s="271"/>
      <c r="DQ1720" s="271"/>
      <c r="DR1720" s="271"/>
      <c r="DS1720" s="271"/>
      <c r="DT1720" s="271"/>
      <c r="DU1720" s="271"/>
      <c r="DV1720" s="271"/>
      <c r="DW1720" s="271"/>
      <c r="DX1720" s="271"/>
      <c r="DY1720" s="271"/>
      <c r="DZ1720" s="271"/>
      <c r="EA1720" s="271"/>
      <c r="EB1720" s="271"/>
      <c r="EC1720" s="271"/>
      <c r="ED1720" s="271"/>
      <c r="EE1720" s="271"/>
      <c r="EF1720" s="271"/>
      <c r="EG1720" s="271"/>
      <c r="EH1720" s="271"/>
      <c r="EI1720" s="271"/>
      <c r="EJ1720" s="271"/>
      <c r="EK1720" s="271"/>
      <c r="EL1720" s="271"/>
      <c r="EM1720" s="271"/>
      <c r="EN1720" s="271"/>
      <c r="EO1720" s="271"/>
      <c r="EP1720" s="271"/>
      <c r="EQ1720" s="271"/>
      <c r="ER1720" s="271"/>
      <c r="ES1720" s="271"/>
      <c r="ET1720" s="271"/>
      <c r="EU1720" s="271"/>
      <c r="EV1720" s="271"/>
      <c r="EW1720" s="271"/>
      <c r="EX1720" s="271"/>
      <c r="EY1720" s="271"/>
      <c r="EZ1720" s="271"/>
      <c r="FA1720" s="271"/>
      <c r="FB1720" s="271"/>
      <c r="FC1720" s="271"/>
      <c r="FD1720" s="271"/>
      <c r="FE1720" s="271"/>
      <c r="FF1720" s="271"/>
      <c r="FG1720" s="271"/>
      <c r="FH1720" s="271"/>
      <c r="FI1720" s="271"/>
      <c r="FJ1720" s="271"/>
      <c r="FK1720" s="271"/>
      <c r="FL1720" s="271"/>
      <c r="FM1720" s="271"/>
      <c r="FN1720" s="271"/>
      <c r="FO1720" s="271"/>
      <c r="FP1720" s="271"/>
      <c r="FQ1720" s="271"/>
      <c r="FR1720" s="271"/>
      <c r="FS1720" s="271"/>
      <c r="FT1720" s="271"/>
      <c r="FU1720" s="271"/>
      <c r="FV1720" s="271"/>
      <c r="FW1720" s="271"/>
      <c r="FX1720" s="271"/>
      <c r="FY1720" s="271"/>
      <c r="FZ1720" s="271"/>
      <c r="GA1720" s="271"/>
      <c r="GB1720" s="271"/>
      <c r="GC1720" s="271"/>
      <c r="GD1720" s="271"/>
      <c r="GE1720" s="271"/>
      <c r="GF1720" s="271"/>
      <c r="GG1720" s="271"/>
      <c r="GH1720" s="271"/>
      <c r="GI1720" s="271"/>
      <c r="GJ1720" s="271"/>
      <c r="GK1720" s="271"/>
      <c r="GL1720" s="271"/>
      <c r="GM1720" s="271"/>
      <c r="GN1720" s="271"/>
      <c r="GO1720" s="271"/>
      <c r="GP1720" s="271"/>
      <c r="GQ1720" s="271"/>
      <c r="GR1720" s="271"/>
      <c r="GS1720" s="271"/>
      <c r="GT1720" s="271"/>
      <c r="GU1720" s="271"/>
      <c r="GV1720" s="271"/>
      <c r="GW1720" s="271"/>
      <c r="GX1720" s="271"/>
      <c r="GY1720" s="271"/>
      <c r="GZ1720" s="271"/>
      <c r="HA1720" s="271"/>
      <c r="HB1720" s="271"/>
      <c r="HC1720" s="271"/>
      <c r="HD1720" s="271"/>
      <c r="HE1720" s="271"/>
      <c r="HF1720" s="271"/>
      <c r="HG1720" s="271"/>
      <c r="HH1720" s="271"/>
      <c r="HI1720" s="271"/>
      <c r="HJ1720" s="271"/>
      <c r="HK1720" s="271"/>
      <c r="HL1720" s="271"/>
      <c r="HM1720" s="271"/>
      <c r="HN1720" s="271"/>
      <c r="HO1720" s="271"/>
      <c r="HP1720" s="271"/>
      <c r="HQ1720" s="271"/>
      <c r="HR1720" s="271"/>
      <c r="HS1720" s="271"/>
      <c r="HT1720" s="271"/>
      <c r="HU1720" s="271"/>
      <c r="HV1720" s="271"/>
      <c r="HW1720" s="271"/>
      <c r="HX1720" s="271"/>
      <c r="HY1720" s="271"/>
      <c r="HZ1720" s="271"/>
      <c r="IA1720" s="271"/>
      <c r="IB1720" s="271"/>
      <c r="IC1720" s="271"/>
      <c r="ID1720" s="271"/>
      <c r="IE1720" s="271"/>
      <c r="IF1720" s="271"/>
      <c r="IG1720" s="271"/>
      <c r="IH1720" s="271"/>
      <c r="II1720" s="271"/>
      <c r="IJ1720" s="271"/>
      <c r="IK1720" s="271"/>
      <c r="IL1720" s="271"/>
      <c r="IM1720" s="271"/>
      <c r="IN1720" s="271"/>
      <c r="IO1720" s="271"/>
      <c r="IP1720" s="271"/>
      <c r="IQ1720" s="271"/>
      <c r="IR1720" s="271"/>
      <c r="IS1720" s="271"/>
      <c r="IT1720" s="271"/>
      <c r="IU1720" s="271"/>
      <c r="IV1720" s="271"/>
    </row>
    <row r="1721" spans="1:256" s="335" customFormat="1" x14ac:dyDescent="0.2">
      <c r="A1721" s="271" t="s">
        <v>1247</v>
      </c>
      <c r="B1721" s="272">
        <v>40592.368055555555</v>
      </c>
      <c r="C1721" s="271"/>
      <c r="D1721" s="271" t="s">
        <v>1594</v>
      </c>
      <c r="E1721" s="271"/>
      <c r="F1721" s="271"/>
      <c r="G1721" s="271">
        <v>70</v>
      </c>
      <c r="H1721" s="271"/>
      <c r="I1721" s="271"/>
      <c r="J1721" s="271"/>
      <c r="K1721" s="271">
        <v>41</v>
      </c>
      <c r="L1721" s="271"/>
      <c r="M1721" s="271"/>
      <c r="N1721" s="271"/>
      <c r="O1721" s="271"/>
      <c r="P1721" s="271"/>
      <c r="Q1721" s="271"/>
      <c r="R1721" s="271"/>
      <c r="S1721" s="271"/>
      <c r="T1721" s="271"/>
      <c r="U1721" s="271"/>
      <c r="V1721" s="271"/>
      <c r="W1721" s="271"/>
      <c r="X1721" s="271"/>
      <c r="Y1721" s="271"/>
      <c r="Z1721" s="271"/>
      <c r="AA1721" s="271"/>
      <c r="AB1721" s="271"/>
      <c r="AC1721" s="271"/>
      <c r="AD1721" s="271"/>
      <c r="AE1721" s="271"/>
      <c r="AF1721" s="271"/>
      <c r="AG1721" s="271"/>
      <c r="AH1721" s="271"/>
      <c r="AI1721" s="271"/>
      <c r="AJ1721" s="271"/>
      <c r="AK1721" s="271"/>
      <c r="AL1721" s="271"/>
      <c r="AM1721" s="271"/>
      <c r="AN1721" s="271"/>
      <c r="AO1721" s="271"/>
      <c r="AP1721" s="271"/>
      <c r="AQ1721" s="271"/>
      <c r="AR1721" s="271"/>
      <c r="AS1721" s="271"/>
      <c r="AT1721" s="271"/>
      <c r="AU1721" s="271"/>
      <c r="AV1721" s="271"/>
      <c r="AW1721" s="271"/>
      <c r="AX1721" s="271"/>
      <c r="AY1721" s="271"/>
      <c r="AZ1721" s="271"/>
      <c r="BA1721" s="271"/>
      <c r="BB1721" s="271"/>
      <c r="BC1721" s="271"/>
      <c r="BD1721" s="271"/>
      <c r="BE1721" s="271"/>
      <c r="BF1721" s="271"/>
      <c r="BG1721" s="271"/>
      <c r="BH1721" s="271"/>
      <c r="BI1721" s="271"/>
      <c r="BJ1721" s="271"/>
      <c r="BK1721" s="271"/>
      <c r="BL1721" s="271"/>
      <c r="BM1721" s="271"/>
      <c r="BN1721" s="271"/>
      <c r="BO1721" s="271"/>
      <c r="BP1721" s="271"/>
      <c r="BQ1721" s="271"/>
      <c r="BR1721" s="271"/>
      <c r="BS1721" s="271"/>
      <c r="BT1721" s="271"/>
      <c r="BU1721" s="271"/>
      <c r="BV1721" s="271"/>
      <c r="BW1721" s="271"/>
      <c r="BX1721" s="271" t="s">
        <v>1784</v>
      </c>
      <c r="BY1721" s="271">
        <v>1.9</v>
      </c>
      <c r="BZ1721" s="271"/>
      <c r="CA1721" s="271"/>
      <c r="CB1721" s="271"/>
      <c r="CC1721" s="271"/>
      <c r="CD1721" s="271"/>
      <c r="CE1721" s="271"/>
      <c r="CF1721" s="271"/>
      <c r="CG1721" s="271"/>
      <c r="CH1721" s="271"/>
      <c r="CI1721" s="271"/>
      <c r="CJ1721" s="271"/>
      <c r="CK1721" s="271"/>
      <c r="CL1721" s="271"/>
      <c r="CM1721" s="271"/>
      <c r="CN1721" s="271"/>
      <c r="CO1721" s="271"/>
      <c r="CP1721" s="271"/>
      <c r="CQ1721" s="271"/>
      <c r="CR1721" s="271"/>
      <c r="CS1721" s="271"/>
      <c r="CT1721" s="271"/>
      <c r="CU1721" s="271"/>
      <c r="CV1721" s="271"/>
      <c r="CW1721" s="271"/>
      <c r="CX1721" s="271"/>
      <c r="CY1721" s="271"/>
      <c r="CZ1721" s="271"/>
      <c r="DA1721" s="271"/>
      <c r="DB1721" s="271"/>
      <c r="DC1721" s="271"/>
      <c r="DD1721" s="271"/>
      <c r="DE1721" s="271"/>
      <c r="DF1721" s="271"/>
      <c r="DG1721" s="271"/>
      <c r="DH1721" s="271"/>
      <c r="DI1721" s="271"/>
      <c r="DJ1721" s="271"/>
      <c r="DK1721" s="271"/>
      <c r="DL1721" s="271"/>
      <c r="DM1721" s="271"/>
      <c r="DN1721" s="271"/>
      <c r="DO1721" s="271"/>
      <c r="DP1721" s="271"/>
      <c r="DQ1721" s="271"/>
      <c r="DR1721" s="271"/>
      <c r="DS1721" s="271"/>
      <c r="DT1721" s="271"/>
      <c r="DU1721" s="271"/>
      <c r="DV1721" s="271"/>
      <c r="DW1721" s="271"/>
      <c r="DX1721" s="271"/>
      <c r="DY1721" s="271"/>
      <c r="DZ1721" s="271"/>
      <c r="EA1721" s="271"/>
      <c r="EB1721" s="271"/>
      <c r="EC1721" s="271"/>
      <c r="ED1721" s="271"/>
      <c r="EE1721" s="271"/>
      <c r="EF1721" s="271"/>
      <c r="EG1721" s="271"/>
      <c r="EH1721" s="271"/>
      <c r="EI1721" s="271"/>
      <c r="EJ1721" s="271"/>
      <c r="EK1721" s="271"/>
      <c r="EL1721" s="271"/>
      <c r="EM1721" s="271"/>
      <c r="EN1721" s="271"/>
      <c r="EO1721" s="271"/>
      <c r="EP1721" s="271"/>
      <c r="EQ1721" s="271"/>
      <c r="ER1721" s="271"/>
      <c r="ES1721" s="271"/>
      <c r="ET1721" s="271"/>
      <c r="EU1721" s="271"/>
      <c r="EV1721" s="271"/>
      <c r="EW1721" s="271"/>
      <c r="EX1721" s="271"/>
      <c r="EY1721" s="271"/>
      <c r="EZ1721" s="271"/>
      <c r="FA1721" s="271"/>
      <c r="FB1721" s="271"/>
      <c r="FC1721" s="271"/>
      <c r="FD1721" s="271"/>
      <c r="FE1721" s="271"/>
      <c r="FF1721" s="271"/>
      <c r="FG1721" s="271"/>
      <c r="FH1721" s="271"/>
      <c r="FI1721" s="271"/>
      <c r="FJ1721" s="271"/>
      <c r="FK1721" s="271"/>
      <c r="FL1721" s="271"/>
      <c r="FM1721" s="271"/>
      <c r="FN1721" s="271"/>
      <c r="FO1721" s="271"/>
      <c r="FP1721" s="271"/>
      <c r="FQ1721" s="271"/>
      <c r="FR1721" s="271"/>
      <c r="FS1721" s="271"/>
      <c r="FT1721" s="271"/>
      <c r="FU1721" s="271"/>
      <c r="FV1721" s="271"/>
      <c r="FW1721" s="271"/>
      <c r="FX1721" s="271"/>
      <c r="FY1721" s="271"/>
      <c r="FZ1721" s="271"/>
      <c r="GA1721" s="271"/>
      <c r="GB1721" s="271"/>
      <c r="GC1721" s="271"/>
      <c r="GD1721" s="271"/>
      <c r="GE1721" s="271"/>
      <c r="GF1721" s="271"/>
      <c r="GG1721" s="271"/>
      <c r="GH1721" s="271"/>
      <c r="GI1721" s="271"/>
      <c r="GJ1721" s="271"/>
      <c r="GK1721" s="271"/>
      <c r="GL1721" s="271"/>
      <c r="GM1721" s="271"/>
      <c r="GN1721" s="271"/>
      <c r="GO1721" s="271"/>
      <c r="GP1721" s="271"/>
      <c r="GQ1721" s="271"/>
      <c r="GR1721" s="271"/>
      <c r="GS1721" s="271"/>
      <c r="GT1721" s="271"/>
      <c r="GU1721" s="271"/>
      <c r="GV1721" s="271"/>
      <c r="GW1721" s="271"/>
      <c r="GX1721" s="271"/>
      <c r="GY1721" s="271"/>
      <c r="GZ1721" s="271"/>
      <c r="HA1721" s="271"/>
      <c r="HB1721" s="271"/>
      <c r="HC1721" s="271"/>
      <c r="HD1721" s="271"/>
      <c r="HE1721" s="271"/>
      <c r="HF1721" s="271"/>
      <c r="HG1721" s="271"/>
      <c r="HH1721" s="271"/>
      <c r="HI1721" s="271"/>
      <c r="HJ1721" s="271"/>
      <c r="HK1721" s="271"/>
      <c r="HL1721" s="271"/>
      <c r="HM1721" s="271"/>
      <c r="HN1721" s="271"/>
      <c r="HO1721" s="271"/>
      <c r="HP1721" s="271"/>
      <c r="HQ1721" s="271"/>
      <c r="HR1721" s="271"/>
      <c r="HS1721" s="271"/>
      <c r="HT1721" s="271"/>
      <c r="HU1721" s="271"/>
      <c r="HV1721" s="271"/>
      <c r="HW1721" s="271"/>
      <c r="HX1721" s="271"/>
      <c r="HY1721" s="271"/>
      <c r="HZ1721" s="271"/>
      <c r="IA1721" s="271"/>
      <c r="IB1721" s="271"/>
      <c r="IC1721" s="271"/>
      <c r="ID1721" s="271"/>
      <c r="IE1721" s="271"/>
      <c r="IF1721" s="271"/>
      <c r="IG1721" s="271"/>
      <c r="IH1721" s="271"/>
      <c r="II1721" s="271"/>
      <c r="IJ1721" s="271"/>
      <c r="IK1721" s="271"/>
      <c r="IL1721" s="271"/>
      <c r="IM1721" s="271"/>
      <c r="IN1721" s="271"/>
      <c r="IO1721" s="271"/>
      <c r="IP1721" s="271"/>
      <c r="IQ1721" s="271"/>
      <c r="IR1721" s="271"/>
      <c r="IS1721" s="271"/>
      <c r="IT1721" s="271"/>
      <c r="IU1721" s="271"/>
      <c r="IV1721" s="271"/>
    </row>
    <row r="1722" spans="1:256" s="335" customFormat="1" x14ac:dyDescent="0.2">
      <c r="A1722" s="271" t="s">
        <v>1247</v>
      </c>
      <c r="B1722" s="272">
        <v>40594.597222222219</v>
      </c>
      <c r="C1722" s="272">
        <v>40596.559027777781</v>
      </c>
      <c r="D1722" s="271" t="s">
        <v>1595</v>
      </c>
      <c r="E1722" s="271" t="s">
        <v>1596</v>
      </c>
      <c r="F1722" s="271"/>
      <c r="G1722" s="271">
        <v>50</v>
      </c>
      <c r="H1722" s="271"/>
      <c r="I1722" s="271"/>
      <c r="J1722" s="271"/>
      <c r="K1722" s="271"/>
      <c r="L1722" s="271"/>
      <c r="M1722" s="271">
        <v>2702</v>
      </c>
      <c r="N1722" s="271" t="s">
        <v>1934</v>
      </c>
      <c r="O1722" s="271">
        <v>253</v>
      </c>
      <c r="P1722" s="271"/>
      <c r="Q1722" s="271">
        <v>690</v>
      </c>
      <c r="R1722" s="271" t="s">
        <v>1784</v>
      </c>
      <c r="S1722" s="271">
        <v>1.4999999999999999E-2</v>
      </c>
      <c r="T1722" s="271"/>
      <c r="U1722" s="271">
        <v>1.0900000000000001</v>
      </c>
      <c r="V1722" s="271"/>
      <c r="W1722" s="271">
        <v>41.8</v>
      </c>
      <c r="X1722" s="271"/>
      <c r="Y1722" s="271">
        <v>1470</v>
      </c>
      <c r="Z1722" s="271"/>
      <c r="AA1722" s="271">
        <v>2530</v>
      </c>
      <c r="AB1722" s="271"/>
      <c r="AC1722" s="271">
        <v>7700</v>
      </c>
      <c r="AD1722" s="271" t="s">
        <v>1784</v>
      </c>
      <c r="AE1722" s="271">
        <v>20</v>
      </c>
      <c r="AF1722" s="271"/>
      <c r="AG1722" s="271">
        <v>150</v>
      </c>
      <c r="AH1722" s="271"/>
      <c r="AI1722" s="271">
        <v>57</v>
      </c>
      <c r="AJ1722" s="271" t="s">
        <v>1784</v>
      </c>
      <c r="AK1722" s="271">
        <v>2.5</v>
      </c>
      <c r="AL1722" s="271"/>
      <c r="AM1722" s="271">
        <v>7.62</v>
      </c>
      <c r="AN1722" s="271"/>
      <c r="AO1722" s="271">
        <v>215</v>
      </c>
      <c r="AP1722" s="271"/>
      <c r="AQ1722" s="271">
        <v>79</v>
      </c>
      <c r="AR1722" s="271"/>
      <c r="AS1722" s="271"/>
      <c r="AT1722" s="271"/>
      <c r="AU1722" s="271"/>
      <c r="AV1722" s="271"/>
      <c r="AW1722" s="271"/>
      <c r="AX1722" s="271"/>
      <c r="AY1722" s="271"/>
      <c r="AZ1722" s="271"/>
      <c r="BA1722" s="271">
        <v>24</v>
      </c>
      <c r="BB1722" s="271"/>
      <c r="BC1722" s="271"/>
      <c r="BD1722" s="271"/>
      <c r="BE1722" s="271"/>
      <c r="BF1722" s="271"/>
      <c r="BG1722" s="271"/>
      <c r="BH1722" s="271"/>
      <c r="BI1722" s="271"/>
      <c r="BJ1722" s="271"/>
      <c r="BK1722" s="271"/>
      <c r="BL1722" s="271"/>
      <c r="BM1722" s="271"/>
      <c r="BN1722" s="271"/>
      <c r="BO1722" s="271"/>
      <c r="BP1722" s="271"/>
      <c r="BQ1722" s="271"/>
      <c r="BR1722" s="271"/>
      <c r="BS1722" s="271"/>
      <c r="BT1722" s="271"/>
      <c r="BU1722" s="271"/>
      <c r="BV1722" s="271"/>
      <c r="BW1722" s="271"/>
      <c r="BX1722" s="271"/>
      <c r="BY1722" s="271"/>
      <c r="BZ1722" s="271"/>
      <c r="CA1722" s="271">
        <v>53</v>
      </c>
      <c r="CB1722" s="271"/>
      <c r="CC1722" s="271">
        <v>0.78</v>
      </c>
      <c r="CD1722" s="271" t="s">
        <v>1784</v>
      </c>
      <c r="CE1722" s="271">
        <v>20</v>
      </c>
      <c r="CF1722" s="271"/>
      <c r="CG1722" s="271"/>
      <c r="CH1722" s="271"/>
      <c r="CI1722" s="271"/>
      <c r="CJ1722" s="271"/>
      <c r="CK1722" s="271"/>
      <c r="CL1722" s="271"/>
      <c r="CM1722" s="271"/>
      <c r="CN1722" s="271"/>
      <c r="CO1722" s="271"/>
      <c r="CP1722" s="271"/>
      <c r="CQ1722" s="271"/>
      <c r="CR1722" s="271"/>
      <c r="CS1722" s="271"/>
      <c r="CT1722" s="271"/>
      <c r="CU1722" s="271"/>
      <c r="CV1722" s="271"/>
      <c r="CW1722" s="271"/>
      <c r="CX1722" s="271"/>
      <c r="CY1722" s="271"/>
      <c r="CZ1722" s="271"/>
      <c r="DA1722" s="271"/>
      <c r="DB1722" s="271"/>
      <c r="DC1722" s="271"/>
      <c r="DD1722" s="271"/>
      <c r="DE1722" s="271"/>
      <c r="DF1722" s="271"/>
      <c r="DG1722" s="271"/>
      <c r="DH1722" s="271"/>
      <c r="DI1722" s="271"/>
      <c r="DJ1722" s="271"/>
      <c r="DK1722" s="271"/>
      <c r="DL1722" s="271"/>
      <c r="DM1722" s="271"/>
      <c r="DN1722" s="271"/>
      <c r="DO1722" s="271"/>
      <c r="DP1722" s="271"/>
      <c r="DQ1722" s="271"/>
      <c r="DR1722" s="271"/>
      <c r="DS1722" s="271"/>
      <c r="DT1722" s="271"/>
      <c r="DU1722" s="271"/>
      <c r="DV1722" s="271"/>
      <c r="DW1722" s="271"/>
      <c r="DX1722" s="271"/>
      <c r="DY1722" s="271"/>
      <c r="DZ1722" s="271"/>
      <c r="EA1722" s="271"/>
      <c r="EB1722" s="271"/>
      <c r="EC1722" s="271"/>
      <c r="ED1722" s="271"/>
      <c r="EE1722" s="271"/>
      <c r="EF1722" s="271"/>
      <c r="EG1722" s="271"/>
      <c r="EH1722" s="271"/>
      <c r="EI1722" s="271"/>
      <c r="EJ1722" s="271"/>
      <c r="EK1722" s="271"/>
      <c r="EL1722" s="271"/>
      <c r="EM1722" s="271"/>
      <c r="EN1722" s="271"/>
      <c r="EO1722" s="271"/>
      <c r="EP1722" s="271"/>
      <c r="EQ1722" s="271"/>
      <c r="ER1722" s="271"/>
      <c r="ES1722" s="271"/>
      <c r="ET1722" s="271"/>
      <c r="EU1722" s="271"/>
      <c r="EV1722" s="271"/>
      <c r="EW1722" s="271"/>
      <c r="EX1722" s="271"/>
      <c r="EY1722" s="271"/>
      <c r="EZ1722" s="271"/>
      <c r="FA1722" s="271"/>
      <c r="FB1722" s="271"/>
      <c r="FC1722" s="271"/>
      <c r="FD1722" s="271"/>
      <c r="FE1722" s="271"/>
      <c r="FF1722" s="271"/>
      <c r="FG1722" s="271"/>
      <c r="FH1722" s="271"/>
      <c r="FI1722" s="271"/>
      <c r="FJ1722" s="271"/>
      <c r="FK1722" s="271"/>
      <c r="FL1722" s="271"/>
      <c r="FM1722" s="271"/>
      <c r="FN1722" s="271"/>
      <c r="FO1722" s="271"/>
      <c r="FP1722" s="271"/>
      <c r="FQ1722" s="271"/>
      <c r="FR1722" s="271"/>
      <c r="FS1722" s="271"/>
      <c r="FT1722" s="271"/>
      <c r="FU1722" s="271"/>
      <c r="FV1722" s="271"/>
      <c r="FW1722" s="271"/>
      <c r="FX1722" s="271"/>
      <c r="FY1722" s="271"/>
      <c r="FZ1722" s="271"/>
      <c r="GA1722" s="271"/>
      <c r="GB1722" s="271"/>
      <c r="GC1722" s="271"/>
      <c r="GD1722" s="271"/>
      <c r="GE1722" s="271"/>
      <c r="GF1722" s="271"/>
      <c r="GG1722" s="271"/>
      <c r="GH1722" s="271"/>
      <c r="GI1722" s="271"/>
      <c r="GJ1722" s="271"/>
      <c r="GK1722" s="271"/>
      <c r="GL1722" s="271"/>
      <c r="GM1722" s="271"/>
      <c r="GN1722" s="271"/>
      <c r="GO1722" s="271"/>
      <c r="GP1722" s="271"/>
      <c r="GQ1722" s="271"/>
      <c r="GR1722" s="271"/>
      <c r="GS1722" s="271"/>
      <c r="GT1722" s="271"/>
      <c r="GU1722" s="271"/>
      <c r="GV1722" s="271"/>
      <c r="GW1722" s="271"/>
      <c r="GX1722" s="271"/>
      <c r="GY1722" s="271"/>
      <c r="GZ1722" s="271"/>
      <c r="HA1722" s="271"/>
      <c r="HB1722" s="271"/>
      <c r="HC1722" s="271"/>
      <c r="HD1722" s="271"/>
      <c r="HE1722" s="271"/>
      <c r="HF1722" s="271"/>
      <c r="HG1722" s="271"/>
      <c r="HH1722" s="271"/>
      <c r="HI1722" s="271"/>
      <c r="HJ1722" s="271"/>
      <c r="HK1722" s="271"/>
      <c r="HL1722" s="271"/>
      <c r="HM1722" s="271"/>
      <c r="HN1722" s="271"/>
      <c r="HO1722" s="271"/>
      <c r="HP1722" s="271"/>
      <c r="HQ1722" s="271"/>
      <c r="HR1722" s="271"/>
      <c r="HS1722" s="271"/>
      <c r="HT1722" s="271"/>
      <c r="HU1722" s="271"/>
      <c r="HV1722" s="271"/>
      <c r="HW1722" s="271"/>
      <c r="HX1722" s="271"/>
      <c r="HY1722" s="271"/>
      <c r="HZ1722" s="271"/>
      <c r="IA1722" s="271"/>
      <c r="IB1722" s="271"/>
      <c r="IC1722" s="271"/>
      <c r="ID1722" s="271"/>
      <c r="IE1722" s="271"/>
      <c r="IF1722" s="271"/>
      <c r="IG1722" s="271"/>
      <c r="IH1722" s="271"/>
      <c r="II1722" s="271"/>
      <c r="IJ1722" s="271"/>
      <c r="IK1722" s="271"/>
      <c r="IL1722" s="271"/>
      <c r="IM1722" s="271"/>
      <c r="IN1722" s="271"/>
      <c r="IO1722" s="271"/>
      <c r="IP1722" s="271"/>
      <c r="IQ1722" s="271"/>
      <c r="IR1722" s="271"/>
      <c r="IS1722" s="271"/>
      <c r="IT1722" s="271"/>
      <c r="IU1722" s="271"/>
      <c r="IV1722" s="271"/>
    </row>
    <row r="1723" spans="1:256" s="335" customFormat="1" x14ac:dyDescent="0.2">
      <c r="A1723" s="271" t="s">
        <v>1247</v>
      </c>
      <c r="B1723" s="272">
        <v>40604.572916666664</v>
      </c>
      <c r="C1723" s="271"/>
      <c r="D1723" s="271" t="s">
        <v>1597</v>
      </c>
      <c r="E1723" s="271"/>
      <c r="F1723" s="271"/>
      <c r="G1723" s="271">
        <v>70</v>
      </c>
      <c r="H1723" s="271"/>
      <c r="I1723" s="271"/>
      <c r="J1723" s="271"/>
      <c r="K1723" s="271">
        <v>10</v>
      </c>
      <c r="L1723" s="271"/>
      <c r="M1723" s="271"/>
      <c r="N1723" s="271"/>
      <c r="O1723" s="271"/>
      <c r="P1723" s="271"/>
      <c r="Q1723" s="271">
        <v>568</v>
      </c>
      <c r="R1723" s="271"/>
      <c r="S1723" s="271"/>
      <c r="T1723" s="271"/>
      <c r="U1723" s="271">
        <v>0.79</v>
      </c>
      <c r="V1723" s="271"/>
      <c r="W1723" s="271"/>
      <c r="X1723" s="271"/>
      <c r="Y1723" s="271"/>
      <c r="Z1723" s="271"/>
      <c r="AA1723" s="271"/>
      <c r="AB1723" s="271"/>
      <c r="AC1723" s="271"/>
      <c r="AD1723" s="271"/>
      <c r="AE1723" s="271"/>
      <c r="AF1723" s="271"/>
      <c r="AG1723" s="271"/>
      <c r="AH1723" s="271"/>
      <c r="AI1723" s="271"/>
      <c r="AJ1723" s="271"/>
      <c r="AK1723" s="271"/>
      <c r="AL1723" s="271"/>
      <c r="AM1723" s="271"/>
      <c r="AN1723" s="271"/>
      <c r="AO1723" s="271"/>
      <c r="AP1723" s="271"/>
      <c r="AQ1723" s="271"/>
      <c r="AR1723" s="271"/>
      <c r="AS1723" s="271"/>
      <c r="AT1723" s="271"/>
      <c r="AU1723" s="271"/>
      <c r="AV1723" s="271"/>
      <c r="AW1723" s="271"/>
      <c r="AX1723" s="271"/>
      <c r="AY1723" s="271"/>
      <c r="AZ1723" s="271"/>
      <c r="BA1723" s="271"/>
      <c r="BB1723" s="271"/>
      <c r="BC1723" s="271"/>
      <c r="BD1723" s="271"/>
      <c r="BE1723" s="271"/>
      <c r="BF1723" s="271"/>
      <c r="BG1723" s="271"/>
      <c r="BH1723" s="271"/>
      <c r="BI1723" s="271"/>
      <c r="BJ1723" s="271"/>
      <c r="BK1723" s="271"/>
      <c r="BL1723" s="271"/>
      <c r="BM1723" s="271"/>
      <c r="BN1723" s="271"/>
      <c r="BO1723" s="271">
        <v>9.1999999999999998E-2</v>
      </c>
      <c r="BP1723" s="271"/>
      <c r="BQ1723" s="271"/>
      <c r="BR1723" s="271"/>
      <c r="BS1723" s="271"/>
      <c r="BT1723" s="271"/>
      <c r="BU1723" s="271"/>
      <c r="BV1723" s="271"/>
      <c r="BW1723" s="271"/>
      <c r="BX1723" s="271"/>
      <c r="BY1723" s="271"/>
      <c r="BZ1723" s="271"/>
      <c r="CA1723" s="271"/>
      <c r="CB1723" s="271"/>
      <c r="CC1723" s="271"/>
      <c r="CD1723" s="271"/>
      <c r="CE1723" s="271"/>
      <c r="CF1723" s="271"/>
      <c r="CG1723" s="271">
        <v>12.42</v>
      </c>
      <c r="CH1723" s="271"/>
      <c r="CI1723" s="271">
        <v>7.38</v>
      </c>
      <c r="CJ1723" s="271"/>
      <c r="CK1723" s="271">
        <v>5002</v>
      </c>
      <c r="CL1723" s="271"/>
      <c r="CM1723" s="271"/>
      <c r="CN1723" s="271"/>
      <c r="CO1723" s="271"/>
      <c r="CP1723" s="271"/>
      <c r="CQ1723" s="271"/>
      <c r="CR1723" s="271"/>
      <c r="CS1723" s="271"/>
      <c r="CT1723" s="271"/>
      <c r="CU1723" s="271"/>
      <c r="CV1723" s="271"/>
      <c r="CW1723" s="271"/>
      <c r="CX1723" s="271"/>
      <c r="CY1723" s="271"/>
      <c r="CZ1723" s="271"/>
      <c r="DA1723" s="271"/>
      <c r="DB1723" s="271"/>
      <c r="DC1723" s="271"/>
      <c r="DD1723" s="271"/>
      <c r="DE1723" s="271"/>
      <c r="DF1723" s="271"/>
      <c r="DG1723" s="271"/>
      <c r="DH1723" s="271"/>
      <c r="DI1723" s="271"/>
      <c r="DJ1723" s="271"/>
      <c r="DK1723" s="271"/>
      <c r="DL1723" s="271"/>
      <c r="DM1723" s="271"/>
      <c r="DN1723" s="271"/>
      <c r="DO1723" s="271"/>
      <c r="DP1723" s="271"/>
      <c r="DQ1723" s="271"/>
      <c r="DR1723" s="271"/>
      <c r="DS1723" s="271"/>
      <c r="DT1723" s="271"/>
      <c r="DU1723" s="271"/>
      <c r="DV1723" s="271"/>
      <c r="DW1723" s="271"/>
      <c r="DX1723" s="271"/>
      <c r="DY1723" s="271"/>
      <c r="DZ1723" s="271"/>
      <c r="EA1723" s="271"/>
      <c r="EB1723" s="271"/>
      <c r="EC1723" s="271"/>
      <c r="ED1723" s="271"/>
      <c r="EE1723" s="271"/>
      <c r="EF1723" s="271"/>
      <c r="EG1723" s="271"/>
      <c r="EH1723" s="271"/>
      <c r="EI1723" s="271"/>
      <c r="EJ1723" s="271"/>
      <c r="EK1723" s="271"/>
      <c r="EL1723" s="271"/>
      <c r="EM1723" s="271"/>
      <c r="EN1723" s="271"/>
      <c r="EO1723" s="271"/>
      <c r="EP1723" s="271"/>
      <c r="EQ1723" s="271"/>
      <c r="ER1723" s="271"/>
      <c r="ES1723" s="271"/>
      <c r="ET1723" s="271"/>
      <c r="EU1723" s="271"/>
      <c r="EV1723" s="271"/>
      <c r="EW1723" s="271"/>
      <c r="EX1723" s="271"/>
      <c r="EY1723" s="271"/>
      <c r="EZ1723" s="271"/>
      <c r="FA1723" s="271"/>
      <c r="FB1723" s="271"/>
      <c r="FC1723" s="271"/>
      <c r="FD1723" s="271"/>
      <c r="FE1723" s="271"/>
      <c r="FF1723" s="271"/>
      <c r="FG1723" s="271"/>
      <c r="FH1723" s="271"/>
      <c r="FI1723" s="271"/>
      <c r="FJ1723" s="271"/>
      <c r="FK1723" s="271"/>
      <c r="FL1723" s="271"/>
      <c r="FM1723" s="271"/>
      <c r="FN1723" s="271"/>
      <c r="FO1723" s="271"/>
      <c r="FP1723" s="271"/>
      <c r="FQ1723" s="271"/>
      <c r="FR1723" s="271"/>
      <c r="FS1723" s="271"/>
      <c r="FT1723" s="271"/>
      <c r="FU1723" s="271"/>
      <c r="FV1723" s="271"/>
      <c r="FW1723" s="271"/>
      <c r="FX1723" s="271"/>
      <c r="FY1723" s="271"/>
      <c r="FZ1723" s="271"/>
      <c r="GA1723" s="271"/>
      <c r="GB1723" s="271"/>
      <c r="GC1723" s="271"/>
      <c r="GD1723" s="271"/>
      <c r="GE1723" s="271"/>
      <c r="GF1723" s="271"/>
      <c r="GG1723" s="271"/>
      <c r="GH1723" s="271"/>
      <c r="GI1723" s="271"/>
      <c r="GJ1723" s="271"/>
      <c r="GK1723" s="271"/>
      <c r="GL1723" s="271"/>
      <c r="GM1723" s="271"/>
      <c r="GN1723" s="271"/>
      <c r="GO1723" s="271"/>
      <c r="GP1723" s="271"/>
      <c r="GQ1723" s="271"/>
      <c r="GR1723" s="271"/>
      <c r="GS1723" s="271"/>
      <c r="GT1723" s="271"/>
      <c r="GU1723" s="271"/>
      <c r="GV1723" s="271"/>
      <c r="GW1723" s="271"/>
      <c r="GX1723" s="271"/>
      <c r="GY1723" s="271"/>
      <c r="GZ1723" s="271"/>
      <c r="HA1723" s="271"/>
      <c r="HB1723" s="271"/>
      <c r="HC1723" s="271"/>
      <c r="HD1723" s="271"/>
      <c r="HE1723" s="271"/>
      <c r="HF1723" s="271"/>
      <c r="HG1723" s="271"/>
      <c r="HH1723" s="271"/>
      <c r="HI1723" s="271"/>
      <c r="HJ1723" s="271"/>
      <c r="HK1723" s="271"/>
      <c r="HL1723" s="271"/>
      <c r="HM1723" s="271"/>
      <c r="HN1723" s="271"/>
      <c r="HO1723" s="271"/>
      <c r="HP1723" s="271"/>
      <c r="HQ1723" s="271"/>
      <c r="HR1723" s="271"/>
      <c r="HS1723" s="271"/>
      <c r="HT1723" s="271"/>
      <c r="HU1723" s="271"/>
      <c r="HV1723" s="271"/>
      <c r="HW1723" s="271"/>
      <c r="HX1723" s="271"/>
      <c r="HY1723" s="271"/>
      <c r="HZ1723" s="271"/>
      <c r="IA1723" s="271"/>
      <c r="IB1723" s="271"/>
      <c r="IC1723" s="271"/>
      <c r="ID1723" s="271"/>
      <c r="IE1723" s="271"/>
      <c r="IF1723" s="271"/>
      <c r="IG1723" s="271"/>
      <c r="IH1723" s="271"/>
      <c r="II1723" s="271"/>
      <c r="IJ1723" s="271"/>
      <c r="IK1723" s="271"/>
      <c r="IL1723" s="271"/>
      <c r="IM1723" s="271"/>
      <c r="IN1723" s="271"/>
      <c r="IO1723" s="271"/>
      <c r="IP1723" s="271"/>
      <c r="IQ1723" s="271"/>
      <c r="IR1723" s="271"/>
      <c r="IS1723" s="271"/>
      <c r="IT1723" s="271"/>
      <c r="IU1723" s="271"/>
      <c r="IV1723" s="271"/>
    </row>
    <row r="1724" spans="1:256" s="335" customFormat="1" x14ac:dyDescent="0.2">
      <c r="A1724" s="271" t="s">
        <v>1247</v>
      </c>
      <c r="B1724" s="272">
        <v>40632.53125</v>
      </c>
      <c r="C1724" s="271"/>
      <c r="D1724" s="271" t="s">
        <v>1598</v>
      </c>
      <c r="E1724" s="271"/>
      <c r="F1724" s="271"/>
      <c r="G1724" s="271">
        <v>70</v>
      </c>
      <c r="H1724" s="271"/>
      <c r="I1724" s="271"/>
      <c r="J1724" s="271"/>
      <c r="K1724" s="271">
        <v>7.7</v>
      </c>
      <c r="L1724" s="271"/>
      <c r="M1724" s="271"/>
      <c r="N1724" s="271"/>
      <c r="O1724" s="271"/>
      <c r="P1724" s="271"/>
      <c r="Q1724" s="271">
        <v>53.6</v>
      </c>
      <c r="R1724" s="271"/>
      <c r="S1724" s="271"/>
      <c r="T1724" s="271"/>
      <c r="U1724" s="271">
        <v>0.46</v>
      </c>
      <c r="V1724" s="271"/>
      <c r="W1724" s="271"/>
      <c r="X1724" s="271"/>
      <c r="Y1724" s="271"/>
      <c r="Z1724" s="271"/>
      <c r="AA1724" s="271"/>
      <c r="AB1724" s="271"/>
      <c r="AC1724" s="271"/>
      <c r="AD1724" s="271"/>
      <c r="AE1724" s="271"/>
      <c r="AF1724" s="271"/>
      <c r="AG1724" s="271"/>
      <c r="AH1724" s="271"/>
      <c r="AI1724" s="271"/>
      <c r="AJ1724" s="271"/>
      <c r="AK1724" s="271"/>
      <c r="AL1724" s="271"/>
      <c r="AM1724" s="271"/>
      <c r="AN1724" s="271"/>
      <c r="AO1724" s="271"/>
      <c r="AP1724" s="271"/>
      <c r="AQ1724" s="271"/>
      <c r="AR1724" s="271"/>
      <c r="AS1724" s="271"/>
      <c r="AT1724" s="271"/>
      <c r="AU1724" s="271"/>
      <c r="AV1724" s="271"/>
      <c r="AW1724" s="271"/>
      <c r="AX1724" s="271"/>
      <c r="AY1724" s="271"/>
      <c r="AZ1724" s="271"/>
      <c r="BA1724" s="271"/>
      <c r="BB1724" s="271"/>
      <c r="BC1724" s="271"/>
      <c r="BD1724" s="271"/>
      <c r="BE1724" s="271"/>
      <c r="BF1724" s="271"/>
      <c r="BG1724" s="271"/>
      <c r="BH1724" s="271"/>
      <c r="BI1724" s="271"/>
      <c r="BJ1724" s="271"/>
      <c r="BK1724" s="271"/>
      <c r="BL1724" s="271"/>
      <c r="BM1724" s="271"/>
      <c r="BN1724" s="271"/>
      <c r="BO1724" s="271">
        <v>3.4000000000000002E-2</v>
      </c>
      <c r="BP1724" s="271"/>
      <c r="BQ1724" s="271"/>
      <c r="BR1724" s="271"/>
      <c r="BS1724" s="271"/>
      <c r="BT1724" s="271"/>
      <c r="BU1724" s="271"/>
      <c r="BV1724" s="271"/>
      <c r="BW1724" s="271"/>
      <c r="BX1724" s="271"/>
      <c r="BY1724" s="271"/>
      <c r="BZ1724" s="271"/>
      <c r="CA1724" s="271"/>
      <c r="CB1724" s="271"/>
      <c r="CC1724" s="271"/>
      <c r="CD1724" s="271"/>
      <c r="CE1724" s="271"/>
      <c r="CF1724" s="271"/>
      <c r="CG1724" s="271">
        <v>13.92</v>
      </c>
      <c r="CH1724" s="271"/>
      <c r="CI1724" s="271">
        <v>7.31</v>
      </c>
      <c r="CJ1724" s="271"/>
      <c r="CK1724" s="271">
        <v>1947</v>
      </c>
      <c r="CL1724" s="271"/>
      <c r="CM1724" s="271"/>
      <c r="CN1724" s="271"/>
      <c r="CO1724" s="271"/>
      <c r="CP1724" s="271"/>
      <c r="CQ1724" s="271"/>
      <c r="CR1724" s="271"/>
      <c r="CS1724" s="271"/>
      <c r="CT1724" s="271"/>
      <c r="CU1724" s="271"/>
      <c r="CV1724" s="271"/>
      <c r="CW1724" s="271"/>
      <c r="CX1724" s="271"/>
      <c r="CY1724" s="271"/>
      <c r="CZ1724" s="271"/>
      <c r="DA1724" s="271"/>
      <c r="DB1724" s="271"/>
      <c r="DC1724" s="271"/>
      <c r="DD1724" s="271"/>
      <c r="DE1724" s="271"/>
      <c r="DF1724" s="271"/>
      <c r="DG1724" s="271"/>
      <c r="DH1724" s="271"/>
      <c r="DI1724" s="271"/>
      <c r="DJ1724" s="271"/>
      <c r="DK1724" s="271"/>
      <c r="DL1724" s="271"/>
      <c r="DM1724" s="271"/>
      <c r="DN1724" s="271"/>
      <c r="DO1724" s="271"/>
      <c r="DP1724" s="271"/>
      <c r="DQ1724" s="271"/>
      <c r="DR1724" s="271"/>
      <c r="DS1724" s="271"/>
      <c r="DT1724" s="271"/>
      <c r="DU1724" s="271"/>
      <c r="DV1724" s="271"/>
      <c r="DW1724" s="271"/>
      <c r="DX1724" s="271"/>
      <c r="DY1724" s="271"/>
      <c r="DZ1724" s="271"/>
      <c r="EA1724" s="271"/>
      <c r="EB1724" s="271"/>
      <c r="EC1724" s="271"/>
      <c r="ED1724" s="271"/>
      <c r="EE1724" s="271"/>
      <c r="EF1724" s="271"/>
      <c r="EG1724" s="271"/>
      <c r="EH1724" s="271"/>
      <c r="EI1724" s="271"/>
      <c r="EJ1724" s="271"/>
      <c r="EK1724" s="271"/>
      <c r="EL1724" s="271"/>
      <c r="EM1724" s="271"/>
      <c r="EN1724" s="271"/>
      <c r="EO1724" s="271"/>
      <c r="EP1724" s="271"/>
      <c r="EQ1724" s="271"/>
      <c r="ER1724" s="271"/>
      <c r="ES1724" s="271"/>
      <c r="ET1724" s="271"/>
      <c r="EU1724" s="271"/>
      <c r="EV1724" s="271"/>
      <c r="EW1724" s="271"/>
      <c r="EX1724" s="271"/>
      <c r="EY1724" s="271"/>
      <c r="EZ1724" s="271"/>
      <c r="FA1724" s="271"/>
      <c r="FB1724" s="271"/>
      <c r="FC1724" s="271"/>
      <c r="FD1724" s="271"/>
      <c r="FE1724" s="271"/>
      <c r="FF1724" s="271"/>
      <c r="FG1724" s="271"/>
      <c r="FH1724" s="271"/>
      <c r="FI1724" s="271"/>
      <c r="FJ1724" s="271"/>
      <c r="FK1724" s="271"/>
      <c r="FL1724" s="271"/>
      <c r="FM1724" s="271"/>
      <c r="FN1724" s="271"/>
      <c r="FO1724" s="271"/>
      <c r="FP1724" s="271"/>
      <c r="FQ1724" s="271"/>
      <c r="FR1724" s="271"/>
      <c r="FS1724" s="271"/>
      <c r="FT1724" s="271"/>
      <c r="FU1724" s="271"/>
      <c r="FV1724" s="271"/>
      <c r="FW1724" s="271"/>
      <c r="FX1724" s="271"/>
      <c r="FY1724" s="271"/>
      <c r="FZ1724" s="271"/>
      <c r="GA1724" s="271"/>
      <c r="GB1724" s="271"/>
      <c r="GC1724" s="271"/>
      <c r="GD1724" s="271"/>
      <c r="GE1724" s="271"/>
      <c r="GF1724" s="271"/>
      <c r="GG1724" s="271"/>
      <c r="GH1724" s="271"/>
      <c r="GI1724" s="271"/>
      <c r="GJ1724" s="271"/>
      <c r="GK1724" s="271"/>
      <c r="GL1724" s="271"/>
      <c r="GM1724" s="271"/>
      <c r="GN1724" s="271"/>
      <c r="GO1724" s="271"/>
      <c r="GP1724" s="271"/>
      <c r="GQ1724" s="271"/>
      <c r="GR1724" s="271"/>
      <c r="GS1724" s="271"/>
      <c r="GT1724" s="271"/>
      <c r="GU1724" s="271"/>
      <c r="GV1724" s="271"/>
      <c r="GW1724" s="271"/>
      <c r="GX1724" s="271"/>
      <c r="GY1724" s="271"/>
      <c r="GZ1724" s="271"/>
      <c r="HA1724" s="271"/>
      <c r="HB1724" s="271"/>
      <c r="HC1724" s="271"/>
      <c r="HD1724" s="271"/>
      <c r="HE1724" s="271"/>
      <c r="HF1724" s="271"/>
      <c r="HG1724" s="271"/>
      <c r="HH1724" s="271"/>
      <c r="HI1724" s="271"/>
      <c r="HJ1724" s="271"/>
      <c r="HK1724" s="271"/>
      <c r="HL1724" s="271"/>
      <c r="HM1724" s="271"/>
      <c r="HN1724" s="271"/>
      <c r="HO1724" s="271"/>
      <c r="HP1724" s="271"/>
      <c r="HQ1724" s="271"/>
      <c r="HR1724" s="271"/>
      <c r="HS1724" s="271"/>
      <c r="HT1724" s="271"/>
      <c r="HU1724" s="271"/>
      <c r="HV1724" s="271"/>
      <c r="HW1724" s="271"/>
      <c r="HX1724" s="271"/>
      <c r="HY1724" s="271"/>
      <c r="HZ1724" s="271"/>
      <c r="IA1724" s="271"/>
      <c r="IB1724" s="271"/>
      <c r="IC1724" s="271"/>
      <c r="ID1724" s="271"/>
      <c r="IE1724" s="271"/>
      <c r="IF1724" s="271"/>
      <c r="IG1724" s="271"/>
      <c r="IH1724" s="271"/>
      <c r="II1724" s="271"/>
      <c r="IJ1724" s="271"/>
      <c r="IK1724" s="271"/>
      <c r="IL1724" s="271"/>
      <c r="IM1724" s="271"/>
      <c r="IN1724" s="271"/>
      <c r="IO1724" s="271"/>
      <c r="IP1724" s="271"/>
      <c r="IQ1724" s="271"/>
      <c r="IR1724" s="271"/>
      <c r="IS1724" s="271"/>
      <c r="IT1724" s="271"/>
      <c r="IU1724" s="271"/>
      <c r="IV1724" s="271"/>
    </row>
    <row r="1725" spans="1:256" s="335" customFormat="1" x14ac:dyDescent="0.2">
      <c r="A1725" s="271" t="s">
        <v>1247</v>
      </c>
      <c r="B1725" s="272">
        <v>40652.795138888891</v>
      </c>
      <c r="C1725" s="272">
        <v>40653.371527777781</v>
      </c>
      <c r="D1725" s="271" t="s">
        <v>1599</v>
      </c>
      <c r="E1725" s="271" t="s">
        <v>1600</v>
      </c>
      <c r="F1725" s="271"/>
      <c r="G1725" s="271">
        <v>50</v>
      </c>
      <c r="H1725" s="271"/>
      <c r="I1725" s="271"/>
      <c r="J1725" s="271"/>
      <c r="K1725" s="271"/>
      <c r="L1725" s="271"/>
      <c r="M1725" s="271">
        <v>7144</v>
      </c>
      <c r="N1725" s="271"/>
      <c r="O1725" s="271">
        <v>20.399999999999999</v>
      </c>
      <c r="P1725" s="271"/>
      <c r="Q1725" s="271">
        <v>74.8</v>
      </c>
      <c r="R1725" s="271"/>
      <c r="S1725" s="271">
        <v>6.0999999999999999E-2</v>
      </c>
      <c r="T1725" s="271"/>
      <c r="U1725" s="271">
        <v>1.1499999999999999</v>
      </c>
      <c r="V1725" s="271"/>
      <c r="W1725" s="271">
        <v>9.5</v>
      </c>
      <c r="X1725" s="271"/>
      <c r="Y1725" s="271">
        <v>121</v>
      </c>
      <c r="Z1725" s="271"/>
      <c r="AA1725" s="271">
        <v>184</v>
      </c>
      <c r="AB1725" s="271"/>
      <c r="AC1725" s="271">
        <v>881</v>
      </c>
      <c r="AD1725" s="271" t="s">
        <v>1784</v>
      </c>
      <c r="AE1725" s="271">
        <v>20</v>
      </c>
      <c r="AF1725" s="271" t="s">
        <v>1784</v>
      </c>
      <c r="AG1725" s="271">
        <v>20</v>
      </c>
      <c r="AH1725" s="271" t="s">
        <v>1784</v>
      </c>
      <c r="AI1725" s="271">
        <v>5</v>
      </c>
      <c r="AJ1725" s="271" t="s">
        <v>1784</v>
      </c>
      <c r="AK1725" s="271">
        <v>2.5</v>
      </c>
      <c r="AL1725" s="271"/>
      <c r="AM1725" s="271">
        <v>7.76</v>
      </c>
      <c r="AN1725" s="271"/>
      <c r="AO1725" s="271">
        <v>124</v>
      </c>
      <c r="AP1725" s="271"/>
      <c r="AQ1725" s="271">
        <v>6.6</v>
      </c>
      <c r="AR1725" s="271"/>
      <c r="AS1725" s="271"/>
      <c r="AT1725" s="271"/>
      <c r="AU1725" s="271"/>
      <c r="AV1725" s="271"/>
      <c r="AW1725" s="271"/>
      <c r="AX1725" s="271"/>
      <c r="AY1725" s="271"/>
      <c r="AZ1725" s="271"/>
      <c r="BA1725" s="271">
        <v>102</v>
      </c>
      <c r="BB1725" s="271"/>
      <c r="BC1725" s="271"/>
      <c r="BD1725" s="271"/>
      <c r="BE1725" s="271"/>
      <c r="BF1725" s="271"/>
      <c r="BG1725" s="271"/>
      <c r="BH1725" s="271"/>
      <c r="BI1725" s="271"/>
      <c r="BJ1725" s="271"/>
      <c r="BK1725" s="271"/>
      <c r="BL1725" s="271"/>
      <c r="BM1725" s="271"/>
      <c r="BN1725" s="271"/>
      <c r="BO1725" s="271"/>
      <c r="BP1725" s="271"/>
      <c r="BQ1725" s="271"/>
      <c r="BR1725" s="271"/>
      <c r="BS1725" s="271"/>
      <c r="BT1725" s="271"/>
      <c r="BU1725" s="271"/>
      <c r="BV1725" s="271"/>
      <c r="BW1725" s="271"/>
      <c r="BX1725" s="271"/>
      <c r="BY1725" s="271"/>
      <c r="BZ1725" s="271"/>
      <c r="CA1725" s="271">
        <v>7.2</v>
      </c>
      <c r="CB1725" s="271" t="s">
        <v>1784</v>
      </c>
      <c r="CC1725" s="271">
        <v>0.25</v>
      </c>
      <c r="CD1725" s="271" t="s">
        <v>1784</v>
      </c>
      <c r="CE1725" s="271">
        <v>20</v>
      </c>
      <c r="CF1725" s="271"/>
      <c r="CG1725" s="271"/>
      <c r="CH1725" s="271"/>
      <c r="CI1725" s="271"/>
      <c r="CJ1725" s="271"/>
      <c r="CK1725" s="271"/>
      <c r="CL1725" s="271"/>
      <c r="CM1725" s="271"/>
      <c r="CN1725" s="271"/>
      <c r="CO1725" s="271"/>
      <c r="CP1725" s="271"/>
      <c r="CQ1725" s="271"/>
      <c r="CR1725" s="271"/>
      <c r="CS1725" s="271"/>
      <c r="CT1725" s="271"/>
      <c r="CU1725" s="271"/>
      <c r="CV1725" s="271"/>
      <c r="CW1725" s="271"/>
      <c r="CX1725" s="271"/>
      <c r="CY1725" s="271"/>
      <c r="CZ1725" s="271"/>
      <c r="DA1725" s="271"/>
      <c r="DB1725" s="271"/>
      <c r="DC1725" s="271"/>
      <c r="DD1725" s="271"/>
      <c r="DE1725" s="271"/>
      <c r="DF1725" s="271"/>
      <c r="DG1725" s="271"/>
      <c r="DH1725" s="271"/>
      <c r="DI1725" s="271"/>
      <c r="DJ1725" s="271"/>
      <c r="DK1725" s="271"/>
      <c r="DL1725" s="271"/>
      <c r="DM1725" s="271"/>
      <c r="DN1725" s="271"/>
      <c r="DO1725" s="271"/>
      <c r="DP1725" s="271"/>
      <c r="DQ1725" s="271"/>
      <c r="DR1725" s="271"/>
      <c r="DS1725" s="271"/>
      <c r="DT1725" s="271"/>
      <c r="DU1725" s="271"/>
      <c r="DV1725" s="271"/>
      <c r="DW1725" s="271"/>
      <c r="DX1725" s="271"/>
      <c r="DY1725" s="271"/>
      <c r="DZ1725" s="271"/>
      <c r="EA1725" s="271"/>
      <c r="EB1725" s="271"/>
      <c r="EC1725" s="271"/>
      <c r="ED1725" s="271"/>
      <c r="EE1725" s="271"/>
      <c r="EF1725" s="271"/>
      <c r="EG1725" s="271"/>
      <c r="EH1725" s="271"/>
      <c r="EI1725" s="271"/>
      <c r="EJ1725" s="271"/>
      <c r="EK1725" s="271"/>
      <c r="EL1725" s="271"/>
      <c r="EM1725" s="271"/>
      <c r="EN1725" s="271"/>
      <c r="EO1725" s="271"/>
      <c r="EP1725" s="271"/>
      <c r="EQ1725" s="271"/>
      <c r="ER1725" s="271"/>
      <c r="ES1725" s="271"/>
      <c r="ET1725" s="271"/>
      <c r="EU1725" s="271"/>
      <c r="EV1725" s="271"/>
      <c r="EW1725" s="271"/>
      <c r="EX1725" s="271"/>
      <c r="EY1725" s="271"/>
      <c r="EZ1725" s="271"/>
      <c r="FA1725" s="271"/>
      <c r="FB1725" s="271"/>
      <c r="FC1725" s="271"/>
      <c r="FD1725" s="271"/>
      <c r="FE1725" s="271"/>
      <c r="FF1725" s="271"/>
      <c r="FG1725" s="271"/>
      <c r="FH1725" s="271"/>
      <c r="FI1725" s="271"/>
      <c r="FJ1725" s="271"/>
      <c r="FK1725" s="271"/>
      <c r="FL1725" s="271"/>
      <c r="FM1725" s="271"/>
      <c r="FN1725" s="271"/>
      <c r="FO1725" s="271"/>
      <c r="FP1725" s="271"/>
      <c r="FQ1725" s="271"/>
      <c r="FR1725" s="271"/>
      <c r="FS1725" s="271"/>
      <c r="FT1725" s="271"/>
      <c r="FU1725" s="271"/>
      <c r="FV1725" s="271"/>
      <c r="FW1725" s="271"/>
      <c r="FX1725" s="271"/>
      <c r="FY1725" s="271"/>
      <c r="FZ1725" s="271"/>
      <c r="GA1725" s="271"/>
      <c r="GB1725" s="271"/>
      <c r="GC1725" s="271"/>
      <c r="GD1725" s="271"/>
      <c r="GE1725" s="271"/>
      <c r="GF1725" s="271"/>
      <c r="GG1725" s="271"/>
      <c r="GH1725" s="271"/>
      <c r="GI1725" s="271"/>
      <c r="GJ1725" s="271"/>
      <c r="GK1725" s="271"/>
      <c r="GL1725" s="271"/>
      <c r="GM1725" s="271"/>
      <c r="GN1725" s="271"/>
      <c r="GO1725" s="271"/>
      <c r="GP1725" s="271"/>
      <c r="GQ1725" s="271"/>
      <c r="GR1725" s="271"/>
      <c r="GS1725" s="271"/>
      <c r="GT1725" s="271"/>
      <c r="GU1725" s="271"/>
      <c r="GV1725" s="271"/>
      <c r="GW1725" s="271"/>
      <c r="GX1725" s="271"/>
      <c r="GY1725" s="271"/>
      <c r="GZ1725" s="271"/>
      <c r="HA1725" s="271"/>
      <c r="HB1725" s="271"/>
      <c r="HC1725" s="271"/>
      <c r="HD1725" s="271"/>
      <c r="HE1725" s="271"/>
      <c r="HF1725" s="271"/>
      <c r="HG1725" s="271"/>
      <c r="HH1725" s="271"/>
      <c r="HI1725" s="271"/>
      <c r="HJ1725" s="271"/>
      <c r="HK1725" s="271"/>
      <c r="HL1725" s="271"/>
      <c r="HM1725" s="271"/>
      <c r="HN1725" s="271"/>
      <c r="HO1725" s="271"/>
      <c r="HP1725" s="271"/>
      <c r="HQ1725" s="271"/>
      <c r="HR1725" s="271"/>
      <c r="HS1725" s="271"/>
      <c r="HT1725" s="271"/>
      <c r="HU1725" s="271"/>
      <c r="HV1725" s="271"/>
      <c r="HW1725" s="271"/>
      <c r="HX1725" s="271"/>
      <c r="HY1725" s="271"/>
      <c r="HZ1725" s="271"/>
      <c r="IA1725" s="271"/>
      <c r="IB1725" s="271"/>
      <c r="IC1725" s="271"/>
      <c r="ID1725" s="271"/>
      <c r="IE1725" s="271"/>
      <c r="IF1725" s="271"/>
      <c r="IG1725" s="271"/>
      <c r="IH1725" s="271"/>
      <c r="II1725" s="271"/>
      <c r="IJ1725" s="271"/>
      <c r="IK1725" s="271"/>
      <c r="IL1725" s="271"/>
      <c r="IM1725" s="271"/>
      <c r="IN1725" s="271"/>
      <c r="IO1725" s="271"/>
      <c r="IP1725" s="271"/>
      <c r="IQ1725" s="271"/>
      <c r="IR1725" s="271"/>
      <c r="IS1725" s="271"/>
      <c r="IT1725" s="271"/>
      <c r="IU1725" s="271"/>
      <c r="IV1725" s="271"/>
    </row>
    <row r="1726" spans="1:256" s="335" customFormat="1" x14ac:dyDescent="0.2">
      <c r="A1726" s="271" t="s">
        <v>1247</v>
      </c>
      <c r="B1726" s="272">
        <v>40653.645833333336</v>
      </c>
      <c r="C1726" s="271"/>
      <c r="D1726" s="271" t="s">
        <v>1601</v>
      </c>
      <c r="E1726" s="271" t="s">
        <v>1602</v>
      </c>
      <c r="F1726" s="271"/>
      <c r="G1726" s="271">
        <v>70</v>
      </c>
      <c r="H1726" s="271"/>
      <c r="I1726" s="271"/>
      <c r="J1726" s="271"/>
      <c r="K1726" s="271">
        <v>36</v>
      </c>
      <c r="L1726" s="271"/>
      <c r="M1726" s="271"/>
      <c r="N1726" s="271"/>
      <c r="O1726" s="271"/>
      <c r="P1726" s="271"/>
      <c r="Q1726" s="271"/>
      <c r="R1726" s="271"/>
      <c r="S1726" s="271"/>
      <c r="T1726" s="271"/>
      <c r="U1726" s="271"/>
      <c r="V1726" s="271"/>
      <c r="W1726" s="271"/>
      <c r="X1726" s="271"/>
      <c r="Y1726" s="271"/>
      <c r="Z1726" s="271"/>
      <c r="AA1726" s="271"/>
      <c r="AB1726" s="271"/>
      <c r="AC1726" s="271"/>
      <c r="AD1726" s="271"/>
      <c r="AE1726" s="271"/>
      <c r="AF1726" s="271"/>
      <c r="AG1726" s="271"/>
      <c r="AH1726" s="271"/>
      <c r="AI1726" s="271"/>
      <c r="AJ1726" s="271"/>
      <c r="AK1726" s="271"/>
      <c r="AL1726" s="271"/>
      <c r="AM1726" s="271"/>
      <c r="AN1726" s="271"/>
      <c r="AO1726" s="271"/>
      <c r="AP1726" s="271"/>
      <c r="AQ1726" s="271"/>
      <c r="AR1726" s="271"/>
      <c r="AS1726" s="271"/>
      <c r="AT1726" s="271"/>
      <c r="AU1726" s="271"/>
      <c r="AV1726" s="271"/>
      <c r="AW1726" s="271"/>
      <c r="AX1726" s="271"/>
      <c r="AY1726" s="271"/>
      <c r="AZ1726" s="271"/>
      <c r="BA1726" s="271"/>
      <c r="BB1726" s="271"/>
      <c r="BC1726" s="271"/>
      <c r="BD1726" s="271"/>
      <c r="BE1726" s="271"/>
      <c r="BF1726" s="271"/>
      <c r="BG1726" s="271"/>
      <c r="BH1726" s="271"/>
      <c r="BI1726" s="271"/>
      <c r="BJ1726" s="271"/>
      <c r="BK1726" s="271"/>
      <c r="BL1726" s="271"/>
      <c r="BM1726" s="271"/>
      <c r="BN1726" s="271"/>
      <c r="BO1726" s="271"/>
      <c r="BP1726" s="271"/>
      <c r="BQ1726" s="271"/>
      <c r="BR1726" s="271"/>
      <c r="BS1726" s="271"/>
      <c r="BT1726" s="271"/>
      <c r="BU1726" s="271"/>
      <c r="BV1726" s="271"/>
      <c r="BW1726" s="271"/>
      <c r="BX1726" s="271" t="s">
        <v>1784</v>
      </c>
      <c r="BY1726" s="271">
        <v>1.9</v>
      </c>
      <c r="BZ1726" s="271"/>
      <c r="CA1726" s="271"/>
      <c r="CB1726" s="271"/>
      <c r="CC1726" s="271"/>
      <c r="CD1726" s="271"/>
      <c r="CE1726" s="271"/>
      <c r="CF1726" s="271"/>
      <c r="CG1726" s="271"/>
      <c r="CH1726" s="271"/>
      <c r="CI1726" s="271"/>
      <c r="CJ1726" s="271"/>
      <c r="CK1726" s="271"/>
      <c r="CL1726" s="271"/>
      <c r="CM1726" s="271"/>
      <c r="CN1726" s="271"/>
      <c r="CO1726" s="271"/>
      <c r="CP1726" s="271"/>
      <c r="CQ1726" s="271"/>
      <c r="CR1726" s="271"/>
      <c r="CS1726" s="271"/>
      <c r="CT1726" s="271"/>
      <c r="CU1726" s="271"/>
      <c r="CV1726" s="271"/>
      <c r="CW1726" s="271"/>
      <c r="CX1726" s="271"/>
      <c r="CY1726" s="271"/>
      <c r="CZ1726" s="271"/>
      <c r="DA1726" s="271"/>
      <c r="DB1726" s="271"/>
      <c r="DC1726" s="271"/>
      <c r="DD1726" s="271"/>
      <c r="DE1726" s="271"/>
      <c r="DF1726" s="271"/>
      <c r="DG1726" s="271"/>
      <c r="DH1726" s="271"/>
      <c r="DI1726" s="271"/>
      <c r="DJ1726" s="271"/>
      <c r="DK1726" s="271"/>
      <c r="DL1726" s="271"/>
      <c r="DM1726" s="271"/>
      <c r="DN1726" s="271"/>
      <c r="DO1726" s="271"/>
      <c r="DP1726" s="271"/>
      <c r="DQ1726" s="271"/>
      <c r="DR1726" s="271"/>
      <c r="DS1726" s="271"/>
      <c r="DT1726" s="271"/>
      <c r="DU1726" s="271"/>
      <c r="DV1726" s="271"/>
      <c r="DW1726" s="271"/>
      <c r="DX1726" s="271"/>
      <c r="DY1726" s="271"/>
      <c r="DZ1726" s="271"/>
      <c r="EA1726" s="271"/>
      <c r="EB1726" s="271"/>
      <c r="EC1726" s="271"/>
      <c r="ED1726" s="271"/>
      <c r="EE1726" s="271"/>
      <c r="EF1726" s="271"/>
      <c r="EG1726" s="271"/>
      <c r="EH1726" s="271"/>
      <c r="EI1726" s="271"/>
      <c r="EJ1726" s="271"/>
      <c r="EK1726" s="271"/>
      <c r="EL1726" s="271"/>
      <c r="EM1726" s="271"/>
      <c r="EN1726" s="271"/>
      <c r="EO1726" s="271"/>
      <c r="EP1726" s="271"/>
      <c r="EQ1726" s="271"/>
      <c r="ER1726" s="271"/>
      <c r="ES1726" s="271"/>
      <c r="ET1726" s="271"/>
      <c r="EU1726" s="271"/>
      <c r="EV1726" s="271"/>
      <c r="EW1726" s="271"/>
      <c r="EX1726" s="271"/>
      <c r="EY1726" s="271"/>
      <c r="EZ1726" s="271"/>
      <c r="FA1726" s="271"/>
      <c r="FB1726" s="271"/>
      <c r="FC1726" s="271"/>
      <c r="FD1726" s="271"/>
      <c r="FE1726" s="271"/>
      <c r="FF1726" s="271"/>
      <c r="FG1726" s="271"/>
      <c r="FH1726" s="271"/>
      <c r="FI1726" s="271"/>
      <c r="FJ1726" s="271"/>
      <c r="FK1726" s="271"/>
      <c r="FL1726" s="271"/>
      <c r="FM1726" s="271"/>
      <c r="FN1726" s="271"/>
      <c r="FO1726" s="271"/>
      <c r="FP1726" s="271"/>
      <c r="FQ1726" s="271"/>
      <c r="FR1726" s="271"/>
      <c r="FS1726" s="271"/>
      <c r="FT1726" s="271"/>
      <c r="FU1726" s="271"/>
      <c r="FV1726" s="271"/>
      <c r="FW1726" s="271"/>
      <c r="FX1726" s="271"/>
      <c r="FY1726" s="271"/>
      <c r="FZ1726" s="271"/>
      <c r="GA1726" s="271"/>
      <c r="GB1726" s="271"/>
      <c r="GC1726" s="271"/>
      <c r="GD1726" s="271"/>
      <c r="GE1726" s="271"/>
      <c r="GF1726" s="271"/>
      <c r="GG1726" s="271"/>
      <c r="GH1726" s="271"/>
      <c r="GI1726" s="271"/>
      <c r="GJ1726" s="271"/>
      <c r="GK1726" s="271"/>
      <c r="GL1726" s="271"/>
      <c r="GM1726" s="271"/>
      <c r="GN1726" s="271"/>
      <c r="GO1726" s="271"/>
      <c r="GP1726" s="271"/>
      <c r="GQ1726" s="271"/>
      <c r="GR1726" s="271"/>
      <c r="GS1726" s="271"/>
      <c r="GT1726" s="271"/>
      <c r="GU1726" s="271"/>
      <c r="GV1726" s="271"/>
      <c r="GW1726" s="271"/>
      <c r="GX1726" s="271"/>
      <c r="GY1726" s="271"/>
      <c r="GZ1726" s="271"/>
      <c r="HA1726" s="271"/>
      <c r="HB1726" s="271"/>
      <c r="HC1726" s="271"/>
      <c r="HD1726" s="271"/>
      <c r="HE1726" s="271"/>
      <c r="HF1726" s="271"/>
      <c r="HG1726" s="271"/>
      <c r="HH1726" s="271"/>
      <c r="HI1726" s="271"/>
      <c r="HJ1726" s="271"/>
      <c r="HK1726" s="271"/>
      <c r="HL1726" s="271"/>
      <c r="HM1726" s="271"/>
      <c r="HN1726" s="271"/>
      <c r="HO1726" s="271"/>
      <c r="HP1726" s="271"/>
      <c r="HQ1726" s="271"/>
      <c r="HR1726" s="271"/>
      <c r="HS1726" s="271"/>
      <c r="HT1726" s="271"/>
      <c r="HU1726" s="271"/>
      <c r="HV1726" s="271"/>
      <c r="HW1726" s="271"/>
      <c r="HX1726" s="271"/>
      <c r="HY1726" s="271"/>
      <c r="HZ1726" s="271"/>
      <c r="IA1726" s="271"/>
      <c r="IB1726" s="271"/>
      <c r="IC1726" s="271"/>
      <c r="ID1726" s="271"/>
      <c r="IE1726" s="271"/>
      <c r="IF1726" s="271"/>
      <c r="IG1726" s="271"/>
      <c r="IH1726" s="271"/>
      <c r="II1726" s="271"/>
      <c r="IJ1726" s="271"/>
      <c r="IK1726" s="271"/>
      <c r="IL1726" s="271"/>
      <c r="IM1726" s="271"/>
      <c r="IN1726" s="271"/>
      <c r="IO1726" s="271"/>
      <c r="IP1726" s="271"/>
      <c r="IQ1726" s="271"/>
      <c r="IR1726" s="271"/>
      <c r="IS1726" s="271"/>
      <c r="IT1726" s="271"/>
      <c r="IU1726" s="271"/>
      <c r="IV1726" s="271"/>
    </row>
    <row r="1727" spans="1:256" s="335" customFormat="1" x14ac:dyDescent="0.2">
      <c r="A1727" s="271" t="s">
        <v>1247</v>
      </c>
      <c r="B1727" s="272">
        <v>40667.504166666666</v>
      </c>
      <c r="C1727" s="271"/>
      <c r="D1727" s="271" t="s">
        <v>1603</v>
      </c>
      <c r="E1727" s="271"/>
      <c r="F1727" s="271"/>
      <c r="G1727" s="271">
        <v>70</v>
      </c>
      <c r="H1727" s="271"/>
      <c r="I1727" s="271"/>
      <c r="J1727" s="271"/>
      <c r="K1727" s="271">
        <v>7.5</v>
      </c>
      <c r="L1727" s="271"/>
      <c r="M1727" s="271"/>
      <c r="N1727" s="271"/>
      <c r="O1727" s="271"/>
      <c r="P1727" s="271"/>
      <c r="Q1727" s="271">
        <v>13.6</v>
      </c>
      <c r="R1727" s="271"/>
      <c r="S1727" s="271"/>
      <c r="T1727" s="271"/>
      <c r="U1727" s="271">
        <v>0.63</v>
      </c>
      <c r="V1727" s="271"/>
      <c r="W1727" s="271"/>
      <c r="X1727" s="271"/>
      <c r="Y1727" s="271"/>
      <c r="Z1727" s="271"/>
      <c r="AA1727" s="271"/>
      <c r="AB1727" s="271"/>
      <c r="AC1727" s="271"/>
      <c r="AD1727" s="271"/>
      <c r="AE1727" s="271"/>
      <c r="AF1727" s="271"/>
      <c r="AG1727" s="271"/>
      <c r="AH1727" s="271"/>
      <c r="AI1727" s="271"/>
      <c r="AJ1727" s="271"/>
      <c r="AK1727" s="271"/>
      <c r="AL1727" s="271"/>
      <c r="AM1727" s="271"/>
      <c r="AN1727" s="271"/>
      <c r="AO1727" s="271"/>
      <c r="AP1727" s="271"/>
      <c r="AQ1727" s="271"/>
      <c r="AR1727" s="271"/>
      <c r="AS1727" s="271"/>
      <c r="AT1727" s="271"/>
      <c r="AU1727" s="271"/>
      <c r="AV1727" s="271"/>
      <c r="AW1727" s="271"/>
      <c r="AX1727" s="271"/>
      <c r="AY1727" s="271"/>
      <c r="AZ1727" s="271"/>
      <c r="BA1727" s="271"/>
      <c r="BB1727" s="271"/>
      <c r="BC1727" s="271"/>
      <c r="BD1727" s="271"/>
      <c r="BE1727" s="271"/>
      <c r="BF1727" s="271"/>
      <c r="BG1727" s="271"/>
      <c r="BH1727" s="271"/>
      <c r="BI1727" s="271"/>
      <c r="BJ1727" s="271"/>
      <c r="BK1727" s="271"/>
      <c r="BL1727" s="271"/>
      <c r="BM1727" s="271"/>
      <c r="BN1727" s="271"/>
      <c r="BO1727" s="271">
        <v>2.7E-2</v>
      </c>
      <c r="BP1727" s="271"/>
      <c r="BQ1727" s="271"/>
      <c r="BR1727" s="271"/>
      <c r="BS1727" s="271"/>
      <c r="BT1727" s="271"/>
      <c r="BU1727" s="271"/>
      <c r="BV1727" s="271"/>
      <c r="BW1727" s="271"/>
      <c r="BX1727" s="271"/>
      <c r="BY1727" s="271"/>
      <c r="BZ1727" s="271"/>
      <c r="CA1727" s="271"/>
      <c r="CB1727" s="271"/>
      <c r="CC1727" s="271"/>
      <c r="CD1727" s="271"/>
      <c r="CE1727" s="271"/>
      <c r="CF1727" s="271"/>
      <c r="CG1727" s="271">
        <v>12.48</v>
      </c>
      <c r="CH1727" s="271"/>
      <c r="CI1727" s="271">
        <v>7.91</v>
      </c>
      <c r="CJ1727" s="271"/>
      <c r="CK1727" s="271">
        <v>1628</v>
      </c>
      <c r="CL1727" s="271"/>
      <c r="CM1727" s="271"/>
      <c r="CN1727" s="271"/>
      <c r="CO1727" s="271"/>
      <c r="CP1727" s="271"/>
      <c r="CQ1727" s="271"/>
      <c r="CR1727" s="271"/>
      <c r="CS1727" s="271"/>
      <c r="CT1727" s="271"/>
      <c r="CU1727" s="271"/>
      <c r="CV1727" s="271"/>
      <c r="CW1727" s="271"/>
      <c r="CX1727" s="271"/>
      <c r="CY1727" s="271"/>
      <c r="CZ1727" s="271"/>
      <c r="DA1727" s="271"/>
      <c r="DB1727" s="271"/>
      <c r="DC1727" s="271"/>
      <c r="DD1727" s="271"/>
      <c r="DE1727" s="271"/>
      <c r="DF1727" s="271"/>
      <c r="DG1727" s="271"/>
      <c r="DH1727" s="271"/>
      <c r="DI1727" s="271"/>
      <c r="DJ1727" s="271"/>
      <c r="DK1727" s="271"/>
      <c r="DL1727" s="271"/>
      <c r="DM1727" s="271"/>
      <c r="DN1727" s="271"/>
      <c r="DO1727" s="271"/>
      <c r="DP1727" s="271"/>
      <c r="DQ1727" s="271"/>
      <c r="DR1727" s="271"/>
      <c r="DS1727" s="271"/>
      <c r="DT1727" s="271"/>
      <c r="DU1727" s="271"/>
      <c r="DV1727" s="271"/>
      <c r="DW1727" s="271"/>
      <c r="DX1727" s="271"/>
      <c r="DY1727" s="271"/>
      <c r="DZ1727" s="271"/>
      <c r="EA1727" s="271"/>
      <c r="EB1727" s="271"/>
      <c r="EC1727" s="271"/>
      <c r="ED1727" s="271"/>
      <c r="EE1727" s="271"/>
      <c r="EF1727" s="271"/>
      <c r="EG1727" s="271"/>
      <c r="EH1727" s="271"/>
      <c r="EI1727" s="271"/>
      <c r="EJ1727" s="271"/>
      <c r="EK1727" s="271"/>
      <c r="EL1727" s="271"/>
      <c r="EM1727" s="271"/>
      <c r="EN1727" s="271"/>
      <c r="EO1727" s="271"/>
      <c r="EP1727" s="271"/>
      <c r="EQ1727" s="271"/>
      <c r="ER1727" s="271"/>
      <c r="ES1727" s="271"/>
      <c r="ET1727" s="271"/>
      <c r="EU1727" s="271"/>
      <c r="EV1727" s="271"/>
      <c r="EW1727" s="271"/>
      <c r="EX1727" s="271"/>
      <c r="EY1727" s="271"/>
      <c r="EZ1727" s="271"/>
      <c r="FA1727" s="271"/>
      <c r="FB1727" s="271"/>
      <c r="FC1727" s="271"/>
      <c r="FD1727" s="271"/>
      <c r="FE1727" s="271"/>
      <c r="FF1727" s="271"/>
      <c r="FG1727" s="271"/>
      <c r="FH1727" s="271"/>
      <c r="FI1727" s="271"/>
      <c r="FJ1727" s="271"/>
      <c r="FK1727" s="271"/>
      <c r="FL1727" s="271"/>
      <c r="FM1727" s="271"/>
      <c r="FN1727" s="271"/>
      <c r="FO1727" s="271"/>
      <c r="FP1727" s="271"/>
      <c r="FQ1727" s="271"/>
      <c r="FR1727" s="271"/>
      <c r="FS1727" s="271"/>
      <c r="FT1727" s="271"/>
      <c r="FU1727" s="271"/>
      <c r="FV1727" s="271"/>
      <c r="FW1727" s="271"/>
      <c r="FX1727" s="271"/>
      <c r="FY1727" s="271"/>
      <c r="FZ1727" s="271"/>
      <c r="GA1727" s="271"/>
      <c r="GB1727" s="271"/>
      <c r="GC1727" s="271"/>
      <c r="GD1727" s="271"/>
      <c r="GE1727" s="271"/>
      <c r="GF1727" s="271"/>
      <c r="GG1727" s="271"/>
      <c r="GH1727" s="271"/>
      <c r="GI1727" s="271"/>
      <c r="GJ1727" s="271"/>
      <c r="GK1727" s="271"/>
      <c r="GL1727" s="271"/>
      <c r="GM1727" s="271"/>
      <c r="GN1727" s="271"/>
      <c r="GO1727" s="271"/>
      <c r="GP1727" s="271"/>
      <c r="GQ1727" s="271"/>
      <c r="GR1727" s="271"/>
      <c r="GS1727" s="271"/>
      <c r="GT1727" s="271"/>
      <c r="GU1727" s="271"/>
      <c r="GV1727" s="271"/>
      <c r="GW1727" s="271"/>
      <c r="GX1727" s="271"/>
      <c r="GY1727" s="271"/>
      <c r="GZ1727" s="271"/>
      <c r="HA1727" s="271"/>
      <c r="HB1727" s="271"/>
      <c r="HC1727" s="271"/>
      <c r="HD1727" s="271"/>
      <c r="HE1727" s="271"/>
      <c r="HF1727" s="271"/>
      <c r="HG1727" s="271"/>
      <c r="HH1727" s="271"/>
      <c r="HI1727" s="271"/>
      <c r="HJ1727" s="271"/>
      <c r="HK1727" s="271"/>
      <c r="HL1727" s="271"/>
      <c r="HM1727" s="271"/>
      <c r="HN1727" s="271"/>
      <c r="HO1727" s="271"/>
      <c r="HP1727" s="271"/>
      <c r="HQ1727" s="271"/>
      <c r="HR1727" s="271"/>
      <c r="HS1727" s="271"/>
      <c r="HT1727" s="271"/>
      <c r="HU1727" s="271"/>
      <c r="HV1727" s="271"/>
      <c r="HW1727" s="271"/>
      <c r="HX1727" s="271"/>
      <c r="HY1727" s="271"/>
      <c r="HZ1727" s="271"/>
      <c r="IA1727" s="271"/>
      <c r="IB1727" s="271"/>
      <c r="IC1727" s="271"/>
      <c r="ID1727" s="271"/>
      <c r="IE1727" s="271"/>
      <c r="IF1727" s="271"/>
      <c r="IG1727" s="271"/>
      <c r="IH1727" s="271"/>
      <c r="II1727" s="271"/>
      <c r="IJ1727" s="271"/>
      <c r="IK1727" s="271"/>
      <c r="IL1727" s="271"/>
      <c r="IM1727" s="271"/>
      <c r="IN1727" s="271"/>
      <c r="IO1727" s="271"/>
      <c r="IP1727" s="271"/>
      <c r="IQ1727" s="271"/>
      <c r="IR1727" s="271"/>
      <c r="IS1727" s="271"/>
      <c r="IT1727" s="271"/>
      <c r="IU1727" s="271"/>
      <c r="IV1727" s="271"/>
    </row>
    <row r="1728" spans="1:256" s="335" customFormat="1" x14ac:dyDescent="0.2">
      <c r="A1728" s="271" t="s">
        <v>1247</v>
      </c>
      <c r="B1728" s="272">
        <v>40695.385416666664</v>
      </c>
      <c r="C1728" s="271"/>
      <c r="D1728" s="271" t="s">
        <v>1604</v>
      </c>
      <c r="E1728" s="271"/>
      <c r="F1728" s="271"/>
      <c r="G1728" s="271">
        <v>70</v>
      </c>
      <c r="H1728" s="271"/>
      <c r="I1728" s="271"/>
      <c r="J1728" s="271"/>
      <c r="K1728" s="271">
        <v>5.7</v>
      </c>
      <c r="L1728" s="271"/>
      <c r="M1728" s="271"/>
      <c r="N1728" s="271"/>
      <c r="O1728" s="271"/>
      <c r="P1728" s="271"/>
      <c r="Q1728" s="271">
        <v>11.9</v>
      </c>
      <c r="R1728" s="271"/>
      <c r="S1728" s="271"/>
      <c r="T1728" s="271"/>
      <c r="U1728" s="271">
        <v>0.3</v>
      </c>
      <c r="V1728" s="271"/>
      <c r="W1728" s="271"/>
      <c r="X1728" s="271"/>
      <c r="Y1728" s="271"/>
      <c r="Z1728" s="271"/>
      <c r="AA1728" s="271"/>
      <c r="AB1728" s="271"/>
      <c r="AC1728" s="271"/>
      <c r="AD1728" s="271"/>
      <c r="AE1728" s="271"/>
      <c r="AF1728" s="271"/>
      <c r="AG1728" s="271"/>
      <c r="AH1728" s="271"/>
      <c r="AI1728" s="271"/>
      <c r="AJ1728" s="271"/>
      <c r="AK1728" s="271"/>
      <c r="AL1728" s="271"/>
      <c r="AM1728" s="271"/>
      <c r="AN1728" s="271"/>
      <c r="AO1728" s="271"/>
      <c r="AP1728" s="271"/>
      <c r="AQ1728" s="271"/>
      <c r="AR1728" s="271"/>
      <c r="AS1728" s="271"/>
      <c r="AT1728" s="271"/>
      <c r="AU1728" s="271"/>
      <c r="AV1728" s="271"/>
      <c r="AW1728" s="271"/>
      <c r="AX1728" s="271"/>
      <c r="AY1728" s="271"/>
      <c r="AZ1728" s="271"/>
      <c r="BA1728" s="271"/>
      <c r="BB1728" s="271"/>
      <c r="BC1728" s="271"/>
      <c r="BD1728" s="271"/>
      <c r="BE1728" s="271"/>
      <c r="BF1728" s="271"/>
      <c r="BG1728" s="271"/>
      <c r="BH1728" s="271"/>
      <c r="BI1728" s="271"/>
      <c r="BJ1728" s="271"/>
      <c r="BK1728" s="271"/>
      <c r="BL1728" s="271"/>
      <c r="BM1728" s="271"/>
      <c r="BN1728" s="271"/>
      <c r="BO1728" s="271">
        <v>3.1E-2</v>
      </c>
      <c r="BP1728" s="271"/>
      <c r="BQ1728" s="271"/>
      <c r="BR1728" s="271"/>
      <c r="BS1728" s="271"/>
      <c r="BT1728" s="271"/>
      <c r="BU1728" s="271"/>
      <c r="BV1728" s="271"/>
      <c r="BW1728" s="271"/>
      <c r="BX1728" s="271"/>
      <c r="BY1728" s="271"/>
      <c r="BZ1728" s="271"/>
      <c r="CA1728" s="271"/>
      <c r="CB1728" s="271"/>
      <c r="CC1728" s="271"/>
      <c r="CD1728" s="271"/>
      <c r="CE1728" s="271"/>
      <c r="CF1728" s="271"/>
      <c r="CG1728" s="271">
        <v>11.13</v>
      </c>
      <c r="CH1728" s="271"/>
      <c r="CI1728" s="271">
        <v>7.84</v>
      </c>
      <c r="CJ1728" s="271"/>
      <c r="CK1728" s="271">
        <v>1510</v>
      </c>
      <c r="CL1728" s="271"/>
      <c r="CM1728" s="271"/>
      <c r="CN1728" s="271"/>
      <c r="CO1728" s="271"/>
      <c r="CP1728" s="271"/>
      <c r="CQ1728" s="271"/>
      <c r="CR1728" s="271" t="s">
        <v>1784</v>
      </c>
      <c r="CS1728" s="271">
        <v>100</v>
      </c>
      <c r="CT1728" s="271"/>
      <c r="CU1728" s="271"/>
      <c r="CV1728" s="271"/>
      <c r="CW1728" s="271"/>
      <c r="CX1728" s="271"/>
      <c r="CY1728" s="271"/>
      <c r="CZ1728" s="271"/>
      <c r="DA1728" s="271"/>
      <c r="DB1728" s="271"/>
      <c r="DC1728" s="271"/>
      <c r="DD1728" s="271"/>
      <c r="DE1728" s="271"/>
      <c r="DF1728" s="271"/>
      <c r="DG1728" s="271"/>
      <c r="DH1728" s="271"/>
      <c r="DI1728" s="271"/>
      <c r="DJ1728" s="271"/>
      <c r="DK1728" s="271"/>
      <c r="DL1728" s="271"/>
      <c r="DM1728" s="271"/>
      <c r="DN1728" s="271"/>
      <c r="DO1728" s="271"/>
      <c r="DP1728" s="271"/>
      <c r="DQ1728" s="271"/>
      <c r="DR1728" s="271"/>
      <c r="DS1728" s="271"/>
      <c r="DT1728" s="271"/>
      <c r="DU1728" s="271"/>
      <c r="DV1728" s="271"/>
      <c r="DW1728" s="271"/>
      <c r="DX1728" s="271"/>
      <c r="DY1728" s="271"/>
      <c r="DZ1728" s="271"/>
      <c r="EA1728" s="271"/>
      <c r="EB1728" s="271"/>
      <c r="EC1728" s="271"/>
      <c r="ED1728" s="271"/>
      <c r="EE1728" s="271"/>
      <c r="EF1728" s="271"/>
      <c r="EG1728" s="271"/>
      <c r="EH1728" s="271"/>
      <c r="EI1728" s="271"/>
      <c r="EJ1728" s="271"/>
      <c r="EK1728" s="271"/>
      <c r="EL1728" s="271"/>
      <c r="EM1728" s="271"/>
      <c r="EN1728" s="271"/>
      <c r="EO1728" s="271"/>
      <c r="EP1728" s="271"/>
      <c r="EQ1728" s="271"/>
      <c r="ER1728" s="271"/>
      <c r="ES1728" s="271"/>
      <c r="ET1728" s="271"/>
      <c r="EU1728" s="271"/>
      <c r="EV1728" s="271"/>
      <c r="EW1728" s="271"/>
      <c r="EX1728" s="271"/>
      <c r="EY1728" s="271"/>
      <c r="EZ1728" s="271"/>
      <c r="FA1728" s="271"/>
      <c r="FB1728" s="271"/>
      <c r="FC1728" s="271"/>
      <c r="FD1728" s="271"/>
      <c r="FE1728" s="271"/>
      <c r="FF1728" s="271"/>
      <c r="FG1728" s="271"/>
      <c r="FH1728" s="271"/>
      <c r="FI1728" s="271"/>
      <c r="FJ1728" s="271"/>
      <c r="FK1728" s="271"/>
      <c r="FL1728" s="271"/>
      <c r="FM1728" s="271"/>
      <c r="FN1728" s="271"/>
      <c r="FO1728" s="271"/>
      <c r="FP1728" s="271"/>
      <c r="FQ1728" s="271"/>
      <c r="FR1728" s="271"/>
      <c r="FS1728" s="271"/>
      <c r="FT1728" s="271"/>
      <c r="FU1728" s="271"/>
      <c r="FV1728" s="271"/>
      <c r="FW1728" s="271"/>
      <c r="FX1728" s="271"/>
      <c r="FY1728" s="271"/>
      <c r="FZ1728" s="271"/>
      <c r="GA1728" s="271"/>
      <c r="GB1728" s="271"/>
      <c r="GC1728" s="271"/>
      <c r="GD1728" s="271"/>
      <c r="GE1728" s="271"/>
      <c r="GF1728" s="271"/>
      <c r="GG1728" s="271"/>
      <c r="GH1728" s="271"/>
      <c r="GI1728" s="271"/>
      <c r="GJ1728" s="271"/>
      <c r="GK1728" s="271"/>
      <c r="GL1728" s="271"/>
      <c r="GM1728" s="271"/>
      <c r="GN1728" s="271"/>
      <c r="GO1728" s="271"/>
      <c r="GP1728" s="271"/>
      <c r="GQ1728" s="271"/>
      <c r="GR1728" s="271"/>
      <c r="GS1728" s="271"/>
      <c r="GT1728" s="271"/>
      <c r="GU1728" s="271"/>
      <c r="GV1728" s="271"/>
      <c r="GW1728" s="271"/>
      <c r="GX1728" s="271"/>
      <c r="GY1728" s="271"/>
      <c r="GZ1728" s="271"/>
      <c r="HA1728" s="271"/>
      <c r="HB1728" s="271"/>
      <c r="HC1728" s="271"/>
      <c r="HD1728" s="271"/>
      <c r="HE1728" s="271"/>
      <c r="HF1728" s="271"/>
      <c r="HG1728" s="271"/>
      <c r="HH1728" s="271"/>
      <c r="HI1728" s="271"/>
      <c r="HJ1728" s="271"/>
      <c r="HK1728" s="271"/>
      <c r="HL1728" s="271"/>
      <c r="HM1728" s="271"/>
      <c r="HN1728" s="271"/>
      <c r="HO1728" s="271"/>
      <c r="HP1728" s="271"/>
      <c r="HQ1728" s="271"/>
      <c r="HR1728" s="271"/>
      <c r="HS1728" s="271"/>
      <c r="HT1728" s="271"/>
      <c r="HU1728" s="271"/>
      <c r="HV1728" s="271"/>
      <c r="HW1728" s="271"/>
      <c r="HX1728" s="271"/>
      <c r="HY1728" s="271"/>
      <c r="HZ1728" s="271"/>
      <c r="IA1728" s="271"/>
      <c r="IB1728" s="271"/>
      <c r="IC1728" s="271"/>
      <c r="ID1728" s="271"/>
      <c r="IE1728" s="271"/>
      <c r="IF1728" s="271"/>
      <c r="IG1728" s="271"/>
      <c r="IH1728" s="271"/>
      <c r="II1728" s="271"/>
      <c r="IJ1728" s="271"/>
      <c r="IK1728" s="271"/>
      <c r="IL1728" s="271"/>
      <c r="IM1728" s="271"/>
      <c r="IN1728" s="271"/>
      <c r="IO1728" s="271"/>
      <c r="IP1728" s="271"/>
      <c r="IQ1728" s="271"/>
      <c r="IR1728" s="271"/>
      <c r="IS1728" s="271"/>
      <c r="IT1728" s="271"/>
      <c r="IU1728" s="271"/>
      <c r="IV1728" s="271"/>
    </row>
    <row r="1729" spans="1:256" s="335" customFormat="1" x14ac:dyDescent="0.2">
      <c r="A1729" s="271" t="s">
        <v>1247</v>
      </c>
      <c r="B1729" s="272">
        <v>40723.409722222219</v>
      </c>
      <c r="C1729" s="271"/>
      <c r="D1729" s="271" t="s">
        <v>1605</v>
      </c>
      <c r="E1729" s="271"/>
      <c r="F1729" s="271"/>
      <c r="G1729" s="271">
        <v>70</v>
      </c>
      <c r="H1729" s="271"/>
      <c r="I1729" s="271"/>
      <c r="J1729" s="271"/>
      <c r="K1729" s="271">
        <v>4</v>
      </c>
      <c r="L1729" s="271"/>
      <c r="M1729" s="271"/>
      <c r="N1729" s="271"/>
      <c r="O1729" s="271"/>
      <c r="P1729" s="271"/>
      <c r="Q1729" s="271">
        <v>11.9</v>
      </c>
      <c r="R1729" s="271"/>
      <c r="S1729" s="271"/>
      <c r="T1729" s="271"/>
      <c r="U1729" s="271">
        <v>0.36</v>
      </c>
      <c r="V1729" s="271"/>
      <c r="W1729" s="271"/>
      <c r="X1729" s="271"/>
      <c r="Y1729" s="271"/>
      <c r="Z1729" s="271"/>
      <c r="AA1729" s="271"/>
      <c r="AB1729" s="271"/>
      <c r="AC1729" s="271"/>
      <c r="AD1729" s="271"/>
      <c r="AE1729" s="271"/>
      <c r="AF1729" s="271"/>
      <c r="AG1729" s="271"/>
      <c r="AH1729" s="271"/>
      <c r="AI1729" s="271"/>
      <c r="AJ1729" s="271"/>
      <c r="AK1729" s="271"/>
      <c r="AL1729" s="271"/>
      <c r="AM1729" s="271"/>
      <c r="AN1729" s="271"/>
      <c r="AO1729" s="271"/>
      <c r="AP1729" s="271"/>
      <c r="AQ1729" s="271"/>
      <c r="AR1729" s="271"/>
      <c r="AS1729" s="271"/>
      <c r="AT1729" s="271"/>
      <c r="AU1729" s="271"/>
      <c r="AV1729" s="271"/>
      <c r="AW1729" s="271"/>
      <c r="AX1729" s="271"/>
      <c r="AY1729" s="271"/>
      <c r="AZ1729" s="271"/>
      <c r="BA1729" s="271"/>
      <c r="BB1729" s="271"/>
      <c r="BC1729" s="271"/>
      <c r="BD1729" s="271"/>
      <c r="BE1729" s="271"/>
      <c r="BF1729" s="271"/>
      <c r="BG1729" s="271"/>
      <c r="BH1729" s="271"/>
      <c r="BI1729" s="271"/>
      <c r="BJ1729" s="271"/>
      <c r="BK1729" s="271"/>
      <c r="BL1729" s="271"/>
      <c r="BM1729" s="271"/>
      <c r="BN1729" s="271"/>
      <c r="BO1729" s="271">
        <v>2.3E-2</v>
      </c>
      <c r="BP1729" s="271"/>
      <c r="BQ1729" s="271"/>
      <c r="BR1729" s="271"/>
      <c r="BS1729" s="271"/>
      <c r="BT1729" s="271"/>
      <c r="BU1729" s="271"/>
      <c r="BV1729" s="271"/>
      <c r="BW1729" s="271"/>
      <c r="BX1729" s="271"/>
      <c r="BY1729" s="271"/>
      <c r="BZ1729" s="271"/>
      <c r="CA1729" s="271"/>
      <c r="CB1729" s="271"/>
      <c r="CC1729" s="271"/>
      <c r="CD1729" s="271"/>
      <c r="CE1729" s="271"/>
      <c r="CF1729" s="271"/>
      <c r="CG1729" s="271">
        <v>15.91</v>
      </c>
      <c r="CH1729" s="271"/>
      <c r="CI1729" s="271">
        <v>8.11</v>
      </c>
      <c r="CJ1729" s="271"/>
      <c r="CK1729" s="271">
        <v>1461</v>
      </c>
      <c r="CL1729" s="271"/>
      <c r="CM1729" s="271"/>
      <c r="CN1729" s="271"/>
      <c r="CO1729" s="271"/>
      <c r="CP1729" s="271"/>
      <c r="CQ1729" s="271"/>
      <c r="CR1729" s="271" t="s">
        <v>1784</v>
      </c>
      <c r="CS1729" s="271">
        <v>100</v>
      </c>
      <c r="CT1729" s="271"/>
      <c r="CU1729" s="271"/>
      <c r="CV1729" s="271"/>
      <c r="CW1729" s="271"/>
      <c r="CX1729" s="271"/>
      <c r="CY1729" s="271"/>
      <c r="CZ1729" s="271"/>
      <c r="DA1729" s="271"/>
      <c r="DB1729" s="271"/>
      <c r="DC1729" s="271"/>
      <c r="DD1729" s="271"/>
      <c r="DE1729" s="271"/>
      <c r="DF1729" s="271"/>
      <c r="DG1729" s="271"/>
      <c r="DH1729" s="271"/>
      <c r="DI1729" s="271"/>
      <c r="DJ1729" s="271"/>
      <c r="DK1729" s="271"/>
      <c r="DL1729" s="271"/>
      <c r="DM1729" s="271"/>
      <c r="DN1729" s="271"/>
      <c r="DO1729" s="271"/>
      <c r="DP1729" s="271"/>
      <c r="DQ1729" s="271"/>
      <c r="DR1729" s="271"/>
      <c r="DS1729" s="271"/>
      <c r="DT1729" s="271"/>
      <c r="DU1729" s="271"/>
      <c r="DV1729" s="271"/>
      <c r="DW1729" s="271"/>
      <c r="DX1729" s="271"/>
      <c r="DY1729" s="271"/>
      <c r="DZ1729" s="271"/>
      <c r="EA1729" s="271"/>
      <c r="EB1729" s="271"/>
      <c r="EC1729" s="271"/>
      <c r="ED1729" s="271"/>
      <c r="EE1729" s="271"/>
      <c r="EF1729" s="271"/>
      <c r="EG1729" s="271"/>
      <c r="EH1729" s="271"/>
      <c r="EI1729" s="271"/>
      <c r="EJ1729" s="271"/>
      <c r="EK1729" s="271"/>
      <c r="EL1729" s="271"/>
      <c r="EM1729" s="271"/>
      <c r="EN1729" s="271"/>
      <c r="EO1729" s="271"/>
      <c r="EP1729" s="271"/>
      <c r="EQ1729" s="271"/>
      <c r="ER1729" s="271"/>
      <c r="ES1729" s="271"/>
      <c r="ET1729" s="271"/>
      <c r="EU1729" s="271"/>
      <c r="EV1729" s="271"/>
      <c r="EW1729" s="271"/>
      <c r="EX1729" s="271"/>
      <c r="EY1729" s="271"/>
      <c r="EZ1729" s="271"/>
      <c r="FA1729" s="271"/>
      <c r="FB1729" s="271"/>
      <c r="FC1729" s="271"/>
      <c r="FD1729" s="271"/>
      <c r="FE1729" s="271"/>
      <c r="FF1729" s="271"/>
      <c r="FG1729" s="271"/>
      <c r="FH1729" s="271"/>
      <c r="FI1729" s="271"/>
      <c r="FJ1729" s="271"/>
      <c r="FK1729" s="271"/>
      <c r="FL1729" s="271"/>
      <c r="FM1729" s="271"/>
      <c r="FN1729" s="271"/>
      <c r="FO1729" s="271"/>
      <c r="FP1729" s="271"/>
      <c r="FQ1729" s="271"/>
      <c r="FR1729" s="271"/>
      <c r="FS1729" s="271"/>
      <c r="FT1729" s="271"/>
      <c r="FU1729" s="271"/>
      <c r="FV1729" s="271"/>
      <c r="FW1729" s="271"/>
      <c r="FX1729" s="271"/>
      <c r="FY1729" s="271"/>
      <c r="FZ1729" s="271"/>
      <c r="GA1729" s="271"/>
      <c r="GB1729" s="271"/>
      <c r="GC1729" s="271"/>
      <c r="GD1729" s="271"/>
      <c r="GE1729" s="271"/>
      <c r="GF1729" s="271"/>
      <c r="GG1729" s="271"/>
      <c r="GH1729" s="271"/>
      <c r="GI1729" s="271"/>
      <c r="GJ1729" s="271"/>
      <c r="GK1729" s="271"/>
      <c r="GL1729" s="271"/>
      <c r="GM1729" s="271"/>
      <c r="GN1729" s="271"/>
      <c r="GO1729" s="271"/>
      <c r="GP1729" s="271"/>
      <c r="GQ1729" s="271"/>
      <c r="GR1729" s="271"/>
      <c r="GS1729" s="271"/>
      <c r="GT1729" s="271"/>
      <c r="GU1729" s="271"/>
      <c r="GV1729" s="271"/>
      <c r="GW1729" s="271"/>
      <c r="GX1729" s="271"/>
      <c r="GY1729" s="271"/>
      <c r="GZ1729" s="271"/>
      <c r="HA1729" s="271"/>
      <c r="HB1729" s="271"/>
      <c r="HC1729" s="271"/>
      <c r="HD1729" s="271"/>
      <c r="HE1729" s="271"/>
      <c r="HF1729" s="271"/>
      <c r="HG1729" s="271"/>
      <c r="HH1729" s="271"/>
      <c r="HI1729" s="271"/>
      <c r="HJ1729" s="271"/>
      <c r="HK1729" s="271"/>
      <c r="HL1729" s="271"/>
      <c r="HM1729" s="271"/>
      <c r="HN1729" s="271"/>
      <c r="HO1729" s="271"/>
      <c r="HP1729" s="271"/>
      <c r="HQ1729" s="271"/>
      <c r="HR1729" s="271"/>
      <c r="HS1729" s="271"/>
      <c r="HT1729" s="271"/>
      <c r="HU1729" s="271"/>
      <c r="HV1729" s="271"/>
      <c r="HW1729" s="271"/>
      <c r="HX1729" s="271"/>
      <c r="HY1729" s="271"/>
      <c r="HZ1729" s="271"/>
      <c r="IA1729" s="271"/>
      <c r="IB1729" s="271"/>
      <c r="IC1729" s="271"/>
      <c r="ID1729" s="271"/>
      <c r="IE1729" s="271"/>
      <c r="IF1729" s="271"/>
      <c r="IG1729" s="271"/>
      <c r="IH1729" s="271"/>
      <c r="II1729" s="271"/>
      <c r="IJ1729" s="271"/>
      <c r="IK1729" s="271"/>
      <c r="IL1729" s="271"/>
      <c r="IM1729" s="271"/>
      <c r="IN1729" s="271"/>
      <c r="IO1729" s="271"/>
      <c r="IP1729" s="271"/>
      <c r="IQ1729" s="271"/>
      <c r="IR1729" s="271"/>
      <c r="IS1729" s="271"/>
      <c r="IT1729" s="271"/>
      <c r="IU1729" s="271"/>
      <c r="IV1729" s="271"/>
    </row>
    <row r="1730" spans="1:256" s="345" customFormat="1" x14ac:dyDescent="0.2">
      <c r="A1730" s="62" t="s">
        <v>1247</v>
      </c>
      <c r="B1730" s="65">
        <v>40785.965277777781</v>
      </c>
      <c r="C1730" s="65">
        <v>40786.520833333336</v>
      </c>
      <c r="D1730" s="62" t="s">
        <v>1606</v>
      </c>
      <c r="E1730" s="62" t="s">
        <v>1607</v>
      </c>
      <c r="F1730" s="62"/>
      <c r="G1730" s="62">
        <v>50</v>
      </c>
      <c r="H1730" s="62"/>
      <c r="I1730" s="62"/>
      <c r="J1730" s="62"/>
      <c r="K1730" s="62"/>
      <c r="L1730" s="62"/>
      <c r="M1730" s="62">
        <v>210</v>
      </c>
      <c r="N1730" s="62"/>
      <c r="O1730" s="62">
        <v>4.7</v>
      </c>
      <c r="P1730" s="62"/>
      <c r="Q1730" s="62">
        <v>29.1</v>
      </c>
      <c r="R1730" s="62" t="s">
        <v>1784</v>
      </c>
      <c r="S1730" s="62">
        <v>1.4999999999999999E-2</v>
      </c>
      <c r="T1730" s="62"/>
      <c r="U1730" s="62">
        <v>0.62</v>
      </c>
      <c r="V1730" s="62"/>
      <c r="W1730" s="62">
        <v>5.5</v>
      </c>
      <c r="X1730" s="62"/>
      <c r="Y1730" s="62">
        <v>93.6</v>
      </c>
      <c r="Z1730" s="62"/>
      <c r="AA1730" s="62">
        <v>153</v>
      </c>
      <c r="AB1730" s="62"/>
      <c r="AC1730" s="62">
        <v>1010</v>
      </c>
      <c r="AD1730" s="62" t="s">
        <v>1784</v>
      </c>
      <c r="AE1730" s="62">
        <v>20</v>
      </c>
      <c r="AF1730" s="62" t="s">
        <v>1784</v>
      </c>
      <c r="AG1730" s="62">
        <v>20</v>
      </c>
      <c r="AH1730" s="62" t="s">
        <v>1784</v>
      </c>
      <c r="AI1730" s="62">
        <v>5</v>
      </c>
      <c r="AJ1730" s="62" t="s">
        <v>1784</v>
      </c>
      <c r="AK1730" s="62">
        <v>2.5</v>
      </c>
      <c r="AL1730" s="62"/>
      <c r="AM1730" s="62">
        <v>8.15</v>
      </c>
      <c r="AN1730" s="62"/>
      <c r="AO1730" s="62">
        <v>205</v>
      </c>
      <c r="AP1730" s="62"/>
      <c r="AQ1730" s="62">
        <v>0.93</v>
      </c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>
        <v>17</v>
      </c>
      <c r="BB1730" s="62"/>
      <c r="BC1730" s="62"/>
      <c r="BD1730" s="62"/>
      <c r="BE1730" s="62"/>
      <c r="BF1730" s="62"/>
      <c r="BG1730" s="62"/>
      <c r="BH1730" s="62"/>
      <c r="BI1730" s="62"/>
      <c r="BJ1730" s="62"/>
      <c r="BK1730" s="62"/>
      <c r="BL1730" s="62"/>
      <c r="BM1730" s="62"/>
      <c r="BN1730" s="62"/>
      <c r="BO1730" s="62"/>
      <c r="BP1730" s="62"/>
      <c r="BQ1730" s="62"/>
      <c r="BR1730" s="62"/>
      <c r="BS1730" s="62"/>
      <c r="BT1730" s="62"/>
      <c r="BU1730" s="62"/>
      <c r="BV1730" s="62"/>
      <c r="BW1730" s="62"/>
      <c r="BX1730" s="62"/>
      <c r="BY1730" s="62"/>
      <c r="BZ1730" s="62"/>
      <c r="CA1730" s="62">
        <v>3</v>
      </c>
      <c r="CB1730" s="62"/>
      <c r="CC1730" s="62">
        <v>1.8</v>
      </c>
      <c r="CD1730" s="62" t="s">
        <v>1784</v>
      </c>
      <c r="CE1730" s="62">
        <v>20</v>
      </c>
      <c r="CF1730" s="62"/>
      <c r="CG1730" s="62"/>
      <c r="CH1730" s="62"/>
      <c r="CI1730" s="62"/>
      <c r="CJ1730" s="62"/>
      <c r="CK1730" s="62"/>
      <c r="CL1730" s="62"/>
      <c r="CM1730" s="62"/>
      <c r="CN1730" s="62"/>
      <c r="CO1730" s="62"/>
      <c r="CP1730" s="62"/>
      <c r="CQ1730" s="62"/>
      <c r="CR1730" s="62"/>
      <c r="CS1730" s="62"/>
      <c r="CT1730" s="62"/>
      <c r="CU1730" s="62"/>
      <c r="CV1730" s="62"/>
      <c r="CW1730" s="62"/>
      <c r="CX1730" s="62"/>
      <c r="CY1730" s="62"/>
      <c r="CZ1730" s="62"/>
      <c r="DA1730" s="62"/>
      <c r="DB1730" s="62"/>
      <c r="DC1730" s="62"/>
      <c r="DD1730" s="62"/>
      <c r="DE1730" s="62"/>
      <c r="DF1730" s="62"/>
      <c r="DG1730" s="62"/>
      <c r="DH1730" s="62"/>
      <c r="DI1730" s="62"/>
      <c r="DJ1730" s="62"/>
      <c r="DK1730" s="62"/>
      <c r="DL1730" s="62"/>
      <c r="DM1730" s="62"/>
      <c r="DN1730" s="62"/>
      <c r="DO1730" s="62"/>
      <c r="DP1730" s="62"/>
      <c r="DQ1730" s="62"/>
      <c r="DR1730" s="62"/>
      <c r="DS1730" s="62"/>
      <c r="DT1730" s="62"/>
      <c r="DU1730" s="62"/>
      <c r="DV1730" s="62"/>
      <c r="DW1730" s="62"/>
      <c r="DX1730" s="62"/>
      <c r="DY1730" s="62"/>
      <c r="DZ1730" s="62"/>
      <c r="EA1730" s="62"/>
      <c r="EB1730" s="62"/>
      <c r="EC1730" s="62"/>
      <c r="ED1730" s="62"/>
      <c r="EE1730" s="62"/>
      <c r="EF1730" s="62"/>
      <c r="EG1730" s="62"/>
      <c r="EH1730" s="62"/>
      <c r="EI1730" s="62"/>
      <c r="EJ1730" s="62"/>
      <c r="EK1730" s="62"/>
      <c r="EL1730" s="62"/>
      <c r="EM1730" s="62"/>
      <c r="EN1730" s="62"/>
      <c r="EO1730" s="62"/>
      <c r="EP1730" s="62"/>
      <c r="EQ1730" s="62"/>
      <c r="ER1730" s="62"/>
      <c r="ES1730" s="62"/>
      <c r="ET1730" s="62"/>
      <c r="EU1730" s="62"/>
      <c r="EV1730" s="62"/>
      <c r="EW1730" s="62"/>
      <c r="EX1730" s="62"/>
      <c r="EY1730" s="62"/>
      <c r="EZ1730" s="62"/>
      <c r="FA1730" s="62"/>
      <c r="FB1730" s="62"/>
      <c r="FC1730" s="62"/>
      <c r="FD1730" s="62"/>
      <c r="FE1730" s="62"/>
      <c r="FF1730" s="62"/>
      <c r="FG1730" s="62"/>
      <c r="FH1730" s="62"/>
      <c r="FI1730" s="62"/>
      <c r="FJ1730" s="62"/>
      <c r="FK1730" s="62"/>
      <c r="FL1730" s="62"/>
      <c r="FM1730" s="62"/>
      <c r="FN1730" s="62"/>
      <c r="FO1730" s="62"/>
      <c r="FP1730" s="62"/>
      <c r="FQ1730" s="62"/>
      <c r="FR1730" s="62"/>
      <c r="FS1730" s="62"/>
      <c r="FT1730" s="62"/>
      <c r="FU1730" s="62"/>
      <c r="FV1730" s="62"/>
      <c r="FW1730" s="62"/>
      <c r="FX1730" s="62"/>
      <c r="FY1730" s="62"/>
      <c r="FZ1730" s="62"/>
      <c r="GA1730" s="62"/>
      <c r="GB1730" s="62"/>
      <c r="GC1730" s="62"/>
      <c r="GD1730" s="62"/>
      <c r="GE1730" s="62"/>
      <c r="GF1730" s="62"/>
      <c r="GG1730" s="62"/>
      <c r="GH1730" s="62"/>
      <c r="GI1730" s="62"/>
      <c r="GJ1730" s="62"/>
      <c r="GK1730" s="62"/>
      <c r="GL1730" s="62"/>
      <c r="GM1730" s="62"/>
      <c r="GN1730" s="62"/>
      <c r="GO1730" s="62"/>
      <c r="GP1730" s="62"/>
      <c r="GQ1730" s="62"/>
      <c r="GR1730" s="62"/>
      <c r="GS1730" s="62"/>
      <c r="GT1730" s="62"/>
      <c r="GU1730" s="62"/>
      <c r="GV1730" s="62"/>
      <c r="GW1730" s="62"/>
      <c r="GX1730" s="62"/>
      <c r="GY1730" s="62"/>
      <c r="GZ1730" s="62"/>
      <c r="HA1730" s="62"/>
      <c r="HB1730" s="62"/>
      <c r="HC1730" s="62"/>
      <c r="HD1730" s="62"/>
      <c r="HE1730" s="62"/>
      <c r="HF1730" s="62"/>
      <c r="HG1730" s="62"/>
      <c r="HH1730" s="62"/>
      <c r="HI1730" s="62"/>
      <c r="HJ1730" s="62"/>
      <c r="HK1730" s="62"/>
      <c r="HL1730" s="62"/>
      <c r="HM1730" s="62"/>
      <c r="HN1730" s="62"/>
      <c r="HO1730" s="62"/>
      <c r="HP1730" s="62"/>
      <c r="HQ1730" s="62"/>
      <c r="HR1730" s="62"/>
      <c r="HS1730" s="62"/>
      <c r="HT1730" s="62"/>
      <c r="HU1730" s="62"/>
      <c r="HV1730" s="62"/>
      <c r="HW1730" s="62"/>
      <c r="HX1730" s="62"/>
      <c r="HY1730" s="62"/>
      <c r="HZ1730" s="62"/>
      <c r="IA1730" s="62"/>
      <c r="IB1730" s="62"/>
      <c r="IC1730" s="62"/>
      <c r="ID1730" s="62"/>
      <c r="IE1730" s="62"/>
      <c r="IF1730" s="62"/>
      <c r="IG1730" s="62"/>
      <c r="IH1730" s="62"/>
      <c r="II1730" s="62"/>
      <c r="IJ1730" s="62"/>
      <c r="IK1730" s="62"/>
      <c r="IL1730" s="62"/>
      <c r="IM1730" s="62"/>
      <c r="IN1730" s="62"/>
      <c r="IO1730" s="62"/>
      <c r="IP1730" s="62"/>
      <c r="IQ1730" s="62"/>
      <c r="IR1730" s="62"/>
      <c r="IS1730" s="62"/>
      <c r="IT1730" s="62"/>
      <c r="IU1730" s="62"/>
      <c r="IV1730" s="62"/>
    </row>
    <row r="1731" spans="1:256" s="347" customFormat="1" x14ac:dyDescent="0.2">
      <c r="A1731" s="271" t="s">
        <v>1247</v>
      </c>
      <c r="B1731" s="272">
        <v>40786.708333333336</v>
      </c>
      <c r="C1731" s="271"/>
      <c r="D1731" s="271" t="s">
        <v>1608</v>
      </c>
      <c r="E1731" s="271" t="s">
        <v>1609</v>
      </c>
      <c r="F1731" s="271"/>
      <c r="G1731" s="271">
        <v>70</v>
      </c>
      <c r="H1731" s="271"/>
      <c r="I1731" s="271"/>
      <c r="J1731" s="271"/>
      <c r="K1731" s="271">
        <v>2.7</v>
      </c>
      <c r="L1731" s="271"/>
      <c r="M1731" s="271"/>
      <c r="N1731" s="271"/>
      <c r="O1731" s="271"/>
      <c r="P1731" s="271"/>
      <c r="Q1731" s="271"/>
      <c r="R1731" s="271"/>
      <c r="S1731" s="271"/>
      <c r="T1731" s="271"/>
      <c r="U1731" s="271"/>
      <c r="V1731" s="271"/>
      <c r="W1731" s="271"/>
      <c r="X1731" s="271"/>
      <c r="Y1731" s="271"/>
      <c r="Z1731" s="271"/>
      <c r="AA1731" s="271"/>
      <c r="AB1731" s="271"/>
      <c r="AC1731" s="271"/>
      <c r="AD1731" s="271"/>
      <c r="AE1731" s="271"/>
      <c r="AF1731" s="271"/>
      <c r="AG1731" s="271"/>
      <c r="AH1731" s="271"/>
      <c r="AI1731" s="271"/>
      <c r="AJ1731" s="271"/>
      <c r="AK1731" s="271"/>
      <c r="AL1731" s="271"/>
      <c r="AM1731" s="271"/>
      <c r="AN1731" s="271"/>
      <c r="AO1731" s="271"/>
      <c r="AP1731" s="271"/>
      <c r="AQ1731" s="271"/>
      <c r="AR1731" s="271"/>
      <c r="AS1731" s="271"/>
      <c r="AT1731" s="271"/>
      <c r="AU1731" s="271"/>
      <c r="AV1731" s="271"/>
      <c r="AW1731" s="271"/>
      <c r="AX1731" s="271"/>
      <c r="AY1731" s="271"/>
      <c r="AZ1731" s="271"/>
      <c r="BA1731" s="271"/>
      <c r="BB1731" s="271"/>
      <c r="BC1731" s="271"/>
      <c r="BD1731" s="271"/>
      <c r="BE1731" s="271"/>
      <c r="BF1731" s="271"/>
      <c r="BG1731" s="271"/>
      <c r="BH1731" s="271"/>
      <c r="BI1731" s="271"/>
      <c r="BJ1731" s="271"/>
      <c r="BK1731" s="271"/>
      <c r="BL1731" s="271"/>
      <c r="BM1731" s="271"/>
      <c r="BN1731" s="271"/>
      <c r="BO1731" s="271"/>
      <c r="BP1731" s="271"/>
      <c r="BQ1731" s="271"/>
      <c r="BR1731" s="271"/>
      <c r="BS1731" s="271"/>
      <c r="BT1731" s="271"/>
      <c r="BU1731" s="271"/>
      <c r="BV1731" s="271"/>
      <c r="BW1731" s="271"/>
      <c r="BX1731" s="271"/>
      <c r="BY1731" s="271">
        <v>4.7</v>
      </c>
      <c r="BZ1731" s="271"/>
      <c r="CA1731" s="271"/>
      <c r="CB1731" s="271"/>
      <c r="CC1731" s="271"/>
      <c r="CD1731" s="271"/>
      <c r="CE1731" s="271"/>
      <c r="CF1731" s="271"/>
      <c r="CG1731" s="271"/>
      <c r="CH1731" s="271"/>
      <c r="CI1731" s="271"/>
      <c r="CJ1731" s="271"/>
      <c r="CK1731" s="271"/>
      <c r="CL1731" s="271"/>
      <c r="CM1731" s="271"/>
      <c r="CN1731" s="271"/>
      <c r="CO1731" s="271"/>
      <c r="CP1731" s="271"/>
      <c r="CQ1731" s="271"/>
      <c r="CR1731" s="271"/>
      <c r="CS1731" s="271"/>
      <c r="CT1731" s="271"/>
      <c r="CU1731" s="271"/>
      <c r="CV1731" s="271"/>
      <c r="CW1731" s="271"/>
      <c r="CX1731" s="271"/>
      <c r="CY1731" s="271"/>
      <c r="CZ1731" s="271"/>
      <c r="DA1731" s="271"/>
      <c r="DB1731" s="271"/>
      <c r="DC1731" s="271"/>
      <c r="DD1731" s="271"/>
      <c r="DE1731" s="271"/>
      <c r="DF1731" s="271"/>
      <c r="DG1731" s="271"/>
      <c r="DH1731" s="271"/>
      <c r="DI1731" s="271"/>
      <c r="DJ1731" s="271"/>
      <c r="DK1731" s="271"/>
      <c r="DL1731" s="271"/>
      <c r="DM1731" s="271"/>
      <c r="DN1731" s="271"/>
      <c r="DO1731" s="271"/>
      <c r="DP1731" s="271"/>
      <c r="DQ1731" s="271"/>
      <c r="DR1731" s="271"/>
      <c r="DS1731" s="271"/>
      <c r="DT1731" s="271"/>
      <c r="DU1731" s="271"/>
      <c r="DV1731" s="271"/>
      <c r="DW1731" s="271"/>
      <c r="DX1731" s="271"/>
      <c r="DY1731" s="271"/>
      <c r="DZ1731" s="271"/>
      <c r="EA1731" s="271"/>
      <c r="EB1731" s="271"/>
      <c r="EC1731" s="271"/>
      <c r="ED1731" s="271"/>
      <c r="EE1731" s="271"/>
      <c r="EF1731" s="271"/>
      <c r="EG1731" s="271"/>
      <c r="EH1731" s="271"/>
      <c r="EI1731" s="271"/>
      <c r="EJ1731" s="271"/>
      <c r="EK1731" s="271"/>
      <c r="EL1731" s="271"/>
      <c r="EM1731" s="271"/>
      <c r="EN1731" s="271"/>
      <c r="EO1731" s="271"/>
      <c r="EP1731" s="271"/>
      <c r="EQ1731" s="271"/>
      <c r="ER1731" s="271"/>
      <c r="ES1731" s="271"/>
      <c r="ET1731" s="271"/>
      <c r="EU1731" s="271"/>
      <c r="EV1731" s="271"/>
      <c r="EW1731" s="271"/>
      <c r="EX1731" s="271"/>
      <c r="EY1731" s="271"/>
      <c r="EZ1731" s="271"/>
      <c r="FA1731" s="271"/>
      <c r="FB1731" s="271"/>
      <c r="FC1731" s="271"/>
      <c r="FD1731" s="271"/>
      <c r="FE1731" s="271"/>
      <c r="FF1731" s="271"/>
      <c r="FG1731" s="271"/>
      <c r="FH1731" s="271"/>
      <c r="FI1731" s="271"/>
      <c r="FJ1731" s="271"/>
      <c r="FK1731" s="271"/>
      <c r="FL1731" s="271"/>
      <c r="FM1731" s="271"/>
      <c r="FN1731" s="271"/>
      <c r="FO1731" s="271"/>
      <c r="FP1731" s="271"/>
      <c r="FQ1731" s="271"/>
      <c r="FR1731" s="271"/>
      <c r="FS1731" s="271"/>
      <c r="FT1731" s="271"/>
      <c r="FU1731" s="271"/>
      <c r="FV1731" s="271"/>
      <c r="FW1731" s="271"/>
      <c r="FX1731" s="271"/>
      <c r="FY1731" s="271"/>
      <c r="FZ1731" s="271"/>
      <c r="GA1731" s="271"/>
      <c r="GB1731" s="271"/>
      <c r="GC1731" s="271"/>
      <c r="GD1731" s="271"/>
      <c r="GE1731" s="271"/>
      <c r="GF1731" s="271"/>
      <c r="GG1731" s="271"/>
      <c r="GH1731" s="271"/>
      <c r="GI1731" s="271"/>
      <c r="GJ1731" s="271"/>
      <c r="GK1731" s="271"/>
      <c r="GL1731" s="271"/>
      <c r="GM1731" s="271"/>
      <c r="GN1731" s="271"/>
      <c r="GO1731" s="271"/>
      <c r="GP1731" s="271"/>
      <c r="GQ1731" s="271"/>
      <c r="GR1731" s="271"/>
      <c r="GS1731" s="271"/>
      <c r="GT1731" s="271"/>
      <c r="GU1731" s="271"/>
      <c r="GV1731" s="271"/>
      <c r="GW1731" s="271"/>
      <c r="GX1731" s="271"/>
      <c r="GY1731" s="271"/>
      <c r="GZ1731" s="271"/>
      <c r="HA1731" s="271"/>
      <c r="HB1731" s="271"/>
      <c r="HC1731" s="271"/>
      <c r="HD1731" s="271"/>
      <c r="HE1731" s="271"/>
      <c r="HF1731" s="271"/>
      <c r="HG1731" s="271"/>
      <c r="HH1731" s="271"/>
      <c r="HI1731" s="271"/>
      <c r="HJ1731" s="271"/>
      <c r="HK1731" s="271"/>
      <c r="HL1731" s="271"/>
      <c r="HM1731" s="271"/>
      <c r="HN1731" s="271"/>
      <c r="HO1731" s="271"/>
      <c r="HP1731" s="271"/>
      <c r="HQ1731" s="271"/>
      <c r="HR1731" s="271"/>
      <c r="HS1731" s="271"/>
      <c r="HT1731" s="271"/>
      <c r="HU1731" s="271"/>
      <c r="HV1731" s="271"/>
      <c r="HW1731" s="271"/>
      <c r="HX1731" s="271"/>
      <c r="HY1731" s="271"/>
      <c r="HZ1731" s="271"/>
      <c r="IA1731" s="271"/>
      <c r="IB1731" s="271"/>
      <c r="IC1731" s="271"/>
      <c r="ID1731" s="271"/>
      <c r="IE1731" s="271"/>
      <c r="IF1731" s="271"/>
      <c r="IG1731" s="271"/>
      <c r="IH1731" s="271"/>
      <c r="II1731" s="271"/>
      <c r="IJ1731" s="271"/>
      <c r="IK1731" s="271"/>
      <c r="IL1731" s="271"/>
      <c r="IM1731" s="271"/>
      <c r="IN1731" s="271"/>
      <c r="IO1731" s="271"/>
      <c r="IP1731" s="271"/>
      <c r="IQ1731" s="271"/>
      <c r="IR1731" s="271"/>
      <c r="IS1731" s="271"/>
      <c r="IT1731" s="271"/>
      <c r="IU1731" s="271"/>
      <c r="IV1731" s="271"/>
    </row>
    <row r="1732" spans="1:256" s="347" customFormat="1" x14ac:dyDescent="0.2">
      <c r="A1732" s="271" t="s">
        <v>1247</v>
      </c>
      <c r="B1732" s="272">
        <v>40897.736111111109</v>
      </c>
      <c r="C1732" s="272">
        <v>40898.5625</v>
      </c>
      <c r="D1732" s="271" t="s">
        <v>1610</v>
      </c>
      <c r="E1732" s="271" t="s">
        <v>1611</v>
      </c>
      <c r="F1732" s="271"/>
      <c r="G1732" s="271">
        <v>50</v>
      </c>
      <c r="H1732" s="271"/>
      <c r="I1732" s="271"/>
      <c r="J1732" s="271"/>
      <c r="K1732" s="271"/>
      <c r="L1732" s="271"/>
      <c r="M1732" s="271">
        <v>252</v>
      </c>
      <c r="N1732" s="271" t="s">
        <v>1784</v>
      </c>
      <c r="O1732" s="271">
        <v>6</v>
      </c>
      <c r="P1732" s="271"/>
      <c r="Q1732" s="271">
        <v>14.3</v>
      </c>
      <c r="R1732" s="271"/>
      <c r="S1732" s="271"/>
      <c r="T1732" s="271"/>
      <c r="U1732" s="271">
        <v>0.19</v>
      </c>
      <c r="V1732" s="271"/>
      <c r="W1732" s="271"/>
      <c r="X1732" s="271"/>
      <c r="Y1732" s="271"/>
      <c r="Z1732" s="271"/>
      <c r="AA1732" s="271"/>
      <c r="AB1732" s="271"/>
      <c r="AC1732" s="271">
        <v>1720</v>
      </c>
      <c r="AD1732" s="271" t="s">
        <v>1784</v>
      </c>
      <c r="AE1732" s="271">
        <v>20</v>
      </c>
      <c r="AF1732" s="271" t="s">
        <v>1784</v>
      </c>
      <c r="AG1732" s="271">
        <v>20</v>
      </c>
      <c r="AH1732" s="271" t="s">
        <v>1784</v>
      </c>
      <c r="AI1732" s="271">
        <v>5</v>
      </c>
      <c r="AJ1732" s="271" t="s">
        <v>1784</v>
      </c>
      <c r="AK1732" s="271">
        <v>2.5</v>
      </c>
      <c r="AL1732" s="271"/>
      <c r="AM1732" s="271">
        <v>8.19</v>
      </c>
      <c r="AN1732" s="271"/>
      <c r="AO1732" s="271">
        <v>249</v>
      </c>
      <c r="AP1732" s="271"/>
      <c r="AQ1732" s="271">
        <v>2.8</v>
      </c>
      <c r="AR1732" s="271"/>
      <c r="AS1732" s="271"/>
      <c r="AT1732" s="271"/>
      <c r="AU1732" s="271"/>
      <c r="AV1732" s="271"/>
      <c r="AW1732" s="271"/>
      <c r="AX1732" s="271"/>
      <c r="AY1732" s="271"/>
      <c r="AZ1732" s="271"/>
      <c r="BA1732" s="271">
        <v>6</v>
      </c>
      <c r="BB1732" s="271"/>
      <c r="BC1732" s="271"/>
      <c r="BD1732" s="271"/>
      <c r="BE1732" s="271"/>
      <c r="BF1732" s="271"/>
      <c r="BG1732" s="271"/>
      <c r="BH1732" s="271"/>
      <c r="BI1732" s="271"/>
      <c r="BJ1732" s="271"/>
      <c r="BK1732" s="271"/>
      <c r="BL1732" s="271"/>
      <c r="BM1732" s="271"/>
      <c r="BN1732" s="271"/>
      <c r="BO1732" s="271"/>
      <c r="BP1732" s="271"/>
      <c r="BQ1732" s="271"/>
      <c r="BR1732" s="271"/>
      <c r="BS1732" s="271"/>
      <c r="BT1732" s="271"/>
      <c r="BU1732" s="271"/>
      <c r="BV1732" s="271"/>
      <c r="BW1732" s="271"/>
      <c r="BX1732" s="271"/>
      <c r="BY1732" s="271"/>
      <c r="BZ1732" s="271"/>
      <c r="CA1732" s="271">
        <v>5.4</v>
      </c>
      <c r="CB1732" s="271"/>
      <c r="CC1732" s="271">
        <v>0.28000000000000003</v>
      </c>
      <c r="CD1732" s="271" t="s">
        <v>1784</v>
      </c>
      <c r="CE1732" s="271">
        <v>20</v>
      </c>
      <c r="CF1732" s="271"/>
      <c r="CG1732" s="271"/>
      <c r="CH1732" s="271"/>
      <c r="CI1732" s="271"/>
      <c r="CJ1732" s="271"/>
      <c r="CK1732" s="271"/>
      <c r="CL1732" s="271"/>
      <c r="CM1732" s="271"/>
      <c r="CN1732" s="271"/>
      <c r="CO1732" s="271"/>
      <c r="CP1732" s="271"/>
      <c r="CQ1732" s="271"/>
      <c r="CR1732" s="271"/>
      <c r="CS1732" s="271"/>
      <c r="CT1732" s="271"/>
      <c r="CU1732" s="271"/>
      <c r="CV1732" s="271"/>
      <c r="CW1732" s="271"/>
      <c r="CX1732" s="271"/>
      <c r="CY1732" s="271"/>
      <c r="CZ1732" s="271"/>
      <c r="DA1732" s="271"/>
      <c r="DB1732" s="271"/>
      <c r="DC1732" s="271"/>
      <c r="DD1732" s="271"/>
      <c r="DE1732" s="271"/>
      <c r="DF1732" s="271"/>
      <c r="DG1732" s="271"/>
      <c r="DH1732" s="271"/>
      <c r="DI1732" s="271"/>
      <c r="DJ1732" s="271"/>
      <c r="DK1732" s="271"/>
      <c r="DL1732" s="271"/>
      <c r="DM1732" s="271"/>
      <c r="DN1732" s="271"/>
      <c r="DO1732" s="271"/>
      <c r="DP1732" s="271"/>
      <c r="DQ1732" s="271"/>
      <c r="DR1732" s="271"/>
      <c r="DS1732" s="271"/>
      <c r="DT1732" s="271"/>
      <c r="DU1732" s="271"/>
      <c r="DV1732" s="271"/>
      <c r="DW1732" s="271"/>
      <c r="DX1732" s="271"/>
      <c r="DY1732" s="271"/>
      <c r="DZ1732" s="271"/>
      <c r="EA1732" s="271"/>
      <c r="EB1732" s="271"/>
      <c r="EC1732" s="271"/>
      <c r="ED1732" s="271"/>
      <c r="EE1732" s="271"/>
      <c r="EF1732" s="271"/>
      <c r="EG1732" s="271"/>
      <c r="EH1732" s="271"/>
      <c r="EI1732" s="271"/>
      <c r="EJ1732" s="271"/>
      <c r="EK1732" s="271"/>
      <c r="EL1732" s="271"/>
      <c r="EM1732" s="271"/>
      <c r="EN1732" s="271"/>
      <c r="EO1732" s="271"/>
      <c r="EP1732" s="271"/>
      <c r="EQ1732" s="271"/>
      <c r="ER1732" s="271"/>
      <c r="ES1732" s="271"/>
      <c r="ET1732" s="271"/>
      <c r="EU1732" s="271"/>
      <c r="EV1732" s="271"/>
      <c r="EW1732" s="271"/>
      <c r="EX1732" s="271"/>
      <c r="EY1732" s="271"/>
      <c r="EZ1732" s="271"/>
      <c r="FA1732" s="271"/>
      <c r="FB1732" s="271"/>
      <c r="FC1732" s="271"/>
      <c r="FD1732" s="271"/>
      <c r="FE1732" s="271"/>
      <c r="FF1732" s="271"/>
      <c r="FG1732" s="271"/>
      <c r="FH1732" s="271"/>
      <c r="FI1732" s="271"/>
      <c r="FJ1732" s="271"/>
      <c r="FK1732" s="271"/>
      <c r="FL1732" s="271"/>
      <c r="FM1732" s="271"/>
      <c r="FN1732" s="271"/>
      <c r="FO1732" s="271"/>
      <c r="FP1732" s="271"/>
      <c r="FQ1732" s="271"/>
      <c r="FR1732" s="271"/>
      <c r="FS1732" s="271"/>
      <c r="FT1732" s="271"/>
      <c r="FU1732" s="271"/>
      <c r="FV1732" s="271"/>
      <c r="FW1732" s="271"/>
      <c r="FX1732" s="271"/>
      <c r="FY1732" s="271"/>
      <c r="FZ1732" s="271"/>
      <c r="GA1732" s="271"/>
      <c r="GB1732" s="271"/>
      <c r="GC1732" s="271"/>
      <c r="GD1732" s="271"/>
      <c r="GE1732" s="271"/>
      <c r="GF1732" s="271"/>
      <c r="GG1732" s="271"/>
      <c r="GH1732" s="271"/>
      <c r="GI1732" s="271"/>
      <c r="GJ1732" s="271"/>
      <c r="GK1732" s="271"/>
      <c r="GL1732" s="271"/>
      <c r="GM1732" s="271"/>
      <c r="GN1732" s="271"/>
      <c r="GO1732" s="271"/>
      <c r="GP1732" s="271"/>
      <c r="GQ1732" s="271"/>
      <c r="GR1732" s="271"/>
      <c r="GS1732" s="271"/>
      <c r="GT1732" s="271"/>
      <c r="GU1732" s="271"/>
      <c r="GV1732" s="271"/>
      <c r="GW1732" s="271"/>
      <c r="GX1732" s="271"/>
      <c r="GY1732" s="271"/>
      <c r="GZ1732" s="271"/>
      <c r="HA1732" s="271"/>
      <c r="HB1732" s="271"/>
      <c r="HC1732" s="271"/>
      <c r="HD1732" s="271"/>
      <c r="HE1732" s="271"/>
      <c r="HF1732" s="271"/>
      <c r="HG1732" s="271"/>
      <c r="HH1732" s="271"/>
      <c r="HI1732" s="271"/>
      <c r="HJ1732" s="271"/>
      <c r="HK1732" s="271"/>
      <c r="HL1732" s="271"/>
      <c r="HM1732" s="271"/>
      <c r="HN1732" s="271"/>
      <c r="HO1732" s="271"/>
      <c r="HP1732" s="271"/>
      <c r="HQ1732" s="271"/>
      <c r="HR1732" s="271"/>
      <c r="HS1732" s="271"/>
      <c r="HT1732" s="271"/>
      <c r="HU1732" s="271"/>
      <c r="HV1732" s="271"/>
      <c r="HW1732" s="271"/>
      <c r="HX1732" s="271"/>
      <c r="HY1732" s="271"/>
      <c r="HZ1732" s="271"/>
      <c r="IA1732" s="271"/>
      <c r="IB1732" s="271"/>
      <c r="IC1732" s="271"/>
      <c r="ID1732" s="271"/>
      <c r="IE1732" s="271"/>
      <c r="IF1732" s="271"/>
      <c r="IG1732" s="271"/>
      <c r="IH1732" s="271"/>
      <c r="II1732" s="271"/>
      <c r="IJ1732" s="271"/>
      <c r="IK1732" s="271"/>
      <c r="IL1732" s="271"/>
      <c r="IM1732" s="271"/>
      <c r="IN1732" s="271"/>
      <c r="IO1732" s="271"/>
      <c r="IP1732" s="271"/>
      <c r="IQ1732" s="271"/>
      <c r="IR1732" s="271"/>
      <c r="IS1732" s="271"/>
      <c r="IT1732" s="271"/>
      <c r="IU1732" s="271"/>
      <c r="IV1732" s="271"/>
    </row>
    <row r="1733" spans="1:256" s="345" customFormat="1" x14ac:dyDescent="0.2">
      <c r="A1733" s="62" t="s">
        <v>1247</v>
      </c>
      <c r="B1733" s="65">
        <v>40898.590277777781</v>
      </c>
      <c r="C1733" s="62"/>
      <c r="D1733" s="62" t="s">
        <v>1612</v>
      </c>
      <c r="E1733" s="62" t="s">
        <v>1613</v>
      </c>
      <c r="F1733" s="62"/>
      <c r="G1733" s="62">
        <v>70</v>
      </c>
      <c r="H1733" s="62"/>
      <c r="I1733" s="62"/>
      <c r="J1733" s="62"/>
      <c r="K1733" s="62">
        <v>5</v>
      </c>
      <c r="L1733" s="62"/>
      <c r="M1733" s="62"/>
      <c r="N1733" s="62"/>
      <c r="O1733" s="62"/>
      <c r="P1733" s="62"/>
      <c r="Q1733" s="62"/>
      <c r="R1733" s="62"/>
      <c r="S1733" s="62"/>
      <c r="T1733" s="62"/>
      <c r="U1733" s="62"/>
      <c r="V1733" s="62"/>
      <c r="W1733" s="62"/>
      <c r="X1733" s="62"/>
      <c r="Y1733" s="62"/>
      <c r="Z1733" s="62"/>
      <c r="AA1733" s="62"/>
      <c r="AB1733" s="62"/>
      <c r="AC1733" s="62"/>
      <c r="AD1733" s="62"/>
      <c r="AE1733" s="62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  <c r="BF1733" s="62"/>
      <c r="BG1733" s="62"/>
      <c r="BH1733" s="62"/>
      <c r="BI1733" s="62"/>
      <c r="BJ1733" s="62"/>
      <c r="BK1733" s="62"/>
      <c r="BL1733" s="62"/>
      <c r="BM1733" s="62"/>
      <c r="BN1733" s="62"/>
      <c r="BO1733" s="62"/>
      <c r="BP1733" s="62"/>
      <c r="BQ1733" s="62"/>
      <c r="BR1733" s="62"/>
      <c r="BS1733" s="62"/>
      <c r="BT1733" s="62"/>
      <c r="BU1733" s="62"/>
      <c r="BV1733" s="62"/>
      <c r="BW1733" s="62"/>
      <c r="BX1733" s="62" t="s">
        <v>1784</v>
      </c>
      <c r="BY1733" s="62">
        <v>1.9</v>
      </c>
      <c r="BZ1733" s="62"/>
      <c r="CA1733" s="62"/>
      <c r="CB1733" s="62"/>
      <c r="CC1733" s="62"/>
      <c r="CD1733" s="62"/>
      <c r="CE1733" s="62"/>
      <c r="CF1733" s="62"/>
      <c r="CG1733" s="62"/>
      <c r="CH1733" s="62"/>
      <c r="CI1733" s="62"/>
      <c r="CJ1733" s="62"/>
      <c r="CK1733" s="62"/>
      <c r="CL1733" s="62"/>
      <c r="CM1733" s="62"/>
      <c r="CN1733" s="62"/>
      <c r="CO1733" s="62"/>
      <c r="CP1733" s="62"/>
      <c r="CQ1733" s="62"/>
      <c r="CR1733" s="62"/>
      <c r="CS1733" s="62"/>
      <c r="CT1733" s="62"/>
      <c r="CU1733" s="62"/>
      <c r="CV1733" s="62"/>
      <c r="CW1733" s="62"/>
      <c r="CX1733" s="62"/>
      <c r="CY1733" s="62"/>
      <c r="CZ1733" s="62"/>
      <c r="DA1733" s="62"/>
      <c r="DB1733" s="62"/>
      <c r="DC1733" s="62"/>
      <c r="DD1733" s="62"/>
      <c r="DE1733" s="62"/>
      <c r="DF1733" s="62"/>
      <c r="DG1733" s="62"/>
      <c r="DH1733" s="62"/>
      <c r="DI1733" s="62"/>
      <c r="DJ1733" s="62"/>
      <c r="DK1733" s="62"/>
      <c r="DL1733" s="62"/>
      <c r="DM1733" s="62"/>
      <c r="DN1733" s="62"/>
      <c r="DO1733" s="62"/>
      <c r="DP1733" s="62"/>
      <c r="DQ1733" s="62"/>
      <c r="DR1733" s="62"/>
      <c r="DS1733" s="62"/>
      <c r="DT1733" s="62"/>
      <c r="DU1733" s="62"/>
      <c r="DV1733" s="62"/>
      <c r="DW1733" s="62"/>
      <c r="DX1733" s="62"/>
      <c r="DY1733" s="62"/>
      <c r="DZ1733" s="62"/>
      <c r="EA1733" s="62"/>
      <c r="EB1733" s="62"/>
      <c r="EC1733" s="62"/>
      <c r="ED1733" s="62"/>
      <c r="EE1733" s="62"/>
      <c r="EF1733" s="62"/>
      <c r="EG1733" s="62"/>
      <c r="EH1733" s="62"/>
      <c r="EI1733" s="62"/>
      <c r="EJ1733" s="62"/>
      <c r="EK1733" s="62"/>
      <c r="EL1733" s="62"/>
      <c r="EM1733" s="62"/>
      <c r="EN1733" s="62"/>
      <c r="EO1733" s="62"/>
      <c r="EP1733" s="62"/>
      <c r="EQ1733" s="62"/>
      <c r="ER1733" s="62"/>
      <c r="ES1733" s="62"/>
      <c r="ET1733" s="62"/>
      <c r="EU1733" s="62"/>
      <c r="EV1733" s="62"/>
      <c r="EW1733" s="62"/>
      <c r="EX1733" s="62"/>
      <c r="EY1733" s="62"/>
      <c r="EZ1733" s="62"/>
      <c r="FA1733" s="62"/>
      <c r="FB1733" s="62"/>
      <c r="FC1733" s="62"/>
      <c r="FD1733" s="62"/>
      <c r="FE1733" s="62"/>
      <c r="FF1733" s="62"/>
      <c r="FG1733" s="62"/>
      <c r="FH1733" s="62"/>
      <c r="FI1733" s="62"/>
      <c r="FJ1733" s="62"/>
      <c r="FK1733" s="62"/>
      <c r="FL1733" s="62"/>
      <c r="FM1733" s="62"/>
      <c r="FN1733" s="62"/>
      <c r="FO1733" s="62"/>
      <c r="FP1733" s="62"/>
      <c r="FQ1733" s="62"/>
      <c r="FR1733" s="62"/>
      <c r="FS1733" s="62"/>
      <c r="FT1733" s="62"/>
      <c r="FU1733" s="62"/>
      <c r="FV1733" s="62"/>
      <c r="FW1733" s="62"/>
      <c r="FX1733" s="62"/>
      <c r="FY1733" s="62"/>
      <c r="FZ1733" s="62"/>
      <c r="GA1733" s="62"/>
      <c r="GB1733" s="62"/>
      <c r="GC1733" s="62"/>
      <c r="GD1733" s="62"/>
      <c r="GE1733" s="62"/>
      <c r="GF1733" s="62"/>
      <c r="GG1733" s="62"/>
      <c r="GH1733" s="62"/>
      <c r="GI1733" s="62"/>
      <c r="GJ1733" s="62"/>
      <c r="GK1733" s="62"/>
      <c r="GL1733" s="62"/>
      <c r="GM1733" s="62"/>
      <c r="GN1733" s="62"/>
      <c r="GO1733" s="62"/>
      <c r="GP1733" s="62"/>
      <c r="GQ1733" s="62"/>
      <c r="GR1733" s="62"/>
      <c r="GS1733" s="62"/>
      <c r="GT1733" s="62"/>
      <c r="GU1733" s="62"/>
      <c r="GV1733" s="62"/>
      <c r="GW1733" s="62"/>
      <c r="GX1733" s="62"/>
      <c r="GY1733" s="62"/>
      <c r="GZ1733" s="62"/>
      <c r="HA1733" s="62"/>
      <c r="HB1733" s="62"/>
      <c r="HC1733" s="62"/>
      <c r="HD1733" s="62"/>
      <c r="HE1733" s="62"/>
      <c r="HF1733" s="62"/>
      <c r="HG1733" s="62"/>
      <c r="HH1733" s="62"/>
      <c r="HI1733" s="62"/>
      <c r="HJ1733" s="62"/>
      <c r="HK1733" s="62"/>
      <c r="HL1733" s="62"/>
      <c r="HM1733" s="62"/>
      <c r="HN1733" s="62"/>
      <c r="HO1733" s="62"/>
      <c r="HP1733" s="62"/>
      <c r="HQ1733" s="62"/>
      <c r="HR1733" s="62"/>
      <c r="HS1733" s="62"/>
      <c r="HT1733" s="62"/>
      <c r="HU1733" s="62"/>
      <c r="HV1733" s="62"/>
      <c r="HW1733" s="62"/>
      <c r="HX1733" s="62"/>
      <c r="HY1733" s="62"/>
      <c r="HZ1733" s="62"/>
      <c r="IA1733" s="62"/>
      <c r="IB1733" s="62"/>
      <c r="IC1733" s="62"/>
      <c r="ID1733" s="62"/>
      <c r="IE1733" s="62"/>
      <c r="IF1733" s="62"/>
      <c r="IG1733" s="62"/>
      <c r="IH1733" s="62"/>
      <c r="II1733" s="62"/>
      <c r="IJ1733" s="62"/>
      <c r="IK1733" s="62"/>
      <c r="IL1733" s="62"/>
      <c r="IM1733" s="62"/>
      <c r="IN1733" s="62"/>
      <c r="IO1733" s="62"/>
      <c r="IP1733" s="62"/>
      <c r="IQ1733" s="62"/>
      <c r="IR1733" s="62"/>
      <c r="IS1733" s="62"/>
      <c r="IT1733" s="62"/>
      <c r="IU1733" s="62"/>
      <c r="IV1733" s="62"/>
    </row>
    <row r="1734" spans="1:256" s="345" customFormat="1" x14ac:dyDescent="0.2">
      <c r="A1734" s="62" t="s">
        <v>1247</v>
      </c>
      <c r="B1734" s="65">
        <v>40920.8125</v>
      </c>
      <c r="C1734" s="65">
        <v>40921.572916666664</v>
      </c>
      <c r="D1734" s="62" t="s">
        <v>1614</v>
      </c>
      <c r="E1734" s="62" t="s">
        <v>1615</v>
      </c>
      <c r="F1734" s="62"/>
      <c r="G1734" s="62">
        <v>50</v>
      </c>
      <c r="H1734" s="62"/>
      <c r="I1734" s="62"/>
      <c r="J1734" s="62"/>
      <c r="K1734" s="62"/>
      <c r="L1734" s="62"/>
      <c r="M1734" s="62">
        <v>213</v>
      </c>
      <c r="N1734" s="62"/>
      <c r="O1734" s="62">
        <v>48.8</v>
      </c>
      <c r="P1734" s="62"/>
      <c r="Q1734" s="62">
        <v>141</v>
      </c>
      <c r="R1734" s="62"/>
      <c r="S1734" s="62">
        <v>0.222</v>
      </c>
      <c r="T1734" s="62"/>
      <c r="U1734" s="62">
        <v>0.84</v>
      </c>
      <c r="V1734" s="62"/>
      <c r="W1734" s="62">
        <v>10.7</v>
      </c>
      <c r="X1734" s="62"/>
      <c r="Y1734" s="62">
        <v>1840</v>
      </c>
      <c r="Z1734" s="62"/>
      <c r="AA1734" s="62">
        <v>3060</v>
      </c>
      <c r="AB1734" s="62"/>
      <c r="AC1734" s="62">
        <v>9260</v>
      </c>
      <c r="AD1734" s="62" t="s">
        <v>1784</v>
      </c>
      <c r="AE1734" s="62">
        <v>20</v>
      </c>
      <c r="AF1734" s="62" t="s">
        <v>1784</v>
      </c>
      <c r="AG1734" s="62">
        <v>20</v>
      </c>
      <c r="AH1734" s="62" t="s">
        <v>1784</v>
      </c>
      <c r="AI1734" s="62">
        <v>5</v>
      </c>
      <c r="AJ1734" s="62" t="s">
        <v>1784</v>
      </c>
      <c r="AK1734" s="62">
        <v>2.5</v>
      </c>
      <c r="AL1734" s="62"/>
      <c r="AM1734" s="62">
        <v>7.73</v>
      </c>
      <c r="AN1734" s="62"/>
      <c r="AO1734" s="62">
        <v>219</v>
      </c>
      <c r="AP1734" s="62"/>
      <c r="AQ1734" s="62">
        <v>6.9</v>
      </c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>
        <v>59</v>
      </c>
      <c r="BB1734" s="62"/>
      <c r="BC1734" s="62"/>
      <c r="BD1734" s="62"/>
      <c r="BE1734" s="62"/>
      <c r="BF1734" s="62"/>
      <c r="BG1734" s="62"/>
      <c r="BH1734" s="62"/>
      <c r="BI1734" s="62"/>
      <c r="BJ1734" s="62"/>
      <c r="BK1734" s="62"/>
      <c r="BL1734" s="62"/>
      <c r="BM1734" s="62"/>
      <c r="BN1734" s="62"/>
      <c r="BO1734" s="62"/>
      <c r="BP1734" s="62"/>
      <c r="BQ1734" s="62"/>
      <c r="BR1734" s="62"/>
      <c r="BS1734" s="62"/>
      <c r="BT1734" s="62"/>
      <c r="BU1734" s="62"/>
      <c r="BV1734" s="62"/>
      <c r="BW1734" s="62"/>
      <c r="BX1734" s="62"/>
      <c r="BY1734" s="62"/>
      <c r="BZ1734" s="62"/>
      <c r="CA1734" s="62">
        <v>6.5</v>
      </c>
      <c r="CB1734" s="62"/>
      <c r="CC1734" s="62">
        <v>0.68</v>
      </c>
      <c r="CD1734" s="62" t="s">
        <v>1784</v>
      </c>
      <c r="CE1734" s="62">
        <v>20</v>
      </c>
      <c r="CF1734" s="62"/>
      <c r="CG1734" s="62"/>
      <c r="CH1734" s="62"/>
      <c r="CI1734" s="62"/>
      <c r="CJ1734" s="62"/>
      <c r="CK1734" s="62"/>
      <c r="CL1734" s="62"/>
      <c r="CM1734" s="62"/>
      <c r="CN1734" s="62"/>
      <c r="CO1734" s="62"/>
      <c r="CP1734" s="62"/>
      <c r="CQ1734" s="62"/>
      <c r="CR1734" s="62"/>
      <c r="CS1734" s="62"/>
      <c r="CT1734" s="62"/>
      <c r="CU1734" s="62"/>
      <c r="CV1734" s="62"/>
      <c r="CW1734" s="62"/>
      <c r="CX1734" s="62"/>
      <c r="CY1734" s="62"/>
      <c r="CZ1734" s="62"/>
      <c r="DA1734" s="62"/>
      <c r="DB1734" s="62"/>
      <c r="DC1734" s="62"/>
      <c r="DD1734" s="62"/>
      <c r="DE1734" s="62"/>
      <c r="DF1734" s="62"/>
      <c r="DG1734" s="62"/>
      <c r="DH1734" s="62"/>
      <c r="DI1734" s="62"/>
      <c r="DJ1734" s="62"/>
      <c r="DK1734" s="62"/>
      <c r="DL1734" s="62"/>
      <c r="DM1734" s="62"/>
      <c r="DN1734" s="62"/>
      <c r="DO1734" s="62"/>
      <c r="DP1734" s="62"/>
      <c r="DQ1734" s="62"/>
      <c r="DR1734" s="62"/>
      <c r="DS1734" s="62"/>
      <c r="DT1734" s="62"/>
      <c r="DU1734" s="62"/>
      <c r="DV1734" s="62"/>
      <c r="DW1734" s="62"/>
      <c r="DX1734" s="62"/>
      <c r="DY1734" s="62"/>
      <c r="DZ1734" s="62"/>
      <c r="EA1734" s="62"/>
      <c r="EB1734" s="62"/>
      <c r="EC1734" s="62"/>
      <c r="ED1734" s="62"/>
      <c r="EE1734" s="62"/>
      <c r="EF1734" s="62"/>
      <c r="EG1734" s="62"/>
      <c r="EH1734" s="62"/>
      <c r="EI1734" s="62"/>
      <c r="EJ1734" s="62"/>
      <c r="EK1734" s="62"/>
      <c r="EL1734" s="62"/>
      <c r="EM1734" s="62"/>
      <c r="EN1734" s="62"/>
      <c r="EO1734" s="62"/>
      <c r="EP1734" s="62"/>
      <c r="EQ1734" s="62"/>
      <c r="ER1734" s="62"/>
      <c r="ES1734" s="62"/>
      <c r="ET1734" s="62"/>
      <c r="EU1734" s="62"/>
      <c r="EV1734" s="62"/>
      <c r="EW1734" s="62"/>
      <c r="EX1734" s="62"/>
      <c r="EY1734" s="62"/>
      <c r="EZ1734" s="62"/>
      <c r="FA1734" s="62"/>
      <c r="FB1734" s="62"/>
      <c r="FC1734" s="62"/>
      <c r="FD1734" s="62"/>
      <c r="FE1734" s="62"/>
      <c r="FF1734" s="62"/>
      <c r="FG1734" s="62"/>
      <c r="FH1734" s="62"/>
      <c r="FI1734" s="62"/>
      <c r="FJ1734" s="62"/>
      <c r="FK1734" s="62"/>
      <c r="FL1734" s="62"/>
      <c r="FM1734" s="62"/>
      <c r="FN1734" s="62"/>
      <c r="FO1734" s="62"/>
      <c r="FP1734" s="62"/>
      <c r="FQ1734" s="62"/>
      <c r="FR1734" s="62"/>
      <c r="FS1734" s="62"/>
      <c r="FT1734" s="62"/>
      <c r="FU1734" s="62"/>
      <c r="FV1734" s="62"/>
      <c r="FW1734" s="62"/>
      <c r="FX1734" s="62"/>
      <c r="FY1734" s="62"/>
      <c r="FZ1734" s="62"/>
      <c r="GA1734" s="62"/>
      <c r="GB1734" s="62"/>
      <c r="GC1734" s="62"/>
      <c r="GD1734" s="62"/>
      <c r="GE1734" s="62"/>
      <c r="GF1734" s="62"/>
      <c r="GG1734" s="62"/>
      <c r="GH1734" s="62"/>
      <c r="GI1734" s="62"/>
      <c r="GJ1734" s="62"/>
      <c r="GK1734" s="62"/>
      <c r="GL1734" s="62"/>
      <c r="GM1734" s="62"/>
      <c r="GN1734" s="62"/>
      <c r="GO1734" s="62"/>
      <c r="GP1734" s="62"/>
      <c r="GQ1734" s="62"/>
      <c r="GR1734" s="62"/>
      <c r="GS1734" s="62"/>
      <c r="GT1734" s="62"/>
      <c r="GU1734" s="62"/>
      <c r="GV1734" s="62"/>
      <c r="GW1734" s="62"/>
      <c r="GX1734" s="62"/>
      <c r="GY1734" s="62"/>
      <c r="GZ1734" s="62"/>
      <c r="HA1734" s="62"/>
      <c r="HB1734" s="62"/>
      <c r="HC1734" s="62"/>
      <c r="HD1734" s="62"/>
      <c r="HE1734" s="62"/>
      <c r="HF1734" s="62"/>
      <c r="HG1734" s="62"/>
      <c r="HH1734" s="62"/>
      <c r="HI1734" s="62"/>
      <c r="HJ1734" s="62"/>
      <c r="HK1734" s="62"/>
      <c r="HL1734" s="62"/>
      <c r="HM1734" s="62"/>
      <c r="HN1734" s="62"/>
      <c r="HO1734" s="62"/>
      <c r="HP1734" s="62"/>
      <c r="HQ1734" s="62"/>
      <c r="HR1734" s="62"/>
      <c r="HS1734" s="62"/>
      <c r="HT1734" s="62"/>
      <c r="HU1734" s="62"/>
      <c r="HV1734" s="62"/>
      <c r="HW1734" s="62"/>
      <c r="HX1734" s="62"/>
      <c r="HY1734" s="62"/>
      <c r="HZ1734" s="62"/>
      <c r="IA1734" s="62"/>
      <c r="IB1734" s="62"/>
      <c r="IC1734" s="62"/>
      <c r="ID1734" s="62"/>
      <c r="IE1734" s="62"/>
      <c r="IF1734" s="62"/>
      <c r="IG1734" s="62"/>
      <c r="IH1734" s="62"/>
      <c r="II1734" s="62"/>
      <c r="IJ1734" s="62"/>
      <c r="IK1734" s="62"/>
      <c r="IL1734" s="62"/>
      <c r="IM1734" s="62"/>
      <c r="IN1734" s="62"/>
      <c r="IO1734" s="62"/>
      <c r="IP1734" s="62"/>
      <c r="IQ1734" s="62"/>
      <c r="IR1734" s="62"/>
      <c r="IS1734" s="62"/>
      <c r="IT1734" s="62"/>
      <c r="IU1734" s="62"/>
      <c r="IV1734" s="62"/>
    </row>
    <row r="1735" spans="1:256" s="349" customFormat="1" x14ac:dyDescent="0.2">
      <c r="A1735" s="271" t="s">
        <v>1247</v>
      </c>
      <c r="B1735" s="272">
        <v>40921.586111111108</v>
      </c>
      <c r="C1735" s="271"/>
      <c r="D1735" s="271" t="s">
        <v>1616</v>
      </c>
      <c r="E1735" s="271" t="s">
        <v>1617</v>
      </c>
      <c r="F1735" s="271"/>
      <c r="G1735" s="271">
        <v>70</v>
      </c>
      <c r="H1735" s="271"/>
      <c r="I1735" s="271"/>
      <c r="J1735" s="271"/>
      <c r="K1735" s="271">
        <v>4.4000000000000004</v>
      </c>
      <c r="L1735" s="271"/>
      <c r="M1735" s="271"/>
      <c r="N1735" s="271"/>
      <c r="O1735" s="271"/>
      <c r="P1735" s="271"/>
      <c r="Q1735" s="271"/>
      <c r="R1735" s="271"/>
      <c r="S1735" s="271"/>
      <c r="T1735" s="271"/>
      <c r="U1735" s="271"/>
      <c r="V1735" s="271"/>
      <c r="W1735" s="271"/>
      <c r="X1735" s="271"/>
      <c r="Y1735" s="271"/>
      <c r="Z1735" s="271"/>
      <c r="AA1735" s="271"/>
      <c r="AB1735" s="271"/>
      <c r="AC1735" s="271"/>
      <c r="AD1735" s="271"/>
      <c r="AE1735" s="271"/>
      <c r="AF1735" s="271"/>
      <c r="AG1735" s="271"/>
      <c r="AH1735" s="271"/>
      <c r="AI1735" s="271"/>
      <c r="AJ1735" s="271"/>
      <c r="AK1735" s="271"/>
      <c r="AL1735" s="271"/>
      <c r="AM1735" s="271"/>
      <c r="AN1735" s="271"/>
      <c r="AO1735" s="271"/>
      <c r="AP1735" s="271"/>
      <c r="AQ1735" s="271"/>
      <c r="AR1735" s="271"/>
      <c r="AS1735" s="271"/>
      <c r="AT1735" s="271"/>
      <c r="AU1735" s="271"/>
      <c r="AV1735" s="271"/>
      <c r="AW1735" s="271"/>
      <c r="AX1735" s="271"/>
      <c r="AY1735" s="271"/>
      <c r="AZ1735" s="271"/>
      <c r="BA1735" s="271"/>
      <c r="BB1735" s="271"/>
      <c r="BC1735" s="271"/>
      <c r="BD1735" s="271"/>
      <c r="BE1735" s="271"/>
      <c r="BF1735" s="271"/>
      <c r="BG1735" s="271"/>
      <c r="BH1735" s="271"/>
      <c r="BI1735" s="271"/>
      <c r="BJ1735" s="271"/>
      <c r="BK1735" s="271"/>
      <c r="BL1735" s="271"/>
      <c r="BM1735" s="271"/>
      <c r="BN1735" s="271"/>
      <c r="BO1735" s="271"/>
      <c r="BP1735" s="271"/>
      <c r="BQ1735" s="271"/>
      <c r="BR1735" s="271"/>
      <c r="BS1735" s="271"/>
      <c r="BT1735" s="271"/>
      <c r="BU1735" s="271"/>
      <c r="BV1735" s="271"/>
      <c r="BW1735" s="271"/>
      <c r="BX1735" s="271"/>
      <c r="BY1735" s="271">
        <v>3.1</v>
      </c>
      <c r="BZ1735" s="271"/>
      <c r="CA1735" s="271"/>
      <c r="CB1735" s="271"/>
      <c r="CC1735" s="271"/>
      <c r="CD1735" s="271"/>
      <c r="CE1735" s="271"/>
      <c r="CF1735" s="271"/>
      <c r="CG1735" s="271"/>
      <c r="CH1735" s="271"/>
      <c r="CI1735" s="271"/>
      <c r="CJ1735" s="271"/>
      <c r="CK1735" s="271"/>
      <c r="CL1735" s="271"/>
      <c r="CM1735" s="271"/>
      <c r="CN1735" s="271"/>
      <c r="CO1735" s="271"/>
      <c r="CP1735" s="271"/>
      <c r="CQ1735" s="271"/>
      <c r="CR1735" s="271"/>
      <c r="CS1735" s="271"/>
      <c r="CT1735" s="271"/>
      <c r="CU1735" s="271"/>
      <c r="CV1735" s="271"/>
      <c r="CW1735" s="271"/>
      <c r="CX1735" s="271"/>
      <c r="CY1735" s="271"/>
      <c r="CZ1735" s="271"/>
      <c r="DA1735" s="271"/>
      <c r="DB1735" s="271"/>
      <c r="DC1735" s="271"/>
      <c r="DD1735" s="271"/>
      <c r="DE1735" s="271"/>
      <c r="DF1735" s="271"/>
      <c r="DG1735" s="271"/>
      <c r="DH1735" s="271"/>
      <c r="DI1735" s="271"/>
      <c r="DJ1735" s="271"/>
      <c r="DK1735" s="271"/>
      <c r="DL1735" s="271"/>
      <c r="DM1735" s="271"/>
      <c r="DN1735" s="271"/>
      <c r="DO1735" s="271"/>
      <c r="DP1735" s="271"/>
      <c r="DQ1735" s="271"/>
      <c r="DR1735" s="271"/>
      <c r="DS1735" s="271"/>
      <c r="DT1735" s="271"/>
      <c r="DU1735" s="271"/>
      <c r="DV1735" s="271"/>
      <c r="DW1735" s="271"/>
      <c r="DX1735" s="271"/>
      <c r="DY1735" s="271"/>
      <c r="DZ1735" s="271"/>
      <c r="EA1735" s="271"/>
      <c r="EB1735" s="271"/>
      <c r="EC1735" s="271"/>
      <c r="ED1735" s="271"/>
      <c r="EE1735" s="271"/>
      <c r="EF1735" s="271"/>
      <c r="EG1735" s="271"/>
      <c r="EH1735" s="271"/>
      <c r="EI1735" s="271"/>
      <c r="EJ1735" s="271"/>
      <c r="EK1735" s="271"/>
      <c r="EL1735" s="271"/>
      <c r="EM1735" s="271"/>
      <c r="EN1735" s="271"/>
      <c r="EO1735" s="271"/>
      <c r="EP1735" s="271"/>
      <c r="EQ1735" s="271"/>
      <c r="ER1735" s="271"/>
      <c r="ES1735" s="271"/>
      <c r="ET1735" s="271"/>
      <c r="EU1735" s="271"/>
      <c r="EV1735" s="271"/>
      <c r="EW1735" s="271"/>
      <c r="EX1735" s="271"/>
      <c r="EY1735" s="271"/>
      <c r="EZ1735" s="271"/>
      <c r="FA1735" s="271"/>
      <c r="FB1735" s="271"/>
      <c r="FC1735" s="271"/>
      <c r="FD1735" s="271"/>
      <c r="FE1735" s="271"/>
      <c r="FF1735" s="271"/>
      <c r="FG1735" s="271"/>
      <c r="FH1735" s="271"/>
      <c r="FI1735" s="271"/>
      <c r="FJ1735" s="271"/>
      <c r="FK1735" s="271"/>
      <c r="FL1735" s="271"/>
      <c r="FM1735" s="271"/>
      <c r="FN1735" s="271"/>
      <c r="FO1735" s="271"/>
      <c r="FP1735" s="271"/>
      <c r="FQ1735" s="271"/>
      <c r="FR1735" s="271"/>
      <c r="FS1735" s="271"/>
      <c r="FT1735" s="271"/>
      <c r="FU1735" s="271"/>
      <c r="FV1735" s="271"/>
      <c r="FW1735" s="271"/>
      <c r="FX1735" s="271"/>
      <c r="FY1735" s="271"/>
      <c r="FZ1735" s="271"/>
      <c r="GA1735" s="271"/>
      <c r="GB1735" s="271"/>
      <c r="GC1735" s="271"/>
      <c r="GD1735" s="271"/>
      <c r="GE1735" s="271"/>
      <c r="GF1735" s="271"/>
      <c r="GG1735" s="271"/>
      <c r="GH1735" s="271"/>
      <c r="GI1735" s="271"/>
      <c r="GJ1735" s="271"/>
      <c r="GK1735" s="271"/>
      <c r="GL1735" s="271"/>
      <c r="GM1735" s="271"/>
      <c r="GN1735" s="271"/>
      <c r="GO1735" s="271"/>
      <c r="GP1735" s="271"/>
      <c r="GQ1735" s="271"/>
      <c r="GR1735" s="271"/>
      <c r="GS1735" s="271"/>
      <c r="GT1735" s="271"/>
      <c r="GU1735" s="271"/>
      <c r="GV1735" s="271"/>
      <c r="GW1735" s="271"/>
      <c r="GX1735" s="271"/>
      <c r="GY1735" s="271"/>
      <c r="GZ1735" s="271"/>
      <c r="HA1735" s="271"/>
      <c r="HB1735" s="271"/>
      <c r="HC1735" s="271"/>
      <c r="HD1735" s="271"/>
      <c r="HE1735" s="271"/>
      <c r="HF1735" s="271"/>
      <c r="HG1735" s="271"/>
      <c r="HH1735" s="271"/>
      <c r="HI1735" s="271"/>
      <c r="HJ1735" s="271"/>
      <c r="HK1735" s="271"/>
      <c r="HL1735" s="271"/>
      <c r="HM1735" s="271"/>
      <c r="HN1735" s="271"/>
      <c r="HO1735" s="271"/>
      <c r="HP1735" s="271"/>
      <c r="HQ1735" s="271"/>
      <c r="HR1735" s="271"/>
      <c r="HS1735" s="271"/>
      <c r="HT1735" s="271"/>
      <c r="HU1735" s="271"/>
      <c r="HV1735" s="271"/>
      <c r="HW1735" s="271"/>
      <c r="HX1735" s="271"/>
      <c r="HY1735" s="271"/>
      <c r="HZ1735" s="271"/>
      <c r="IA1735" s="271"/>
      <c r="IB1735" s="271"/>
      <c r="IC1735" s="271"/>
      <c r="ID1735" s="271"/>
      <c r="IE1735" s="271"/>
      <c r="IF1735" s="271"/>
      <c r="IG1735" s="271"/>
      <c r="IH1735" s="271"/>
      <c r="II1735" s="271"/>
      <c r="IJ1735" s="271"/>
      <c r="IK1735" s="271"/>
      <c r="IL1735" s="271"/>
      <c r="IM1735" s="271"/>
      <c r="IN1735" s="271"/>
      <c r="IO1735" s="271"/>
      <c r="IP1735" s="271"/>
      <c r="IQ1735" s="271"/>
      <c r="IR1735" s="271"/>
      <c r="IS1735" s="271"/>
      <c r="IT1735" s="271"/>
      <c r="IU1735" s="271"/>
      <c r="IV1735" s="271"/>
    </row>
    <row r="1736" spans="1:256" s="332" customFormat="1" x14ac:dyDescent="0.2">
      <c r="A1736" s="271" t="s">
        <v>1247</v>
      </c>
      <c r="B1736" s="272">
        <v>40925.597222222219</v>
      </c>
      <c r="C1736" s="272">
        <v>40926.583333333336</v>
      </c>
      <c r="D1736" s="271" t="s">
        <v>1618</v>
      </c>
      <c r="E1736" s="271" t="s">
        <v>1619</v>
      </c>
      <c r="F1736" s="271"/>
      <c r="G1736" s="271">
        <v>50</v>
      </c>
      <c r="H1736" s="271"/>
      <c r="I1736" s="271"/>
      <c r="J1736" s="271"/>
      <c r="K1736" s="271"/>
      <c r="L1736" s="271"/>
      <c r="M1736" s="271">
        <v>400</v>
      </c>
      <c r="N1736" s="271"/>
      <c r="O1736" s="271">
        <v>169</v>
      </c>
      <c r="P1736" s="271"/>
      <c r="Q1736" s="271">
        <v>308</v>
      </c>
      <c r="R1736" s="271"/>
      <c r="S1736" s="271">
        <v>0.11600000000000001</v>
      </c>
      <c r="T1736" s="271"/>
      <c r="U1736" s="271">
        <v>0.66</v>
      </c>
      <c r="V1736" s="271"/>
      <c r="W1736" s="271">
        <v>28</v>
      </c>
      <c r="X1736" s="271"/>
      <c r="Y1736" s="271">
        <v>1850</v>
      </c>
      <c r="Z1736" s="271"/>
      <c r="AA1736" s="271">
        <v>3110</v>
      </c>
      <c r="AB1736" s="271"/>
      <c r="AC1736" s="271">
        <v>9490</v>
      </c>
      <c r="AD1736" s="271" t="s">
        <v>1784</v>
      </c>
      <c r="AE1736" s="271">
        <v>20</v>
      </c>
      <c r="AF1736" s="271"/>
      <c r="AG1736" s="271">
        <v>110</v>
      </c>
      <c r="AH1736" s="271"/>
      <c r="AI1736" s="271">
        <v>50</v>
      </c>
      <c r="AJ1736" s="271" t="s">
        <v>1784</v>
      </c>
      <c r="AK1736" s="271">
        <v>2.5</v>
      </c>
      <c r="AL1736" s="271"/>
      <c r="AM1736" s="271">
        <v>7.8</v>
      </c>
      <c r="AN1736" s="271"/>
      <c r="AO1736" s="271">
        <v>210</v>
      </c>
      <c r="AP1736" s="271"/>
      <c r="AQ1736" s="271">
        <v>28</v>
      </c>
      <c r="AR1736" s="271"/>
      <c r="AS1736" s="271"/>
      <c r="AT1736" s="271"/>
      <c r="AU1736" s="271"/>
      <c r="AV1736" s="271"/>
      <c r="AW1736" s="271"/>
      <c r="AX1736" s="271"/>
      <c r="AY1736" s="271"/>
      <c r="AZ1736" s="271"/>
      <c r="BA1736" s="271">
        <v>17</v>
      </c>
      <c r="BB1736" s="271"/>
      <c r="BC1736" s="271"/>
      <c r="BD1736" s="271"/>
      <c r="BE1736" s="271"/>
      <c r="BF1736" s="271"/>
      <c r="BG1736" s="271"/>
      <c r="BH1736" s="271"/>
      <c r="BI1736" s="271"/>
      <c r="BJ1736" s="271"/>
      <c r="BK1736" s="271"/>
      <c r="BL1736" s="271"/>
      <c r="BM1736" s="271"/>
      <c r="BN1736" s="271"/>
      <c r="BO1736" s="271"/>
      <c r="BP1736" s="271"/>
      <c r="BQ1736" s="271"/>
      <c r="BR1736" s="271"/>
      <c r="BS1736" s="271"/>
      <c r="BT1736" s="271"/>
      <c r="BU1736" s="271"/>
      <c r="BV1736" s="271"/>
      <c r="BW1736" s="271"/>
      <c r="BX1736" s="271"/>
      <c r="BY1736" s="271"/>
      <c r="BZ1736" s="271"/>
      <c r="CA1736" s="271">
        <v>24</v>
      </c>
      <c r="CB1736" s="271"/>
      <c r="CC1736" s="271">
        <v>0.38</v>
      </c>
      <c r="CD1736" s="271" t="s">
        <v>1784</v>
      </c>
      <c r="CE1736" s="271">
        <v>20</v>
      </c>
      <c r="CF1736" s="271"/>
      <c r="CG1736" s="271"/>
      <c r="CH1736" s="271"/>
      <c r="CI1736" s="271"/>
      <c r="CJ1736" s="271"/>
      <c r="CK1736" s="271"/>
      <c r="CL1736" s="271"/>
      <c r="CM1736" s="271"/>
      <c r="CN1736" s="271"/>
      <c r="CO1736" s="271"/>
      <c r="CP1736" s="271"/>
      <c r="CQ1736" s="271"/>
      <c r="CR1736" s="271"/>
      <c r="CS1736" s="271"/>
      <c r="CT1736" s="271"/>
      <c r="CU1736" s="271"/>
      <c r="CV1736" s="271"/>
      <c r="CW1736" s="271"/>
      <c r="CX1736" s="271"/>
      <c r="CY1736" s="271"/>
      <c r="CZ1736" s="271"/>
      <c r="DA1736" s="271"/>
      <c r="DB1736" s="271"/>
      <c r="DC1736" s="271"/>
      <c r="DD1736" s="271"/>
      <c r="DE1736" s="271"/>
      <c r="DF1736" s="271"/>
      <c r="DG1736" s="271"/>
      <c r="DH1736" s="271"/>
      <c r="DI1736" s="271"/>
      <c r="DJ1736" s="271"/>
      <c r="DK1736" s="271"/>
      <c r="DL1736" s="271"/>
      <c r="DM1736" s="271"/>
      <c r="DN1736" s="271"/>
      <c r="DO1736" s="271"/>
      <c r="DP1736" s="271"/>
      <c r="DQ1736" s="271"/>
      <c r="DR1736" s="271"/>
      <c r="DS1736" s="271"/>
      <c r="DT1736" s="271"/>
      <c r="DU1736" s="271"/>
      <c r="DV1736" s="271"/>
      <c r="DW1736" s="271"/>
      <c r="DX1736" s="271"/>
      <c r="DY1736" s="271"/>
      <c r="DZ1736" s="271"/>
      <c r="EA1736" s="271"/>
      <c r="EB1736" s="271"/>
      <c r="EC1736" s="271"/>
      <c r="ED1736" s="271"/>
      <c r="EE1736" s="271"/>
      <c r="EF1736" s="271"/>
      <c r="EG1736" s="271"/>
      <c r="EH1736" s="271"/>
      <c r="EI1736" s="271"/>
      <c r="EJ1736" s="271"/>
      <c r="EK1736" s="271"/>
      <c r="EL1736" s="271"/>
      <c r="EM1736" s="271"/>
      <c r="EN1736" s="271"/>
      <c r="EO1736" s="271"/>
      <c r="EP1736" s="271"/>
      <c r="EQ1736" s="271"/>
      <c r="ER1736" s="271"/>
      <c r="ES1736" s="271"/>
      <c r="ET1736" s="271"/>
      <c r="EU1736" s="271"/>
      <c r="EV1736" s="271"/>
      <c r="EW1736" s="271"/>
      <c r="EX1736" s="271"/>
      <c r="EY1736" s="271"/>
      <c r="EZ1736" s="271"/>
      <c r="FA1736" s="271"/>
      <c r="FB1736" s="271"/>
      <c r="FC1736" s="271"/>
      <c r="FD1736" s="271"/>
      <c r="FE1736" s="271"/>
      <c r="FF1736" s="271"/>
      <c r="FG1736" s="271"/>
      <c r="FH1736" s="271"/>
      <c r="FI1736" s="271"/>
      <c r="FJ1736" s="271"/>
      <c r="FK1736" s="271"/>
      <c r="FL1736" s="271"/>
      <c r="FM1736" s="271"/>
      <c r="FN1736" s="271"/>
      <c r="FO1736" s="271"/>
      <c r="FP1736" s="271"/>
      <c r="FQ1736" s="271"/>
      <c r="FR1736" s="271"/>
      <c r="FS1736" s="271"/>
      <c r="FT1736" s="271"/>
      <c r="FU1736" s="271"/>
      <c r="FV1736" s="271"/>
      <c r="FW1736" s="271"/>
      <c r="FX1736" s="271"/>
      <c r="FY1736" s="271"/>
      <c r="FZ1736" s="271"/>
      <c r="GA1736" s="271"/>
      <c r="GB1736" s="271"/>
      <c r="GC1736" s="271"/>
      <c r="GD1736" s="271"/>
      <c r="GE1736" s="271"/>
      <c r="GF1736" s="271"/>
      <c r="GG1736" s="271"/>
      <c r="GH1736" s="271"/>
      <c r="GI1736" s="271"/>
      <c r="GJ1736" s="271"/>
      <c r="GK1736" s="271"/>
      <c r="GL1736" s="271"/>
      <c r="GM1736" s="271"/>
      <c r="GN1736" s="271"/>
      <c r="GO1736" s="271"/>
      <c r="GP1736" s="271"/>
      <c r="GQ1736" s="271"/>
      <c r="GR1736" s="271"/>
      <c r="GS1736" s="271"/>
      <c r="GT1736" s="271"/>
      <c r="GU1736" s="271"/>
      <c r="GV1736" s="271"/>
      <c r="GW1736" s="271"/>
      <c r="GX1736" s="271"/>
      <c r="GY1736" s="271"/>
      <c r="GZ1736" s="271"/>
      <c r="HA1736" s="271"/>
      <c r="HB1736" s="271"/>
      <c r="HC1736" s="271"/>
      <c r="HD1736" s="271"/>
      <c r="HE1736" s="271"/>
      <c r="HF1736" s="271"/>
      <c r="HG1736" s="271"/>
      <c r="HH1736" s="271"/>
      <c r="HI1736" s="271"/>
      <c r="HJ1736" s="271"/>
      <c r="HK1736" s="271"/>
      <c r="HL1736" s="271"/>
      <c r="HM1736" s="271"/>
      <c r="HN1736" s="271"/>
      <c r="HO1736" s="271"/>
      <c r="HP1736" s="271"/>
      <c r="HQ1736" s="271"/>
      <c r="HR1736" s="271"/>
      <c r="HS1736" s="271"/>
      <c r="HT1736" s="271"/>
      <c r="HU1736" s="271"/>
      <c r="HV1736" s="271"/>
      <c r="HW1736" s="271"/>
      <c r="HX1736" s="271"/>
      <c r="HY1736" s="271"/>
      <c r="HZ1736" s="271"/>
      <c r="IA1736" s="271"/>
      <c r="IB1736" s="271"/>
      <c r="IC1736" s="271"/>
      <c r="ID1736" s="271"/>
      <c r="IE1736" s="271"/>
      <c r="IF1736" s="271"/>
      <c r="IG1736" s="271"/>
      <c r="IH1736" s="271"/>
      <c r="II1736" s="271"/>
      <c r="IJ1736" s="271"/>
      <c r="IK1736" s="271"/>
      <c r="IL1736" s="271"/>
      <c r="IM1736" s="271"/>
      <c r="IN1736" s="271"/>
      <c r="IO1736" s="271"/>
      <c r="IP1736" s="271"/>
      <c r="IQ1736" s="271"/>
      <c r="IR1736" s="271"/>
      <c r="IS1736" s="271"/>
      <c r="IT1736" s="271"/>
      <c r="IU1736" s="271"/>
      <c r="IV1736" s="271"/>
    </row>
    <row r="1737" spans="1:256" s="332" customFormat="1" x14ac:dyDescent="0.2">
      <c r="A1737" s="271" t="s">
        <v>1247</v>
      </c>
      <c r="B1737" s="272">
        <v>40931.059027777781</v>
      </c>
      <c r="C1737" s="272">
        <v>40932.545138888891</v>
      </c>
      <c r="D1737" s="271" t="s">
        <v>1620</v>
      </c>
      <c r="E1737" s="271" t="s">
        <v>1621</v>
      </c>
      <c r="F1737" s="271"/>
      <c r="G1737" s="271">
        <v>50</v>
      </c>
      <c r="H1737" s="271"/>
      <c r="I1737" s="271"/>
      <c r="J1737" s="271"/>
      <c r="K1737" s="271"/>
      <c r="L1737" s="271"/>
      <c r="M1737" s="271">
        <v>5114</v>
      </c>
      <c r="N1737" s="271"/>
      <c r="O1737" s="271">
        <v>128</v>
      </c>
      <c r="P1737" s="271"/>
      <c r="Q1737" s="271">
        <v>255</v>
      </c>
      <c r="R1737" s="271"/>
      <c r="S1737" s="271">
        <v>0.13400000000000001</v>
      </c>
      <c r="T1737" s="271"/>
      <c r="U1737" s="271">
        <v>1.6600000000000001</v>
      </c>
      <c r="V1737" s="271"/>
      <c r="W1737" s="271">
        <v>23.6</v>
      </c>
      <c r="X1737" s="271"/>
      <c r="Y1737" s="271">
        <v>1020</v>
      </c>
      <c r="Z1737" s="271"/>
      <c r="AA1737" s="271">
        <v>1610</v>
      </c>
      <c r="AB1737" s="271"/>
      <c r="AC1737" s="271">
        <v>5100</v>
      </c>
      <c r="AD1737" s="271" t="s">
        <v>1784</v>
      </c>
      <c r="AE1737" s="271">
        <v>20</v>
      </c>
      <c r="AF1737" s="271" t="s">
        <v>1784</v>
      </c>
      <c r="AG1737" s="271">
        <v>20</v>
      </c>
      <c r="AH1737" s="271"/>
      <c r="AI1737" s="271">
        <v>52</v>
      </c>
      <c r="AJ1737" s="271" t="s">
        <v>1784</v>
      </c>
      <c r="AK1737" s="271">
        <v>2.5</v>
      </c>
      <c r="AL1737" s="271"/>
      <c r="AM1737" s="271">
        <v>7.65</v>
      </c>
      <c r="AN1737" s="271"/>
      <c r="AO1737" s="271">
        <v>138</v>
      </c>
      <c r="AP1737" s="271"/>
      <c r="AQ1737" s="271">
        <v>32</v>
      </c>
      <c r="AR1737" s="271"/>
      <c r="AS1737" s="271"/>
      <c r="AT1737" s="271"/>
      <c r="AU1737" s="271"/>
      <c r="AV1737" s="271"/>
      <c r="AW1737" s="271"/>
      <c r="AX1737" s="271"/>
      <c r="AY1737" s="271"/>
      <c r="AZ1737" s="271"/>
      <c r="BA1737" s="271">
        <v>157</v>
      </c>
      <c r="BB1737" s="271"/>
      <c r="BC1737" s="271"/>
      <c r="BD1737" s="271"/>
      <c r="BE1737" s="271"/>
      <c r="BF1737" s="271"/>
      <c r="BG1737" s="271"/>
      <c r="BH1737" s="271"/>
      <c r="BI1737" s="271"/>
      <c r="BJ1737" s="271"/>
      <c r="BK1737" s="271"/>
      <c r="BL1737" s="271"/>
      <c r="BM1737" s="271"/>
      <c r="BN1737" s="271"/>
      <c r="BO1737" s="271"/>
      <c r="BP1737" s="271"/>
      <c r="BQ1737" s="271"/>
      <c r="BR1737" s="271"/>
      <c r="BS1737" s="271"/>
      <c r="BT1737" s="271"/>
      <c r="BU1737" s="271"/>
      <c r="BV1737" s="271"/>
      <c r="BW1737" s="271"/>
      <c r="BX1737" s="271"/>
      <c r="BY1737" s="271"/>
      <c r="BZ1737" s="271"/>
      <c r="CA1737" s="271">
        <v>26</v>
      </c>
      <c r="CB1737" s="271"/>
      <c r="CC1737" s="271">
        <v>0.36</v>
      </c>
      <c r="CD1737" s="271" t="s">
        <v>1784</v>
      </c>
      <c r="CE1737" s="271">
        <v>20</v>
      </c>
      <c r="CF1737" s="271"/>
      <c r="CG1737" s="271"/>
      <c r="CH1737" s="271"/>
      <c r="CI1737" s="271"/>
      <c r="CJ1737" s="271"/>
      <c r="CK1737" s="271"/>
      <c r="CL1737" s="271"/>
      <c r="CM1737" s="271"/>
      <c r="CN1737" s="271"/>
      <c r="CO1737" s="271"/>
      <c r="CP1737" s="271"/>
      <c r="CQ1737" s="271"/>
      <c r="CR1737" s="271"/>
      <c r="CS1737" s="271"/>
      <c r="CT1737" s="271"/>
      <c r="CU1737" s="271"/>
      <c r="CV1737" s="271"/>
      <c r="CW1737" s="271"/>
      <c r="CX1737" s="271"/>
      <c r="CY1737" s="271"/>
      <c r="CZ1737" s="271"/>
      <c r="DA1737" s="271"/>
      <c r="DB1737" s="271"/>
      <c r="DC1737" s="271"/>
      <c r="DD1737" s="271"/>
      <c r="DE1737" s="271"/>
      <c r="DF1737" s="271"/>
      <c r="DG1737" s="271"/>
      <c r="DH1737" s="271"/>
      <c r="DI1737" s="271"/>
      <c r="DJ1737" s="271"/>
      <c r="DK1737" s="271"/>
      <c r="DL1737" s="271"/>
      <c r="DM1737" s="271"/>
      <c r="DN1737" s="271"/>
      <c r="DO1737" s="271"/>
      <c r="DP1737" s="271"/>
      <c r="DQ1737" s="271"/>
      <c r="DR1737" s="271"/>
      <c r="DS1737" s="271"/>
      <c r="DT1737" s="271"/>
      <c r="DU1737" s="271"/>
      <c r="DV1737" s="271"/>
      <c r="DW1737" s="271"/>
      <c r="DX1737" s="271"/>
      <c r="DY1737" s="271"/>
      <c r="DZ1737" s="271"/>
      <c r="EA1737" s="271"/>
      <c r="EB1737" s="271"/>
      <c r="EC1737" s="271"/>
      <c r="ED1737" s="271"/>
      <c r="EE1737" s="271"/>
      <c r="EF1737" s="271"/>
      <c r="EG1737" s="271"/>
      <c r="EH1737" s="271"/>
      <c r="EI1737" s="271"/>
      <c r="EJ1737" s="271"/>
      <c r="EK1737" s="271"/>
      <c r="EL1737" s="271"/>
      <c r="EM1737" s="271"/>
      <c r="EN1737" s="271"/>
      <c r="EO1737" s="271"/>
      <c r="EP1737" s="271"/>
      <c r="EQ1737" s="271"/>
      <c r="ER1737" s="271"/>
      <c r="ES1737" s="271"/>
      <c r="ET1737" s="271"/>
      <c r="EU1737" s="271"/>
      <c r="EV1737" s="271"/>
      <c r="EW1737" s="271"/>
      <c r="EX1737" s="271"/>
      <c r="EY1737" s="271"/>
      <c r="EZ1737" s="271"/>
      <c r="FA1737" s="271"/>
      <c r="FB1737" s="271"/>
      <c r="FC1737" s="271"/>
      <c r="FD1737" s="271"/>
      <c r="FE1737" s="271"/>
      <c r="FF1737" s="271"/>
      <c r="FG1737" s="271"/>
      <c r="FH1737" s="271"/>
      <c r="FI1737" s="271"/>
      <c r="FJ1737" s="271"/>
      <c r="FK1737" s="271"/>
      <c r="FL1737" s="271"/>
      <c r="FM1737" s="271"/>
      <c r="FN1737" s="271"/>
      <c r="FO1737" s="271"/>
      <c r="FP1737" s="271"/>
      <c r="FQ1737" s="271"/>
      <c r="FR1737" s="271"/>
      <c r="FS1737" s="271"/>
      <c r="FT1737" s="271"/>
      <c r="FU1737" s="271"/>
      <c r="FV1737" s="271"/>
      <c r="FW1737" s="271"/>
      <c r="FX1737" s="271"/>
      <c r="FY1737" s="271"/>
      <c r="FZ1737" s="271"/>
      <c r="GA1737" s="271"/>
      <c r="GB1737" s="271"/>
      <c r="GC1737" s="271"/>
      <c r="GD1737" s="271"/>
      <c r="GE1737" s="271"/>
      <c r="GF1737" s="271"/>
      <c r="GG1737" s="271"/>
      <c r="GH1737" s="271"/>
      <c r="GI1737" s="271"/>
      <c r="GJ1737" s="271"/>
      <c r="GK1737" s="271"/>
      <c r="GL1737" s="271"/>
      <c r="GM1737" s="271"/>
      <c r="GN1737" s="271"/>
      <c r="GO1737" s="271"/>
      <c r="GP1737" s="271"/>
      <c r="GQ1737" s="271"/>
      <c r="GR1737" s="271"/>
      <c r="GS1737" s="271"/>
      <c r="GT1737" s="271"/>
      <c r="GU1737" s="271"/>
      <c r="GV1737" s="271"/>
      <c r="GW1737" s="271"/>
      <c r="GX1737" s="271"/>
      <c r="GY1737" s="271"/>
      <c r="GZ1737" s="271"/>
      <c r="HA1737" s="271"/>
      <c r="HB1737" s="271"/>
      <c r="HC1737" s="271"/>
      <c r="HD1737" s="271"/>
      <c r="HE1737" s="271"/>
      <c r="HF1737" s="271"/>
      <c r="HG1737" s="271"/>
      <c r="HH1737" s="271"/>
      <c r="HI1737" s="271"/>
      <c r="HJ1737" s="271"/>
      <c r="HK1737" s="271"/>
      <c r="HL1737" s="271"/>
      <c r="HM1737" s="271"/>
      <c r="HN1737" s="271"/>
      <c r="HO1737" s="271"/>
      <c r="HP1737" s="271"/>
      <c r="HQ1737" s="271"/>
      <c r="HR1737" s="271"/>
      <c r="HS1737" s="271"/>
      <c r="HT1737" s="271"/>
      <c r="HU1737" s="271"/>
      <c r="HV1737" s="271"/>
      <c r="HW1737" s="271"/>
      <c r="HX1737" s="271"/>
      <c r="HY1737" s="271"/>
      <c r="HZ1737" s="271"/>
      <c r="IA1737" s="271"/>
      <c r="IB1737" s="271"/>
      <c r="IC1737" s="271"/>
      <c r="ID1737" s="271"/>
      <c r="IE1737" s="271"/>
      <c r="IF1737" s="271"/>
      <c r="IG1737" s="271"/>
      <c r="IH1737" s="271"/>
      <c r="II1737" s="271"/>
      <c r="IJ1737" s="271"/>
      <c r="IK1737" s="271"/>
      <c r="IL1737" s="271"/>
      <c r="IM1737" s="271"/>
      <c r="IN1737" s="271"/>
      <c r="IO1737" s="271"/>
      <c r="IP1737" s="271"/>
      <c r="IQ1737" s="271"/>
      <c r="IR1737" s="271"/>
      <c r="IS1737" s="271"/>
      <c r="IT1737" s="271"/>
      <c r="IU1737" s="271"/>
      <c r="IV1737" s="271"/>
    </row>
    <row r="1738" spans="1:256" s="332" customFormat="1" x14ac:dyDescent="0.2">
      <c r="A1738" s="271" t="s">
        <v>1247</v>
      </c>
      <c r="B1738" s="272">
        <v>40970.784722222219</v>
      </c>
      <c r="C1738" s="272">
        <v>40972.538194444445</v>
      </c>
      <c r="D1738" s="271" t="s">
        <v>1622</v>
      </c>
      <c r="E1738" s="271" t="s">
        <v>1623</v>
      </c>
      <c r="F1738" s="271"/>
      <c r="G1738" s="271">
        <v>50</v>
      </c>
      <c r="H1738" s="271"/>
      <c r="I1738" s="271"/>
      <c r="J1738" s="271"/>
      <c r="K1738" s="271"/>
      <c r="L1738" s="271"/>
      <c r="M1738" s="271">
        <v>3343</v>
      </c>
      <c r="N1738" s="271"/>
      <c r="O1738" s="271">
        <v>132</v>
      </c>
      <c r="P1738" s="271"/>
      <c r="Q1738" s="271">
        <v>217</v>
      </c>
      <c r="R1738" s="271"/>
      <c r="S1738" s="271">
        <v>4.3999999999999997E-2</v>
      </c>
      <c r="T1738" s="271"/>
      <c r="U1738" s="271">
        <v>0.9</v>
      </c>
      <c r="V1738" s="271"/>
      <c r="W1738" s="271">
        <v>27.2</v>
      </c>
      <c r="X1738" s="271"/>
      <c r="Y1738" s="271">
        <v>854</v>
      </c>
      <c r="Z1738" s="271"/>
      <c r="AA1738" s="271">
        <v>1400</v>
      </c>
      <c r="AB1738" s="271"/>
      <c r="AC1738" s="271">
        <v>4650</v>
      </c>
      <c r="AD1738" s="271" t="s">
        <v>1784</v>
      </c>
      <c r="AE1738" s="271">
        <v>20</v>
      </c>
      <c r="AF1738" s="271" t="s">
        <v>1784</v>
      </c>
      <c r="AG1738" s="271">
        <v>20</v>
      </c>
      <c r="AH1738" s="271"/>
      <c r="AI1738" s="271">
        <v>33</v>
      </c>
      <c r="AJ1738" s="271" t="s">
        <v>1784</v>
      </c>
      <c r="AK1738" s="271">
        <v>2.5</v>
      </c>
      <c r="AL1738" s="271"/>
      <c r="AM1738" s="271">
        <v>7.8100000000000005</v>
      </c>
      <c r="AN1738" s="271"/>
      <c r="AO1738" s="271">
        <v>202</v>
      </c>
      <c r="AP1738" s="271"/>
      <c r="AQ1738" s="271">
        <v>21</v>
      </c>
      <c r="AR1738" s="271"/>
      <c r="AS1738" s="271"/>
      <c r="AT1738" s="271"/>
      <c r="AU1738" s="271"/>
      <c r="AV1738" s="271"/>
      <c r="AW1738" s="271"/>
      <c r="AX1738" s="271"/>
      <c r="AY1738" s="271"/>
      <c r="AZ1738" s="271"/>
      <c r="BA1738" s="271">
        <v>21</v>
      </c>
      <c r="BB1738" s="271"/>
      <c r="BC1738" s="271"/>
      <c r="BD1738" s="271"/>
      <c r="BE1738" s="271"/>
      <c r="BF1738" s="271"/>
      <c r="BG1738" s="271"/>
      <c r="BH1738" s="271"/>
      <c r="BI1738" s="271"/>
      <c r="BJ1738" s="271"/>
      <c r="BK1738" s="271"/>
      <c r="BL1738" s="271"/>
      <c r="BM1738" s="271"/>
      <c r="BN1738" s="271"/>
      <c r="BO1738" s="271"/>
      <c r="BP1738" s="271"/>
      <c r="BQ1738" s="271"/>
      <c r="BR1738" s="271"/>
      <c r="BS1738" s="271"/>
      <c r="BT1738" s="271"/>
      <c r="BU1738" s="271"/>
      <c r="BV1738" s="271"/>
      <c r="BW1738" s="271"/>
      <c r="BX1738" s="271"/>
      <c r="BY1738" s="271"/>
      <c r="BZ1738" s="271"/>
      <c r="CA1738" s="271">
        <v>19</v>
      </c>
      <c r="CB1738" s="271"/>
      <c r="CC1738" s="271">
        <v>0.31</v>
      </c>
      <c r="CD1738" s="271" t="s">
        <v>1784</v>
      </c>
      <c r="CE1738" s="271">
        <v>20</v>
      </c>
      <c r="CF1738" s="271"/>
      <c r="CG1738" s="271"/>
      <c r="CH1738" s="271"/>
      <c r="CI1738" s="271"/>
      <c r="CJ1738" s="271"/>
      <c r="CK1738" s="271"/>
      <c r="CL1738" s="271"/>
      <c r="CM1738" s="271"/>
      <c r="CN1738" s="271"/>
      <c r="CO1738" s="271"/>
      <c r="CP1738" s="271"/>
      <c r="CQ1738" s="271"/>
      <c r="CR1738" s="271"/>
      <c r="CS1738" s="271"/>
      <c r="CT1738" s="271"/>
      <c r="CU1738" s="271"/>
      <c r="CV1738" s="271"/>
      <c r="CW1738" s="271"/>
      <c r="CX1738" s="271"/>
      <c r="CY1738" s="271"/>
      <c r="CZ1738" s="271"/>
      <c r="DA1738" s="271"/>
      <c r="DB1738" s="271"/>
      <c r="DC1738" s="271"/>
      <c r="DD1738" s="271"/>
      <c r="DE1738" s="271"/>
      <c r="DF1738" s="271"/>
      <c r="DG1738" s="271"/>
      <c r="DH1738" s="271"/>
      <c r="DI1738" s="271"/>
      <c r="DJ1738" s="271"/>
      <c r="DK1738" s="271"/>
      <c r="DL1738" s="271"/>
      <c r="DM1738" s="271"/>
      <c r="DN1738" s="271"/>
      <c r="DO1738" s="271"/>
      <c r="DP1738" s="271"/>
      <c r="DQ1738" s="271"/>
      <c r="DR1738" s="271"/>
      <c r="DS1738" s="271"/>
      <c r="DT1738" s="271"/>
      <c r="DU1738" s="271"/>
      <c r="DV1738" s="271"/>
      <c r="DW1738" s="271"/>
      <c r="DX1738" s="271"/>
      <c r="DY1738" s="271"/>
      <c r="DZ1738" s="271"/>
      <c r="EA1738" s="271"/>
      <c r="EB1738" s="271"/>
      <c r="EC1738" s="271"/>
      <c r="ED1738" s="271"/>
      <c r="EE1738" s="271"/>
      <c r="EF1738" s="271"/>
      <c r="EG1738" s="271"/>
      <c r="EH1738" s="271"/>
      <c r="EI1738" s="271"/>
      <c r="EJ1738" s="271"/>
      <c r="EK1738" s="271"/>
      <c r="EL1738" s="271"/>
      <c r="EM1738" s="271"/>
      <c r="EN1738" s="271"/>
      <c r="EO1738" s="271"/>
      <c r="EP1738" s="271"/>
      <c r="EQ1738" s="271"/>
      <c r="ER1738" s="271"/>
      <c r="ES1738" s="271"/>
      <c r="ET1738" s="271"/>
      <c r="EU1738" s="271"/>
      <c r="EV1738" s="271"/>
      <c r="EW1738" s="271"/>
      <c r="EX1738" s="271"/>
      <c r="EY1738" s="271"/>
      <c r="EZ1738" s="271"/>
      <c r="FA1738" s="271"/>
      <c r="FB1738" s="271"/>
      <c r="FC1738" s="271"/>
      <c r="FD1738" s="271"/>
      <c r="FE1738" s="271"/>
      <c r="FF1738" s="271"/>
      <c r="FG1738" s="271"/>
      <c r="FH1738" s="271"/>
      <c r="FI1738" s="271"/>
      <c r="FJ1738" s="271"/>
      <c r="FK1738" s="271"/>
      <c r="FL1738" s="271"/>
      <c r="FM1738" s="271"/>
      <c r="FN1738" s="271"/>
      <c r="FO1738" s="271"/>
      <c r="FP1738" s="271"/>
      <c r="FQ1738" s="271"/>
      <c r="FR1738" s="271"/>
      <c r="FS1738" s="271"/>
      <c r="FT1738" s="271"/>
      <c r="FU1738" s="271"/>
      <c r="FV1738" s="271"/>
      <c r="FW1738" s="271"/>
      <c r="FX1738" s="271"/>
      <c r="FY1738" s="271"/>
      <c r="FZ1738" s="271"/>
      <c r="GA1738" s="271"/>
      <c r="GB1738" s="271"/>
      <c r="GC1738" s="271"/>
      <c r="GD1738" s="271"/>
      <c r="GE1738" s="271"/>
      <c r="GF1738" s="271"/>
      <c r="GG1738" s="271"/>
      <c r="GH1738" s="271"/>
      <c r="GI1738" s="271"/>
      <c r="GJ1738" s="271"/>
      <c r="GK1738" s="271"/>
      <c r="GL1738" s="271"/>
      <c r="GM1738" s="271"/>
      <c r="GN1738" s="271"/>
      <c r="GO1738" s="271"/>
      <c r="GP1738" s="271"/>
      <c r="GQ1738" s="271"/>
      <c r="GR1738" s="271"/>
      <c r="GS1738" s="271"/>
      <c r="GT1738" s="271"/>
      <c r="GU1738" s="271"/>
      <c r="GV1738" s="271"/>
      <c r="GW1738" s="271"/>
      <c r="GX1738" s="271"/>
      <c r="GY1738" s="271"/>
      <c r="GZ1738" s="271"/>
      <c r="HA1738" s="271"/>
      <c r="HB1738" s="271"/>
      <c r="HC1738" s="271"/>
      <c r="HD1738" s="271"/>
      <c r="HE1738" s="271"/>
      <c r="HF1738" s="271"/>
      <c r="HG1738" s="271"/>
      <c r="HH1738" s="271"/>
      <c r="HI1738" s="271"/>
      <c r="HJ1738" s="271"/>
      <c r="HK1738" s="271"/>
      <c r="HL1738" s="271"/>
      <c r="HM1738" s="271"/>
      <c r="HN1738" s="271"/>
      <c r="HO1738" s="271"/>
      <c r="HP1738" s="271"/>
      <c r="HQ1738" s="271"/>
      <c r="HR1738" s="271"/>
      <c r="HS1738" s="271"/>
      <c r="HT1738" s="271"/>
      <c r="HU1738" s="271"/>
      <c r="HV1738" s="271"/>
      <c r="HW1738" s="271"/>
      <c r="HX1738" s="271"/>
      <c r="HY1738" s="271"/>
      <c r="HZ1738" s="271"/>
      <c r="IA1738" s="271"/>
      <c r="IB1738" s="271"/>
      <c r="IC1738" s="271"/>
      <c r="ID1738" s="271"/>
      <c r="IE1738" s="271"/>
      <c r="IF1738" s="271"/>
      <c r="IG1738" s="271"/>
      <c r="IH1738" s="271"/>
      <c r="II1738" s="271"/>
      <c r="IJ1738" s="271"/>
      <c r="IK1738" s="271"/>
      <c r="IL1738" s="271"/>
      <c r="IM1738" s="271"/>
      <c r="IN1738" s="271"/>
      <c r="IO1738" s="271"/>
      <c r="IP1738" s="271"/>
      <c r="IQ1738" s="271"/>
      <c r="IR1738" s="271"/>
      <c r="IS1738" s="271"/>
      <c r="IT1738" s="271"/>
      <c r="IU1738" s="271"/>
      <c r="IV1738" s="271"/>
    </row>
    <row r="1739" spans="1:256" s="332" customFormat="1" x14ac:dyDescent="0.2">
      <c r="A1739" s="271" t="s">
        <v>1247</v>
      </c>
      <c r="B1739" s="272">
        <v>41087.416666666664</v>
      </c>
      <c r="C1739" s="271"/>
      <c r="D1739" s="271" t="s">
        <v>3119</v>
      </c>
      <c r="E1739" s="271" t="s">
        <v>3120</v>
      </c>
      <c r="F1739" s="271"/>
      <c r="G1739" s="271">
        <v>70</v>
      </c>
      <c r="H1739" s="271"/>
      <c r="I1739" s="271"/>
      <c r="J1739" s="271"/>
      <c r="K1739" s="271">
        <v>2.4</v>
      </c>
      <c r="L1739" s="271"/>
      <c r="M1739" s="271"/>
      <c r="N1739" s="271"/>
      <c r="O1739" s="271">
        <v>3.3</v>
      </c>
      <c r="P1739" s="271"/>
      <c r="Q1739" s="271">
        <v>13.6</v>
      </c>
      <c r="R1739" s="271"/>
      <c r="S1739" s="271"/>
      <c r="T1739" s="271"/>
      <c r="U1739" s="271">
        <v>0.56000000000000005</v>
      </c>
      <c r="V1739" s="271"/>
      <c r="W1739" s="271"/>
      <c r="X1739" s="271"/>
      <c r="Y1739" s="271"/>
      <c r="Z1739" s="271"/>
      <c r="AA1739" s="271"/>
      <c r="AB1739" s="271"/>
      <c r="AC1739" s="271">
        <v>1350</v>
      </c>
      <c r="AD1739" s="271" t="s">
        <v>1784</v>
      </c>
      <c r="AE1739" s="271">
        <v>20</v>
      </c>
      <c r="AF1739" s="271" t="s">
        <v>1784</v>
      </c>
      <c r="AG1739" s="271">
        <v>20</v>
      </c>
      <c r="AH1739" s="271"/>
      <c r="AI1739" s="271"/>
      <c r="AJ1739" s="271"/>
      <c r="AK1739" s="271"/>
      <c r="AL1739" s="271"/>
      <c r="AM1739" s="271">
        <v>8.3699999999999992</v>
      </c>
      <c r="AN1739" s="271"/>
      <c r="AO1739" s="271">
        <v>245</v>
      </c>
      <c r="AP1739" s="271"/>
      <c r="AQ1739" s="271"/>
      <c r="AR1739" s="271"/>
      <c r="AS1739" s="271"/>
      <c r="AT1739" s="271"/>
      <c r="AU1739" s="271"/>
      <c r="AV1739" s="271"/>
      <c r="AW1739" s="271"/>
      <c r="AX1739" s="271"/>
      <c r="AY1739" s="271"/>
      <c r="AZ1739" s="271"/>
      <c r="BA1739" s="271">
        <v>3</v>
      </c>
      <c r="BB1739" s="271"/>
      <c r="BC1739" s="271"/>
      <c r="BD1739" s="271"/>
      <c r="BE1739" s="271"/>
      <c r="BF1739" s="271"/>
      <c r="BG1739" s="271"/>
      <c r="BH1739" s="271"/>
      <c r="BI1739" s="271"/>
      <c r="BJ1739" s="271"/>
      <c r="BK1739" s="271"/>
      <c r="BL1739" s="271"/>
      <c r="BM1739" s="271"/>
      <c r="BN1739" s="271"/>
      <c r="BO1739" s="271"/>
      <c r="BP1739" s="271"/>
      <c r="BQ1739" s="271"/>
      <c r="BR1739" s="271"/>
      <c r="BS1739" s="271"/>
      <c r="BT1739" s="271"/>
      <c r="BU1739" s="271"/>
      <c r="BV1739" s="271"/>
      <c r="BW1739" s="271"/>
      <c r="BX1739" s="271" t="s">
        <v>1784</v>
      </c>
      <c r="BY1739" s="271">
        <v>1.9</v>
      </c>
      <c r="BZ1739" s="271"/>
      <c r="CA1739" s="271"/>
      <c r="CB1739" s="271"/>
      <c r="CC1739" s="271"/>
      <c r="CD1739" s="271" t="s">
        <v>1784</v>
      </c>
      <c r="CE1739" s="271">
        <v>20</v>
      </c>
      <c r="CF1739" s="271"/>
      <c r="CG1739" s="271"/>
      <c r="CH1739" s="271"/>
      <c r="CI1739" s="271"/>
      <c r="CJ1739" s="271"/>
      <c r="CK1739" s="271"/>
      <c r="CL1739" s="271"/>
      <c r="CM1739" s="271"/>
      <c r="CN1739" s="271"/>
      <c r="CO1739" s="271"/>
      <c r="CP1739" s="271"/>
      <c r="CQ1739" s="271"/>
      <c r="CR1739" s="271"/>
      <c r="CS1739" s="271"/>
      <c r="CT1739" s="271"/>
      <c r="CU1739" s="271"/>
      <c r="CV1739" s="271"/>
      <c r="CW1739" s="271"/>
      <c r="CX1739" s="271"/>
      <c r="CY1739" s="271"/>
      <c r="CZ1739" s="271"/>
      <c r="DA1739" s="271"/>
      <c r="DB1739" s="271"/>
      <c r="DC1739" s="271"/>
      <c r="DD1739" s="271"/>
      <c r="DE1739" s="271"/>
      <c r="DF1739" s="271"/>
      <c r="DG1739" s="271"/>
      <c r="DH1739" s="271"/>
      <c r="DI1739" s="271"/>
      <c r="DJ1739" s="271"/>
      <c r="DK1739" s="271"/>
      <c r="DL1739" s="271"/>
      <c r="DM1739" s="271"/>
      <c r="DN1739" s="271"/>
      <c r="DO1739" s="271"/>
      <c r="DP1739" s="271"/>
      <c r="DQ1739" s="271"/>
      <c r="DR1739" s="271"/>
      <c r="DS1739" s="271"/>
      <c r="DT1739" s="271"/>
      <c r="DU1739" s="271"/>
      <c r="DV1739" s="271"/>
      <c r="DW1739" s="271"/>
      <c r="DX1739" s="271"/>
      <c r="DY1739" s="271"/>
      <c r="DZ1739" s="271"/>
      <c r="EA1739" s="271"/>
      <c r="EB1739" s="271"/>
      <c r="EC1739" s="271"/>
      <c r="ED1739" s="271"/>
      <c r="EE1739" s="271"/>
      <c r="EF1739" s="271"/>
      <c r="EG1739" s="271"/>
      <c r="EH1739" s="271"/>
      <c r="EI1739" s="271"/>
      <c r="EJ1739" s="271"/>
      <c r="EK1739" s="271"/>
      <c r="EL1739" s="271"/>
      <c r="EM1739" s="271"/>
      <c r="EN1739" s="271"/>
      <c r="EO1739" s="271"/>
      <c r="EP1739" s="271"/>
      <c r="EQ1739" s="271"/>
      <c r="ER1739" s="271"/>
      <c r="ES1739" s="271"/>
      <c r="ET1739" s="271"/>
      <c r="EU1739" s="271"/>
      <c r="EV1739" s="271"/>
      <c r="EW1739" s="271"/>
      <c r="EX1739" s="271"/>
      <c r="EY1739" s="271"/>
      <c r="EZ1739" s="271"/>
      <c r="FA1739" s="271"/>
      <c r="FB1739" s="271"/>
      <c r="FC1739" s="271"/>
      <c r="FD1739" s="271"/>
      <c r="FE1739" s="271"/>
      <c r="FF1739" s="271"/>
      <c r="FG1739" s="271"/>
      <c r="FH1739" s="271"/>
      <c r="FI1739" s="271"/>
      <c r="FJ1739" s="271"/>
      <c r="FK1739" s="271"/>
      <c r="FL1739" s="271"/>
      <c r="FM1739" s="271"/>
      <c r="FN1739" s="271"/>
      <c r="FO1739" s="271"/>
      <c r="FP1739" s="271"/>
      <c r="FQ1739" s="271"/>
      <c r="FR1739" s="271"/>
      <c r="FS1739" s="271"/>
      <c r="FT1739" s="271"/>
      <c r="FU1739" s="271"/>
      <c r="FV1739" s="271"/>
      <c r="FW1739" s="271"/>
      <c r="FX1739" s="271"/>
      <c r="FY1739" s="271"/>
      <c r="FZ1739" s="271"/>
      <c r="GA1739" s="271"/>
      <c r="GB1739" s="271"/>
      <c r="GC1739" s="271"/>
      <c r="GD1739" s="271"/>
      <c r="GE1739" s="271"/>
      <c r="GF1739" s="271"/>
      <c r="GG1739" s="271"/>
      <c r="GH1739" s="271"/>
      <c r="GI1739" s="271"/>
      <c r="GJ1739" s="271"/>
      <c r="GK1739" s="271"/>
      <c r="GL1739" s="271"/>
      <c r="GM1739" s="271"/>
      <c r="GN1739" s="271"/>
      <c r="GO1739" s="271"/>
      <c r="GP1739" s="271"/>
      <c r="GQ1739" s="271"/>
      <c r="GR1739" s="271"/>
      <c r="GS1739" s="271"/>
      <c r="GT1739" s="271"/>
      <c r="GU1739" s="271"/>
      <c r="GV1739" s="271"/>
      <c r="GW1739" s="271"/>
      <c r="GX1739" s="271"/>
      <c r="GY1739" s="271"/>
      <c r="GZ1739" s="271"/>
      <c r="HA1739" s="271"/>
      <c r="HB1739" s="271"/>
      <c r="HC1739" s="271"/>
      <c r="HD1739" s="271"/>
      <c r="HE1739" s="271"/>
      <c r="HF1739" s="271"/>
      <c r="HG1739" s="271"/>
      <c r="HH1739" s="271"/>
      <c r="HI1739" s="271"/>
      <c r="HJ1739" s="271"/>
      <c r="HK1739" s="271"/>
      <c r="HL1739" s="271"/>
      <c r="HM1739" s="271"/>
      <c r="HN1739" s="271"/>
      <c r="HO1739" s="271"/>
      <c r="HP1739" s="271"/>
      <c r="HQ1739" s="271"/>
      <c r="HR1739" s="271"/>
      <c r="HS1739" s="271"/>
      <c r="HT1739" s="271"/>
      <c r="HU1739" s="271"/>
      <c r="HV1739" s="271"/>
      <c r="HW1739" s="271"/>
      <c r="HX1739" s="271"/>
      <c r="HY1739" s="271"/>
      <c r="HZ1739" s="271"/>
      <c r="IA1739" s="271"/>
      <c r="IB1739" s="271"/>
      <c r="IC1739" s="271"/>
      <c r="ID1739" s="271"/>
      <c r="IE1739" s="271"/>
      <c r="IF1739" s="271"/>
      <c r="IG1739" s="271"/>
      <c r="IH1739" s="271"/>
      <c r="II1739" s="271"/>
      <c r="IJ1739" s="271"/>
      <c r="IK1739" s="271"/>
      <c r="IL1739" s="271"/>
      <c r="IM1739" s="271"/>
      <c r="IN1739" s="271"/>
      <c r="IO1739" s="271"/>
      <c r="IP1739" s="271"/>
      <c r="IQ1739" s="271"/>
      <c r="IR1739" s="271"/>
      <c r="IS1739" s="271"/>
      <c r="IT1739" s="271"/>
      <c r="IU1739" s="271"/>
      <c r="IV1739" s="271"/>
    </row>
    <row r="1740" spans="1:256" s="332" customFormat="1" x14ac:dyDescent="0.2">
      <c r="A1740" s="271" t="s">
        <v>1247</v>
      </c>
      <c r="B1740" s="272">
        <v>41108.923611111109</v>
      </c>
      <c r="C1740" s="272">
        <v>41109.5</v>
      </c>
      <c r="D1740" s="271" t="s">
        <v>3121</v>
      </c>
      <c r="E1740" s="271" t="s">
        <v>3122</v>
      </c>
      <c r="F1740" s="271"/>
      <c r="G1740" s="271">
        <v>50</v>
      </c>
      <c r="H1740" s="271"/>
      <c r="I1740" s="271"/>
      <c r="J1740" s="271"/>
      <c r="K1740" s="271"/>
      <c r="L1740" s="271"/>
      <c r="M1740" s="271">
        <v>3094</v>
      </c>
      <c r="N1740" s="271"/>
      <c r="O1740" s="271">
        <v>9.6999999999999993</v>
      </c>
      <c r="P1740" s="271"/>
      <c r="Q1740" s="271">
        <v>101</v>
      </c>
      <c r="R1740" s="271"/>
      <c r="S1740" s="271">
        <v>3.7999999999999999E-2</v>
      </c>
      <c r="T1740" s="271"/>
      <c r="U1740" s="271">
        <v>1.77</v>
      </c>
      <c r="V1740" s="271"/>
      <c r="W1740" s="271">
        <v>8.6</v>
      </c>
      <c r="X1740" s="271"/>
      <c r="Y1740" s="271">
        <v>41.7</v>
      </c>
      <c r="Z1740" s="271"/>
      <c r="AA1740" s="271">
        <v>62.3</v>
      </c>
      <c r="AB1740" s="271"/>
      <c r="AC1740" s="271">
        <v>414</v>
      </c>
      <c r="AD1740" s="271" t="s">
        <v>1784</v>
      </c>
      <c r="AE1740" s="271">
        <v>20</v>
      </c>
      <c r="AF1740" s="271" t="s">
        <v>1784</v>
      </c>
      <c r="AG1740" s="271">
        <v>20</v>
      </c>
      <c r="AH1740" s="271" t="s">
        <v>1784</v>
      </c>
      <c r="AI1740" s="271">
        <v>5</v>
      </c>
      <c r="AJ1740" s="271" t="s">
        <v>1784</v>
      </c>
      <c r="AK1740" s="271">
        <v>2.5</v>
      </c>
      <c r="AL1740" s="271"/>
      <c r="AM1740" s="271">
        <v>7.6899999999999995</v>
      </c>
      <c r="AN1740" s="271"/>
      <c r="AO1740" s="271">
        <v>82</v>
      </c>
      <c r="AP1740" s="271"/>
      <c r="AQ1740" s="271">
        <v>1.6</v>
      </c>
      <c r="AR1740" s="271"/>
      <c r="AS1740" s="271"/>
      <c r="AT1740" s="271"/>
      <c r="AU1740" s="271"/>
      <c r="AV1740" s="271"/>
      <c r="AW1740" s="271"/>
      <c r="AX1740" s="271"/>
      <c r="AY1740" s="271"/>
      <c r="AZ1740" s="271"/>
      <c r="BA1740" s="271">
        <v>94</v>
      </c>
      <c r="BB1740" s="271"/>
      <c r="BC1740" s="271"/>
      <c r="BD1740" s="271"/>
      <c r="BE1740" s="271"/>
      <c r="BF1740" s="271"/>
      <c r="BG1740" s="271"/>
      <c r="BH1740" s="271"/>
      <c r="BI1740" s="271"/>
      <c r="BJ1740" s="271"/>
      <c r="BK1740" s="271"/>
      <c r="BL1740" s="271"/>
      <c r="BM1740" s="271"/>
      <c r="BN1740" s="271"/>
      <c r="BO1740" s="271"/>
      <c r="BP1740" s="271"/>
      <c r="BQ1740" s="271"/>
      <c r="BR1740" s="271"/>
      <c r="BS1740" s="271"/>
      <c r="BT1740" s="271"/>
      <c r="BU1740" s="271"/>
      <c r="BV1740" s="271"/>
      <c r="BW1740" s="271"/>
      <c r="BX1740" s="271"/>
      <c r="BY1740" s="271"/>
      <c r="BZ1740" s="271"/>
      <c r="CA1740" s="271">
        <v>3.4</v>
      </c>
      <c r="CB1740" s="271"/>
      <c r="CC1740" s="271">
        <v>0.65</v>
      </c>
      <c r="CD1740" s="271" t="s">
        <v>1784</v>
      </c>
      <c r="CE1740" s="271">
        <v>20</v>
      </c>
      <c r="CF1740" s="271"/>
      <c r="CG1740" s="271"/>
      <c r="CH1740" s="271"/>
      <c r="CI1740" s="271"/>
      <c r="CJ1740" s="271"/>
      <c r="CK1740" s="271"/>
      <c r="CL1740" s="271"/>
      <c r="CM1740" s="271"/>
      <c r="CN1740" s="271"/>
      <c r="CO1740" s="271"/>
      <c r="CP1740" s="271"/>
      <c r="CQ1740" s="271"/>
      <c r="CR1740" s="271"/>
      <c r="CS1740" s="271"/>
      <c r="CT1740" s="271"/>
      <c r="CU1740" s="271"/>
      <c r="CV1740" s="271"/>
      <c r="CW1740" s="271"/>
      <c r="CX1740" s="271"/>
      <c r="CY1740" s="271"/>
      <c r="CZ1740" s="271"/>
      <c r="DA1740" s="271"/>
      <c r="DB1740" s="271"/>
      <c r="DC1740" s="271"/>
      <c r="DD1740" s="271"/>
      <c r="DE1740" s="271"/>
      <c r="DF1740" s="271"/>
      <c r="DG1740" s="271"/>
      <c r="DH1740" s="271"/>
      <c r="DI1740" s="271"/>
      <c r="DJ1740" s="271"/>
      <c r="DK1740" s="271"/>
      <c r="DL1740" s="271"/>
      <c r="DM1740" s="271"/>
      <c r="DN1740" s="271"/>
      <c r="DO1740" s="271"/>
      <c r="DP1740" s="271"/>
      <c r="DQ1740" s="271"/>
      <c r="DR1740" s="271"/>
      <c r="DS1740" s="271"/>
      <c r="DT1740" s="271"/>
      <c r="DU1740" s="271"/>
      <c r="DV1740" s="271"/>
      <c r="DW1740" s="271"/>
      <c r="DX1740" s="271"/>
      <c r="DY1740" s="271"/>
      <c r="DZ1740" s="271"/>
      <c r="EA1740" s="271"/>
      <c r="EB1740" s="271"/>
      <c r="EC1740" s="271"/>
      <c r="ED1740" s="271"/>
      <c r="EE1740" s="271"/>
      <c r="EF1740" s="271"/>
      <c r="EG1740" s="271"/>
      <c r="EH1740" s="271"/>
      <c r="EI1740" s="271"/>
      <c r="EJ1740" s="271"/>
      <c r="EK1740" s="271"/>
      <c r="EL1740" s="271"/>
      <c r="EM1740" s="271"/>
      <c r="EN1740" s="271"/>
      <c r="EO1740" s="271"/>
      <c r="EP1740" s="271"/>
      <c r="EQ1740" s="271"/>
      <c r="ER1740" s="271"/>
      <c r="ES1740" s="271"/>
      <c r="ET1740" s="271"/>
      <c r="EU1740" s="271"/>
      <c r="EV1740" s="271"/>
      <c r="EW1740" s="271"/>
      <c r="EX1740" s="271"/>
      <c r="EY1740" s="271"/>
      <c r="EZ1740" s="271"/>
      <c r="FA1740" s="271"/>
      <c r="FB1740" s="271"/>
      <c r="FC1740" s="271"/>
      <c r="FD1740" s="271"/>
      <c r="FE1740" s="271"/>
      <c r="FF1740" s="271"/>
      <c r="FG1740" s="271"/>
      <c r="FH1740" s="271"/>
      <c r="FI1740" s="271"/>
      <c r="FJ1740" s="271"/>
      <c r="FK1740" s="271"/>
      <c r="FL1740" s="271"/>
      <c r="FM1740" s="271"/>
      <c r="FN1740" s="271"/>
      <c r="FO1740" s="271"/>
      <c r="FP1740" s="271"/>
      <c r="FQ1740" s="271"/>
      <c r="FR1740" s="271"/>
      <c r="FS1740" s="271"/>
      <c r="FT1740" s="271"/>
      <c r="FU1740" s="271"/>
      <c r="FV1740" s="271"/>
      <c r="FW1740" s="271"/>
      <c r="FX1740" s="271"/>
      <c r="FY1740" s="271"/>
      <c r="FZ1740" s="271"/>
      <c r="GA1740" s="271"/>
      <c r="GB1740" s="271"/>
      <c r="GC1740" s="271"/>
      <c r="GD1740" s="271"/>
      <c r="GE1740" s="271"/>
      <c r="GF1740" s="271"/>
      <c r="GG1740" s="271"/>
      <c r="GH1740" s="271"/>
      <c r="GI1740" s="271"/>
      <c r="GJ1740" s="271"/>
      <c r="GK1740" s="271"/>
      <c r="GL1740" s="271"/>
      <c r="GM1740" s="271"/>
      <c r="GN1740" s="271"/>
      <c r="GO1740" s="271"/>
      <c r="GP1740" s="271"/>
      <c r="GQ1740" s="271"/>
      <c r="GR1740" s="271"/>
      <c r="GS1740" s="271"/>
      <c r="GT1740" s="271"/>
      <c r="GU1740" s="271"/>
      <c r="GV1740" s="271"/>
      <c r="GW1740" s="271"/>
      <c r="GX1740" s="271"/>
      <c r="GY1740" s="271"/>
      <c r="GZ1740" s="271"/>
      <c r="HA1740" s="271"/>
      <c r="HB1740" s="271"/>
      <c r="HC1740" s="271"/>
      <c r="HD1740" s="271"/>
      <c r="HE1740" s="271"/>
      <c r="HF1740" s="271"/>
      <c r="HG1740" s="271"/>
      <c r="HH1740" s="271"/>
      <c r="HI1740" s="271"/>
      <c r="HJ1740" s="271"/>
      <c r="HK1740" s="271"/>
      <c r="HL1740" s="271"/>
      <c r="HM1740" s="271"/>
      <c r="HN1740" s="271"/>
      <c r="HO1740" s="271"/>
      <c r="HP1740" s="271"/>
      <c r="HQ1740" s="271"/>
      <c r="HR1740" s="271"/>
      <c r="HS1740" s="271"/>
      <c r="HT1740" s="271"/>
      <c r="HU1740" s="271"/>
      <c r="HV1740" s="271"/>
      <c r="HW1740" s="271"/>
      <c r="HX1740" s="271"/>
      <c r="HY1740" s="271"/>
      <c r="HZ1740" s="271"/>
      <c r="IA1740" s="271"/>
      <c r="IB1740" s="271"/>
      <c r="IC1740" s="271"/>
      <c r="ID1740" s="271"/>
      <c r="IE1740" s="271"/>
      <c r="IF1740" s="271"/>
      <c r="IG1740" s="271"/>
      <c r="IH1740" s="271"/>
      <c r="II1740" s="271"/>
      <c r="IJ1740" s="271"/>
      <c r="IK1740" s="271"/>
      <c r="IL1740" s="271"/>
      <c r="IM1740" s="271"/>
      <c r="IN1740" s="271"/>
      <c r="IO1740" s="271"/>
      <c r="IP1740" s="271"/>
      <c r="IQ1740" s="271"/>
      <c r="IR1740" s="271"/>
      <c r="IS1740" s="271"/>
      <c r="IT1740" s="271"/>
      <c r="IU1740" s="271"/>
      <c r="IV1740" s="271"/>
    </row>
    <row r="1741" spans="1:256" s="332" customFormat="1" x14ac:dyDescent="0.2">
      <c r="A1741" s="271" t="s">
        <v>1247</v>
      </c>
      <c r="B1741" s="272">
        <v>41109.552083333336</v>
      </c>
      <c r="C1741" s="271"/>
      <c r="D1741" s="271" t="s">
        <v>3123</v>
      </c>
      <c r="E1741" s="271" t="s">
        <v>3124</v>
      </c>
      <c r="F1741" s="271"/>
      <c r="G1741" s="271">
        <v>70</v>
      </c>
      <c r="H1741" s="271"/>
      <c r="I1741" s="271"/>
      <c r="J1741" s="271"/>
      <c r="K1741" s="271">
        <v>11</v>
      </c>
      <c r="L1741" s="271"/>
      <c r="M1741" s="271"/>
      <c r="N1741" s="271"/>
      <c r="O1741" s="271"/>
      <c r="P1741" s="271"/>
      <c r="Q1741" s="271"/>
      <c r="R1741" s="271"/>
      <c r="S1741" s="271"/>
      <c r="T1741" s="271"/>
      <c r="U1741" s="271"/>
      <c r="V1741" s="271"/>
      <c r="W1741" s="271"/>
      <c r="X1741" s="271"/>
      <c r="Y1741" s="271"/>
      <c r="Z1741" s="271"/>
      <c r="AA1741" s="271"/>
      <c r="AB1741" s="271"/>
      <c r="AC1741" s="271"/>
      <c r="AD1741" s="271"/>
      <c r="AE1741" s="271"/>
      <c r="AF1741" s="271"/>
      <c r="AG1741" s="271"/>
      <c r="AH1741" s="271"/>
      <c r="AI1741" s="271"/>
      <c r="AJ1741" s="271"/>
      <c r="AK1741" s="271"/>
      <c r="AL1741" s="271"/>
      <c r="AM1741" s="271"/>
      <c r="AN1741" s="271"/>
      <c r="AO1741" s="271"/>
      <c r="AP1741" s="271"/>
      <c r="AQ1741" s="271"/>
      <c r="AR1741" s="271"/>
      <c r="AS1741" s="271"/>
      <c r="AT1741" s="271"/>
      <c r="AU1741" s="271"/>
      <c r="AV1741" s="271"/>
      <c r="AW1741" s="271"/>
      <c r="AX1741" s="271"/>
      <c r="AY1741" s="271"/>
      <c r="AZ1741" s="271"/>
      <c r="BA1741" s="271"/>
      <c r="BB1741" s="271"/>
      <c r="BC1741" s="271"/>
      <c r="BD1741" s="271"/>
      <c r="BE1741" s="271"/>
      <c r="BF1741" s="271"/>
      <c r="BG1741" s="271"/>
      <c r="BH1741" s="271"/>
      <c r="BI1741" s="271"/>
      <c r="BJ1741" s="271"/>
      <c r="BK1741" s="271"/>
      <c r="BL1741" s="271"/>
      <c r="BM1741" s="271"/>
      <c r="BN1741" s="271"/>
      <c r="BO1741" s="271"/>
      <c r="BP1741" s="271"/>
      <c r="BQ1741" s="271"/>
      <c r="BR1741" s="271"/>
      <c r="BS1741" s="271"/>
      <c r="BT1741" s="271"/>
      <c r="BU1741" s="271"/>
      <c r="BV1741" s="271"/>
      <c r="BW1741" s="271"/>
      <c r="BX1741" s="271" t="s">
        <v>1784</v>
      </c>
      <c r="BY1741" s="271">
        <v>1.9</v>
      </c>
      <c r="BZ1741" s="271"/>
      <c r="CA1741" s="271"/>
      <c r="CB1741" s="271"/>
      <c r="CC1741" s="271"/>
      <c r="CD1741" s="271"/>
      <c r="CE1741" s="271"/>
      <c r="CF1741" s="271"/>
      <c r="CG1741" s="271"/>
      <c r="CH1741" s="271"/>
      <c r="CI1741" s="271"/>
      <c r="CJ1741" s="271"/>
      <c r="CK1741" s="271"/>
      <c r="CL1741" s="271"/>
      <c r="CM1741" s="271"/>
      <c r="CN1741" s="271"/>
      <c r="CO1741" s="271"/>
      <c r="CP1741" s="271"/>
      <c r="CQ1741" s="271"/>
      <c r="CR1741" s="271"/>
      <c r="CS1741" s="271"/>
      <c r="CT1741" s="271"/>
      <c r="CU1741" s="271"/>
      <c r="CV1741" s="271"/>
      <c r="CW1741" s="271"/>
      <c r="CX1741" s="271"/>
      <c r="CY1741" s="271"/>
      <c r="CZ1741" s="271"/>
      <c r="DA1741" s="271"/>
      <c r="DB1741" s="271"/>
      <c r="DC1741" s="271"/>
      <c r="DD1741" s="271"/>
      <c r="DE1741" s="271"/>
      <c r="DF1741" s="271"/>
      <c r="DG1741" s="271"/>
      <c r="DH1741" s="271"/>
      <c r="DI1741" s="271"/>
      <c r="DJ1741" s="271"/>
      <c r="DK1741" s="271"/>
      <c r="DL1741" s="271"/>
      <c r="DM1741" s="271"/>
      <c r="DN1741" s="271"/>
      <c r="DO1741" s="271"/>
      <c r="DP1741" s="271"/>
      <c r="DQ1741" s="271"/>
      <c r="DR1741" s="271"/>
      <c r="DS1741" s="271"/>
      <c r="DT1741" s="271"/>
      <c r="DU1741" s="271"/>
      <c r="DV1741" s="271"/>
      <c r="DW1741" s="271"/>
      <c r="DX1741" s="271"/>
      <c r="DY1741" s="271"/>
      <c r="DZ1741" s="271"/>
      <c r="EA1741" s="271"/>
      <c r="EB1741" s="271"/>
      <c r="EC1741" s="271"/>
      <c r="ED1741" s="271"/>
      <c r="EE1741" s="271"/>
      <c r="EF1741" s="271"/>
      <c r="EG1741" s="271"/>
      <c r="EH1741" s="271"/>
      <c r="EI1741" s="271"/>
      <c r="EJ1741" s="271"/>
      <c r="EK1741" s="271"/>
      <c r="EL1741" s="271"/>
      <c r="EM1741" s="271"/>
      <c r="EN1741" s="271"/>
      <c r="EO1741" s="271"/>
      <c r="EP1741" s="271"/>
      <c r="EQ1741" s="271"/>
      <c r="ER1741" s="271"/>
      <c r="ES1741" s="271"/>
      <c r="ET1741" s="271"/>
      <c r="EU1741" s="271"/>
      <c r="EV1741" s="271"/>
      <c r="EW1741" s="271"/>
      <c r="EX1741" s="271"/>
      <c r="EY1741" s="271"/>
      <c r="EZ1741" s="271"/>
      <c r="FA1741" s="271"/>
      <c r="FB1741" s="271"/>
      <c r="FC1741" s="271"/>
      <c r="FD1741" s="271"/>
      <c r="FE1741" s="271"/>
      <c r="FF1741" s="271"/>
      <c r="FG1741" s="271"/>
      <c r="FH1741" s="271"/>
      <c r="FI1741" s="271"/>
      <c r="FJ1741" s="271"/>
      <c r="FK1741" s="271"/>
      <c r="FL1741" s="271"/>
      <c r="FM1741" s="271"/>
      <c r="FN1741" s="271"/>
      <c r="FO1741" s="271"/>
      <c r="FP1741" s="271"/>
      <c r="FQ1741" s="271"/>
      <c r="FR1741" s="271"/>
      <c r="FS1741" s="271"/>
      <c r="FT1741" s="271"/>
      <c r="FU1741" s="271"/>
      <c r="FV1741" s="271"/>
      <c r="FW1741" s="271"/>
      <c r="FX1741" s="271"/>
      <c r="FY1741" s="271"/>
      <c r="FZ1741" s="271"/>
      <c r="GA1741" s="271"/>
      <c r="GB1741" s="271"/>
      <c r="GC1741" s="271"/>
      <c r="GD1741" s="271"/>
      <c r="GE1741" s="271"/>
      <c r="GF1741" s="271"/>
      <c r="GG1741" s="271"/>
      <c r="GH1741" s="271"/>
      <c r="GI1741" s="271"/>
      <c r="GJ1741" s="271"/>
      <c r="GK1741" s="271"/>
      <c r="GL1741" s="271"/>
      <c r="GM1741" s="271"/>
      <c r="GN1741" s="271"/>
      <c r="GO1741" s="271"/>
      <c r="GP1741" s="271"/>
      <c r="GQ1741" s="271"/>
      <c r="GR1741" s="271"/>
      <c r="GS1741" s="271"/>
      <c r="GT1741" s="271"/>
      <c r="GU1741" s="271"/>
      <c r="GV1741" s="271"/>
      <c r="GW1741" s="271"/>
      <c r="GX1741" s="271"/>
      <c r="GY1741" s="271"/>
      <c r="GZ1741" s="271"/>
      <c r="HA1741" s="271"/>
      <c r="HB1741" s="271"/>
      <c r="HC1741" s="271"/>
      <c r="HD1741" s="271"/>
      <c r="HE1741" s="271"/>
      <c r="HF1741" s="271"/>
      <c r="HG1741" s="271"/>
      <c r="HH1741" s="271"/>
      <c r="HI1741" s="271"/>
      <c r="HJ1741" s="271"/>
      <c r="HK1741" s="271"/>
      <c r="HL1741" s="271"/>
      <c r="HM1741" s="271"/>
      <c r="HN1741" s="271"/>
      <c r="HO1741" s="271"/>
      <c r="HP1741" s="271"/>
      <c r="HQ1741" s="271"/>
      <c r="HR1741" s="271"/>
      <c r="HS1741" s="271"/>
      <c r="HT1741" s="271"/>
      <c r="HU1741" s="271"/>
      <c r="HV1741" s="271"/>
      <c r="HW1741" s="271"/>
      <c r="HX1741" s="271"/>
      <c r="HY1741" s="271"/>
      <c r="HZ1741" s="271"/>
      <c r="IA1741" s="271"/>
      <c r="IB1741" s="271"/>
      <c r="IC1741" s="271"/>
      <c r="ID1741" s="271"/>
      <c r="IE1741" s="271"/>
      <c r="IF1741" s="271"/>
      <c r="IG1741" s="271"/>
      <c r="IH1741" s="271"/>
      <c r="II1741" s="271"/>
      <c r="IJ1741" s="271"/>
      <c r="IK1741" s="271"/>
      <c r="IL1741" s="271"/>
      <c r="IM1741" s="271"/>
      <c r="IN1741" s="271"/>
      <c r="IO1741" s="271"/>
      <c r="IP1741" s="271"/>
      <c r="IQ1741" s="271"/>
      <c r="IR1741" s="271"/>
      <c r="IS1741" s="271"/>
      <c r="IT1741" s="271"/>
      <c r="IU1741" s="271"/>
      <c r="IV1741" s="271"/>
    </row>
    <row r="1742" spans="1:256" s="332" customFormat="1" x14ac:dyDescent="0.2">
      <c r="A1742" s="250" t="s">
        <v>1247</v>
      </c>
      <c r="B1742" s="4">
        <v>41185.434027777781</v>
      </c>
      <c r="C1742" s="250"/>
      <c r="D1742" s="250" t="s">
        <v>3125</v>
      </c>
      <c r="E1742" s="250"/>
      <c r="F1742" s="250"/>
      <c r="G1742" s="250">
        <v>70</v>
      </c>
      <c r="H1742" s="250"/>
      <c r="I1742" s="250"/>
      <c r="J1742" s="250"/>
      <c r="K1742" s="250">
        <v>1.2</v>
      </c>
      <c r="L1742" s="250"/>
      <c r="M1742" s="250"/>
      <c r="N1742" s="250"/>
      <c r="O1742" s="250"/>
      <c r="P1742" s="250" t="s">
        <v>1784</v>
      </c>
      <c r="Q1742" s="250">
        <v>8.5</v>
      </c>
      <c r="R1742" s="250"/>
      <c r="S1742" s="250"/>
      <c r="T1742" s="250"/>
      <c r="U1742" s="250"/>
      <c r="V1742" s="250"/>
      <c r="W1742" s="250"/>
      <c r="X1742" s="250"/>
      <c r="Y1742" s="250"/>
      <c r="Z1742" s="250"/>
      <c r="AA1742" s="250"/>
      <c r="AB1742" s="250"/>
      <c r="AC1742" s="250"/>
      <c r="AD1742" s="250"/>
      <c r="AE1742" s="250"/>
      <c r="AF1742" s="250"/>
      <c r="AG1742" s="250"/>
      <c r="AH1742" s="250"/>
      <c r="AI1742" s="250"/>
      <c r="AJ1742" s="250"/>
      <c r="AK1742" s="250"/>
      <c r="AL1742" s="250"/>
      <c r="AM1742" s="250"/>
      <c r="AN1742" s="250"/>
      <c r="AO1742" s="250"/>
      <c r="AP1742" s="250"/>
      <c r="AQ1742" s="250"/>
      <c r="AR1742" s="250"/>
      <c r="AS1742" s="250"/>
      <c r="AT1742" s="250"/>
      <c r="AU1742" s="250"/>
      <c r="AV1742" s="250"/>
      <c r="AW1742" s="250"/>
      <c r="AX1742" s="250"/>
      <c r="AY1742" s="250"/>
      <c r="AZ1742" s="250"/>
      <c r="BA1742" s="250"/>
      <c r="BB1742" s="250"/>
      <c r="BC1742" s="250"/>
      <c r="BD1742" s="250"/>
      <c r="BE1742" s="250"/>
      <c r="BF1742" s="250"/>
      <c r="BG1742" s="250"/>
      <c r="BH1742" s="250"/>
      <c r="BI1742" s="250"/>
      <c r="BJ1742" s="250"/>
      <c r="BK1742" s="250"/>
      <c r="BL1742" s="250"/>
      <c r="BM1742" s="250"/>
      <c r="BN1742" s="250"/>
      <c r="BO1742" s="250"/>
      <c r="BP1742" s="250"/>
      <c r="BQ1742" s="250"/>
      <c r="BR1742" s="250"/>
      <c r="BS1742" s="250"/>
      <c r="BT1742" s="250"/>
      <c r="BU1742" s="250"/>
      <c r="BV1742" s="250"/>
      <c r="BW1742" s="250"/>
      <c r="BX1742" s="250"/>
      <c r="BY1742" s="250"/>
      <c r="BZ1742" s="250"/>
      <c r="CA1742" s="250"/>
      <c r="CB1742" s="250"/>
      <c r="CC1742" s="250"/>
      <c r="CD1742" s="250"/>
      <c r="CE1742" s="250"/>
      <c r="CF1742" s="250"/>
      <c r="CG1742" s="250"/>
      <c r="CH1742" s="250"/>
      <c r="CI1742" s="250"/>
      <c r="CJ1742" s="250"/>
      <c r="CK1742" s="250"/>
      <c r="CL1742" s="250"/>
      <c r="CM1742" s="250"/>
      <c r="CN1742" s="250"/>
      <c r="CO1742" s="250"/>
      <c r="CP1742" s="250"/>
      <c r="CQ1742" s="250"/>
      <c r="CR1742" s="250"/>
      <c r="CS1742" s="250"/>
      <c r="CT1742" s="250"/>
      <c r="CU1742" s="250"/>
      <c r="CV1742" s="250"/>
      <c r="CW1742" s="250"/>
      <c r="CX1742" s="250"/>
      <c r="CY1742" s="250"/>
      <c r="CZ1742" s="250"/>
      <c r="DA1742" s="250"/>
      <c r="DB1742" s="250"/>
      <c r="DC1742" s="250"/>
      <c r="DD1742" s="250"/>
      <c r="DE1742" s="250"/>
      <c r="DF1742" s="250"/>
      <c r="DG1742" s="250"/>
      <c r="DH1742" s="250"/>
      <c r="DI1742" s="250"/>
      <c r="DJ1742" s="250"/>
      <c r="DK1742" s="250"/>
      <c r="DL1742" s="250"/>
      <c r="DM1742" s="250"/>
      <c r="DN1742" s="250"/>
      <c r="DO1742" s="250"/>
      <c r="DP1742" s="250"/>
      <c r="DQ1742" s="250"/>
      <c r="DR1742" s="250"/>
      <c r="DS1742" s="250"/>
      <c r="DT1742" s="250"/>
      <c r="DU1742" s="250"/>
      <c r="DV1742" s="250"/>
      <c r="DW1742" s="250"/>
      <c r="DX1742" s="250"/>
      <c r="DY1742" s="250"/>
      <c r="DZ1742" s="250"/>
      <c r="EA1742" s="250"/>
      <c r="EB1742" s="250"/>
      <c r="EC1742" s="250"/>
      <c r="ED1742" s="250"/>
      <c r="EE1742" s="250"/>
      <c r="EF1742" s="250"/>
      <c r="EG1742" s="250"/>
      <c r="EH1742" s="250"/>
      <c r="EI1742" s="250"/>
      <c r="EJ1742" s="250"/>
      <c r="EK1742" s="250"/>
      <c r="EL1742" s="250"/>
      <c r="EM1742" s="250"/>
      <c r="EN1742" s="250"/>
      <c r="EO1742" s="250"/>
      <c r="EP1742" s="250"/>
      <c r="EQ1742" s="250"/>
      <c r="ER1742" s="250"/>
      <c r="ES1742" s="250"/>
      <c r="ET1742" s="250"/>
      <c r="EU1742" s="250"/>
      <c r="EV1742" s="250"/>
      <c r="EW1742" s="250"/>
      <c r="EX1742" s="250"/>
      <c r="EY1742" s="250"/>
      <c r="EZ1742" s="250"/>
      <c r="FA1742" s="250"/>
      <c r="FB1742" s="250"/>
      <c r="FC1742" s="250"/>
      <c r="FD1742" s="250"/>
      <c r="FE1742" s="250"/>
      <c r="FF1742" s="250"/>
      <c r="FG1742" s="250"/>
      <c r="FH1742" s="250"/>
      <c r="FI1742" s="250"/>
      <c r="FJ1742" s="250"/>
      <c r="FK1742" s="250"/>
      <c r="FL1742" s="250"/>
      <c r="FM1742" s="250"/>
      <c r="FN1742" s="250"/>
      <c r="FO1742" s="250"/>
      <c r="FP1742" s="250"/>
      <c r="FQ1742" s="250"/>
      <c r="FR1742" s="250"/>
      <c r="FS1742" s="250"/>
      <c r="FT1742" s="250"/>
      <c r="FU1742" s="250"/>
      <c r="FV1742" s="250"/>
      <c r="FW1742" s="250"/>
      <c r="FX1742" s="250"/>
      <c r="FY1742" s="250"/>
      <c r="FZ1742" s="250"/>
      <c r="GA1742" s="250"/>
      <c r="GB1742" s="250"/>
      <c r="GC1742" s="250"/>
      <c r="GD1742" s="250"/>
      <c r="GE1742" s="250"/>
      <c r="GF1742" s="250"/>
      <c r="GG1742" s="250"/>
      <c r="GH1742" s="250"/>
      <c r="GI1742" s="250"/>
      <c r="GJ1742" s="250"/>
      <c r="GK1742" s="250"/>
      <c r="GL1742" s="250"/>
      <c r="GM1742" s="250"/>
      <c r="GN1742" s="250"/>
      <c r="GO1742" s="250"/>
      <c r="GP1742" s="250"/>
      <c r="GQ1742" s="250"/>
      <c r="GR1742" s="250"/>
      <c r="GS1742" s="250"/>
      <c r="GT1742" s="250"/>
      <c r="GU1742" s="250"/>
      <c r="GV1742" s="250"/>
      <c r="GW1742" s="250"/>
      <c r="GX1742" s="250"/>
      <c r="GY1742" s="250"/>
      <c r="GZ1742" s="250"/>
      <c r="HA1742" s="250"/>
      <c r="HB1742" s="250"/>
      <c r="HC1742" s="250"/>
      <c r="HD1742" s="250"/>
      <c r="HE1742" s="250"/>
      <c r="HF1742" s="250"/>
      <c r="HG1742" s="250"/>
      <c r="HH1742" s="250"/>
      <c r="HI1742" s="250"/>
      <c r="HJ1742" s="250"/>
      <c r="HK1742" s="250"/>
      <c r="HL1742" s="250"/>
      <c r="HM1742" s="250"/>
      <c r="HN1742" s="250"/>
      <c r="HO1742" s="250"/>
      <c r="HP1742" s="250"/>
      <c r="HQ1742" s="250"/>
      <c r="HR1742" s="250"/>
      <c r="HS1742" s="250"/>
      <c r="HT1742" s="250"/>
      <c r="HU1742" s="250"/>
      <c r="HV1742" s="250"/>
      <c r="HW1742" s="250"/>
      <c r="HX1742" s="250"/>
      <c r="HY1742" s="250"/>
      <c r="HZ1742" s="250"/>
      <c r="IA1742" s="250"/>
      <c r="IB1742" s="250"/>
      <c r="IC1742" s="250"/>
      <c r="ID1742" s="250"/>
      <c r="IE1742" s="250"/>
      <c r="IF1742" s="250"/>
      <c r="IG1742" s="250"/>
      <c r="IH1742" s="250"/>
      <c r="II1742" s="250"/>
      <c r="IJ1742" s="250"/>
      <c r="IK1742" s="250"/>
      <c r="IL1742" s="250"/>
      <c r="IM1742" s="250"/>
      <c r="IN1742" s="250"/>
      <c r="IO1742" s="250"/>
      <c r="IP1742" s="250"/>
      <c r="IQ1742" s="250"/>
      <c r="IR1742" s="250"/>
      <c r="IS1742" s="250"/>
      <c r="IT1742" s="250"/>
      <c r="IU1742" s="250"/>
      <c r="IV1742" s="250"/>
    </row>
    <row r="1743" spans="1:256" s="332" customFormat="1" x14ac:dyDescent="0.2">
      <c r="A1743" s="250" t="s">
        <v>1247</v>
      </c>
      <c r="B1743" s="4">
        <v>41263.770833333336</v>
      </c>
      <c r="C1743" s="4">
        <v>41264.520833333336</v>
      </c>
      <c r="D1743" s="250" t="s">
        <v>3126</v>
      </c>
      <c r="E1743" s="250" t="s">
        <v>3127</v>
      </c>
      <c r="F1743" s="250"/>
      <c r="G1743" s="250">
        <v>50</v>
      </c>
      <c r="H1743" s="250"/>
      <c r="I1743" s="250"/>
      <c r="J1743" s="250"/>
      <c r="K1743" s="250"/>
      <c r="L1743" s="250"/>
      <c r="M1743" s="250">
        <v>4843.1779999999999</v>
      </c>
      <c r="N1743" s="250"/>
      <c r="O1743" s="250"/>
      <c r="P1743" s="250"/>
      <c r="Q1743" s="250">
        <v>86</v>
      </c>
      <c r="R1743" s="250"/>
      <c r="S1743" s="250">
        <v>0.14299999999999999</v>
      </c>
      <c r="T1743" s="250"/>
      <c r="U1743" s="250">
        <v>0.86</v>
      </c>
      <c r="V1743" s="250"/>
      <c r="W1743" s="250">
        <v>17.600000000000001</v>
      </c>
      <c r="X1743" s="250"/>
      <c r="Y1743" s="250">
        <v>462</v>
      </c>
      <c r="Z1743" s="250"/>
      <c r="AA1743" s="250">
        <v>799</v>
      </c>
      <c r="AB1743" s="250"/>
      <c r="AC1743" s="250">
        <v>2700</v>
      </c>
      <c r="AD1743" s="250" t="s">
        <v>1784</v>
      </c>
      <c r="AE1743" s="250">
        <v>20</v>
      </c>
      <c r="AF1743" s="250"/>
      <c r="AG1743" s="250">
        <v>27</v>
      </c>
      <c r="AH1743" s="250"/>
      <c r="AI1743" s="250">
        <v>18</v>
      </c>
      <c r="AJ1743" s="250" t="s">
        <v>1784</v>
      </c>
      <c r="AK1743" s="250">
        <v>2.5</v>
      </c>
      <c r="AL1743" s="250"/>
      <c r="AM1743" s="250">
        <v>7.65</v>
      </c>
      <c r="AN1743" s="250"/>
      <c r="AO1743" s="250">
        <v>126</v>
      </c>
      <c r="AP1743" s="250"/>
      <c r="AQ1743" s="250">
        <v>18</v>
      </c>
      <c r="AR1743" s="250"/>
      <c r="AS1743" s="250"/>
      <c r="AT1743" s="250"/>
      <c r="AU1743" s="250"/>
      <c r="AV1743" s="250"/>
      <c r="AW1743" s="250"/>
      <c r="AX1743" s="250"/>
      <c r="AY1743" s="250"/>
      <c r="AZ1743" s="250"/>
      <c r="BA1743" s="250">
        <v>28</v>
      </c>
      <c r="BB1743" s="250"/>
      <c r="BC1743" s="250"/>
      <c r="BD1743" s="250"/>
      <c r="BE1743" s="250"/>
      <c r="BF1743" s="250"/>
      <c r="BG1743" s="250"/>
      <c r="BH1743" s="250"/>
      <c r="BI1743" s="250"/>
      <c r="BJ1743" s="250"/>
      <c r="BK1743" s="250"/>
      <c r="BL1743" s="250"/>
      <c r="BM1743" s="250"/>
      <c r="BN1743" s="250"/>
      <c r="BO1743" s="250"/>
      <c r="BP1743" s="250"/>
      <c r="BQ1743" s="250"/>
      <c r="BR1743" s="250"/>
      <c r="BS1743" s="250"/>
      <c r="BT1743" s="250"/>
      <c r="BU1743" s="250"/>
      <c r="BV1743" s="250"/>
      <c r="BW1743" s="250"/>
      <c r="BX1743" s="250"/>
      <c r="BY1743" s="250"/>
      <c r="BZ1743" s="250"/>
      <c r="CA1743" s="250"/>
      <c r="CB1743" s="250"/>
      <c r="CC1743" s="250">
        <v>0.38</v>
      </c>
      <c r="CD1743" s="250" t="s">
        <v>1784</v>
      </c>
      <c r="CE1743" s="250">
        <v>20</v>
      </c>
      <c r="CF1743" s="250"/>
      <c r="CG1743" s="250"/>
      <c r="CH1743" s="250"/>
      <c r="CI1743" s="250"/>
      <c r="CJ1743" s="250"/>
      <c r="CK1743" s="250"/>
      <c r="CL1743" s="250"/>
      <c r="CM1743" s="250"/>
      <c r="CN1743" s="250"/>
      <c r="CO1743" s="250"/>
      <c r="CP1743" s="250"/>
      <c r="CQ1743" s="250"/>
      <c r="CR1743" s="250"/>
      <c r="CS1743" s="250"/>
      <c r="CT1743" s="250"/>
      <c r="CU1743" s="250"/>
      <c r="CV1743" s="250"/>
      <c r="CW1743" s="250"/>
      <c r="CX1743" s="250"/>
      <c r="CY1743" s="250"/>
      <c r="CZ1743" s="250"/>
      <c r="DA1743" s="250"/>
      <c r="DB1743" s="250"/>
      <c r="DC1743" s="250"/>
      <c r="DD1743" s="250"/>
      <c r="DE1743" s="250"/>
      <c r="DF1743" s="250"/>
      <c r="DG1743" s="250"/>
      <c r="DH1743" s="250"/>
      <c r="DI1743" s="250"/>
      <c r="DJ1743" s="250"/>
      <c r="DK1743" s="250"/>
      <c r="DL1743" s="250"/>
      <c r="DM1743" s="250"/>
      <c r="DN1743" s="250"/>
      <c r="DO1743" s="250"/>
      <c r="DP1743" s="250"/>
      <c r="DQ1743" s="250"/>
      <c r="DR1743" s="250"/>
      <c r="DS1743" s="250"/>
      <c r="DT1743" s="250"/>
      <c r="DU1743" s="250"/>
      <c r="DV1743" s="250"/>
      <c r="DW1743" s="250"/>
      <c r="DX1743" s="250"/>
      <c r="DY1743" s="250"/>
      <c r="DZ1743" s="250"/>
      <c r="EA1743" s="250"/>
      <c r="EB1743" s="250"/>
      <c r="EC1743" s="250"/>
      <c r="ED1743" s="250"/>
      <c r="EE1743" s="250"/>
      <c r="EF1743" s="250"/>
      <c r="EG1743" s="250"/>
      <c r="EH1743" s="250"/>
      <c r="EI1743" s="250"/>
      <c r="EJ1743" s="250"/>
      <c r="EK1743" s="250"/>
      <c r="EL1743" s="250"/>
      <c r="EM1743" s="250"/>
      <c r="EN1743" s="250"/>
      <c r="EO1743" s="250"/>
      <c r="EP1743" s="250"/>
      <c r="EQ1743" s="250"/>
      <c r="ER1743" s="250"/>
      <c r="ES1743" s="250"/>
      <c r="ET1743" s="250"/>
      <c r="EU1743" s="250"/>
      <c r="EV1743" s="250"/>
      <c r="EW1743" s="250"/>
      <c r="EX1743" s="250"/>
      <c r="EY1743" s="250"/>
      <c r="EZ1743" s="250"/>
      <c r="FA1743" s="250"/>
      <c r="FB1743" s="250"/>
      <c r="FC1743" s="250"/>
      <c r="FD1743" s="250"/>
      <c r="FE1743" s="250"/>
      <c r="FF1743" s="250"/>
      <c r="FG1743" s="250"/>
      <c r="FH1743" s="250"/>
      <c r="FI1743" s="250"/>
      <c r="FJ1743" s="250"/>
      <c r="FK1743" s="250"/>
      <c r="FL1743" s="250"/>
      <c r="FM1743" s="250"/>
      <c r="FN1743" s="250"/>
      <c r="FO1743" s="250"/>
      <c r="FP1743" s="250"/>
      <c r="FQ1743" s="250"/>
      <c r="FR1743" s="250"/>
      <c r="FS1743" s="250"/>
      <c r="FT1743" s="250"/>
      <c r="FU1743" s="250"/>
      <c r="FV1743" s="250"/>
      <c r="FW1743" s="250"/>
      <c r="FX1743" s="250"/>
      <c r="FY1743" s="250"/>
      <c r="FZ1743" s="250"/>
      <c r="GA1743" s="250"/>
      <c r="GB1743" s="250"/>
      <c r="GC1743" s="250"/>
      <c r="GD1743" s="250"/>
      <c r="GE1743" s="250"/>
      <c r="GF1743" s="250"/>
      <c r="GG1743" s="250"/>
      <c r="GH1743" s="250"/>
      <c r="GI1743" s="250"/>
      <c r="GJ1743" s="250"/>
      <c r="GK1743" s="250"/>
      <c r="GL1743" s="250"/>
      <c r="GM1743" s="250"/>
      <c r="GN1743" s="250"/>
      <c r="GO1743" s="250"/>
      <c r="GP1743" s="250"/>
      <c r="GQ1743" s="250"/>
      <c r="GR1743" s="250"/>
      <c r="GS1743" s="250"/>
      <c r="GT1743" s="250"/>
      <c r="GU1743" s="250"/>
      <c r="GV1743" s="250"/>
      <c r="GW1743" s="250"/>
      <c r="GX1743" s="250"/>
      <c r="GY1743" s="250"/>
      <c r="GZ1743" s="250"/>
      <c r="HA1743" s="250"/>
      <c r="HB1743" s="250"/>
      <c r="HC1743" s="250"/>
      <c r="HD1743" s="250"/>
      <c r="HE1743" s="250"/>
      <c r="HF1743" s="250"/>
      <c r="HG1743" s="250"/>
      <c r="HH1743" s="250"/>
      <c r="HI1743" s="250"/>
      <c r="HJ1743" s="250"/>
      <c r="HK1743" s="250"/>
      <c r="HL1743" s="250"/>
      <c r="HM1743" s="250"/>
      <c r="HN1743" s="250"/>
      <c r="HO1743" s="250"/>
      <c r="HP1743" s="250"/>
      <c r="HQ1743" s="250"/>
      <c r="HR1743" s="250"/>
      <c r="HS1743" s="250"/>
      <c r="HT1743" s="250"/>
      <c r="HU1743" s="250"/>
      <c r="HV1743" s="250"/>
      <c r="HW1743" s="250"/>
      <c r="HX1743" s="250"/>
      <c r="HY1743" s="250"/>
      <c r="HZ1743" s="250"/>
      <c r="IA1743" s="250"/>
      <c r="IB1743" s="250"/>
      <c r="IC1743" s="250"/>
      <c r="ID1743" s="250"/>
      <c r="IE1743" s="250"/>
      <c r="IF1743" s="250"/>
      <c r="IG1743" s="250"/>
      <c r="IH1743" s="250"/>
      <c r="II1743" s="250"/>
      <c r="IJ1743" s="250"/>
      <c r="IK1743" s="250"/>
      <c r="IL1743" s="250"/>
      <c r="IM1743" s="250"/>
      <c r="IN1743" s="250"/>
      <c r="IO1743" s="250"/>
      <c r="IP1743" s="250"/>
      <c r="IQ1743" s="250"/>
      <c r="IR1743" s="250"/>
      <c r="IS1743" s="250"/>
      <c r="IT1743" s="250"/>
      <c r="IU1743" s="250"/>
      <c r="IV1743" s="250"/>
    </row>
    <row r="1744" spans="1:256" s="332" customFormat="1" x14ac:dyDescent="0.2">
      <c r="A1744" s="250" t="s">
        <v>1247</v>
      </c>
      <c r="B1744" s="4">
        <v>41264.802083333336</v>
      </c>
      <c r="C1744" s="250"/>
      <c r="D1744" s="250" t="s">
        <v>3128</v>
      </c>
      <c r="E1744" s="250" t="s">
        <v>3129</v>
      </c>
      <c r="F1744" s="250"/>
      <c r="G1744" s="250">
        <v>70</v>
      </c>
      <c r="H1744" s="250"/>
      <c r="I1744" s="250"/>
      <c r="J1744" s="250"/>
      <c r="K1744" s="250">
        <v>21</v>
      </c>
      <c r="L1744" s="250"/>
      <c r="M1744" s="250"/>
      <c r="N1744" s="250"/>
      <c r="O1744" s="250"/>
      <c r="P1744" s="250"/>
      <c r="Q1744" s="250"/>
      <c r="R1744" s="250"/>
      <c r="S1744" s="250"/>
      <c r="T1744" s="250"/>
      <c r="U1744" s="250"/>
      <c r="V1744" s="250"/>
      <c r="W1744" s="250"/>
      <c r="X1744" s="250"/>
      <c r="Y1744" s="250"/>
      <c r="Z1744" s="250"/>
      <c r="AA1744" s="250"/>
      <c r="AB1744" s="250"/>
      <c r="AC1744" s="250"/>
      <c r="AD1744" s="250"/>
      <c r="AE1744" s="250"/>
      <c r="AF1744" s="250"/>
      <c r="AG1744" s="250"/>
      <c r="AH1744" s="250"/>
      <c r="AI1744" s="250"/>
      <c r="AJ1744" s="250"/>
      <c r="AK1744" s="250"/>
      <c r="AL1744" s="250"/>
      <c r="AM1744" s="250"/>
      <c r="AN1744" s="250"/>
      <c r="AO1744" s="250"/>
      <c r="AP1744" s="250"/>
      <c r="AQ1744" s="250"/>
      <c r="AR1744" s="250"/>
      <c r="AS1744" s="250"/>
      <c r="AT1744" s="250"/>
      <c r="AU1744" s="250"/>
      <c r="AV1744" s="250"/>
      <c r="AW1744" s="250"/>
      <c r="AX1744" s="250"/>
      <c r="AY1744" s="250"/>
      <c r="AZ1744" s="250"/>
      <c r="BA1744" s="250"/>
      <c r="BB1744" s="250"/>
      <c r="BC1744" s="250"/>
      <c r="BD1744" s="250"/>
      <c r="BE1744" s="250"/>
      <c r="BF1744" s="250"/>
      <c r="BG1744" s="250"/>
      <c r="BH1744" s="250"/>
      <c r="BI1744" s="250"/>
      <c r="BJ1744" s="250"/>
      <c r="BK1744" s="250"/>
      <c r="BL1744" s="250"/>
      <c r="BM1744" s="250"/>
      <c r="BN1744" s="250"/>
      <c r="BO1744" s="250"/>
      <c r="BP1744" s="250"/>
      <c r="BQ1744" s="250"/>
      <c r="BR1744" s="250"/>
      <c r="BS1744" s="250"/>
      <c r="BT1744" s="250"/>
      <c r="BU1744" s="250"/>
      <c r="BV1744" s="250"/>
      <c r="BW1744" s="250"/>
      <c r="BX1744" s="250" t="s">
        <v>1784</v>
      </c>
      <c r="BY1744" s="250">
        <v>1.9</v>
      </c>
      <c r="BZ1744" s="250"/>
      <c r="CA1744" s="250"/>
      <c r="CB1744" s="250"/>
      <c r="CC1744" s="250"/>
      <c r="CD1744" s="250"/>
      <c r="CE1744" s="250"/>
      <c r="CF1744" s="250"/>
      <c r="CG1744" s="250"/>
      <c r="CH1744" s="250"/>
      <c r="CI1744" s="250"/>
      <c r="CJ1744" s="250"/>
      <c r="CK1744" s="250"/>
      <c r="CL1744" s="250"/>
      <c r="CM1744" s="250"/>
      <c r="CN1744" s="250"/>
      <c r="CO1744" s="250"/>
      <c r="CP1744" s="250"/>
      <c r="CQ1744" s="250"/>
      <c r="CR1744" s="250"/>
      <c r="CS1744" s="250"/>
      <c r="CT1744" s="250"/>
      <c r="CU1744" s="250"/>
      <c r="CV1744" s="250"/>
      <c r="CW1744" s="250"/>
      <c r="CX1744" s="250"/>
      <c r="CY1744" s="250"/>
      <c r="CZ1744" s="250"/>
      <c r="DA1744" s="250"/>
      <c r="DB1744" s="250"/>
      <c r="DC1744" s="250"/>
      <c r="DD1744" s="250"/>
      <c r="DE1744" s="250"/>
      <c r="DF1744" s="250"/>
      <c r="DG1744" s="250"/>
      <c r="DH1744" s="250"/>
      <c r="DI1744" s="250"/>
      <c r="DJ1744" s="250"/>
      <c r="DK1744" s="250"/>
      <c r="DL1744" s="250"/>
      <c r="DM1744" s="250"/>
      <c r="DN1744" s="250"/>
      <c r="DO1744" s="250"/>
      <c r="DP1744" s="250"/>
      <c r="DQ1744" s="250"/>
      <c r="DR1744" s="250"/>
      <c r="DS1744" s="250"/>
      <c r="DT1744" s="250"/>
      <c r="DU1744" s="250"/>
      <c r="DV1744" s="250"/>
      <c r="DW1744" s="250"/>
      <c r="DX1744" s="250"/>
      <c r="DY1744" s="250"/>
      <c r="DZ1744" s="250"/>
      <c r="EA1744" s="250"/>
      <c r="EB1744" s="250"/>
      <c r="EC1744" s="250"/>
      <c r="ED1744" s="250"/>
      <c r="EE1744" s="250"/>
      <c r="EF1744" s="250"/>
      <c r="EG1744" s="250"/>
      <c r="EH1744" s="250"/>
      <c r="EI1744" s="250"/>
      <c r="EJ1744" s="250"/>
      <c r="EK1744" s="250"/>
      <c r="EL1744" s="250"/>
      <c r="EM1744" s="250"/>
      <c r="EN1744" s="250"/>
      <c r="EO1744" s="250"/>
      <c r="EP1744" s="250"/>
      <c r="EQ1744" s="250"/>
      <c r="ER1744" s="250"/>
      <c r="ES1744" s="250"/>
      <c r="ET1744" s="250"/>
      <c r="EU1744" s="250"/>
      <c r="EV1744" s="250"/>
      <c r="EW1744" s="250"/>
      <c r="EX1744" s="250"/>
      <c r="EY1744" s="250"/>
      <c r="EZ1744" s="250"/>
      <c r="FA1744" s="250"/>
      <c r="FB1744" s="250"/>
      <c r="FC1744" s="250"/>
      <c r="FD1744" s="250"/>
      <c r="FE1744" s="250"/>
      <c r="FF1744" s="250"/>
      <c r="FG1744" s="250"/>
      <c r="FH1744" s="250"/>
      <c r="FI1744" s="250"/>
      <c r="FJ1744" s="250"/>
      <c r="FK1744" s="250"/>
      <c r="FL1744" s="250"/>
      <c r="FM1744" s="250"/>
      <c r="FN1744" s="250"/>
      <c r="FO1744" s="250"/>
      <c r="FP1744" s="250"/>
      <c r="FQ1744" s="250"/>
      <c r="FR1744" s="250"/>
      <c r="FS1744" s="250"/>
      <c r="FT1744" s="250"/>
      <c r="FU1744" s="250"/>
      <c r="FV1744" s="250"/>
      <c r="FW1744" s="250"/>
      <c r="FX1744" s="250"/>
      <c r="FY1744" s="250"/>
      <c r="FZ1744" s="250"/>
      <c r="GA1744" s="250"/>
      <c r="GB1744" s="250"/>
      <c r="GC1744" s="250"/>
      <c r="GD1744" s="250"/>
      <c r="GE1744" s="250"/>
      <c r="GF1744" s="250"/>
      <c r="GG1744" s="250"/>
      <c r="GH1744" s="250"/>
      <c r="GI1744" s="250"/>
      <c r="GJ1744" s="250"/>
      <c r="GK1744" s="250"/>
      <c r="GL1744" s="250"/>
      <c r="GM1744" s="250"/>
      <c r="GN1744" s="250"/>
      <c r="GO1744" s="250"/>
      <c r="GP1744" s="250"/>
      <c r="GQ1744" s="250"/>
      <c r="GR1744" s="250"/>
      <c r="GS1744" s="250"/>
      <c r="GT1744" s="250"/>
      <c r="GU1744" s="250"/>
      <c r="GV1744" s="250"/>
      <c r="GW1744" s="250"/>
      <c r="GX1744" s="250"/>
      <c r="GY1744" s="250"/>
      <c r="GZ1744" s="250"/>
      <c r="HA1744" s="250"/>
      <c r="HB1744" s="250"/>
      <c r="HC1744" s="250"/>
      <c r="HD1744" s="250"/>
      <c r="HE1744" s="250"/>
      <c r="HF1744" s="250"/>
      <c r="HG1744" s="250"/>
      <c r="HH1744" s="250"/>
      <c r="HI1744" s="250"/>
      <c r="HJ1744" s="250"/>
      <c r="HK1744" s="250"/>
      <c r="HL1744" s="250"/>
      <c r="HM1744" s="250"/>
      <c r="HN1744" s="250"/>
      <c r="HO1744" s="250"/>
      <c r="HP1744" s="250"/>
      <c r="HQ1744" s="250"/>
      <c r="HR1744" s="250"/>
      <c r="HS1744" s="250"/>
      <c r="HT1744" s="250"/>
      <c r="HU1744" s="250"/>
      <c r="HV1744" s="250"/>
      <c r="HW1744" s="250"/>
      <c r="HX1744" s="250"/>
      <c r="HY1744" s="250"/>
      <c r="HZ1744" s="250"/>
      <c r="IA1744" s="250"/>
      <c r="IB1744" s="250"/>
      <c r="IC1744" s="250"/>
      <c r="ID1744" s="250"/>
      <c r="IE1744" s="250"/>
      <c r="IF1744" s="250"/>
      <c r="IG1744" s="250"/>
      <c r="IH1744" s="250"/>
      <c r="II1744" s="250"/>
      <c r="IJ1744" s="250"/>
      <c r="IK1744" s="250"/>
      <c r="IL1744" s="250"/>
      <c r="IM1744" s="250"/>
      <c r="IN1744" s="250"/>
      <c r="IO1744" s="250"/>
      <c r="IP1744" s="250"/>
      <c r="IQ1744" s="250"/>
      <c r="IR1744" s="250"/>
      <c r="IS1744" s="250"/>
      <c r="IT1744" s="250"/>
      <c r="IU1744" s="250"/>
      <c r="IV1744" s="250"/>
    </row>
    <row r="1745" spans="1:256" s="332" customFormat="1" x14ac:dyDescent="0.2">
      <c r="A1745" s="250" t="s">
        <v>1247</v>
      </c>
      <c r="B1745" s="4">
        <v>41270.588194444441</v>
      </c>
      <c r="C1745" s="250"/>
      <c r="D1745" s="250" t="s">
        <v>3130</v>
      </c>
      <c r="E1745" s="250"/>
      <c r="F1745" s="250"/>
      <c r="G1745" s="250">
        <v>70</v>
      </c>
      <c r="H1745" s="250"/>
      <c r="I1745" s="250"/>
      <c r="J1745" s="250"/>
      <c r="K1745" s="250">
        <v>3</v>
      </c>
      <c r="L1745" s="250"/>
      <c r="M1745" s="250"/>
      <c r="N1745" s="250"/>
      <c r="O1745" s="250">
        <v>5.5</v>
      </c>
      <c r="P1745" s="250"/>
      <c r="Q1745" s="250"/>
      <c r="R1745" s="250"/>
      <c r="S1745" s="250"/>
      <c r="T1745" s="250"/>
      <c r="U1745" s="250"/>
      <c r="V1745" s="250"/>
      <c r="W1745" s="250"/>
      <c r="X1745" s="250"/>
      <c r="Y1745" s="250"/>
      <c r="Z1745" s="250"/>
      <c r="AA1745" s="250"/>
      <c r="AB1745" s="250"/>
      <c r="AC1745" s="250"/>
      <c r="AD1745" s="250"/>
      <c r="AE1745" s="250"/>
      <c r="AF1745" s="250"/>
      <c r="AG1745" s="250"/>
      <c r="AH1745" s="250"/>
      <c r="AI1745" s="250"/>
      <c r="AJ1745" s="250"/>
      <c r="AK1745" s="250"/>
      <c r="AL1745" s="250"/>
      <c r="AM1745" s="250"/>
      <c r="AN1745" s="250"/>
      <c r="AO1745" s="250"/>
      <c r="AP1745" s="250"/>
      <c r="AQ1745" s="250"/>
      <c r="AR1745" s="250"/>
      <c r="AS1745" s="250"/>
      <c r="AT1745" s="250"/>
      <c r="AU1745" s="250"/>
      <c r="AV1745" s="250"/>
      <c r="AW1745" s="250"/>
      <c r="AX1745" s="250"/>
      <c r="AY1745" s="250"/>
      <c r="AZ1745" s="250"/>
      <c r="BA1745" s="250"/>
      <c r="BB1745" s="250"/>
      <c r="BC1745" s="250"/>
      <c r="BD1745" s="250"/>
      <c r="BE1745" s="250"/>
      <c r="BF1745" s="250"/>
      <c r="BG1745" s="250"/>
      <c r="BH1745" s="250"/>
      <c r="BI1745" s="250"/>
      <c r="BJ1745" s="250"/>
      <c r="BK1745" s="250"/>
      <c r="BL1745" s="250"/>
      <c r="BM1745" s="250"/>
      <c r="BN1745" s="250"/>
      <c r="BO1745" s="250"/>
      <c r="BP1745" s="250"/>
      <c r="BQ1745" s="250"/>
      <c r="BR1745" s="250"/>
      <c r="BS1745" s="250"/>
      <c r="BT1745" s="250"/>
      <c r="BU1745" s="250"/>
      <c r="BV1745" s="250"/>
      <c r="BW1745" s="250"/>
      <c r="BX1745" s="250"/>
      <c r="BY1745" s="250"/>
      <c r="BZ1745" s="250"/>
      <c r="CA1745" s="250"/>
      <c r="CB1745" s="250"/>
      <c r="CC1745" s="250"/>
      <c r="CD1745" s="250"/>
      <c r="CE1745" s="250"/>
      <c r="CF1745" s="250"/>
      <c r="CG1745" s="250"/>
      <c r="CH1745" s="250"/>
      <c r="CI1745" s="250"/>
      <c r="CJ1745" s="250"/>
      <c r="CK1745" s="250"/>
      <c r="CL1745" s="250"/>
      <c r="CM1745" s="250"/>
      <c r="CN1745" s="250"/>
      <c r="CO1745" s="250"/>
      <c r="CP1745" s="250"/>
      <c r="CQ1745" s="250"/>
      <c r="CR1745" s="250"/>
      <c r="CS1745" s="250"/>
      <c r="CT1745" s="250"/>
      <c r="CU1745" s="250"/>
      <c r="CV1745" s="250"/>
      <c r="CW1745" s="250"/>
      <c r="CX1745" s="250"/>
      <c r="CY1745" s="250"/>
      <c r="CZ1745" s="250"/>
      <c r="DA1745" s="250"/>
      <c r="DB1745" s="250"/>
      <c r="DC1745" s="250"/>
      <c r="DD1745" s="250"/>
      <c r="DE1745" s="250"/>
      <c r="DF1745" s="250"/>
      <c r="DG1745" s="250"/>
      <c r="DH1745" s="250"/>
      <c r="DI1745" s="250"/>
      <c r="DJ1745" s="250"/>
      <c r="DK1745" s="250"/>
      <c r="DL1745" s="250"/>
      <c r="DM1745" s="250"/>
      <c r="DN1745" s="250"/>
      <c r="DO1745" s="250"/>
      <c r="DP1745" s="250"/>
      <c r="DQ1745" s="250"/>
      <c r="DR1745" s="250"/>
      <c r="DS1745" s="250"/>
      <c r="DT1745" s="250"/>
      <c r="DU1745" s="250"/>
      <c r="DV1745" s="250"/>
      <c r="DW1745" s="250"/>
      <c r="DX1745" s="250"/>
      <c r="DY1745" s="250"/>
      <c r="DZ1745" s="250"/>
      <c r="EA1745" s="250"/>
      <c r="EB1745" s="250"/>
      <c r="EC1745" s="250"/>
      <c r="ED1745" s="250"/>
      <c r="EE1745" s="250"/>
      <c r="EF1745" s="250"/>
      <c r="EG1745" s="250"/>
      <c r="EH1745" s="250"/>
      <c r="EI1745" s="250"/>
      <c r="EJ1745" s="250"/>
      <c r="EK1745" s="250"/>
      <c r="EL1745" s="250"/>
      <c r="EM1745" s="250"/>
      <c r="EN1745" s="250"/>
      <c r="EO1745" s="250"/>
      <c r="EP1745" s="250"/>
      <c r="EQ1745" s="250"/>
      <c r="ER1745" s="250"/>
      <c r="ES1745" s="250"/>
      <c r="ET1745" s="250"/>
      <c r="EU1745" s="250"/>
      <c r="EV1745" s="250"/>
      <c r="EW1745" s="250"/>
      <c r="EX1745" s="250"/>
      <c r="EY1745" s="250"/>
      <c r="EZ1745" s="250"/>
      <c r="FA1745" s="250"/>
      <c r="FB1745" s="250"/>
      <c r="FC1745" s="250"/>
      <c r="FD1745" s="250"/>
      <c r="FE1745" s="250"/>
      <c r="FF1745" s="250"/>
      <c r="FG1745" s="250"/>
      <c r="FH1745" s="250"/>
      <c r="FI1745" s="250"/>
      <c r="FJ1745" s="250"/>
      <c r="FK1745" s="250"/>
      <c r="FL1745" s="250"/>
      <c r="FM1745" s="250"/>
      <c r="FN1745" s="250"/>
      <c r="FO1745" s="250"/>
      <c r="FP1745" s="250"/>
      <c r="FQ1745" s="250"/>
      <c r="FR1745" s="250"/>
      <c r="FS1745" s="250"/>
      <c r="FT1745" s="250"/>
      <c r="FU1745" s="250"/>
      <c r="FV1745" s="250"/>
      <c r="FW1745" s="250"/>
      <c r="FX1745" s="250"/>
      <c r="FY1745" s="250"/>
      <c r="FZ1745" s="250"/>
      <c r="GA1745" s="250"/>
      <c r="GB1745" s="250"/>
      <c r="GC1745" s="250"/>
      <c r="GD1745" s="250"/>
      <c r="GE1745" s="250"/>
      <c r="GF1745" s="250"/>
      <c r="GG1745" s="250"/>
      <c r="GH1745" s="250"/>
      <c r="GI1745" s="250"/>
      <c r="GJ1745" s="250"/>
      <c r="GK1745" s="250"/>
      <c r="GL1745" s="250"/>
      <c r="GM1745" s="250"/>
      <c r="GN1745" s="250"/>
      <c r="GO1745" s="250"/>
      <c r="GP1745" s="250"/>
      <c r="GQ1745" s="250"/>
      <c r="GR1745" s="250"/>
      <c r="GS1745" s="250"/>
      <c r="GT1745" s="250"/>
      <c r="GU1745" s="250"/>
      <c r="GV1745" s="250"/>
      <c r="GW1745" s="250"/>
      <c r="GX1745" s="250"/>
      <c r="GY1745" s="250"/>
      <c r="GZ1745" s="250"/>
      <c r="HA1745" s="250"/>
      <c r="HB1745" s="250"/>
      <c r="HC1745" s="250"/>
      <c r="HD1745" s="250"/>
      <c r="HE1745" s="250"/>
      <c r="HF1745" s="250"/>
      <c r="HG1745" s="250"/>
      <c r="HH1745" s="250"/>
      <c r="HI1745" s="250"/>
      <c r="HJ1745" s="250"/>
      <c r="HK1745" s="250"/>
      <c r="HL1745" s="250"/>
      <c r="HM1745" s="250"/>
      <c r="HN1745" s="250"/>
      <c r="HO1745" s="250"/>
      <c r="HP1745" s="250"/>
      <c r="HQ1745" s="250"/>
      <c r="HR1745" s="250"/>
      <c r="HS1745" s="250"/>
      <c r="HT1745" s="250"/>
      <c r="HU1745" s="250"/>
      <c r="HV1745" s="250"/>
      <c r="HW1745" s="250"/>
      <c r="HX1745" s="250"/>
      <c r="HY1745" s="250"/>
      <c r="HZ1745" s="250"/>
      <c r="IA1745" s="250"/>
      <c r="IB1745" s="250"/>
      <c r="IC1745" s="250"/>
      <c r="ID1745" s="250"/>
      <c r="IE1745" s="250"/>
      <c r="IF1745" s="250"/>
      <c r="IG1745" s="250"/>
      <c r="IH1745" s="250"/>
      <c r="II1745" s="250"/>
      <c r="IJ1745" s="250"/>
      <c r="IK1745" s="250"/>
      <c r="IL1745" s="250"/>
      <c r="IM1745" s="250"/>
      <c r="IN1745" s="250"/>
      <c r="IO1745" s="250"/>
      <c r="IP1745" s="250"/>
      <c r="IQ1745" s="250"/>
      <c r="IR1745" s="250"/>
      <c r="IS1745" s="250"/>
      <c r="IT1745" s="250"/>
      <c r="IU1745" s="250"/>
      <c r="IV1745" s="250"/>
    </row>
    <row r="1746" spans="1:256" s="332" customFormat="1" x14ac:dyDescent="0.2">
      <c r="A1746" s="250" t="s">
        <v>1247</v>
      </c>
      <c r="B1746" s="4">
        <v>41287.552083333336</v>
      </c>
      <c r="C1746" s="4">
        <v>41287.729166666664</v>
      </c>
      <c r="D1746" s="250" t="s">
        <v>3131</v>
      </c>
      <c r="E1746" s="250" t="s">
        <v>3132</v>
      </c>
      <c r="F1746" s="250"/>
      <c r="G1746" s="250">
        <v>50</v>
      </c>
      <c r="H1746" s="250"/>
      <c r="I1746" s="250"/>
      <c r="J1746" s="250"/>
      <c r="K1746" s="250"/>
      <c r="L1746" s="250"/>
      <c r="M1746" s="250">
        <v>104.0256</v>
      </c>
      <c r="N1746" s="250"/>
      <c r="O1746" s="250">
        <v>18.600000000000001</v>
      </c>
      <c r="P1746" s="250"/>
      <c r="Q1746" s="250">
        <v>77.5</v>
      </c>
      <c r="R1746" s="250"/>
      <c r="S1746" s="250">
        <v>2.3E-2</v>
      </c>
      <c r="T1746" s="250"/>
      <c r="U1746" s="250">
        <v>0.42</v>
      </c>
      <c r="V1746" s="250"/>
      <c r="W1746" s="250">
        <v>23.6</v>
      </c>
      <c r="X1746" s="250"/>
      <c r="Y1746" s="250">
        <v>2090</v>
      </c>
      <c r="Z1746" s="250"/>
      <c r="AA1746" s="250">
        <v>3400</v>
      </c>
      <c r="AB1746" s="250"/>
      <c r="AC1746" s="250">
        <v>10100</v>
      </c>
      <c r="AD1746" s="250" t="s">
        <v>1784</v>
      </c>
      <c r="AE1746" s="250">
        <v>20</v>
      </c>
      <c r="AF1746" s="250" t="s">
        <v>1784</v>
      </c>
      <c r="AG1746" s="250">
        <v>20</v>
      </c>
      <c r="AH1746" s="250"/>
      <c r="AI1746" s="250">
        <v>19</v>
      </c>
      <c r="AJ1746" s="250" t="s">
        <v>1784</v>
      </c>
      <c r="AK1746" s="250">
        <v>2.5</v>
      </c>
      <c r="AL1746" s="250"/>
      <c r="AM1746" s="250">
        <v>8.14</v>
      </c>
      <c r="AN1746" s="250"/>
      <c r="AO1746" s="250">
        <v>232</v>
      </c>
      <c r="AP1746" s="250"/>
      <c r="AQ1746" s="250">
        <v>9.6999999999999993</v>
      </c>
      <c r="AR1746" s="250"/>
      <c r="AS1746" s="250"/>
      <c r="AT1746" s="250"/>
      <c r="AU1746" s="250"/>
      <c r="AV1746" s="250"/>
      <c r="AW1746" s="250"/>
      <c r="AX1746" s="250"/>
      <c r="AY1746" s="250"/>
      <c r="AZ1746" s="250"/>
      <c r="BA1746" s="250">
        <v>8</v>
      </c>
      <c r="BB1746" s="250"/>
      <c r="BC1746" s="250"/>
      <c r="BD1746" s="250"/>
      <c r="BE1746" s="250"/>
      <c r="BF1746" s="250"/>
      <c r="BG1746" s="250"/>
      <c r="BH1746" s="250"/>
      <c r="BI1746" s="250"/>
      <c r="BJ1746" s="250"/>
      <c r="BK1746" s="250"/>
      <c r="BL1746" s="250"/>
      <c r="BM1746" s="250"/>
      <c r="BN1746" s="250"/>
      <c r="BO1746" s="250"/>
      <c r="BP1746" s="250"/>
      <c r="BQ1746" s="250"/>
      <c r="BR1746" s="250"/>
      <c r="BS1746" s="250"/>
      <c r="BT1746" s="250"/>
      <c r="BU1746" s="250"/>
      <c r="BV1746" s="250"/>
      <c r="BW1746" s="250"/>
      <c r="BX1746" s="250"/>
      <c r="BY1746" s="250"/>
      <c r="BZ1746" s="250"/>
      <c r="CA1746" s="250"/>
      <c r="CB1746" s="250"/>
      <c r="CC1746" s="250">
        <v>0.55000000000000004</v>
      </c>
      <c r="CD1746" s="250" t="s">
        <v>1784</v>
      </c>
      <c r="CE1746" s="250">
        <v>20</v>
      </c>
      <c r="CF1746" s="250"/>
      <c r="CG1746" s="250"/>
      <c r="CH1746" s="250"/>
      <c r="CI1746" s="250"/>
      <c r="CJ1746" s="250"/>
      <c r="CK1746" s="250"/>
      <c r="CL1746" s="250"/>
      <c r="CM1746" s="250"/>
      <c r="CN1746" s="250"/>
      <c r="CO1746" s="250"/>
      <c r="CP1746" s="250"/>
      <c r="CQ1746" s="250"/>
      <c r="CR1746" s="250"/>
      <c r="CS1746" s="250"/>
      <c r="CT1746" s="250"/>
      <c r="CU1746" s="250"/>
      <c r="CV1746" s="250"/>
      <c r="CW1746" s="250"/>
      <c r="CX1746" s="250"/>
      <c r="CY1746" s="250"/>
      <c r="CZ1746" s="250"/>
      <c r="DA1746" s="250"/>
      <c r="DB1746" s="250"/>
      <c r="DC1746" s="250"/>
      <c r="DD1746" s="250"/>
      <c r="DE1746" s="250"/>
      <c r="DF1746" s="250"/>
      <c r="DG1746" s="250"/>
      <c r="DH1746" s="250"/>
      <c r="DI1746" s="250"/>
      <c r="DJ1746" s="250"/>
      <c r="DK1746" s="250"/>
      <c r="DL1746" s="250"/>
      <c r="DM1746" s="250"/>
      <c r="DN1746" s="250"/>
      <c r="DO1746" s="250"/>
      <c r="DP1746" s="250"/>
      <c r="DQ1746" s="250"/>
      <c r="DR1746" s="250"/>
      <c r="DS1746" s="250"/>
      <c r="DT1746" s="250"/>
      <c r="DU1746" s="250"/>
      <c r="DV1746" s="250"/>
      <c r="DW1746" s="250"/>
      <c r="DX1746" s="250"/>
      <c r="DY1746" s="250"/>
      <c r="DZ1746" s="250"/>
      <c r="EA1746" s="250"/>
      <c r="EB1746" s="250"/>
      <c r="EC1746" s="250"/>
      <c r="ED1746" s="250"/>
      <c r="EE1746" s="250"/>
      <c r="EF1746" s="250"/>
      <c r="EG1746" s="250"/>
      <c r="EH1746" s="250"/>
      <c r="EI1746" s="250"/>
      <c r="EJ1746" s="250"/>
      <c r="EK1746" s="250"/>
      <c r="EL1746" s="250"/>
      <c r="EM1746" s="250"/>
      <c r="EN1746" s="250"/>
      <c r="EO1746" s="250"/>
      <c r="EP1746" s="250"/>
      <c r="EQ1746" s="250"/>
      <c r="ER1746" s="250"/>
      <c r="ES1746" s="250"/>
      <c r="ET1746" s="250"/>
      <c r="EU1746" s="250"/>
      <c r="EV1746" s="250"/>
      <c r="EW1746" s="250"/>
      <c r="EX1746" s="250"/>
      <c r="EY1746" s="250"/>
      <c r="EZ1746" s="250"/>
      <c r="FA1746" s="250"/>
      <c r="FB1746" s="250"/>
      <c r="FC1746" s="250"/>
      <c r="FD1746" s="250"/>
      <c r="FE1746" s="250"/>
      <c r="FF1746" s="250"/>
      <c r="FG1746" s="250"/>
      <c r="FH1746" s="250"/>
      <c r="FI1746" s="250"/>
      <c r="FJ1746" s="250"/>
      <c r="FK1746" s="250"/>
      <c r="FL1746" s="250"/>
      <c r="FM1746" s="250"/>
      <c r="FN1746" s="250"/>
      <c r="FO1746" s="250"/>
      <c r="FP1746" s="250"/>
      <c r="FQ1746" s="250"/>
      <c r="FR1746" s="250"/>
      <c r="FS1746" s="250"/>
      <c r="FT1746" s="250"/>
      <c r="FU1746" s="250"/>
      <c r="FV1746" s="250"/>
      <c r="FW1746" s="250"/>
      <c r="FX1746" s="250"/>
      <c r="FY1746" s="250"/>
      <c r="FZ1746" s="250"/>
      <c r="GA1746" s="250"/>
      <c r="GB1746" s="250"/>
      <c r="GC1746" s="250"/>
      <c r="GD1746" s="250"/>
      <c r="GE1746" s="250"/>
      <c r="GF1746" s="250"/>
      <c r="GG1746" s="250"/>
      <c r="GH1746" s="250"/>
      <c r="GI1746" s="250"/>
      <c r="GJ1746" s="250"/>
      <c r="GK1746" s="250"/>
      <c r="GL1746" s="250"/>
      <c r="GM1746" s="250"/>
      <c r="GN1746" s="250"/>
      <c r="GO1746" s="250"/>
      <c r="GP1746" s="250"/>
      <c r="GQ1746" s="250"/>
      <c r="GR1746" s="250"/>
      <c r="GS1746" s="250"/>
      <c r="GT1746" s="250"/>
      <c r="GU1746" s="250"/>
      <c r="GV1746" s="250"/>
      <c r="GW1746" s="250"/>
      <c r="GX1746" s="250"/>
      <c r="GY1746" s="250"/>
      <c r="GZ1746" s="250"/>
      <c r="HA1746" s="250"/>
      <c r="HB1746" s="250"/>
      <c r="HC1746" s="250"/>
      <c r="HD1746" s="250"/>
      <c r="HE1746" s="250"/>
      <c r="HF1746" s="250"/>
      <c r="HG1746" s="250"/>
      <c r="HH1746" s="250"/>
      <c r="HI1746" s="250"/>
      <c r="HJ1746" s="250"/>
      <c r="HK1746" s="250"/>
      <c r="HL1746" s="250"/>
      <c r="HM1746" s="250"/>
      <c r="HN1746" s="250"/>
      <c r="HO1746" s="250"/>
      <c r="HP1746" s="250"/>
      <c r="HQ1746" s="250"/>
      <c r="HR1746" s="250"/>
      <c r="HS1746" s="250"/>
      <c r="HT1746" s="250"/>
      <c r="HU1746" s="250"/>
      <c r="HV1746" s="250"/>
      <c r="HW1746" s="250"/>
      <c r="HX1746" s="250"/>
      <c r="HY1746" s="250"/>
      <c r="HZ1746" s="250"/>
      <c r="IA1746" s="250"/>
      <c r="IB1746" s="250"/>
      <c r="IC1746" s="250"/>
      <c r="ID1746" s="250"/>
      <c r="IE1746" s="250"/>
      <c r="IF1746" s="250"/>
      <c r="IG1746" s="250"/>
      <c r="IH1746" s="250"/>
      <c r="II1746" s="250"/>
      <c r="IJ1746" s="250"/>
      <c r="IK1746" s="250"/>
      <c r="IL1746" s="250"/>
      <c r="IM1746" s="250"/>
      <c r="IN1746" s="250"/>
      <c r="IO1746" s="250"/>
      <c r="IP1746" s="250"/>
      <c r="IQ1746" s="250"/>
      <c r="IR1746" s="250"/>
      <c r="IS1746" s="250"/>
      <c r="IT1746" s="250"/>
      <c r="IU1746" s="250"/>
      <c r="IV1746" s="250"/>
    </row>
    <row r="1747" spans="1:256" s="332" customFormat="1" x14ac:dyDescent="0.2">
      <c r="A1747" s="250" t="s">
        <v>1247</v>
      </c>
      <c r="B1747" s="4">
        <v>41287.760416666664</v>
      </c>
      <c r="C1747" s="250"/>
      <c r="D1747" s="250" t="s">
        <v>3133</v>
      </c>
      <c r="E1747" s="250" t="s">
        <v>3134</v>
      </c>
      <c r="F1747" s="250"/>
      <c r="G1747" s="250">
        <v>70</v>
      </c>
      <c r="H1747" s="250"/>
      <c r="I1747" s="250"/>
      <c r="J1747" s="250"/>
      <c r="K1747" s="250">
        <v>6.4</v>
      </c>
      <c r="L1747" s="250"/>
      <c r="M1747" s="250"/>
      <c r="N1747" s="250"/>
      <c r="O1747" s="250"/>
      <c r="P1747" s="250"/>
      <c r="Q1747" s="250"/>
      <c r="R1747" s="250"/>
      <c r="S1747" s="250"/>
      <c r="T1747" s="250"/>
      <c r="U1747" s="250"/>
      <c r="V1747" s="250"/>
      <c r="W1747" s="250"/>
      <c r="X1747" s="250"/>
      <c r="Y1747" s="250"/>
      <c r="Z1747" s="250"/>
      <c r="AA1747" s="250"/>
      <c r="AB1747" s="250"/>
      <c r="AC1747" s="250"/>
      <c r="AD1747" s="250"/>
      <c r="AE1747" s="250"/>
      <c r="AF1747" s="250"/>
      <c r="AG1747" s="250"/>
      <c r="AH1747" s="250"/>
      <c r="AI1747" s="250"/>
      <c r="AJ1747" s="250"/>
      <c r="AK1747" s="250"/>
      <c r="AL1747" s="250"/>
      <c r="AM1747" s="250"/>
      <c r="AN1747" s="250"/>
      <c r="AO1747" s="250"/>
      <c r="AP1747" s="250"/>
      <c r="AQ1747" s="250"/>
      <c r="AR1747" s="250"/>
      <c r="AS1747" s="250"/>
      <c r="AT1747" s="250"/>
      <c r="AU1747" s="250"/>
      <c r="AV1747" s="250"/>
      <c r="AW1747" s="250"/>
      <c r="AX1747" s="250"/>
      <c r="AY1747" s="250"/>
      <c r="AZ1747" s="250"/>
      <c r="BA1747" s="250"/>
      <c r="BB1747" s="250"/>
      <c r="BC1747" s="250"/>
      <c r="BD1747" s="250"/>
      <c r="BE1747" s="250"/>
      <c r="BF1747" s="250"/>
      <c r="BG1747" s="250"/>
      <c r="BH1747" s="250"/>
      <c r="BI1747" s="250"/>
      <c r="BJ1747" s="250"/>
      <c r="BK1747" s="250"/>
      <c r="BL1747" s="250"/>
      <c r="BM1747" s="250"/>
      <c r="BN1747" s="250"/>
      <c r="BO1747" s="250"/>
      <c r="BP1747" s="250"/>
      <c r="BQ1747" s="250"/>
      <c r="BR1747" s="250"/>
      <c r="BS1747" s="250"/>
      <c r="BT1747" s="250"/>
      <c r="BU1747" s="250"/>
      <c r="BV1747" s="250"/>
      <c r="BW1747" s="250"/>
      <c r="BX1747" s="250"/>
      <c r="BY1747" s="250">
        <v>1.9</v>
      </c>
      <c r="BZ1747" s="250"/>
      <c r="CA1747" s="250"/>
      <c r="CB1747" s="250"/>
      <c r="CC1747" s="250"/>
      <c r="CD1747" s="250"/>
      <c r="CE1747" s="250"/>
      <c r="CF1747" s="250"/>
      <c r="CG1747" s="250"/>
      <c r="CH1747" s="250"/>
      <c r="CI1747" s="250"/>
      <c r="CJ1747" s="250"/>
      <c r="CK1747" s="250"/>
      <c r="CL1747" s="250"/>
      <c r="CM1747" s="250"/>
      <c r="CN1747" s="250"/>
      <c r="CO1747" s="250"/>
      <c r="CP1747" s="250"/>
      <c r="CQ1747" s="250"/>
      <c r="CR1747" s="250"/>
      <c r="CS1747" s="250"/>
      <c r="CT1747" s="250"/>
      <c r="CU1747" s="250"/>
      <c r="CV1747" s="250"/>
      <c r="CW1747" s="250"/>
      <c r="CX1747" s="250"/>
      <c r="CY1747" s="250"/>
      <c r="CZ1747" s="250"/>
      <c r="DA1747" s="250"/>
      <c r="DB1747" s="250"/>
      <c r="DC1747" s="250"/>
      <c r="DD1747" s="250"/>
      <c r="DE1747" s="250"/>
      <c r="DF1747" s="250"/>
      <c r="DG1747" s="250"/>
      <c r="DH1747" s="250"/>
      <c r="DI1747" s="250"/>
      <c r="DJ1747" s="250"/>
      <c r="DK1747" s="250"/>
      <c r="DL1747" s="250"/>
      <c r="DM1747" s="250"/>
      <c r="DN1747" s="250"/>
      <c r="DO1747" s="250"/>
      <c r="DP1747" s="250"/>
      <c r="DQ1747" s="250"/>
      <c r="DR1747" s="250"/>
      <c r="DS1747" s="250"/>
      <c r="DT1747" s="250"/>
      <c r="DU1747" s="250"/>
      <c r="DV1747" s="250"/>
      <c r="DW1747" s="250"/>
      <c r="DX1747" s="250"/>
      <c r="DY1747" s="250"/>
      <c r="DZ1747" s="250"/>
      <c r="EA1747" s="250"/>
      <c r="EB1747" s="250"/>
      <c r="EC1747" s="250"/>
      <c r="ED1747" s="250"/>
      <c r="EE1747" s="250"/>
      <c r="EF1747" s="250"/>
      <c r="EG1747" s="250"/>
      <c r="EH1747" s="250"/>
      <c r="EI1747" s="250"/>
      <c r="EJ1747" s="250"/>
      <c r="EK1747" s="250"/>
      <c r="EL1747" s="250"/>
      <c r="EM1747" s="250"/>
      <c r="EN1747" s="250"/>
      <c r="EO1747" s="250"/>
      <c r="EP1747" s="250"/>
      <c r="EQ1747" s="250"/>
      <c r="ER1747" s="250"/>
      <c r="ES1747" s="250"/>
      <c r="ET1747" s="250"/>
      <c r="EU1747" s="250"/>
      <c r="EV1747" s="250"/>
      <c r="EW1747" s="250"/>
      <c r="EX1747" s="250"/>
      <c r="EY1747" s="250"/>
      <c r="EZ1747" s="250"/>
      <c r="FA1747" s="250"/>
      <c r="FB1747" s="250"/>
      <c r="FC1747" s="250"/>
      <c r="FD1747" s="250"/>
      <c r="FE1747" s="250"/>
      <c r="FF1747" s="250"/>
      <c r="FG1747" s="250"/>
      <c r="FH1747" s="250"/>
      <c r="FI1747" s="250"/>
      <c r="FJ1747" s="250"/>
      <c r="FK1747" s="250"/>
      <c r="FL1747" s="250"/>
      <c r="FM1747" s="250"/>
      <c r="FN1747" s="250"/>
      <c r="FO1747" s="250"/>
      <c r="FP1747" s="250"/>
      <c r="FQ1747" s="250"/>
      <c r="FR1747" s="250"/>
      <c r="FS1747" s="250"/>
      <c r="FT1747" s="250"/>
      <c r="FU1747" s="250"/>
      <c r="FV1747" s="250"/>
      <c r="FW1747" s="250"/>
      <c r="FX1747" s="250"/>
      <c r="FY1747" s="250"/>
      <c r="FZ1747" s="250"/>
      <c r="GA1747" s="250"/>
      <c r="GB1747" s="250"/>
      <c r="GC1747" s="250"/>
      <c r="GD1747" s="250"/>
      <c r="GE1747" s="250"/>
      <c r="GF1747" s="250"/>
      <c r="GG1747" s="250"/>
      <c r="GH1747" s="250"/>
      <c r="GI1747" s="250"/>
      <c r="GJ1747" s="250"/>
      <c r="GK1747" s="250"/>
      <c r="GL1747" s="250"/>
      <c r="GM1747" s="250"/>
      <c r="GN1747" s="250"/>
      <c r="GO1747" s="250"/>
      <c r="GP1747" s="250"/>
      <c r="GQ1747" s="250"/>
      <c r="GR1747" s="250"/>
      <c r="GS1747" s="250"/>
      <c r="GT1747" s="250"/>
      <c r="GU1747" s="250"/>
      <c r="GV1747" s="250"/>
      <c r="GW1747" s="250"/>
      <c r="GX1747" s="250"/>
      <c r="GY1747" s="250"/>
      <c r="GZ1747" s="250"/>
      <c r="HA1747" s="250"/>
      <c r="HB1747" s="250"/>
      <c r="HC1747" s="250"/>
      <c r="HD1747" s="250"/>
      <c r="HE1747" s="250"/>
      <c r="HF1747" s="250"/>
      <c r="HG1747" s="250"/>
      <c r="HH1747" s="250"/>
      <c r="HI1747" s="250"/>
      <c r="HJ1747" s="250"/>
      <c r="HK1747" s="250"/>
      <c r="HL1747" s="250"/>
      <c r="HM1747" s="250"/>
      <c r="HN1747" s="250"/>
      <c r="HO1747" s="250"/>
      <c r="HP1747" s="250"/>
      <c r="HQ1747" s="250"/>
      <c r="HR1747" s="250"/>
      <c r="HS1747" s="250"/>
      <c r="HT1747" s="250"/>
      <c r="HU1747" s="250"/>
      <c r="HV1747" s="250"/>
      <c r="HW1747" s="250"/>
      <c r="HX1747" s="250"/>
      <c r="HY1747" s="250"/>
      <c r="HZ1747" s="250"/>
      <c r="IA1747" s="250"/>
      <c r="IB1747" s="250"/>
      <c r="IC1747" s="250"/>
      <c r="ID1747" s="250"/>
      <c r="IE1747" s="250"/>
      <c r="IF1747" s="250"/>
      <c r="IG1747" s="250"/>
      <c r="IH1747" s="250"/>
      <c r="II1747" s="250"/>
      <c r="IJ1747" s="250"/>
      <c r="IK1747" s="250"/>
      <c r="IL1747" s="250"/>
      <c r="IM1747" s="250"/>
      <c r="IN1747" s="250"/>
      <c r="IO1747" s="250"/>
      <c r="IP1747" s="250"/>
      <c r="IQ1747" s="250"/>
      <c r="IR1747" s="250"/>
      <c r="IS1747" s="250"/>
      <c r="IT1747" s="250"/>
      <c r="IU1747" s="250"/>
      <c r="IV1747" s="250"/>
    </row>
    <row r="1748" spans="1:256" s="332" customFormat="1" x14ac:dyDescent="0.2">
      <c r="A1748" s="250" t="s">
        <v>1247</v>
      </c>
      <c r="B1748" s="4">
        <v>41302.145833333336</v>
      </c>
      <c r="C1748" s="4">
        <v>41302.503472222219</v>
      </c>
      <c r="D1748" s="250" t="s">
        <v>3135</v>
      </c>
      <c r="E1748" s="250" t="s">
        <v>3136</v>
      </c>
      <c r="F1748" s="250"/>
      <c r="G1748" s="250">
        <v>50</v>
      </c>
      <c r="H1748" s="250"/>
      <c r="I1748" s="250"/>
      <c r="J1748" s="250"/>
      <c r="K1748" s="250"/>
      <c r="L1748" s="250"/>
      <c r="M1748" s="250">
        <v>920.24639999999999</v>
      </c>
      <c r="N1748" s="250"/>
      <c r="O1748" s="250">
        <v>185</v>
      </c>
      <c r="P1748" s="250"/>
      <c r="Q1748" s="250">
        <v>378</v>
      </c>
      <c r="R1748" s="250"/>
      <c r="S1748" s="250">
        <v>0.76800000000000002</v>
      </c>
      <c r="T1748" s="250"/>
      <c r="U1748" s="250">
        <v>2.09</v>
      </c>
      <c r="V1748" s="250"/>
      <c r="W1748" s="250">
        <v>44.5</v>
      </c>
      <c r="X1748" s="250"/>
      <c r="Y1748" s="250">
        <v>2720</v>
      </c>
      <c r="Z1748" s="250"/>
      <c r="AA1748" s="250">
        <v>4390</v>
      </c>
      <c r="AB1748" s="250"/>
      <c r="AC1748" s="250">
        <v>12500</v>
      </c>
      <c r="AD1748" s="250" t="s">
        <v>1784</v>
      </c>
      <c r="AE1748" s="250">
        <v>20</v>
      </c>
      <c r="AF1748" s="250"/>
      <c r="AG1748" s="250">
        <v>62</v>
      </c>
      <c r="AH1748" s="250" t="s">
        <v>1784</v>
      </c>
      <c r="AI1748" s="250">
        <v>5</v>
      </c>
      <c r="AJ1748" s="250"/>
      <c r="AK1748" s="250">
        <v>66</v>
      </c>
      <c r="AL1748" s="250"/>
      <c r="AM1748" s="250">
        <v>7.03</v>
      </c>
      <c r="AN1748" s="250"/>
      <c r="AO1748" s="250">
        <v>147</v>
      </c>
      <c r="AP1748" s="250"/>
      <c r="AQ1748" s="250">
        <v>11</v>
      </c>
      <c r="AR1748" s="250"/>
      <c r="AS1748" s="250"/>
      <c r="AT1748" s="250"/>
      <c r="AU1748" s="250"/>
      <c r="AV1748" s="250"/>
      <c r="AW1748" s="250"/>
      <c r="AX1748" s="250"/>
      <c r="AY1748" s="250"/>
      <c r="AZ1748" s="250"/>
      <c r="BA1748" s="250">
        <v>44</v>
      </c>
      <c r="BB1748" s="250"/>
      <c r="BC1748" s="250"/>
      <c r="BD1748" s="250"/>
      <c r="BE1748" s="250"/>
      <c r="BF1748" s="250"/>
      <c r="BG1748" s="250"/>
      <c r="BH1748" s="250"/>
      <c r="BI1748" s="250"/>
      <c r="BJ1748" s="250"/>
      <c r="BK1748" s="250"/>
      <c r="BL1748" s="250"/>
      <c r="BM1748" s="250"/>
      <c r="BN1748" s="250"/>
      <c r="BO1748" s="250"/>
      <c r="BP1748" s="250"/>
      <c r="BQ1748" s="250"/>
      <c r="BR1748" s="250"/>
      <c r="BS1748" s="250"/>
      <c r="BT1748" s="250"/>
      <c r="BU1748" s="250"/>
      <c r="BV1748" s="250"/>
      <c r="BW1748" s="250"/>
      <c r="BX1748" s="250"/>
      <c r="BY1748" s="250"/>
      <c r="BZ1748" s="250"/>
      <c r="CA1748" s="250">
        <v>8.3000000000000007</v>
      </c>
      <c r="CB1748" s="250"/>
      <c r="CC1748" s="250">
        <v>0.83</v>
      </c>
      <c r="CD1748" s="250" t="s">
        <v>1784</v>
      </c>
      <c r="CE1748" s="250">
        <v>20</v>
      </c>
      <c r="CF1748" s="250"/>
      <c r="CG1748" s="250"/>
      <c r="CH1748" s="250"/>
      <c r="CI1748" s="250"/>
      <c r="CJ1748" s="250"/>
      <c r="CK1748" s="250"/>
      <c r="CL1748" s="250"/>
      <c r="CM1748" s="250"/>
      <c r="CN1748" s="250"/>
      <c r="CO1748" s="250"/>
      <c r="CP1748" s="250"/>
      <c r="CQ1748" s="250"/>
      <c r="CR1748" s="250"/>
      <c r="CS1748" s="250"/>
      <c r="CT1748" s="250"/>
      <c r="CU1748" s="250"/>
      <c r="CV1748" s="250"/>
      <c r="CW1748" s="250"/>
      <c r="CX1748" s="250"/>
      <c r="CY1748" s="250"/>
      <c r="CZ1748" s="250"/>
      <c r="DA1748" s="250"/>
      <c r="DB1748" s="250"/>
      <c r="DC1748" s="250"/>
      <c r="DD1748" s="250"/>
      <c r="DE1748" s="250"/>
      <c r="DF1748" s="250"/>
      <c r="DG1748" s="250"/>
      <c r="DH1748" s="250"/>
      <c r="DI1748" s="250"/>
      <c r="DJ1748" s="250"/>
      <c r="DK1748" s="250"/>
      <c r="DL1748" s="250"/>
      <c r="DM1748" s="250"/>
      <c r="DN1748" s="250"/>
      <c r="DO1748" s="250"/>
      <c r="DP1748" s="250"/>
      <c r="DQ1748" s="250"/>
      <c r="DR1748" s="250"/>
      <c r="DS1748" s="250"/>
      <c r="DT1748" s="250"/>
      <c r="DU1748" s="250"/>
      <c r="DV1748" s="250"/>
      <c r="DW1748" s="250"/>
      <c r="DX1748" s="250"/>
      <c r="DY1748" s="250"/>
      <c r="DZ1748" s="250"/>
      <c r="EA1748" s="250"/>
      <c r="EB1748" s="250"/>
      <c r="EC1748" s="250"/>
      <c r="ED1748" s="250"/>
      <c r="EE1748" s="250"/>
      <c r="EF1748" s="250"/>
      <c r="EG1748" s="250"/>
      <c r="EH1748" s="250"/>
      <c r="EI1748" s="250"/>
      <c r="EJ1748" s="250"/>
      <c r="EK1748" s="250"/>
      <c r="EL1748" s="250"/>
      <c r="EM1748" s="250"/>
      <c r="EN1748" s="250"/>
      <c r="EO1748" s="250"/>
      <c r="EP1748" s="250"/>
      <c r="EQ1748" s="250"/>
      <c r="ER1748" s="250"/>
      <c r="ES1748" s="250"/>
      <c r="ET1748" s="250"/>
      <c r="EU1748" s="250"/>
      <c r="EV1748" s="250"/>
      <c r="EW1748" s="250"/>
      <c r="EX1748" s="250"/>
      <c r="EY1748" s="250"/>
      <c r="EZ1748" s="250"/>
      <c r="FA1748" s="250"/>
      <c r="FB1748" s="250"/>
      <c r="FC1748" s="250"/>
      <c r="FD1748" s="250"/>
      <c r="FE1748" s="250"/>
      <c r="FF1748" s="250"/>
      <c r="FG1748" s="250"/>
      <c r="FH1748" s="250"/>
      <c r="FI1748" s="250"/>
      <c r="FJ1748" s="250"/>
      <c r="FK1748" s="250"/>
      <c r="FL1748" s="250"/>
      <c r="FM1748" s="250"/>
      <c r="FN1748" s="250"/>
      <c r="FO1748" s="250"/>
      <c r="FP1748" s="250"/>
      <c r="FQ1748" s="250"/>
      <c r="FR1748" s="250"/>
      <c r="FS1748" s="250"/>
      <c r="FT1748" s="250"/>
      <c r="FU1748" s="250"/>
      <c r="FV1748" s="250"/>
      <c r="FW1748" s="250"/>
      <c r="FX1748" s="250"/>
      <c r="FY1748" s="250"/>
      <c r="FZ1748" s="250"/>
      <c r="GA1748" s="250"/>
      <c r="GB1748" s="250"/>
      <c r="GC1748" s="250"/>
      <c r="GD1748" s="250"/>
      <c r="GE1748" s="250"/>
      <c r="GF1748" s="250"/>
      <c r="GG1748" s="250"/>
      <c r="GH1748" s="250"/>
      <c r="GI1748" s="250"/>
      <c r="GJ1748" s="250"/>
      <c r="GK1748" s="250"/>
      <c r="GL1748" s="250"/>
      <c r="GM1748" s="250"/>
      <c r="GN1748" s="250"/>
      <c r="GO1748" s="250"/>
      <c r="GP1748" s="250"/>
      <c r="GQ1748" s="250"/>
      <c r="GR1748" s="250"/>
      <c r="GS1748" s="250"/>
      <c r="GT1748" s="250"/>
      <c r="GU1748" s="250"/>
      <c r="GV1748" s="250"/>
      <c r="GW1748" s="250"/>
      <c r="GX1748" s="250"/>
      <c r="GY1748" s="250"/>
      <c r="GZ1748" s="250"/>
      <c r="HA1748" s="250"/>
      <c r="HB1748" s="250"/>
      <c r="HC1748" s="250"/>
      <c r="HD1748" s="250"/>
      <c r="HE1748" s="250"/>
      <c r="HF1748" s="250"/>
      <c r="HG1748" s="250"/>
      <c r="HH1748" s="250"/>
      <c r="HI1748" s="250"/>
      <c r="HJ1748" s="250"/>
      <c r="HK1748" s="250"/>
      <c r="HL1748" s="250"/>
      <c r="HM1748" s="250"/>
      <c r="HN1748" s="250"/>
      <c r="HO1748" s="250"/>
      <c r="HP1748" s="250"/>
      <c r="HQ1748" s="250"/>
      <c r="HR1748" s="250"/>
      <c r="HS1748" s="250"/>
      <c r="HT1748" s="250"/>
      <c r="HU1748" s="250"/>
      <c r="HV1748" s="250"/>
      <c r="HW1748" s="250"/>
      <c r="HX1748" s="250"/>
      <c r="HY1748" s="250"/>
      <c r="HZ1748" s="250"/>
      <c r="IA1748" s="250"/>
      <c r="IB1748" s="250"/>
      <c r="IC1748" s="250"/>
      <c r="ID1748" s="250"/>
      <c r="IE1748" s="250"/>
      <c r="IF1748" s="250"/>
      <c r="IG1748" s="250"/>
      <c r="IH1748" s="250"/>
      <c r="II1748" s="250"/>
      <c r="IJ1748" s="250"/>
      <c r="IK1748" s="250"/>
      <c r="IL1748" s="250"/>
      <c r="IM1748" s="250"/>
      <c r="IN1748" s="250"/>
      <c r="IO1748" s="250"/>
      <c r="IP1748" s="250"/>
      <c r="IQ1748" s="250"/>
      <c r="IR1748" s="250"/>
      <c r="IS1748" s="250"/>
      <c r="IT1748" s="250"/>
      <c r="IU1748" s="250"/>
      <c r="IV1748" s="250"/>
    </row>
    <row r="1749" spans="1:256" s="332" customFormat="1" x14ac:dyDescent="0.2">
      <c r="A1749" s="250" t="s">
        <v>1247</v>
      </c>
      <c r="B1749" s="4">
        <v>41312.777777777781</v>
      </c>
      <c r="C1749" s="4">
        <v>41313.701388888891</v>
      </c>
      <c r="D1749" s="250" t="s">
        <v>3137</v>
      </c>
      <c r="E1749" s="250" t="s">
        <v>3138</v>
      </c>
      <c r="F1749" s="250"/>
      <c r="G1749" s="250">
        <v>50</v>
      </c>
      <c r="H1749" s="250"/>
      <c r="I1749" s="250"/>
      <c r="J1749" s="250"/>
      <c r="K1749" s="250"/>
      <c r="L1749" s="250"/>
      <c r="M1749" s="250">
        <v>354.96</v>
      </c>
      <c r="N1749" s="250"/>
      <c r="O1749" s="250"/>
      <c r="P1749" s="250"/>
      <c r="Q1749" s="250">
        <v>492</v>
      </c>
      <c r="R1749" s="250"/>
      <c r="S1749" s="250">
        <v>0.06</v>
      </c>
      <c r="T1749" s="250"/>
      <c r="U1749" s="250">
        <v>0.84</v>
      </c>
      <c r="V1749" s="250"/>
      <c r="W1749" s="250">
        <v>22.1</v>
      </c>
      <c r="X1749" s="250"/>
      <c r="Y1749" s="250">
        <v>3610</v>
      </c>
      <c r="Z1749" s="250"/>
      <c r="AA1749" s="250">
        <v>5520</v>
      </c>
      <c r="AB1749" s="250"/>
      <c r="AC1749" s="250">
        <v>15300</v>
      </c>
      <c r="AD1749" s="250" t="s">
        <v>1784</v>
      </c>
      <c r="AE1749" s="250">
        <v>20</v>
      </c>
      <c r="AF1749" s="250"/>
      <c r="AG1749" s="250">
        <v>200</v>
      </c>
      <c r="AH1749" s="250"/>
      <c r="AI1749" s="250">
        <v>14</v>
      </c>
      <c r="AJ1749" s="250" t="s">
        <v>1784</v>
      </c>
      <c r="AK1749" s="250">
        <v>2.5</v>
      </c>
      <c r="AL1749" s="250"/>
      <c r="AM1749" s="250">
        <v>7.37</v>
      </c>
      <c r="AN1749" s="250"/>
      <c r="AO1749" s="250">
        <v>203</v>
      </c>
      <c r="AP1749" s="250"/>
      <c r="AQ1749" s="250">
        <v>4</v>
      </c>
      <c r="AR1749" s="250"/>
      <c r="AS1749" s="250"/>
      <c r="AT1749" s="250"/>
      <c r="AU1749" s="250"/>
      <c r="AV1749" s="250"/>
      <c r="AW1749" s="250"/>
      <c r="AX1749" s="250"/>
      <c r="AY1749" s="250"/>
      <c r="AZ1749" s="250"/>
      <c r="BA1749" s="250">
        <v>16</v>
      </c>
      <c r="BB1749" s="250"/>
      <c r="BC1749" s="250"/>
      <c r="BD1749" s="250"/>
      <c r="BE1749" s="250"/>
      <c r="BF1749" s="250"/>
      <c r="BG1749" s="250"/>
      <c r="BH1749" s="250"/>
      <c r="BI1749" s="250"/>
      <c r="BJ1749" s="250"/>
      <c r="BK1749" s="250"/>
      <c r="BL1749" s="250"/>
      <c r="BM1749" s="250"/>
      <c r="BN1749" s="250"/>
      <c r="BO1749" s="250"/>
      <c r="BP1749" s="250"/>
      <c r="BQ1749" s="250"/>
      <c r="BR1749" s="250"/>
      <c r="BS1749" s="250"/>
      <c r="BT1749" s="250"/>
      <c r="BU1749" s="250"/>
      <c r="BV1749" s="250"/>
      <c r="BW1749" s="250"/>
      <c r="BX1749" s="250"/>
      <c r="BY1749" s="250"/>
      <c r="BZ1749" s="250"/>
      <c r="CA1749" s="250">
        <v>4.4000000000000004</v>
      </c>
      <c r="CB1749" s="250"/>
      <c r="CC1749" s="250">
        <v>0.98</v>
      </c>
      <c r="CD1749" s="250" t="s">
        <v>1784</v>
      </c>
      <c r="CE1749" s="250">
        <v>20</v>
      </c>
      <c r="CF1749" s="250"/>
      <c r="CG1749" s="250"/>
      <c r="CH1749" s="250"/>
      <c r="CI1749" s="250"/>
      <c r="CJ1749" s="250"/>
      <c r="CK1749" s="250"/>
      <c r="CL1749" s="250"/>
      <c r="CM1749" s="250"/>
      <c r="CN1749" s="250"/>
      <c r="CO1749" s="250"/>
      <c r="CP1749" s="250"/>
      <c r="CQ1749" s="250"/>
      <c r="CR1749" s="250"/>
      <c r="CS1749" s="250"/>
      <c r="CT1749" s="250"/>
      <c r="CU1749" s="250"/>
      <c r="CV1749" s="250"/>
      <c r="CW1749" s="250"/>
      <c r="CX1749" s="250"/>
      <c r="CY1749" s="250"/>
      <c r="CZ1749" s="250"/>
      <c r="DA1749" s="250"/>
      <c r="DB1749" s="250"/>
      <c r="DC1749" s="250"/>
      <c r="DD1749" s="250"/>
      <c r="DE1749" s="250"/>
      <c r="DF1749" s="250"/>
      <c r="DG1749" s="250"/>
      <c r="DH1749" s="250"/>
      <c r="DI1749" s="250"/>
      <c r="DJ1749" s="250"/>
      <c r="DK1749" s="250"/>
      <c r="DL1749" s="250"/>
      <c r="DM1749" s="250"/>
      <c r="DN1749" s="250"/>
      <c r="DO1749" s="250"/>
      <c r="DP1749" s="250"/>
      <c r="DQ1749" s="250"/>
      <c r="DR1749" s="250"/>
      <c r="DS1749" s="250"/>
      <c r="DT1749" s="250"/>
      <c r="DU1749" s="250"/>
      <c r="DV1749" s="250"/>
      <c r="DW1749" s="250"/>
      <c r="DX1749" s="250"/>
      <c r="DY1749" s="250"/>
      <c r="DZ1749" s="250"/>
      <c r="EA1749" s="250"/>
      <c r="EB1749" s="250"/>
      <c r="EC1749" s="250"/>
      <c r="ED1749" s="250"/>
      <c r="EE1749" s="250"/>
      <c r="EF1749" s="250"/>
      <c r="EG1749" s="250"/>
      <c r="EH1749" s="250"/>
      <c r="EI1749" s="250"/>
      <c r="EJ1749" s="250"/>
      <c r="EK1749" s="250"/>
      <c r="EL1749" s="250"/>
      <c r="EM1749" s="250"/>
      <c r="EN1749" s="250"/>
      <c r="EO1749" s="250"/>
      <c r="EP1749" s="250"/>
      <c r="EQ1749" s="250"/>
      <c r="ER1749" s="250"/>
      <c r="ES1749" s="250"/>
      <c r="ET1749" s="250"/>
      <c r="EU1749" s="250"/>
      <c r="EV1749" s="250"/>
      <c r="EW1749" s="250"/>
      <c r="EX1749" s="250"/>
      <c r="EY1749" s="250"/>
      <c r="EZ1749" s="250"/>
      <c r="FA1749" s="250"/>
      <c r="FB1749" s="250"/>
      <c r="FC1749" s="250"/>
      <c r="FD1749" s="250"/>
      <c r="FE1749" s="250"/>
      <c r="FF1749" s="250"/>
      <c r="FG1749" s="250"/>
      <c r="FH1749" s="250"/>
      <c r="FI1749" s="250"/>
      <c r="FJ1749" s="250"/>
      <c r="FK1749" s="250"/>
      <c r="FL1749" s="250"/>
      <c r="FM1749" s="250"/>
      <c r="FN1749" s="250"/>
      <c r="FO1749" s="250"/>
      <c r="FP1749" s="250"/>
      <c r="FQ1749" s="250"/>
      <c r="FR1749" s="250"/>
      <c r="FS1749" s="250"/>
      <c r="FT1749" s="250"/>
      <c r="FU1749" s="250"/>
      <c r="FV1749" s="250"/>
      <c r="FW1749" s="250"/>
      <c r="FX1749" s="250"/>
      <c r="FY1749" s="250"/>
      <c r="FZ1749" s="250"/>
      <c r="GA1749" s="250"/>
      <c r="GB1749" s="250"/>
      <c r="GC1749" s="250"/>
      <c r="GD1749" s="250"/>
      <c r="GE1749" s="250"/>
      <c r="GF1749" s="250"/>
      <c r="GG1749" s="250"/>
      <c r="GH1749" s="250"/>
      <c r="GI1749" s="250"/>
      <c r="GJ1749" s="250"/>
      <c r="GK1749" s="250"/>
      <c r="GL1749" s="250"/>
      <c r="GM1749" s="250"/>
      <c r="GN1749" s="250"/>
      <c r="GO1749" s="250"/>
      <c r="GP1749" s="250"/>
      <c r="GQ1749" s="250"/>
      <c r="GR1749" s="250"/>
      <c r="GS1749" s="250"/>
      <c r="GT1749" s="250"/>
      <c r="GU1749" s="250"/>
      <c r="GV1749" s="250"/>
      <c r="GW1749" s="250"/>
      <c r="GX1749" s="250"/>
      <c r="GY1749" s="250"/>
      <c r="GZ1749" s="250"/>
      <c r="HA1749" s="250"/>
      <c r="HB1749" s="250"/>
      <c r="HC1749" s="250"/>
      <c r="HD1749" s="250"/>
      <c r="HE1749" s="250"/>
      <c r="HF1749" s="250"/>
      <c r="HG1749" s="250"/>
      <c r="HH1749" s="250"/>
      <c r="HI1749" s="250"/>
      <c r="HJ1749" s="250"/>
      <c r="HK1749" s="250"/>
      <c r="HL1749" s="250"/>
      <c r="HM1749" s="250"/>
      <c r="HN1749" s="250"/>
      <c r="HO1749" s="250"/>
      <c r="HP1749" s="250"/>
      <c r="HQ1749" s="250"/>
      <c r="HR1749" s="250"/>
      <c r="HS1749" s="250"/>
      <c r="HT1749" s="250"/>
      <c r="HU1749" s="250"/>
      <c r="HV1749" s="250"/>
      <c r="HW1749" s="250"/>
      <c r="HX1749" s="250"/>
      <c r="HY1749" s="250"/>
      <c r="HZ1749" s="250"/>
      <c r="IA1749" s="250"/>
      <c r="IB1749" s="250"/>
      <c r="IC1749" s="250"/>
      <c r="ID1749" s="250"/>
      <c r="IE1749" s="250"/>
      <c r="IF1749" s="250"/>
      <c r="IG1749" s="250"/>
      <c r="IH1749" s="250"/>
      <c r="II1749" s="250"/>
      <c r="IJ1749" s="250"/>
      <c r="IK1749" s="250"/>
      <c r="IL1749" s="250"/>
      <c r="IM1749" s="250"/>
      <c r="IN1749" s="250"/>
      <c r="IO1749" s="250"/>
      <c r="IP1749" s="250"/>
      <c r="IQ1749" s="250"/>
      <c r="IR1749" s="250"/>
      <c r="IS1749" s="250"/>
      <c r="IT1749" s="250"/>
      <c r="IU1749" s="250"/>
      <c r="IV1749" s="250"/>
    </row>
    <row r="1750" spans="1:256" s="332" customFormat="1" x14ac:dyDescent="0.2">
      <c r="A1750" s="250" t="s">
        <v>1247</v>
      </c>
      <c r="B1750" s="4">
        <v>41342.777777777781</v>
      </c>
      <c r="C1750" s="4">
        <v>41344.5625</v>
      </c>
      <c r="D1750" s="250" t="s">
        <v>3139</v>
      </c>
      <c r="E1750" s="250" t="s">
        <v>3140</v>
      </c>
      <c r="F1750" s="250"/>
      <c r="G1750" s="250">
        <v>50</v>
      </c>
      <c r="H1750" s="250"/>
      <c r="I1750" s="250"/>
      <c r="J1750" s="250"/>
      <c r="K1750" s="250"/>
      <c r="L1750" s="250"/>
      <c r="M1750" s="250">
        <v>22807.040000000001</v>
      </c>
      <c r="N1750" s="250"/>
      <c r="O1750" s="250"/>
      <c r="P1750" s="250"/>
      <c r="Q1750" s="250">
        <v>104</v>
      </c>
      <c r="R1750" s="250"/>
      <c r="S1750" s="250">
        <v>0.19</v>
      </c>
      <c r="T1750" s="250"/>
      <c r="U1750" s="250">
        <v>1.8199999999999998</v>
      </c>
      <c r="V1750" s="250"/>
      <c r="W1750" s="250">
        <v>19.100000000000001</v>
      </c>
      <c r="X1750" s="250"/>
      <c r="Y1750" s="250">
        <v>252</v>
      </c>
      <c r="Z1750" s="250"/>
      <c r="AA1750" s="250">
        <v>385</v>
      </c>
      <c r="AB1750" s="250"/>
      <c r="AC1750" s="250">
        <v>1430</v>
      </c>
      <c r="AD1750" s="250" t="s">
        <v>1784</v>
      </c>
      <c r="AE1750" s="250">
        <v>20</v>
      </c>
      <c r="AF1750" s="250" t="s">
        <v>1784</v>
      </c>
      <c r="AG1750" s="250">
        <v>20</v>
      </c>
      <c r="AH1750" s="250"/>
      <c r="AI1750" s="250">
        <v>22</v>
      </c>
      <c r="AJ1750" s="250" t="s">
        <v>1784</v>
      </c>
      <c r="AK1750" s="250">
        <v>2.5</v>
      </c>
      <c r="AL1750" s="250"/>
      <c r="AM1750" s="250">
        <v>7.13</v>
      </c>
      <c r="AN1750" s="250"/>
      <c r="AO1750" s="250">
        <v>83.4</v>
      </c>
      <c r="AP1750" s="250"/>
      <c r="AQ1750" s="250">
        <v>3</v>
      </c>
      <c r="AR1750" s="250"/>
      <c r="AS1750" s="250"/>
      <c r="AT1750" s="250"/>
      <c r="AU1750" s="250"/>
      <c r="AV1750" s="250"/>
      <c r="AW1750" s="250"/>
      <c r="AX1750" s="250"/>
      <c r="AY1750" s="250"/>
      <c r="AZ1750" s="250"/>
      <c r="BA1750" s="250">
        <v>90</v>
      </c>
      <c r="BB1750" s="250"/>
      <c r="BC1750" s="250"/>
      <c r="BD1750" s="250"/>
      <c r="BE1750" s="250"/>
      <c r="BF1750" s="250"/>
      <c r="BG1750" s="250"/>
      <c r="BH1750" s="250"/>
      <c r="BI1750" s="250"/>
      <c r="BJ1750" s="250"/>
      <c r="BK1750" s="250"/>
      <c r="BL1750" s="250"/>
      <c r="BM1750" s="250"/>
      <c r="BN1750" s="250"/>
      <c r="BO1750" s="250"/>
      <c r="BP1750" s="250"/>
      <c r="BQ1750" s="250"/>
      <c r="BR1750" s="250"/>
      <c r="BS1750" s="250"/>
      <c r="BT1750" s="250"/>
      <c r="BU1750" s="250"/>
      <c r="BV1750" s="250"/>
      <c r="BW1750" s="250"/>
      <c r="BX1750" s="250"/>
      <c r="BY1750" s="250"/>
      <c r="BZ1750" s="250"/>
      <c r="CA1750" s="250">
        <v>2.2999999999999998</v>
      </c>
      <c r="CB1750" s="250" t="s">
        <v>1784</v>
      </c>
      <c r="CC1750" s="250">
        <v>0.25</v>
      </c>
      <c r="CD1750" s="250" t="s">
        <v>1784</v>
      </c>
      <c r="CE1750" s="250">
        <v>20</v>
      </c>
      <c r="CF1750" s="250"/>
      <c r="CG1750" s="250"/>
      <c r="CH1750" s="250"/>
      <c r="CI1750" s="250"/>
      <c r="CJ1750" s="250"/>
      <c r="CK1750" s="250"/>
      <c r="CL1750" s="250"/>
      <c r="CM1750" s="250"/>
      <c r="CN1750" s="250"/>
      <c r="CO1750" s="250"/>
      <c r="CP1750" s="250"/>
      <c r="CQ1750" s="250"/>
      <c r="CR1750" s="250"/>
      <c r="CS1750" s="250"/>
      <c r="CT1750" s="250"/>
      <c r="CU1750" s="250"/>
      <c r="CV1750" s="250"/>
      <c r="CW1750" s="250"/>
      <c r="CX1750" s="250"/>
      <c r="CY1750" s="250"/>
      <c r="CZ1750" s="250"/>
      <c r="DA1750" s="250"/>
      <c r="DB1750" s="250"/>
      <c r="DC1750" s="250"/>
      <c r="DD1750" s="250"/>
      <c r="DE1750" s="250"/>
      <c r="DF1750" s="250"/>
      <c r="DG1750" s="250"/>
      <c r="DH1750" s="250"/>
      <c r="DI1750" s="250"/>
      <c r="DJ1750" s="250"/>
      <c r="DK1750" s="250"/>
      <c r="DL1750" s="250"/>
      <c r="DM1750" s="250"/>
      <c r="DN1750" s="250"/>
      <c r="DO1750" s="250"/>
      <c r="DP1750" s="250"/>
      <c r="DQ1750" s="250"/>
      <c r="DR1750" s="250"/>
      <c r="DS1750" s="250"/>
      <c r="DT1750" s="250"/>
      <c r="DU1750" s="250"/>
      <c r="DV1750" s="250"/>
      <c r="DW1750" s="250"/>
      <c r="DX1750" s="250"/>
      <c r="DY1750" s="250"/>
      <c r="DZ1750" s="250"/>
      <c r="EA1750" s="250"/>
      <c r="EB1750" s="250"/>
      <c r="EC1750" s="250"/>
      <c r="ED1750" s="250"/>
      <c r="EE1750" s="250"/>
      <c r="EF1750" s="250"/>
      <c r="EG1750" s="250"/>
      <c r="EH1750" s="250"/>
      <c r="EI1750" s="250"/>
      <c r="EJ1750" s="250"/>
      <c r="EK1750" s="250"/>
      <c r="EL1750" s="250"/>
      <c r="EM1750" s="250"/>
      <c r="EN1750" s="250"/>
      <c r="EO1750" s="250"/>
      <c r="EP1750" s="250"/>
      <c r="EQ1750" s="250"/>
      <c r="ER1750" s="250"/>
      <c r="ES1750" s="250"/>
      <c r="ET1750" s="250"/>
      <c r="EU1750" s="250"/>
      <c r="EV1750" s="250"/>
      <c r="EW1750" s="250"/>
      <c r="EX1750" s="250"/>
      <c r="EY1750" s="250"/>
      <c r="EZ1750" s="250"/>
      <c r="FA1750" s="250"/>
      <c r="FB1750" s="250"/>
      <c r="FC1750" s="250"/>
      <c r="FD1750" s="250"/>
      <c r="FE1750" s="250"/>
      <c r="FF1750" s="250"/>
      <c r="FG1750" s="250"/>
      <c r="FH1750" s="250"/>
      <c r="FI1750" s="250"/>
      <c r="FJ1750" s="250"/>
      <c r="FK1750" s="250"/>
      <c r="FL1750" s="250"/>
      <c r="FM1750" s="250"/>
      <c r="FN1750" s="250"/>
      <c r="FO1750" s="250"/>
      <c r="FP1750" s="250"/>
      <c r="FQ1750" s="250"/>
      <c r="FR1750" s="250"/>
      <c r="FS1750" s="250"/>
      <c r="FT1750" s="250"/>
      <c r="FU1750" s="250"/>
      <c r="FV1750" s="250"/>
      <c r="FW1750" s="250"/>
      <c r="FX1750" s="250"/>
      <c r="FY1750" s="250"/>
      <c r="FZ1750" s="250"/>
      <c r="GA1750" s="250"/>
      <c r="GB1750" s="250"/>
      <c r="GC1750" s="250"/>
      <c r="GD1750" s="250"/>
      <c r="GE1750" s="250"/>
      <c r="GF1750" s="250"/>
      <c r="GG1750" s="250"/>
      <c r="GH1750" s="250"/>
      <c r="GI1750" s="250"/>
      <c r="GJ1750" s="250"/>
      <c r="GK1750" s="250"/>
      <c r="GL1750" s="250"/>
      <c r="GM1750" s="250"/>
      <c r="GN1750" s="250"/>
      <c r="GO1750" s="250"/>
      <c r="GP1750" s="250"/>
      <c r="GQ1750" s="250"/>
      <c r="GR1750" s="250"/>
      <c r="GS1750" s="250"/>
      <c r="GT1750" s="250"/>
      <c r="GU1750" s="250"/>
      <c r="GV1750" s="250"/>
      <c r="GW1750" s="250"/>
      <c r="GX1750" s="250"/>
      <c r="GY1750" s="250"/>
      <c r="GZ1750" s="250"/>
      <c r="HA1750" s="250"/>
      <c r="HB1750" s="250"/>
      <c r="HC1750" s="250"/>
      <c r="HD1750" s="250"/>
      <c r="HE1750" s="250"/>
      <c r="HF1750" s="250"/>
      <c r="HG1750" s="250"/>
      <c r="HH1750" s="250"/>
      <c r="HI1750" s="250"/>
      <c r="HJ1750" s="250"/>
      <c r="HK1750" s="250"/>
      <c r="HL1750" s="250"/>
      <c r="HM1750" s="250"/>
      <c r="HN1750" s="250"/>
      <c r="HO1750" s="250"/>
      <c r="HP1750" s="250"/>
      <c r="HQ1750" s="250"/>
      <c r="HR1750" s="250"/>
      <c r="HS1750" s="250"/>
      <c r="HT1750" s="250"/>
      <c r="HU1750" s="250"/>
      <c r="HV1750" s="250"/>
      <c r="HW1750" s="250"/>
      <c r="HX1750" s="250"/>
      <c r="HY1750" s="250"/>
      <c r="HZ1750" s="250"/>
      <c r="IA1750" s="250"/>
      <c r="IB1750" s="250"/>
      <c r="IC1750" s="250"/>
      <c r="ID1750" s="250"/>
      <c r="IE1750" s="250"/>
      <c r="IF1750" s="250"/>
      <c r="IG1750" s="250"/>
      <c r="IH1750" s="250"/>
      <c r="II1750" s="250"/>
      <c r="IJ1750" s="250"/>
      <c r="IK1750" s="250"/>
      <c r="IL1750" s="250"/>
      <c r="IM1750" s="250"/>
      <c r="IN1750" s="250"/>
      <c r="IO1750" s="250"/>
      <c r="IP1750" s="250"/>
      <c r="IQ1750" s="250"/>
      <c r="IR1750" s="250"/>
      <c r="IS1750" s="250"/>
      <c r="IT1750" s="250"/>
      <c r="IU1750" s="250"/>
      <c r="IV1750" s="250"/>
    </row>
    <row r="1751" spans="1:256" s="332" customFormat="1" x14ac:dyDescent="0.2">
      <c r="A1751" s="250" t="s">
        <v>1247</v>
      </c>
      <c r="B1751" s="4">
        <v>41378.621527777781</v>
      </c>
      <c r="C1751" s="4">
        <v>41378.725694444445</v>
      </c>
      <c r="D1751" s="250" t="s">
        <v>3141</v>
      </c>
      <c r="E1751" s="250" t="s">
        <v>3142</v>
      </c>
      <c r="F1751" s="250"/>
      <c r="G1751" s="250">
        <v>50</v>
      </c>
      <c r="H1751" s="250"/>
      <c r="I1751" s="250"/>
      <c r="J1751" s="250"/>
      <c r="K1751" s="250"/>
      <c r="L1751" s="250"/>
      <c r="M1751" s="250">
        <v>168.2294</v>
      </c>
      <c r="N1751" s="250"/>
      <c r="O1751" s="250">
        <v>55.5</v>
      </c>
      <c r="P1751" s="250"/>
      <c r="Q1751" s="250">
        <v>117</v>
      </c>
      <c r="R1751" s="250" t="s">
        <v>1784</v>
      </c>
      <c r="S1751" s="250">
        <v>1.4999999999999999E-2</v>
      </c>
      <c r="T1751" s="250"/>
      <c r="U1751" s="250">
        <v>0.92</v>
      </c>
      <c r="V1751" s="250"/>
      <c r="W1751" s="250">
        <v>12.9</v>
      </c>
      <c r="X1751" s="250"/>
      <c r="Y1751" s="250">
        <v>259</v>
      </c>
      <c r="Z1751" s="250"/>
      <c r="AA1751" s="250">
        <v>428</v>
      </c>
      <c r="AB1751" s="250"/>
      <c r="AC1751" s="250">
        <v>1910</v>
      </c>
      <c r="AD1751" s="250" t="s">
        <v>1784</v>
      </c>
      <c r="AE1751" s="250">
        <v>20</v>
      </c>
      <c r="AF1751" s="250"/>
      <c r="AG1751" s="250">
        <v>27</v>
      </c>
      <c r="AH1751" s="250" t="s">
        <v>1784</v>
      </c>
      <c r="AI1751" s="250">
        <v>5</v>
      </c>
      <c r="AJ1751" s="250" t="s">
        <v>1784</v>
      </c>
      <c r="AK1751" s="250">
        <v>2.5</v>
      </c>
      <c r="AL1751" s="250"/>
      <c r="AM1751" s="250">
        <v>8.0500000000000007</v>
      </c>
      <c r="AN1751" s="250"/>
      <c r="AO1751" s="250">
        <v>270</v>
      </c>
      <c r="AP1751" s="250"/>
      <c r="AQ1751" s="250">
        <v>4.0999999999999996</v>
      </c>
      <c r="AR1751" s="250"/>
      <c r="AS1751" s="250"/>
      <c r="AT1751" s="250"/>
      <c r="AU1751" s="250"/>
      <c r="AV1751" s="250"/>
      <c r="AW1751" s="250"/>
      <c r="AX1751" s="250"/>
      <c r="AY1751" s="250"/>
      <c r="AZ1751" s="250"/>
      <c r="BA1751" s="250">
        <v>20</v>
      </c>
      <c r="BB1751" s="250"/>
      <c r="BC1751" s="250"/>
      <c r="BD1751" s="250"/>
      <c r="BE1751" s="250"/>
      <c r="BF1751" s="250"/>
      <c r="BG1751" s="250"/>
      <c r="BH1751" s="250"/>
      <c r="BI1751" s="250"/>
      <c r="BJ1751" s="250"/>
      <c r="BK1751" s="250"/>
      <c r="BL1751" s="250"/>
      <c r="BM1751" s="250"/>
      <c r="BN1751" s="250"/>
      <c r="BO1751" s="250"/>
      <c r="BP1751" s="250"/>
      <c r="BQ1751" s="250"/>
      <c r="BR1751" s="250"/>
      <c r="BS1751" s="250"/>
      <c r="BT1751" s="250"/>
      <c r="BU1751" s="250"/>
      <c r="BV1751" s="250"/>
      <c r="BW1751" s="250"/>
      <c r="BX1751" s="250"/>
      <c r="BY1751" s="250"/>
      <c r="BZ1751" s="250"/>
      <c r="CA1751" s="250">
        <v>4.0999999999999996</v>
      </c>
      <c r="CB1751" s="250"/>
      <c r="CC1751" s="250">
        <v>0.56000000000000005</v>
      </c>
      <c r="CD1751" s="250" t="s">
        <v>1784</v>
      </c>
      <c r="CE1751" s="250">
        <v>20</v>
      </c>
      <c r="CF1751" s="250"/>
      <c r="CG1751" s="250"/>
      <c r="CH1751" s="250"/>
      <c r="CI1751" s="250"/>
      <c r="CJ1751" s="250"/>
      <c r="CK1751" s="250"/>
      <c r="CL1751" s="250"/>
      <c r="CM1751" s="250"/>
      <c r="CN1751" s="250"/>
      <c r="CO1751" s="250"/>
      <c r="CP1751" s="250"/>
      <c r="CQ1751" s="250"/>
      <c r="CR1751" s="250"/>
      <c r="CS1751" s="250"/>
      <c r="CT1751" s="250"/>
      <c r="CU1751" s="250"/>
      <c r="CV1751" s="250"/>
      <c r="CW1751" s="250"/>
      <c r="CX1751" s="250"/>
      <c r="CY1751" s="250"/>
      <c r="CZ1751" s="250"/>
      <c r="DA1751" s="250"/>
      <c r="DB1751" s="250"/>
      <c r="DC1751" s="250"/>
      <c r="DD1751" s="250"/>
      <c r="DE1751" s="250"/>
      <c r="DF1751" s="250"/>
      <c r="DG1751" s="250"/>
      <c r="DH1751" s="250"/>
      <c r="DI1751" s="250"/>
      <c r="DJ1751" s="250"/>
      <c r="DK1751" s="250"/>
      <c r="DL1751" s="250"/>
      <c r="DM1751" s="250"/>
      <c r="DN1751" s="250"/>
      <c r="DO1751" s="250"/>
      <c r="DP1751" s="250"/>
      <c r="DQ1751" s="250"/>
      <c r="DR1751" s="250"/>
      <c r="DS1751" s="250"/>
      <c r="DT1751" s="250"/>
      <c r="DU1751" s="250"/>
      <c r="DV1751" s="250"/>
      <c r="DW1751" s="250"/>
      <c r="DX1751" s="250"/>
      <c r="DY1751" s="250"/>
      <c r="DZ1751" s="250"/>
      <c r="EA1751" s="250"/>
      <c r="EB1751" s="250"/>
      <c r="EC1751" s="250"/>
      <c r="ED1751" s="250"/>
      <c r="EE1751" s="250"/>
      <c r="EF1751" s="250"/>
      <c r="EG1751" s="250"/>
      <c r="EH1751" s="250"/>
      <c r="EI1751" s="250"/>
      <c r="EJ1751" s="250"/>
      <c r="EK1751" s="250"/>
      <c r="EL1751" s="250"/>
      <c r="EM1751" s="250"/>
      <c r="EN1751" s="250"/>
      <c r="EO1751" s="250"/>
      <c r="EP1751" s="250"/>
      <c r="EQ1751" s="250"/>
      <c r="ER1751" s="250"/>
      <c r="ES1751" s="250"/>
      <c r="ET1751" s="250"/>
      <c r="EU1751" s="250"/>
      <c r="EV1751" s="250"/>
      <c r="EW1751" s="250"/>
      <c r="EX1751" s="250"/>
      <c r="EY1751" s="250"/>
      <c r="EZ1751" s="250"/>
      <c r="FA1751" s="250"/>
      <c r="FB1751" s="250"/>
      <c r="FC1751" s="250"/>
      <c r="FD1751" s="250"/>
      <c r="FE1751" s="250"/>
      <c r="FF1751" s="250"/>
      <c r="FG1751" s="250"/>
      <c r="FH1751" s="250"/>
      <c r="FI1751" s="250"/>
      <c r="FJ1751" s="250"/>
      <c r="FK1751" s="250"/>
      <c r="FL1751" s="250"/>
      <c r="FM1751" s="250"/>
      <c r="FN1751" s="250"/>
      <c r="FO1751" s="250"/>
      <c r="FP1751" s="250"/>
      <c r="FQ1751" s="250"/>
      <c r="FR1751" s="250"/>
      <c r="FS1751" s="250"/>
      <c r="FT1751" s="250"/>
      <c r="FU1751" s="250"/>
      <c r="FV1751" s="250"/>
      <c r="FW1751" s="250"/>
      <c r="FX1751" s="250"/>
      <c r="FY1751" s="250"/>
      <c r="FZ1751" s="250"/>
      <c r="GA1751" s="250"/>
      <c r="GB1751" s="250"/>
      <c r="GC1751" s="250"/>
      <c r="GD1751" s="250"/>
      <c r="GE1751" s="250"/>
      <c r="GF1751" s="250"/>
      <c r="GG1751" s="250"/>
      <c r="GH1751" s="250"/>
      <c r="GI1751" s="250"/>
      <c r="GJ1751" s="250"/>
      <c r="GK1751" s="250"/>
      <c r="GL1751" s="250"/>
      <c r="GM1751" s="250"/>
      <c r="GN1751" s="250"/>
      <c r="GO1751" s="250"/>
      <c r="GP1751" s="250"/>
      <c r="GQ1751" s="250"/>
      <c r="GR1751" s="250"/>
      <c r="GS1751" s="250"/>
      <c r="GT1751" s="250"/>
      <c r="GU1751" s="250"/>
      <c r="GV1751" s="250"/>
      <c r="GW1751" s="250"/>
      <c r="GX1751" s="250"/>
      <c r="GY1751" s="250"/>
      <c r="GZ1751" s="250"/>
      <c r="HA1751" s="250"/>
      <c r="HB1751" s="250"/>
      <c r="HC1751" s="250"/>
      <c r="HD1751" s="250"/>
      <c r="HE1751" s="250"/>
      <c r="HF1751" s="250"/>
      <c r="HG1751" s="250"/>
      <c r="HH1751" s="250"/>
      <c r="HI1751" s="250"/>
      <c r="HJ1751" s="250"/>
      <c r="HK1751" s="250"/>
      <c r="HL1751" s="250"/>
      <c r="HM1751" s="250"/>
      <c r="HN1751" s="250"/>
      <c r="HO1751" s="250"/>
      <c r="HP1751" s="250"/>
      <c r="HQ1751" s="250"/>
      <c r="HR1751" s="250"/>
      <c r="HS1751" s="250"/>
      <c r="HT1751" s="250"/>
      <c r="HU1751" s="250"/>
      <c r="HV1751" s="250"/>
      <c r="HW1751" s="250"/>
      <c r="HX1751" s="250"/>
      <c r="HY1751" s="250"/>
      <c r="HZ1751" s="250"/>
      <c r="IA1751" s="250"/>
      <c r="IB1751" s="250"/>
      <c r="IC1751" s="250"/>
      <c r="ID1751" s="250"/>
      <c r="IE1751" s="250"/>
      <c r="IF1751" s="250"/>
      <c r="IG1751" s="250"/>
      <c r="IH1751" s="250"/>
      <c r="II1751" s="250"/>
      <c r="IJ1751" s="250"/>
      <c r="IK1751" s="250"/>
      <c r="IL1751" s="250"/>
      <c r="IM1751" s="250"/>
      <c r="IN1751" s="250"/>
      <c r="IO1751" s="250"/>
      <c r="IP1751" s="250"/>
      <c r="IQ1751" s="250"/>
      <c r="IR1751" s="250"/>
      <c r="IS1751" s="250"/>
      <c r="IT1751" s="250"/>
      <c r="IU1751" s="250"/>
      <c r="IV1751" s="250"/>
    </row>
    <row r="1752" spans="1:256" s="332" customFormat="1" x14ac:dyDescent="0.2">
      <c r="A1752" s="250" t="s">
        <v>1247</v>
      </c>
      <c r="B1752" s="4">
        <v>41378.625</v>
      </c>
      <c r="C1752" s="250"/>
      <c r="D1752" s="250" t="s">
        <v>3143</v>
      </c>
      <c r="E1752" s="250" t="s">
        <v>3144</v>
      </c>
      <c r="F1752" s="250"/>
      <c r="G1752" s="250">
        <v>70</v>
      </c>
      <c r="H1752" s="250"/>
      <c r="I1752" s="250"/>
      <c r="J1752" s="250"/>
      <c r="K1752" s="250">
        <v>19</v>
      </c>
      <c r="L1752" s="250"/>
      <c r="M1752" s="250"/>
      <c r="N1752" s="250"/>
      <c r="O1752" s="250"/>
      <c r="P1752" s="250"/>
      <c r="Q1752" s="250"/>
      <c r="R1752" s="250"/>
      <c r="S1752" s="250"/>
      <c r="T1752" s="250"/>
      <c r="U1752" s="250"/>
      <c r="V1752" s="250"/>
      <c r="W1752" s="250"/>
      <c r="X1752" s="250"/>
      <c r="Y1752" s="250"/>
      <c r="Z1752" s="250"/>
      <c r="AA1752" s="250"/>
      <c r="AB1752" s="250"/>
      <c r="AC1752" s="250"/>
      <c r="AD1752" s="250"/>
      <c r="AE1752" s="250"/>
      <c r="AF1752" s="250"/>
      <c r="AG1752" s="250"/>
      <c r="AH1752" s="250"/>
      <c r="AI1752" s="250"/>
      <c r="AJ1752" s="250"/>
      <c r="AK1752" s="250"/>
      <c r="AL1752" s="250"/>
      <c r="AM1752" s="250"/>
      <c r="AN1752" s="250"/>
      <c r="AO1752" s="250"/>
      <c r="AP1752" s="250"/>
      <c r="AQ1752" s="250"/>
      <c r="AR1752" s="250"/>
      <c r="AS1752" s="250"/>
      <c r="AT1752" s="250"/>
      <c r="AU1752" s="250"/>
      <c r="AV1752" s="250"/>
      <c r="AW1752" s="250"/>
      <c r="AX1752" s="250"/>
      <c r="AY1752" s="250"/>
      <c r="AZ1752" s="250"/>
      <c r="BA1752" s="250"/>
      <c r="BB1752" s="250"/>
      <c r="BC1752" s="250"/>
      <c r="BD1752" s="250"/>
      <c r="BE1752" s="250"/>
      <c r="BF1752" s="250"/>
      <c r="BG1752" s="250"/>
      <c r="BH1752" s="250"/>
      <c r="BI1752" s="250"/>
      <c r="BJ1752" s="250"/>
      <c r="BK1752" s="250"/>
      <c r="BL1752" s="250"/>
      <c r="BM1752" s="250"/>
      <c r="BN1752" s="250"/>
      <c r="BO1752" s="250"/>
      <c r="BP1752" s="250"/>
      <c r="BQ1752" s="250"/>
      <c r="BR1752" s="250"/>
      <c r="BS1752" s="250"/>
      <c r="BT1752" s="250"/>
      <c r="BU1752" s="250"/>
      <c r="BV1752" s="250"/>
      <c r="BW1752" s="250"/>
      <c r="BX1752" s="250"/>
      <c r="BY1752" s="250">
        <v>2.9</v>
      </c>
      <c r="BZ1752" s="250"/>
      <c r="CA1752" s="250"/>
      <c r="CB1752" s="250"/>
      <c r="CC1752" s="250"/>
      <c r="CD1752" s="250"/>
      <c r="CE1752" s="250"/>
      <c r="CF1752" s="250"/>
      <c r="CG1752" s="250"/>
      <c r="CH1752" s="250"/>
      <c r="CI1752" s="250"/>
      <c r="CJ1752" s="250"/>
      <c r="CK1752" s="250"/>
      <c r="CL1752" s="250"/>
      <c r="CM1752" s="250"/>
      <c r="CN1752" s="250"/>
      <c r="CO1752" s="250"/>
      <c r="CP1752" s="250"/>
      <c r="CQ1752" s="250"/>
      <c r="CR1752" s="250"/>
      <c r="CS1752" s="250"/>
      <c r="CT1752" s="250"/>
      <c r="CU1752" s="250"/>
      <c r="CV1752" s="250"/>
      <c r="CW1752" s="250"/>
      <c r="CX1752" s="250"/>
      <c r="CY1752" s="250"/>
      <c r="CZ1752" s="250"/>
      <c r="DA1752" s="250"/>
      <c r="DB1752" s="250"/>
      <c r="DC1752" s="250"/>
      <c r="DD1752" s="250"/>
      <c r="DE1752" s="250"/>
      <c r="DF1752" s="250"/>
      <c r="DG1752" s="250"/>
      <c r="DH1752" s="250"/>
      <c r="DI1752" s="250"/>
      <c r="DJ1752" s="250"/>
      <c r="DK1752" s="250"/>
      <c r="DL1752" s="250"/>
      <c r="DM1752" s="250"/>
      <c r="DN1752" s="250"/>
      <c r="DO1752" s="250"/>
      <c r="DP1752" s="250"/>
      <c r="DQ1752" s="250"/>
      <c r="DR1752" s="250"/>
      <c r="DS1752" s="250"/>
      <c r="DT1752" s="250"/>
      <c r="DU1752" s="250"/>
      <c r="DV1752" s="250"/>
      <c r="DW1752" s="250"/>
      <c r="DX1752" s="250"/>
      <c r="DY1752" s="250"/>
      <c r="DZ1752" s="250"/>
      <c r="EA1752" s="250"/>
      <c r="EB1752" s="250"/>
      <c r="EC1752" s="250"/>
      <c r="ED1752" s="250"/>
      <c r="EE1752" s="250"/>
      <c r="EF1752" s="250"/>
      <c r="EG1752" s="250"/>
      <c r="EH1752" s="250"/>
      <c r="EI1752" s="250"/>
      <c r="EJ1752" s="250"/>
      <c r="EK1752" s="250"/>
      <c r="EL1752" s="250"/>
      <c r="EM1752" s="250"/>
      <c r="EN1752" s="250"/>
      <c r="EO1752" s="250"/>
      <c r="EP1752" s="250"/>
      <c r="EQ1752" s="250"/>
      <c r="ER1752" s="250"/>
      <c r="ES1752" s="250"/>
      <c r="ET1752" s="250"/>
      <c r="EU1752" s="250"/>
      <c r="EV1752" s="250"/>
      <c r="EW1752" s="250"/>
      <c r="EX1752" s="250"/>
      <c r="EY1752" s="250"/>
      <c r="EZ1752" s="250"/>
      <c r="FA1752" s="250"/>
      <c r="FB1752" s="250"/>
      <c r="FC1752" s="250"/>
      <c r="FD1752" s="250"/>
      <c r="FE1752" s="250"/>
      <c r="FF1752" s="250"/>
      <c r="FG1752" s="250"/>
      <c r="FH1752" s="250"/>
      <c r="FI1752" s="250"/>
      <c r="FJ1752" s="250"/>
      <c r="FK1752" s="250"/>
      <c r="FL1752" s="250"/>
      <c r="FM1752" s="250"/>
      <c r="FN1752" s="250"/>
      <c r="FO1752" s="250"/>
      <c r="FP1752" s="250"/>
      <c r="FQ1752" s="250"/>
      <c r="FR1752" s="250"/>
      <c r="FS1752" s="250"/>
      <c r="FT1752" s="250"/>
      <c r="FU1752" s="250"/>
      <c r="FV1752" s="250"/>
      <c r="FW1752" s="250"/>
      <c r="FX1752" s="250"/>
      <c r="FY1752" s="250"/>
      <c r="FZ1752" s="250"/>
      <c r="GA1752" s="250"/>
      <c r="GB1752" s="250"/>
      <c r="GC1752" s="250"/>
      <c r="GD1752" s="250"/>
      <c r="GE1752" s="250"/>
      <c r="GF1752" s="250"/>
      <c r="GG1752" s="250"/>
      <c r="GH1752" s="250"/>
      <c r="GI1752" s="250"/>
      <c r="GJ1752" s="250"/>
      <c r="GK1752" s="250"/>
      <c r="GL1752" s="250"/>
      <c r="GM1752" s="250"/>
      <c r="GN1752" s="250"/>
      <c r="GO1752" s="250"/>
      <c r="GP1752" s="250"/>
      <c r="GQ1752" s="250"/>
      <c r="GR1752" s="250"/>
      <c r="GS1752" s="250"/>
      <c r="GT1752" s="250"/>
      <c r="GU1752" s="250"/>
      <c r="GV1752" s="250"/>
      <c r="GW1752" s="250"/>
      <c r="GX1752" s="250"/>
      <c r="GY1752" s="250"/>
      <c r="GZ1752" s="250"/>
      <c r="HA1752" s="250"/>
      <c r="HB1752" s="250"/>
      <c r="HC1752" s="250"/>
      <c r="HD1752" s="250"/>
      <c r="HE1752" s="250"/>
      <c r="HF1752" s="250"/>
      <c r="HG1752" s="250"/>
      <c r="HH1752" s="250"/>
      <c r="HI1752" s="250"/>
      <c r="HJ1752" s="250"/>
      <c r="HK1752" s="250"/>
      <c r="HL1752" s="250"/>
      <c r="HM1752" s="250"/>
      <c r="HN1752" s="250"/>
      <c r="HO1752" s="250"/>
      <c r="HP1752" s="250"/>
      <c r="HQ1752" s="250"/>
      <c r="HR1752" s="250"/>
      <c r="HS1752" s="250"/>
      <c r="HT1752" s="250"/>
      <c r="HU1752" s="250"/>
      <c r="HV1752" s="250"/>
      <c r="HW1752" s="250"/>
      <c r="HX1752" s="250"/>
      <c r="HY1752" s="250"/>
      <c r="HZ1752" s="250"/>
      <c r="IA1752" s="250"/>
      <c r="IB1752" s="250"/>
      <c r="IC1752" s="250"/>
      <c r="ID1752" s="250"/>
      <c r="IE1752" s="250"/>
      <c r="IF1752" s="250"/>
      <c r="IG1752" s="250"/>
      <c r="IH1752" s="250"/>
      <c r="II1752" s="250"/>
      <c r="IJ1752" s="250"/>
      <c r="IK1752" s="250"/>
      <c r="IL1752" s="250"/>
      <c r="IM1752" s="250"/>
      <c r="IN1752" s="250"/>
      <c r="IO1752" s="250"/>
      <c r="IP1752" s="250"/>
      <c r="IQ1752" s="250"/>
      <c r="IR1752" s="250"/>
      <c r="IS1752" s="250"/>
      <c r="IT1752" s="250"/>
      <c r="IU1752" s="250"/>
      <c r="IV1752" s="250"/>
    </row>
    <row r="1753" spans="1:256" s="332" customFormat="1" x14ac:dyDescent="0.2">
      <c r="A1753" s="250" t="s">
        <v>1247</v>
      </c>
      <c r="B1753" s="4">
        <v>41498.128472222219</v>
      </c>
      <c r="C1753" s="4">
        <v>41498.666666666664</v>
      </c>
      <c r="D1753" s="250" t="s">
        <v>3523</v>
      </c>
      <c r="E1753" s="250" t="s">
        <v>3524</v>
      </c>
      <c r="F1753" s="250"/>
      <c r="G1753" s="250">
        <v>50</v>
      </c>
      <c r="H1753" s="250"/>
      <c r="I1753" s="250"/>
      <c r="J1753" s="250"/>
      <c r="K1753" s="250"/>
      <c r="L1753" s="250"/>
      <c r="M1753" s="250">
        <v>6564.7669999999998</v>
      </c>
      <c r="N1753" s="250"/>
      <c r="O1753" s="250">
        <v>5.77</v>
      </c>
      <c r="P1753" s="250"/>
      <c r="Q1753" s="250">
        <v>30.9</v>
      </c>
      <c r="R1753" s="250"/>
      <c r="S1753" s="250">
        <v>8.3599999999999994E-2</v>
      </c>
      <c r="T1753" s="250"/>
      <c r="U1753" s="250">
        <v>1.19</v>
      </c>
      <c r="V1753" s="250"/>
      <c r="W1753" s="250">
        <v>5.58</v>
      </c>
      <c r="X1753" s="250"/>
      <c r="Y1753" s="250">
        <v>50.6</v>
      </c>
      <c r="Z1753" s="250"/>
      <c r="AA1753" s="250">
        <v>75.7</v>
      </c>
      <c r="AB1753" s="250"/>
      <c r="AC1753" s="250">
        <v>459</v>
      </c>
      <c r="AD1753" s="250" t="s">
        <v>1784</v>
      </c>
      <c r="AE1753" s="250">
        <v>20</v>
      </c>
      <c r="AF1753" s="250" t="s">
        <v>1784</v>
      </c>
      <c r="AG1753" s="250">
        <v>20</v>
      </c>
      <c r="AH1753" s="250" t="s">
        <v>1784</v>
      </c>
      <c r="AI1753" s="250">
        <v>5</v>
      </c>
      <c r="AJ1753" s="250"/>
      <c r="AK1753" s="250">
        <v>2.5</v>
      </c>
      <c r="AL1753" s="250"/>
      <c r="AM1753" s="250">
        <v>7.97</v>
      </c>
      <c r="AN1753" s="250"/>
      <c r="AO1753" s="250">
        <v>89.1</v>
      </c>
      <c r="AP1753" s="250"/>
      <c r="AQ1753" s="250">
        <v>0.66</v>
      </c>
      <c r="AR1753" s="250"/>
      <c r="AS1753" s="250"/>
      <c r="AT1753" s="250"/>
      <c r="AU1753" s="250"/>
      <c r="AV1753" s="250"/>
      <c r="AW1753" s="250"/>
      <c r="AX1753" s="250"/>
      <c r="AY1753" s="250"/>
      <c r="AZ1753" s="250"/>
      <c r="BA1753" s="250">
        <v>59.2</v>
      </c>
      <c r="BB1753" s="250"/>
      <c r="BC1753" s="250"/>
      <c r="BD1753" s="250"/>
      <c r="BE1753" s="250"/>
      <c r="BF1753" s="250"/>
      <c r="BG1753" s="250"/>
      <c r="BH1753" s="250"/>
      <c r="BI1753" s="250"/>
      <c r="BJ1753" s="250"/>
      <c r="BK1753" s="250"/>
      <c r="BL1753" s="250"/>
      <c r="BM1753" s="250"/>
      <c r="BN1753" s="250"/>
      <c r="BO1753" s="250"/>
      <c r="BP1753" s="250"/>
      <c r="BQ1753" s="250"/>
      <c r="BR1753" s="250"/>
      <c r="BS1753" s="250"/>
      <c r="BT1753" s="250"/>
      <c r="BU1753" s="250"/>
      <c r="BV1753" s="250"/>
      <c r="BW1753" s="250"/>
      <c r="BX1753" s="250"/>
      <c r="BY1753" s="250"/>
      <c r="BZ1753" s="250"/>
      <c r="CA1753" s="250">
        <v>2</v>
      </c>
      <c r="CB1753" s="250" t="s">
        <v>1784</v>
      </c>
      <c r="CC1753" s="250">
        <v>0.25</v>
      </c>
      <c r="CD1753" s="250" t="s">
        <v>1784</v>
      </c>
      <c r="CE1753" s="250">
        <v>20</v>
      </c>
      <c r="CF1753" s="250"/>
      <c r="CG1753" s="250"/>
      <c r="CH1753" s="250"/>
      <c r="CI1753" s="250"/>
      <c r="CJ1753" s="250"/>
      <c r="CK1753" s="250"/>
      <c r="CL1753" s="250"/>
      <c r="CM1753" s="250"/>
      <c r="CN1753" s="250"/>
      <c r="CO1753" s="250"/>
      <c r="CP1753" s="250"/>
      <c r="CQ1753" s="250"/>
      <c r="CR1753" s="250"/>
      <c r="CS1753" s="250"/>
      <c r="CT1753" s="250"/>
      <c r="CU1753" s="250"/>
      <c r="CV1753" s="250"/>
      <c r="CW1753" s="250"/>
      <c r="CX1753" s="250"/>
      <c r="CY1753" s="250"/>
      <c r="CZ1753" s="250"/>
      <c r="DA1753" s="250"/>
      <c r="DB1753" s="250"/>
      <c r="DC1753" s="250"/>
      <c r="DD1753" s="250"/>
      <c r="DE1753" s="250"/>
      <c r="DF1753" s="250"/>
      <c r="DG1753" s="250"/>
      <c r="DH1753" s="250"/>
      <c r="DI1753" s="250"/>
      <c r="DJ1753" s="250"/>
      <c r="DK1753" s="250"/>
      <c r="DL1753" s="250"/>
      <c r="DM1753" s="250"/>
      <c r="DN1753" s="250"/>
      <c r="DO1753" s="250"/>
      <c r="DP1753" s="250"/>
      <c r="DQ1753" s="250"/>
      <c r="DR1753" s="250"/>
      <c r="DS1753" s="250"/>
      <c r="DT1753" s="250"/>
      <c r="DU1753" s="250"/>
      <c r="DV1753" s="250"/>
      <c r="DW1753" s="250"/>
      <c r="DX1753" s="250"/>
      <c r="DY1753" s="250"/>
      <c r="DZ1753" s="250"/>
      <c r="EA1753" s="250"/>
      <c r="EB1753" s="250"/>
      <c r="EC1753" s="250"/>
      <c r="ED1753" s="250"/>
      <c r="EE1753" s="250"/>
      <c r="EF1753" s="250"/>
      <c r="EG1753" s="250"/>
      <c r="EH1753" s="250"/>
      <c r="EI1753" s="250"/>
      <c r="EJ1753" s="250"/>
      <c r="EK1753" s="250"/>
      <c r="EL1753" s="250"/>
      <c r="EM1753" s="250"/>
      <c r="EN1753" s="250"/>
      <c r="EO1753" s="250"/>
      <c r="EP1753" s="250"/>
      <c r="EQ1753" s="250"/>
      <c r="ER1753" s="250"/>
      <c r="ES1753" s="250"/>
      <c r="ET1753" s="250"/>
      <c r="EU1753" s="250"/>
      <c r="EV1753" s="250"/>
      <c r="EW1753" s="250"/>
      <c r="EX1753" s="250"/>
      <c r="EY1753" s="250"/>
      <c r="EZ1753" s="250"/>
      <c r="FA1753" s="250"/>
      <c r="FB1753" s="250"/>
      <c r="FC1753" s="250"/>
      <c r="FD1753" s="250"/>
      <c r="FE1753" s="250"/>
      <c r="FF1753" s="250"/>
      <c r="FG1753" s="250"/>
      <c r="FH1753" s="250"/>
      <c r="FI1753" s="250"/>
      <c r="FJ1753" s="250"/>
      <c r="FK1753" s="250"/>
      <c r="FL1753" s="250"/>
      <c r="FM1753" s="250"/>
      <c r="FN1753" s="250"/>
      <c r="FO1753" s="250"/>
      <c r="FP1753" s="250"/>
      <c r="FQ1753" s="250"/>
      <c r="FR1753" s="250"/>
      <c r="FS1753" s="250"/>
      <c r="FT1753" s="250"/>
      <c r="FU1753" s="250"/>
      <c r="FV1753" s="250"/>
      <c r="FW1753" s="250"/>
      <c r="FX1753" s="250"/>
      <c r="FY1753" s="250"/>
      <c r="FZ1753" s="250"/>
      <c r="GA1753" s="250"/>
      <c r="GB1753" s="250"/>
      <c r="GC1753" s="250"/>
      <c r="GD1753" s="250"/>
      <c r="GE1753" s="250"/>
      <c r="GF1753" s="250"/>
      <c r="GG1753" s="250"/>
      <c r="GH1753" s="250"/>
      <c r="GI1753" s="250"/>
      <c r="GJ1753" s="250"/>
      <c r="GK1753" s="250"/>
      <c r="GL1753" s="250"/>
      <c r="GM1753" s="250"/>
      <c r="GN1753" s="250"/>
      <c r="GO1753" s="250"/>
      <c r="GP1753" s="250"/>
      <c r="GQ1753" s="250"/>
      <c r="GR1753" s="250"/>
      <c r="GS1753" s="250"/>
      <c r="GT1753" s="250"/>
      <c r="GU1753" s="250"/>
      <c r="GV1753" s="250"/>
      <c r="GW1753" s="250"/>
      <c r="GX1753" s="250"/>
      <c r="GY1753" s="250"/>
      <c r="GZ1753" s="250"/>
      <c r="HA1753" s="250"/>
      <c r="HB1753" s="250"/>
      <c r="HC1753" s="250"/>
      <c r="HD1753" s="250"/>
      <c r="HE1753" s="250"/>
      <c r="HF1753" s="250"/>
      <c r="HG1753" s="250"/>
      <c r="HH1753" s="250"/>
      <c r="HI1753" s="250"/>
      <c r="HJ1753" s="250"/>
      <c r="HK1753" s="250"/>
      <c r="HL1753" s="250"/>
      <c r="HM1753" s="250"/>
      <c r="HN1753" s="250"/>
      <c r="HO1753" s="250"/>
      <c r="HP1753" s="250"/>
      <c r="HQ1753" s="250"/>
      <c r="HR1753" s="250"/>
      <c r="HS1753" s="250"/>
      <c r="HT1753" s="250"/>
      <c r="HU1753" s="250"/>
      <c r="HV1753" s="250"/>
      <c r="HW1753" s="250"/>
      <c r="HX1753" s="250"/>
      <c r="HY1753" s="250"/>
      <c r="HZ1753" s="250"/>
      <c r="IA1753" s="250"/>
      <c r="IB1753" s="250"/>
      <c r="IC1753" s="250"/>
      <c r="ID1753" s="250"/>
      <c r="IE1753" s="250"/>
      <c r="IF1753" s="250"/>
      <c r="IG1753" s="250"/>
      <c r="IH1753" s="250"/>
      <c r="II1753" s="250"/>
      <c r="IJ1753" s="250"/>
      <c r="IK1753" s="250"/>
      <c r="IL1753" s="250"/>
      <c r="IM1753" s="250"/>
      <c r="IN1753" s="250"/>
      <c r="IO1753" s="250"/>
      <c r="IP1753" s="250"/>
      <c r="IQ1753" s="250"/>
      <c r="IR1753" s="250"/>
      <c r="IS1753" s="250"/>
      <c r="IT1753" s="250"/>
      <c r="IU1753" s="250"/>
      <c r="IV1753" s="250"/>
    </row>
    <row r="1754" spans="1:256" s="332" customFormat="1" x14ac:dyDescent="0.2">
      <c r="A1754" s="250" t="s">
        <v>1247</v>
      </c>
      <c r="B1754" s="4">
        <v>41498.645833333336</v>
      </c>
      <c r="C1754" s="250"/>
      <c r="D1754" s="250" t="s">
        <v>3525</v>
      </c>
      <c r="E1754" s="250" t="s">
        <v>3526</v>
      </c>
      <c r="F1754" s="250"/>
      <c r="G1754" s="250">
        <v>70</v>
      </c>
      <c r="H1754" s="250"/>
      <c r="I1754" s="250"/>
      <c r="J1754" s="250"/>
      <c r="K1754" s="250">
        <v>19</v>
      </c>
      <c r="L1754" s="250"/>
      <c r="M1754" s="250"/>
      <c r="N1754" s="250"/>
      <c r="O1754" s="250"/>
      <c r="P1754" s="250"/>
      <c r="Q1754" s="250"/>
      <c r="R1754" s="250"/>
      <c r="S1754" s="250"/>
      <c r="T1754" s="250"/>
      <c r="U1754" s="250"/>
      <c r="V1754" s="250"/>
      <c r="W1754" s="250"/>
      <c r="X1754" s="250"/>
      <c r="Y1754" s="250"/>
      <c r="Z1754" s="250"/>
      <c r="AA1754" s="250"/>
      <c r="AB1754" s="250"/>
      <c r="AC1754" s="250"/>
      <c r="AD1754" s="250"/>
      <c r="AE1754" s="250"/>
      <c r="AF1754" s="250"/>
      <c r="AG1754" s="250"/>
      <c r="AH1754" s="250"/>
      <c r="AI1754" s="250"/>
      <c r="AJ1754" s="250"/>
      <c r="AK1754" s="250"/>
      <c r="AL1754" s="250"/>
      <c r="AM1754" s="250"/>
      <c r="AN1754" s="250"/>
      <c r="AO1754" s="250"/>
      <c r="AP1754" s="250"/>
      <c r="AQ1754" s="250"/>
      <c r="AR1754" s="250"/>
      <c r="AS1754" s="250"/>
      <c r="AT1754" s="250"/>
      <c r="AU1754" s="250"/>
      <c r="AV1754" s="250"/>
      <c r="AW1754" s="250"/>
      <c r="AX1754" s="250"/>
      <c r="AY1754" s="250"/>
      <c r="AZ1754" s="250"/>
      <c r="BA1754" s="250"/>
      <c r="BB1754" s="250"/>
      <c r="BC1754" s="250"/>
      <c r="BD1754" s="250"/>
      <c r="BE1754" s="250"/>
      <c r="BF1754" s="250"/>
      <c r="BG1754" s="250"/>
      <c r="BH1754" s="250"/>
      <c r="BI1754" s="250"/>
      <c r="BJ1754" s="250"/>
      <c r="BK1754" s="250"/>
      <c r="BL1754" s="250"/>
      <c r="BM1754" s="250"/>
      <c r="BN1754" s="250"/>
      <c r="BO1754" s="250"/>
      <c r="BP1754" s="250"/>
      <c r="BQ1754" s="250"/>
      <c r="BR1754" s="250"/>
      <c r="BS1754" s="250"/>
      <c r="BT1754" s="250"/>
      <c r="BU1754" s="250"/>
      <c r="BV1754" s="250"/>
      <c r="BW1754" s="250"/>
      <c r="BX1754" s="250"/>
      <c r="BY1754" s="250">
        <v>2.93</v>
      </c>
      <c r="BZ1754" s="250"/>
      <c r="CA1754" s="250"/>
      <c r="CB1754" s="250"/>
      <c r="CC1754" s="250"/>
      <c r="CD1754" s="250"/>
      <c r="CE1754" s="250"/>
      <c r="CF1754" s="250"/>
      <c r="CG1754" s="250"/>
      <c r="CH1754" s="250"/>
      <c r="CI1754" s="250"/>
      <c r="CJ1754" s="250"/>
      <c r="CK1754" s="250"/>
      <c r="CL1754" s="250"/>
      <c r="CM1754" s="250"/>
      <c r="CN1754" s="250"/>
      <c r="CO1754" s="250"/>
      <c r="CP1754" s="250"/>
      <c r="CQ1754" s="250"/>
      <c r="CR1754" s="250"/>
      <c r="CS1754" s="250"/>
      <c r="CT1754" s="250"/>
      <c r="CU1754" s="250"/>
      <c r="CV1754" s="250"/>
      <c r="CW1754" s="250"/>
      <c r="CX1754" s="250"/>
      <c r="CY1754" s="250"/>
      <c r="CZ1754" s="250"/>
      <c r="DA1754" s="250"/>
      <c r="DB1754" s="250"/>
      <c r="DC1754" s="250"/>
      <c r="DD1754" s="250"/>
      <c r="DE1754" s="250"/>
      <c r="DF1754" s="250"/>
      <c r="DG1754" s="250"/>
      <c r="DH1754" s="250"/>
      <c r="DI1754" s="250"/>
      <c r="DJ1754" s="250"/>
      <c r="DK1754" s="250"/>
      <c r="DL1754" s="250"/>
      <c r="DM1754" s="250"/>
      <c r="DN1754" s="250"/>
      <c r="DO1754" s="250"/>
      <c r="DP1754" s="250"/>
      <c r="DQ1754" s="250"/>
      <c r="DR1754" s="250"/>
      <c r="DS1754" s="250"/>
      <c r="DT1754" s="250"/>
      <c r="DU1754" s="250"/>
      <c r="DV1754" s="250"/>
      <c r="DW1754" s="250"/>
      <c r="DX1754" s="250"/>
      <c r="DY1754" s="250"/>
      <c r="DZ1754" s="250"/>
      <c r="EA1754" s="250"/>
      <c r="EB1754" s="250"/>
      <c r="EC1754" s="250"/>
      <c r="ED1754" s="250"/>
      <c r="EE1754" s="250"/>
      <c r="EF1754" s="250"/>
      <c r="EG1754" s="250"/>
      <c r="EH1754" s="250"/>
      <c r="EI1754" s="250"/>
      <c r="EJ1754" s="250"/>
      <c r="EK1754" s="250"/>
      <c r="EL1754" s="250"/>
      <c r="EM1754" s="250"/>
      <c r="EN1754" s="250"/>
      <c r="EO1754" s="250"/>
      <c r="EP1754" s="250"/>
      <c r="EQ1754" s="250"/>
      <c r="ER1754" s="250"/>
      <c r="ES1754" s="250"/>
      <c r="ET1754" s="250"/>
      <c r="EU1754" s="250"/>
      <c r="EV1754" s="250"/>
      <c r="EW1754" s="250"/>
      <c r="EX1754" s="250"/>
      <c r="EY1754" s="250"/>
      <c r="EZ1754" s="250"/>
      <c r="FA1754" s="250"/>
      <c r="FB1754" s="250"/>
      <c r="FC1754" s="250"/>
      <c r="FD1754" s="250"/>
      <c r="FE1754" s="250"/>
      <c r="FF1754" s="250"/>
      <c r="FG1754" s="250"/>
      <c r="FH1754" s="250"/>
      <c r="FI1754" s="250"/>
      <c r="FJ1754" s="250"/>
      <c r="FK1754" s="250"/>
      <c r="FL1754" s="250"/>
      <c r="FM1754" s="250"/>
      <c r="FN1754" s="250"/>
      <c r="FO1754" s="250"/>
      <c r="FP1754" s="250"/>
      <c r="FQ1754" s="250"/>
      <c r="FR1754" s="250"/>
      <c r="FS1754" s="250"/>
      <c r="FT1754" s="250"/>
      <c r="FU1754" s="250"/>
      <c r="FV1754" s="250"/>
      <c r="FW1754" s="250"/>
      <c r="FX1754" s="250"/>
      <c r="FY1754" s="250"/>
      <c r="FZ1754" s="250"/>
      <c r="GA1754" s="250"/>
      <c r="GB1754" s="250"/>
      <c r="GC1754" s="250"/>
      <c r="GD1754" s="250"/>
      <c r="GE1754" s="250"/>
      <c r="GF1754" s="250"/>
      <c r="GG1754" s="250"/>
      <c r="GH1754" s="250"/>
      <c r="GI1754" s="250"/>
      <c r="GJ1754" s="250"/>
      <c r="GK1754" s="250"/>
      <c r="GL1754" s="250"/>
      <c r="GM1754" s="250"/>
      <c r="GN1754" s="250"/>
      <c r="GO1754" s="250"/>
      <c r="GP1754" s="250"/>
      <c r="GQ1754" s="250"/>
      <c r="GR1754" s="250"/>
      <c r="GS1754" s="250"/>
      <c r="GT1754" s="250"/>
      <c r="GU1754" s="250"/>
      <c r="GV1754" s="250"/>
      <c r="GW1754" s="250"/>
      <c r="GX1754" s="250"/>
      <c r="GY1754" s="250"/>
      <c r="GZ1754" s="250"/>
      <c r="HA1754" s="250"/>
      <c r="HB1754" s="250"/>
      <c r="HC1754" s="250"/>
      <c r="HD1754" s="250"/>
      <c r="HE1754" s="250"/>
      <c r="HF1754" s="250"/>
      <c r="HG1754" s="250"/>
      <c r="HH1754" s="250"/>
      <c r="HI1754" s="250"/>
      <c r="HJ1754" s="250"/>
      <c r="HK1754" s="250"/>
      <c r="HL1754" s="250"/>
      <c r="HM1754" s="250"/>
      <c r="HN1754" s="250"/>
      <c r="HO1754" s="250"/>
      <c r="HP1754" s="250"/>
      <c r="HQ1754" s="250"/>
      <c r="HR1754" s="250"/>
      <c r="HS1754" s="250"/>
      <c r="HT1754" s="250"/>
      <c r="HU1754" s="250"/>
      <c r="HV1754" s="250"/>
      <c r="HW1754" s="250"/>
      <c r="HX1754" s="250"/>
      <c r="HY1754" s="250"/>
      <c r="HZ1754" s="250"/>
      <c r="IA1754" s="250"/>
      <c r="IB1754" s="250"/>
      <c r="IC1754" s="250"/>
      <c r="ID1754" s="250"/>
      <c r="IE1754" s="250"/>
      <c r="IF1754" s="250"/>
      <c r="IG1754" s="250"/>
      <c r="IH1754" s="250"/>
      <c r="II1754" s="250"/>
      <c r="IJ1754" s="250"/>
      <c r="IK1754" s="250"/>
      <c r="IL1754" s="250"/>
      <c r="IM1754" s="250"/>
      <c r="IN1754" s="250"/>
      <c r="IO1754" s="250"/>
      <c r="IP1754" s="250"/>
      <c r="IQ1754" s="250"/>
      <c r="IR1754" s="250"/>
      <c r="IS1754" s="250"/>
      <c r="IT1754" s="250"/>
      <c r="IU1754" s="250"/>
      <c r="IV1754" s="250"/>
    </row>
    <row r="1755" spans="1:256" s="332" customFormat="1" x14ac:dyDescent="0.2">
      <c r="A1755" s="332" t="s">
        <v>1247</v>
      </c>
      <c r="B1755" s="333">
        <v>41616.965277777781</v>
      </c>
      <c r="C1755" s="333">
        <v>41617.708333333336</v>
      </c>
      <c r="D1755" s="332" t="s">
        <v>3780</v>
      </c>
      <c r="E1755" s="332" t="s">
        <v>3781</v>
      </c>
      <c r="G1755" s="332">
        <v>50</v>
      </c>
      <c r="M1755" s="332">
        <v>130</v>
      </c>
      <c r="N1755" s="332" t="s">
        <v>1784</v>
      </c>
      <c r="O1755" s="332">
        <v>2</v>
      </c>
      <c r="Q1755" s="332">
        <v>20</v>
      </c>
      <c r="U1755" s="332">
        <v>0.3</v>
      </c>
      <c r="AC1755" s="332">
        <v>4070</v>
      </c>
      <c r="AD1755" s="332" t="s">
        <v>1784</v>
      </c>
      <c r="AE1755" s="332">
        <v>10</v>
      </c>
      <c r="AG1755" s="332">
        <v>13</v>
      </c>
      <c r="AM1755" s="332">
        <v>8.1999999999999993</v>
      </c>
      <c r="AO1755" s="332">
        <v>285</v>
      </c>
      <c r="BA1755" s="332">
        <v>4</v>
      </c>
      <c r="CD1755" s="332" t="s">
        <v>1784</v>
      </c>
      <c r="CE1755" s="332">
        <v>10</v>
      </c>
    </row>
    <row r="1756" spans="1:256" s="332" customFormat="1" x14ac:dyDescent="0.2">
      <c r="A1756" s="332" t="s">
        <v>1247</v>
      </c>
      <c r="B1756" s="333">
        <v>41617.6875</v>
      </c>
      <c r="D1756" s="332" t="s">
        <v>3782</v>
      </c>
      <c r="E1756" s="332" t="s">
        <v>3783</v>
      </c>
      <c r="G1756" s="332">
        <v>70</v>
      </c>
      <c r="H1756" s="332" t="s">
        <v>1792</v>
      </c>
      <c r="I1756" s="332">
        <v>2</v>
      </c>
      <c r="Q1756" s="332">
        <v>17</v>
      </c>
      <c r="BX1756" s="332" t="s">
        <v>1784</v>
      </c>
      <c r="BY1756" s="332">
        <v>1.9</v>
      </c>
    </row>
    <row r="1757" spans="1:256" s="332" customFormat="1" x14ac:dyDescent="0.2">
      <c r="A1757" s="332" t="s">
        <v>1247</v>
      </c>
      <c r="B1757" s="333">
        <v>41628.236111111109</v>
      </c>
      <c r="C1757" s="333">
        <v>41628.75</v>
      </c>
      <c r="D1757" s="332" t="s">
        <v>3784</v>
      </c>
      <c r="E1757" s="332" t="s">
        <v>3785</v>
      </c>
      <c r="G1757" s="332">
        <v>50</v>
      </c>
      <c r="M1757" s="332">
        <v>130</v>
      </c>
      <c r="Q1757" s="332">
        <v>420</v>
      </c>
      <c r="S1757" s="332">
        <v>0.71499999999999997</v>
      </c>
      <c r="U1757" s="332">
        <v>1.8</v>
      </c>
      <c r="W1757" s="332">
        <v>48.7</v>
      </c>
      <c r="Y1757" s="332">
        <v>3500</v>
      </c>
      <c r="AA1757" s="332">
        <v>5900</v>
      </c>
      <c r="AC1757" s="332">
        <v>16800</v>
      </c>
      <c r="AD1757" s="332" t="s">
        <v>1784</v>
      </c>
      <c r="AE1757" s="332">
        <v>10</v>
      </c>
      <c r="AG1757" s="332">
        <v>200</v>
      </c>
      <c r="AI1757" s="332">
        <v>95.7</v>
      </c>
      <c r="AJ1757" s="332" t="s">
        <v>1784</v>
      </c>
      <c r="AK1757" s="332">
        <v>2.5</v>
      </c>
      <c r="AM1757" s="332">
        <v>7.4</v>
      </c>
      <c r="AO1757" s="332">
        <v>235</v>
      </c>
      <c r="AQ1757" s="332">
        <v>17</v>
      </c>
      <c r="BA1757" s="332">
        <v>32</v>
      </c>
      <c r="CA1757" s="332">
        <v>11</v>
      </c>
      <c r="CC1757" s="332">
        <v>1.4</v>
      </c>
      <c r="CD1757" s="332" t="s">
        <v>1784</v>
      </c>
      <c r="CE1757" s="332">
        <v>10</v>
      </c>
    </row>
    <row r="1758" spans="1:256" s="332" customFormat="1" x14ac:dyDescent="0.2">
      <c r="A1758" s="332" t="s">
        <v>1247</v>
      </c>
      <c r="B1758" s="333">
        <v>41628.770833333336</v>
      </c>
      <c r="D1758" s="332" t="s">
        <v>3786</v>
      </c>
      <c r="E1758" s="332" t="s">
        <v>3787</v>
      </c>
      <c r="G1758" s="332">
        <v>70</v>
      </c>
      <c r="H1758" s="332" t="s">
        <v>1792</v>
      </c>
      <c r="I1758" s="332">
        <v>3</v>
      </c>
      <c r="Q1758" s="332">
        <v>410</v>
      </c>
    </row>
    <row r="1759" spans="1:256" s="332" customFormat="1" x14ac:dyDescent="0.2">
      <c r="A1759" s="332" t="s">
        <v>1247</v>
      </c>
      <c r="B1759" s="333">
        <v>41649.847222222219</v>
      </c>
      <c r="C1759" s="333">
        <v>41651.291666666664</v>
      </c>
      <c r="D1759" s="332" t="s">
        <v>3788</v>
      </c>
      <c r="E1759" s="332" t="s">
        <v>3789</v>
      </c>
      <c r="G1759" s="332">
        <v>50</v>
      </c>
      <c r="M1759" s="332">
        <v>1600</v>
      </c>
      <c r="Q1759" s="332">
        <v>300</v>
      </c>
      <c r="S1759" s="332">
        <v>0.11700000000000001</v>
      </c>
      <c r="U1759" s="332">
        <v>1.1000000000000001</v>
      </c>
      <c r="W1759" s="332">
        <v>52.4</v>
      </c>
      <c r="Y1759" s="332">
        <v>1600</v>
      </c>
      <c r="AA1759" s="332">
        <v>2500</v>
      </c>
      <c r="AC1759" s="332">
        <v>7620</v>
      </c>
      <c r="AE1759" s="332">
        <v>23</v>
      </c>
      <c r="AG1759" s="332">
        <v>400</v>
      </c>
      <c r="AI1759" s="332">
        <v>107</v>
      </c>
      <c r="AJ1759" s="332" t="s">
        <v>1784</v>
      </c>
      <c r="AK1759" s="332">
        <v>2.5</v>
      </c>
      <c r="AM1759" s="332">
        <v>7.4</v>
      </c>
      <c r="AO1759" s="332">
        <v>157</v>
      </c>
      <c r="AQ1759" s="332">
        <v>22</v>
      </c>
      <c r="BA1759" s="332">
        <v>86</v>
      </c>
      <c r="CA1759" s="332">
        <v>10</v>
      </c>
      <c r="CC1759" s="332">
        <v>0.69</v>
      </c>
      <c r="CD1759" s="332" t="s">
        <v>1784</v>
      </c>
      <c r="CE1759" s="332">
        <v>10</v>
      </c>
    </row>
    <row r="1760" spans="1:256" s="332" customFormat="1" x14ac:dyDescent="0.2">
      <c r="A1760" s="332" t="s">
        <v>1247</v>
      </c>
      <c r="B1760" s="333">
        <v>41651.697916666664</v>
      </c>
      <c r="D1760" s="332" t="s">
        <v>3790</v>
      </c>
      <c r="E1760" s="332" t="s">
        <v>3791</v>
      </c>
      <c r="G1760" s="332">
        <v>70</v>
      </c>
      <c r="H1760" s="332" t="s">
        <v>1792</v>
      </c>
      <c r="I1760" s="332">
        <v>4</v>
      </c>
      <c r="Q1760" s="332">
        <v>310</v>
      </c>
      <c r="BY1760" s="332">
        <v>2.75</v>
      </c>
    </row>
    <row r="1761" spans="1:256" s="332" customFormat="1" x14ac:dyDescent="0.2">
      <c r="A1761" s="332" t="s">
        <v>1247</v>
      </c>
      <c r="B1761" s="333">
        <v>41690.447916666664</v>
      </c>
      <c r="C1761" s="333">
        <v>41691.652777777781</v>
      </c>
      <c r="D1761" s="332" t="s">
        <v>3792</v>
      </c>
      <c r="E1761" s="332" t="s">
        <v>3793</v>
      </c>
      <c r="G1761" s="332">
        <v>50</v>
      </c>
      <c r="M1761" s="332">
        <v>3500</v>
      </c>
      <c r="Q1761" s="332">
        <v>310</v>
      </c>
      <c r="S1761" s="332">
        <v>0.39600000000000002</v>
      </c>
      <c r="U1761" s="332">
        <v>2.1</v>
      </c>
      <c r="W1761" s="332">
        <v>54.8</v>
      </c>
      <c r="Y1761" s="332">
        <v>850</v>
      </c>
      <c r="AA1761" s="332">
        <v>1400</v>
      </c>
      <c r="AC1761" s="332">
        <v>4340</v>
      </c>
      <c r="AD1761" s="332" t="s">
        <v>1784</v>
      </c>
      <c r="AE1761" s="332">
        <v>10</v>
      </c>
      <c r="AG1761" s="332">
        <v>110</v>
      </c>
      <c r="AI1761" s="332">
        <v>88.5</v>
      </c>
      <c r="AJ1761" s="332" t="s">
        <v>1784</v>
      </c>
      <c r="AK1761" s="332">
        <v>2.5</v>
      </c>
      <c r="AM1761" s="332">
        <v>7.1</v>
      </c>
      <c r="AO1761" s="332">
        <v>136</v>
      </c>
      <c r="AQ1761" s="332">
        <v>14</v>
      </c>
      <c r="BA1761" s="332">
        <v>117</v>
      </c>
      <c r="CA1761" s="332">
        <v>11</v>
      </c>
      <c r="CC1761" s="332">
        <v>0.43</v>
      </c>
      <c r="CD1761" s="332" t="s">
        <v>1784</v>
      </c>
      <c r="CE1761" s="332">
        <v>10</v>
      </c>
    </row>
    <row r="1762" spans="1:256" s="332" customFormat="1" x14ac:dyDescent="0.2">
      <c r="A1762" s="332" t="s">
        <v>1247</v>
      </c>
      <c r="B1762" s="333">
        <v>41691.65625</v>
      </c>
      <c r="D1762" s="332" t="s">
        <v>3794</v>
      </c>
      <c r="E1762" s="332" t="s">
        <v>3795</v>
      </c>
      <c r="G1762" s="332">
        <v>70</v>
      </c>
      <c r="H1762" s="332" t="s">
        <v>1792</v>
      </c>
      <c r="I1762" s="332">
        <v>28</v>
      </c>
      <c r="Q1762" s="332">
        <v>370</v>
      </c>
    </row>
    <row r="1763" spans="1:256" s="332" customFormat="1" x14ac:dyDescent="0.2">
      <c r="A1763" s="332" t="s">
        <v>1247</v>
      </c>
      <c r="B1763" s="333">
        <v>41743.798611111109</v>
      </c>
      <c r="C1763" s="333">
        <v>41744.586805555555</v>
      </c>
      <c r="D1763" s="332" t="s">
        <v>3906</v>
      </c>
      <c r="E1763" s="332" t="s">
        <v>3905</v>
      </c>
      <c r="G1763" s="332">
        <v>50</v>
      </c>
      <c r="M1763" s="332">
        <v>2000</v>
      </c>
      <c r="O1763" s="332">
        <v>20</v>
      </c>
      <c r="Q1763" s="332">
        <v>64</v>
      </c>
      <c r="R1763" s="332" t="s">
        <v>1784</v>
      </c>
      <c r="S1763" s="332">
        <v>1.4999999999999999E-2</v>
      </c>
      <c r="U1763" s="332">
        <v>0.77</v>
      </c>
      <c r="W1763" s="332">
        <v>12.7</v>
      </c>
      <c r="Y1763" s="332">
        <v>320</v>
      </c>
      <c r="AA1763" s="332">
        <v>560</v>
      </c>
      <c r="AC1763" s="332">
        <v>2220</v>
      </c>
      <c r="AD1763" s="332" t="s">
        <v>1784</v>
      </c>
      <c r="AE1763" s="332">
        <v>10</v>
      </c>
      <c r="AG1763" s="332">
        <v>22</v>
      </c>
      <c r="AH1763" s="332" t="s">
        <v>1784</v>
      </c>
      <c r="AI1763" s="332">
        <v>5</v>
      </c>
      <c r="AJ1763" s="332" t="s">
        <v>1784</v>
      </c>
      <c r="AK1763" s="332">
        <v>2.5</v>
      </c>
      <c r="AM1763" s="332">
        <v>8</v>
      </c>
      <c r="AO1763" s="332">
        <v>251</v>
      </c>
      <c r="AQ1763" s="332">
        <v>3</v>
      </c>
      <c r="BA1763" s="332">
        <v>23</v>
      </c>
      <c r="CA1763" s="332">
        <v>3</v>
      </c>
      <c r="CB1763" s="332" t="s">
        <v>1784</v>
      </c>
      <c r="CC1763" s="332">
        <v>0.25</v>
      </c>
      <c r="CD1763" s="332" t="s">
        <v>1784</v>
      </c>
      <c r="CE1763" s="332">
        <v>10</v>
      </c>
    </row>
    <row r="1764" spans="1:256" s="332" customFormat="1" x14ac:dyDescent="0.2">
      <c r="A1764" s="332" t="s">
        <v>1247</v>
      </c>
      <c r="B1764" s="333">
        <v>41744.590277777781</v>
      </c>
      <c r="D1764" s="332" t="s">
        <v>3904</v>
      </c>
      <c r="E1764" s="332" t="s">
        <v>3903</v>
      </c>
      <c r="G1764" s="332">
        <v>70</v>
      </c>
      <c r="K1764" s="332">
        <v>20</v>
      </c>
      <c r="Q1764" s="332">
        <v>46</v>
      </c>
      <c r="BY1764" s="332">
        <v>2.5299999999999998</v>
      </c>
    </row>
    <row r="1765" spans="1:256" s="332" customFormat="1" x14ac:dyDescent="0.2">
      <c r="A1765" s="332" t="s">
        <v>1247</v>
      </c>
      <c r="B1765" s="333">
        <v>41886.302083333336</v>
      </c>
      <c r="C1765" s="333">
        <v>41886.607638888891</v>
      </c>
      <c r="D1765" s="332" t="s">
        <v>3902</v>
      </c>
      <c r="E1765" s="332" t="s">
        <v>3901</v>
      </c>
      <c r="G1765" s="332">
        <v>50</v>
      </c>
      <c r="M1765" s="332">
        <v>1100</v>
      </c>
      <c r="O1765" s="332">
        <v>7.6</v>
      </c>
      <c r="Q1765" s="332">
        <v>48</v>
      </c>
      <c r="S1765" s="332">
        <v>1.7000000000000001E-2</v>
      </c>
      <c r="U1765" s="332">
        <v>1</v>
      </c>
      <c r="W1765" s="332">
        <v>5.8</v>
      </c>
      <c r="Y1765" s="332">
        <v>78</v>
      </c>
      <c r="AA1765" s="332">
        <v>120</v>
      </c>
      <c r="AC1765" s="332">
        <v>616</v>
      </c>
      <c r="AD1765" s="332" t="s">
        <v>1784</v>
      </c>
      <c r="AE1765" s="332">
        <v>10</v>
      </c>
      <c r="AF1765" s="332" t="s">
        <v>1784</v>
      </c>
      <c r="AG1765" s="332">
        <v>10</v>
      </c>
      <c r="AH1765" s="332" t="s">
        <v>1784</v>
      </c>
      <c r="AI1765" s="332">
        <v>5</v>
      </c>
      <c r="AJ1765" s="332" t="s">
        <v>1784</v>
      </c>
      <c r="AK1765" s="332">
        <v>2.5</v>
      </c>
      <c r="AM1765" s="332">
        <v>7.8</v>
      </c>
      <c r="AO1765" s="332">
        <v>98</v>
      </c>
      <c r="AP1765" s="332" t="s">
        <v>1784</v>
      </c>
      <c r="AQ1765" s="332">
        <v>0.25</v>
      </c>
      <c r="BA1765" s="332">
        <v>85</v>
      </c>
      <c r="CA1765" s="332">
        <v>2</v>
      </c>
      <c r="CC1765" s="332">
        <v>0.81</v>
      </c>
      <c r="CD1765" s="332" t="s">
        <v>1784</v>
      </c>
      <c r="CE1765" s="332">
        <v>10</v>
      </c>
    </row>
    <row r="1766" spans="1:256" s="332" customFormat="1" x14ac:dyDescent="0.2">
      <c r="A1766" s="332" t="s">
        <v>1247</v>
      </c>
      <c r="B1766" s="333">
        <v>41886.71875</v>
      </c>
      <c r="D1766" s="332" t="s">
        <v>3900</v>
      </c>
      <c r="E1766" s="332" t="s">
        <v>3899</v>
      </c>
      <c r="G1766" s="332">
        <v>70</v>
      </c>
      <c r="K1766" s="332">
        <v>12</v>
      </c>
      <c r="Q1766" s="332">
        <v>17</v>
      </c>
      <c r="BX1766" s="332" t="s">
        <v>1784</v>
      </c>
      <c r="BY1766" s="332">
        <v>1.9</v>
      </c>
    </row>
    <row r="1767" spans="1:256" s="332" customFormat="1" x14ac:dyDescent="0.2">
      <c r="A1767" s="240" t="s">
        <v>1624</v>
      </c>
      <c r="B1767" s="278">
        <v>36149.996527777781</v>
      </c>
      <c r="C1767" s="278"/>
      <c r="D1767" s="240" t="s">
        <v>1625</v>
      </c>
      <c r="E1767" s="240" t="s">
        <v>1626</v>
      </c>
      <c r="F1767" s="240"/>
      <c r="G1767" s="240">
        <v>50</v>
      </c>
      <c r="H1767" s="240"/>
      <c r="I1767" s="240"/>
      <c r="J1767" s="240"/>
      <c r="K1767" s="240"/>
      <c r="L1767" s="240"/>
      <c r="M1767" s="240"/>
      <c r="N1767" s="240" t="s">
        <v>1784</v>
      </c>
      <c r="O1767" s="240">
        <v>200</v>
      </c>
      <c r="P1767" s="240"/>
      <c r="Q1767" s="240">
        <v>48</v>
      </c>
      <c r="R1767" s="240"/>
      <c r="S1767" s="240">
        <v>1.3</v>
      </c>
      <c r="T1767" s="240"/>
      <c r="U1767" s="240">
        <v>2.75</v>
      </c>
      <c r="V1767" s="240"/>
      <c r="W1767" s="240"/>
      <c r="X1767" s="240"/>
      <c r="Y1767" s="240"/>
      <c r="Z1767" s="240"/>
      <c r="AA1767" s="240"/>
      <c r="AB1767" s="240"/>
      <c r="AC1767" s="240"/>
      <c r="AD1767" s="240" t="s">
        <v>1784</v>
      </c>
      <c r="AE1767" s="240">
        <v>18</v>
      </c>
      <c r="AF1767" s="240" t="s">
        <v>1784</v>
      </c>
      <c r="AG1767" s="240">
        <v>18</v>
      </c>
      <c r="AH1767" s="240"/>
      <c r="AI1767" s="240"/>
      <c r="AJ1767" s="240"/>
      <c r="AK1767" s="240"/>
      <c r="AL1767" s="240"/>
      <c r="AM1767" s="240">
        <v>8.0500000000000007</v>
      </c>
      <c r="AN1767" s="240"/>
      <c r="AO1767" s="240"/>
      <c r="AP1767" s="240"/>
      <c r="AQ1767" s="240"/>
      <c r="AR1767" s="240"/>
      <c r="AS1767" s="240"/>
      <c r="AT1767" s="240"/>
      <c r="AU1767" s="240"/>
      <c r="AV1767" s="240"/>
      <c r="AW1767" s="240"/>
      <c r="AX1767" s="240"/>
      <c r="AY1767" s="240"/>
      <c r="AZ1767" s="240"/>
      <c r="BA1767" s="240">
        <v>7</v>
      </c>
      <c r="BB1767" s="240"/>
      <c r="BC1767" s="240">
        <v>110</v>
      </c>
      <c r="BD1767" s="240" t="s">
        <v>1784</v>
      </c>
      <c r="BE1767" s="240">
        <v>0.04</v>
      </c>
      <c r="BF1767" s="240" t="s">
        <v>1784</v>
      </c>
      <c r="BG1767" s="240">
        <v>1</v>
      </c>
      <c r="BH1767" s="240"/>
      <c r="BI1767" s="240">
        <v>64</v>
      </c>
      <c r="BJ1767" s="240"/>
      <c r="BK1767" s="240">
        <v>1.3</v>
      </c>
      <c r="BL1767" s="240" t="s">
        <v>1784</v>
      </c>
      <c r="BM1767" s="240">
        <v>19</v>
      </c>
      <c r="BN1767" s="240"/>
      <c r="BO1767" s="240">
        <v>0.04</v>
      </c>
      <c r="BP1767" s="240"/>
      <c r="BQ1767" s="240"/>
      <c r="BR1767" s="240"/>
      <c r="BS1767" s="240"/>
      <c r="BT1767" s="240"/>
      <c r="BU1767" s="240">
        <v>530</v>
      </c>
      <c r="BV1767" s="240"/>
      <c r="BW1767" s="240">
        <v>1.9</v>
      </c>
      <c r="BX1767" s="240"/>
      <c r="BY1767" s="240"/>
      <c r="BZ1767" s="240"/>
      <c r="CA1767" s="240"/>
      <c r="CB1767" s="240"/>
      <c r="CC1767" s="240"/>
      <c r="CD1767" s="240"/>
      <c r="CE1767" s="240"/>
      <c r="CF1767" s="240"/>
      <c r="CG1767" s="240"/>
      <c r="CH1767" s="240"/>
      <c r="CI1767" s="240"/>
      <c r="CJ1767" s="240"/>
      <c r="CK1767" s="240"/>
      <c r="CL1767" s="240"/>
      <c r="CM1767" s="240"/>
      <c r="CN1767" s="240"/>
      <c r="CO1767" s="240"/>
      <c r="CP1767" s="240"/>
      <c r="CQ1767" s="240"/>
      <c r="CR1767" s="240"/>
      <c r="CS1767" s="240"/>
      <c r="CT1767" s="240"/>
      <c r="CU1767" s="240"/>
      <c r="CV1767" s="240"/>
      <c r="CW1767" s="240"/>
      <c r="CX1767" s="271"/>
      <c r="CY1767" s="271"/>
      <c r="CZ1767" s="271"/>
      <c r="DA1767" s="271"/>
      <c r="DB1767" s="271"/>
      <c r="DC1767" s="271"/>
      <c r="DD1767" s="271"/>
      <c r="DE1767" s="271"/>
      <c r="DF1767" s="271"/>
      <c r="DG1767" s="271"/>
      <c r="DH1767" s="271"/>
      <c r="DI1767" s="271"/>
      <c r="DJ1767" s="271"/>
      <c r="DK1767" s="271"/>
      <c r="DL1767" s="271"/>
      <c r="DM1767" s="271"/>
      <c r="DN1767" s="271"/>
      <c r="DO1767" s="271"/>
      <c r="DP1767" s="271"/>
      <c r="DQ1767" s="271"/>
      <c r="DR1767" s="271"/>
      <c r="DS1767" s="271"/>
      <c r="DT1767" s="271"/>
      <c r="DU1767" s="271"/>
      <c r="DV1767" s="271"/>
      <c r="DW1767" s="271"/>
      <c r="DX1767" s="271"/>
      <c r="DY1767" s="271"/>
      <c r="DZ1767" s="271"/>
      <c r="EA1767" s="271"/>
      <c r="EB1767" s="271"/>
      <c r="EC1767" s="271"/>
      <c r="ED1767" s="271"/>
      <c r="EE1767" s="271"/>
      <c r="EF1767" s="271"/>
      <c r="EG1767" s="271"/>
      <c r="EH1767" s="271"/>
      <c r="EI1767" s="271"/>
      <c r="EJ1767" s="271"/>
      <c r="EK1767" s="271"/>
      <c r="EL1767" s="271"/>
      <c r="EM1767" s="271"/>
      <c r="EN1767" s="271"/>
      <c r="EO1767" s="271"/>
      <c r="EP1767" s="271"/>
      <c r="EQ1767" s="271"/>
      <c r="ER1767" s="271"/>
      <c r="ES1767" s="271"/>
      <c r="ET1767" s="271"/>
      <c r="EU1767" s="271"/>
      <c r="EV1767" s="271"/>
      <c r="EW1767" s="271"/>
      <c r="EX1767" s="271"/>
      <c r="EY1767" s="271"/>
      <c r="EZ1767" s="271"/>
      <c r="FA1767" s="271"/>
      <c r="FB1767" s="271"/>
      <c r="FC1767" s="271"/>
      <c r="FD1767" s="271"/>
      <c r="FE1767" s="271"/>
      <c r="FF1767" s="271"/>
      <c r="FG1767" s="271"/>
      <c r="FH1767" s="271"/>
      <c r="FI1767" s="271"/>
      <c r="FJ1767" s="271"/>
      <c r="FK1767" s="271"/>
      <c r="FL1767" s="271"/>
      <c r="FM1767" s="271"/>
      <c r="FN1767" s="271"/>
      <c r="FO1767" s="271"/>
      <c r="FP1767" s="271"/>
      <c r="FQ1767" s="271"/>
      <c r="FR1767" s="271"/>
      <c r="FS1767" s="271"/>
      <c r="FT1767" s="271"/>
      <c r="FU1767" s="271"/>
      <c r="FV1767" s="271"/>
      <c r="FW1767" s="271"/>
      <c r="FX1767" s="271"/>
      <c r="FY1767" s="271"/>
      <c r="FZ1767" s="271"/>
      <c r="GA1767" s="271"/>
      <c r="GB1767" s="271"/>
      <c r="GC1767" s="271"/>
      <c r="GD1767" s="271"/>
      <c r="GE1767" s="271"/>
      <c r="GF1767" s="271"/>
      <c r="GG1767" s="271"/>
      <c r="GH1767" s="271"/>
      <c r="GI1767" s="271"/>
      <c r="GJ1767" s="271"/>
      <c r="GK1767" s="271"/>
      <c r="GL1767" s="271"/>
      <c r="GM1767" s="271"/>
      <c r="GN1767" s="271"/>
      <c r="GO1767" s="271"/>
      <c r="GP1767" s="271"/>
      <c r="GQ1767" s="271"/>
      <c r="GR1767" s="271"/>
      <c r="GS1767" s="271"/>
      <c r="GT1767" s="271"/>
      <c r="GU1767" s="271"/>
      <c r="GV1767" s="271"/>
      <c r="GW1767" s="271"/>
      <c r="GX1767" s="271"/>
      <c r="GY1767" s="271"/>
      <c r="GZ1767" s="271"/>
      <c r="HA1767" s="271"/>
      <c r="HB1767" s="271"/>
      <c r="HC1767" s="271"/>
      <c r="HD1767" s="271"/>
      <c r="HE1767" s="271"/>
      <c r="HF1767" s="271"/>
      <c r="HG1767" s="271"/>
      <c r="HH1767" s="271"/>
      <c r="HI1767" s="271"/>
      <c r="HJ1767" s="271"/>
      <c r="HK1767" s="271"/>
      <c r="HL1767" s="271"/>
      <c r="HM1767" s="271"/>
      <c r="HN1767" s="271"/>
      <c r="HO1767" s="271"/>
      <c r="HP1767" s="271"/>
      <c r="HQ1767" s="271"/>
      <c r="HR1767" s="271"/>
      <c r="HS1767" s="271"/>
      <c r="HT1767" s="271"/>
      <c r="HU1767" s="271"/>
      <c r="HV1767" s="271"/>
      <c r="HW1767" s="271"/>
      <c r="HX1767" s="271"/>
      <c r="HY1767" s="271"/>
      <c r="HZ1767" s="271"/>
      <c r="IA1767" s="271"/>
      <c r="IB1767" s="271"/>
      <c r="IC1767" s="271"/>
      <c r="ID1767" s="271"/>
      <c r="IE1767" s="271"/>
      <c r="IF1767" s="271"/>
      <c r="IG1767" s="271"/>
      <c r="IH1767" s="271"/>
      <c r="II1767" s="271"/>
      <c r="IJ1767" s="271"/>
      <c r="IK1767" s="271"/>
      <c r="IL1767" s="271"/>
      <c r="IM1767" s="271"/>
      <c r="IN1767" s="271"/>
      <c r="IO1767" s="271"/>
      <c r="IP1767" s="271"/>
      <c r="IQ1767" s="271"/>
      <c r="IR1767" s="271"/>
      <c r="IS1767" s="271"/>
      <c r="IT1767" s="271"/>
      <c r="IU1767" s="271"/>
      <c r="IV1767" s="271"/>
    </row>
    <row r="1768" spans="1:256" s="332" customFormat="1" x14ac:dyDescent="0.2">
      <c r="A1768" s="240" t="s">
        <v>1624</v>
      </c>
      <c r="B1768" s="278">
        <v>36177.677777777775</v>
      </c>
      <c r="C1768" s="278"/>
      <c r="D1768" s="240" t="s">
        <v>1627</v>
      </c>
      <c r="E1768" s="240" t="s">
        <v>1678</v>
      </c>
      <c r="F1768" s="240"/>
      <c r="G1768" s="240">
        <v>70</v>
      </c>
      <c r="H1768" s="240"/>
      <c r="I1768" s="240"/>
      <c r="J1768" s="240"/>
      <c r="K1768" s="240"/>
      <c r="L1768" s="240"/>
      <c r="M1768" s="240"/>
      <c r="N1768" s="240"/>
      <c r="O1768" s="240">
        <v>47.2</v>
      </c>
      <c r="P1768" s="240"/>
      <c r="Q1768" s="240">
        <v>220</v>
      </c>
      <c r="R1768" s="240"/>
      <c r="S1768" s="240">
        <v>4.71</v>
      </c>
      <c r="T1768" s="240"/>
      <c r="U1768" s="240">
        <v>13.6</v>
      </c>
      <c r="V1768" s="240"/>
      <c r="W1768" s="240"/>
      <c r="X1768" s="240"/>
      <c r="Y1768" s="240"/>
      <c r="Z1768" s="240"/>
      <c r="AA1768" s="240"/>
      <c r="AB1768" s="240"/>
      <c r="AC1768" s="240"/>
      <c r="AD1768" s="240" t="s">
        <v>1784</v>
      </c>
      <c r="AE1768" s="240">
        <v>18</v>
      </c>
      <c r="AF1768" s="240"/>
      <c r="AG1768" s="240">
        <v>24</v>
      </c>
      <c r="AH1768" s="240"/>
      <c r="AI1768" s="240"/>
      <c r="AJ1768" s="240"/>
      <c r="AK1768" s="240"/>
      <c r="AL1768" s="240"/>
      <c r="AM1768" s="240">
        <v>7.3</v>
      </c>
      <c r="AN1768" s="240"/>
      <c r="AO1768" s="240"/>
      <c r="AP1768" s="240"/>
      <c r="AQ1768" s="240"/>
      <c r="AR1768" s="240"/>
      <c r="AS1768" s="240"/>
      <c r="AT1768" s="240"/>
      <c r="AU1768" s="240"/>
      <c r="AV1768" s="240"/>
      <c r="AW1768" s="240"/>
      <c r="AX1768" s="240"/>
      <c r="AY1768" s="240"/>
      <c r="AZ1768" s="240"/>
      <c r="BA1768" s="240">
        <v>11</v>
      </c>
      <c r="BB1768" s="240"/>
      <c r="BC1768" s="240">
        <v>280</v>
      </c>
      <c r="BD1768" s="240"/>
      <c r="BE1768" s="240">
        <v>0.42</v>
      </c>
      <c r="BF1768" s="240"/>
      <c r="BG1768" s="240">
        <v>3</v>
      </c>
      <c r="BH1768" s="240"/>
      <c r="BI1768" s="240">
        <v>64</v>
      </c>
      <c r="BJ1768" s="240"/>
      <c r="BK1768" s="240">
        <v>1.6</v>
      </c>
      <c r="BL1768" s="240"/>
      <c r="BM1768" s="240">
        <v>120</v>
      </c>
      <c r="BN1768" s="240"/>
      <c r="BO1768" s="240">
        <v>5.6000000000000001E-2</v>
      </c>
      <c r="BP1768" s="240"/>
      <c r="BQ1768" s="240"/>
      <c r="BR1768" s="240"/>
      <c r="BS1768" s="240"/>
      <c r="BT1768" s="240"/>
      <c r="BU1768" s="240">
        <v>970</v>
      </c>
      <c r="BV1768" s="240"/>
      <c r="BW1768" s="240">
        <v>4.4000000000000004</v>
      </c>
      <c r="BX1768" s="240"/>
      <c r="BY1768" s="240"/>
      <c r="BZ1768" s="240"/>
      <c r="CA1768" s="240"/>
      <c r="CB1768" s="240"/>
      <c r="CC1768" s="240"/>
      <c r="CD1768" s="240"/>
      <c r="CE1768" s="240"/>
      <c r="CF1768" s="240"/>
      <c r="CG1768" s="240"/>
      <c r="CH1768" s="240"/>
      <c r="CI1768" s="240"/>
      <c r="CJ1768" s="240"/>
      <c r="CK1768" s="240"/>
      <c r="CL1768" s="240"/>
      <c r="CM1768" s="240"/>
      <c r="CN1768" s="240"/>
      <c r="CO1768" s="240"/>
      <c r="CP1768" s="240"/>
      <c r="CQ1768" s="240"/>
      <c r="CR1768" s="240"/>
      <c r="CS1768" s="240"/>
      <c r="CT1768" s="240"/>
      <c r="CU1768" s="240"/>
      <c r="CV1768" s="240"/>
      <c r="CW1768" s="240"/>
      <c r="CX1768" s="271"/>
      <c r="CY1768" s="271"/>
      <c r="CZ1768" s="271"/>
      <c r="DA1768" s="271"/>
      <c r="DB1768" s="271"/>
      <c r="DC1768" s="271"/>
      <c r="DD1768" s="271"/>
      <c r="DE1768" s="271"/>
      <c r="DF1768" s="271"/>
      <c r="DG1768" s="271"/>
      <c r="DH1768" s="271"/>
      <c r="DI1768" s="271"/>
      <c r="DJ1768" s="271"/>
      <c r="DK1768" s="271"/>
      <c r="DL1768" s="271"/>
      <c r="DM1768" s="271"/>
      <c r="DN1768" s="271"/>
      <c r="DO1768" s="271"/>
      <c r="DP1768" s="271"/>
      <c r="DQ1768" s="271"/>
      <c r="DR1768" s="271"/>
      <c r="DS1768" s="271"/>
      <c r="DT1768" s="271"/>
      <c r="DU1768" s="271"/>
      <c r="DV1768" s="271"/>
      <c r="DW1768" s="271"/>
      <c r="DX1768" s="271"/>
      <c r="DY1768" s="271"/>
      <c r="DZ1768" s="271"/>
      <c r="EA1768" s="271"/>
      <c r="EB1768" s="271"/>
      <c r="EC1768" s="271"/>
      <c r="ED1768" s="271"/>
      <c r="EE1768" s="271"/>
      <c r="EF1768" s="271"/>
      <c r="EG1768" s="271"/>
      <c r="EH1768" s="271"/>
      <c r="EI1768" s="271"/>
      <c r="EJ1768" s="271"/>
      <c r="EK1768" s="271"/>
      <c r="EL1768" s="271"/>
      <c r="EM1768" s="271"/>
      <c r="EN1768" s="271"/>
      <c r="EO1768" s="271"/>
      <c r="EP1768" s="271"/>
      <c r="EQ1768" s="271"/>
      <c r="ER1768" s="271"/>
      <c r="ES1768" s="271"/>
      <c r="ET1768" s="271"/>
      <c r="EU1768" s="271"/>
      <c r="EV1768" s="271"/>
      <c r="EW1768" s="271"/>
      <c r="EX1768" s="271"/>
      <c r="EY1768" s="271"/>
      <c r="EZ1768" s="271"/>
      <c r="FA1768" s="271"/>
      <c r="FB1768" s="271"/>
      <c r="FC1768" s="271"/>
      <c r="FD1768" s="271"/>
      <c r="FE1768" s="271"/>
      <c r="FF1768" s="271"/>
      <c r="FG1768" s="271"/>
      <c r="FH1768" s="271"/>
      <c r="FI1768" s="271"/>
      <c r="FJ1768" s="271"/>
      <c r="FK1768" s="271"/>
      <c r="FL1768" s="271"/>
      <c r="FM1768" s="271"/>
      <c r="FN1768" s="271"/>
      <c r="FO1768" s="271"/>
      <c r="FP1768" s="271"/>
      <c r="FQ1768" s="271"/>
      <c r="FR1768" s="271"/>
      <c r="FS1768" s="271"/>
      <c r="FT1768" s="271"/>
      <c r="FU1768" s="271"/>
      <c r="FV1768" s="271"/>
      <c r="FW1768" s="271"/>
      <c r="FX1768" s="271"/>
      <c r="FY1768" s="271"/>
      <c r="FZ1768" s="271"/>
      <c r="GA1768" s="271"/>
      <c r="GB1768" s="271"/>
      <c r="GC1768" s="271"/>
      <c r="GD1768" s="271"/>
      <c r="GE1768" s="271"/>
      <c r="GF1768" s="271"/>
      <c r="GG1768" s="271"/>
      <c r="GH1768" s="271"/>
      <c r="GI1768" s="271"/>
      <c r="GJ1768" s="271"/>
      <c r="GK1768" s="271"/>
      <c r="GL1768" s="271"/>
      <c r="GM1768" s="271"/>
      <c r="GN1768" s="271"/>
      <c r="GO1768" s="271"/>
      <c r="GP1768" s="271"/>
      <c r="GQ1768" s="271"/>
      <c r="GR1768" s="271"/>
      <c r="GS1768" s="271"/>
      <c r="GT1768" s="271"/>
      <c r="GU1768" s="271"/>
      <c r="GV1768" s="271"/>
      <c r="GW1768" s="271"/>
      <c r="GX1768" s="271"/>
      <c r="GY1768" s="271"/>
      <c r="GZ1768" s="271"/>
      <c r="HA1768" s="271"/>
      <c r="HB1768" s="271"/>
      <c r="HC1768" s="271"/>
      <c r="HD1768" s="271"/>
      <c r="HE1768" s="271"/>
      <c r="HF1768" s="271"/>
      <c r="HG1768" s="271"/>
      <c r="HH1768" s="271"/>
      <c r="HI1768" s="271"/>
      <c r="HJ1768" s="271"/>
      <c r="HK1768" s="271"/>
      <c r="HL1768" s="271"/>
      <c r="HM1768" s="271"/>
      <c r="HN1768" s="271"/>
      <c r="HO1768" s="271"/>
      <c r="HP1768" s="271"/>
      <c r="HQ1768" s="271"/>
      <c r="HR1768" s="271"/>
      <c r="HS1768" s="271"/>
      <c r="HT1768" s="271"/>
      <c r="HU1768" s="271"/>
      <c r="HV1768" s="271"/>
      <c r="HW1768" s="271"/>
      <c r="HX1768" s="271"/>
      <c r="HY1768" s="271"/>
      <c r="HZ1768" s="271"/>
      <c r="IA1768" s="271"/>
      <c r="IB1768" s="271"/>
      <c r="IC1768" s="271"/>
      <c r="ID1768" s="271"/>
      <c r="IE1768" s="271"/>
      <c r="IF1768" s="271"/>
      <c r="IG1768" s="271"/>
      <c r="IH1768" s="271"/>
      <c r="II1768" s="271"/>
      <c r="IJ1768" s="271"/>
      <c r="IK1768" s="271"/>
      <c r="IL1768" s="271"/>
      <c r="IM1768" s="271"/>
      <c r="IN1768" s="271"/>
      <c r="IO1768" s="271"/>
      <c r="IP1768" s="271"/>
      <c r="IQ1768" s="271"/>
      <c r="IR1768" s="271"/>
      <c r="IS1768" s="271"/>
      <c r="IT1768" s="271"/>
      <c r="IU1768" s="271"/>
      <c r="IV1768" s="271"/>
    </row>
    <row r="1769" spans="1:256" s="332" customFormat="1" x14ac:dyDescent="0.2">
      <c r="A1769" s="240" t="s">
        <v>1624</v>
      </c>
      <c r="B1769" s="278">
        <v>36430.308333333334</v>
      </c>
      <c r="C1769" s="278"/>
      <c r="D1769" s="240" t="s">
        <v>1628</v>
      </c>
      <c r="E1769" s="240" t="s">
        <v>1679</v>
      </c>
      <c r="F1769" s="240"/>
      <c r="G1769" s="240">
        <v>50</v>
      </c>
      <c r="H1769" s="240"/>
      <c r="I1769" s="240"/>
      <c r="J1769" s="240"/>
      <c r="K1769" s="240"/>
      <c r="L1769" s="240"/>
      <c r="M1769" s="240"/>
      <c r="N1769" s="240"/>
      <c r="O1769" s="240">
        <v>10.199999999999999</v>
      </c>
      <c r="P1769" s="240"/>
      <c r="Q1769" s="240">
        <v>57</v>
      </c>
      <c r="R1769" s="240"/>
      <c r="S1769" s="240">
        <v>0.29199999999999998</v>
      </c>
      <c r="T1769" s="240"/>
      <c r="U1769" s="240">
        <v>2.12</v>
      </c>
      <c r="V1769" s="240"/>
      <c r="W1769" s="240"/>
      <c r="X1769" s="240"/>
      <c r="Y1769" s="240"/>
      <c r="Z1769" s="240"/>
      <c r="AA1769" s="240"/>
      <c r="AB1769" s="240"/>
      <c r="AC1769" s="240"/>
      <c r="AD1769" s="240" t="s">
        <v>1784</v>
      </c>
      <c r="AE1769" s="240">
        <v>18</v>
      </c>
      <c r="AF1769" s="240" t="s">
        <v>1784</v>
      </c>
      <c r="AG1769" s="240">
        <v>18</v>
      </c>
      <c r="AH1769" s="240"/>
      <c r="AI1769" s="240"/>
      <c r="AJ1769" s="240"/>
      <c r="AK1769" s="240"/>
      <c r="AL1769" s="240"/>
      <c r="AM1769" s="240">
        <v>7.64</v>
      </c>
      <c r="AN1769" s="240"/>
      <c r="AO1769" s="240"/>
      <c r="AP1769" s="240"/>
      <c r="AQ1769" s="240"/>
      <c r="AR1769" s="240"/>
      <c r="AS1769" s="240"/>
      <c r="AT1769" s="240"/>
      <c r="AU1769" s="240"/>
      <c r="AV1769" s="240"/>
      <c r="AW1769" s="240"/>
      <c r="AX1769" s="240"/>
      <c r="AY1769" s="240"/>
      <c r="AZ1769" s="240"/>
      <c r="BA1769" s="240">
        <v>178</v>
      </c>
      <c r="BB1769" s="240"/>
      <c r="BC1769" s="240">
        <v>64</v>
      </c>
      <c r="BD1769" s="240"/>
      <c r="BE1769" s="240">
        <v>0.5</v>
      </c>
      <c r="BF1769" s="240"/>
      <c r="BG1769" s="240">
        <v>12</v>
      </c>
      <c r="BH1769" s="240"/>
      <c r="BI1769" s="240">
        <v>35</v>
      </c>
      <c r="BJ1769" s="240"/>
      <c r="BK1769" s="240">
        <v>9.5</v>
      </c>
      <c r="BL1769" s="240"/>
      <c r="BM1769" s="240">
        <v>82</v>
      </c>
      <c r="BN1769" s="240"/>
      <c r="BO1769" s="240">
        <v>0.34799999999999998</v>
      </c>
      <c r="BP1769" s="240"/>
      <c r="BQ1769" s="240"/>
      <c r="BR1769" s="240"/>
      <c r="BS1769" s="240"/>
      <c r="BT1769" s="240"/>
      <c r="BU1769" s="240">
        <v>300</v>
      </c>
      <c r="BV1769" s="240" t="s">
        <v>1784</v>
      </c>
      <c r="BW1769" s="240">
        <v>5.0999999999999996</v>
      </c>
      <c r="BX1769" s="240"/>
      <c r="BY1769" s="240"/>
      <c r="BZ1769" s="240"/>
      <c r="CA1769" s="240"/>
      <c r="CB1769" s="240"/>
      <c r="CC1769" s="240"/>
      <c r="CD1769" s="240"/>
      <c r="CE1769" s="240"/>
      <c r="CF1769" s="240"/>
      <c r="CG1769" s="240"/>
      <c r="CH1769" s="240"/>
      <c r="CI1769" s="240"/>
      <c r="CJ1769" s="240"/>
      <c r="CK1769" s="240"/>
      <c r="CL1769" s="240"/>
      <c r="CM1769" s="240"/>
      <c r="CN1769" s="240"/>
      <c r="CO1769" s="240"/>
      <c r="CP1769" s="240"/>
      <c r="CQ1769" s="240"/>
      <c r="CR1769" s="240"/>
      <c r="CS1769" s="240"/>
      <c r="CT1769" s="240"/>
      <c r="CU1769" s="240"/>
      <c r="CV1769" s="240"/>
      <c r="CW1769" s="240"/>
      <c r="CX1769" s="271"/>
      <c r="CY1769" s="271"/>
      <c r="CZ1769" s="271"/>
      <c r="DA1769" s="271"/>
      <c r="DB1769" s="271"/>
      <c r="DC1769" s="271"/>
      <c r="DD1769" s="271"/>
      <c r="DE1769" s="271"/>
      <c r="DF1769" s="271"/>
      <c r="DG1769" s="271"/>
      <c r="DH1769" s="271"/>
      <c r="DI1769" s="271"/>
      <c r="DJ1769" s="271"/>
      <c r="DK1769" s="271"/>
      <c r="DL1769" s="271"/>
      <c r="DM1769" s="271"/>
      <c r="DN1769" s="271"/>
      <c r="DO1769" s="271"/>
      <c r="DP1769" s="271"/>
      <c r="DQ1769" s="271"/>
      <c r="DR1769" s="271"/>
      <c r="DS1769" s="271"/>
      <c r="DT1769" s="271"/>
      <c r="DU1769" s="271"/>
      <c r="DV1769" s="271"/>
      <c r="DW1769" s="271"/>
      <c r="DX1769" s="271"/>
      <c r="DY1769" s="271"/>
      <c r="DZ1769" s="271"/>
      <c r="EA1769" s="271"/>
      <c r="EB1769" s="271"/>
      <c r="EC1769" s="271"/>
      <c r="ED1769" s="271"/>
      <c r="EE1769" s="271"/>
      <c r="EF1769" s="271"/>
      <c r="EG1769" s="271"/>
      <c r="EH1769" s="271"/>
      <c r="EI1769" s="271"/>
      <c r="EJ1769" s="271"/>
      <c r="EK1769" s="271"/>
      <c r="EL1769" s="271"/>
      <c r="EM1769" s="271"/>
      <c r="EN1769" s="271"/>
      <c r="EO1769" s="271"/>
      <c r="EP1769" s="271"/>
      <c r="EQ1769" s="271"/>
      <c r="ER1769" s="271"/>
      <c r="ES1769" s="271"/>
      <c r="ET1769" s="271"/>
      <c r="EU1769" s="271"/>
      <c r="EV1769" s="271"/>
      <c r="EW1769" s="271"/>
      <c r="EX1769" s="271"/>
      <c r="EY1769" s="271"/>
      <c r="EZ1769" s="271"/>
      <c r="FA1769" s="271"/>
      <c r="FB1769" s="271"/>
      <c r="FC1769" s="271"/>
      <c r="FD1769" s="271"/>
      <c r="FE1769" s="271"/>
      <c r="FF1769" s="271"/>
      <c r="FG1769" s="271"/>
      <c r="FH1769" s="271"/>
      <c r="FI1769" s="271"/>
      <c r="FJ1769" s="271"/>
      <c r="FK1769" s="271"/>
      <c r="FL1769" s="271"/>
      <c r="FM1769" s="271"/>
      <c r="FN1769" s="271"/>
      <c r="FO1769" s="271"/>
      <c r="FP1769" s="271"/>
      <c r="FQ1769" s="271"/>
      <c r="FR1769" s="271"/>
      <c r="FS1769" s="271"/>
      <c r="FT1769" s="271"/>
      <c r="FU1769" s="271"/>
      <c r="FV1769" s="271"/>
      <c r="FW1769" s="271"/>
      <c r="FX1769" s="271"/>
      <c r="FY1769" s="271"/>
      <c r="FZ1769" s="271"/>
      <c r="GA1769" s="271"/>
      <c r="GB1769" s="271"/>
      <c r="GC1769" s="271"/>
      <c r="GD1769" s="271"/>
      <c r="GE1769" s="271"/>
      <c r="GF1769" s="271"/>
      <c r="GG1769" s="271"/>
      <c r="GH1769" s="271"/>
      <c r="GI1769" s="271"/>
      <c r="GJ1769" s="271"/>
      <c r="GK1769" s="271"/>
      <c r="GL1769" s="271"/>
      <c r="GM1769" s="271"/>
      <c r="GN1769" s="271"/>
      <c r="GO1769" s="271"/>
      <c r="GP1769" s="271"/>
      <c r="GQ1769" s="271"/>
      <c r="GR1769" s="271"/>
      <c r="GS1769" s="271"/>
      <c r="GT1769" s="271"/>
      <c r="GU1769" s="271"/>
      <c r="GV1769" s="271"/>
      <c r="GW1769" s="271"/>
      <c r="GX1769" s="271"/>
      <c r="GY1769" s="271"/>
      <c r="GZ1769" s="271"/>
      <c r="HA1769" s="271"/>
      <c r="HB1769" s="271"/>
      <c r="HC1769" s="271"/>
      <c r="HD1769" s="271"/>
      <c r="HE1769" s="271"/>
      <c r="HF1769" s="271"/>
      <c r="HG1769" s="271"/>
      <c r="HH1769" s="271"/>
      <c r="HI1769" s="271"/>
      <c r="HJ1769" s="271"/>
      <c r="HK1769" s="271"/>
      <c r="HL1769" s="271"/>
      <c r="HM1769" s="271"/>
      <c r="HN1769" s="271"/>
      <c r="HO1769" s="271"/>
      <c r="HP1769" s="271"/>
      <c r="HQ1769" s="271"/>
      <c r="HR1769" s="271"/>
      <c r="HS1769" s="271"/>
      <c r="HT1769" s="271"/>
      <c r="HU1769" s="271"/>
      <c r="HV1769" s="271"/>
      <c r="HW1769" s="271"/>
      <c r="HX1769" s="271"/>
      <c r="HY1769" s="271"/>
      <c r="HZ1769" s="271"/>
      <c r="IA1769" s="271"/>
      <c r="IB1769" s="271"/>
      <c r="IC1769" s="271"/>
      <c r="ID1769" s="271"/>
      <c r="IE1769" s="271"/>
      <c r="IF1769" s="271"/>
      <c r="IG1769" s="271"/>
      <c r="IH1769" s="271"/>
      <c r="II1769" s="271"/>
      <c r="IJ1769" s="271"/>
      <c r="IK1769" s="271"/>
      <c r="IL1769" s="271"/>
      <c r="IM1769" s="271"/>
      <c r="IN1769" s="271"/>
      <c r="IO1769" s="271"/>
      <c r="IP1769" s="271"/>
      <c r="IQ1769" s="271"/>
      <c r="IR1769" s="271"/>
      <c r="IS1769" s="271"/>
      <c r="IT1769" s="271"/>
      <c r="IU1769" s="271"/>
      <c r="IV1769" s="271"/>
    </row>
    <row r="1770" spans="1:256" s="332" customFormat="1" x14ac:dyDescent="0.2">
      <c r="A1770" s="240" t="s">
        <v>1624</v>
      </c>
      <c r="B1770" s="278">
        <v>36528.902777777781</v>
      </c>
      <c r="C1770" s="278"/>
      <c r="D1770" s="240" t="s">
        <v>1629</v>
      </c>
      <c r="E1770" s="240" t="s">
        <v>1680</v>
      </c>
      <c r="F1770" s="240"/>
      <c r="G1770" s="240">
        <v>70</v>
      </c>
      <c r="H1770" s="240"/>
      <c r="I1770" s="240"/>
      <c r="J1770" s="240"/>
      <c r="K1770" s="240"/>
      <c r="L1770" s="240"/>
      <c r="M1770" s="240"/>
      <c r="N1770" s="240" t="s">
        <v>1784</v>
      </c>
      <c r="O1770" s="240">
        <v>120</v>
      </c>
      <c r="P1770" s="240"/>
      <c r="Q1770" s="240">
        <v>130</v>
      </c>
      <c r="R1770" s="240"/>
      <c r="S1770" s="240">
        <v>1.6640000000000001</v>
      </c>
      <c r="T1770" s="240"/>
      <c r="U1770" s="240">
        <v>3.87</v>
      </c>
      <c r="V1770" s="240"/>
      <c r="W1770" s="240"/>
      <c r="X1770" s="240"/>
      <c r="Y1770" s="240"/>
      <c r="Z1770" s="240"/>
      <c r="AA1770" s="240"/>
      <c r="AB1770" s="240"/>
      <c r="AC1770" s="240"/>
      <c r="AD1770" s="240"/>
      <c r="AE1770" s="240">
        <v>30</v>
      </c>
      <c r="AF1770" s="240"/>
      <c r="AG1770" s="240">
        <v>48</v>
      </c>
      <c r="AH1770" s="240"/>
      <c r="AI1770" s="240"/>
      <c r="AJ1770" s="240"/>
      <c r="AK1770" s="240"/>
      <c r="AL1770" s="240"/>
      <c r="AM1770" s="240">
        <v>7.63</v>
      </c>
      <c r="AN1770" s="240"/>
      <c r="AO1770" s="240"/>
      <c r="AP1770" s="240"/>
      <c r="AQ1770" s="240"/>
      <c r="AR1770" s="240"/>
      <c r="AS1770" s="240"/>
      <c r="AT1770" s="240"/>
      <c r="AU1770" s="240"/>
      <c r="AV1770" s="240"/>
      <c r="AW1770" s="240"/>
      <c r="AX1770" s="240"/>
      <c r="AY1770" s="240"/>
      <c r="AZ1770" s="240"/>
      <c r="BA1770" s="240">
        <v>18</v>
      </c>
      <c r="BB1770" s="240"/>
      <c r="BC1770" s="240">
        <v>87</v>
      </c>
      <c r="BD1770" s="240"/>
      <c r="BE1770" s="240">
        <v>0.49</v>
      </c>
      <c r="BF1770" s="240"/>
      <c r="BG1770" s="240">
        <v>3</v>
      </c>
      <c r="BH1770" s="240"/>
      <c r="BI1770" s="240">
        <v>44</v>
      </c>
      <c r="BJ1770" s="240"/>
      <c r="BK1770" s="240">
        <v>1.6</v>
      </c>
      <c r="BL1770" s="240"/>
      <c r="BM1770" s="240">
        <v>83</v>
      </c>
      <c r="BN1770" s="240"/>
      <c r="BO1770" s="240">
        <v>9.8000000000000004E-2</v>
      </c>
      <c r="BP1770" s="240"/>
      <c r="BQ1770" s="240"/>
      <c r="BR1770" s="240"/>
      <c r="BS1770" s="240"/>
      <c r="BT1770" s="240"/>
      <c r="BU1770" s="240">
        <v>400</v>
      </c>
      <c r="BV1770" s="240" t="s">
        <v>1784</v>
      </c>
      <c r="BW1770" s="240">
        <v>1.4</v>
      </c>
      <c r="BX1770" s="240"/>
      <c r="BY1770" s="240"/>
      <c r="BZ1770" s="240"/>
      <c r="CA1770" s="240"/>
      <c r="CB1770" s="240"/>
      <c r="CC1770" s="240"/>
      <c r="CD1770" s="240"/>
      <c r="CE1770" s="240"/>
      <c r="CF1770" s="240"/>
      <c r="CG1770" s="240"/>
      <c r="CH1770" s="240"/>
      <c r="CI1770" s="240"/>
      <c r="CJ1770" s="240"/>
      <c r="CK1770" s="240"/>
      <c r="CL1770" s="240"/>
      <c r="CM1770" s="240"/>
      <c r="CN1770" s="240"/>
      <c r="CO1770" s="240"/>
      <c r="CP1770" s="240"/>
      <c r="CQ1770" s="240"/>
      <c r="CR1770" s="240"/>
      <c r="CS1770" s="240"/>
      <c r="CT1770" s="240"/>
      <c r="CU1770" s="240"/>
      <c r="CV1770" s="240"/>
      <c r="CW1770" s="240"/>
      <c r="CX1770" s="271"/>
      <c r="CY1770" s="271"/>
      <c r="CZ1770" s="271"/>
      <c r="DA1770" s="271"/>
      <c r="DB1770" s="271"/>
      <c r="DC1770" s="271"/>
      <c r="DD1770" s="271"/>
      <c r="DE1770" s="271"/>
      <c r="DF1770" s="271"/>
      <c r="DG1770" s="271"/>
      <c r="DH1770" s="271"/>
      <c r="DI1770" s="271"/>
      <c r="DJ1770" s="271"/>
      <c r="DK1770" s="271"/>
      <c r="DL1770" s="271"/>
      <c r="DM1770" s="271"/>
      <c r="DN1770" s="271"/>
      <c r="DO1770" s="271"/>
      <c r="DP1770" s="271"/>
      <c r="DQ1770" s="271"/>
      <c r="DR1770" s="271"/>
      <c r="DS1770" s="271"/>
      <c r="DT1770" s="271"/>
      <c r="DU1770" s="271"/>
      <c r="DV1770" s="271"/>
      <c r="DW1770" s="271"/>
      <c r="DX1770" s="271"/>
      <c r="DY1770" s="271"/>
      <c r="DZ1770" s="271"/>
      <c r="EA1770" s="271"/>
      <c r="EB1770" s="271"/>
      <c r="EC1770" s="271"/>
      <c r="ED1770" s="271"/>
      <c r="EE1770" s="271"/>
      <c r="EF1770" s="271"/>
      <c r="EG1770" s="271"/>
      <c r="EH1770" s="271"/>
      <c r="EI1770" s="271"/>
      <c r="EJ1770" s="271"/>
      <c r="EK1770" s="271"/>
      <c r="EL1770" s="271"/>
      <c r="EM1770" s="271"/>
      <c r="EN1770" s="271"/>
      <c r="EO1770" s="271"/>
      <c r="EP1770" s="271"/>
      <c r="EQ1770" s="271"/>
      <c r="ER1770" s="271"/>
      <c r="ES1770" s="271"/>
      <c r="ET1770" s="271"/>
      <c r="EU1770" s="271"/>
      <c r="EV1770" s="271"/>
      <c r="EW1770" s="271"/>
      <c r="EX1770" s="271"/>
      <c r="EY1770" s="271"/>
      <c r="EZ1770" s="271"/>
      <c r="FA1770" s="271"/>
      <c r="FB1770" s="271"/>
      <c r="FC1770" s="271"/>
      <c r="FD1770" s="271"/>
      <c r="FE1770" s="271"/>
      <c r="FF1770" s="271"/>
      <c r="FG1770" s="271"/>
      <c r="FH1770" s="271"/>
      <c r="FI1770" s="271"/>
      <c r="FJ1770" s="271"/>
      <c r="FK1770" s="271"/>
      <c r="FL1770" s="271"/>
      <c r="FM1770" s="271"/>
      <c r="FN1770" s="271"/>
      <c r="FO1770" s="271"/>
      <c r="FP1770" s="271"/>
      <c r="FQ1770" s="271"/>
      <c r="FR1770" s="271"/>
      <c r="FS1770" s="271"/>
      <c r="FT1770" s="271"/>
      <c r="FU1770" s="271"/>
      <c r="FV1770" s="271"/>
      <c r="FW1770" s="271"/>
      <c r="FX1770" s="271"/>
      <c r="FY1770" s="271"/>
      <c r="FZ1770" s="271"/>
      <c r="GA1770" s="271"/>
      <c r="GB1770" s="271"/>
      <c r="GC1770" s="271"/>
      <c r="GD1770" s="271"/>
      <c r="GE1770" s="271"/>
      <c r="GF1770" s="271"/>
      <c r="GG1770" s="271"/>
      <c r="GH1770" s="271"/>
      <c r="GI1770" s="271"/>
      <c r="GJ1770" s="271"/>
      <c r="GK1770" s="271"/>
      <c r="GL1770" s="271"/>
      <c r="GM1770" s="271"/>
      <c r="GN1770" s="271"/>
      <c r="GO1770" s="271"/>
      <c r="GP1770" s="271"/>
      <c r="GQ1770" s="271"/>
      <c r="GR1770" s="271"/>
      <c r="GS1770" s="271"/>
      <c r="GT1770" s="271"/>
      <c r="GU1770" s="271"/>
      <c r="GV1770" s="271"/>
      <c r="GW1770" s="271"/>
      <c r="GX1770" s="271"/>
      <c r="GY1770" s="271"/>
      <c r="GZ1770" s="271"/>
      <c r="HA1770" s="271"/>
      <c r="HB1770" s="271"/>
      <c r="HC1770" s="271"/>
      <c r="HD1770" s="271"/>
      <c r="HE1770" s="271"/>
      <c r="HF1770" s="271"/>
      <c r="HG1770" s="271"/>
      <c r="HH1770" s="271"/>
      <c r="HI1770" s="271"/>
      <c r="HJ1770" s="271"/>
      <c r="HK1770" s="271"/>
      <c r="HL1770" s="271"/>
      <c r="HM1770" s="271"/>
      <c r="HN1770" s="271"/>
      <c r="HO1770" s="271"/>
      <c r="HP1770" s="271"/>
      <c r="HQ1770" s="271"/>
      <c r="HR1770" s="271"/>
      <c r="HS1770" s="271"/>
      <c r="HT1770" s="271"/>
      <c r="HU1770" s="271"/>
      <c r="HV1770" s="271"/>
      <c r="HW1770" s="271"/>
      <c r="HX1770" s="271"/>
      <c r="HY1770" s="271"/>
      <c r="HZ1770" s="271"/>
      <c r="IA1770" s="271"/>
      <c r="IB1770" s="271"/>
      <c r="IC1770" s="271"/>
      <c r="ID1770" s="271"/>
      <c r="IE1770" s="271"/>
      <c r="IF1770" s="271"/>
      <c r="IG1770" s="271"/>
      <c r="IH1770" s="271"/>
      <c r="II1770" s="271"/>
      <c r="IJ1770" s="271"/>
      <c r="IK1770" s="271"/>
      <c r="IL1770" s="271"/>
      <c r="IM1770" s="271"/>
      <c r="IN1770" s="271"/>
      <c r="IO1770" s="271"/>
      <c r="IP1770" s="271"/>
      <c r="IQ1770" s="271"/>
      <c r="IR1770" s="271"/>
      <c r="IS1770" s="271"/>
      <c r="IT1770" s="271"/>
      <c r="IU1770" s="271"/>
      <c r="IV1770" s="271"/>
    </row>
    <row r="1771" spans="1:256" s="332" customFormat="1" x14ac:dyDescent="0.2">
      <c r="A1771" s="240" t="s">
        <v>1624</v>
      </c>
      <c r="B1771" s="278">
        <v>36544.84375</v>
      </c>
      <c r="C1771" s="278"/>
      <c r="D1771" s="240" t="s">
        <v>1630</v>
      </c>
      <c r="E1771" s="240" t="s">
        <v>1681</v>
      </c>
      <c r="F1771" s="240"/>
      <c r="G1771" s="240">
        <v>10</v>
      </c>
      <c r="H1771" s="240"/>
      <c r="I1771" s="240"/>
      <c r="J1771" s="240"/>
      <c r="K1771" s="240"/>
      <c r="L1771" s="240"/>
      <c r="M1771" s="240"/>
      <c r="N1771" s="240" t="s">
        <v>1784</v>
      </c>
      <c r="O1771" s="240">
        <v>200</v>
      </c>
      <c r="P1771" s="240"/>
      <c r="Q1771" s="240">
        <v>110</v>
      </c>
      <c r="R1771" s="240"/>
      <c r="S1771" s="240">
        <v>1.97</v>
      </c>
      <c r="T1771" s="240"/>
      <c r="U1771" s="240">
        <v>3.84</v>
      </c>
      <c r="V1771" s="240"/>
      <c r="W1771" s="240"/>
      <c r="X1771" s="240"/>
      <c r="Y1771" s="240"/>
      <c r="Z1771" s="240"/>
      <c r="AA1771" s="240"/>
      <c r="AB1771" s="240"/>
      <c r="AC1771" s="240"/>
      <c r="AD1771" s="240" t="s">
        <v>1784</v>
      </c>
      <c r="AE1771" s="240">
        <v>18</v>
      </c>
      <c r="AF1771" s="240" t="s">
        <v>1784</v>
      </c>
      <c r="AG1771" s="240">
        <v>18</v>
      </c>
      <c r="AH1771" s="240"/>
      <c r="AI1771" s="240"/>
      <c r="AJ1771" s="240"/>
      <c r="AK1771" s="240"/>
      <c r="AL1771" s="240"/>
      <c r="AM1771" s="240">
        <v>7.33</v>
      </c>
      <c r="AN1771" s="240"/>
      <c r="AO1771" s="240"/>
      <c r="AP1771" s="240"/>
      <c r="AQ1771" s="240"/>
      <c r="AR1771" s="240"/>
      <c r="AS1771" s="240"/>
      <c r="AT1771" s="240"/>
      <c r="AU1771" s="240"/>
      <c r="AV1771" s="240"/>
      <c r="AW1771" s="240"/>
      <c r="AX1771" s="240"/>
      <c r="AY1771" s="240"/>
      <c r="AZ1771" s="240"/>
      <c r="BA1771" s="240">
        <v>23</v>
      </c>
      <c r="BB1771" s="240"/>
      <c r="BC1771" s="240">
        <v>140</v>
      </c>
      <c r="BD1771" s="240"/>
      <c r="BE1771" s="240"/>
      <c r="BF1771" s="240"/>
      <c r="BG1771" s="240">
        <v>1</v>
      </c>
      <c r="BH1771" s="240"/>
      <c r="BI1771" s="240">
        <v>66</v>
      </c>
      <c r="BJ1771" s="240" t="s">
        <v>1784</v>
      </c>
      <c r="BK1771" s="240">
        <v>0.8</v>
      </c>
      <c r="BL1771" s="240"/>
      <c r="BM1771" s="240">
        <v>42</v>
      </c>
      <c r="BN1771" s="240"/>
      <c r="BO1771" s="240">
        <v>0.17799999999999999</v>
      </c>
      <c r="BP1771" s="240"/>
      <c r="BQ1771" s="240"/>
      <c r="BR1771" s="240"/>
      <c r="BS1771" s="240"/>
      <c r="BT1771" s="240"/>
      <c r="BU1771" s="240">
        <v>610</v>
      </c>
      <c r="BV1771" s="240"/>
      <c r="BW1771" s="240">
        <v>2.5</v>
      </c>
      <c r="BX1771" s="240"/>
      <c r="BY1771" s="240"/>
      <c r="BZ1771" s="240"/>
      <c r="CA1771" s="240"/>
      <c r="CB1771" s="240"/>
      <c r="CC1771" s="240"/>
      <c r="CD1771" s="240"/>
      <c r="CE1771" s="240"/>
      <c r="CF1771" s="240"/>
      <c r="CG1771" s="240"/>
      <c r="CH1771" s="240"/>
      <c r="CI1771" s="240"/>
      <c r="CJ1771" s="240"/>
      <c r="CK1771" s="240"/>
      <c r="CL1771" s="240"/>
      <c r="CM1771" s="240"/>
      <c r="CN1771" s="240"/>
      <c r="CO1771" s="240"/>
      <c r="CP1771" s="240"/>
      <c r="CQ1771" s="240"/>
      <c r="CR1771" s="240"/>
      <c r="CS1771" s="240"/>
      <c r="CT1771" s="240"/>
      <c r="CU1771" s="240"/>
      <c r="CV1771" s="240"/>
      <c r="CW1771" s="240"/>
      <c r="CX1771" s="271"/>
      <c r="CY1771" s="271"/>
      <c r="CZ1771" s="271"/>
      <c r="DA1771" s="271"/>
      <c r="DB1771" s="271"/>
      <c r="DC1771" s="271"/>
      <c r="DD1771" s="271"/>
      <c r="DE1771" s="271"/>
      <c r="DF1771" s="271"/>
      <c r="DG1771" s="271"/>
      <c r="DH1771" s="271"/>
      <c r="DI1771" s="271"/>
      <c r="DJ1771" s="271"/>
      <c r="DK1771" s="271"/>
      <c r="DL1771" s="271"/>
      <c r="DM1771" s="271"/>
      <c r="DN1771" s="271"/>
      <c r="DO1771" s="271"/>
      <c r="DP1771" s="271"/>
      <c r="DQ1771" s="271"/>
      <c r="DR1771" s="271"/>
      <c r="DS1771" s="271"/>
      <c r="DT1771" s="271"/>
      <c r="DU1771" s="271"/>
      <c r="DV1771" s="271"/>
      <c r="DW1771" s="271"/>
      <c r="DX1771" s="271"/>
      <c r="DY1771" s="271"/>
      <c r="DZ1771" s="271"/>
      <c r="EA1771" s="271"/>
      <c r="EB1771" s="271"/>
      <c r="EC1771" s="271"/>
      <c r="ED1771" s="271"/>
      <c r="EE1771" s="271"/>
      <c r="EF1771" s="271"/>
      <c r="EG1771" s="271"/>
      <c r="EH1771" s="271"/>
      <c r="EI1771" s="271"/>
      <c r="EJ1771" s="271"/>
      <c r="EK1771" s="271"/>
      <c r="EL1771" s="271"/>
      <c r="EM1771" s="271"/>
      <c r="EN1771" s="271"/>
      <c r="EO1771" s="271"/>
      <c r="EP1771" s="271"/>
      <c r="EQ1771" s="271"/>
      <c r="ER1771" s="271"/>
      <c r="ES1771" s="271"/>
      <c r="ET1771" s="271"/>
      <c r="EU1771" s="271"/>
      <c r="EV1771" s="271"/>
      <c r="EW1771" s="271"/>
      <c r="EX1771" s="271"/>
      <c r="EY1771" s="271"/>
      <c r="EZ1771" s="271"/>
      <c r="FA1771" s="271"/>
      <c r="FB1771" s="271"/>
      <c r="FC1771" s="271"/>
      <c r="FD1771" s="271"/>
      <c r="FE1771" s="271"/>
      <c r="FF1771" s="271"/>
      <c r="FG1771" s="271"/>
      <c r="FH1771" s="271"/>
      <c r="FI1771" s="271"/>
      <c r="FJ1771" s="271"/>
      <c r="FK1771" s="271"/>
      <c r="FL1771" s="271"/>
      <c r="FM1771" s="271"/>
      <c r="FN1771" s="271"/>
      <c r="FO1771" s="271"/>
      <c r="FP1771" s="271"/>
      <c r="FQ1771" s="271"/>
      <c r="FR1771" s="271"/>
      <c r="FS1771" s="271"/>
      <c r="FT1771" s="271"/>
      <c r="FU1771" s="271"/>
      <c r="FV1771" s="271"/>
      <c r="FW1771" s="271"/>
      <c r="FX1771" s="271"/>
      <c r="FY1771" s="271"/>
      <c r="FZ1771" s="271"/>
      <c r="GA1771" s="271"/>
      <c r="GB1771" s="271"/>
      <c r="GC1771" s="271"/>
      <c r="GD1771" s="271"/>
      <c r="GE1771" s="271"/>
      <c r="GF1771" s="271"/>
      <c r="GG1771" s="271"/>
      <c r="GH1771" s="271"/>
      <c r="GI1771" s="271"/>
      <c r="GJ1771" s="271"/>
      <c r="GK1771" s="271"/>
      <c r="GL1771" s="271"/>
      <c r="GM1771" s="271"/>
      <c r="GN1771" s="271"/>
      <c r="GO1771" s="271"/>
      <c r="GP1771" s="271"/>
      <c r="GQ1771" s="271"/>
      <c r="GR1771" s="271"/>
      <c r="GS1771" s="271"/>
      <c r="GT1771" s="271"/>
      <c r="GU1771" s="271"/>
      <c r="GV1771" s="271"/>
      <c r="GW1771" s="271"/>
      <c r="GX1771" s="271"/>
      <c r="GY1771" s="271"/>
      <c r="GZ1771" s="271"/>
      <c r="HA1771" s="271"/>
      <c r="HB1771" s="271"/>
      <c r="HC1771" s="271"/>
      <c r="HD1771" s="271"/>
      <c r="HE1771" s="271"/>
      <c r="HF1771" s="271"/>
      <c r="HG1771" s="271"/>
      <c r="HH1771" s="271"/>
      <c r="HI1771" s="271"/>
      <c r="HJ1771" s="271"/>
      <c r="HK1771" s="271"/>
      <c r="HL1771" s="271"/>
      <c r="HM1771" s="271"/>
      <c r="HN1771" s="271"/>
      <c r="HO1771" s="271"/>
      <c r="HP1771" s="271"/>
      <c r="HQ1771" s="271"/>
      <c r="HR1771" s="271"/>
      <c r="HS1771" s="271"/>
      <c r="HT1771" s="271"/>
      <c r="HU1771" s="271"/>
      <c r="HV1771" s="271"/>
      <c r="HW1771" s="271"/>
      <c r="HX1771" s="271"/>
      <c r="HY1771" s="271"/>
      <c r="HZ1771" s="271"/>
      <c r="IA1771" s="271"/>
      <c r="IB1771" s="271"/>
      <c r="IC1771" s="271"/>
      <c r="ID1771" s="271"/>
      <c r="IE1771" s="271"/>
      <c r="IF1771" s="271"/>
      <c r="IG1771" s="271"/>
      <c r="IH1771" s="271"/>
      <c r="II1771" s="271"/>
      <c r="IJ1771" s="271"/>
      <c r="IK1771" s="271"/>
      <c r="IL1771" s="271"/>
      <c r="IM1771" s="271"/>
      <c r="IN1771" s="271"/>
      <c r="IO1771" s="271"/>
      <c r="IP1771" s="271"/>
      <c r="IQ1771" s="271"/>
      <c r="IR1771" s="271"/>
      <c r="IS1771" s="271"/>
      <c r="IT1771" s="271"/>
      <c r="IU1771" s="271"/>
      <c r="IV1771" s="271"/>
    </row>
    <row r="1772" spans="1:256" s="332" customFormat="1" x14ac:dyDescent="0.2">
      <c r="A1772" s="240" t="s">
        <v>1624</v>
      </c>
      <c r="B1772" s="278">
        <v>36579.6875</v>
      </c>
      <c r="C1772" s="278"/>
      <c r="D1772" s="240" t="s">
        <v>1631</v>
      </c>
      <c r="E1772" s="240" t="s">
        <v>1682</v>
      </c>
      <c r="F1772" s="240"/>
      <c r="G1772" s="240">
        <v>10</v>
      </c>
      <c r="H1772" s="240"/>
      <c r="I1772" s="240"/>
      <c r="J1772" s="240"/>
      <c r="K1772" s="240"/>
      <c r="L1772" s="240"/>
      <c r="M1772" s="240"/>
      <c r="N1772" s="240" t="s">
        <v>1934</v>
      </c>
      <c r="O1772" s="240">
        <v>43</v>
      </c>
      <c r="P1772" s="240"/>
      <c r="Q1772" s="240">
        <v>150</v>
      </c>
      <c r="R1772" s="240"/>
      <c r="S1772" s="240">
        <v>0.30499999999999999</v>
      </c>
      <c r="T1772" s="240"/>
      <c r="U1772" s="240">
        <v>1.55</v>
      </c>
      <c r="V1772" s="240"/>
      <c r="W1772" s="240"/>
      <c r="X1772" s="240"/>
      <c r="Y1772" s="240"/>
      <c r="Z1772" s="240"/>
      <c r="AA1772" s="240"/>
      <c r="AB1772" s="240"/>
      <c r="AC1772" s="240"/>
      <c r="AD1772" s="240" t="s">
        <v>1784</v>
      </c>
      <c r="AE1772" s="240">
        <v>18</v>
      </c>
      <c r="AF1772" s="240"/>
      <c r="AG1772" s="240">
        <v>77</v>
      </c>
      <c r="AH1772" s="240"/>
      <c r="AI1772" s="240"/>
      <c r="AJ1772" s="240"/>
      <c r="AK1772" s="240"/>
      <c r="AL1772" s="240"/>
      <c r="AM1772" s="240">
        <v>7.67</v>
      </c>
      <c r="AN1772" s="240"/>
      <c r="AO1772" s="240"/>
      <c r="AP1772" s="240"/>
      <c r="AQ1772" s="240"/>
      <c r="AR1772" s="240"/>
      <c r="AS1772" s="240"/>
      <c r="AT1772" s="240"/>
      <c r="AU1772" s="240"/>
      <c r="AV1772" s="240"/>
      <c r="AW1772" s="240"/>
      <c r="AX1772" s="240"/>
      <c r="AY1772" s="240"/>
      <c r="AZ1772" s="240"/>
      <c r="BA1772" s="240">
        <v>24</v>
      </c>
      <c r="BB1772" s="240"/>
      <c r="BC1772" s="240">
        <v>53</v>
      </c>
      <c r="BD1772" s="240"/>
      <c r="BE1772" s="240"/>
      <c r="BF1772" s="240"/>
      <c r="BG1772" s="240">
        <v>6</v>
      </c>
      <c r="BH1772" s="240"/>
      <c r="BI1772" s="240">
        <v>19</v>
      </c>
      <c r="BJ1772" s="240"/>
      <c r="BK1772" s="240">
        <v>2.6</v>
      </c>
      <c r="BL1772" s="240"/>
      <c r="BM1772" s="240">
        <v>51</v>
      </c>
      <c r="BN1772" s="240"/>
      <c r="BO1772" s="240">
        <v>0.14399999999999999</v>
      </c>
      <c r="BP1772" s="240"/>
      <c r="BQ1772" s="240"/>
      <c r="BR1772" s="240"/>
      <c r="BS1772" s="240"/>
      <c r="BT1772" s="240"/>
      <c r="BU1772" s="240">
        <v>210</v>
      </c>
      <c r="BV1772" s="240"/>
      <c r="BW1772" s="240">
        <v>3.55</v>
      </c>
      <c r="BX1772" s="240"/>
      <c r="BY1772" s="240"/>
      <c r="BZ1772" s="240"/>
      <c r="CA1772" s="240"/>
      <c r="CB1772" s="240"/>
      <c r="CC1772" s="240"/>
      <c r="CD1772" s="240"/>
      <c r="CE1772" s="240"/>
      <c r="CF1772" s="240"/>
      <c r="CG1772" s="240"/>
      <c r="CH1772" s="240"/>
      <c r="CI1772" s="240"/>
      <c r="CJ1772" s="240"/>
      <c r="CK1772" s="240"/>
      <c r="CL1772" s="240"/>
      <c r="CM1772" s="240"/>
      <c r="CN1772" s="240"/>
      <c r="CO1772" s="240"/>
      <c r="CP1772" s="240"/>
      <c r="CQ1772" s="240"/>
      <c r="CR1772" s="240"/>
      <c r="CS1772" s="240"/>
      <c r="CT1772" s="240"/>
      <c r="CU1772" s="240"/>
      <c r="CV1772" s="240"/>
      <c r="CW1772" s="240"/>
      <c r="CX1772" s="271"/>
      <c r="CY1772" s="271"/>
      <c r="CZ1772" s="271"/>
      <c r="DA1772" s="271"/>
      <c r="DB1772" s="271"/>
      <c r="DC1772" s="271"/>
      <c r="DD1772" s="271"/>
      <c r="DE1772" s="271"/>
      <c r="DF1772" s="271"/>
      <c r="DG1772" s="271"/>
      <c r="DH1772" s="271"/>
      <c r="DI1772" s="271"/>
      <c r="DJ1772" s="271"/>
      <c r="DK1772" s="271"/>
      <c r="DL1772" s="271"/>
      <c r="DM1772" s="271"/>
      <c r="DN1772" s="271"/>
      <c r="DO1772" s="271"/>
      <c r="DP1772" s="271"/>
      <c r="DQ1772" s="271"/>
      <c r="DR1772" s="271"/>
      <c r="DS1772" s="271"/>
      <c r="DT1772" s="271"/>
      <c r="DU1772" s="271"/>
      <c r="DV1772" s="271"/>
      <c r="DW1772" s="271"/>
      <c r="DX1772" s="271"/>
      <c r="DY1772" s="271"/>
      <c r="DZ1772" s="271"/>
      <c r="EA1772" s="271"/>
      <c r="EB1772" s="271"/>
      <c r="EC1772" s="271"/>
      <c r="ED1772" s="271"/>
      <c r="EE1772" s="271"/>
      <c r="EF1772" s="271"/>
      <c r="EG1772" s="271"/>
      <c r="EH1772" s="271"/>
      <c r="EI1772" s="271"/>
      <c r="EJ1772" s="271"/>
      <c r="EK1772" s="271"/>
      <c r="EL1772" s="271"/>
      <c r="EM1772" s="271"/>
      <c r="EN1772" s="271"/>
      <c r="EO1772" s="271"/>
      <c r="EP1772" s="271"/>
      <c r="EQ1772" s="271"/>
      <c r="ER1772" s="271"/>
      <c r="ES1772" s="271"/>
      <c r="ET1772" s="271"/>
      <c r="EU1772" s="271"/>
      <c r="EV1772" s="271"/>
      <c r="EW1772" s="271"/>
      <c r="EX1772" s="271"/>
      <c r="EY1772" s="271"/>
      <c r="EZ1772" s="271"/>
      <c r="FA1772" s="271"/>
      <c r="FB1772" s="271"/>
      <c r="FC1772" s="271"/>
      <c r="FD1772" s="271"/>
      <c r="FE1772" s="271"/>
      <c r="FF1772" s="271"/>
      <c r="FG1772" s="271"/>
      <c r="FH1772" s="271"/>
      <c r="FI1772" s="271"/>
      <c r="FJ1772" s="271"/>
      <c r="FK1772" s="271"/>
      <c r="FL1772" s="271"/>
      <c r="FM1772" s="271"/>
      <c r="FN1772" s="271"/>
      <c r="FO1772" s="271"/>
      <c r="FP1772" s="271"/>
      <c r="FQ1772" s="271"/>
      <c r="FR1772" s="271"/>
      <c r="FS1772" s="271"/>
      <c r="FT1772" s="271"/>
      <c r="FU1772" s="271"/>
      <c r="FV1772" s="271"/>
      <c r="FW1772" s="271"/>
      <c r="FX1772" s="271"/>
      <c r="FY1772" s="271"/>
      <c r="FZ1772" s="271"/>
      <c r="GA1772" s="271"/>
      <c r="GB1772" s="271"/>
      <c r="GC1772" s="271"/>
      <c r="GD1772" s="271"/>
      <c r="GE1772" s="271"/>
      <c r="GF1772" s="271"/>
      <c r="GG1772" s="271"/>
      <c r="GH1772" s="271"/>
      <c r="GI1772" s="271"/>
      <c r="GJ1772" s="271"/>
      <c r="GK1772" s="271"/>
      <c r="GL1772" s="271"/>
      <c r="GM1772" s="271"/>
      <c r="GN1772" s="271"/>
      <c r="GO1772" s="271"/>
      <c r="GP1772" s="271"/>
      <c r="GQ1772" s="271"/>
      <c r="GR1772" s="271"/>
      <c r="GS1772" s="271"/>
      <c r="GT1772" s="271"/>
      <c r="GU1772" s="271"/>
      <c r="GV1772" s="271"/>
      <c r="GW1772" s="271"/>
      <c r="GX1772" s="271"/>
      <c r="GY1772" s="271"/>
      <c r="GZ1772" s="271"/>
      <c r="HA1772" s="271"/>
      <c r="HB1772" s="271"/>
      <c r="HC1772" s="271"/>
      <c r="HD1772" s="271"/>
      <c r="HE1772" s="271"/>
      <c r="HF1772" s="271"/>
      <c r="HG1772" s="271"/>
      <c r="HH1772" s="271"/>
      <c r="HI1772" s="271"/>
      <c r="HJ1772" s="271"/>
      <c r="HK1772" s="271"/>
      <c r="HL1772" s="271"/>
      <c r="HM1772" s="271"/>
      <c r="HN1772" s="271"/>
      <c r="HO1772" s="271"/>
      <c r="HP1772" s="271"/>
      <c r="HQ1772" s="271"/>
      <c r="HR1772" s="271"/>
      <c r="HS1772" s="271"/>
      <c r="HT1772" s="271"/>
      <c r="HU1772" s="271"/>
      <c r="HV1772" s="271"/>
      <c r="HW1772" s="271"/>
      <c r="HX1772" s="271"/>
      <c r="HY1772" s="271"/>
      <c r="HZ1772" s="271"/>
      <c r="IA1772" s="271"/>
      <c r="IB1772" s="271"/>
      <c r="IC1772" s="271"/>
      <c r="ID1772" s="271"/>
      <c r="IE1772" s="271"/>
      <c r="IF1772" s="271"/>
      <c r="IG1772" s="271"/>
      <c r="IH1772" s="271"/>
      <c r="II1772" s="271"/>
      <c r="IJ1772" s="271"/>
      <c r="IK1772" s="271"/>
      <c r="IL1772" s="271"/>
      <c r="IM1772" s="271"/>
      <c r="IN1772" s="271"/>
      <c r="IO1772" s="271"/>
      <c r="IP1772" s="271"/>
      <c r="IQ1772" s="271"/>
      <c r="IR1772" s="271"/>
      <c r="IS1772" s="271"/>
      <c r="IT1772" s="271"/>
      <c r="IU1772" s="271"/>
      <c r="IV1772" s="271"/>
    </row>
    <row r="1773" spans="1:256" s="332" customFormat="1" x14ac:dyDescent="0.2">
      <c r="A1773" s="240" t="s">
        <v>1624</v>
      </c>
      <c r="B1773" s="278">
        <v>39097.327777777777</v>
      </c>
      <c r="C1773" s="278"/>
      <c r="D1773" s="240" t="s">
        <v>1632</v>
      </c>
      <c r="E1773" s="240" t="s">
        <v>1633</v>
      </c>
      <c r="F1773" s="240"/>
      <c r="G1773" s="240">
        <v>70</v>
      </c>
      <c r="H1773" s="240"/>
      <c r="I1773" s="240"/>
      <c r="J1773" s="240"/>
      <c r="K1773" s="240"/>
      <c r="L1773" s="240"/>
      <c r="M1773" s="240"/>
      <c r="N1773" s="240" t="s">
        <v>1784</v>
      </c>
      <c r="O1773" s="240">
        <v>3</v>
      </c>
      <c r="P1773" s="240" t="s">
        <v>1784</v>
      </c>
      <c r="Q1773" s="240">
        <v>9</v>
      </c>
      <c r="R1773" s="240"/>
      <c r="S1773" s="240"/>
      <c r="T1773" s="240"/>
      <c r="U1773" s="240">
        <v>1.44</v>
      </c>
      <c r="V1773" s="240"/>
      <c r="W1773" s="240"/>
      <c r="X1773" s="240"/>
      <c r="Y1773" s="240"/>
      <c r="Z1773" s="240"/>
      <c r="AA1773" s="240"/>
      <c r="AB1773" s="240"/>
      <c r="AC1773" s="240">
        <v>1770</v>
      </c>
      <c r="AD1773" s="240" t="s">
        <v>1784</v>
      </c>
      <c r="AE1773" s="240">
        <v>18</v>
      </c>
      <c r="AF1773" s="240"/>
      <c r="AG1773" s="240">
        <v>95</v>
      </c>
      <c r="AH1773" s="240"/>
      <c r="AI1773" s="240"/>
      <c r="AJ1773" s="240"/>
      <c r="AK1773" s="240"/>
      <c r="AL1773" s="240"/>
      <c r="AM1773" s="240">
        <v>7.6899999999999995</v>
      </c>
      <c r="AN1773" s="240"/>
      <c r="AO1773" s="240">
        <v>377</v>
      </c>
      <c r="AP1773" s="240"/>
      <c r="AQ1773" s="240"/>
      <c r="AR1773" s="240"/>
      <c r="AS1773" s="240"/>
      <c r="AT1773" s="240"/>
      <c r="AU1773" s="240"/>
      <c r="AV1773" s="240"/>
      <c r="AW1773" s="240"/>
      <c r="AX1773" s="240"/>
      <c r="AY1773" s="240"/>
      <c r="AZ1773" s="240"/>
      <c r="BA1773" s="240">
        <v>4</v>
      </c>
      <c r="BB1773" s="240"/>
      <c r="BC1773" s="240"/>
      <c r="BD1773" s="240"/>
      <c r="BE1773" s="240"/>
      <c r="BF1773" s="240"/>
      <c r="BG1773" s="240"/>
      <c r="BH1773" s="240"/>
      <c r="BI1773" s="240"/>
      <c r="BJ1773" s="240"/>
      <c r="BK1773" s="240"/>
      <c r="BL1773" s="240"/>
      <c r="BM1773" s="240"/>
      <c r="BN1773" s="240"/>
      <c r="BO1773" s="240"/>
      <c r="BP1773" s="240"/>
      <c r="BQ1773" s="240"/>
      <c r="BR1773" s="240"/>
      <c r="BS1773" s="240"/>
      <c r="BT1773" s="240"/>
      <c r="BU1773" s="240"/>
      <c r="BV1773" s="240"/>
      <c r="BW1773" s="240"/>
      <c r="BX1773" s="240"/>
      <c r="BY1773" s="240">
        <v>2.2999999999999998</v>
      </c>
      <c r="BZ1773" s="240"/>
      <c r="CA1773" s="240"/>
      <c r="CB1773" s="240"/>
      <c r="CC1773" s="240"/>
      <c r="CD1773" s="240"/>
      <c r="CE1773" s="240"/>
      <c r="CF1773" s="240"/>
      <c r="CG1773" s="240"/>
      <c r="CH1773" s="240"/>
      <c r="CI1773" s="240"/>
      <c r="CJ1773" s="240"/>
      <c r="CK1773" s="240"/>
      <c r="CL1773" s="240"/>
      <c r="CM1773" s="240"/>
      <c r="CN1773" s="240"/>
      <c r="CO1773" s="240"/>
      <c r="CP1773" s="240"/>
      <c r="CQ1773" s="240"/>
      <c r="CR1773" s="240"/>
      <c r="CS1773" s="240"/>
      <c r="CT1773" s="240"/>
      <c r="CU1773" s="240"/>
      <c r="CV1773" s="240"/>
      <c r="CW1773" s="240"/>
      <c r="CX1773" s="271"/>
      <c r="CY1773" s="271"/>
      <c r="CZ1773" s="271"/>
      <c r="DA1773" s="271"/>
      <c r="DB1773" s="271"/>
      <c r="DC1773" s="271"/>
      <c r="DD1773" s="271"/>
      <c r="DE1773" s="271"/>
      <c r="DF1773" s="271"/>
      <c r="DG1773" s="271"/>
      <c r="DH1773" s="271"/>
      <c r="DI1773" s="271"/>
      <c r="DJ1773" s="271"/>
      <c r="DK1773" s="271"/>
      <c r="DL1773" s="271"/>
      <c r="DM1773" s="271"/>
      <c r="DN1773" s="271"/>
      <c r="DO1773" s="271"/>
      <c r="DP1773" s="271"/>
      <c r="DQ1773" s="271"/>
      <c r="DR1773" s="271"/>
      <c r="DS1773" s="271"/>
      <c r="DT1773" s="271"/>
      <c r="DU1773" s="271"/>
      <c r="DV1773" s="271"/>
      <c r="DW1773" s="271"/>
      <c r="DX1773" s="271"/>
      <c r="DY1773" s="271"/>
      <c r="DZ1773" s="271"/>
      <c r="EA1773" s="271"/>
      <c r="EB1773" s="271"/>
      <c r="EC1773" s="271"/>
      <c r="ED1773" s="271"/>
      <c r="EE1773" s="271"/>
      <c r="EF1773" s="271"/>
      <c r="EG1773" s="271"/>
      <c r="EH1773" s="271"/>
      <c r="EI1773" s="271"/>
      <c r="EJ1773" s="271"/>
      <c r="EK1773" s="271"/>
      <c r="EL1773" s="271"/>
      <c r="EM1773" s="271"/>
      <c r="EN1773" s="271"/>
      <c r="EO1773" s="271"/>
      <c r="EP1773" s="271"/>
      <c r="EQ1773" s="271"/>
      <c r="ER1773" s="271"/>
      <c r="ES1773" s="271"/>
      <c r="ET1773" s="271"/>
      <c r="EU1773" s="271"/>
      <c r="EV1773" s="271"/>
      <c r="EW1773" s="271"/>
      <c r="EX1773" s="271"/>
      <c r="EY1773" s="271"/>
      <c r="EZ1773" s="271"/>
      <c r="FA1773" s="271"/>
      <c r="FB1773" s="271"/>
      <c r="FC1773" s="271"/>
      <c r="FD1773" s="271"/>
      <c r="FE1773" s="271"/>
      <c r="FF1773" s="271"/>
      <c r="FG1773" s="271"/>
      <c r="FH1773" s="271"/>
      <c r="FI1773" s="271"/>
      <c r="FJ1773" s="271"/>
      <c r="FK1773" s="271"/>
      <c r="FL1773" s="271"/>
      <c r="FM1773" s="271"/>
      <c r="FN1773" s="271"/>
      <c r="FO1773" s="271"/>
      <c r="FP1773" s="271"/>
      <c r="FQ1773" s="271"/>
      <c r="FR1773" s="271"/>
      <c r="FS1773" s="271"/>
      <c r="FT1773" s="271"/>
      <c r="FU1773" s="271"/>
      <c r="FV1773" s="271"/>
      <c r="FW1773" s="271"/>
      <c r="FX1773" s="271"/>
      <c r="FY1773" s="271"/>
      <c r="FZ1773" s="271"/>
      <c r="GA1773" s="271"/>
      <c r="GB1773" s="271"/>
      <c r="GC1773" s="271"/>
      <c r="GD1773" s="271"/>
      <c r="GE1773" s="271"/>
      <c r="GF1773" s="271"/>
      <c r="GG1773" s="271"/>
      <c r="GH1773" s="271"/>
      <c r="GI1773" s="271"/>
      <c r="GJ1773" s="271"/>
      <c r="GK1773" s="271"/>
      <c r="GL1773" s="271"/>
      <c r="GM1773" s="271"/>
      <c r="GN1773" s="271"/>
      <c r="GO1773" s="271"/>
      <c r="GP1773" s="271"/>
      <c r="GQ1773" s="271"/>
      <c r="GR1773" s="271"/>
      <c r="GS1773" s="271"/>
      <c r="GT1773" s="271"/>
      <c r="GU1773" s="271"/>
      <c r="GV1773" s="271"/>
      <c r="GW1773" s="271"/>
      <c r="GX1773" s="271"/>
      <c r="GY1773" s="271"/>
      <c r="GZ1773" s="271"/>
      <c r="HA1773" s="271"/>
      <c r="HB1773" s="271"/>
      <c r="HC1773" s="271"/>
      <c r="HD1773" s="271"/>
      <c r="HE1773" s="271"/>
      <c r="HF1773" s="271"/>
      <c r="HG1773" s="271"/>
      <c r="HH1773" s="271"/>
      <c r="HI1773" s="271"/>
      <c r="HJ1773" s="271"/>
      <c r="HK1773" s="271"/>
      <c r="HL1773" s="271"/>
      <c r="HM1773" s="271"/>
      <c r="HN1773" s="271"/>
      <c r="HO1773" s="271"/>
      <c r="HP1773" s="271"/>
      <c r="HQ1773" s="271"/>
      <c r="HR1773" s="271"/>
      <c r="HS1773" s="271"/>
      <c r="HT1773" s="271"/>
      <c r="HU1773" s="271"/>
      <c r="HV1773" s="271"/>
      <c r="HW1773" s="271"/>
      <c r="HX1773" s="271"/>
      <c r="HY1773" s="271"/>
      <c r="HZ1773" s="271"/>
      <c r="IA1773" s="271"/>
      <c r="IB1773" s="271"/>
      <c r="IC1773" s="271"/>
      <c r="ID1773" s="271"/>
      <c r="IE1773" s="271"/>
      <c r="IF1773" s="271"/>
      <c r="IG1773" s="271"/>
      <c r="IH1773" s="271"/>
      <c r="II1773" s="271"/>
      <c r="IJ1773" s="271"/>
      <c r="IK1773" s="271"/>
      <c r="IL1773" s="271"/>
      <c r="IM1773" s="271"/>
      <c r="IN1773" s="271"/>
      <c r="IO1773" s="271"/>
      <c r="IP1773" s="271"/>
      <c r="IQ1773" s="271"/>
      <c r="IR1773" s="271"/>
      <c r="IS1773" s="271"/>
      <c r="IT1773" s="271"/>
      <c r="IU1773" s="271"/>
      <c r="IV1773" s="271"/>
    </row>
    <row r="1774" spans="1:256" s="332" customFormat="1" x14ac:dyDescent="0.2">
      <c r="A1774" s="240" t="s">
        <v>1624</v>
      </c>
      <c r="B1774" s="278">
        <v>39184.604166666664</v>
      </c>
      <c r="C1774" s="278"/>
      <c r="D1774" s="240" t="s">
        <v>1634</v>
      </c>
      <c r="E1774" s="240" t="s">
        <v>1635</v>
      </c>
      <c r="F1774" s="240"/>
      <c r="G1774" s="240">
        <v>70</v>
      </c>
      <c r="H1774" s="240"/>
      <c r="I1774" s="240"/>
      <c r="J1774" s="240"/>
      <c r="K1774" s="240"/>
      <c r="L1774" s="240"/>
      <c r="M1774" s="240"/>
      <c r="N1774" s="240"/>
      <c r="O1774" s="240">
        <v>84.6</v>
      </c>
      <c r="P1774" s="240"/>
      <c r="Q1774" s="240">
        <v>98</v>
      </c>
      <c r="R1774" s="240"/>
      <c r="S1774" s="240"/>
      <c r="T1774" s="240"/>
      <c r="U1774" s="240">
        <v>0.78</v>
      </c>
      <c r="V1774" s="240"/>
      <c r="W1774" s="240"/>
      <c r="X1774" s="240"/>
      <c r="Y1774" s="240"/>
      <c r="Z1774" s="240"/>
      <c r="AA1774" s="240"/>
      <c r="AB1774" s="240"/>
      <c r="AC1774" s="240">
        <v>1580</v>
      </c>
      <c r="AD1774" s="240" t="s">
        <v>1784</v>
      </c>
      <c r="AE1774" s="240">
        <v>18</v>
      </c>
      <c r="AF1774" s="240" t="s">
        <v>1784</v>
      </c>
      <c r="AG1774" s="240">
        <v>18</v>
      </c>
      <c r="AH1774" s="240"/>
      <c r="AI1774" s="240"/>
      <c r="AJ1774" s="240"/>
      <c r="AK1774" s="240"/>
      <c r="AL1774" s="240"/>
      <c r="AM1774" s="240">
        <v>7.72</v>
      </c>
      <c r="AN1774" s="240"/>
      <c r="AO1774" s="240">
        <v>202</v>
      </c>
      <c r="AP1774" s="240"/>
      <c r="AQ1774" s="240"/>
      <c r="AR1774" s="240"/>
      <c r="AS1774" s="240"/>
      <c r="AT1774" s="240"/>
      <c r="AU1774" s="240"/>
      <c r="AV1774" s="240"/>
      <c r="AW1774" s="240"/>
      <c r="AX1774" s="240"/>
      <c r="AY1774" s="240"/>
      <c r="AZ1774" s="240"/>
      <c r="BA1774" s="240">
        <v>7</v>
      </c>
      <c r="BB1774" s="240"/>
      <c r="BC1774" s="240"/>
      <c r="BD1774" s="240"/>
      <c r="BE1774" s="240"/>
      <c r="BF1774" s="240"/>
      <c r="BG1774" s="240"/>
      <c r="BH1774" s="240"/>
      <c r="BI1774" s="240"/>
      <c r="BJ1774" s="240"/>
      <c r="BK1774" s="240"/>
      <c r="BL1774" s="240"/>
      <c r="BM1774" s="240"/>
      <c r="BN1774" s="240"/>
      <c r="BO1774" s="240"/>
      <c r="BP1774" s="240"/>
      <c r="BQ1774" s="240"/>
      <c r="BR1774" s="240"/>
      <c r="BS1774" s="240"/>
      <c r="BT1774" s="240"/>
      <c r="BU1774" s="240"/>
      <c r="BV1774" s="240"/>
      <c r="BW1774" s="240"/>
      <c r="BX1774" s="240"/>
      <c r="BY1774" s="240">
        <v>1.1100000000000001</v>
      </c>
      <c r="BZ1774" s="240"/>
      <c r="CA1774" s="240"/>
      <c r="CB1774" s="240"/>
      <c r="CC1774" s="240"/>
      <c r="CD1774" s="240"/>
      <c r="CE1774" s="240"/>
      <c r="CF1774" s="240"/>
      <c r="CG1774" s="240"/>
      <c r="CH1774" s="240"/>
      <c r="CI1774" s="240"/>
      <c r="CJ1774" s="240"/>
      <c r="CK1774" s="240"/>
      <c r="CL1774" s="240"/>
      <c r="CM1774" s="240"/>
      <c r="CN1774" s="240"/>
      <c r="CO1774" s="240"/>
      <c r="CP1774" s="240"/>
      <c r="CQ1774" s="240"/>
      <c r="CR1774" s="240"/>
      <c r="CS1774" s="240"/>
      <c r="CT1774" s="240"/>
      <c r="CU1774" s="240"/>
      <c r="CV1774" s="240"/>
      <c r="CW1774" s="240"/>
      <c r="CX1774" s="271"/>
      <c r="CY1774" s="271"/>
      <c r="CZ1774" s="271"/>
      <c r="DA1774" s="271"/>
      <c r="DB1774" s="271"/>
      <c r="DC1774" s="271"/>
      <c r="DD1774" s="271"/>
      <c r="DE1774" s="271"/>
      <c r="DF1774" s="271"/>
      <c r="DG1774" s="271"/>
      <c r="DH1774" s="271"/>
      <c r="DI1774" s="271"/>
      <c r="DJ1774" s="271"/>
      <c r="DK1774" s="271"/>
      <c r="DL1774" s="271"/>
      <c r="DM1774" s="271"/>
      <c r="DN1774" s="271"/>
      <c r="DO1774" s="271"/>
      <c r="DP1774" s="271"/>
      <c r="DQ1774" s="271"/>
      <c r="DR1774" s="271"/>
      <c r="DS1774" s="271"/>
      <c r="DT1774" s="271"/>
      <c r="DU1774" s="271"/>
      <c r="DV1774" s="271"/>
      <c r="DW1774" s="271"/>
      <c r="DX1774" s="271"/>
      <c r="DY1774" s="271"/>
      <c r="DZ1774" s="271"/>
      <c r="EA1774" s="271"/>
      <c r="EB1774" s="271"/>
      <c r="EC1774" s="271"/>
      <c r="ED1774" s="271"/>
      <c r="EE1774" s="271"/>
      <c r="EF1774" s="271"/>
      <c r="EG1774" s="271"/>
      <c r="EH1774" s="271"/>
      <c r="EI1774" s="271"/>
      <c r="EJ1774" s="271"/>
      <c r="EK1774" s="271"/>
      <c r="EL1774" s="271"/>
      <c r="EM1774" s="271"/>
      <c r="EN1774" s="271"/>
      <c r="EO1774" s="271"/>
      <c r="EP1774" s="271"/>
      <c r="EQ1774" s="271"/>
      <c r="ER1774" s="271"/>
      <c r="ES1774" s="271"/>
      <c r="ET1774" s="271"/>
      <c r="EU1774" s="271"/>
      <c r="EV1774" s="271"/>
      <c r="EW1774" s="271"/>
      <c r="EX1774" s="271"/>
      <c r="EY1774" s="271"/>
      <c r="EZ1774" s="271"/>
      <c r="FA1774" s="271"/>
      <c r="FB1774" s="271"/>
      <c r="FC1774" s="271"/>
      <c r="FD1774" s="271"/>
      <c r="FE1774" s="271"/>
      <c r="FF1774" s="271"/>
      <c r="FG1774" s="271"/>
      <c r="FH1774" s="271"/>
      <c r="FI1774" s="271"/>
      <c r="FJ1774" s="271"/>
      <c r="FK1774" s="271"/>
      <c r="FL1774" s="271"/>
      <c r="FM1774" s="271"/>
      <c r="FN1774" s="271"/>
      <c r="FO1774" s="271"/>
      <c r="FP1774" s="271"/>
      <c r="FQ1774" s="271"/>
      <c r="FR1774" s="271"/>
      <c r="FS1774" s="271"/>
      <c r="FT1774" s="271"/>
      <c r="FU1774" s="271"/>
      <c r="FV1774" s="271"/>
      <c r="FW1774" s="271"/>
      <c r="FX1774" s="271"/>
      <c r="FY1774" s="271"/>
      <c r="FZ1774" s="271"/>
      <c r="GA1774" s="271"/>
      <c r="GB1774" s="271"/>
      <c r="GC1774" s="271"/>
      <c r="GD1774" s="271"/>
      <c r="GE1774" s="271"/>
      <c r="GF1774" s="271"/>
      <c r="GG1774" s="271"/>
      <c r="GH1774" s="271"/>
      <c r="GI1774" s="271"/>
      <c r="GJ1774" s="271"/>
      <c r="GK1774" s="271"/>
      <c r="GL1774" s="271"/>
      <c r="GM1774" s="271"/>
      <c r="GN1774" s="271"/>
      <c r="GO1774" s="271"/>
      <c r="GP1774" s="271"/>
      <c r="GQ1774" s="271"/>
      <c r="GR1774" s="271"/>
      <c r="GS1774" s="271"/>
      <c r="GT1774" s="271"/>
      <c r="GU1774" s="271"/>
      <c r="GV1774" s="271"/>
      <c r="GW1774" s="271"/>
      <c r="GX1774" s="271"/>
      <c r="GY1774" s="271"/>
      <c r="GZ1774" s="271"/>
      <c r="HA1774" s="271"/>
      <c r="HB1774" s="271"/>
      <c r="HC1774" s="271"/>
      <c r="HD1774" s="271"/>
      <c r="HE1774" s="271"/>
      <c r="HF1774" s="271"/>
      <c r="HG1774" s="271"/>
      <c r="HH1774" s="271"/>
      <c r="HI1774" s="271"/>
      <c r="HJ1774" s="271"/>
      <c r="HK1774" s="271"/>
      <c r="HL1774" s="271"/>
      <c r="HM1774" s="271"/>
      <c r="HN1774" s="271"/>
      <c r="HO1774" s="271"/>
      <c r="HP1774" s="271"/>
      <c r="HQ1774" s="271"/>
      <c r="HR1774" s="271"/>
      <c r="HS1774" s="271"/>
      <c r="HT1774" s="271"/>
      <c r="HU1774" s="271"/>
      <c r="HV1774" s="271"/>
      <c r="HW1774" s="271"/>
      <c r="HX1774" s="271"/>
      <c r="HY1774" s="271"/>
      <c r="HZ1774" s="271"/>
      <c r="IA1774" s="271"/>
      <c r="IB1774" s="271"/>
      <c r="IC1774" s="271"/>
      <c r="ID1774" s="271"/>
      <c r="IE1774" s="271"/>
      <c r="IF1774" s="271"/>
      <c r="IG1774" s="271"/>
      <c r="IH1774" s="271"/>
      <c r="II1774" s="271"/>
      <c r="IJ1774" s="271"/>
      <c r="IK1774" s="271"/>
      <c r="IL1774" s="271"/>
      <c r="IM1774" s="271"/>
      <c r="IN1774" s="271"/>
      <c r="IO1774" s="271"/>
      <c r="IP1774" s="271"/>
      <c r="IQ1774" s="271"/>
      <c r="IR1774" s="271"/>
      <c r="IS1774" s="271"/>
      <c r="IT1774" s="271"/>
      <c r="IU1774" s="271"/>
      <c r="IV1774" s="271"/>
    </row>
    <row r="1775" spans="1:256" s="332" customFormat="1" x14ac:dyDescent="0.2">
      <c r="A1775" s="240" t="s">
        <v>1624</v>
      </c>
      <c r="B1775" s="278">
        <v>39351.458333333336</v>
      </c>
      <c r="C1775" s="278"/>
      <c r="D1775" s="240" t="s">
        <v>1636</v>
      </c>
      <c r="E1775" s="240" t="s">
        <v>1637</v>
      </c>
      <c r="F1775" s="240"/>
      <c r="G1775" s="240">
        <v>70</v>
      </c>
      <c r="H1775" s="240"/>
      <c r="I1775" s="240"/>
      <c r="J1775" s="240"/>
      <c r="K1775" s="240"/>
      <c r="L1775" s="240"/>
      <c r="M1775" s="240"/>
      <c r="N1775" s="240"/>
      <c r="O1775" s="240">
        <v>4.0999999999999996</v>
      </c>
      <c r="P1775" s="240"/>
      <c r="Q1775" s="240">
        <v>40</v>
      </c>
      <c r="R1775" s="240"/>
      <c r="S1775" s="240">
        <v>0.14699999999999999</v>
      </c>
      <c r="T1775" s="240"/>
      <c r="U1775" s="240">
        <v>0.65</v>
      </c>
      <c r="V1775" s="240"/>
      <c r="W1775" s="240">
        <v>11.2</v>
      </c>
      <c r="X1775" s="240"/>
      <c r="Y1775" s="240">
        <v>145</v>
      </c>
      <c r="Z1775" s="240"/>
      <c r="AA1775" s="240">
        <v>216</v>
      </c>
      <c r="AB1775" s="240"/>
      <c r="AC1775" s="240">
        <v>1030</v>
      </c>
      <c r="AD1775" s="240" t="s">
        <v>1784</v>
      </c>
      <c r="AE1775" s="240">
        <v>18</v>
      </c>
      <c r="AF1775" s="240" t="s">
        <v>1784</v>
      </c>
      <c r="AG1775" s="240">
        <v>18</v>
      </c>
      <c r="AH1775" s="240" t="s">
        <v>1784</v>
      </c>
      <c r="AI1775" s="240">
        <v>5</v>
      </c>
      <c r="AJ1775" s="240" t="s">
        <v>1784</v>
      </c>
      <c r="AK1775" s="240">
        <v>2.5</v>
      </c>
      <c r="AL1775" s="240"/>
      <c r="AM1775" s="240">
        <v>8.0299999999999994</v>
      </c>
      <c r="AN1775" s="240"/>
      <c r="AO1775" s="240">
        <v>137</v>
      </c>
      <c r="AP1775" s="240"/>
      <c r="AQ1775" s="240"/>
      <c r="AR1775" s="240"/>
      <c r="AS1775" s="240"/>
      <c r="AT1775" s="240"/>
      <c r="AU1775" s="240"/>
      <c r="AV1775" s="240"/>
      <c r="AW1775" s="240"/>
      <c r="AX1775" s="240"/>
      <c r="AY1775" s="240"/>
      <c r="AZ1775" s="240"/>
      <c r="BA1775" s="240">
        <v>4</v>
      </c>
      <c r="BB1775" s="240"/>
      <c r="BC1775" s="240"/>
      <c r="BD1775" s="240"/>
      <c r="BE1775" s="240"/>
      <c r="BF1775" s="240"/>
      <c r="BG1775" s="240"/>
      <c r="BH1775" s="240"/>
      <c r="BI1775" s="240"/>
      <c r="BJ1775" s="240"/>
      <c r="BK1775" s="240"/>
      <c r="BL1775" s="240"/>
      <c r="BM1775" s="240"/>
      <c r="BN1775" s="240"/>
      <c r="BO1775" s="240"/>
      <c r="BP1775" s="240"/>
      <c r="BQ1775" s="240"/>
      <c r="BR1775" s="240"/>
      <c r="BS1775" s="240"/>
      <c r="BT1775" s="240"/>
      <c r="BU1775" s="240"/>
      <c r="BV1775" s="240"/>
      <c r="BW1775" s="240"/>
      <c r="BX1775" s="240"/>
      <c r="BY1775" s="240">
        <v>3.8</v>
      </c>
      <c r="BZ1775" s="240"/>
      <c r="CA1775" s="240"/>
      <c r="CB1775" s="240"/>
      <c r="CC1775" s="240"/>
      <c r="CD1775" s="240"/>
      <c r="CE1775" s="240"/>
      <c r="CF1775" s="240"/>
      <c r="CG1775" s="240"/>
      <c r="CH1775" s="240"/>
      <c r="CI1775" s="240"/>
      <c r="CJ1775" s="240"/>
      <c r="CK1775" s="240"/>
      <c r="CL1775" s="240"/>
      <c r="CM1775" s="240"/>
      <c r="CN1775" s="240"/>
      <c r="CO1775" s="240"/>
      <c r="CP1775" s="240"/>
      <c r="CQ1775" s="240"/>
      <c r="CR1775" s="240"/>
      <c r="CS1775" s="240"/>
      <c r="CT1775" s="240"/>
      <c r="CU1775" s="240"/>
      <c r="CV1775" s="240"/>
      <c r="CW1775" s="240"/>
      <c r="CX1775" s="271"/>
      <c r="CY1775" s="271"/>
      <c r="CZ1775" s="271"/>
      <c r="DA1775" s="271"/>
      <c r="DB1775" s="271"/>
      <c r="DC1775" s="271"/>
      <c r="DD1775" s="271"/>
      <c r="DE1775" s="271"/>
      <c r="DF1775" s="271"/>
      <c r="DG1775" s="271"/>
      <c r="DH1775" s="271"/>
      <c r="DI1775" s="271"/>
      <c r="DJ1775" s="271"/>
      <c r="DK1775" s="271"/>
      <c r="DL1775" s="271"/>
      <c r="DM1775" s="271"/>
      <c r="DN1775" s="271"/>
      <c r="DO1775" s="271"/>
      <c r="DP1775" s="271"/>
      <c r="DQ1775" s="271"/>
      <c r="DR1775" s="271"/>
      <c r="DS1775" s="271"/>
      <c r="DT1775" s="271"/>
      <c r="DU1775" s="271"/>
      <c r="DV1775" s="271"/>
      <c r="DW1775" s="271"/>
      <c r="DX1775" s="271"/>
      <c r="DY1775" s="271"/>
      <c r="DZ1775" s="271"/>
      <c r="EA1775" s="271"/>
      <c r="EB1775" s="271"/>
      <c r="EC1775" s="271"/>
      <c r="ED1775" s="271"/>
      <c r="EE1775" s="271"/>
      <c r="EF1775" s="271"/>
      <c r="EG1775" s="271"/>
      <c r="EH1775" s="271"/>
      <c r="EI1775" s="271"/>
      <c r="EJ1775" s="271"/>
      <c r="EK1775" s="271"/>
      <c r="EL1775" s="271"/>
      <c r="EM1775" s="271"/>
      <c r="EN1775" s="271"/>
      <c r="EO1775" s="271"/>
      <c r="EP1775" s="271"/>
      <c r="EQ1775" s="271"/>
      <c r="ER1775" s="271"/>
      <c r="ES1775" s="271"/>
      <c r="ET1775" s="271"/>
      <c r="EU1775" s="271"/>
      <c r="EV1775" s="271"/>
      <c r="EW1775" s="271"/>
      <c r="EX1775" s="271"/>
      <c r="EY1775" s="271"/>
      <c r="EZ1775" s="271"/>
      <c r="FA1775" s="271"/>
      <c r="FB1775" s="271"/>
      <c r="FC1775" s="271"/>
      <c r="FD1775" s="271"/>
      <c r="FE1775" s="271"/>
      <c r="FF1775" s="271"/>
      <c r="FG1775" s="271"/>
      <c r="FH1775" s="271"/>
      <c r="FI1775" s="271"/>
      <c r="FJ1775" s="271"/>
      <c r="FK1775" s="271"/>
      <c r="FL1775" s="271"/>
      <c r="FM1775" s="271"/>
      <c r="FN1775" s="271"/>
      <c r="FO1775" s="271"/>
      <c r="FP1775" s="271"/>
      <c r="FQ1775" s="271"/>
      <c r="FR1775" s="271"/>
      <c r="FS1775" s="271"/>
      <c r="FT1775" s="271"/>
      <c r="FU1775" s="271"/>
      <c r="FV1775" s="271"/>
      <c r="FW1775" s="271"/>
      <c r="FX1775" s="271"/>
      <c r="FY1775" s="271"/>
      <c r="FZ1775" s="271"/>
      <c r="GA1775" s="271"/>
      <c r="GB1775" s="271"/>
      <c r="GC1775" s="271"/>
      <c r="GD1775" s="271"/>
      <c r="GE1775" s="271"/>
      <c r="GF1775" s="271"/>
      <c r="GG1775" s="271"/>
      <c r="GH1775" s="271"/>
      <c r="GI1775" s="271"/>
      <c r="GJ1775" s="271"/>
      <c r="GK1775" s="271"/>
      <c r="GL1775" s="271"/>
      <c r="GM1775" s="271"/>
      <c r="GN1775" s="271"/>
      <c r="GO1775" s="271"/>
      <c r="GP1775" s="271"/>
      <c r="GQ1775" s="271"/>
      <c r="GR1775" s="271"/>
      <c r="GS1775" s="271"/>
      <c r="GT1775" s="271"/>
      <c r="GU1775" s="271"/>
      <c r="GV1775" s="271"/>
      <c r="GW1775" s="271"/>
      <c r="GX1775" s="271"/>
      <c r="GY1775" s="271"/>
      <c r="GZ1775" s="271"/>
      <c r="HA1775" s="271"/>
      <c r="HB1775" s="271"/>
      <c r="HC1775" s="271"/>
      <c r="HD1775" s="271"/>
      <c r="HE1775" s="271"/>
      <c r="HF1775" s="271"/>
      <c r="HG1775" s="271"/>
      <c r="HH1775" s="271"/>
      <c r="HI1775" s="271"/>
      <c r="HJ1775" s="271"/>
      <c r="HK1775" s="271"/>
      <c r="HL1775" s="271"/>
      <c r="HM1775" s="271"/>
      <c r="HN1775" s="271"/>
      <c r="HO1775" s="271"/>
      <c r="HP1775" s="271"/>
      <c r="HQ1775" s="271"/>
      <c r="HR1775" s="271"/>
      <c r="HS1775" s="271"/>
      <c r="HT1775" s="271"/>
      <c r="HU1775" s="271"/>
      <c r="HV1775" s="271"/>
      <c r="HW1775" s="271"/>
      <c r="HX1775" s="271"/>
      <c r="HY1775" s="271"/>
      <c r="HZ1775" s="271"/>
      <c r="IA1775" s="271"/>
      <c r="IB1775" s="271"/>
      <c r="IC1775" s="271"/>
      <c r="ID1775" s="271"/>
      <c r="IE1775" s="271"/>
      <c r="IF1775" s="271"/>
      <c r="IG1775" s="271"/>
      <c r="IH1775" s="271"/>
      <c r="II1775" s="271"/>
      <c r="IJ1775" s="271"/>
      <c r="IK1775" s="271"/>
      <c r="IL1775" s="271"/>
      <c r="IM1775" s="271"/>
      <c r="IN1775" s="271"/>
      <c r="IO1775" s="271"/>
      <c r="IP1775" s="271"/>
      <c r="IQ1775" s="271"/>
      <c r="IR1775" s="271"/>
      <c r="IS1775" s="271"/>
      <c r="IT1775" s="271"/>
      <c r="IU1775" s="271"/>
      <c r="IV1775" s="271"/>
    </row>
    <row r="1776" spans="1:256" s="332" customFormat="1" x14ac:dyDescent="0.2">
      <c r="A1776" s="240" t="s">
        <v>1624</v>
      </c>
      <c r="B1776" s="278">
        <v>39418.854166666664</v>
      </c>
      <c r="C1776" s="278"/>
      <c r="D1776" s="240" t="s">
        <v>1638</v>
      </c>
      <c r="E1776" s="240" t="s">
        <v>1639</v>
      </c>
      <c r="F1776" s="240"/>
      <c r="G1776" s="240">
        <v>70</v>
      </c>
      <c r="H1776" s="240"/>
      <c r="I1776" s="240"/>
      <c r="J1776" s="240"/>
      <c r="K1776" s="240"/>
      <c r="L1776" s="240"/>
      <c r="M1776" s="240"/>
      <c r="N1776" s="240"/>
      <c r="O1776" s="240">
        <v>64.3</v>
      </c>
      <c r="P1776" s="240"/>
      <c r="Q1776" s="240">
        <v>95.6</v>
      </c>
      <c r="R1776" s="240"/>
      <c r="S1776" s="240">
        <v>0.37</v>
      </c>
      <c r="T1776" s="240"/>
      <c r="U1776" s="240">
        <v>1.03</v>
      </c>
      <c r="V1776" s="240"/>
      <c r="W1776" s="240">
        <v>31.6</v>
      </c>
      <c r="X1776" s="240"/>
      <c r="Y1776" s="240">
        <v>496</v>
      </c>
      <c r="Z1776" s="240"/>
      <c r="AA1776" s="240">
        <v>765</v>
      </c>
      <c r="AB1776" s="240"/>
      <c r="AC1776" s="240">
        <v>2640</v>
      </c>
      <c r="AD1776" s="240" t="s">
        <v>1784</v>
      </c>
      <c r="AE1776" s="240">
        <v>18</v>
      </c>
      <c r="AF1776" s="240" t="s">
        <v>1784</v>
      </c>
      <c r="AG1776" s="240">
        <v>18</v>
      </c>
      <c r="AH1776" s="240"/>
      <c r="AI1776" s="240">
        <v>48</v>
      </c>
      <c r="AJ1776" s="240"/>
      <c r="AK1776" s="240">
        <v>11</v>
      </c>
      <c r="AL1776" s="240"/>
      <c r="AM1776" s="240">
        <v>7.47</v>
      </c>
      <c r="AN1776" s="240"/>
      <c r="AO1776" s="240">
        <v>113</v>
      </c>
      <c r="AP1776" s="240"/>
      <c r="AQ1776" s="240"/>
      <c r="AR1776" s="240"/>
      <c r="AS1776" s="240"/>
      <c r="AT1776" s="240"/>
      <c r="AU1776" s="240"/>
      <c r="AV1776" s="240"/>
      <c r="AW1776" s="240"/>
      <c r="AX1776" s="240"/>
      <c r="AY1776" s="240"/>
      <c r="AZ1776" s="240"/>
      <c r="BA1776" s="240">
        <v>18</v>
      </c>
      <c r="BB1776" s="240"/>
      <c r="BC1776" s="240"/>
      <c r="BD1776" s="240"/>
      <c r="BE1776" s="240"/>
      <c r="BF1776" s="240"/>
      <c r="BG1776" s="240"/>
      <c r="BH1776" s="240"/>
      <c r="BI1776" s="240"/>
      <c r="BJ1776" s="240"/>
      <c r="BK1776" s="240"/>
      <c r="BL1776" s="240"/>
      <c r="BM1776" s="240"/>
      <c r="BN1776" s="240"/>
      <c r="BO1776" s="240"/>
      <c r="BP1776" s="240"/>
      <c r="BQ1776" s="240"/>
      <c r="BR1776" s="240"/>
      <c r="BS1776" s="240"/>
      <c r="BT1776" s="240"/>
      <c r="BU1776" s="240"/>
      <c r="BV1776" s="240"/>
      <c r="BW1776" s="240"/>
      <c r="BX1776" s="240"/>
      <c r="BY1776" s="240">
        <v>2.9</v>
      </c>
      <c r="BZ1776" s="240"/>
      <c r="CA1776" s="240"/>
      <c r="CB1776" s="240"/>
      <c r="CC1776" s="240"/>
      <c r="CD1776" s="240"/>
      <c r="CE1776" s="240"/>
      <c r="CF1776" s="240"/>
      <c r="CG1776" s="240"/>
      <c r="CH1776" s="240"/>
      <c r="CI1776" s="240"/>
      <c r="CJ1776" s="240"/>
      <c r="CK1776" s="240"/>
      <c r="CL1776" s="240"/>
      <c r="CM1776" s="240"/>
      <c r="CN1776" s="240"/>
      <c r="CO1776" s="240"/>
      <c r="CP1776" s="240"/>
      <c r="CQ1776" s="240"/>
      <c r="CR1776" s="240"/>
      <c r="CS1776" s="240"/>
      <c r="CT1776" s="240"/>
      <c r="CU1776" s="240"/>
      <c r="CV1776" s="240"/>
      <c r="CW1776" s="240"/>
      <c r="CX1776" s="271"/>
      <c r="CY1776" s="271"/>
      <c r="CZ1776" s="271"/>
      <c r="DA1776" s="271"/>
      <c r="DB1776" s="271"/>
      <c r="DC1776" s="271"/>
      <c r="DD1776" s="271"/>
      <c r="DE1776" s="271"/>
      <c r="DF1776" s="271"/>
      <c r="DG1776" s="271"/>
      <c r="DH1776" s="271"/>
      <c r="DI1776" s="271"/>
      <c r="DJ1776" s="271"/>
      <c r="DK1776" s="271"/>
      <c r="DL1776" s="271"/>
      <c r="DM1776" s="271"/>
      <c r="DN1776" s="271"/>
      <c r="DO1776" s="271"/>
      <c r="DP1776" s="271"/>
      <c r="DQ1776" s="271"/>
      <c r="DR1776" s="271"/>
      <c r="DS1776" s="271"/>
      <c r="DT1776" s="271"/>
      <c r="DU1776" s="271"/>
      <c r="DV1776" s="271"/>
      <c r="DW1776" s="271"/>
      <c r="DX1776" s="271"/>
      <c r="DY1776" s="271"/>
      <c r="DZ1776" s="271"/>
      <c r="EA1776" s="271"/>
      <c r="EB1776" s="271"/>
      <c r="EC1776" s="271"/>
      <c r="ED1776" s="271"/>
      <c r="EE1776" s="271"/>
      <c r="EF1776" s="271"/>
      <c r="EG1776" s="271"/>
      <c r="EH1776" s="271"/>
      <c r="EI1776" s="271"/>
      <c r="EJ1776" s="271"/>
      <c r="EK1776" s="271"/>
      <c r="EL1776" s="271"/>
      <c r="EM1776" s="271"/>
      <c r="EN1776" s="271"/>
      <c r="EO1776" s="271"/>
      <c r="EP1776" s="271"/>
      <c r="EQ1776" s="271"/>
      <c r="ER1776" s="271"/>
      <c r="ES1776" s="271"/>
      <c r="ET1776" s="271"/>
      <c r="EU1776" s="271"/>
      <c r="EV1776" s="271"/>
      <c r="EW1776" s="271"/>
      <c r="EX1776" s="271"/>
      <c r="EY1776" s="271"/>
      <c r="EZ1776" s="271"/>
      <c r="FA1776" s="271"/>
      <c r="FB1776" s="271"/>
      <c r="FC1776" s="271"/>
      <c r="FD1776" s="271"/>
      <c r="FE1776" s="271"/>
      <c r="FF1776" s="271"/>
      <c r="FG1776" s="271"/>
      <c r="FH1776" s="271"/>
      <c r="FI1776" s="271"/>
      <c r="FJ1776" s="271"/>
      <c r="FK1776" s="271"/>
      <c r="FL1776" s="271"/>
      <c r="FM1776" s="271"/>
      <c r="FN1776" s="271"/>
      <c r="FO1776" s="271"/>
      <c r="FP1776" s="271"/>
      <c r="FQ1776" s="271"/>
      <c r="FR1776" s="271"/>
      <c r="FS1776" s="271"/>
      <c r="FT1776" s="271"/>
      <c r="FU1776" s="271"/>
      <c r="FV1776" s="271"/>
      <c r="FW1776" s="271"/>
      <c r="FX1776" s="271"/>
      <c r="FY1776" s="271"/>
      <c r="FZ1776" s="271"/>
      <c r="GA1776" s="271"/>
      <c r="GB1776" s="271"/>
      <c r="GC1776" s="271"/>
      <c r="GD1776" s="271"/>
      <c r="GE1776" s="271"/>
      <c r="GF1776" s="271"/>
      <c r="GG1776" s="271"/>
      <c r="GH1776" s="271"/>
      <c r="GI1776" s="271"/>
      <c r="GJ1776" s="271"/>
      <c r="GK1776" s="271"/>
      <c r="GL1776" s="271"/>
      <c r="GM1776" s="271"/>
      <c r="GN1776" s="271"/>
      <c r="GO1776" s="271"/>
      <c r="GP1776" s="271"/>
      <c r="GQ1776" s="271"/>
      <c r="GR1776" s="271"/>
      <c r="GS1776" s="271"/>
      <c r="GT1776" s="271"/>
      <c r="GU1776" s="271"/>
      <c r="GV1776" s="271"/>
      <c r="GW1776" s="271"/>
      <c r="GX1776" s="271"/>
      <c r="GY1776" s="271"/>
      <c r="GZ1776" s="271"/>
      <c r="HA1776" s="271"/>
      <c r="HB1776" s="271"/>
      <c r="HC1776" s="271"/>
      <c r="HD1776" s="271"/>
      <c r="HE1776" s="271"/>
      <c r="HF1776" s="271"/>
      <c r="HG1776" s="271"/>
      <c r="HH1776" s="271"/>
      <c r="HI1776" s="271"/>
      <c r="HJ1776" s="271"/>
      <c r="HK1776" s="271"/>
      <c r="HL1776" s="271"/>
      <c r="HM1776" s="271"/>
      <c r="HN1776" s="271"/>
      <c r="HO1776" s="271"/>
      <c r="HP1776" s="271"/>
      <c r="HQ1776" s="271"/>
      <c r="HR1776" s="271"/>
      <c r="HS1776" s="271"/>
      <c r="HT1776" s="271"/>
      <c r="HU1776" s="271"/>
      <c r="HV1776" s="271"/>
      <c r="HW1776" s="271"/>
      <c r="HX1776" s="271"/>
      <c r="HY1776" s="271"/>
      <c r="HZ1776" s="271"/>
      <c r="IA1776" s="271"/>
      <c r="IB1776" s="271"/>
      <c r="IC1776" s="271"/>
      <c r="ID1776" s="271"/>
      <c r="IE1776" s="271"/>
      <c r="IF1776" s="271"/>
      <c r="IG1776" s="271"/>
      <c r="IH1776" s="271"/>
      <c r="II1776" s="271"/>
      <c r="IJ1776" s="271"/>
      <c r="IK1776" s="271"/>
      <c r="IL1776" s="271"/>
      <c r="IM1776" s="271"/>
      <c r="IN1776" s="271"/>
      <c r="IO1776" s="271"/>
      <c r="IP1776" s="271"/>
      <c r="IQ1776" s="271"/>
      <c r="IR1776" s="271"/>
      <c r="IS1776" s="271"/>
      <c r="IT1776" s="271"/>
      <c r="IU1776" s="271"/>
      <c r="IV1776" s="271"/>
    </row>
    <row r="1777" spans="1:256" s="332" customFormat="1" x14ac:dyDescent="0.2">
      <c r="A1777" s="240" t="s">
        <v>1624</v>
      </c>
      <c r="B1777" s="278">
        <v>39454.604166666664</v>
      </c>
      <c r="C1777" s="278"/>
      <c r="D1777" s="240" t="s">
        <v>1640</v>
      </c>
      <c r="E1777" s="240" t="s">
        <v>1641</v>
      </c>
      <c r="F1777" s="240"/>
      <c r="G1777" s="240">
        <v>70</v>
      </c>
      <c r="H1777" s="240"/>
      <c r="I1777" s="240"/>
      <c r="J1777" s="240"/>
      <c r="K1777" s="240"/>
      <c r="L1777" s="240"/>
      <c r="M1777" s="240"/>
      <c r="N1777" s="240"/>
      <c r="O1777" s="240">
        <v>14.6</v>
      </c>
      <c r="P1777" s="240"/>
      <c r="Q1777" s="240">
        <v>63.4</v>
      </c>
      <c r="R1777" s="240"/>
      <c r="S1777" s="240"/>
      <c r="T1777" s="240"/>
      <c r="U1777" s="240">
        <v>0.72</v>
      </c>
      <c r="V1777" s="240"/>
      <c r="W1777" s="240"/>
      <c r="X1777" s="240"/>
      <c r="Y1777" s="240"/>
      <c r="Z1777" s="240"/>
      <c r="AA1777" s="240"/>
      <c r="AB1777" s="240"/>
      <c r="AC1777" s="240">
        <v>1550</v>
      </c>
      <c r="AD1777" s="240" t="s">
        <v>1784</v>
      </c>
      <c r="AE1777" s="240">
        <v>18</v>
      </c>
      <c r="AF1777" s="240" t="s">
        <v>1784</v>
      </c>
      <c r="AG1777" s="240">
        <v>18</v>
      </c>
      <c r="AH1777" s="240"/>
      <c r="AI1777" s="240">
        <v>9.6</v>
      </c>
      <c r="AJ1777" s="240"/>
      <c r="AK1777" s="240">
        <v>3.2</v>
      </c>
      <c r="AL1777" s="240"/>
      <c r="AM1777" s="240">
        <v>7.7</v>
      </c>
      <c r="AN1777" s="240"/>
      <c r="AO1777" s="240">
        <v>165</v>
      </c>
      <c r="AP1777" s="240"/>
      <c r="AQ1777" s="240"/>
      <c r="AR1777" s="240"/>
      <c r="AS1777" s="240"/>
      <c r="AT1777" s="240"/>
      <c r="AU1777" s="240"/>
      <c r="AV1777" s="240"/>
      <c r="AW1777" s="240"/>
      <c r="AX1777" s="240"/>
      <c r="AY1777" s="240"/>
      <c r="AZ1777" s="240"/>
      <c r="BA1777" s="240">
        <v>22</v>
      </c>
      <c r="BB1777" s="240"/>
      <c r="BC1777" s="240"/>
      <c r="BD1777" s="240"/>
      <c r="BE1777" s="240"/>
      <c r="BF1777" s="240"/>
      <c r="BG1777" s="240"/>
      <c r="BH1777" s="240"/>
      <c r="BI1777" s="240"/>
      <c r="BJ1777" s="240"/>
      <c r="BK1777" s="240"/>
      <c r="BL1777" s="240"/>
      <c r="BM1777" s="240"/>
      <c r="BN1777" s="240"/>
      <c r="BO1777" s="240"/>
      <c r="BP1777" s="240"/>
      <c r="BQ1777" s="240"/>
      <c r="BR1777" s="240"/>
      <c r="BS1777" s="240"/>
      <c r="BT1777" s="240"/>
      <c r="BU1777" s="240"/>
      <c r="BV1777" s="240"/>
      <c r="BW1777" s="240"/>
      <c r="BX1777" s="240" t="s">
        <v>1784</v>
      </c>
      <c r="BY1777" s="240">
        <v>1.9</v>
      </c>
      <c r="BZ1777" s="240"/>
      <c r="CA1777" s="240"/>
      <c r="CB1777" s="240"/>
      <c r="CC1777" s="240"/>
      <c r="CD1777" s="240"/>
      <c r="CE1777" s="240"/>
      <c r="CF1777" s="240"/>
      <c r="CG1777" s="240"/>
      <c r="CH1777" s="240"/>
      <c r="CI1777" s="240"/>
      <c r="CJ1777" s="240"/>
      <c r="CK1777" s="240"/>
      <c r="CL1777" s="240"/>
      <c r="CM1777" s="240"/>
      <c r="CN1777" s="240"/>
      <c r="CO1777" s="240"/>
      <c r="CP1777" s="240"/>
      <c r="CQ1777" s="240"/>
      <c r="CR1777" s="240"/>
      <c r="CS1777" s="240"/>
      <c r="CT1777" s="240"/>
      <c r="CU1777" s="240"/>
      <c r="CV1777" s="240"/>
      <c r="CW1777" s="240"/>
      <c r="CX1777" s="271"/>
      <c r="CY1777" s="271"/>
      <c r="CZ1777" s="271"/>
      <c r="DA1777" s="271"/>
      <c r="DB1777" s="271"/>
      <c r="DC1777" s="271"/>
      <c r="DD1777" s="271"/>
      <c r="DE1777" s="271"/>
      <c r="DF1777" s="271"/>
      <c r="DG1777" s="271"/>
      <c r="DH1777" s="271"/>
      <c r="DI1777" s="271"/>
      <c r="DJ1777" s="271"/>
      <c r="DK1777" s="271"/>
      <c r="DL1777" s="271"/>
      <c r="DM1777" s="271"/>
      <c r="DN1777" s="271"/>
      <c r="DO1777" s="271"/>
      <c r="DP1777" s="271"/>
      <c r="DQ1777" s="271"/>
      <c r="DR1777" s="271"/>
      <c r="DS1777" s="271"/>
      <c r="DT1777" s="271"/>
      <c r="DU1777" s="271"/>
      <c r="DV1777" s="271"/>
      <c r="DW1777" s="271"/>
      <c r="DX1777" s="271"/>
      <c r="DY1777" s="271"/>
      <c r="DZ1777" s="271"/>
      <c r="EA1777" s="271"/>
      <c r="EB1777" s="271"/>
      <c r="EC1777" s="271"/>
      <c r="ED1777" s="271"/>
      <c r="EE1777" s="271"/>
      <c r="EF1777" s="271"/>
      <c r="EG1777" s="271"/>
      <c r="EH1777" s="271"/>
      <c r="EI1777" s="271"/>
      <c r="EJ1777" s="271"/>
      <c r="EK1777" s="271"/>
      <c r="EL1777" s="271"/>
      <c r="EM1777" s="271"/>
      <c r="EN1777" s="271"/>
      <c r="EO1777" s="271"/>
      <c r="EP1777" s="271"/>
      <c r="EQ1777" s="271"/>
      <c r="ER1777" s="271"/>
      <c r="ES1777" s="271"/>
      <c r="ET1777" s="271"/>
      <c r="EU1777" s="271"/>
      <c r="EV1777" s="271"/>
      <c r="EW1777" s="271"/>
      <c r="EX1777" s="271"/>
      <c r="EY1777" s="271"/>
      <c r="EZ1777" s="271"/>
      <c r="FA1777" s="271"/>
      <c r="FB1777" s="271"/>
      <c r="FC1777" s="271"/>
      <c r="FD1777" s="271"/>
      <c r="FE1777" s="271"/>
      <c r="FF1777" s="271"/>
      <c r="FG1777" s="271"/>
      <c r="FH1777" s="271"/>
      <c r="FI1777" s="271"/>
      <c r="FJ1777" s="271"/>
      <c r="FK1777" s="271"/>
      <c r="FL1777" s="271"/>
      <c r="FM1777" s="271"/>
      <c r="FN1777" s="271"/>
      <c r="FO1777" s="271"/>
      <c r="FP1777" s="271"/>
      <c r="FQ1777" s="271"/>
      <c r="FR1777" s="271"/>
      <c r="FS1777" s="271"/>
      <c r="FT1777" s="271"/>
      <c r="FU1777" s="271"/>
      <c r="FV1777" s="271"/>
      <c r="FW1777" s="271"/>
      <c r="FX1777" s="271"/>
      <c r="FY1777" s="271"/>
      <c r="FZ1777" s="271"/>
      <c r="GA1777" s="271"/>
      <c r="GB1777" s="271"/>
      <c r="GC1777" s="271"/>
      <c r="GD1777" s="271"/>
      <c r="GE1777" s="271"/>
      <c r="GF1777" s="271"/>
      <c r="GG1777" s="271"/>
      <c r="GH1777" s="271"/>
      <c r="GI1777" s="271"/>
      <c r="GJ1777" s="271"/>
      <c r="GK1777" s="271"/>
      <c r="GL1777" s="271"/>
      <c r="GM1777" s="271"/>
      <c r="GN1777" s="271"/>
      <c r="GO1777" s="271"/>
      <c r="GP1777" s="271"/>
      <c r="GQ1777" s="271"/>
      <c r="GR1777" s="271"/>
      <c r="GS1777" s="271"/>
      <c r="GT1777" s="271"/>
      <c r="GU1777" s="271"/>
      <c r="GV1777" s="271"/>
      <c r="GW1777" s="271"/>
      <c r="GX1777" s="271"/>
      <c r="GY1777" s="271"/>
      <c r="GZ1777" s="271"/>
      <c r="HA1777" s="271"/>
      <c r="HB1777" s="271"/>
      <c r="HC1777" s="271"/>
      <c r="HD1777" s="271"/>
      <c r="HE1777" s="271"/>
      <c r="HF1777" s="271"/>
      <c r="HG1777" s="271"/>
      <c r="HH1777" s="271"/>
      <c r="HI1777" s="271"/>
      <c r="HJ1777" s="271"/>
      <c r="HK1777" s="271"/>
      <c r="HL1777" s="271"/>
      <c r="HM1777" s="271"/>
      <c r="HN1777" s="271"/>
      <c r="HO1777" s="271"/>
      <c r="HP1777" s="271"/>
      <c r="HQ1777" s="271"/>
      <c r="HR1777" s="271"/>
      <c r="HS1777" s="271"/>
      <c r="HT1777" s="271"/>
      <c r="HU1777" s="271"/>
      <c r="HV1777" s="271"/>
      <c r="HW1777" s="271"/>
      <c r="HX1777" s="271"/>
      <c r="HY1777" s="271"/>
      <c r="HZ1777" s="271"/>
      <c r="IA1777" s="271"/>
      <c r="IB1777" s="271"/>
      <c r="IC1777" s="271"/>
      <c r="ID1777" s="271"/>
      <c r="IE1777" s="271"/>
      <c r="IF1777" s="271"/>
      <c r="IG1777" s="271"/>
      <c r="IH1777" s="271"/>
      <c r="II1777" s="271"/>
      <c r="IJ1777" s="271"/>
      <c r="IK1777" s="271"/>
      <c r="IL1777" s="271"/>
      <c r="IM1777" s="271"/>
      <c r="IN1777" s="271"/>
      <c r="IO1777" s="271"/>
      <c r="IP1777" s="271"/>
      <c r="IQ1777" s="271"/>
      <c r="IR1777" s="271"/>
      <c r="IS1777" s="271"/>
      <c r="IT1777" s="271"/>
      <c r="IU1777" s="271"/>
      <c r="IV1777" s="271"/>
    </row>
    <row r="1778" spans="1:256" s="332" customFormat="1" x14ac:dyDescent="0.2">
      <c r="A1778" s="240" t="s">
        <v>1624</v>
      </c>
      <c r="B1778" s="278">
        <v>39581.677083333336</v>
      </c>
      <c r="C1778" s="278"/>
      <c r="D1778" s="240" t="s">
        <v>1642</v>
      </c>
      <c r="E1778" s="240" t="s">
        <v>1643</v>
      </c>
      <c r="F1778" s="240"/>
      <c r="G1778" s="240">
        <v>70</v>
      </c>
      <c r="H1778" s="240"/>
      <c r="I1778" s="240"/>
      <c r="J1778" s="240"/>
      <c r="K1778" s="240"/>
      <c r="L1778" s="240"/>
      <c r="M1778" s="240"/>
      <c r="N1778" s="240"/>
      <c r="O1778" s="240">
        <v>4.9000000000000004</v>
      </c>
      <c r="P1778" s="240"/>
      <c r="Q1778" s="240">
        <v>27.1</v>
      </c>
      <c r="R1778" s="240"/>
      <c r="S1778" s="240">
        <v>0.41799999999999998</v>
      </c>
      <c r="T1778" s="240"/>
      <c r="U1778" s="240"/>
      <c r="V1778" s="240"/>
      <c r="W1778" s="240"/>
      <c r="X1778" s="240"/>
      <c r="Y1778" s="240"/>
      <c r="Z1778" s="240"/>
      <c r="AA1778" s="240"/>
      <c r="AB1778" s="240"/>
      <c r="AC1778" s="240">
        <v>1720</v>
      </c>
      <c r="AD1778" s="240" t="s">
        <v>1784</v>
      </c>
      <c r="AE1778" s="240">
        <v>18</v>
      </c>
      <c r="AF1778" s="240" t="s">
        <v>1784</v>
      </c>
      <c r="AG1778" s="240">
        <v>18</v>
      </c>
      <c r="AH1778" s="240" t="s">
        <v>1784</v>
      </c>
      <c r="AI1778" s="240">
        <v>5</v>
      </c>
      <c r="AJ1778" s="240" t="s">
        <v>1784</v>
      </c>
      <c r="AK1778" s="240">
        <v>2.5</v>
      </c>
      <c r="AL1778" s="240"/>
      <c r="AM1778" s="240">
        <v>7.85</v>
      </c>
      <c r="AN1778" s="240"/>
      <c r="AO1778" s="240">
        <v>294</v>
      </c>
      <c r="AP1778" s="240"/>
      <c r="AQ1778" s="240"/>
      <c r="AR1778" s="240"/>
      <c r="AS1778" s="240"/>
      <c r="AT1778" s="240"/>
      <c r="AU1778" s="240"/>
      <c r="AV1778" s="240"/>
      <c r="AW1778" s="240"/>
      <c r="AX1778" s="240"/>
      <c r="AY1778" s="240"/>
      <c r="AZ1778" s="240"/>
      <c r="BA1778" s="240">
        <v>7</v>
      </c>
      <c r="BB1778" s="240"/>
      <c r="BC1778" s="240"/>
      <c r="BD1778" s="240"/>
      <c r="BE1778" s="240"/>
      <c r="BF1778" s="240"/>
      <c r="BG1778" s="240"/>
      <c r="BH1778" s="240"/>
      <c r="BI1778" s="240"/>
      <c r="BJ1778" s="240"/>
      <c r="BK1778" s="240"/>
      <c r="BL1778" s="240"/>
      <c r="BM1778" s="240"/>
      <c r="BN1778" s="240"/>
      <c r="BO1778" s="240"/>
      <c r="BP1778" s="240"/>
      <c r="BQ1778" s="240"/>
      <c r="BR1778" s="240"/>
      <c r="BS1778" s="240"/>
      <c r="BT1778" s="240"/>
      <c r="BU1778" s="240"/>
      <c r="BV1778" s="240"/>
      <c r="BW1778" s="240"/>
      <c r="BX1778" s="240" t="s">
        <v>1784</v>
      </c>
      <c r="BY1778" s="240">
        <v>1.9</v>
      </c>
      <c r="BZ1778" s="240"/>
      <c r="CA1778" s="240"/>
      <c r="CB1778" s="240"/>
      <c r="CC1778" s="240"/>
      <c r="CD1778" s="240"/>
      <c r="CE1778" s="240"/>
      <c r="CF1778" s="240"/>
      <c r="CG1778" s="240"/>
      <c r="CH1778" s="240"/>
      <c r="CI1778" s="240"/>
      <c r="CJ1778" s="240"/>
      <c r="CK1778" s="240"/>
      <c r="CL1778" s="240"/>
      <c r="CM1778" s="240"/>
      <c r="CN1778" s="240"/>
      <c r="CO1778" s="240"/>
      <c r="CP1778" s="240"/>
      <c r="CQ1778" s="240"/>
      <c r="CR1778" s="240"/>
      <c r="CS1778" s="240"/>
      <c r="CT1778" s="240"/>
      <c r="CU1778" s="240"/>
      <c r="CV1778" s="240"/>
      <c r="CW1778" s="240"/>
      <c r="CX1778" s="271"/>
      <c r="CY1778" s="271"/>
      <c r="CZ1778" s="271"/>
      <c r="DA1778" s="271"/>
      <c r="DB1778" s="271"/>
      <c r="DC1778" s="271"/>
      <c r="DD1778" s="271"/>
      <c r="DE1778" s="271"/>
      <c r="DF1778" s="271"/>
      <c r="DG1778" s="271"/>
      <c r="DH1778" s="271"/>
      <c r="DI1778" s="271"/>
      <c r="DJ1778" s="271"/>
      <c r="DK1778" s="271"/>
      <c r="DL1778" s="271"/>
      <c r="DM1778" s="271"/>
      <c r="DN1778" s="271"/>
      <c r="DO1778" s="271"/>
      <c r="DP1778" s="271"/>
      <c r="DQ1778" s="271"/>
      <c r="DR1778" s="271"/>
      <c r="DS1778" s="271"/>
      <c r="DT1778" s="271"/>
      <c r="DU1778" s="271"/>
      <c r="DV1778" s="271"/>
      <c r="DW1778" s="271"/>
      <c r="DX1778" s="271"/>
      <c r="DY1778" s="271"/>
      <c r="DZ1778" s="271"/>
      <c r="EA1778" s="271"/>
      <c r="EB1778" s="271"/>
      <c r="EC1778" s="271"/>
      <c r="ED1778" s="271"/>
      <c r="EE1778" s="271"/>
      <c r="EF1778" s="271"/>
      <c r="EG1778" s="271"/>
      <c r="EH1778" s="271"/>
      <c r="EI1778" s="271"/>
      <c r="EJ1778" s="271"/>
      <c r="EK1778" s="271"/>
      <c r="EL1778" s="271"/>
      <c r="EM1778" s="271"/>
      <c r="EN1778" s="271"/>
      <c r="EO1778" s="271"/>
      <c r="EP1778" s="271"/>
      <c r="EQ1778" s="271"/>
      <c r="ER1778" s="271"/>
      <c r="ES1778" s="271"/>
      <c r="ET1778" s="271"/>
      <c r="EU1778" s="271"/>
      <c r="EV1778" s="271"/>
      <c r="EW1778" s="271"/>
      <c r="EX1778" s="271"/>
      <c r="EY1778" s="271"/>
      <c r="EZ1778" s="271"/>
      <c r="FA1778" s="271"/>
      <c r="FB1778" s="271"/>
      <c r="FC1778" s="271"/>
      <c r="FD1778" s="271"/>
      <c r="FE1778" s="271"/>
      <c r="FF1778" s="271"/>
      <c r="FG1778" s="271"/>
      <c r="FH1778" s="271"/>
      <c r="FI1778" s="271"/>
      <c r="FJ1778" s="271"/>
      <c r="FK1778" s="271"/>
      <c r="FL1778" s="271"/>
      <c r="FM1778" s="271"/>
      <c r="FN1778" s="271"/>
      <c r="FO1778" s="271"/>
      <c r="FP1778" s="271"/>
      <c r="FQ1778" s="271"/>
      <c r="FR1778" s="271"/>
      <c r="FS1778" s="271"/>
      <c r="FT1778" s="271"/>
      <c r="FU1778" s="271"/>
      <c r="FV1778" s="271"/>
      <c r="FW1778" s="271"/>
      <c r="FX1778" s="271"/>
      <c r="FY1778" s="271"/>
      <c r="FZ1778" s="271"/>
      <c r="GA1778" s="271"/>
      <c r="GB1778" s="271"/>
      <c r="GC1778" s="271"/>
      <c r="GD1778" s="271"/>
      <c r="GE1778" s="271"/>
      <c r="GF1778" s="271"/>
      <c r="GG1778" s="271"/>
      <c r="GH1778" s="271"/>
      <c r="GI1778" s="271"/>
      <c r="GJ1778" s="271"/>
      <c r="GK1778" s="271"/>
      <c r="GL1778" s="271"/>
      <c r="GM1778" s="271"/>
      <c r="GN1778" s="271"/>
      <c r="GO1778" s="271"/>
      <c r="GP1778" s="271"/>
      <c r="GQ1778" s="271"/>
      <c r="GR1778" s="271"/>
      <c r="GS1778" s="271"/>
      <c r="GT1778" s="271"/>
      <c r="GU1778" s="271"/>
      <c r="GV1778" s="271"/>
      <c r="GW1778" s="271"/>
      <c r="GX1778" s="271"/>
      <c r="GY1778" s="271"/>
      <c r="GZ1778" s="271"/>
      <c r="HA1778" s="271"/>
      <c r="HB1778" s="271"/>
      <c r="HC1778" s="271"/>
      <c r="HD1778" s="271"/>
      <c r="HE1778" s="271"/>
      <c r="HF1778" s="271"/>
      <c r="HG1778" s="271"/>
      <c r="HH1778" s="271"/>
      <c r="HI1778" s="271"/>
      <c r="HJ1778" s="271"/>
      <c r="HK1778" s="271"/>
      <c r="HL1778" s="271"/>
      <c r="HM1778" s="271"/>
      <c r="HN1778" s="271"/>
      <c r="HO1778" s="271"/>
      <c r="HP1778" s="271"/>
      <c r="HQ1778" s="271"/>
      <c r="HR1778" s="271"/>
      <c r="HS1778" s="271"/>
      <c r="HT1778" s="271"/>
      <c r="HU1778" s="271"/>
      <c r="HV1778" s="271"/>
      <c r="HW1778" s="271"/>
      <c r="HX1778" s="271"/>
      <c r="HY1778" s="271"/>
      <c r="HZ1778" s="271"/>
      <c r="IA1778" s="271"/>
      <c r="IB1778" s="271"/>
      <c r="IC1778" s="271"/>
      <c r="ID1778" s="271"/>
      <c r="IE1778" s="271"/>
      <c r="IF1778" s="271"/>
      <c r="IG1778" s="271"/>
      <c r="IH1778" s="271"/>
      <c r="II1778" s="271"/>
      <c r="IJ1778" s="271"/>
      <c r="IK1778" s="271"/>
      <c r="IL1778" s="271"/>
      <c r="IM1778" s="271"/>
      <c r="IN1778" s="271"/>
      <c r="IO1778" s="271"/>
      <c r="IP1778" s="271"/>
      <c r="IQ1778" s="271"/>
      <c r="IR1778" s="271"/>
      <c r="IS1778" s="271"/>
      <c r="IT1778" s="271"/>
      <c r="IU1778" s="271"/>
      <c r="IV1778" s="271"/>
    </row>
    <row r="1779" spans="1:256" s="332" customFormat="1" x14ac:dyDescent="0.2">
      <c r="A1779" s="240" t="s">
        <v>1624</v>
      </c>
      <c r="B1779" s="278">
        <v>39715.770833333336</v>
      </c>
      <c r="C1779" s="278"/>
      <c r="D1779" s="240" t="s">
        <v>1644</v>
      </c>
      <c r="E1779" s="240" t="s">
        <v>1645</v>
      </c>
      <c r="F1779" s="240"/>
      <c r="G1779" s="240">
        <v>70</v>
      </c>
      <c r="H1779" s="240"/>
      <c r="I1779" s="240"/>
      <c r="J1779" s="240"/>
      <c r="K1779" s="240"/>
      <c r="L1779" s="240"/>
      <c r="M1779" s="240"/>
      <c r="N1779" s="240"/>
      <c r="O1779" s="240">
        <v>6.5</v>
      </c>
      <c r="P1779" s="240"/>
      <c r="Q1779" s="240">
        <v>37.6</v>
      </c>
      <c r="R1779" s="240"/>
      <c r="S1779" s="240"/>
      <c r="T1779" s="240"/>
      <c r="U1779" s="240">
        <v>1.74</v>
      </c>
      <c r="V1779" s="240"/>
      <c r="W1779" s="240">
        <v>21.6</v>
      </c>
      <c r="X1779" s="240"/>
      <c r="Y1779" s="240">
        <v>152</v>
      </c>
      <c r="Z1779" s="240"/>
      <c r="AA1779" s="240">
        <v>269</v>
      </c>
      <c r="AB1779" s="240"/>
      <c r="AC1779" s="240">
        <v>1600</v>
      </c>
      <c r="AD1779" s="240"/>
      <c r="AE1779" s="240">
        <v>54</v>
      </c>
      <c r="AF1779" s="240"/>
      <c r="AG1779" s="240">
        <v>21</v>
      </c>
      <c r="AH1779" s="240" t="s">
        <v>1784</v>
      </c>
      <c r="AI1779" s="240">
        <v>5</v>
      </c>
      <c r="AJ1779" s="240" t="s">
        <v>1784</v>
      </c>
      <c r="AK1779" s="240">
        <v>2.5</v>
      </c>
      <c r="AL1779" s="240"/>
      <c r="AM1779" s="240">
        <v>7.83</v>
      </c>
      <c r="AN1779" s="240"/>
      <c r="AO1779" s="240">
        <v>369</v>
      </c>
      <c r="AP1779" s="240"/>
      <c r="AQ1779" s="240"/>
      <c r="AR1779" s="240"/>
      <c r="AS1779" s="240"/>
      <c r="AT1779" s="240"/>
      <c r="AU1779" s="240"/>
      <c r="AV1779" s="240"/>
      <c r="AW1779" s="240"/>
      <c r="AX1779" s="240"/>
      <c r="AY1779" s="240"/>
      <c r="AZ1779" s="240"/>
      <c r="BA1779" s="240">
        <v>6</v>
      </c>
      <c r="BB1779" s="240"/>
      <c r="BC1779" s="240"/>
      <c r="BD1779" s="240"/>
      <c r="BE1779" s="240"/>
      <c r="BF1779" s="240"/>
      <c r="BG1779" s="240"/>
      <c r="BH1779" s="240"/>
      <c r="BI1779" s="240"/>
      <c r="BJ1779" s="240"/>
      <c r="BK1779" s="240"/>
      <c r="BL1779" s="240"/>
      <c r="BM1779" s="240"/>
      <c r="BN1779" s="240"/>
      <c r="BO1779" s="240"/>
      <c r="BP1779" s="240"/>
      <c r="BQ1779" s="240"/>
      <c r="BR1779" s="240"/>
      <c r="BS1779" s="240"/>
      <c r="BT1779" s="240"/>
      <c r="BU1779" s="240"/>
      <c r="BV1779" s="240"/>
      <c r="BW1779" s="240"/>
      <c r="BX1779" s="240"/>
      <c r="BY1779" s="240">
        <v>5.0999999999999996</v>
      </c>
      <c r="BZ1779" s="240"/>
      <c r="CA1779" s="240"/>
      <c r="CB1779" s="240"/>
      <c r="CC1779" s="240"/>
      <c r="CD1779" s="240"/>
      <c r="CE1779" s="240"/>
      <c r="CF1779" s="240"/>
      <c r="CG1779" s="240"/>
      <c r="CH1779" s="240"/>
      <c r="CI1779" s="240"/>
      <c r="CJ1779" s="240"/>
      <c r="CK1779" s="240"/>
      <c r="CL1779" s="240"/>
      <c r="CM1779" s="240"/>
      <c r="CN1779" s="240"/>
      <c r="CO1779" s="240"/>
      <c r="CP1779" s="240"/>
      <c r="CQ1779" s="240"/>
      <c r="CR1779" s="240"/>
      <c r="CS1779" s="240"/>
      <c r="CT1779" s="240"/>
      <c r="CU1779" s="240"/>
      <c r="CV1779" s="240"/>
      <c r="CW1779" s="240"/>
      <c r="CX1779" s="271"/>
      <c r="CY1779" s="271"/>
      <c r="CZ1779" s="271"/>
      <c r="DA1779" s="271"/>
      <c r="DB1779" s="271"/>
      <c r="DC1779" s="271"/>
      <c r="DD1779" s="271"/>
      <c r="DE1779" s="271"/>
      <c r="DF1779" s="271"/>
      <c r="DG1779" s="271"/>
      <c r="DH1779" s="271"/>
      <c r="DI1779" s="271"/>
      <c r="DJ1779" s="271"/>
      <c r="DK1779" s="271"/>
      <c r="DL1779" s="271"/>
      <c r="DM1779" s="271"/>
      <c r="DN1779" s="271"/>
      <c r="DO1779" s="271"/>
      <c r="DP1779" s="271"/>
      <c r="DQ1779" s="271"/>
      <c r="DR1779" s="271"/>
      <c r="DS1779" s="271"/>
      <c r="DT1779" s="271"/>
      <c r="DU1779" s="271"/>
      <c r="DV1779" s="271"/>
      <c r="DW1779" s="271"/>
      <c r="DX1779" s="271"/>
      <c r="DY1779" s="271"/>
      <c r="DZ1779" s="271"/>
      <c r="EA1779" s="271"/>
      <c r="EB1779" s="271"/>
      <c r="EC1779" s="271"/>
      <c r="ED1779" s="271"/>
      <c r="EE1779" s="271"/>
      <c r="EF1779" s="271"/>
      <c r="EG1779" s="271"/>
      <c r="EH1779" s="271"/>
      <c r="EI1779" s="271"/>
      <c r="EJ1779" s="271"/>
      <c r="EK1779" s="271"/>
      <c r="EL1779" s="271"/>
      <c r="EM1779" s="271"/>
      <c r="EN1779" s="271"/>
      <c r="EO1779" s="271"/>
      <c r="EP1779" s="271"/>
      <c r="EQ1779" s="271"/>
      <c r="ER1779" s="271"/>
      <c r="ES1779" s="271"/>
      <c r="ET1779" s="271"/>
      <c r="EU1779" s="271"/>
      <c r="EV1779" s="271"/>
      <c r="EW1779" s="271"/>
      <c r="EX1779" s="271"/>
      <c r="EY1779" s="271"/>
      <c r="EZ1779" s="271"/>
      <c r="FA1779" s="271"/>
      <c r="FB1779" s="271"/>
      <c r="FC1779" s="271"/>
      <c r="FD1779" s="271"/>
      <c r="FE1779" s="271"/>
      <c r="FF1779" s="271"/>
      <c r="FG1779" s="271"/>
      <c r="FH1779" s="271"/>
      <c r="FI1779" s="271"/>
      <c r="FJ1779" s="271"/>
      <c r="FK1779" s="271"/>
      <c r="FL1779" s="271"/>
      <c r="FM1779" s="271"/>
      <c r="FN1779" s="271"/>
      <c r="FO1779" s="271"/>
      <c r="FP1779" s="271"/>
      <c r="FQ1779" s="271"/>
      <c r="FR1779" s="271"/>
      <c r="FS1779" s="271"/>
      <c r="FT1779" s="271"/>
      <c r="FU1779" s="271"/>
      <c r="FV1779" s="271"/>
      <c r="FW1779" s="271"/>
      <c r="FX1779" s="271"/>
      <c r="FY1779" s="271"/>
      <c r="FZ1779" s="271"/>
      <c r="GA1779" s="271"/>
      <c r="GB1779" s="271"/>
      <c r="GC1779" s="271"/>
      <c r="GD1779" s="271"/>
      <c r="GE1779" s="271"/>
      <c r="GF1779" s="271"/>
      <c r="GG1779" s="271"/>
      <c r="GH1779" s="271"/>
      <c r="GI1779" s="271"/>
      <c r="GJ1779" s="271"/>
      <c r="GK1779" s="271"/>
      <c r="GL1779" s="271"/>
      <c r="GM1779" s="271"/>
      <c r="GN1779" s="271"/>
      <c r="GO1779" s="271"/>
      <c r="GP1779" s="271"/>
      <c r="GQ1779" s="271"/>
      <c r="GR1779" s="271"/>
      <c r="GS1779" s="271"/>
      <c r="GT1779" s="271"/>
      <c r="GU1779" s="271"/>
      <c r="GV1779" s="271"/>
      <c r="GW1779" s="271"/>
      <c r="GX1779" s="271"/>
      <c r="GY1779" s="271"/>
      <c r="GZ1779" s="271"/>
      <c r="HA1779" s="271"/>
      <c r="HB1779" s="271"/>
      <c r="HC1779" s="271"/>
      <c r="HD1779" s="271"/>
      <c r="HE1779" s="271"/>
      <c r="HF1779" s="271"/>
      <c r="HG1779" s="271"/>
      <c r="HH1779" s="271"/>
      <c r="HI1779" s="271"/>
      <c r="HJ1779" s="271"/>
      <c r="HK1779" s="271"/>
      <c r="HL1779" s="271"/>
      <c r="HM1779" s="271"/>
      <c r="HN1779" s="271"/>
      <c r="HO1779" s="271"/>
      <c r="HP1779" s="271"/>
      <c r="HQ1779" s="271"/>
      <c r="HR1779" s="271"/>
      <c r="HS1779" s="271"/>
      <c r="HT1779" s="271"/>
      <c r="HU1779" s="271"/>
      <c r="HV1779" s="271"/>
      <c r="HW1779" s="271"/>
      <c r="HX1779" s="271"/>
      <c r="HY1779" s="271"/>
      <c r="HZ1779" s="271"/>
      <c r="IA1779" s="271"/>
      <c r="IB1779" s="271"/>
      <c r="IC1779" s="271"/>
      <c r="ID1779" s="271"/>
      <c r="IE1779" s="271"/>
      <c r="IF1779" s="271"/>
      <c r="IG1779" s="271"/>
      <c r="IH1779" s="271"/>
      <c r="II1779" s="271"/>
      <c r="IJ1779" s="271"/>
      <c r="IK1779" s="271"/>
      <c r="IL1779" s="271"/>
      <c r="IM1779" s="271"/>
      <c r="IN1779" s="271"/>
      <c r="IO1779" s="271"/>
      <c r="IP1779" s="271"/>
      <c r="IQ1779" s="271"/>
      <c r="IR1779" s="271"/>
      <c r="IS1779" s="271"/>
      <c r="IT1779" s="271"/>
      <c r="IU1779" s="271"/>
      <c r="IV1779" s="271"/>
    </row>
    <row r="1780" spans="1:256" s="332" customFormat="1" x14ac:dyDescent="0.2">
      <c r="A1780" s="240" t="s">
        <v>1624</v>
      </c>
      <c r="B1780" s="278">
        <v>39783.645833333336</v>
      </c>
      <c r="C1780" s="278"/>
      <c r="D1780" s="240" t="s">
        <v>1646</v>
      </c>
      <c r="E1780" s="240" t="s">
        <v>1647</v>
      </c>
      <c r="F1780" s="240"/>
      <c r="G1780" s="240">
        <v>70</v>
      </c>
      <c r="H1780" s="240"/>
      <c r="I1780" s="240"/>
      <c r="J1780" s="240"/>
      <c r="K1780" s="240"/>
      <c r="L1780" s="240"/>
      <c r="M1780" s="240"/>
      <c r="N1780" s="240" t="s">
        <v>1934</v>
      </c>
      <c r="O1780" s="240">
        <v>23.6</v>
      </c>
      <c r="P1780" s="240"/>
      <c r="Q1780" s="240">
        <v>127</v>
      </c>
      <c r="R1780" s="240"/>
      <c r="S1780" s="240"/>
      <c r="T1780" s="240"/>
      <c r="U1780" s="240">
        <v>0.82</v>
      </c>
      <c r="V1780" s="240"/>
      <c r="W1780" s="240"/>
      <c r="X1780" s="240"/>
      <c r="Y1780" s="240"/>
      <c r="Z1780" s="240"/>
      <c r="AA1780" s="240">
        <v>842</v>
      </c>
      <c r="AB1780" s="240"/>
      <c r="AC1780" s="240">
        <v>3060</v>
      </c>
      <c r="AD1780" s="240" t="s">
        <v>1784</v>
      </c>
      <c r="AE1780" s="240">
        <v>18</v>
      </c>
      <c r="AF1780" s="240"/>
      <c r="AG1780" s="240">
        <v>26</v>
      </c>
      <c r="AH1780" s="240"/>
      <c r="AI1780" s="240">
        <v>28</v>
      </c>
      <c r="AJ1780" s="240"/>
      <c r="AK1780" s="240">
        <v>3.9</v>
      </c>
      <c r="AL1780" s="240"/>
      <c r="AM1780" s="240">
        <v>7.74</v>
      </c>
      <c r="AN1780" s="240"/>
      <c r="AO1780" s="240">
        <v>198</v>
      </c>
      <c r="AP1780" s="240"/>
      <c r="AQ1780" s="240"/>
      <c r="AR1780" s="240"/>
      <c r="AS1780" s="240"/>
      <c r="AT1780" s="240"/>
      <c r="AU1780" s="240"/>
      <c r="AV1780" s="240"/>
      <c r="AW1780" s="240"/>
      <c r="AX1780" s="240"/>
      <c r="AY1780" s="240"/>
      <c r="AZ1780" s="240"/>
      <c r="BA1780" s="240">
        <v>6</v>
      </c>
      <c r="BB1780" s="240"/>
      <c r="BC1780" s="240"/>
      <c r="BD1780" s="240"/>
      <c r="BE1780" s="240"/>
      <c r="BF1780" s="240"/>
      <c r="BG1780" s="240"/>
      <c r="BH1780" s="240"/>
      <c r="BI1780" s="240"/>
      <c r="BJ1780" s="240"/>
      <c r="BK1780" s="240"/>
      <c r="BL1780" s="240"/>
      <c r="BM1780" s="240"/>
      <c r="BN1780" s="240"/>
      <c r="BO1780" s="240"/>
      <c r="BP1780" s="240"/>
      <c r="BQ1780" s="240"/>
      <c r="BR1780" s="240"/>
      <c r="BS1780" s="240"/>
      <c r="BT1780" s="240"/>
      <c r="BU1780" s="240"/>
      <c r="BV1780" s="240"/>
      <c r="BW1780" s="240"/>
      <c r="BX1780" s="240"/>
      <c r="BY1780" s="240">
        <v>3.7</v>
      </c>
      <c r="BZ1780" s="240"/>
      <c r="CA1780" s="240"/>
      <c r="CB1780" s="240"/>
      <c r="CC1780" s="240"/>
      <c r="CD1780" s="240"/>
      <c r="CE1780" s="240"/>
      <c r="CF1780" s="240"/>
      <c r="CG1780" s="240"/>
      <c r="CH1780" s="240"/>
      <c r="CI1780" s="240"/>
      <c r="CJ1780" s="240"/>
      <c r="CK1780" s="240"/>
      <c r="CL1780" s="240"/>
      <c r="CM1780" s="240"/>
      <c r="CN1780" s="240"/>
      <c r="CO1780" s="240"/>
      <c r="CP1780" s="240"/>
      <c r="CQ1780" s="240"/>
      <c r="CR1780" s="240"/>
      <c r="CS1780" s="240"/>
      <c r="CT1780" s="240"/>
      <c r="CU1780" s="240"/>
      <c r="CV1780" s="240"/>
      <c r="CW1780" s="240"/>
      <c r="CX1780" s="271"/>
      <c r="CY1780" s="271"/>
      <c r="CZ1780" s="271"/>
      <c r="DA1780" s="271"/>
      <c r="DB1780" s="271"/>
      <c r="DC1780" s="271"/>
      <c r="DD1780" s="271"/>
      <c r="DE1780" s="271"/>
      <c r="DF1780" s="271"/>
      <c r="DG1780" s="271"/>
      <c r="DH1780" s="271"/>
      <c r="DI1780" s="271"/>
      <c r="DJ1780" s="271"/>
      <c r="DK1780" s="271"/>
      <c r="DL1780" s="271"/>
      <c r="DM1780" s="271"/>
      <c r="DN1780" s="271"/>
      <c r="DO1780" s="271"/>
      <c r="DP1780" s="271"/>
      <c r="DQ1780" s="271"/>
      <c r="DR1780" s="271"/>
      <c r="DS1780" s="271"/>
      <c r="DT1780" s="271"/>
      <c r="DU1780" s="271"/>
      <c r="DV1780" s="271"/>
      <c r="DW1780" s="271"/>
      <c r="DX1780" s="271"/>
      <c r="DY1780" s="271"/>
      <c r="DZ1780" s="271"/>
      <c r="EA1780" s="271"/>
      <c r="EB1780" s="271"/>
      <c r="EC1780" s="271"/>
      <c r="ED1780" s="271"/>
      <c r="EE1780" s="271"/>
      <c r="EF1780" s="271"/>
      <c r="EG1780" s="271"/>
      <c r="EH1780" s="271"/>
      <c r="EI1780" s="271"/>
      <c r="EJ1780" s="271"/>
      <c r="EK1780" s="271"/>
      <c r="EL1780" s="271"/>
      <c r="EM1780" s="271"/>
      <c r="EN1780" s="271"/>
      <c r="EO1780" s="271"/>
      <c r="EP1780" s="271"/>
      <c r="EQ1780" s="271"/>
      <c r="ER1780" s="271"/>
      <c r="ES1780" s="271"/>
      <c r="ET1780" s="271"/>
      <c r="EU1780" s="271"/>
      <c r="EV1780" s="271"/>
      <c r="EW1780" s="271"/>
      <c r="EX1780" s="271"/>
      <c r="EY1780" s="271"/>
      <c r="EZ1780" s="271"/>
      <c r="FA1780" s="271"/>
      <c r="FB1780" s="271"/>
      <c r="FC1780" s="271"/>
      <c r="FD1780" s="271"/>
      <c r="FE1780" s="271"/>
      <c r="FF1780" s="271"/>
      <c r="FG1780" s="271"/>
      <c r="FH1780" s="271"/>
      <c r="FI1780" s="271"/>
      <c r="FJ1780" s="271"/>
      <c r="FK1780" s="271"/>
      <c r="FL1780" s="271"/>
      <c r="FM1780" s="271"/>
      <c r="FN1780" s="271"/>
      <c r="FO1780" s="271"/>
      <c r="FP1780" s="271"/>
      <c r="FQ1780" s="271"/>
      <c r="FR1780" s="271"/>
      <c r="FS1780" s="271"/>
      <c r="FT1780" s="271"/>
      <c r="FU1780" s="271"/>
      <c r="FV1780" s="271"/>
      <c r="FW1780" s="271"/>
      <c r="FX1780" s="271"/>
      <c r="FY1780" s="271"/>
      <c r="FZ1780" s="271"/>
      <c r="GA1780" s="271"/>
      <c r="GB1780" s="271"/>
      <c r="GC1780" s="271"/>
      <c r="GD1780" s="271"/>
      <c r="GE1780" s="271"/>
      <c r="GF1780" s="271"/>
      <c r="GG1780" s="271"/>
      <c r="GH1780" s="271"/>
      <c r="GI1780" s="271"/>
      <c r="GJ1780" s="271"/>
      <c r="GK1780" s="271"/>
      <c r="GL1780" s="271"/>
      <c r="GM1780" s="271"/>
      <c r="GN1780" s="271"/>
      <c r="GO1780" s="271"/>
      <c r="GP1780" s="271"/>
      <c r="GQ1780" s="271"/>
      <c r="GR1780" s="271"/>
      <c r="GS1780" s="271"/>
      <c r="GT1780" s="271"/>
      <c r="GU1780" s="271"/>
      <c r="GV1780" s="271"/>
      <c r="GW1780" s="271"/>
      <c r="GX1780" s="271"/>
      <c r="GY1780" s="271"/>
      <c r="GZ1780" s="271"/>
      <c r="HA1780" s="271"/>
      <c r="HB1780" s="271"/>
      <c r="HC1780" s="271"/>
      <c r="HD1780" s="271"/>
      <c r="HE1780" s="271"/>
      <c r="HF1780" s="271"/>
      <c r="HG1780" s="271"/>
      <c r="HH1780" s="271"/>
      <c r="HI1780" s="271"/>
      <c r="HJ1780" s="271"/>
      <c r="HK1780" s="271"/>
      <c r="HL1780" s="271"/>
      <c r="HM1780" s="271"/>
      <c r="HN1780" s="271"/>
      <c r="HO1780" s="271"/>
      <c r="HP1780" s="271"/>
      <c r="HQ1780" s="271"/>
      <c r="HR1780" s="271"/>
      <c r="HS1780" s="271"/>
      <c r="HT1780" s="271"/>
      <c r="HU1780" s="271"/>
      <c r="HV1780" s="271"/>
      <c r="HW1780" s="271"/>
      <c r="HX1780" s="271"/>
      <c r="HY1780" s="271"/>
      <c r="HZ1780" s="271"/>
      <c r="IA1780" s="271"/>
      <c r="IB1780" s="271"/>
      <c r="IC1780" s="271"/>
      <c r="ID1780" s="271"/>
      <c r="IE1780" s="271"/>
      <c r="IF1780" s="271"/>
      <c r="IG1780" s="271"/>
      <c r="IH1780" s="271"/>
      <c r="II1780" s="271"/>
      <c r="IJ1780" s="271"/>
      <c r="IK1780" s="271"/>
      <c r="IL1780" s="271"/>
      <c r="IM1780" s="271"/>
      <c r="IN1780" s="271"/>
      <c r="IO1780" s="271"/>
      <c r="IP1780" s="271"/>
      <c r="IQ1780" s="271"/>
      <c r="IR1780" s="271"/>
      <c r="IS1780" s="271"/>
      <c r="IT1780" s="271"/>
      <c r="IU1780" s="271"/>
      <c r="IV1780" s="271"/>
    </row>
    <row r="1781" spans="1:256" s="332" customFormat="1" x14ac:dyDescent="0.2">
      <c r="A1781" s="240" t="s">
        <v>1624</v>
      </c>
      <c r="B1781" s="278">
        <v>39823.614583333336</v>
      </c>
      <c r="C1781" s="278"/>
      <c r="D1781" s="240" t="s">
        <v>1648</v>
      </c>
      <c r="E1781" s="240" t="s">
        <v>1649</v>
      </c>
      <c r="F1781" s="240"/>
      <c r="G1781" s="240">
        <v>70</v>
      </c>
      <c r="H1781" s="240"/>
      <c r="I1781" s="240"/>
      <c r="J1781" s="240"/>
      <c r="K1781" s="240"/>
      <c r="L1781" s="240"/>
      <c r="M1781" s="240"/>
      <c r="N1781" s="240" t="s">
        <v>1784</v>
      </c>
      <c r="O1781" s="240">
        <v>6</v>
      </c>
      <c r="P1781" s="240"/>
      <c r="Q1781" s="240">
        <v>83</v>
      </c>
      <c r="R1781" s="240"/>
      <c r="S1781" s="240"/>
      <c r="T1781" s="240"/>
      <c r="U1781" s="240">
        <v>1.3900000000000001</v>
      </c>
      <c r="V1781" s="240"/>
      <c r="W1781" s="240"/>
      <c r="X1781" s="240"/>
      <c r="Y1781" s="240"/>
      <c r="Z1781" s="240"/>
      <c r="AA1781" s="240"/>
      <c r="AB1781" s="240"/>
      <c r="AC1781" s="240">
        <v>6670</v>
      </c>
      <c r="AD1781" s="240" t="s">
        <v>1784</v>
      </c>
      <c r="AE1781" s="240">
        <v>20</v>
      </c>
      <c r="AF1781" s="240" t="s">
        <v>1784</v>
      </c>
      <c r="AG1781" s="240">
        <v>20</v>
      </c>
      <c r="AH1781" s="240" t="s">
        <v>1784</v>
      </c>
      <c r="AI1781" s="240">
        <v>5</v>
      </c>
      <c r="AJ1781" s="240" t="s">
        <v>1784</v>
      </c>
      <c r="AK1781" s="240">
        <v>2.5</v>
      </c>
      <c r="AL1781" s="240"/>
      <c r="AM1781" s="240">
        <v>7.43</v>
      </c>
      <c r="AN1781" s="240"/>
      <c r="AO1781" s="240">
        <v>370</v>
      </c>
      <c r="AP1781" s="240"/>
      <c r="AQ1781" s="240"/>
      <c r="AR1781" s="240"/>
      <c r="AS1781" s="240"/>
      <c r="AT1781" s="240"/>
      <c r="AU1781" s="240"/>
      <c r="AV1781" s="240"/>
      <c r="AW1781" s="240"/>
      <c r="AX1781" s="240"/>
      <c r="AY1781" s="240"/>
      <c r="AZ1781" s="240"/>
      <c r="BA1781" s="240">
        <v>11</v>
      </c>
      <c r="BB1781" s="240"/>
      <c r="BC1781" s="240"/>
      <c r="BD1781" s="240"/>
      <c r="BE1781" s="240"/>
      <c r="BF1781" s="240"/>
      <c r="BG1781" s="240"/>
      <c r="BH1781" s="240"/>
      <c r="BI1781" s="240"/>
      <c r="BJ1781" s="240"/>
      <c r="BK1781" s="240"/>
      <c r="BL1781" s="240"/>
      <c r="BM1781" s="240"/>
      <c r="BN1781" s="240"/>
      <c r="BO1781" s="240"/>
      <c r="BP1781" s="240"/>
      <c r="BQ1781" s="240"/>
      <c r="BR1781" s="240"/>
      <c r="BS1781" s="240"/>
      <c r="BT1781" s="240"/>
      <c r="BU1781" s="240"/>
      <c r="BV1781" s="240"/>
      <c r="BW1781" s="240"/>
      <c r="BX1781" s="240"/>
      <c r="BY1781" s="240">
        <v>2.4</v>
      </c>
      <c r="BZ1781" s="240"/>
      <c r="CA1781" s="240"/>
      <c r="CB1781" s="240"/>
      <c r="CC1781" s="240"/>
      <c r="CD1781" s="240" t="s">
        <v>1784</v>
      </c>
      <c r="CE1781" s="240">
        <v>20</v>
      </c>
      <c r="CF1781" s="240"/>
      <c r="CG1781" s="240"/>
      <c r="CH1781" s="240"/>
      <c r="CI1781" s="240"/>
      <c r="CJ1781" s="240"/>
      <c r="CK1781" s="240"/>
      <c r="CL1781" s="240"/>
      <c r="CM1781" s="240"/>
      <c r="CN1781" s="240"/>
      <c r="CO1781" s="240"/>
      <c r="CP1781" s="240"/>
      <c r="CQ1781" s="240"/>
      <c r="CR1781" s="240"/>
      <c r="CS1781" s="240"/>
      <c r="CT1781" s="240"/>
      <c r="CU1781" s="240"/>
      <c r="CV1781" s="240"/>
      <c r="CW1781" s="240"/>
      <c r="CX1781" s="271"/>
      <c r="CY1781" s="271"/>
      <c r="CZ1781" s="271"/>
      <c r="DA1781" s="271"/>
      <c r="DB1781" s="271"/>
      <c r="DC1781" s="271"/>
      <c r="DD1781" s="271"/>
      <c r="DE1781" s="271"/>
      <c r="DF1781" s="271"/>
      <c r="DG1781" s="271"/>
      <c r="DH1781" s="271"/>
      <c r="DI1781" s="271"/>
      <c r="DJ1781" s="271"/>
      <c r="DK1781" s="271"/>
      <c r="DL1781" s="271"/>
      <c r="DM1781" s="271"/>
      <c r="DN1781" s="271"/>
      <c r="DO1781" s="271"/>
      <c r="DP1781" s="271"/>
      <c r="DQ1781" s="271"/>
      <c r="DR1781" s="271"/>
      <c r="DS1781" s="271"/>
      <c r="DT1781" s="271"/>
      <c r="DU1781" s="271"/>
      <c r="DV1781" s="271"/>
      <c r="DW1781" s="271"/>
      <c r="DX1781" s="271"/>
      <c r="DY1781" s="271"/>
      <c r="DZ1781" s="271"/>
      <c r="EA1781" s="271"/>
      <c r="EB1781" s="271"/>
      <c r="EC1781" s="271"/>
      <c r="ED1781" s="271"/>
      <c r="EE1781" s="271"/>
      <c r="EF1781" s="271"/>
      <c r="EG1781" s="271"/>
      <c r="EH1781" s="271"/>
      <c r="EI1781" s="271"/>
      <c r="EJ1781" s="271"/>
      <c r="EK1781" s="271"/>
      <c r="EL1781" s="271"/>
      <c r="EM1781" s="271"/>
      <c r="EN1781" s="271"/>
      <c r="EO1781" s="271"/>
      <c r="EP1781" s="271"/>
      <c r="EQ1781" s="271"/>
      <c r="ER1781" s="271"/>
      <c r="ES1781" s="271"/>
      <c r="ET1781" s="271"/>
      <c r="EU1781" s="271"/>
      <c r="EV1781" s="271"/>
      <c r="EW1781" s="271"/>
      <c r="EX1781" s="271"/>
      <c r="EY1781" s="271"/>
      <c r="EZ1781" s="271"/>
      <c r="FA1781" s="271"/>
      <c r="FB1781" s="271"/>
      <c r="FC1781" s="271"/>
      <c r="FD1781" s="271"/>
      <c r="FE1781" s="271"/>
      <c r="FF1781" s="271"/>
      <c r="FG1781" s="271"/>
      <c r="FH1781" s="271"/>
      <c r="FI1781" s="271"/>
      <c r="FJ1781" s="271"/>
      <c r="FK1781" s="271"/>
      <c r="FL1781" s="271"/>
      <c r="FM1781" s="271"/>
      <c r="FN1781" s="271"/>
      <c r="FO1781" s="271"/>
      <c r="FP1781" s="271"/>
      <c r="FQ1781" s="271"/>
      <c r="FR1781" s="271"/>
      <c r="FS1781" s="271"/>
      <c r="FT1781" s="271"/>
      <c r="FU1781" s="271"/>
      <c r="FV1781" s="271"/>
      <c r="FW1781" s="271"/>
      <c r="FX1781" s="271"/>
      <c r="FY1781" s="271"/>
      <c r="FZ1781" s="271"/>
      <c r="GA1781" s="271"/>
      <c r="GB1781" s="271"/>
      <c r="GC1781" s="271"/>
      <c r="GD1781" s="271"/>
      <c r="GE1781" s="271"/>
      <c r="GF1781" s="271"/>
      <c r="GG1781" s="271"/>
      <c r="GH1781" s="271"/>
      <c r="GI1781" s="271"/>
      <c r="GJ1781" s="271"/>
      <c r="GK1781" s="271"/>
      <c r="GL1781" s="271"/>
      <c r="GM1781" s="271"/>
      <c r="GN1781" s="271"/>
      <c r="GO1781" s="271"/>
      <c r="GP1781" s="271"/>
      <c r="GQ1781" s="271"/>
      <c r="GR1781" s="271"/>
      <c r="GS1781" s="271"/>
      <c r="GT1781" s="271"/>
      <c r="GU1781" s="271"/>
      <c r="GV1781" s="271"/>
      <c r="GW1781" s="271"/>
      <c r="GX1781" s="271"/>
      <c r="GY1781" s="271"/>
      <c r="GZ1781" s="271"/>
      <c r="HA1781" s="271"/>
      <c r="HB1781" s="271"/>
      <c r="HC1781" s="271"/>
      <c r="HD1781" s="271"/>
      <c r="HE1781" s="271"/>
      <c r="HF1781" s="271"/>
      <c r="HG1781" s="271"/>
      <c r="HH1781" s="271"/>
      <c r="HI1781" s="271"/>
      <c r="HJ1781" s="271"/>
      <c r="HK1781" s="271"/>
      <c r="HL1781" s="271"/>
      <c r="HM1781" s="271"/>
      <c r="HN1781" s="271"/>
      <c r="HO1781" s="271"/>
      <c r="HP1781" s="271"/>
      <c r="HQ1781" s="271"/>
      <c r="HR1781" s="271"/>
      <c r="HS1781" s="271"/>
      <c r="HT1781" s="271"/>
      <c r="HU1781" s="271"/>
      <c r="HV1781" s="271"/>
      <c r="HW1781" s="271"/>
      <c r="HX1781" s="271"/>
      <c r="HY1781" s="271"/>
      <c r="HZ1781" s="271"/>
      <c r="IA1781" s="271"/>
      <c r="IB1781" s="271"/>
      <c r="IC1781" s="271"/>
      <c r="ID1781" s="271"/>
      <c r="IE1781" s="271"/>
      <c r="IF1781" s="271"/>
      <c r="IG1781" s="271"/>
      <c r="IH1781" s="271"/>
      <c r="II1781" s="271"/>
      <c r="IJ1781" s="271"/>
      <c r="IK1781" s="271"/>
      <c r="IL1781" s="271"/>
      <c r="IM1781" s="271"/>
      <c r="IN1781" s="271"/>
      <c r="IO1781" s="271"/>
      <c r="IP1781" s="271"/>
      <c r="IQ1781" s="271"/>
      <c r="IR1781" s="271"/>
      <c r="IS1781" s="271"/>
      <c r="IT1781" s="271"/>
      <c r="IU1781" s="271"/>
      <c r="IV1781" s="271"/>
    </row>
    <row r="1782" spans="1:256" s="332" customFormat="1" x14ac:dyDescent="0.2">
      <c r="A1782" s="240" t="s">
        <v>1624</v>
      </c>
      <c r="B1782" s="278">
        <v>39925.520833333336</v>
      </c>
      <c r="C1782" s="278"/>
      <c r="D1782" s="240" t="s">
        <v>1650</v>
      </c>
      <c r="E1782" s="240" t="s">
        <v>1651</v>
      </c>
      <c r="F1782" s="240"/>
      <c r="G1782" s="240">
        <v>70</v>
      </c>
      <c r="H1782" s="240"/>
      <c r="I1782" s="240"/>
      <c r="J1782" s="240"/>
      <c r="K1782" s="240"/>
      <c r="L1782" s="240"/>
      <c r="M1782" s="240"/>
      <c r="N1782" s="240" t="s">
        <v>1784</v>
      </c>
      <c r="O1782" s="240">
        <v>2</v>
      </c>
      <c r="P1782" s="240"/>
      <c r="Q1782" s="240">
        <v>16.899999999999999</v>
      </c>
      <c r="R1782" s="240"/>
      <c r="S1782" s="240">
        <v>0.186</v>
      </c>
      <c r="T1782" s="240"/>
      <c r="U1782" s="240">
        <v>0.76</v>
      </c>
      <c r="V1782" s="240"/>
      <c r="W1782" s="240">
        <v>14.5</v>
      </c>
      <c r="X1782" s="240"/>
      <c r="Y1782" s="240">
        <v>198</v>
      </c>
      <c r="Z1782" s="240"/>
      <c r="AA1782" s="240"/>
      <c r="AB1782" s="240"/>
      <c r="AC1782" s="240">
        <v>1570</v>
      </c>
      <c r="AD1782" s="240" t="s">
        <v>1784</v>
      </c>
      <c r="AE1782" s="240">
        <v>20</v>
      </c>
      <c r="AF1782" s="240" t="s">
        <v>1784</v>
      </c>
      <c r="AG1782" s="240">
        <v>20</v>
      </c>
      <c r="AH1782" s="240" t="s">
        <v>1784</v>
      </c>
      <c r="AI1782" s="240">
        <v>5</v>
      </c>
      <c r="AJ1782" s="240" t="s">
        <v>1784</v>
      </c>
      <c r="AK1782" s="240">
        <v>2.5</v>
      </c>
      <c r="AL1782" s="240"/>
      <c r="AM1782" s="240">
        <v>7.9399999999999995</v>
      </c>
      <c r="AN1782" s="240"/>
      <c r="AO1782" s="240">
        <v>265</v>
      </c>
      <c r="AP1782" s="240"/>
      <c r="AQ1782" s="240">
        <v>0.76</v>
      </c>
      <c r="AR1782" s="240"/>
      <c r="AS1782" s="240"/>
      <c r="AT1782" s="240"/>
      <c r="AU1782" s="240"/>
      <c r="AV1782" s="240"/>
      <c r="AW1782" s="240"/>
      <c r="AX1782" s="240"/>
      <c r="AY1782" s="240"/>
      <c r="AZ1782" s="240"/>
      <c r="BA1782" s="240">
        <v>3</v>
      </c>
      <c r="BB1782" s="240"/>
      <c r="BC1782" s="240"/>
      <c r="BD1782" s="240"/>
      <c r="BE1782" s="240"/>
      <c r="BF1782" s="240"/>
      <c r="BG1782" s="240"/>
      <c r="BH1782" s="240"/>
      <c r="BI1782" s="240"/>
      <c r="BJ1782" s="240"/>
      <c r="BK1782" s="240"/>
      <c r="BL1782" s="240"/>
      <c r="BM1782" s="240"/>
      <c r="BN1782" s="240"/>
      <c r="BO1782" s="240"/>
      <c r="BP1782" s="240"/>
      <c r="BQ1782" s="240"/>
      <c r="BR1782" s="240"/>
      <c r="BS1782" s="240"/>
      <c r="BT1782" s="240"/>
      <c r="BU1782" s="240"/>
      <c r="BV1782" s="240"/>
      <c r="BW1782" s="240"/>
      <c r="BX1782" s="240"/>
      <c r="BY1782" s="240">
        <v>4</v>
      </c>
      <c r="BZ1782" s="240"/>
      <c r="CA1782" s="240">
        <v>1.6</v>
      </c>
      <c r="CB1782" s="240" t="s">
        <v>1784</v>
      </c>
      <c r="CC1782" s="240">
        <v>0.25</v>
      </c>
      <c r="CD1782" s="240" t="s">
        <v>1784</v>
      </c>
      <c r="CE1782" s="240">
        <v>20</v>
      </c>
      <c r="CF1782" s="240"/>
      <c r="CG1782" s="240"/>
      <c r="CH1782" s="240"/>
      <c r="CI1782" s="240"/>
      <c r="CJ1782" s="240"/>
      <c r="CK1782" s="240"/>
      <c r="CL1782" s="240"/>
      <c r="CM1782" s="240"/>
      <c r="CN1782" s="240"/>
      <c r="CO1782" s="240"/>
      <c r="CP1782" s="240"/>
      <c r="CQ1782" s="240"/>
      <c r="CR1782" s="240"/>
      <c r="CS1782" s="240"/>
      <c r="CT1782" s="240"/>
      <c r="CU1782" s="240"/>
      <c r="CV1782" s="240"/>
      <c r="CW1782" s="240"/>
      <c r="CX1782" s="271"/>
      <c r="CY1782" s="271"/>
      <c r="CZ1782" s="271"/>
      <c r="DA1782" s="271"/>
      <c r="DB1782" s="271"/>
      <c r="DC1782" s="271"/>
      <c r="DD1782" s="271"/>
      <c r="DE1782" s="271"/>
      <c r="DF1782" s="271"/>
      <c r="DG1782" s="271"/>
      <c r="DH1782" s="271"/>
      <c r="DI1782" s="271"/>
      <c r="DJ1782" s="271"/>
      <c r="DK1782" s="271"/>
      <c r="DL1782" s="271"/>
      <c r="DM1782" s="271"/>
      <c r="DN1782" s="271"/>
      <c r="DO1782" s="271"/>
      <c r="DP1782" s="271"/>
      <c r="DQ1782" s="271"/>
      <c r="DR1782" s="271"/>
      <c r="DS1782" s="271"/>
      <c r="DT1782" s="271"/>
      <c r="DU1782" s="271"/>
      <c r="DV1782" s="271"/>
      <c r="DW1782" s="271"/>
      <c r="DX1782" s="271"/>
      <c r="DY1782" s="271"/>
      <c r="DZ1782" s="271"/>
      <c r="EA1782" s="271"/>
      <c r="EB1782" s="271"/>
      <c r="EC1782" s="271"/>
      <c r="ED1782" s="271"/>
      <c r="EE1782" s="271"/>
      <c r="EF1782" s="271"/>
      <c r="EG1782" s="271"/>
      <c r="EH1782" s="271"/>
      <c r="EI1782" s="271"/>
      <c r="EJ1782" s="271"/>
      <c r="EK1782" s="271"/>
      <c r="EL1782" s="271"/>
      <c r="EM1782" s="271"/>
      <c r="EN1782" s="271"/>
      <c r="EO1782" s="271"/>
      <c r="EP1782" s="271"/>
      <c r="EQ1782" s="271"/>
      <c r="ER1782" s="271"/>
      <c r="ES1782" s="271"/>
      <c r="ET1782" s="271"/>
      <c r="EU1782" s="271"/>
      <c r="EV1782" s="271"/>
      <c r="EW1782" s="271"/>
      <c r="EX1782" s="271"/>
      <c r="EY1782" s="271"/>
      <c r="EZ1782" s="271"/>
      <c r="FA1782" s="271"/>
      <c r="FB1782" s="271"/>
      <c r="FC1782" s="271"/>
      <c r="FD1782" s="271"/>
      <c r="FE1782" s="271"/>
      <c r="FF1782" s="271"/>
      <c r="FG1782" s="271"/>
      <c r="FH1782" s="271"/>
      <c r="FI1782" s="271"/>
      <c r="FJ1782" s="271"/>
      <c r="FK1782" s="271"/>
      <c r="FL1782" s="271"/>
      <c r="FM1782" s="271"/>
      <c r="FN1782" s="271"/>
      <c r="FO1782" s="271"/>
      <c r="FP1782" s="271"/>
      <c r="FQ1782" s="271"/>
      <c r="FR1782" s="271"/>
      <c r="FS1782" s="271"/>
      <c r="FT1782" s="271"/>
      <c r="FU1782" s="271"/>
      <c r="FV1782" s="271"/>
      <c r="FW1782" s="271"/>
      <c r="FX1782" s="271"/>
      <c r="FY1782" s="271"/>
      <c r="FZ1782" s="271"/>
      <c r="GA1782" s="271"/>
      <c r="GB1782" s="271"/>
      <c r="GC1782" s="271"/>
      <c r="GD1782" s="271"/>
      <c r="GE1782" s="271"/>
      <c r="GF1782" s="271"/>
      <c r="GG1782" s="271"/>
      <c r="GH1782" s="271"/>
      <c r="GI1782" s="271"/>
      <c r="GJ1782" s="271"/>
      <c r="GK1782" s="271"/>
      <c r="GL1782" s="271"/>
      <c r="GM1782" s="271"/>
      <c r="GN1782" s="271"/>
      <c r="GO1782" s="271"/>
      <c r="GP1782" s="271"/>
      <c r="GQ1782" s="271"/>
      <c r="GR1782" s="271"/>
      <c r="GS1782" s="271"/>
      <c r="GT1782" s="271"/>
      <c r="GU1782" s="271"/>
      <c r="GV1782" s="271"/>
      <c r="GW1782" s="271"/>
      <c r="GX1782" s="271"/>
      <c r="GY1782" s="271"/>
      <c r="GZ1782" s="271"/>
      <c r="HA1782" s="271"/>
      <c r="HB1782" s="271"/>
      <c r="HC1782" s="271"/>
      <c r="HD1782" s="271"/>
      <c r="HE1782" s="271"/>
      <c r="HF1782" s="271"/>
      <c r="HG1782" s="271"/>
      <c r="HH1782" s="271"/>
      <c r="HI1782" s="271"/>
      <c r="HJ1782" s="271"/>
      <c r="HK1782" s="271"/>
      <c r="HL1782" s="271"/>
      <c r="HM1782" s="271"/>
      <c r="HN1782" s="271"/>
      <c r="HO1782" s="271"/>
      <c r="HP1782" s="271"/>
      <c r="HQ1782" s="271"/>
      <c r="HR1782" s="271"/>
      <c r="HS1782" s="271"/>
      <c r="HT1782" s="271"/>
      <c r="HU1782" s="271"/>
      <c r="HV1782" s="271"/>
      <c r="HW1782" s="271"/>
      <c r="HX1782" s="271"/>
      <c r="HY1782" s="271"/>
      <c r="HZ1782" s="271"/>
      <c r="IA1782" s="271"/>
      <c r="IB1782" s="271"/>
      <c r="IC1782" s="271"/>
      <c r="ID1782" s="271"/>
      <c r="IE1782" s="271"/>
      <c r="IF1782" s="271"/>
      <c r="IG1782" s="271"/>
      <c r="IH1782" s="271"/>
      <c r="II1782" s="271"/>
      <c r="IJ1782" s="271"/>
      <c r="IK1782" s="271"/>
      <c r="IL1782" s="271"/>
      <c r="IM1782" s="271"/>
      <c r="IN1782" s="271"/>
      <c r="IO1782" s="271"/>
      <c r="IP1782" s="271"/>
      <c r="IQ1782" s="271"/>
      <c r="IR1782" s="271"/>
      <c r="IS1782" s="271"/>
      <c r="IT1782" s="271"/>
      <c r="IU1782" s="271"/>
      <c r="IV1782" s="271"/>
    </row>
    <row r="1783" spans="1:256" s="332" customFormat="1" x14ac:dyDescent="0.2">
      <c r="A1783" s="240" t="s">
        <v>1624</v>
      </c>
      <c r="B1783" s="278">
        <v>40009.541666666664</v>
      </c>
      <c r="C1783" s="278"/>
      <c r="D1783" s="240" t="s">
        <v>1652</v>
      </c>
      <c r="E1783" s="240" t="s">
        <v>1653</v>
      </c>
      <c r="F1783" s="240"/>
      <c r="G1783" s="240">
        <v>70</v>
      </c>
      <c r="H1783" s="240"/>
      <c r="I1783" s="240"/>
      <c r="J1783" s="240"/>
      <c r="K1783" s="240"/>
      <c r="L1783" s="240"/>
      <c r="M1783" s="240"/>
      <c r="N1783" s="240"/>
      <c r="O1783" s="240">
        <v>4.5</v>
      </c>
      <c r="P1783" s="240"/>
      <c r="Q1783" s="240">
        <v>32.799999999999997</v>
      </c>
      <c r="R1783" s="240"/>
      <c r="S1783" s="240"/>
      <c r="T1783" s="240"/>
      <c r="U1783" s="240">
        <v>0.82</v>
      </c>
      <c r="V1783" s="240"/>
      <c r="W1783" s="240"/>
      <c r="X1783" s="240"/>
      <c r="Y1783" s="240"/>
      <c r="Z1783" s="240"/>
      <c r="AA1783" s="240"/>
      <c r="AB1783" s="240"/>
      <c r="AC1783" s="240">
        <v>788</v>
      </c>
      <c r="AD1783" s="240" t="s">
        <v>1784</v>
      </c>
      <c r="AE1783" s="240">
        <v>20</v>
      </c>
      <c r="AF1783" s="240" t="s">
        <v>1784</v>
      </c>
      <c r="AG1783" s="240">
        <v>20</v>
      </c>
      <c r="AH1783" s="240"/>
      <c r="AI1783" s="240"/>
      <c r="AJ1783" s="240"/>
      <c r="AK1783" s="240"/>
      <c r="AL1783" s="240"/>
      <c r="AM1783" s="240">
        <v>7.59</v>
      </c>
      <c r="AN1783" s="240"/>
      <c r="AO1783" s="240">
        <v>78.3</v>
      </c>
      <c r="AP1783" s="240"/>
      <c r="AQ1783" s="240"/>
      <c r="AR1783" s="240"/>
      <c r="AS1783" s="240"/>
      <c r="AT1783" s="240"/>
      <c r="AU1783" s="240"/>
      <c r="AV1783" s="240"/>
      <c r="AW1783" s="240"/>
      <c r="AX1783" s="240"/>
      <c r="AY1783" s="240"/>
      <c r="AZ1783" s="240"/>
      <c r="BA1783" s="240">
        <v>11</v>
      </c>
      <c r="BB1783" s="240"/>
      <c r="BC1783" s="240"/>
      <c r="BD1783" s="240"/>
      <c r="BE1783" s="240"/>
      <c r="BF1783" s="240"/>
      <c r="BG1783" s="240"/>
      <c r="BH1783" s="240"/>
      <c r="BI1783" s="240"/>
      <c r="BJ1783" s="240"/>
      <c r="BK1783" s="240"/>
      <c r="BL1783" s="240"/>
      <c r="BM1783" s="240"/>
      <c r="BN1783" s="240"/>
      <c r="BO1783" s="240"/>
      <c r="BP1783" s="240"/>
      <c r="BQ1783" s="240"/>
      <c r="BR1783" s="240"/>
      <c r="BS1783" s="240"/>
      <c r="BT1783" s="240"/>
      <c r="BU1783" s="240"/>
      <c r="BV1783" s="240"/>
      <c r="BW1783" s="240"/>
      <c r="BX1783" s="240"/>
      <c r="BY1783" s="240">
        <v>2.1</v>
      </c>
      <c r="BZ1783" s="240"/>
      <c r="CA1783" s="240"/>
      <c r="CB1783" s="240"/>
      <c r="CC1783" s="240"/>
      <c r="CD1783" s="240" t="s">
        <v>1784</v>
      </c>
      <c r="CE1783" s="240">
        <v>20</v>
      </c>
      <c r="CF1783" s="240"/>
      <c r="CG1783" s="240"/>
      <c r="CH1783" s="240"/>
      <c r="CI1783" s="240"/>
      <c r="CJ1783" s="240"/>
      <c r="CK1783" s="240"/>
      <c r="CL1783" s="240"/>
      <c r="CM1783" s="240"/>
      <c r="CN1783" s="240"/>
      <c r="CO1783" s="240"/>
      <c r="CP1783" s="240"/>
      <c r="CQ1783" s="240"/>
      <c r="CR1783" s="240"/>
      <c r="CS1783" s="240"/>
      <c r="CT1783" s="240"/>
      <c r="CU1783" s="240"/>
      <c r="CV1783" s="240"/>
      <c r="CW1783" s="240"/>
      <c r="CX1783" s="271"/>
      <c r="CY1783" s="271"/>
      <c r="CZ1783" s="271"/>
      <c r="DA1783" s="271"/>
      <c r="DB1783" s="271"/>
      <c r="DC1783" s="271"/>
      <c r="DD1783" s="271"/>
      <c r="DE1783" s="271"/>
      <c r="DF1783" s="271"/>
      <c r="DG1783" s="271"/>
      <c r="DH1783" s="271"/>
      <c r="DI1783" s="271"/>
      <c r="DJ1783" s="271"/>
      <c r="DK1783" s="271"/>
      <c r="DL1783" s="271"/>
      <c r="DM1783" s="271"/>
      <c r="DN1783" s="271"/>
      <c r="DO1783" s="271"/>
      <c r="DP1783" s="271"/>
      <c r="DQ1783" s="271"/>
      <c r="DR1783" s="271"/>
      <c r="DS1783" s="271"/>
      <c r="DT1783" s="271"/>
      <c r="DU1783" s="271"/>
      <c r="DV1783" s="271"/>
      <c r="DW1783" s="271"/>
      <c r="DX1783" s="271"/>
      <c r="DY1783" s="271"/>
      <c r="DZ1783" s="271"/>
      <c r="EA1783" s="271"/>
      <c r="EB1783" s="271"/>
      <c r="EC1783" s="271"/>
      <c r="ED1783" s="271"/>
      <c r="EE1783" s="271"/>
      <c r="EF1783" s="271"/>
      <c r="EG1783" s="271"/>
      <c r="EH1783" s="271"/>
      <c r="EI1783" s="271"/>
      <c r="EJ1783" s="271"/>
      <c r="EK1783" s="271"/>
      <c r="EL1783" s="271"/>
      <c r="EM1783" s="271"/>
      <c r="EN1783" s="271"/>
      <c r="EO1783" s="271"/>
      <c r="EP1783" s="271"/>
      <c r="EQ1783" s="271"/>
      <c r="ER1783" s="271"/>
      <c r="ES1783" s="271"/>
      <c r="ET1783" s="271"/>
      <c r="EU1783" s="271"/>
      <c r="EV1783" s="271"/>
      <c r="EW1783" s="271"/>
      <c r="EX1783" s="271"/>
      <c r="EY1783" s="271"/>
      <c r="EZ1783" s="271"/>
      <c r="FA1783" s="271"/>
      <c r="FB1783" s="271"/>
      <c r="FC1783" s="271"/>
      <c r="FD1783" s="271"/>
      <c r="FE1783" s="271"/>
      <c r="FF1783" s="271"/>
      <c r="FG1783" s="271"/>
      <c r="FH1783" s="271"/>
      <c r="FI1783" s="271"/>
      <c r="FJ1783" s="271"/>
      <c r="FK1783" s="271"/>
      <c r="FL1783" s="271"/>
      <c r="FM1783" s="271"/>
      <c r="FN1783" s="271"/>
      <c r="FO1783" s="271"/>
      <c r="FP1783" s="271"/>
      <c r="FQ1783" s="271"/>
      <c r="FR1783" s="271"/>
      <c r="FS1783" s="271"/>
      <c r="FT1783" s="271"/>
      <c r="FU1783" s="271"/>
      <c r="FV1783" s="271"/>
      <c r="FW1783" s="271"/>
      <c r="FX1783" s="271"/>
      <c r="FY1783" s="271"/>
      <c r="FZ1783" s="271"/>
      <c r="GA1783" s="271"/>
      <c r="GB1783" s="271"/>
      <c r="GC1783" s="271"/>
      <c r="GD1783" s="271"/>
      <c r="GE1783" s="271"/>
      <c r="GF1783" s="271"/>
      <c r="GG1783" s="271"/>
      <c r="GH1783" s="271"/>
      <c r="GI1783" s="271"/>
      <c r="GJ1783" s="271"/>
      <c r="GK1783" s="271"/>
      <c r="GL1783" s="271"/>
      <c r="GM1783" s="271"/>
      <c r="GN1783" s="271"/>
      <c r="GO1783" s="271"/>
      <c r="GP1783" s="271"/>
      <c r="GQ1783" s="271"/>
      <c r="GR1783" s="271"/>
      <c r="GS1783" s="271"/>
      <c r="GT1783" s="271"/>
      <c r="GU1783" s="271"/>
      <c r="GV1783" s="271"/>
      <c r="GW1783" s="271"/>
      <c r="GX1783" s="271"/>
      <c r="GY1783" s="271"/>
      <c r="GZ1783" s="271"/>
      <c r="HA1783" s="271"/>
      <c r="HB1783" s="271"/>
      <c r="HC1783" s="271"/>
      <c r="HD1783" s="271"/>
      <c r="HE1783" s="271"/>
      <c r="HF1783" s="271"/>
      <c r="HG1783" s="271"/>
      <c r="HH1783" s="271"/>
      <c r="HI1783" s="271"/>
      <c r="HJ1783" s="271"/>
      <c r="HK1783" s="271"/>
      <c r="HL1783" s="271"/>
      <c r="HM1783" s="271"/>
      <c r="HN1783" s="271"/>
      <c r="HO1783" s="271"/>
      <c r="HP1783" s="271"/>
      <c r="HQ1783" s="271"/>
      <c r="HR1783" s="271"/>
      <c r="HS1783" s="271"/>
      <c r="HT1783" s="271"/>
      <c r="HU1783" s="271"/>
      <c r="HV1783" s="271"/>
      <c r="HW1783" s="271"/>
      <c r="HX1783" s="271"/>
      <c r="HY1783" s="271"/>
      <c r="HZ1783" s="271"/>
      <c r="IA1783" s="271"/>
      <c r="IB1783" s="271"/>
      <c r="IC1783" s="271"/>
      <c r="ID1783" s="271"/>
      <c r="IE1783" s="271"/>
      <c r="IF1783" s="271"/>
      <c r="IG1783" s="271"/>
      <c r="IH1783" s="271"/>
      <c r="II1783" s="271"/>
      <c r="IJ1783" s="271"/>
      <c r="IK1783" s="271"/>
      <c r="IL1783" s="271"/>
      <c r="IM1783" s="271"/>
      <c r="IN1783" s="271"/>
      <c r="IO1783" s="271"/>
      <c r="IP1783" s="271"/>
      <c r="IQ1783" s="271"/>
      <c r="IR1783" s="271"/>
      <c r="IS1783" s="271"/>
      <c r="IT1783" s="271"/>
      <c r="IU1783" s="271"/>
      <c r="IV1783" s="271"/>
    </row>
    <row r="1784" spans="1:256" s="332" customFormat="1" x14ac:dyDescent="0.2">
      <c r="A1784" s="240" t="s">
        <v>1624</v>
      </c>
      <c r="B1784" s="278">
        <v>40157.645833333336</v>
      </c>
      <c r="C1784" s="278"/>
      <c r="D1784" s="240" t="s">
        <v>1654</v>
      </c>
      <c r="E1784" s="240" t="s">
        <v>1655</v>
      </c>
      <c r="F1784" s="240"/>
      <c r="G1784" s="240">
        <v>70</v>
      </c>
      <c r="H1784" s="240"/>
      <c r="I1784" s="240"/>
      <c r="J1784" s="240"/>
      <c r="K1784" s="240"/>
      <c r="L1784" s="240"/>
      <c r="M1784" s="240"/>
      <c r="N1784" s="240"/>
      <c r="O1784" s="240">
        <v>72.5</v>
      </c>
      <c r="P1784" s="240"/>
      <c r="Q1784" s="240">
        <v>124</v>
      </c>
      <c r="R1784" s="240"/>
      <c r="S1784" s="240">
        <v>0.44400000000000001</v>
      </c>
      <c r="T1784" s="240"/>
      <c r="U1784" s="240">
        <v>1.18</v>
      </c>
      <c r="V1784" s="240"/>
      <c r="W1784" s="240">
        <v>25.3</v>
      </c>
      <c r="X1784" s="240"/>
      <c r="Y1784" s="240">
        <v>185</v>
      </c>
      <c r="Z1784" s="240"/>
      <c r="AA1784" s="240">
        <v>319</v>
      </c>
      <c r="AB1784" s="240"/>
      <c r="AC1784" s="240">
        <v>1600</v>
      </c>
      <c r="AD1784" s="240" t="s">
        <v>1784</v>
      </c>
      <c r="AE1784" s="240">
        <v>20</v>
      </c>
      <c r="AF1784" s="240" t="s">
        <v>1784</v>
      </c>
      <c r="AG1784" s="240">
        <v>20</v>
      </c>
      <c r="AH1784" s="240"/>
      <c r="AI1784" s="240">
        <v>41</v>
      </c>
      <c r="AJ1784" s="240" t="s">
        <v>1784</v>
      </c>
      <c r="AK1784" s="240">
        <v>2.5</v>
      </c>
      <c r="AL1784" s="240"/>
      <c r="AM1784" s="240">
        <v>7.9399999999999995</v>
      </c>
      <c r="AN1784" s="240"/>
      <c r="AO1784" s="240">
        <v>284</v>
      </c>
      <c r="AP1784" s="240"/>
      <c r="AQ1784" s="240"/>
      <c r="AR1784" s="240"/>
      <c r="AS1784" s="240"/>
      <c r="AT1784" s="240"/>
      <c r="AU1784" s="240"/>
      <c r="AV1784" s="240"/>
      <c r="AW1784" s="240"/>
      <c r="AX1784" s="240"/>
      <c r="AY1784" s="240"/>
      <c r="AZ1784" s="240"/>
      <c r="BA1784" s="240">
        <v>8</v>
      </c>
      <c r="BB1784" s="240"/>
      <c r="BC1784" s="240"/>
      <c r="BD1784" s="240"/>
      <c r="BE1784" s="240"/>
      <c r="BF1784" s="240"/>
      <c r="BG1784" s="240"/>
      <c r="BH1784" s="240"/>
      <c r="BI1784" s="240"/>
      <c r="BJ1784" s="240"/>
      <c r="BK1784" s="240"/>
      <c r="BL1784" s="240"/>
      <c r="BM1784" s="240"/>
      <c r="BN1784" s="240"/>
      <c r="BO1784" s="240"/>
      <c r="BP1784" s="240"/>
      <c r="BQ1784" s="240"/>
      <c r="BR1784" s="240"/>
      <c r="BS1784" s="240"/>
      <c r="BT1784" s="240"/>
      <c r="BU1784" s="240"/>
      <c r="BV1784" s="240"/>
      <c r="BW1784" s="240"/>
      <c r="BX1784" s="240"/>
      <c r="BY1784" s="240">
        <v>4.0999999999999996</v>
      </c>
      <c r="BZ1784" s="240"/>
      <c r="CA1784" s="240"/>
      <c r="CB1784" s="240"/>
      <c r="CC1784" s="240"/>
      <c r="CD1784" s="240" t="s">
        <v>1784</v>
      </c>
      <c r="CE1784" s="240">
        <v>20</v>
      </c>
      <c r="CF1784" s="240"/>
      <c r="CG1784" s="240"/>
      <c r="CH1784" s="240"/>
      <c r="CI1784" s="240"/>
      <c r="CJ1784" s="240"/>
      <c r="CK1784" s="240"/>
      <c r="CL1784" s="240"/>
      <c r="CM1784" s="240"/>
      <c r="CN1784" s="240"/>
      <c r="CO1784" s="240"/>
      <c r="CP1784" s="240"/>
      <c r="CQ1784" s="240"/>
      <c r="CR1784" s="240"/>
      <c r="CS1784" s="240"/>
      <c r="CT1784" s="240"/>
      <c r="CU1784" s="240"/>
      <c r="CV1784" s="240"/>
      <c r="CW1784" s="240"/>
      <c r="CX1784" s="271"/>
      <c r="CY1784" s="271"/>
      <c r="CZ1784" s="271"/>
      <c r="DA1784" s="271"/>
      <c r="DB1784" s="271"/>
      <c r="DC1784" s="271"/>
      <c r="DD1784" s="271"/>
      <c r="DE1784" s="271"/>
      <c r="DF1784" s="271"/>
      <c r="DG1784" s="271"/>
      <c r="DH1784" s="271"/>
      <c r="DI1784" s="271"/>
      <c r="DJ1784" s="271"/>
      <c r="DK1784" s="271"/>
      <c r="DL1784" s="271"/>
      <c r="DM1784" s="271"/>
      <c r="DN1784" s="271"/>
      <c r="DO1784" s="271"/>
      <c r="DP1784" s="271"/>
      <c r="DQ1784" s="271"/>
      <c r="DR1784" s="271"/>
      <c r="DS1784" s="271"/>
      <c r="DT1784" s="271"/>
      <c r="DU1784" s="271"/>
      <c r="DV1784" s="271"/>
      <c r="DW1784" s="271"/>
      <c r="DX1784" s="271"/>
      <c r="DY1784" s="271"/>
      <c r="DZ1784" s="271"/>
      <c r="EA1784" s="271"/>
      <c r="EB1784" s="271"/>
      <c r="EC1784" s="271"/>
      <c r="ED1784" s="271"/>
      <c r="EE1784" s="271"/>
      <c r="EF1784" s="271"/>
      <c r="EG1784" s="271"/>
      <c r="EH1784" s="271"/>
      <c r="EI1784" s="271"/>
      <c r="EJ1784" s="271"/>
      <c r="EK1784" s="271"/>
      <c r="EL1784" s="271"/>
      <c r="EM1784" s="271"/>
      <c r="EN1784" s="271"/>
      <c r="EO1784" s="271"/>
      <c r="EP1784" s="271"/>
      <c r="EQ1784" s="271"/>
      <c r="ER1784" s="271"/>
      <c r="ES1784" s="271"/>
      <c r="ET1784" s="271"/>
      <c r="EU1784" s="271"/>
      <c r="EV1784" s="271"/>
      <c r="EW1784" s="271"/>
      <c r="EX1784" s="271"/>
      <c r="EY1784" s="271"/>
      <c r="EZ1784" s="271"/>
      <c r="FA1784" s="271"/>
      <c r="FB1784" s="271"/>
      <c r="FC1784" s="271"/>
      <c r="FD1784" s="271"/>
      <c r="FE1784" s="271"/>
      <c r="FF1784" s="271"/>
      <c r="FG1784" s="271"/>
      <c r="FH1784" s="271"/>
      <c r="FI1784" s="271"/>
      <c r="FJ1784" s="271"/>
      <c r="FK1784" s="271"/>
      <c r="FL1784" s="271"/>
      <c r="FM1784" s="271"/>
      <c r="FN1784" s="271"/>
      <c r="FO1784" s="271"/>
      <c r="FP1784" s="271"/>
      <c r="FQ1784" s="271"/>
      <c r="FR1784" s="271"/>
      <c r="FS1784" s="271"/>
      <c r="FT1784" s="271"/>
      <c r="FU1784" s="271"/>
      <c r="FV1784" s="271"/>
      <c r="FW1784" s="271"/>
      <c r="FX1784" s="271"/>
      <c r="FY1784" s="271"/>
      <c r="FZ1784" s="271"/>
      <c r="GA1784" s="271"/>
      <c r="GB1784" s="271"/>
      <c r="GC1784" s="271"/>
      <c r="GD1784" s="271"/>
      <c r="GE1784" s="271"/>
      <c r="GF1784" s="271"/>
      <c r="GG1784" s="271"/>
      <c r="GH1784" s="271"/>
      <c r="GI1784" s="271"/>
      <c r="GJ1784" s="271"/>
      <c r="GK1784" s="271"/>
      <c r="GL1784" s="271"/>
      <c r="GM1784" s="271"/>
      <c r="GN1784" s="271"/>
      <c r="GO1784" s="271"/>
      <c r="GP1784" s="271"/>
      <c r="GQ1784" s="271"/>
      <c r="GR1784" s="271"/>
      <c r="GS1784" s="271"/>
      <c r="GT1784" s="271"/>
      <c r="GU1784" s="271"/>
      <c r="GV1784" s="271"/>
      <c r="GW1784" s="271"/>
      <c r="GX1784" s="271"/>
      <c r="GY1784" s="271"/>
      <c r="GZ1784" s="271"/>
      <c r="HA1784" s="271"/>
      <c r="HB1784" s="271"/>
      <c r="HC1784" s="271"/>
      <c r="HD1784" s="271"/>
      <c r="HE1784" s="271"/>
      <c r="HF1784" s="271"/>
      <c r="HG1784" s="271"/>
      <c r="HH1784" s="271"/>
      <c r="HI1784" s="271"/>
      <c r="HJ1784" s="271"/>
      <c r="HK1784" s="271"/>
      <c r="HL1784" s="271"/>
      <c r="HM1784" s="271"/>
      <c r="HN1784" s="271"/>
      <c r="HO1784" s="271"/>
      <c r="HP1784" s="271"/>
      <c r="HQ1784" s="271"/>
      <c r="HR1784" s="271"/>
      <c r="HS1784" s="271"/>
      <c r="HT1784" s="271"/>
      <c r="HU1784" s="271"/>
      <c r="HV1784" s="271"/>
      <c r="HW1784" s="271"/>
      <c r="HX1784" s="271"/>
      <c r="HY1784" s="271"/>
      <c r="HZ1784" s="271"/>
      <c r="IA1784" s="271"/>
      <c r="IB1784" s="271"/>
      <c r="IC1784" s="271"/>
      <c r="ID1784" s="271"/>
      <c r="IE1784" s="271"/>
      <c r="IF1784" s="271"/>
      <c r="IG1784" s="271"/>
      <c r="IH1784" s="271"/>
      <c r="II1784" s="271"/>
      <c r="IJ1784" s="271"/>
      <c r="IK1784" s="271"/>
      <c r="IL1784" s="271"/>
      <c r="IM1784" s="271"/>
      <c r="IN1784" s="271"/>
      <c r="IO1784" s="271"/>
      <c r="IP1784" s="271"/>
      <c r="IQ1784" s="271"/>
      <c r="IR1784" s="271"/>
      <c r="IS1784" s="271"/>
      <c r="IT1784" s="271"/>
      <c r="IU1784" s="271"/>
      <c r="IV1784" s="271"/>
    </row>
    <row r="1785" spans="1:256" s="332" customFormat="1" x14ac:dyDescent="0.2">
      <c r="A1785" s="240" t="s">
        <v>1624</v>
      </c>
      <c r="B1785" s="278">
        <v>40203.416666666664</v>
      </c>
      <c r="C1785" s="278"/>
      <c r="D1785" s="240" t="s">
        <v>1656</v>
      </c>
      <c r="E1785" s="240" t="s">
        <v>1657</v>
      </c>
      <c r="F1785" s="240"/>
      <c r="G1785" s="240">
        <v>70</v>
      </c>
      <c r="H1785" s="240"/>
      <c r="I1785" s="240"/>
      <c r="J1785" s="240"/>
      <c r="K1785" s="240"/>
      <c r="L1785" s="240"/>
      <c r="M1785" s="240"/>
      <c r="N1785" s="240"/>
      <c r="O1785" s="240">
        <v>134</v>
      </c>
      <c r="P1785" s="240"/>
      <c r="Q1785" s="240">
        <v>220</v>
      </c>
      <c r="R1785" s="240"/>
      <c r="S1785" s="240">
        <v>0.14599999999999999</v>
      </c>
      <c r="T1785" s="240"/>
      <c r="U1785" s="240">
        <v>0.78</v>
      </c>
      <c r="V1785" s="240"/>
      <c r="W1785" s="240">
        <v>36.6</v>
      </c>
      <c r="X1785" s="240"/>
      <c r="Y1785" s="240">
        <v>313</v>
      </c>
      <c r="Z1785" s="240"/>
      <c r="AA1785" s="240">
        <v>561</v>
      </c>
      <c r="AB1785" s="240"/>
      <c r="AC1785" s="240">
        <v>2260</v>
      </c>
      <c r="AD1785" s="240" t="s">
        <v>1784</v>
      </c>
      <c r="AE1785" s="240">
        <v>20</v>
      </c>
      <c r="AF1785" s="240"/>
      <c r="AG1785" s="240">
        <v>43</v>
      </c>
      <c r="AH1785" s="240"/>
      <c r="AI1785" s="240">
        <v>46</v>
      </c>
      <c r="AJ1785" s="240" t="s">
        <v>1784</v>
      </c>
      <c r="AK1785" s="240">
        <v>2.5</v>
      </c>
      <c r="AL1785" s="240"/>
      <c r="AM1785" s="240">
        <v>7.72</v>
      </c>
      <c r="AN1785" s="240"/>
      <c r="AO1785" s="240">
        <v>242</v>
      </c>
      <c r="AP1785" s="240"/>
      <c r="AQ1785" s="240">
        <v>37</v>
      </c>
      <c r="AR1785" s="240"/>
      <c r="AS1785" s="240"/>
      <c r="AT1785" s="240"/>
      <c r="AU1785" s="240"/>
      <c r="AV1785" s="240"/>
      <c r="AW1785" s="240"/>
      <c r="AX1785" s="240"/>
      <c r="AY1785" s="240"/>
      <c r="AZ1785" s="240"/>
      <c r="BA1785" s="240">
        <v>7</v>
      </c>
      <c r="BB1785" s="240"/>
      <c r="BC1785" s="240"/>
      <c r="BD1785" s="240"/>
      <c r="BE1785" s="240"/>
      <c r="BF1785" s="240"/>
      <c r="BG1785" s="240"/>
      <c r="BH1785" s="240"/>
      <c r="BI1785" s="240"/>
      <c r="BJ1785" s="240"/>
      <c r="BK1785" s="240"/>
      <c r="BL1785" s="240"/>
      <c r="BM1785" s="240"/>
      <c r="BN1785" s="240"/>
      <c r="BO1785" s="240"/>
      <c r="BP1785" s="240"/>
      <c r="BQ1785" s="240"/>
      <c r="BR1785" s="240"/>
      <c r="BS1785" s="240"/>
      <c r="BT1785" s="240"/>
      <c r="BU1785" s="240"/>
      <c r="BV1785" s="240"/>
      <c r="BW1785" s="240"/>
      <c r="BX1785" s="240"/>
      <c r="BY1785" s="240">
        <v>5.0999999999999996</v>
      </c>
      <c r="BZ1785" s="240"/>
      <c r="CA1785" s="240">
        <v>35</v>
      </c>
      <c r="CB1785" s="240" t="s">
        <v>1784</v>
      </c>
      <c r="CC1785" s="240">
        <v>0.25</v>
      </c>
      <c r="CD1785" s="240" t="s">
        <v>1784</v>
      </c>
      <c r="CE1785" s="240">
        <v>20</v>
      </c>
      <c r="CF1785" s="240"/>
      <c r="CG1785" s="240"/>
      <c r="CH1785" s="240"/>
      <c r="CI1785" s="240"/>
      <c r="CJ1785" s="240"/>
      <c r="CK1785" s="240"/>
      <c r="CL1785" s="240"/>
      <c r="CM1785" s="240"/>
      <c r="CN1785" s="240"/>
      <c r="CO1785" s="240"/>
      <c r="CP1785" s="240"/>
      <c r="CQ1785" s="240"/>
      <c r="CR1785" s="240"/>
      <c r="CS1785" s="240"/>
      <c r="CT1785" s="240"/>
      <c r="CU1785" s="240"/>
      <c r="CV1785" s="240"/>
      <c r="CW1785" s="240"/>
      <c r="CX1785" s="271"/>
      <c r="CY1785" s="271"/>
      <c r="CZ1785" s="271"/>
      <c r="DA1785" s="271"/>
      <c r="DB1785" s="271"/>
      <c r="DC1785" s="271"/>
      <c r="DD1785" s="271"/>
      <c r="DE1785" s="271"/>
      <c r="DF1785" s="271"/>
      <c r="DG1785" s="271"/>
      <c r="DH1785" s="271"/>
      <c r="DI1785" s="271"/>
      <c r="DJ1785" s="271"/>
      <c r="DK1785" s="271"/>
      <c r="DL1785" s="271"/>
      <c r="DM1785" s="271"/>
      <c r="DN1785" s="271"/>
      <c r="DO1785" s="271"/>
      <c r="DP1785" s="271"/>
      <c r="DQ1785" s="271"/>
      <c r="DR1785" s="271"/>
      <c r="DS1785" s="271"/>
      <c r="DT1785" s="271"/>
      <c r="DU1785" s="271"/>
      <c r="DV1785" s="271"/>
      <c r="DW1785" s="271"/>
      <c r="DX1785" s="271"/>
      <c r="DY1785" s="271"/>
      <c r="DZ1785" s="271"/>
      <c r="EA1785" s="271"/>
      <c r="EB1785" s="271"/>
      <c r="EC1785" s="271"/>
      <c r="ED1785" s="271"/>
      <c r="EE1785" s="271"/>
      <c r="EF1785" s="271"/>
      <c r="EG1785" s="271"/>
      <c r="EH1785" s="271"/>
      <c r="EI1785" s="271"/>
      <c r="EJ1785" s="271"/>
      <c r="EK1785" s="271"/>
      <c r="EL1785" s="271"/>
      <c r="EM1785" s="271"/>
      <c r="EN1785" s="271"/>
      <c r="EO1785" s="271"/>
      <c r="EP1785" s="271"/>
      <c r="EQ1785" s="271"/>
      <c r="ER1785" s="271"/>
      <c r="ES1785" s="271"/>
      <c r="ET1785" s="271"/>
      <c r="EU1785" s="271"/>
      <c r="EV1785" s="271"/>
      <c r="EW1785" s="271"/>
      <c r="EX1785" s="271"/>
      <c r="EY1785" s="271"/>
      <c r="EZ1785" s="271"/>
      <c r="FA1785" s="271"/>
      <c r="FB1785" s="271"/>
      <c r="FC1785" s="271"/>
      <c r="FD1785" s="271"/>
      <c r="FE1785" s="271"/>
      <c r="FF1785" s="271"/>
      <c r="FG1785" s="271"/>
      <c r="FH1785" s="271"/>
      <c r="FI1785" s="271"/>
      <c r="FJ1785" s="271"/>
      <c r="FK1785" s="271"/>
      <c r="FL1785" s="271"/>
      <c r="FM1785" s="271"/>
      <c r="FN1785" s="271"/>
      <c r="FO1785" s="271"/>
      <c r="FP1785" s="271"/>
      <c r="FQ1785" s="271"/>
      <c r="FR1785" s="271"/>
      <c r="FS1785" s="271"/>
      <c r="FT1785" s="271"/>
      <c r="FU1785" s="271"/>
      <c r="FV1785" s="271"/>
      <c r="FW1785" s="271"/>
      <c r="FX1785" s="271"/>
      <c r="FY1785" s="271"/>
      <c r="FZ1785" s="271"/>
      <c r="GA1785" s="271"/>
      <c r="GB1785" s="271"/>
      <c r="GC1785" s="271"/>
      <c r="GD1785" s="271"/>
      <c r="GE1785" s="271"/>
      <c r="GF1785" s="271"/>
      <c r="GG1785" s="271"/>
      <c r="GH1785" s="271"/>
      <c r="GI1785" s="271"/>
      <c r="GJ1785" s="271"/>
      <c r="GK1785" s="271"/>
      <c r="GL1785" s="271"/>
      <c r="GM1785" s="271"/>
      <c r="GN1785" s="271"/>
      <c r="GO1785" s="271"/>
      <c r="GP1785" s="271"/>
      <c r="GQ1785" s="271"/>
      <c r="GR1785" s="271"/>
      <c r="GS1785" s="271"/>
      <c r="GT1785" s="271"/>
      <c r="GU1785" s="271"/>
      <c r="GV1785" s="271"/>
      <c r="GW1785" s="271"/>
      <c r="GX1785" s="271"/>
      <c r="GY1785" s="271"/>
      <c r="GZ1785" s="271"/>
      <c r="HA1785" s="271"/>
      <c r="HB1785" s="271"/>
      <c r="HC1785" s="271"/>
      <c r="HD1785" s="271"/>
      <c r="HE1785" s="271"/>
      <c r="HF1785" s="271"/>
      <c r="HG1785" s="271"/>
      <c r="HH1785" s="271"/>
      <c r="HI1785" s="271"/>
      <c r="HJ1785" s="271"/>
      <c r="HK1785" s="271"/>
      <c r="HL1785" s="271"/>
      <c r="HM1785" s="271"/>
      <c r="HN1785" s="271"/>
      <c r="HO1785" s="271"/>
      <c r="HP1785" s="271"/>
      <c r="HQ1785" s="271"/>
      <c r="HR1785" s="271"/>
      <c r="HS1785" s="271"/>
      <c r="HT1785" s="271"/>
      <c r="HU1785" s="271"/>
      <c r="HV1785" s="271"/>
      <c r="HW1785" s="271"/>
      <c r="HX1785" s="271"/>
      <c r="HY1785" s="271"/>
      <c r="HZ1785" s="271"/>
      <c r="IA1785" s="271"/>
      <c r="IB1785" s="271"/>
      <c r="IC1785" s="271"/>
      <c r="ID1785" s="271"/>
      <c r="IE1785" s="271"/>
      <c r="IF1785" s="271"/>
      <c r="IG1785" s="271"/>
      <c r="IH1785" s="271"/>
      <c r="II1785" s="271"/>
      <c r="IJ1785" s="271"/>
      <c r="IK1785" s="271"/>
      <c r="IL1785" s="271"/>
      <c r="IM1785" s="271"/>
      <c r="IN1785" s="271"/>
      <c r="IO1785" s="271"/>
      <c r="IP1785" s="271"/>
      <c r="IQ1785" s="271"/>
      <c r="IR1785" s="271"/>
      <c r="IS1785" s="271"/>
      <c r="IT1785" s="271"/>
      <c r="IU1785" s="271"/>
      <c r="IV1785" s="271"/>
    </row>
    <row r="1786" spans="1:256" s="332" customFormat="1" x14ac:dyDescent="0.2">
      <c r="A1786" s="240" t="s">
        <v>1624</v>
      </c>
      <c r="B1786" s="278">
        <v>40276.458333333336</v>
      </c>
      <c r="C1786" s="278"/>
      <c r="D1786" s="240" t="s">
        <v>1658</v>
      </c>
      <c r="E1786" s="240" t="s">
        <v>1659</v>
      </c>
      <c r="F1786" s="240"/>
      <c r="G1786" s="240">
        <v>70</v>
      </c>
      <c r="H1786" s="240"/>
      <c r="I1786" s="240"/>
      <c r="J1786" s="240"/>
      <c r="K1786" s="240"/>
      <c r="L1786" s="240"/>
      <c r="M1786" s="240"/>
      <c r="N1786" s="240"/>
      <c r="O1786" s="240">
        <v>29.1</v>
      </c>
      <c r="P1786" s="240"/>
      <c r="Q1786" s="240">
        <v>62.9</v>
      </c>
      <c r="R1786" s="240"/>
      <c r="S1786" s="240">
        <v>5.8000000000000003E-2</v>
      </c>
      <c r="T1786" s="240"/>
      <c r="U1786" s="240">
        <v>0.84</v>
      </c>
      <c r="V1786" s="240"/>
      <c r="W1786" s="240">
        <v>23.1</v>
      </c>
      <c r="X1786" s="240"/>
      <c r="Y1786" s="240">
        <v>155</v>
      </c>
      <c r="Z1786" s="240"/>
      <c r="AA1786" s="240">
        <v>263</v>
      </c>
      <c r="AB1786" s="240"/>
      <c r="AC1786" s="240">
        <v>1330</v>
      </c>
      <c r="AD1786" s="240" t="s">
        <v>1784</v>
      </c>
      <c r="AE1786" s="240">
        <v>20</v>
      </c>
      <c r="AF1786" s="240" t="s">
        <v>1784</v>
      </c>
      <c r="AG1786" s="240">
        <v>20</v>
      </c>
      <c r="AH1786" s="240" t="s">
        <v>1784</v>
      </c>
      <c r="AI1786" s="240">
        <v>5</v>
      </c>
      <c r="AJ1786" s="240" t="s">
        <v>1784</v>
      </c>
      <c r="AK1786" s="240">
        <v>2.5</v>
      </c>
      <c r="AL1786" s="240"/>
      <c r="AM1786" s="240">
        <v>8.08</v>
      </c>
      <c r="AN1786" s="240"/>
      <c r="AO1786" s="240">
        <v>226</v>
      </c>
      <c r="AP1786" s="240"/>
      <c r="AQ1786" s="240">
        <v>9.6</v>
      </c>
      <c r="AR1786" s="240"/>
      <c r="AS1786" s="240"/>
      <c r="AT1786" s="240"/>
      <c r="AU1786" s="240"/>
      <c r="AV1786" s="240"/>
      <c r="AW1786" s="240"/>
      <c r="AX1786" s="240"/>
      <c r="AY1786" s="240"/>
      <c r="AZ1786" s="240"/>
      <c r="BA1786" s="240">
        <v>4</v>
      </c>
      <c r="BB1786" s="240"/>
      <c r="BC1786" s="240"/>
      <c r="BD1786" s="240"/>
      <c r="BE1786" s="240"/>
      <c r="BF1786" s="240"/>
      <c r="BG1786" s="240"/>
      <c r="BH1786" s="240"/>
      <c r="BI1786" s="240"/>
      <c r="BJ1786" s="240"/>
      <c r="BK1786" s="240"/>
      <c r="BL1786" s="240"/>
      <c r="BM1786" s="240"/>
      <c r="BN1786" s="240"/>
      <c r="BO1786" s="240"/>
      <c r="BP1786" s="240"/>
      <c r="BQ1786" s="240"/>
      <c r="BR1786" s="240"/>
      <c r="BS1786" s="240"/>
      <c r="BT1786" s="240"/>
      <c r="BU1786" s="240"/>
      <c r="BV1786" s="240"/>
      <c r="BW1786" s="240"/>
      <c r="BX1786" s="240" t="s">
        <v>1784</v>
      </c>
      <c r="BY1786" s="240">
        <v>1.9</v>
      </c>
      <c r="BZ1786" s="240"/>
      <c r="CA1786" s="240">
        <v>13</v>
      </c>
      <c r="CB1786" s="240"/>
      <c r="CC1786" s="240">
        <v>0.42</v>
      </c>
      <c r="CD1786" s="240" t="s">
        <v>1784</v>
      </c>
      <c r="CE1786" s="240">
        <v>20</v>
      </c>
      <c r="CF1786" s="240"/>
      <c r="CG1786" s="240"/>
      <c r="CH1786" s="240"/>
      <c r="CI1786" s="240"/>
      <c r="CJ1786" s="240"/>
      <c r="CK1786" s="240"/>
      <c r="CL1786" s="240"/>
      <c r="CM1786" s="240"/>
      <c r="CN1786" s="240"/>
      <c r="CO1786" s="240"/>
      <c r="CP1786" s="240"/>
      <c r="CQ1786" s="240"/>
      <c r="CR1786" s="240"/>
      <c r="CS1786" s="240"/>
      <c r="CT1786" s="240"/>
      <c r="CU1786" s="240"/>
      <c r="CV1786" s="240"/>
      <c r="CW1786" s="240"/>
      <c r="CX1786" s="271"/>
      <c r="CY1786" s="271"/>
      <c r="CZ1786" s="271"/>
      <c r="DA1786" s="271"/>
      <c r="DB1786" s="271"/>
      <c r="DC1786" s="271"/>
      <c r="DD1786" s="271"/>
      <c r="DE1786" s="271"/>
      <c r="DF1786" s="271"/>
      <c r="DG1786" s="271"/>
      <c r="DH1786" s="271"/>
      <c r="DI1786" s="271"/>
      <c r="DJ1786" s="271"/>
      <c r="DK1786" s="271"/>
      <c r="DL1786" s="271"/>
      <c r="DM1786" s="271"/>
      <c r="DN1786" s="271"/>
      <c r="DO1786" s="271"/>
      <c r="DP1786" s="271"/>
      <c r="DQ1786" s="271"/>
      <c r="DR1786" s="271"/>
      <c r="DS1786" s="271"/>
      <c r="DT1786" s="271"/>
      <c r="DU1786" s="271"/>
      <c r="DV1786" s="271"/>
      <c r="DW1786" s="271"/>
      <c r="DX1786" s="271"/>
      <c r="DY1786" s="271"/>
      <c r="DZ1786" s="271"/>
      <c r="EA1786" s="271"/>
      <c r="EB1786" s="271"/>
      <c r="EC1786" s="271"/>
      <c r="ED1786" s="271"/>
      <c r="EE1786" s="271"/>
      <c r="EF1786" s="271"/>
      <c r="EG1786" s="271"/>
      <c r="EH1786" s="271"/>
      <c r="EI1786" s="271"/>
      <c r="EJ1786" s="271"/>
      <c r="EK1786" s="271"/>
      <c r="EL1786" s="271"/>
      <c r="EM1786" s="271"/>
      <c r="EN1786" s="271"/>
      <c r="EO1786" s="271"/>
      <c r="EP1786" s="271"/>
      <c r="EQ1786" s="271"/>
      <c r="ER1786" s="271"/>
      <c r="ES1786" s="271"/>
      <c r="ET1786" s="271"/>
      <c r="EU1786" s="271"/>
      <c r="EV1786" s="271"/>
      <c r="EW1786" s="271"/>
      <c r="EX1786" s="271"/>
      <c r="EY1786" s="271"/>
      <c r="EZ1786" s="271"/>
      <c r="FA1786" s="271"/>
      <c r="FB1786" s="271"/>
      <c r="FC1786" s="271"/>
      <c r="FD1786" s="271"/>
      <c r="FE1786" s="271"/>
      <c r="FF1786" s="271"/>
      <c r="FG1786" s="271"/>
      <c r="FH1786" s="271"/>
      <c r="FI1786" s="271"/>
      <c r="FJ1786" s="271"/>
      <c r="FK1786" s="271"/>
      <c r="FL1786" s="271"/>
      <c r="FM1786" s="271"/>
      <c r="FN1786" s="271"/>
      <c r="FO1786" s="271"/>
      <c r="FP1786" s="271"/>
      <c r="FQ1786" s="271"/>
      <c r="FR1786" s="271"/>
      <c r="FS1786" s="271"/>
      <c r="FT1786" s="271"/>
      <c r="FU1786" s="271"/>
      <c r="FV1786" s="271"/>
      <c r="FW1786" s="271"/>
      <c r="FX1786" s="271"/>
      <c r="FY1786" s="271"/>
      <c r="FZ1786" s="271"/>
      <c r="GA1786" s="271"/>
      <c r="GB1786" s="271"/>
      <c r="GC1786" s="271"/>
      <c r="GD1786" s="271"/>
      <c r="GE1786" s="271"/>
      <c r="GF1786" s="271"/>
      <c r="GG1786" s="271"/>
      <c r="GH1786" s="271"/>
      <c r="GI1786" s="271"/>
      <c r="GJ1786" s="271"/>
      <c r="GK1786" s="271"/>
      <c r="GL1786" s="271"/>
      <c r="GM1786" s="271"/>
      <c r="GN1786" s="271"/>
      <c r="GO1786" s="271"/>
      <c r="GP1786" s="271"/>
      <c r="GQ1786" s="271"/>
      <c r="GR1786" s="271"/>
      <c r="GS1786" s="271"/>
      <c r="GT1786" s="271"/>
      <c r="GU1786" s="271"/>
      <c r="GV1786" s="271"/>
      <c r="GW1786" s="271"/>
      <c r="GX1786" s="271"/>
      <c r="GY1786" s="271"/>
      <c r="GZ1786" s="271"/>
      <c r="HA1786" s="271"/>
      <c r="HB1786" s="271"/>
      <c r="HC1786" s="271"/>
      <c r="HD1786" s="271"/>
      <c r="HE1786" s="271"/>
      <c r="HF1786" s="271"/>
      <c r="HG1786" s="271"/>
      <c r="HH1786" s="271"/>
      <c r="HI1786" s="271"/>
      <c r="HJ1786" s="271"/>
      <c r="HK1786" s="271"/>
      <c r="HL1786" s="271"/>
      <c r="HM1786" s="271"/>
      <c r="HN1786" s="271"/>
      <c r="HO1786" s="271"/>
      <c r="HP1786" s="271"/>
      <c r="HQ1786" s="271"/>
      <c r="HR1786" s="271"/>
      <c r="HS1786" s="271"/>
      <c r="HT1786" s="271"/>
      <c r="HU1786" s="271"/>
      <c r="HV1786" s="271"/>
      <c r="HW1786" s="271"/>
      <c r="HX1786" s="271"/>
      <c r="HY1786" s="271"/>
      <c r="HZ1786" s="271"/>
      <c r="IA1786" s="271"/>
      <c r="IB1786" s="271"/>
      <c r="IC1786" s="271"/>
      <c r="ID1786" s="271"/>
      <c r="IE1786" s="271"/>
      <c r="IF1786" s="271"/>
      <c r="IG1786" s="271"/>
      <c r="IH1786" s="271"/>
      <c r="II1786" s="271"/>
      <c r="IJ1786" s="271"/>
      <c r="IK1786" s="271"/>
      <c r="IL1786" s="271"/>
      <c r="IM1786" s="271"/>
      <c r="IN1786" s="271"/>
      <c r="IO1786" s="271"/>
      <c r="IP1786" s="271"/>
      <c r="IQ1786" s="271"/>
      <c r="IR1786" s="271"/>
      <c r="IS1786" s="271"/>
      <c r="IT1786" s="271"/>
      <c r="IU1786" s="271"/>
      <c r="IV1786" s="271"/>
    </row>
    <row r="1787" spans="1:256" s="332" customFormat="1" x14ac:dyDescent="0.2">
      <c r="A1787" s="240" t="s">
        <v>1624</v>
      </c>
      <c r="B1787" s="278">
        <v>40422.447916666664</v>
      </c>
      <c r="C1787" s="278"/>
      <c r="D1787" s="240" t="s">
        <v>1660</v>
      </c>
      <c r="E1787" s="240" t="s">
        <v>1661</v>
      </c>
      <c r="F1787" s="240"/>
      <c r="G1787" s="240">
        <v>70</v>
      </c>
      <c r="H1787" s="240"/>
      <c r="I1787" s="240"/>
      <c r="J1787" s="240"/>
      <c r="K1787" s="240"/>
      <c r="L1787" s="240"/>
      <c r="M1787" s="240"/>
      <c r="N1787" s="240"/>
      <c r="O1787" s="240">
        <v>3.9</v>
      </c>
      <c r="P1787" s="240"/>
      <c r="Q1787" s="240">
        <v>39.9</v>
      </c>
      <c r="R1787" s="240"/>
      <c r="S1787" s="240">
        <v>3.6999999999999998E-2</v>
      </c>
      <c r="T1787" s="240"/>
      <c r="U1787" s="240">
        <v>0.69</v>
      </c>
      <c r="V1787" s="240"/>
      <c r="W1787" s="240">
        <v>7.4</v>
      </c>
      <c r="X1787" s="240"/>
      <c r="Y1787" s="240">
        <v>40.6</v>
      </c>
      <c r="Z1787" s="240"/>
      <c r="AA1787" s="240">
        <v>70.599999999999994</v>
      </c>
      <c r="AB1787" s="240"/>
      <c r="AC1787" s="240">
        <v>403</v>
      </c>
      <c r="AD1787" s="240" t="s">
        <v>1784</v>
      </c>
      <c r="AE1787" s="240">
        <v>20</v>
      </c>
      <c r="AF1787" s="240" t="s">
        <v>1784</v>
      </c>
      <c r="AG1787" s="240">
        <v>20</v>
      </c>
      <c r="AH1787" s="240" t="s">
        <v>1784</v>
      </c>
      <c r="AI1787" s="240">
        <v>5</v>
      </c>
      <c r="AJ1787" s="240" t="s">
        <v>1784</v>
      </c>
      <c r="AK1787" s="240">
        <v>2.5</v>
      </c>
      <c r="AL1787" s="240"/>
      <c r="AM1787" s="240">
        <v>7.57</v>
      </c>
      <c r="AN1787" s="240"/>
      <c r="AO1787" s="240">
        <v>67.2</v>
      </c>
      <c r="AP1787" s="240"/>
      <c r="AQ1787" s="240">
        <v>0.45</v>
      </c>
      <c r="AR1787" s="240"/>
      <c r="AS1787" s="240"/>
      <c r="AT1787" s="240"/>
      <c r="AU1787" s="240"/>
      <c r="AV1787" s="240"/>
      <c r="AW1787" s="240"/>
      <c r="AX1787" s="240"/>
      <c r="AY1787" s="240"/>
      <c r="AZ1787" s="240"/>
      <c r="BA1787" s="240">
        <v>12</v>
      </c>
      <c r="BB1787" s="240"/>
      <c r="BC1787" s="240"/>
      <c r="BD1787" s="240"/>
      <c r="BE1787" s="240"/>
      <c r="BF1787" s="240"/>
      <c r="BG1787" s="240"/>
      <c r="BH1787" s="240"/>
      <c r="BI1787" s="240"/>
      <c r="BJ1787" s="240"/>
      <c r="BK1787" s="240"/>
      <c r="BL1787" s="240"/>
      <c r="BM1787" s="240"/>
      <c r="BN1787" s="240"/>
      <c r="BO1787" s="240"/>
      <c r="BP1787" s="240"/>
      <c r="BQ1787" s="240"/>
      <c r="BR1787" s="240"/>
      <c r="BS1787" s="240"/>
      <c r="BT1787" s="240"/>
      <c r="BU1787" s="240"/>
      <c r="BV1787" s="240"/>
      <c r="BW1787" s="240"/>
      <c r="BX1787" s="240"/>
      <c r="BY1787" s="240">
        <v>5.0999999999999996</v>
      </c>
      <c r="BZ1787" s="240"/>
      <c r="CA1787" s="240">
        <v>2.1</v>
      </c>
      <c r="CB1787" s="240" t="s">
        <v>1784</v>
      </c>
      <c r="CC1787" s="240">
        <v>0.25</v>
      </c>
      <c r="CD1787" s="240" t="s">
        <v>1784</v>
      </c>
      <c r="CE1787" s="240">
        <v>20</v>
      </c>
      <c r="CF1787" s="240"/>
      <c r="CG1787" s="240"/>
      <c r="CH1787" s="240"/>
      <c r="CI1787" s="240"/>
      <c r="CJ1787" s="240"/>
      <c r="CK1787" s="240"/>
      <c r="CL1787" s="240"/>
      <c r="CM1787" s="240"/>
      <c r="CN1787" s="240"/>
      <c r="CO1787" s="240"/>
      <c r="CP1787" s="240"/>
      <c r="CQ1787" s="240"/>
      <c r="CR1787" s="240"/>
      <c r="CS1787" s="240"/>
      <c r="CT1787" s="240"/>
      <c r="CU1787" s="240"/>
      <c r="CV1787" s="240"/>
      <c r="CW1787" s="240"/>
      <c r="CX1787" s="271"/>
      <c r="CY1787" s="271"/>
      <c r="CZ1787" s="271"/>
      <c r="DA1787" s="271"/>
      <c r="DB1787" s="271"/>
      <c r="DC1787" s="271"/>
      <c r="DD1787" s="271"/>
      <c r="DE1787" s="271"/>
      <c r="DF1787" s="271"/>
      <c r="DG1787" s="271"/>
      <c r="DH1787" s="271"/>
      <c r="DI1787" s="271"/>
      <c r="DJ1787" s="271"/>
      <c r="DK1787" s="271"/>
      <c r="DL1787" s="271"/>
      <c r="DM1787" s="271"/>
      <c r="DN1787" s="271"/>
      <c r="DO1787" s="271"/>
      <c r="DP1787" s="271"/>
      <c r="DQ1787" s="271"/>
      <c r="DR1787" s="271"/>
      <c r="DS1787" s="271"/>
      <c r="DT1787" s="271"/>
      <c r="DU1787" s="271"/>
      <c r="DV1787" s="271"/>
      <c r="DW1787" s="271"/>
      <c r="DX1787" s="271"/>
      <c r="DY1787" s="271"/>
      <c r="DZ1787" s="271"/>
      <c r="EA1787" s="271"/>
      <c r="EB1787" s="271"/>
      <c r="EC1787" s="271"/>
      <c r="ED1787" s="271"/>
      <c r="EE1787" s="271"/>
      <c r="EF1787" s="271"/>
      <c r="EG1787" s="271"/>
      <c r="EH1787" s="271"/>
      <c r="EI1787" s="271"/>
      <c r="EJ1787" s="271"/>
      <c r="EK1787" s="271"/>
      <c r="EL1787" s="271"/>
      <c r="EM1787" s="271"/>
      <c r="EN1787" s="271"/>
      <c r="EO1787" s="271"/>
      <c r="EP1787" s="271"/>
      <c r="EQ1787" s="271"/>
      <c r="ER1787" s="271"/>
      <c r="ES1787" s="271"/>
      <c r="ET1787" s="271"/>
      <c r="EU1787" s="271"/>
      <c r="EV1787" s="271"/>
      <c r="EW1787" s="271"/>
      <c r="EX1787" s="271"/>
      <c r="EY1787" s="271"/>
      <c r="EZ1787" s="271"/>
      <c r="FA1787" s="271"/>
      <c r="FB1787" s="271"/>
      <c r="FC1787" s="271"/>
      <c r="FD1787" s="271"/>
      <c r="FE1787" s="271"/>
      <c r="FF1787" s="271"/>
      <c r="FG1787" s="271"/>
      <c r="FH1787" s="271"/>
      <c r="FI1787" s="271"/>
      <c r="FJ1787" s="271"/>
      <c r="FK1787" s="271"/>
      <c r="FL1787" s="271"/>
      <c r="FM1787" s="271"/>
      <c r="FN1787" s="271"/>
      <c r="FO1787" s="271"/>
      <c r="FP1787" s="271"/>
      <c r="FQ1787" s="271"/>
      <c r="FR1787" s="271"/>
      <c r="FS1787" s="271"/>
      <c r="FT1787" s="271"/>
      <c r="FU1787" s="271"/>
      <c r="FV1787" s="271"/>
      <c r="FW1787" s="271"/>
      <c r="FX1787" s="271"/>
      <c r="FY1787" s="271"/>
      <c r="FZ1787" s="271"/>
      <c r="GA1787" s="271"/>
      <c r="GB1787" s="271"/>
      <c r="GC1787" s="271"/>
      <c r="GD1787" s="271"/>
      <c r="GE1787" s="271"/>
      <c r="GF1787" s="271"/>
      <c r="GG1787" s="271"/>
      <c r="GH1787" s="271"/>
      <c r="GI1787" s="271"/>
      <c r="GJ1787" s="271"/>
      <c r="GK1787" s="271"/>
      <c r="GL1787" s="271"/>
      <c r="GM1787" s="271"/>
      <c r="GN1787" s="271"/>
      <c r="GO1787" s="271"/>
      <c r="GP1787" s="271"/>
      <c r="GQ1787" s="271"/>
      <c r="GR1787" s="271"/>
      <c r="GS1787" s="271"/>
      <c r="GT1787" s="271"/>
      <c r="GU1787" s="271"/>
      <c r="GV1787" s="271"/>
      <c r="GW1787" s="271"/>
      <c r="GX1787" s="271"/>
      <c r="GY1787" s="271"/>
      <c r="GZ1787" s="271"/>
      <c r="HA1787" s="271"/>
      <c r="HB1787" s="271"/>
      <c r="HC1787" s="271"/>
      <c r="HD1787" s="271"/>
      <c r="HE1787" s="271"/>
      <c r="HF1787" s="271"/>
      <c r="HG1787" s="271"/>
      <c r="HH1787" s="271"/>
      <c r="HI1787" s="271"/>
      <c r="HJ1787" s="271"/>
      <c r="HK1787" s="271"/>
      <c r="HL1787" s="271"/>
      <c r="HM1787" s="271"/>
      <c r="HN1787" s="271"/>
      <c r="HO1787" s="271"/>
      <c r="HP1787" s="271"/>
      <c r="HQ1787" s="271"/>
      <c r="HR1787" s="271"/>
      <c r="HS1787" s="271"/>
      <c r="HT1787" s="271"/>
      <c r="HU1787" s="271"/>
      <c r="HV1787" s="271"/>
      <c r="HW1787" s="271"/>
      <c r="HX1787" s="271"/>
      <c r="HY1787" s="271"/>
      <c r="HZ1787" s="271"/>
      <c r="IA1787" s="271"/>
      <c r="IB1787" s="271"/>
      <c r="IC1787" s="271"/>
      <c r="ID1787" s="271"/>
      <c r="IE1787" s="271"/>
      <c r="IF1787" s="271"/>
      <c r="IG1787" s="271"/>
      <c r="IH1787" s="271"/>
      <c r="II1787" s="271"/>
      <c r="IJ1787" s="271"/>
      <c r="IK1787" s="271"/>
      <c r="IL1787" s="271"/>
      <c r="IM1787" s="271"/>
      <c r="IN1787" s="271"/>
      <c r="IO1787" s="271"/>
      <c r="IP1787" s="271"/>
      <c r="IQ1787" s="271"/>
      <c r="IR1787" s="271"/>
      <c r="IS1787" s="271"/>
      <c r="IT1787" s="271"/>
      <c r="IU1787" s="271"/>
      <c r="IV1787" s="271"/>
    </row>
    <row r="1788" spans="1:256" s="332" customFormat="1" x14ac:dyDescent="0.2">
      <c r="A1788" s="240" t="s">
        <v>1624</v>
      </c>
      <c r="B1788" s="278">
        <v>40477.635416666664</v>
      </c>
      <c r="C1788" s="278"/>
      <c r="D1788" s="240" t="s">
        <v>1662</v>
      </c>
      <c r="E1788" s="240" t="s">
        <v>1663</v>
      </c>
      <c r="F1788" s="240"/>
      <c r="G1788" s="240">
        <v>70</v>
      </c>
      <c r="H1788" s="240"/>
      <c r="I1788" s="240"/>
      <c r="J1788" s="240"/>
      <c r="K1788" s="240"/>
      <c r="L1788" s="240"/>
      <c r="M1788" s="240"/>
      <c r="N1788" s="240" t="s">
        <v>1784</v>
      </c>
      <c r="O1788" s="240">
        <v>3</v>
      </c>
      <c r="P1788" s="240"/>
      <c r="Q1788" s="240">
        <v>28</v>
      </c>
      <c r="R1788" s="240"/>
      <c r="S1788" s="240">
        <v>6.0999999999999999E-2</v>
      </c>
      <c r="T1788" s="240"/>
      <c r="U1788" s="240">
        <v>0.61</v>
      </c>
      <c r="V1788" s="240"/>
      <c r="W1788" s="240">
        <v>8.8000000000000007</v>
      </c>
      <c r="X1788" s="240"/>
      <c r="Y1788" s="240">
        <v>54.2</v>
      </c>
      <c r="Z1788" s="240"/>
      <c r="AA1788" s="240">
        <v>89.3</v>
      </c>
      <c r="AB1788" s="240"/>
      <c r="AC1788" s="240">
        <v>499</v>
      </c>
      <c r="AD1788" s="240" t="s">
        <v>1784</v>
      </c>
      <c r="AE1788" s="240">
        <v>20</v>
      </c>
      <c r="AF1788" s="240" t="s">
        <v>1784</v>
      </c>
      <c r="AG1788" s="240">
        <v>20</v>
      </c>
      <c r="AH1788" s="240" t="s">
        <v>1784</v>
      </c>
      <c r="AI1788" s="240">
        <v>5</v>
      </c>
      <c r="AJ1788" s="240" t="s">
        <v>1784</v>
      </c>
      <c r="AK1788" s="240">
        <v>2.5</v>
      </c>
      <c r="AL1788" s="240"/>
      <c r="AM1788" s="240">
        <v>7.74</v>
      </c>
      <c r="AN1788" s="240"/>
      <c r="AO1788" s="240">
        <v>83.4</v>
      </c>
      <c r="AP1788" s="240"/>
      <c r="AQ1788" s="240"/>
      <c r="AR1788" s="240"/>
      <c r="AS1788" s="240"/>
      <c r="AT1788" s="240"/>
      <c r="AU1788" s="240"/>
      <c r="AV1788" s="240"/>
      <c r="AW1788" s="240"/>
      <c r="AX1788" s="240"/>
      <c r="AY1788" s="240"/>
      <c r="AZ1788" s="240"/>
      <c r="BA1788" s="240">
        <v>19</v>
      </c>
      <c r="BB1788" s="240"/>
      <c r="BC1788" s="240">
        <v>26.8</v>
      </c>
      <c r="BD1788" s="240" t="s">
        <v>1784</v>
      </c>
      <c r="BE1788" s="240">
        <v>0.05</v>
      </c>
      <c r="BF1788" s="240"/>
      <c r="BG1788" s="240">
        <v>7</v>
      </c>
      <c r="BH1788" s="240"/>
      <c r="BI1788" s="240">
        <v>11.2</v>
      </c>
      <c r="BJ1788" s="240"/>
      <c r="BK1788" s="240">
        <v>1.1000000000000001</v>
      </c>
      <c r="BL1788" s="240"/>
      <c r="BM1788" s="240">
        <v>27</v>
      </c>
      <c r="BN1788" s="240"/>
      <c r="BO1788" s="240">
        <v>0.124</v>
      </c>
      <c r="BP1788" s="240"/>
      <c r="BQ1788" s="240"/>
      <c r="BR1788" s="240"/>
      <c r="BS1788" s="240"/>
      <c r="BT1788" s="240"/>
      <c r="BU1788" s="240">
        <v>113</v>
      </c>
      <c r="BV1788" s="240"/>
      <c r="BW1788" s="240"/>
      <c r="BX1788" s="240"/>
      <c r="BY1788" s="240">
        <v>2.4</v>
      </c>
      <c r="BZ1788" s="240"/>
      <c r="CA1788" s="240"/>
      <c r="CB1788" s="240"/>
      <c r="CC1788" s="240"/>
      <c r="CD1788" s="240" t="s">
        <v>1784</v>
      </c>
      <c r="CE1788" s="240">
        <v>20</v>
      </c>
      <c r="CF1788" s="240"/>
      <c r="CG1788" s="240"/>
      <c r="CH1788" s="240"/>
      <c r="CI1788" s="240"/>
      <c r="CJ1788" s="240"/>
      <c r="CK1788" s="240"/>
      <c r="CL1788" s="240"/>
      <c r="CM1788" s="240"/>
      <c r="CN1788" s="240"/>
      <c r="CO1788" s="240">
        <v>1.2</v>
      </c>
      <c r="CP1788" s="240"/>
      <c r="CQ1788" s="240">
        <v>2</v>
      </c>
      <c r="CR1788" s="240"/>
      <c r="CS1788" s="240"/>
      <c r="CT1788" s="240"/>
      <c r="CU1788" s="240"/>
      <c r="CV1788" s="240"/>
      <c r="CW1788" s="240">
        <v>3</v>
      </c>
      <c r="CX1788" s="271"/>
      <c r="CY1788" s="271"/>
      <c r="CZ1788" s="271"/>
      <c r="DA1788" s="271"/>
      <c r="DB1788" s="271"/>
      <c r="DC1788" s="271"/>
      <c r="DD1788" s="271"/>
      <c r="DE1788" s="271"/>
      <c r="DF1788" s="271"/>
      <c r="DG1788" s="271"/>
      <c r="DH1788" s="271"/>
      <c r="DI1788" s="271"/>
      <c r="DJ1788" s="271"/>
      <c r="DK1788" s="271"/>
      <c r="DL1788" s="271"/>
      <c r="DM1788" s="271"/>
      <c r="DN1788" s="271"/>
      <c r="DO1788" s="271"/>
      <c r="DP1788" s="271"/>
      <c r="DQ1788" s="271"/>
      <c r="DR1788" s="271"/>
      <c r="DS1788" s="271"/>
      <c r="DT1788" s="271"/>
      <c r="DU1788" s="271"/>
      <c r="DV1788" s="271"/>
      <c r="DW1788" s="271"/>
      <c r="DX1788" s="271"/>
      <c r="DY1788" s="271"/>
      <c r="DZ1788" s="271"/>
      <c r="EA1788" s="271"/>
      <c r="EB1788" s="271"/>
      <c r="EC1788" s="271"/>
      <c r="ED1788" s="271"/>
      <c r="EE1788" s="271"/>
      <c r="EF1788" s="271"/>
      <c r="EG1788" s="271"/>
      <c r="EH1788" s="271"/>
      <c r="EI1788" s="271"/>
      <c r="EJ1788" s="271"/>
      <c r="EK1788" s="271"/>
      <c r="EL1788" s="271"/>
      <c r="EM1788" s="271"/>
      <c r="EN1788" s="271"/>
      <c r="EO1788" s="271"/>
      <c r="EP1788" s="271"/>
      <c r="EQ1788" s="271"/>
      <c r="ER1788" s="271"/>
      <c r="ES1788" s="271"/>
      <c r="ET1788" s="271"/>
      <c r="EU1788" s="271"/>
      <c r="EV1788" s="271"/>
      <c r="EW1788" s="271"/>
      <c r="EX1788" s="271"/>
      <c r="EY1788" s="271"/>
      <c r="EZ1788" s="271"/>
      <c r="FA1788" s="271"/>
      <c r="FB1788" s="271"/>
      <c r="FC1788" s="271"/>
      <c r="FD1788" s="271"/>
      <c r="FE1788" s="271"/>
      <c r="FF1788" s="271"/>
      <c r="FG1788" s="271"/>
      <c r="FH1788" s="271"/>
      <c r="FI1788" s="271"/>
      <c r="FJ1788" s="271"/>
      <c r="FK1788" s="271"/>
      <c r="FL1788" s="271"/>
      <c r="FM1788" s="271"/>
      <c r="FN1788" s="271"/>
      <c r="FO1788" s="271"/>
      <c r="FP1788" s="271"/>
      <c r="FQ1788" s="271"/>
      <c r="FR1788" s="271"/>
      <c r="FS1788" s="271"/>
      <c r="FT1788" s="271"/>
      <c r="FU1788" s="271"/>
      <c r="FV1788" s="271"/>
      <c r="FW1788" s="271"/>
      <c r="FX1788" s="271"/>
      <c r="FY1788" s="271"/>
      <c r="FZ1788" s="271"/>
      <c r="GA1788" s="271"/>
      <c r="GB1788" s="271"/>
      <c r="GC1788" s="271"/>
      <c r="GD1788" s="271"/>
      <c r="GE1788" s="271"/>
      <c r="GF1788" s="271"/>
      <c r="GG1788" s="271"/>
      <c r="GH1788" s="271"/>
      <c r="GI1788" s="271"/>
      <c r="GJ1788" s="271"/>
      <c r="GK1788" s="271"/>
      <c r="GL1788" s="271"/>
      <c r="GM1788" s="271"/>
      <c r="GN1788" s="271"/>
      <c r="GO1788" s="271"/>
      <c r="GP1788" s="271"/>
      <c r="GQ1788" s="271"/>
      <c r="GR1788" s="271"/>
      <c r="GS1788" s="271"/>
      <c r="GT1788" s="271"/>
      <c r="GU1788" s="271"/>
      <c r="GV1788" s="271"/>
      <c r="GW1788" s="271"/>
      <c r="GX1788" s="271"/>
      <c r="GY1788" s="271"/>
      <c r="GZ1788" s="271"/>
      <c r="HA1788" s="271"/>
      <c r="HB1788" s="271"/>
      <c r="HC1788" s="271"/>
      <c r="HD1788" s="271"/>
      <c r="HE1788" s="271"/>
      <c r="HF1788" s="271"/>
      <c r="HG1788" s="271"/>
      <c r="HH1788" s="271"/>
      <c r="HI1788" s="271"/>
      <c r="HJ1788" s="271"/>
      <c r="HK1788" s="271"/>
      <c r="HL1788" s="271"/>
      <c r="HM1788" s="271"/>
      <c r="HN1788" s="271"/>
      <c r="HO1788" s="271"/>
      <c r="HP1788" s="271"/>
      <c r="HQ1788" s="271"/>
      <c r="HR1788" s="271"/>
      <c r="HS1788" s="271"/>
      <c r="HT1788" s="271"/>
      <c r="HU1788" s="271"/>
      <c r="HV1788" s="271"/>
      <c r="HW1788" s="271"/>
      <c r="HX1788" s="271"/>
      <c r="HY1788" s="271"/>
      <c r="HZ1788" s="271"/>
      <c r="IA1788" s="271"/>
      <c r="IB1788" s="271"/>
      <c r="IC1788" s="271"/>
      <c r="ID1788" s="271"/>
      <c r="IE1788" s="271"/>
      <c r="IF1788" s="271"/>
      <c r="IG1788" s="271"/>
      <c r="IH1788" s="271"/>
      <c r="II1788" s="271"/>
      <c r="IJ1788" s="271"/>
      <c r="IK1788" s="271"/>
      <c r="IL1788" s="271"/>
      <c r="IM1788" s="271"/>
      <c r="IN1788" s="271"/>
      <c r="IO1788" s="271"/>
      <c r="IP1788" s="271"/>
      <c r="IQ1788" s="271"/>
      <c r="IR1788" s="271"/>
      <c r="IS1788" s="271"/>
      <c r="IT1788" s="271"/>
      <c r="IU1788" s="271"/>
      <c r="IV1788" s="271"/>
    </row>
    <row r="1789" spans="1:256" s="332" customFormat="1" x14ac:dyDescent="0.2">
      <c r="A1789" s="271" t="s">
        <v>1624</v>
      </c>
      <c r="B1789" s="272">
        <v>40592.447916666664</v>
      </c>
      <c r="C1789" s="271"/>
      <c r="D1789" s="271" t="s">
        <v>1664</v>
      </c>
      <c r="E1789" s="271"/>
      <c r="F1789" s="271"/>
      <c r="G1789" s="271">
        <v>70</v>
      </c>
      <c r="H1789" s="271"/>
      <c r="I1789" s="271"/>
      <c r="J1789" s="271"/>
      <c r="K1789" s="271"/>
      <c r="L1789" s="271"/>
      <c r="M1789" s="271"/>
      <c r="N1789" s="271"/>
      <c r="O1789" s="271">
        <v>104</v>
      </c>
      <c r="P1789" s="271"/>
      <c r="Q1789" s="271">
        <v>180</v>
      </c>
      <c r="R1789" s="271"/>
      <c r="S1789" s="271"/>
      <c r="T1789" s="271"/>
      <c r="U1789" s="271">
        <v>0.77</v>
      </c>
      <c r="V1789" s="271"/>
      <c r="W1789" s="271"/>
      <c r="X1789" s="271"/>
      <c r="Y1789" s="271"/>
      <c r="Z1789" s="271"/>
      <c r="AA1789" s="271"/>
      <c r="AB1789" s="271"/>
      <c r="AC1789" s="271">
        <v>2260</v>
      </c>
      <c r="AD1789" s="271" t="s">
        <v>1784</v>
      </c>
      <c r="AE1789" s="271">
        <v>20</v>
      </c>
      <c r="AF1789" s="271"/>
      <c r="AG1789" s="271">
        <v>60</v>
      </c>
      <c r="AH1789" s="271"/>
      <c r="AI1789" s="271"/>
      <c r="AJ1789" s="271"/>
      <c r="AK1789" s="271"/>
      <c r="AL1789" s="271"/>
      <c r="AM1789" s="271">
        <v>7.52</v>
      </c>
      <c r="AN1789" s="271"/>
      <c r="AO1789" s="271">
        <v>164</v>
      </c>
      <c r="AP1789" s="271"/>
      <c r="AQ1789" s="271"/>
      <c r="AR1789" s="271"/>
      <c r="AS1789" s="271"/>
      <c r="AT1789" s="271"/>
      <c r="AU1789" s="271"/>
      <c r="AV1789" s="271"/>
      <c r="AW1789" s="271"/>
      <c r="AX1789" s="271"/>
      <c r="AY1789" s="271"/>
      <c r="AZ1789" s="271"/>
      <c r="BA1789" s="271">
        <v>16</v>
      </c>
      <c r="BB1789" s="271"/>
      <c r="BC1789" s="271"/>
      <c r="BD1789" s="271"/>
      <c r="BE1789" s="271"/>
      <c r="BF1789" s="271"/>
      <c r="BG1789" s="271"/>
      <c r="BH1789" s="271"/>
      <c r="BI1789" s="271"/>
      <c r="BJ1789" s="271"/>
      <c r="BK1789" s="271"/>
      <c r="BL1789" s="271"/>
      <c r="BM1789" s="271"/>
      <c r="BN1789" s="271"/>
      <c r="BO1789" s="271"/>
      <c r="BP1789" s="271"/>
      <c r="BQ1789" s="271"/>
      <c r="BR1789" s="271"/>
      <c r="BS1789" s="271"/>
      <c r="BT1789" s="271"/>
      <c r="BU1789" s="271"/>
      <c r="BV1789" s="271"/>
      <c r="BW1789" s="271"/>
      <c r="BX1789" s="271"/>
      <c r="BY1789" s="271">
        <v>4.3</v>
      </c>
      <c r="BZ1789" s="271"/>
      <c r="CA1789" s="271"/>
      <c r="CB1789" s="271"/>
      <c r="CC1789" s="271"/>
      <c r="CD1789" s="271" t="s">
        <v>1784</v>
      </c>
      <c r="CE1789" s="271">
        <v>20</v>
      </c>
      <c r="CF1789" s="271"/>
      <c r="CG1789" s="271"/>
      <c r="CH1789" s="271"/>
      <c r="CI1789" s="271"/>
      <c r="CJ1789" s="271"/>
      <c r="CK1789" s="271"/>
      <c r="CL1789" s="271"/>
      <c r="CM1789" s="271"/>
      <c r="CN1789" s="271"/>
      <c r="CO1789" s="271"/>
      <c r="CP1789" s="271"/>
      <c r="CQ1789" s="271"/>
      <c r="CR1789" s="271"/>
      <c r="CS1789" s="271"/>
      <c r="CT1789" s="271"/>
      <c r="CU1789" s="271"/>
      <c r="CV1789" s="271"/>
      <c r="CW1789" s="271"/>
      <c r="CX1789" s="271"/>
      <c r="CY1789" s="271"/>
      <c r="CZ1789" s="271"/>
      <c r="DA1789" s="271"/>
      <c r="DB1789" s="271"/>
      <c r="DC1789" s="271"/>
      <c r="DD1789" s="271"/>
      <c r="DE1789" s="271"/>
      <c r="DF1789" s="271"/>
      <c r="DG1789" s="271"/>
      <c r="DH1789" s="271"/>
      <c r="DI1789" s="271"/>
      <c r="DJ1789" s="271"/>
      <c r="DK1789" s="271"/>
      <c r="DL1789" s="271"/>
      <c r="DM1789" s="271"/>
      <c r="DN1789" s="271"/>
      <c r="DO1789" s="271"/>
      <c r="DP1789" s="271"/>
      <c r="DQ1789" s="271"/>
      <c r="DR1789" s="271"/>
      <c r="DS1789" s="271"/>
      <c r="DT1789" s="271"/>
      <c r="DU1789" s="271"/>
      <c r="DV1789" s="271"/>
      <c r="DW1789" s="271"/>
      <c r="DX1789" s="271"/>
      <c r="DY1789" s="271"/>
      <c r="DZ1789" s="271"/>
      <c r="EA1789" s="271"/>
      <c r="EB1789" s="271"/>
      <c r="EC1789" s="271"/>
      <c r="ED1789" s="271"/>
      <c r="EE1789" s="271"/>
      <c r="EF1789" s="271"/>
      <c r="EG1789" s="271"/>
      <c r="EH1789" s="271"/>
      <c r="EI1789" s="271"/>
      <c r="EJ1789" s="271"/>
      <c r="EK1789" s="271"/>
      <c r="EL1789" s="271"/>
      <c r="EM1789" s="271"/>
      <c r="EN1789" s="271"/>
      <c r="EO1789" s="271"/>
      <c r="EP1789" s="271"/>
      <c r="EQ1789" s="271"/>
      <c r="ER1789" s="271"/>
      <c r="ES1789" s="271"/>
      <c r="ET1789" s="271"/>
      <c r="EU1789" s="271"/>
      <c r="EV1789" s="271"/>
      <c r="EW1789" s="271"/>
      <c r="EX1789" s="271"/>
      <c r="EY1789" s="271"/>
      <c r="EZ1789" s="271"/>
      <c r="FA1789" s="271"/>
      <c r="FB1789" s="271"/>
      <c r="FC1789" s="271"/>
      <c r="FD1789" s="271"/>
      <c r="FE1789" s="271"/>
      <c r="FF1789" s="271"/>
      <c r="FG1789" s="271"/>
      <c r="FH1789" s="271"/>
      <c r="FI1789" s="271"/>
      <c r="FJ1789" s="271"/>
      <c r="FK1789" s="271"/>
      <c r="FL1789" s="271"/>
      <c r="FM1789" s="271"/>
      <c r="FN1789" s="271"/>
      <c r="FO1789" s="271"/>
      <c r="FP1789" s="271"/>
      <c r="FQ1789" s="271"/>
      <c r="FR1789" s="271"/>
      <c r="FS1789" s="271"/>
      <c r="FT1789" s="271"/>
      <c r="FU1789" s="271"/>
      <c r="FV1789" s="271"/>
      <c r="FW1789" s="271"/>
      <c r="FX1789" s="271"/>
      <c r="FY1789" s="271"/>
      <c r="FZ1789" s="271"/>
      <c r="GA1789" s="271"/>
      <c r="GB1789" s="271"/>
      <c r="GC1789" s="271"/>
      <c r="GD1789" s="271"/>
      <c r="GE1789" s="271"/>
      <c r="GF1789" s="271"/>
      <c r="GG1789" s="271"/>
      <c r="GH1789" s="271"/>
      <c r="GI1789" s="271"/>
      <c r="GJ1789" s="271"/>
      <c r="GK1789" s="271"/>
      <c r="GL1789" s="271"/>
      <c r="GM1789" s="271"/>
      <c r="GN1789" s="271"/>
      <c r="GO1789" s="271"/>
      <c r="GP1789" s="271"/>
      <c r="GQ1789" s="271"/>
      <c r="GR1789" s="271"/>
      <c r="GS1789" s="271"/>
      <c r="GT1789" s="271"/>
      <c r="GU1789" s="271"/>
      <c r="GV1789" s="271"/>
      <c r="GW1789" s="271"/>
      <c r="GX1789" s="271"/>
      <c r="GY1789" s="271"/>
      <c r="GZ1789" s="271"/>
      <c r="HA1789" s="271"/>
      <c r="HB1789" s="271"/>
      <c r="HC1789" s="271"/>
      <c r="HD1789" s="271"/>
      <c r="HE1789" s="271"/>
      <c r="HF1789" s="271"/>
      <c r="HG1789" s="271"/>
      <c r="HH1789" s="271"/>
      <c r="HI1789" s="271"/>
      <c r="HJ1789" s="271"/>
      <c r="HK1789" s="271"/>
      <c r="HL1789" s="271"/>
      <c r="HM1789" s="271"/>
      <c r="HN1789" s="271"/>
      <c r="HO1789" s="271"/>
      <c r="HP1789" s="271"/>
      <c r="HQ1789" s="271"/>
      <c r="HR1789" s="271"/>
      <c r="HS1789" s="271"/>
      <c r="HT1789" s="271"/>
      <c r="HU1789" s="271"/>
      <c r="HV1789" s="271"/>
      <c r="HW1789" s="271"/>
      <c r="HX1789" s="271"/>
      <c r="HY1789" s="271"/>
      <c r="HZ1789" s="271"/>
      <c r="IA1789" s="271"/>
      <c r="IB1789" s="271"/>
      <c r="IC1789" s="271"/>
      <c r="ID1789" s="271"/>
      <c r="IE1789" s="271"/>
      <c r="IF1789" s="271"/>
      <c r="IG1789" s="271"/>
      <c r="IH1789" s="271"/>
      <c r="II1789" s="271"/>
      <c r="IJ1789" s="271"/>
      <c r="IK1789" s="271"/>
      <c r="IL1789" s="271"/>
      <c r="IM1789" s="271"/>
      <c r="IN1789" s="271"/>
      <c r="IO1789" s="271"/>
      <c r="IP1789" s="271"/>
      <c r="IQ1789" s="271"/>
      <c r="IR1789" s="271"/>
      <c r="IS1789" s="271"/>
      <c r="IT1789" s="271"/>
      <c r="IU1789" s="271"/>
      <c r="IV1789" s="271"/>
    </row>
    <row r="1790" spans="1:256" s="332" customFormat="1" x14ac:dyDescent="0.2">
      <c r="A1790" s="271" t="s">
        <v>1624</v>
      </c>
      <c r="B1790" s="272">
        <v>40653.614583333336</v>
      </c>
      <c r="C1790" s="271"/>
      <c r="D1790" s="271" t="s">
        <v>1665</v>
      </c>
      <c r="E1790" s="271" t="s">
        <v>1666</v>
      </c>
      <c r="F1790" s="271"/>
      <c r="G1790" s="271">
        <v>70</v>
      </c>
      <c r="H1790" s="271"/>
      <c r="I1790" s="271"/>
      <c r="J1790" s="271"/>
      <c r="K1790" s="271"/>
      <c r="L1790" s="271"/>
      <c r="M1790" s="271"/>
      <c r="N1790" s="271"/>
      <c r="O1790" s="271">
        <v>34.1</v>
      </c>
      <c r="P1790" s="271"/>
      <c r="Q1790" s="271">
        <v>76.3</v>
      </c>
      <c r="R1790" s="271"/>
      <c r="S1790" s="271">
        <v>0.106</v>
      </c>
      <c r="T1790" s="271"/>
      <c r="U1790" s="271">
        <v>0.67</v>
      </c>
      <c r="V1790" s="271"/>
      <c r="W1790" s="271">
        <v>19.600000000000001</v>
      </c>
      <c r="X1790" s="271"/>
      <c r="Y1790" s="271">
        <v>145</v>
      </c>
      <c r="Z1790" s="271"/>
      <c r="AA1790" s="271">
        <v>228</v>
      </c>
      <c r="AB1790" s="271"/>
      <c r="AC1790" s="271">
        <v>1200</v>
      </c>
      <c r="AD1790" s="271" t="s">
        <v>1784</v>
      </c>
      <c r="AE1790" s="271">
        <v>20</v>
      </c>
      <c r="AF1790" s="271" t="s">
        <v>1784</v>
      </c>
      <c r="AG1790" s="271">
        <v>20</v>
      </c>
      <c r="AH1790" s="271" t="s">
        <v>1784</v>
      </c>
      <c r="AI1790" s="271">
        <v>5</v>
      </c>
      <c r="AJ1790" s="271" t="s">
        <v>1784</v>
      </c>
      <c r="AK1790" s="271">
        <v>2.5</v>
      </c>
      <c r="AL1790" s="271"/>
      <c r="AM1790" s="271">
        <v>7.75</v>
      </c>
      <c r="AN1790" s="271"/>
      <c r="AO1790" s="271">
        <v>203</v>
      </c>
      <c r="AP1790" s="271"/>
      <c r="AQ1790" s="271"/>
      <c r="AR1790" s="271"/>
      <c r="AS1790" s="271"/>
      <c r="AT1790" s="271"/>
      <c r="AU1790" s="271"/>
      <c r="AV1790" s="271"/>
      <c r="AW1790" s="271"/>
      <c r="AX1790" s="271"/>
      <c r="AY1790" s="271"/>
      <c r="AZ1790" s="271"/>
      <c r="BA1790" s="271">
        <v>31</v>
      </c>
      <c r="BB1790" s="271"/>
      <c r="BC1790" s="271"/>
      <c r="BD1790" s="271"/>
      <c r="BE1790" s="271"/>
      <c r="BF1790" s="271"/>
      <c r="BG1790" s="271"/>
      <c r="BH1790" s="271"/>
      <c r="BI1790" s="271"/>
      <c r="BJ1790" s="271"/>
      <c r="BK1790" s="271"/>
      <c r="BL1790" s="271"/>
      <c r="BM1790" s="271"/>
      <c r="BN1790" s="271"/>
      <c r="BO1790" s="271"/>
      <c r="BP1790" s="271"/>
      <c r="BQ1790" s="271"/>
      <c r="BR1790" s="271"/>
      <c r="BS1790" s="271"/>
      <c r="BT1790" s="271"/>
      <c r="BU1790" s="271"/>
      <c r="BV1790" s="271"/>
      <c r="BW1790" s="271"/>
      <c r="BX1790" s="271" t="s">
        <v>1784</v>
      </c>
      <c r="BY1790" s="271">
        <v>1.9</v>
      </c>
      <c r="BZ1790" s="271"/>
      <c r="CA1790" s="271"/>
      <c r="CB1790" s="271"/>
      <c r="CC1790" s="271"/>
      <c r="CD1790" s="271" t="s">
        <v>1784</v>
      </c>
      <c r="CE1790" s="271">
        <v>20</v>
      </c>
      <c r="CF1790" s="271"/>
      <c r="CG1790" s="271"/>
      <c r="CH1790" s="271"/>
      <c r="CI1790" s="271"/>
      <c r="CJ1790" s="271"/>
      <c r="CK1790" s="271"/>
      <c r="CL1790" s="271"/>
      <c r="CM1790" s="271"/>
      <c r="CN1790" s="271"/>
      <c r="CO1790" s="271"/>
      <c r="CP1790" s="271"/>
      <c r="CQ1790" s="271"/>
      <c r="CR1790" s="271"/>
      <c r="CS1790" s="271"/>
      <c r="CT1790" s="271"/>
      <c r="CU1790" s="271"/>
      <c r="CV1790" s="271"/>
      <c r="CW1790" s="271"/>
      <c r="CX1790" s="271"/>
      <c r="CY1790" s="271"/>
      <c r="CZ1790" s="271"/>
      <c r="DA1790" s="271"/>
      <c r="DB1790" s="271"/>
      <c r="DC1790" s="271"/>
      <c r="DD1790" s="271"/>
      <c r="DE1790" s="271"/>
      <c r="DF1790" s="271"/>
      <c r="DG1790" s="271"/>
      <c r="DH1790" s="271"/>
      <c r="DI1790" s="271"/>
      <c r="DJ1790" s="271"/>
      <c r="DK1790" s="271"/>
      <c r="DL1790" s="271"/>
      <c r="DM1790" s="271"/>
      <c r="DN1790" s="271"/>
      <c r="DO1790" s="271"/>
      <c r="DP1790" s="271"/>
      <c r="DQ1790" s="271"/>
      <c r="DR1790" s="271"/>
      <c r="DS1790" s="271"/>
      <c r="DT1790" s="271"/>
      <c r="DU1790" s="271"/>
      <c r="DV1790" s="271"/>
      <c r="DW1790" s="271"/>
      <c r="DX1790" s="271"/>
      <c r="DY1790" s="271"/>
      <c r="DZ1790" s="271"/>
      <c r="EA1790" s="271"/>
      <c r="EB1790" s="271"/>
      <c r="EC1790" s="271"/>
      <c r="ED1790" s="271"/>
      <c r="EE1790" s="271"/>
      <c r="EF1790" s="271"/>
      <c r="EG1790" s="271"/>
      <c r="EH1790" s="271"/>
      <c r="EI1790" s="271"/>
      <c r="EJ1790" s="271"/>
      <c r="EK1790" s="271"/>
      <c r="EL1790" s="271"/>
      <c r="EM1790" s="271"/>
      <c r="EN1790" s="271"/>
      <c r="EO1790" s="271"/>
      <c r="EP1790" s="271"/>
      <c r="EQ1790" s="271"/>
      <c r="ER1790" s="271"/>
      <c r="ES1790" s="271"/>
      <c r="ET1790" s="271"/>
      <c r="EU1790" s="271"/>
      <c r="EV1790" s="271"/>
      <c r="EW1790" s="271"/>
      <c r="EX1790" s="271"/>
      <c r="EY1790" s="271"/>
      <c r="EZ1790" s="271"/>
      <c r="FA1790" s="271"/>
      <c r="FB1790" s="271"/>
      <c r="FC1790" s="271"/>
      <c r="FD1790" s="271"/>
      <c r="FE1790" s="271"/>
      <c r="FF1790" s="271"/>
      <c r="FG1790" s="271"/>
      <c r="FH1790" s="271"/>
      <c r="FI1790" s="271"/>
      <c r="FJ1790" s="271"/>
      <c r="FK1790" s="271"/>
      <c r="FL1790" s="271"/>
      <c r="FM1790" s="271"/>
      <c r="FN1790" s="271"/>
      <c r="FO1790" s="271"/>
      <c r="FP1790" s="271"/>
      <c r="FQ1790" s="271"/>
      <c r="FR1790" s="271"/>
      <c r="FS1790" s="271"/>
      <c r="FT1790" s="271"/>
      <c r="FU1790" s="271"/>
      <c r="FV1790" s="271"/>
      <c r="FW1790" s="271"/>
      <c r="FX1790" s="271"/>
      <c r="FY1790" s="271"/>
      <c r="FZ1790" s="271"/>
      <c r="GA1790" s="271"/>
      <c r="GB1790" s="271"/>
      <c r="GC1790" s="271"/>
      <c r="GD1790" s="271"/>
      <c r="GE1790" s="271"/>
      <c r="GF1790" s="271"/>
      <c r="GG1790" s="271"/>
      <c r="GH1790" s="271"/>
      <c r="GI1790" s="271"/>
      <c r="GJ1790" s="271"/>
      <c r="GK1790" s="271"/>
      <c r="GL1790" s="271"/>
      <c r="GM1790" s="271"/>
      <c r="GN1790" s="271"/>
      <c r="GO1790" s="271"/>
      <c r="GP1790" s="271"/>
      <c r="GQ1790" s="271"/>
      <c r="GR1790" s="271"/>
      <c r="GS1790" s="271"/>
      <c r="GT1790" s="271"/>
      <c r="GU1790" s="271"/>
      <c r="GV1790" s="271"/>
      <c r="GW1790" s="271"/>
      <c r="GX1790" s="271"/>
      <c r="GY1790" s="271"/>
      <c r="GZ1790" s="271"/>
      <c r="HA1790" s="271"/>
      <c r="HB1790" s="271"/>
      <c r="HC1790" s="271"/>
      <c r="HD1790" s="271"/>
      <c r="HE1790" s="271"/>
      <c r="HF1790" s="271"/>
      <c r="HG1790" s="271"/>
      <c r="HH1790" s="271"/>
      <c r="HI1790" s="271"/>
      <c r="HJ1790" s="271"/>
      <c r="HK1790" s="271"/>
      <c r="HL1790" s="271"/>
      <c r="HM1790" s="271"/>
      <c r="HN1790" s="271"/>
      <c r="HO1790" s="271"/>
      <c r="HP1790" s="271"/>
      <c r="HQ1790" s="271"/>
      <c r="HR1790" s="271"/>
      <c r="HS1790" s="271"/>
      <c r="HT1790" s="271"/>
      <c r="HU1790" s="271"/>
      <c r="HV1790" s="271"/>
      <c r="HW1790" s="271"/>
      <c r="HX1790" s="271"/>
      <c r="HY1790" s="271"/>
      <c r="HZ1790" s="271"/>
      <c r="IA1790" s="271"/>
      <c r="IB1790" s="271"/>
      <c r="IC1790" s="271"/>
      <c r="ID1790" s="271"/>
      <c r="IE1790" s="271"/>
      <c r="IF1790" s="271"/>
      <c r="IG1790" s="271"/>
      <c r="IH1790" s="271"/>
      <c r="II1790" s="271"/>
      <c r="IJ1790" s="271"/>
      <c r="IK1790" s="271"/>
      <c r="IL1790" s="271"/>
      <c r="IM1790" s="271"/>
      <c r="IN1790" s="271"/>
      <c r="IO1790" s="271"/>
      <c r="IP1790" s="271"/>
      <c r="IQ1790" s="271"/>
      <c r="IR1790" s="271"/>
      <c r="IS1790" s="271"/>
      <c r="IT1790" s="271"/>
      <c r="IU1790" s="271"/>
      <c r="IV1790" s="271"/>
    </row>
    <row r="1791" spans="1:256" s="332" customFormat="1" x14ac:dyDescent="0.2">
      <c r="A1791" s="271" t="s">
        <v>1624</v>
      </c>
      <c r="B1791" s="272">
        <v>40786.65625</v>
      </c>
      <c r="C1791" s="271"/>
      <c r="D1791" s="271" t="s">
        <v>1667</v>
      </c>
      <c r="E1791" s="271" t="s">
        <v>1668</v>
      </c>
      <c r="F1791" s="271"/>
      <c r="G1791" s="271">
        <v>70</v>
      </c>
      <c r="H1791" s="271"/>
      <c r="I1791" s="271"/>
      <c r="J1791" s="271"/>
      <c r="K1791" s="271"/>
      <c r="L1791" s="271"/>
      <c r="M1791" s="271"/>
      <c r="N1791" s="271"/>
      <c r="O1791" s="271">
        <v>2.2999999999999998</v>
      </c>
      <c r="P1791" s="271"/>
      <c r="Q1791" s="271">
        <v>33.5</v>
      </c>
      <c r="R1791" s="271"/>
      <c r="S1791" s="271">
        <v>2.37</v>
      </c>
      <c r="T1791" s="271"/>
      <c r="U1791" s="271">
        <v>3.17</v>
      </c>
      <c r="V1791" s="271"/>
      <c r="W1791" s="271">
        <v>31</v>
      </c>
      <c r="X1791" s="271"/>
      <c r="Y1791" s="271">
        <v>118</v>
      </c>
      <c r="Z1791" s="271"/>
      <c r="AA1791" s="271">
        <v>208</v>
      </c>
      <c r="AB1791" s="271"/>
      <c r="AC1791" s="271">
        <v>1470</v>
      </c>
      <c r="AD1791" s="271" t="s">
        <v>1784</v>
      </c>
      <c r="AE1791" s="271">
        <v>20</v>
      </c>
      <c r="AF1791" s="271" t="s">
        <v>1784</v>
      </c>
      <c r="AG1791" s="271">
        <v>20</v>
      </c>
      <c r="AH1791" s="271" t="s">
        <v>1784</v>
      </c>
      <c r="AI1791" s="271">
        <v>5</v>
      </c>
      <c r="AJ1791" s="271" t="s">
        <v>1784</v>
      </c>
      <c r="AK1791" s="271">
        <v>2.5</v>
      </c>
      <c r="AL1791" s="271"/>
      <c r="AM1791" s="271">
        <v>7.9</v>
      </c>
      <c r="AN1791" s="271"/>
      <c r="AO1791" s="271">
        <v>381</v>
      </c>
      <c r="AP1791" s="271"/>
      <c r="AQ1791" s="271"/>
      <c r="AR1791" s="271"/>
      <c r="AS1791" s="271"/>
      <c r="AT1791" s="271"/>
      <c r="AU1791" s="271"/>
      <c r="AV1791" s="271"/>
      <c r="AW1791" s="271"/>
      <c r="AX1791" s="271"/>
      <c r="AY1791" s="271"/>
      <c r="AZ1791" s="271"/>
      <c r="BA1791" s="271">
        <v>3</v>
      </c>
      <c r="BB1791" s="271"/>
      <c r="BC1791" s="271"/>
      <c r="BD1791" s="271"/>
      <c r="BE1791" s="271"/>
      <c r="BF1791" s="271"/>
      <c r="BG1791" s="271"/>
      <c r="BH1791" s="271"/>
      <c r="BI1791" s="271"/>
      <c r="BJ1791" s="271"/>
      <c r="BK1791" s="271"/>
      <c r="BL1791" s="271"/>
      <c r="BM1791" s="271"/>
      <c r="BN1791" s="271"/>
      <c r="BO1791" s="271"/>
      <c r="BP1791" s="271"/>
      <c r="BQ1791" s="271"/>
      <c r="BR1791" s="271"/>
      <c r="BS1791" s="271"/>
      <c r="BT1791" s="271"/>
      <c r="BU1791" s="271"/>
      <c r="BV1791" s="271"/>
      <c r="BW1791" s="271"/>
      <c r="BX1791" s="271"/>
      <c r="BY1791" s="271">
        <v>5.2</v>
      </c>
      <c r="BZ1791" s="271"/>
      <c r="CA1791" s="271"/>
      <c r="CB1791" s="271"/>
      <c r="CC1791" s="271"/>
      <c r="CD1791" s="271" t="s">
        <v>1784</v>
      </c>
      <c r="CE1791" s="271">
        <v>20</v>
      </c>
      <c r="CF1791" s="271"/>
      <c r="CG1791" s="271"/>
      <c r="CH1791" s="271"/>
      <c r="CI1791" s="271"/>
      <c r="CJ1791" s="271"/>
      <c r="CK1791" s="271"/>
      <c r="CL1791" s="271"/>
      <c r="CM1791" s="271"/>
      <c r="CN1791" s="271"/>
      <c r="CO1791" s="271"/>
      <c r="CP1791" s="271"/>
      <c r="CQ1791" s="271"/>
      <c r="CR1791" s="271"/>
      <c r="CS1791" s="271"/>
      <c r="CT1791" s="271"/>
      <c r="CU1791" s="271"/>
      <c r="CV1791" s="271"/>
      <c r="CW1791" s="271"/>
      <c r="CX1791" s="271"/>
      <c r="CY1791" s="271"/>
      <c r="CZ1791" s="271"/>
      <c r="DA1791" s="271"/>
      <c r="DB1791" s="271"/>
      <c r="DC1791" s="271"/>
      <c r="DD1791" s="271"/>
      <c r="DE1791" s="271"/>
      <c r="DF1791" s="271"/>
      <c r="DG1791" s="271"/>
      <c r="DH1791" s="271"/>
      <c r="DI1791" s="271"/>
      <c r="DJ1791" s="271"/>
      <c r="DK1791" s="271"/>
      <c r="DL1791" s="271"/>
      <c r="DM1791" s="271"/>
      <c r="DN1791" s="271"/>
      <c r="DO1791" s="271"/>
      <c r="DP1791" s="271"/>
      <c r="DQ1791" s="271"/>
      <c r="DR1791" s="271"/>
      <c r="DS1791" s="271"/>
      <c r="DT1791" s="271"/>
      <c r="DU1791" s="271"/>
      <c r="DV1791" s="271"/>
      <c r="DW1791" s="271"/>
      <c r="DX1791" s="271"/>
      <c r="DY1791" s="271"/>
      <c r="DZ1791" s="271"/>
      <c r="EA1791" s="271"/>
      <c r="EB1791" s="271"/>
      <c r="EC1791" s="271"/>
      <c r="ED1791" s="271"/>
      <c r="EE1791" s="271"/>
      <c r="EF1791" s="271"/>
      <c r="EG1791" s="271"/>
      <c r="EH1791" s="271"/>
      <c r="EI1791" s="271"/>
      <c r="EJ1791" s="271"/>
      <c r="EK1791" s="271"/>
      <c r="EL1791" s="271"/>
      <c r="EM1791" s="271"/>
      <c r="EN1791" s="271"/>
      <c r="EO1791" s="271"/>
      <c r="EP1791" s="271"/>
      <c r="EQ1791" s="271"/>
      <c r="ER1791" s="271"/>
      <c r="ES1791" s="271"/>
      <c r="ET1791" s="271"/>
      <c r="EU1791" s="271"/>
      <c r="EV1791" s="271"/>
      <c r="EW1791" s="271"/>
      <c r="EX1791" s="271"/>
      <c r="EY1791" s="271"/>
      <c r="EZ1791" s="271"/>
      <c r="FA1791" s="271"/>
      <c r="FB1791" s="271"/>
      <c r="FC1791" s="271"/>
      <c r="FD1791" s="271"/>
      <c r="FE1791" s="271"/>
      <c r="FF1791" s="271"/>
      <c r="FG1791" s="271"/>
      <c r="FH1791" s="271"/>
      <c r="FI1791" s="271"/>
      <c r="FJ1791" s="271"/>
      <c r="FK1791" s="271"/>
      <c r="FL1791" s="271"/>
      <c r="FM1791" s="271"/>
      <c r="FN1791" s="271"/>
      <c r="FO1791" s="271"/>
      <c r="FP1791" s="271"/>
      <c r="FQ1791" s="271"/>
      <c r="FR1791" s="271"/>
      <c r="FS1791" s="271"/>
      <c r="FT1791" s="271"/>
      <c r="FU1791" s="271"/>
      <c r="FV1791" s="271"/>
      <c r="FW1791" s="271"/>
      <c r="FX1791" s="271"/>
      <c r="FY1791" s="271"/>
      <c r="FZ1791" s="271"/>
      <c r="GA1791" s="271"/>
      <c r="GB1791" s="271"/>
      <c r="GC1791" s="271"/>
      <c r="GD1791" s="271"/>
      <c r="GE1791" s="271"/>
      <c r="GF1791" s="271"/>
      <c r="GG1791" s="271"/>
      <c r="GH1791" s="271"/>
      <c r="GI1791" s="271"/>
      <c r="GJ1791" s="271"/>
      <c r="GK1791" s="271"/>
      <c r="GL1791" s="271"/>
      <c r="GM1791" s="271"/>
      <c r="GN1791" s="271"/>
      <c r="GO1791" s="271"/>
      <c r="GP1791" s="271"/>
      <c r="GQ1791" s="271"/>
      <c r="GR1791" s="271"/>
      <c r="GS1791" s="271"/>
      <c r="GT1791" s="271"/>
      <c r="GU1791" s="271"/>
      <c r="GV1791" s="271"/>
      <c r="GW1791" s="271"/>
      <c r="GX1791" s="271"/>
      <c r="GY1791" s="271"/>
      <c r="GZ1791" s="271"/>
      <c r="HA1791" s="271"/>
      <c r="HB1791" s="271"/>
      <c r="HC1791" s="271"/>
      <c r="HD1791" s="271"/>
      <c r="HE1791" s="271"/>
      <c r="HF1791" s="271"/>
      <c r="HG1791" s="271"/>
      <c r="HH1791" s="271"/>
      <c r="HI1791" s="271"/>
      <c r="HJ1791" s="271"/>
      <c r="HK1791" s="271"/>
      <c r="HL1791" s="271"/>
      <c r="HM1791" s="271"/>
      <c r="HN1791" s="271"/>
      <c r="HO1791" s="271"/>
      <c r="HP1791" s="271"/>
      <c r="HQ1791" s="271"/>
      <c r="HR1791" s="271"/>
      <c r="HS1791" s="271"/>
      <c r="HT1791" s="271"/>
      <c r="HU1791" s="271"/>
      <c r="HV1791" s="271"/>
      <c r="HW1791" s="271"/>
      <c r="HX1791" s="271"/>
      <c r="HY1791" s="271"/>
      <c r="HZ1791" s="271"/>
      <c r="IA1791" s="271"/>
      <c r="IB1791" s="271"/>
      <c r="IC1791" s="271"/>
      <c r="ID1791" s="271"/>
      <c r="IE1791" s="271"/>
      <c r="IF1791" s="271"/>
      <c r="IG1791" s="271"/>
      <c r="IH1791" s="271"/>
      <c r="II1791" s="271"/>
      <c r="IJ1791" s="271"/>
      <c r="IK1791" s="271"/>
      <c r="IL1791" s="271"/>
      <c r="IM1791" s="271"/>
      <c r="IN1791" s="271"/>
      <c r="IO1791" s="271"/>
      <c r="IP1791" s="271"/>
      <c r="IQ1791" s="271"/>
      <c r="IR1791" s="271"/>
      <c r="IS1791" s="271"/>
      <c r="IT1791" s="271"/>
      <c r="IU1791" s="271"/>
      <c r="IV1791" s="271"/>
    </row>
    <row r="1792" spans="1:256" s="332" customFormat="1" x14ac:dyDescent="0.2">
      <c r="A1792" s="271" t="s">
        <v>1624</v>
      </c>
      <c r="B1792" s="272">
        <v>40898.53125</v>
      </c>
      <c r="C1792" s="271"/>
      <c r="D1792" s="271" t="s">
        <v>1669</v>
      </c>
      <c r="E1792" s="271" t="s">
        <v>1670</v>
      </c>
      <c r="F1792" s="271"/>
      <c r="G1792" s="271">
        <v>70</v>
      </c>
      <c r="H1792" s="271"/>
      <c r="I1792" s="271"/>
      <c r="J1792" s="271"/>
      <c r="K1792" s="271"/>
      <c r="L1792" s="271"/>
      <c r="M1792" s="271"/>
      <c r="N1792" s="271" t="s">
        <v>1784</v>
      </c>
      <c r="O1792" s="271">
        <v>3</v>
      </c>
      <c r="P1792" s="271"/>
      <c r="Q1792" s="271">
        <v>16.5</v>
      </c>
      <c r="R1792" s="271"/>
      <c r="S1792" s="271"/>
      <c r="T1792" s="271"/>
      <c r="U1792" s="271">
        <v>0.89</v>
      </c>
      <c r="V1792" s="271"/>
      <c r="W1792" s="271"/>
      <c r="X1792" s="271"/>
      <c r="Y1792" s="271"/>
      <c r="Z1792" s="271"/>
      <c r="AA1792" s="271"/>
      <c r="AB1792" s="271"/>
      <c r="AC1792" s="271">
        <v>1900</v>
      </c>
      <c r="AD1792" s="271" t="s">
        <v>1784</v>
      </c>
      <c r="AE1792" s="271">
        <v>20</v>
      </c>
      <c r="AF1792" s="271" t="s">
        <v>1784</v>
      </c>
      <c r="AG1792" s="271">
        <v>20</v>
      </c>
      <c r="AH1792" s="271" t="s">
        <v>1784</v>
      </c>
      <c r="AI1792" s="271">
        <v>5</v>
      </c>
      <c r="AJ1792" s="271" t="s">
        <v>1784</v>
      </c>
      <c r="AK1792" s="271">
        <v>2.5</v>
      </c>
      <c r="AL1792" s="271"/>
      <c r="AM1792" s="271">
        <v>8.06</v>
      </c>
      <c r="AN1792" s="271"/>
      <c r="AO1792" s="271">
        <v>347</v>
      </c>
      <c r="AP1792" s="271" t="s">
        <v>1784</v>
      </c>
      <c r="AQ1792" s="271">
        <v>0.25</v>
      </c>
      <c r="AR1792" s="271"/>
      <c r="AS1792" s="271"/>
      <c r="AT1792" s="271"/>
      <c r="AU1792" s="271"/>
      <c r="AV1792" s="271"/>
      <c r="AW1792" s="271"/>
      <c r="AX1792" s="271"/>
      <c r="AY1792" s="271"/>
      <c r="AZ1792" s="271"/>
      <c r="BA1792" s="271">
        <v>5</v>
      </c>
      <c r="BB1792" s="271"/>
      <c r="BC1792" s="271"/>
      <c r="BD1792" s="271"/>
      <c r="BE1792" s="271"/>
      <c r="BF1792" s="271"/>
      <c r="BG1792" s="271"/>
      <c r="BH1792" s="271"/>
      <c r="BI1792" s="271"/>
      <c r="BJ1792" s="271"/>
      <c r="BK1792" s="271"/>
      <c r="BL1792" s="271"/>
      <c r="BM1792" s="271"/>
      <c r="BN1792" s="271"/>
      <c r="BO1792" s="271"/>
      <c r="BP1792" s="271"/>
      <c r="BQ1792" s="271"/>
      <c r="BR1792" s="271"/>
      <c r="BS1792" s="271"/>
      <c r="BT1792" s="271"/>
      <c r="BU1792" s="271"/>
      <c r="BV1792" s="271"/>
      <c r="BW1792" s="271"/>
      <c r="BX1792" s="271"/>
      <c r="BY1792" s="271">
        <v>1.9</v>
      </c>
      <c r="BZ1792" s="271"/>
      <c r="CA1792" s="271">
        <v>15</v>
      </c>
      <c r="CB1792" s="271" t="s">
        <v>1784</v>
      </c>
      <c r="CC1792" s="271">
        <v>0.25</v>
      </c>
      <c r="CD1792" s="271" t="s">
        <v>1784</v>
      </c>
      <c r="CE1792" s="271">
        <v>20</v>
      </c>
      <c r="CF1792" s="271"/>
      <c r="CG1792" s="271"/>
      <c r="CH1792" s="271"/>
      <c r="CI1792" s="271"/>
      <c r="CJ1792" s="271"/>
      <c r="CK1792" s="271"/>
      <c r="CL1792" s="271"/>
      <c r="CM1792" s="271"/>
      <c r="CN1792" s="271"/>
      <c r="CO1792" s="271"/>
      <c r="CP1792" s="271"/>
      <c r="CQ1792" s="271"/>
      <c r="CR1792" s="271"/>
      <c r="CS1792" s="271"/>
      <c r="CT1792" s="271"/>
      <c r="CU1792" s="271"/>
      <c r="CV1792" s="271"/>
      <c r="CW1792" s="271"/>
      <c r="CX1792" s="271"/>
      <c r="CY1792" s="271"/>
      <c r="CZ1792" s="271"/>
      <c r="DA1792" s="271"/>
      <c r="DB1792" s="271"/>
      <c r="DC1792" s="271"/>
      <c r="DD1792" s="271"/>
      <c r="DE1792" s="271"/>
      <c r="DF1792" s="271"/>
      <c r="DG1792" s="271"/>
      <c r="DH1792" s="271"/>
      <c r="DI1792" s="271"/>
      <c r="DJ1792" s="271"/>
      <c r="DK1792" s="271"/>
      <c r="DL1792" s="271"/>
      <c r="DM1792" s="271"/>
      <c r="DN1792" s="271"/>
      <c r="DO1792" s="271"/>
      <c r="DP1792" s="271"/>
      <c r="DQ1792" s="271"/>
      <c r="DR1792" s="271"/>
      <c r="DS1792" s="271"/>
      <c r="DT1792" s="271"/>
      <c r="DU1792" s="271"/>
      <c r="DV1792" s="271"/>
      <c r="DW1792" s="271"/>
      <c r="DX1792" s="271"/>
      <c r="DY1792" s="271"/>
      <c r="DZ1792" s="271"/>
      <c r="EA1792" s="271"/>
      <c r="EB1792" s="271"/>
      <c r="EC1792" s="271"/>
      <c r="ED1792" s="271"/>
      <c r="EE1792" s="271"/>
      <c r="EF1792" s="271"/>
      <c r="EG1792" s="271"/>
      <c r="EH1792" s="271"/>
      <c r="EI1792" s="271"/>
      <c r="EJ1792" s="271"/>
      <c r="EK1792" s="271"/>
      <c r="EL1792" s="271"/>
      <c r="EM1792" s="271"/>
      <c r="EN1792" s="271"/>
      <c r="EO1792" s="271"/>
      <c r="EP1792" s="271"/>
      <c r="EQ1792" s="271"/>
      <c r="ER1792" s="271"/>
      <c r="ES1792" s="271"/>
      <c r="ET1792" s="271"/>
      <c r="EU1792" s="271"/>
      <c r="EV1792" s="271"/>
      <c r="EW1792" s="271"/>
      <c r="EX1792" s="271"/>
      <c r="EY1792" s="271"/>
      <c r="EZ1792" s="271"/>
      <c r="FA1792" s="271"/>
      <c r="FB1792" s="271"/>
      <c r="FC1792" s="271"/>
      <c r="FD1792" s="271"/>
      <c r="FE1792" s="271"/>
      <c r="FF1792" s="271"/>
      <c r="FG1792" s="271"/>
      <c r="FH1792" s="271"/>
      <c r="FI1792" s="271"/>
      <c r="FJ1792" s="271"/>
      <c r="FK1792" s="271"/>
      <c r="FL1792" s="271"/>
      <c r="FM1792" s="271"/>
      <c r="FN1792" s="271"/>
      <c r="FO1792" s="271"/>
      <c r="FP1792" s="271"/>
      <c r="FQ1792" s="271"/>
      <c r="FR1792" s="271"/>
      <c r="FS1792" s="271"/>
      <c r="FT1792" s="271"/>
      <c r="FU1792" s="271"/>
      <c r="FV1792" s="271"/>
      <c r="FW1792" s="271"/>
      <c r="FX1792" s="271"/>
      <c r="FY1792" s="271"/>
      <c r="FZ1792" s="271"/>
      <c r="GA1792" s="271"/>
      <c r="GB1792" s="271"/>
      <c r="GC1792" s="271"/>
      <c r="GD1792" s="271"/>
      <c r="GE1792" s="271"/>
      <c r="GF1792" s="271"/>
      <c r="GG1792" s="271"/>
      <c r="GH1792" s="271"/>
      <c r="GI1792" s="271"/>
      <c r="GJ1792" s="271"/>
      <c r="GK1792" s="271"/>
      <c r="GL1792" s="271"/>
      <c r="GM1792" s="271"/>
      <c r="GN1792" s="271"/>
      <c r="GO1792" s="271"/>
      <c r="GP1792" s="271"/>
      <c r="GQ1792" s="271"/>
      <c r="GR1792" s="271"/>
      <c r="GS1792" s="271"/>
      <c r="GT1792" s="271"/>
      <c r="GU1792" s="271"/>
      <c r="GV1792" s="271"/>
      <c r="GW1792" s="271"/>
      <c r="GX1792" s="271"/>
      <c r="GY1792" s="271"/>
      <c r="GZ1792" s="271"/>
      <c r="HA1792" s="271"/>
      <c r="HB1792" s="271"/>
      <c r="HC1792" s="271"/>
      <c r="HD1792" s="271"/>
      <c r="HE1792" s="271"/>
      <c r="HF1792" s="271"/>
      <c r="HG1792" s="271"/>
      <c r="HH1792" s="271"/>
      <c r="HI1792" s="271"/>
      <c r="HJ1792" s="271"/>
      <c r="HK1792" s="271"/>
      <c r="HL1792" s="271"/>
      <c r="HM1792" s="271"/>
      <c r="HN1792" s="271"/>
      <c r="HO1792" s="271"/>
      <c r="HP1792" s="271"/>
      <c r="HQ1792" s="271"/>
      <c r="HR1792" s="271"/>
      <c r="HS1792" s="271"/>
      <c r="HT1792" s="271"/>
      <c r="HU1792" s="271"/>
      <c r="HV1792" s="271"/>
      <c r="HW1792" s="271"/>
      <c r="HX1792" s="271"/>
      <c r="HY1792" s="271"/>
      <c r="HZ1792" s="271"/>
      <c r="IA1792" s="271"/>
      <c r="IB1792" s="271"/>
      <c r="IC1792" s="271"/>
      <c r="ID1792" s="271"/>
      <c r="IE1792" s="271"/>
      <c r="IF1792" s="271"/>
      <c r="IG1792" s="271"/>
      <c r="IH1792" s="271"/>
      <c r="II1792" s="271"/>
      <c r="IJ1792" s="271"/>
      <c r="IK1792" s="271"/>
      <c r="IL1792" s="271"/>
      <c r="IM1792" s="271"/>
      <c r="IN1792" s="271"/>
      <c r="IO1792" s="271"/>
      <c r="IP1792" s="271"/>
      <c r="IQ1792" s="271"/>
      <c r="IR1792" s="271"/>
      <c r="IS1792" s="271"/>
      <c r="IT1792" s="271"/>
      <c r="IU1792" s="271"/>
      <c r="IV1792" s="271"/>
    </row>
    <row r="1793" spans="1:256" s="332" customFormat="1" x14ac:dyDescent="0.2">
      <c r="A1793" s="271" t="s">
        <v>1624</v>
      </c>
      <c r="B1793" s="272">
        <v>40921.541666666664</v>
      </c>
      <c r="C1793" s="271"/>
      <c r="D1793" s="271" t="s">
        <v>1671</v>
      </c>
      <c r="E1793" s="271" t="s">
        <v>1672</v>
      </c>
      <c r="F1793" s="271"/>
      <c r="G1793" s="271">
        <v>70</v>
      </c>
      <c r="H1793" s="271"/>
      <c r="I1793" s="271"/>
      <c r="J1793" s="271"/>
      <c r="K1793" s="271"/>
      <c r="L1793" s="271"/>
      <c r="M1793" s="271"/>
      <c r="N1793" s="271"/>
      <c r="O1793" s="271">
        <v>9.4</v>
      </c>
      <c r="P1793" s="271"/>
      <c r="Q1793" s="271">
        <v>32.6</v>
      </c>
      <c r="R1793" s="271"/>
      <c r="S1793" s="271">
        <v>0.49299999999999999</v>
      </c>
      <c r="T1793" s="271"/>
      <c r="U1793" s="271">
        <v>0.88</v>
      </c>
      <c r="V1793" s="271"/>
      <c r="W1793" s="271">
        <v>24.4</v>
      </c>
      <c r="X1793" s="271"/>
      <c r="Y1793" s="271">
        <v>308</v>
      </c>
      <c r="Z1793" s="271"/>
      <c r="AA1793" s="271">
        <v>536</v>
      </c>
      <c r="AB1793" s="271"/>
      <c r="AC1793" s="271">
        <v>2420</v>
      </c>
      <c r="AD1793" s="271" t="s">
        <v>1784</v>
      </c>
      <c r="AE1793" s="271">
        <v>20</v>
      </c>
      <c r="AF1793" s="271" t="s">
        <v>1784</v>
      </c>
      <c r="AG1793" s="271">
        <v>20</v>
      </c>
      <c r="AH1793" s="271" t="s">
        <v>1784</v>
      </c>
      <c r="AI1793" s="271">
        <v>5</v>
      </c>
      <c r="AJ1793" s="271" t="s">
        <v>1784</v>
      </c>
      <c r="AK1793" s="271">
        <v>2.5</v>
      </c>
      <c r="AL1793" s="271"/>
      <c r="AM1793" s="271">
        <v>7.83</v>
      </c>
      <c r="AN1793" s="271"/>
      <c r="AO1793" s="271">
        <v>386</v>
      </c>
      <c r="AP1793" s="271"/>
      <c r="AQ1793" s="271">
        <v>7.6</v>
      </c>
      <c r="AR1793" s="271"/>
      <c r="AS1793" s="271"/>
      <c r="AT1793" s="271"/>
      <c r="AU1793" s="271"/>
      <c r="AV1793" s="271"/>
      <c r="AW1793" s="271"/>
      <c r="AX1793" s="271"/>
      <c r="AY1793" s="271"/>
      <c r="AZ1793" s="271"/>
      <c r="BA1793" s="271">
        <v>7</v>
      </c>
      <c r="BB1793" s="271"/>
      <c r="BC1793" s="271"/>
      <c r="BD1793" s="271"/>
      <c r="BE1793" s="271"/>
      <c r="BF1793" s="271"/>
      <c r="BG1793" s="271"/>
      <c r="BH1793" s="271"/>
      <c r="BI1793" s="271"/>
      <c r="BJ1793" s="271"/>
      <c r="BK1793" s="271"/>
      <c r="BL1793" s="271"/>
      <c r="BM1793" s="271"/>
      <c r="BN1793" s="271"/>
      <c r="BO1793" s="271"/>
      <c r="BP1793" s="271"/>
      <c r="BQ1793" s="271"/>
      <c r="BR1793" s="271"/>
      <c r="BS1793" s="271"/>
      <c r="BT1793" s="271"/>
      <c r="BU1793" s="271"/>
      <c r="BV1793" s="271"/>
      <c r="BW1793" s="271"/>
      <c r="BX1793" s="271"/>
      <c r="BY1793" s="271">
        <v>2</v>
      </c>
      <c r="BZ1793" s="271"/>
      <c r="CA1793" s="271">
        <v>13</v>
      </c>
      <c r="CB1793" s="271" t="s">
        <v>1784</v>
      </c>
      <c r="CC1793" s="271">
        <v>0.25</v>
      </c>
      <c r="CD1793" s="271" t="s">
        <v>1784</v>
      </c>
      <c r="CE1793" s="271">
        <v>20</v>
      </c>
      <c r="CF1793" s="271"/>
      <c r="CG1793" s="271"/>
      <c r="CH1793" s="271"/>
      <c r="CI1793" s="271"/>
      <c r="CJ1793" s="271"/>
      <c r="CK1793" s="271"/>
      <c r="CL1793" s="271"/>
      <c r="CM1793" s="271"/>
      <c r="CN1793" s="271"/>
      <c r="CO1793" s="271"/>
      <c r="CP1793" s="271"/>
      <c r="CQ1793" s="271"/>
      <c r="CR1793" s="271"/>
      <c r="CS1793" s="271"/>
      <c r="CT1793" s="271"/>
      <c r="CU1793" s="271"/>
      <c r="CV1793" s="271"/>
      <c r="CW1793" s="271"/>
      <c r="CX1793" s="271"/>
      <c r="CY1793" s="271"/>
      <c r="CZ1793" s="271"/>
      <c r="DA1793" s="271"/>
      <c r="DB1793" s="271"/>
      <c r="DC1793" s="271"/>
      <c r="DD1793" s="271"/>
      <c r="DE1793" s="271"/>
      <c r="DF1793" s="271"/>
      <c r="DG1793" s="271"/>
      <c r="DH1793" s="271"/>
      <c r="DI1793" s="271"/>
      <c r="DJ1793" s="271"/>
      <c r="DK1793" s="271"/>
      <c r="DL1793" s="271"/>
      <c r="DM1793" s="271"/>
      <c r="DN1793" s="271"/>
      <c r="DO1793" s="271"/>
      <c r="DP1793" s="271"/>
      <c r="DQ1793" s="271"/>
      <c r="DR1793" s="271"/>
      <c r="DS1793" s="271"/>
      <c r="DT1793" s="271"/>
      <c r="DU1793" s="271"/>
      <c r="DV1793" s="271"/>
      <c r="DW1793" s="271"/>
      <c r="DX1793" s="271"/>
      <c r="DY1793" s="271"/>
      <c r="DZ1793" s="271"/>
      <c r="EA1793" s="271"/>
      <c r="EB1793" s="271"/>
      <c r="EC1793" s="271"/>
      <c r="ED1793" s="271"/>
      <c r="EE1793" s="271"/>
      <c r="EF1793" s="271"/>
      <c r="EG1793" s="271"/>
      <c r="EH1793" s="271"/>
      <c r="EI1793" s="271"/>
      <c r="EJ1793" s="271"/>
      <c r="EK1793" s="271"/>
      <c r="EL1793" s="271"/>
      <c r="EM1793" s="271"/>
      <c r="EN1793" s="271"/>
      <c r="EO1793" s="271"/>
      <c r="EP1793" s="271"/>
      <c r="EQ1793" s="271"/>
      <c r="ER1793" s="271"/>
      <c r="ES1793" s="271"/>
      <c r="ET1793" s="271"/>
      <c r="EU1793" s="271"/>
      <c r="EV1793" s="271"/>
      <c r="EW1793" s="271"/>
      <c r="EX1793" s="271"/>
      <c r="EY1793" s="271"/>
      <c r="EZ1793" s="271"/>
      <c r="FA1793" s="271"/>
      <c r="FB1793" s="271"/>
      <c r="FC1793" s="271"/>
      <c r="FD1793" s="271"/>
      <c r="FE1793" s="271"/>
      <c r="FF1793" s="271"/>
      <c r="FG1793" s="271"/>
      <c r="FH1793" s="271"/>
      <c r="FI1793" s="271"/>
      <c r="FJ1793" s="271"/>
      <c r="FK1793" s="271"/>
      <c r="FL1793" s="271"/>
      <c r="FM1793" s="271"/>
      <c r="FN1793" s="271"/>
      <c r="FO1793" s="271"/>
      <c r="FP1793" s="271"/>
      <c r="FQ1793" s="271"/>
      <c r="FR1793" s="271"/>
      <c r="FS1793" s="271"/>
      <c r="FT1793" s="271"/>
      <c r="FU1793" s="271"/>
      <c r="FV1793" s="271"/>
      <c r="FW1793" s="271"/>
      <c r="FX1793" s="271"/>
      <c r="FY1793" s="271"/>
      <c r="FZ1793" s="271"/>
      <c r="GA1793" s="271"/>
      <c r="GB1793" s="271"/>
      <c r="GC1793" s="271"/>
      <c r="GD1793" s="271"/>
      <c r="GE1793" s="271"/>
      <c r="GF1793" s="271"/>
      <c r="GG1793" s="271"/>
      <c r="GH1793" s="271"/>
      <c r="GI1793" s="271"/>
      <c r="GJ1793" s="271"/>
      <c r="GK1793" s="271"/>
      <c r="GL1793" s="271"/>
      <c r="GM1793" s="271"/>
      <c r="GN1793" s="271"/>
      <c r="GO1793" s="271"/>
      <c r="GP1793" s="271"/>
      <c r="GQ1793" s="271"/>
      <c r="GR1793" s="271"/>
      <c r="GS1793" s="271"/>
      <c r="GT1793" s="271"/>
      <c r="GU1793" s="271"/>
      <c r="GV1793" s="271"/>
      <c r="GW1793" s="271"/>
      <c r="GX1793" s="271"/>
      <c r="GY1793" s="271"/>
      <c r="GZ1793" s="271"/>
      <c r="HA1793" s="271"/>
      <c r="HB1793" s="271"/>
      <c r="HC1793" s="271"/>
      <c r="HD1793" s="271"/>
      <c r="HE1793" s="271"/>
      <c r="HF1793" s="271"/>
      <c r="HG1793" s="271"/>
      <c r="HH1793" s="271"/>
      <c r="HI1793" s="271"/>
      <c r="HJ1793" s="271"/>
      <c r="HK1793" s="271"/>
      <c r="HL1793" s="271"/>
      <c r="HM1793" s="271"/>
      <c r="HN1793" s="271"/>
      <c r="HO1793" s="271"/>
      <c r="HP1793" s="271"/>
      <c r="HQ1793" s="271"/>
      <c r="HR1793" s="271"/>
      <c r="HS1793" s="271"/>
      <c r="HT1793" s="271"/>
      <c r="HU1793" s="271"/>
      <c r="HV1793" s="271"/>
      <c r="HW1793" s="271"/>
      <c r="HX1793" s="271"/>
      <c r="HY1793" s="271"/>
      <c r="HZ1793" s="271"/>
      <c r="IA1793" s="271"/>
      <c r="IB1793" s="271"/>
      <c r="IC1793" s="271"/>
      <c r="ID1793" s="271"/>
      <c r="IE1793" s="271"/>
      <c r="IF1793" s="271"/>
      <c r="IG1793" s="271"/>
      <c r="IH1793" s="271"/>
      <c r="II1793" s="271"/>
      <c r="IJ1793" s="271"/>
      <c r="IK1793" s="271"/>
      <c r="IL1793" s="271"/>
      <c r="IM1793" s="271"/>
      <c r="IN1793" s="271"/>
      <c r="IO1793" s="271"/>
      <c r="IP1793" s="271"/>
      <c r="IQ1793" s="271"/>
      <c r="IR1793" s="271"/>
      <c r="IS1793" s="271"/>
      <c r="IT1793" s="271"/>
      <c r="IU1793" s="271"/>
      <c r="IV1793" s="271"/>
    </row>
    <row r="1794" spans="1:256" s="332" customFormat="1" x14ac:dyDescent="0.2">
      <c r="A1794" s="271" t="s">
        <v>1624</v>
      </c>
      <c r="B1794" s="272">
        <v>40972.541666666664</v>
      </c>
      <c r="C1794" s="271"/>
      <c r="D1794" s="271" t="s">
        <v>1673</v>
      </c>
      <c r="E1794" s="271" t="s">
        <v>1674</v>
      </c>
      <c r="F1794" s="271"/>
      <c r="G1794" s="271">
        <v>70</v>
      </c>
      <c r="H1794" s="271"/>
      <c r="I1794" s="271"/>
      <c r="J1794" s="271"/>
      <c r="K1794" s="271"/>
      <c r="L1794" s="271"/>
      <c r="M1794" s="271"/>
      <c r="N1794" s="271"/>
      <c r="O1794" s="271"/>
      <c r="P1794" s="271"/>
      <c r="Q1794" s="271">
        <v>616</v>
      </c>
      <c r="R1794" s="271"/>
      <c r="S1794" s="271"/>
      <c r="T1794" s="271"/>
      <c r="U1794" s="271"/>
      <c r="V1794" s="271"/>
      <c r="W1794" s="271"/>
      <c r="X1794" s="271"/>
      <c r="Y1794" s="271"/>
      <c r="Z1794" s="271"/>
      <c r="AA1794" s="271"/>
      <c r="AB1794" s="271"/>
      <c r="AC1794" s="271"/>
      <c r="AD1794" s="271"/>
      <c r="AE1794" s="271"/>
      <c r="AF1794" s="271"/>
      <c r="AG1794" s="271"/>
      <c r="AH1794" s="271"/>
      <c r="AI1794" s="271"/>
      <c r="AJ1794" s="271"/>
      <c r="AK1794" s="271"/>
      <c r="AL1794" s="271"/>
      <c r="AM1794" s="271"/>
      <c r="AN1794" s="271"/>
      <c r="AO1794" s="271"/>
      <c r="AP1794" s="271"/>
      <c r="AQ1794" s="271"/>
      <c r="AR1794" s="271"/>
      <c r="AS1794" s="271"/>
      <c r="AT1794" s="271"/>
      <c r="AU1794" s="271"/>
      <c r="AV1794" s="271"/>
      <c r="AW1794" s="271"/>
      <c r="AX1794" s="271"/>
      <c r="AY1794" s="271"/>
      <c r="AZ1794" s="271"/>
      <c r="BA1794" s="271"/>
      <c r="BB1794" s="271"/>
      <c r="BC1794" s="271"/>
      <c r="BD1794" s="271"/>
      <c r="BE1794" s="271"/>
      <c r="BF1794" s="271"/>
      <c r="BG1794" s="271"/>
      <c r="BH1794" s="271"/>
      <c r="BI1794" s="271"/>
      <c r="BJ1794" s="271"/>
      <c r="BK1794" s="271"/>
      <c r="BL1794" s="271"/>
      <c r="BM1794" s="271"/>
      <c r="BN1794" s="271"/>
      <c r="BO1794" s="271"/>
      <c r="BP1794" s="271"/>
      <c r="BQ1794" s="271"/>
      <c r="BR1794" s="271"/>
      <c r="BS1794" s="271"/>
      <c r="BT1794" s="271"/>
      <c r="BU1794" s="271"/>
      <c r="BV1794" s="271"/>
      <c r="BW1794" s="271"/>
      <c r="BX1794" s="271"/>
      <c r="BY1794" s="271"/>
      <c r="BZ1794" s="271"/>
      <c r="CA1794" s="271"/>
      <c r="CB1794" s="271"/>
      <c r="CC1794" s="271"/>
      <c r="CD1794" s="271"/>
      <c r="CE1794" s="271"/>
      <c r="CF1794" s="271"/>
      <c r="CG1794" s="271"/>
      <c r="CH1794" s="271"/>
      <c r="CI1794" s="271"/>
      <c r="CJ1794" s="271"/>
      <c r="CK1794" s="271"/>
      <c r="CL1794" s="271"/>
      <c r="CM1794" s="271"/>
      <c r="CN1794" s="271"/>
      <c r="CO1794" s="271"/>
      <c r="CP1794" s="271"/>
      <c r="CQ1794" s="271"/>
      <c r="CR1794" s="271"/>
      <c r="CS1794" s="271"/>
      <c r="CT1794" s="271"/>
      <c r="CU1794" s="271"/>
      <c r="CV1794" s="271"/>
      <c r="CW1794" s="271"/>
      <c r="CX1794" s="271"/>
      <c r="CY1794" s="271"/>
      <c r="CZ1794" s="271"/>
      <c r="DA1794" s="271"/>
      <c r="DB1794" s="271"/>
      <c r="DC1794" s="271"/>
      <c r="DD1794" s="271"/>
      <c r="DE1794" s="271"/>
      <c r="DF1794" s="271"/>
      <c r="DG1794" s="271"/>
      <c r="DH1794" s="271"/>
      <c r="DI1794" s="271"/>
      <c r="DJ1794" s="271"/>
      <c r="DK1794" s="271"/>
      <c r="DL1794" s="271"/>
      <c r="DM1794" s="271"/>
      <c r="DN1794" s="271"/>
      <c r="DO1794" s="271"/>
      <c r="DP1794" s="271"/>
      <c r="DQ1794" s="271"/>
      <c r="DR1794" s="271"/>
      <c r="DS1794" s="271"/>
      <c r="DT1794" s="271"/>
      <c r="DU1794" s="271"/>
      <c r="DV1794" s="271"/>
      <c r="DW1794" s="271"/>
      <c r="DX1794" s="271"/>
      <c r="DY1794" s="271"/>
      <c r="DZ1794" s="271"/>
      <c r="EA1794" s="271"/>
      <c r="EB1794" s="271"/>
      <c r="EC1794" s="271"/>
      <c r="ED1794" s="271"/>
      <c r="EE1794" s="271"/>
      <c r="EF1794" s="271"/>
      <c r="EG1794" s="271"/>
      <c r="EH1794" s="271"/>
      <c r="EI1794" s="271"/>
      <c r="EJ1794" s="271"/>
      <c r="EK1794" s="271"/>
      <c r="EL1794" s="271"/>
      <c r="EM1794" s="271"/>
      <c r="EN1794" s="271"/>
      <c r="EO1794" s="271"/>
      <c r="EP1794" s="271"/>
      <c r="EQ1794" s="271"/>
      <c r="ER1794" s="271"/>
      <c r="ES1794" s="271"/>
      <c r="ET1794" s="271"/>
      <c r="EU1794" s="271"/>
      <c r="EV1794" s="271"/>
      <c r="EW1794" s="271"/>
      <c r="EX1794" s="271"/>
      <c r="EY1794" s="271"/>
      <c r="EZ1794" s="271"/>
      <c r="FA1794" s="271"/>
      <c r="FB1794" s="271"/>
      <c r="FC1794" s="271"/>
      <c r="FD1794" s="271"/>
      <c r="FE1794" s="271"/>
      <c r="FF1794" s="271"/>
      <c r="FG1794" s="271"/>
      <c r="FH1794" s="271"/>
      <c r="FI1794" s="271"/>
      <c r="FJ1794" s="271"/>
      <c r="FK1794" s="271"/>
      <c r="FL1794" s="271"/>
      <c r="FM1794" s="271"/>
      <c r="FN1794" s="271"/>
      <c r="FO1794" s="271"/>
      <c r="FP1794" s="271"/>
      <c r="FQ1794" s="271"/>
      <c r="FR1794" s="271"/>
      <c r="FS1794" s="271"/>
      <c r="FT1794" s="271"/>
      <c r="FU1794" s="271"/>
      <c r="FV1794" s="271"/>
      <c r="FW1794" s="271"/>
      <c r="FX1794" s="271"/>
      <c r="FY1794" s="271"/>
      <c r="FZ1794" s="271"/>
      <c r="GA1794" s="271"/>
      <c r="GB1794" s="271"/>
      <c r="GC1794" s="271"/>
      <c r="GD1794" s="271"/>
      <c r="GE1794" s="271"/>
      <c r="GF1794" s="271"/>
      <c r="GG1794" s="271"/>
      <c r="GH1794" s="271"/>
      <c r="GI1794" s="271"/>
      <c r="GJ1794" s="271"/>
      <c r="GK1794" s="271"/>
      <c r="GL1794" s="271"/>
      <c r="GM1794" s="271"/>
      <c r="GN1794" s="271"/>
      <c r="GO1794" s="271"/>
      <c r="GP1794" s="271"/>
      <c r="GQ1794" s="271"/>
      <c r="GR1794" s="271"/>
      <c r="GS1794" s="271"/>
      <c r="GT1794" s="271"/>
      <c r="GU1794" s="271"/>
      <c r="GV1794" s="271"/>
      <c r="GW1794" s="271"/>
      <c r="GX1794" s="271"/>
      <c r="GY1794" s="271"/>
      <c r="GZ1794" s="271"/>
      <c r="HA1794" s="271"/>
      <c r="HB1794" s="271"/>
      <c r="HC1794" s="271"/>
      <c r="HD1794" s="271"/>
      <c r="HE1794" s="271"/>
      <c r="HF1794" s="271"/>
      <c r="HG1794" s="271"/>
      <c r="HH1794" s="271"/>
      <c r="HI1794" s="271"/>
      <c r="HJ1794" s="271"/>
      <c r="HK1794" s="271"/>
      <c r="HL1794" s="271"/>
      <c r="HM1794" s="271"/>
      <c r="HN1794" s="271"/>
      <c r="HO1794" s="271"/>
      <c r="HP1794" s="271"/>
      <c r="HQ1794" s="271"/>
      <c r="HR1794" s="271"/>
      <c r="HS1794" s="271"/>
      <c r="HT1794" s="271"/>
      <c r="HU1794" s="271"/>
      <c r="HV1794" s="271"/>
      <c r="HW1794" s="271"/>
      <c r="HX1794" s="271"/>
      <c r="HY1794" s="271"/>
      <c r="HZ1794" s="271"/>
      <c r="IA1794" s="271"/>
      <c r="IB1794" s="271"/>
      <c r="IC1794" s="271"/>
      <c r="ID1794" s="271"/>
      <c r="IE1794" s="271"/>
      <c r="IF1794" s="271"/>
      <c r="IG1794" s="271"/>
      <c r="IH1794" s="271"/>
      <c r="II1794" s="271"/>
      <c r="IJ1794" s="271"/>
      <c r="IK1794" s="271"/>
      <c r="IL1794" s="271"/>
      <c r="IM1794" s="271"/>
      <c r="IN1794" s="271"/>
      <c r="IO1794" s="271"/>
      <c r="IP1794" s="271"/>
      <c r="IQ1794" s="271"/>
      <c r="IR1794" s="271"/>
      <c r="IS1794" s="271"/>
      <c r="IT1794" s="271"/>
      <c r="IU1794" s="271"/>
      <c r="IV1794" s="271"/>
    </row>
    <row r="1795" spans="1:256" s="332" customFormat="1" x14ac:dyDescent="0.2">
      <c r="A1795" s="271" t="s">
        <v>1624</v>
      </c>
      <c r="B1795" s="272">
        <v>41004.583333333336</v>
      </c>
      <c r="C1795" s="271"/>
      <c r="D1795" s="271" t="s">
        <v>3145</v>
      </c>
      <c r="E1795" s="271"/>
      <c r="F1795" s="271"/>
      <c r="G1795" s="271">
        <v>70</v>
      </c>
      <c r="H1795" s="271"/>
      <c r="I1795" s="271"/>
      <c r="J1795" s="271"/>
      <c r="K1795" s="271"/>
      <c r="L1795" s="271"/>
      <c r="M1795" s="271"/>
      <c r="N1795" s="271" t="s">
        <v>1784</v>
      </c>
      <c r="O1795" s="271">
        <v>200</v>
      </c>
      <c r="P1795" s="271"/>
      <c r="Q1795" s="271">
        <v>232</v>
      </c>
      <c r="R1795" s="271"/>
      <c r="S1795" s="271">
        <v>0.86499999999999999</v>
      </c>
      <c r="T1795" s="271"/>
      <c r="U1795" s="271">
        <v>1.6400000000000001</v>
      </c>
      <c r="V1795" s="271"/>
      <c r="W1795" s="271">
        <v>29.4</v>
      </c>
      <c r="X1795" s="271"/>
      <c r="Y1795" s="271">
        <v>258</v>
      </c>
      <c r="Z1795" s="271"/>
      <c r="AA1795" s="271">
        <v>459</v>
      </c>
      <c r="AB1795" s="271"/>
      <c r="AC1795" s="271">
        <v>2240</v>
      </c>
      <c r="AD1795" s="271" t="s">
        <v>1784</v>
      </c>
      <c r="AE1795" s="271">
        <v>20</v>
      </c>
      <c r="AF1795" s="271" t="s">
        <v>1784</v>
      </c>
      <c r="AG1795" s="271">
        <v>20</v>
      </c>
      <c r="AH1795" s="271"/>
      <c r="AI1795" s="271">
        <v>76</v>
      </c>
      <c r="AJ1795" s="271" t="s">
        <v>1784</v>
      </c>
      <c r="AK1795" s="271">
        <v>2.5</v>
      </c>
      <c r="AL1795" s="271"/>
      <c r="AM1795" s="271">
        <v>7.42</v>
      </c>
      <c r="AN1795" s="271"/>
      <c r="AO1795" s="271">
        <v>413</v>
      </c>
      <c r="AP1795" s="271"/>
      <c r="AQ1795" s="271"/>
      <c r="AR1795" s="271"/>
      <c r="AS1795" s="271"/>
      <c r="AT1795" s="271"/>
      <c r="AU1795" s="271"/>
      <c r="AV1795" s="271"/>
      <c r="AW1795" s="271"/>
      <c r="AX1795" s="271"/>
      <c r="AY1795" s="271"/>
      <c r="AZ1795" s="271"/>
      <c r="BA1795" s="271">
        <v>7</v>
      </c>
      <c r="BB1795" s="271"/>
      <c r="BC1795" s="271"/>
      <c r="BD1795" s="271"/>
      <c r="BE1795" s="271"/>
      <c r="BF1795" s="271"/>
      <c r="BG1795" s="271"/>
      <c r="BH1795" s="271"/>
      <c r="BI1795" s="271"/>
      <c r="BJ1795" s="271"/>
      <c r="BK1795" s="271"/>
      <c r="BL1795" s="271"/>
      <c r="BM1795" s="271"/>
      <c r="BN1795" s="271"/>
      <c r="BO1795" s="271"/>
      <c r="BP1795" s="271"/>
      <c r="BQ1795" s="271"/>
      <c r="BR1795" s="271"/>
      <c r="BS1795" s="271"/>
      <c r="BT1795" s="271"/>
      <c r="BU1795" s="271"/>
      <c r="BV1795" s="271"/>
      <c r="BW1795" s="271"/>
      <c r="BX1795" s="271"/>
      <c r="BY1795" s="271"/>
      <c r="BZ1795" s="271"/>
      <c r="CA1795" s="271"/>
      <c r="CB1795" s="271"/>
      <c r="CC1795" s="271"/>
      <c r="CD1795" s="271" t="s">
        <v>1784</v>
      </c>
      <c r="CE1795" s="271">
        <v>20</v>
      </c>
      <c r="CF1795" s="271"/>
      <c r="CG1795" s="271">
        <v>2.44</v>
      </c>
      <c r="CH1795" s="271"/>
      <c r="CI1795" s="271"/>
      <c r="CJ1795" s="271"/>
      <c r="CK1795" s="271">
        <v>2238</v>
      </c>
      <c r="CL1795" s="271"/>
      <c r="CM1795" s="271"/>
      <c r="CN1795" s="271"/>
      <c r="CO1795" s="271"/>
      <c r="CP1795" s="271"/>
      <c r="CQ1795" s="271"/>
      <c r="CR1795" s="271"/>
      <c r="CS1795" s="271"/>
      <c r="CT1795" s="271"/>
      <c r="CU1795" s="271"/>
      <c r="CV1795" s="271"/>
      <c r="CW1795" s="271"/>
      <c r="CX1795" s="271"/>
      <c r="CY1795" s="271"/>
      <c r="CZ1795" s="271"/>
      <c r="DA1795" s="271"/>
      <c r="DB1795" s="271"/>
      <c r="DC1795" s="271"/>
      <c r="DD1795" s="271"/>
      <c r="DE1795" s="271"/>
      <c r="DF1795" s="271"/>
      <c r="DG1795" s="271"/>
      <c r="DH1795" s="271"/>
      <c r="DI1795" s="271"/>
      <c r="DJ1795" s="271"/>
      <c r="DK1795" s="271"/>
      <c r="DL1795" s="271"/>
      <c r="DM1795" s="271"/>
      <c r="DN1795" s="271"/>
      <c r="DO1795" s="271"/>
      <c r="DP1795" s="271"/>
      <c r="DQ1795" s="271"/>
      <c r="DR1795" s="271"/>
      <c r="DS1795" s="271"/>
      <c r="DT1795" s="271"/>
      <c r="DU1795" s="271"/>
      <c r="DV1795" s="271"/>
      <c r="DW1795" s="271"/>
      <c r="DX1795" s="271"/>
      <c r="DY1795" s="271"/>
      <c r="DZ1795" s="271"/>
      <c r="EA1795" s="271"/>
      <c r="EB1795" s="271"/>
      <c r="EC1795" s="271"/>
      <c r="ED1795" s="271"/>
      <c r="EE1795" s="271"/>
      <c r="EF1795" s="271"/>
      <c r="EG1795" s="271"/>
      <c r="EH1795" s="271"/>
      <c r="EI1795" s="271"/>
      <c r="EJ1795" s="271"/>
      <c r="EK1795" s="271"/>
      <c r="EL1795" s="271"/>
      <c r="EM1795" s="271"/>
      <c r="EN1795" s="271"/>
      <c r="EO1795" s="271"/>
      <c r="EP1795" s="271"/>
      <c r="EQ1795" s="271"/>
      <c r="ER1795" s="271"/>
      <c r="ES1795" s="271"/>
      <c r="ET1795" s="271"/>
      <c r="EU1795" s="271"/>
      <c r="EV1795" s="271"/>
      <c r="EW1795" s="271"/>
      <c r="EX1795" s="271"/>
      <c r="EY1795" s="271"/>
      <c r="EZ1795" s="271"/>
      <c r="FA1795" s="271"/>
      <c r="FB1795" s="271"/>
      <c r="FC1795" s="271"/>
      <c r="FD1795" s="271"/>
      <c r="FE1795" s="271"/>
      <c r="FF1795" s="271"/>
      <c r="FG1795" s="271"/>
      <c r="FH1795" s="271"/>
      <c r="FI1795" s="271"/>
      <c r="FJ1795" s="271"/>
      <c r="FK1795" s="271"/>
      <c r="FL1795" s="271"/>
      <c r="FM1795" s="271"/>
      <c r="FN1795" s="271"/>
      <c r="FO1795" s="271"/>
      <c r="FP1795" s="271"/>
      <c r="FQ1795" s="271"/>
      <c r="FR1795" s="271"/>
      <c r="FS1795" s="271"/>
      <c r="FT1795" s="271"/>
      <c r="FU1795" s="271"/>
      <c r="FV1795" s="271"/>
      <c r="FW1795" s="271"/>
      <c r="FX1795" s="271"/>
      <c r="FY1795" s="271"/>
      <c r="FZ1795" s="271"/>
      <c r="GA1795" s="271"/>
      <c r="GB1795" s="271"/>
      <c r="GC1795" s="271"/>
      <c r="GD1795" s="271"/>
      <c r="GE1795" s="271"/>
      <c r="GF1795" s="271"/>
      <c r="GG1795" s="271"/>
      <c r="GH1795" s="271"/>
      <c r="GI1795" s="271"/>
      <c r="GJ1795" s="271"/>
      <c r="GK1795" s="271"/>
      <c r="GL1795" s="271"/>
      <c r="GM1795" s="271"/>
      <c r="GN1795" s="271"/>
      <c r="GO1795" s="271"/>
      <c r="GP1795" s="271"/>
      <c r="GQ1795" s="271"/>
      <c r="GR1795" s="271"/>
      <c r="GS1795" s="271"/>
      <c r="GT1795" s="271"/>
      <c r="GU1795" s="271"/>
      <c r="GV1795" s="271"/>
      <c r="GW1795" s="271"/>
      <c r="GX1795" s="271"/>
      <c r="GY1795" s="271"/>
      <c r="GZ1795" s="271"/>
      <c r="HA1795" s="271"/>
      <c r="HB1795" s="271"/>
      <c r="HC1795" s="271"/>
      <c r="HD1795" s="271"/>
      <c r="HE1795" s="271"/>
      <c r="HF1795" s="271"/>
      <c r="HG1795" s="271"/>
      <c r="HH1795" s="271"/>
      <c r="HI1795" s="271"/>
      <c r="HJ1795" s="271"/>
      <c r="HK1795" s="271"/>
      <c r="HL1795" s="271"/>
      <c r="HM1795" s="271"/>
      <c r="HN1795" s="271"/>
      <c r="HO1795" s="271"/>
      <c r="HP1795" s="271"/>
      <c r="HQ1795" s="271"/>
      <c r="HR1795" s="271"/>
      <c r="HS1795" s="271"/>
      <c r="HT1795" s="271"/>
      <c r="HU1795" s="271"/>
      <c r="HV1795" s="271"/>
      <c r="HW1795" s="271"/>
      <c r="HX1795" s="271"/>
      <c r="HY1795" s="271"/>
      <c r="HZ1795" s="271"/>
      <c r="IA1795" s="271"/>
      <c r="IB1795" s="271"/>
      <c r="IC1795" s="271"/>
      <c r="ID1795" s="271"/>
      <c r="IE1795" s="271"/>
      <c r="IF1795" s="271"/>
      <c r="IG1795" s="271"/>
      <c r="IH1795" s="271"/>
      <c r="II1795" s="271"/>
      <c r="IJ1795" s="271"/>
      <c r="IK1795" s="271"/>
      <c r="IL1795" s="271"/>
      <c r="IM1795" s="271"/>
      <c r="IN1795" s="271"/>
      <c r="IO1795" s="271"/>
      <c r="IP1795" s="271"/>
      <c r="IQ1795" s="271"/>
      <c r="IR1795" s="271"/>
      <c r="IS1795" s="271"/>
      <c r="IT1795" s="271"/>
      <c r="IU1795" s="271"/>
      <c r="IV1795" s="271"/>
    </row>
    <row r="1796" spans="1:256" s="332" customFormat="1" x14ac:dyDescent="0.2">
      <c r="A1796" s="271" t="s">
        <v>1624</v>
      </c>
      <c r="B1796" s="272">
        <v>41073.561111111114</v>
      </c>
      <c r="C1796" s="271"/>
      <c r="D1796" s="271" t="s">
        <v>3146</v>
      </c>
      <c r="E1796" s="271"/>
      <c r="F1796" s="271"/>
      <c r="G1796" s="271">
        <v>70</v>
      </c>
      <c r="H1796" s="271"/>
      <c r="I1796" s="271"/>
      <c r="J1796" s="271"/>
      <c r="K1796" s="271"/>
      <c r="L1796" s="271"/>
      <c r="M1796" s="271"/>
      <c r="N1796" s="271"/>
      <c r="O1796" s="271"/>
      <c r="P1796" s="271"/>
      <c r="Q1796" s="271">
        <v>37.299999999999997</v>
      </c>
      <c r="R1796" s="271"/>
      <c r="S1796" s="271"/>
      <c r="T1796" s="271"/>
      <c r="U1796" s="271"/>
      <c r="V1796" s="271"/>
      <c r="W1796" s="271"/>
      <c r="X1796" s="271"/>
      <c r="Y1796" s="271"/>
      <c r="Z1796" s="271"/>
      <c r="AA1796" s="271"/>
      <c r="AB1796" s="271"/>
      <c r="AC1796" s="271"/>
      <c r="AD1796" s="271"/>
      <c r="AE1796" s="271"/>
      <c r="AF1796" s="271"/>
      <c r="AG1796" s="271"/>
      <c r="AH1796" s="271"/>
      <c r="AI1796" s="271"/>
      <c r="AJ1796" s="271"/>
      <c r="AK1796" s="271"/>
      <c r="AL1796" s="271"/>
      <c r="AM1796" s="271"/>
      <c r="AN1796" s="271"/>
      <c r="AO1796" s="271"/>
      <c r="AP1796" s="271"/>
      <c r="AQ1796" s="271"/>
      <c r="AR1796" s="271"/>
      <c r="AS1796" s="271"/>
      <c r="AT1796" s="271"/>
      <c r="AU1796" s="271"/>
      <c r="AV1796" s="271"/>
      <c r="AW1796" s="271"/>
      <c r="AX1796" s="271"/>
      <c r="AY1796" s="271"/>
      <c r="AZ1796" s="271"/>
      <c r="BA1796" s="271"/>
      <c r="BB1796" s="271"/>
      <c r="BC1796" s="271"/>
      <c r="BD1796" s="271"/>
      <c r="BE1796" s="271"/>
      <c r="BF1796" s="271"/>
      <c r="BG1796" s="271"/>
      <c r="BH1796" s="271"/>
      <c r="BI1796" s="271"/>
      <c r="BJ1796" s="271"/>
      <c r="BK1796" s="271"/>
      <c r="BL1796" s="271"/>
      <c r="BM1796" s="271"/>
      <c r="BN1796" s="271"/>
      <c r="BO1796" s="271"/>
      <c r="BP1796" s="271"/>
      <c r="BQ1796" s="271"/>
      <c r="BR1796" s="271"/>
      <c r="BS1796" s="271"/>
      <c r="BT1796" s="271"/>
      <c r="BU1796" s="271"/>
      <c r="BV1796" s="271"/>
      <c r="BW1796" s="271"/>
      <c r="BX1796" s="271"/>
      <c r="BY1796" s="271"/>
      <c r="BZ1796" s="271"/>
      <c r="CA1796" s="271"/>
      <c r="CB1796" s="271"/>
      <c r="CC1796" s="271"/>
      <c r="CD1796" s="271"/>
      <c r="CE1796" s="271"/>
      <c r="CF1796" s="271"/>
      <c r="CG1796" s="271"/>
      <c r="CH1796" s="271"/>
      <c r="CI1796" s="271"/>
      <c r="CJ1796" s="271"/>
      <c r="CK1796" s="271"/>
      <c r="CL1796" s="271"/>
      <c r="CM1796" s="271"/>
      <c r="CN1796" s="271"/>
      <c r="CO1796" s="271"/>
      <c r="CP1796" s="271"/>
      <c r="CQ1796" s="271"/>
      <c r="CR1796" s="271"/>
      <c r="CS1796" s="271"/>
      <c r="CT1796" s="271"/>
      <c r="CU1796" s="271"/>
      <c r="CV1796" s="271"/>
      <c r="CW1796" s="271"/>
      <c r="CX1796" s="271"/>
      <c r="CY1796" s="271"/>
      <c r="CZ1796" s="271"/>
      <c r="DA1796" s="271"/>
      <c r="DB1796" s="271"/>
      <c r="DC1796" s="271"/>
      <c r="DD1796" s="271"/>
      <c r="DE1796" s="271"/>
      <c r="DF1796" s="271"/>
      <c r="DG1796" s="271"/>
      <c r="DH1796" s="271"/>
      <c r="DI1796" s="271"/>
      <c r="DJ1796" s="271"/>
      <c r="DK1796" s="271"/>
      <c r="DL1796" s="271"/>
      <c r="DM1796" s="271"/>
      <c r="DN1796" s="271"/>
      <c r="DO1796" s="271"/>
      <c r="DP1796" s="271"/>
      <c r="DQ1796" s="271"/>
      <c r="DR1796" s="271"/>
      <c r="DS1796" s="271"/>
      <c r="DT1796" s="271"/>
      <c r="DU1796" s="271"/>
      <c r="DV1796" s="271"/>
      <c r="DW1796" s="271"/>
      <c r="DX1796" s="271"/>
      <c r="DY1796" s="271"/>
      <c r="DZ1796" s="271"/>
      <c r="EA1796" s="271"/>
      <c r="EB1796" s="271"/>
      <c r="EC1796" s="271"/>
      <c r="ED1796" s="271"/>
      <c r="EE1796" s="271"/>
      <c r="EF1796" s="271"/>
      <c r="EG1796" s="271"/>
      <c r="EH1796" s="271"/>
      <c r="EI1796" s="271"/>
      <c r="EJ1796" s="271"/>
      <c r="EK1796" s="271"/>
      <c r="EL1796" s="271"/>
      <c r="EM1796" s="271"/>
      <c r="EN1796" s="271"/>
      <c r="EO1796" s="271"/>
      <c r="EP1796" s="271"/>
      <c r="EQ1796" s="271"/>
      <c r="ER1796" s="271"/>
      <c r="ES1796" s="271"/>
      <c r="ET1796" s="271"/>
      <c r="EU1796" s="271"/>
      <c r="EV1796" s="271"/>
      <c r="EW1796" s="271"/>
      <c r="EX1796" s="271"/>
      <c r="EY1796" s="271"/>
      <c r="EZ1796" s="271"/>
      <c r="FA1796" s="271"/>
      <c r="FB1796" s="271"/>
      <c r="FC1796" s="271"/>
      <c r="FD1796" s="271"/>
      <c r="FE1796" s="271"/>
      <c r="FF1796" s="271"/>
      <c r="FG1796" s="271"/>
      <c r="FH1796" s="271"/>
      <c r="FI1796" s="271"/>
      <c r="FJ1796" s="271"/>
      <c r="FK1796" s="271"/>
      <c r="FL1796" s="271"/>
      <c r="FM1796" s="271"/>
      <c r="FN1796" s="271"/>
      <c r="FO1796" s="271"/>
      <c r="FP1796" s="271"/>
      <c r="FQ1796" s="271"/>
      <c r="FR1796" s="271"/>
      <c r="FS1796" s="271"/>
      <c r="FT1796" s="271"/>
      <c r="FU1796" s="271"/>
      <c r="FV1796" s="271"/>
      <c r="FW1796" s="271"/>
      <c r="FX1796" s="271"/>
      <c r="FY1796" s="271"/>
      <c r="FZ1796" s="271"/>
      <c r="GA1796" s="271"/>
      <c r="GB1796" s="271"/>
      <c r="GC1796" s="271"/>
      <c r="GD1796" s="271"/>
      <c r="GE1796" s="271"/>
      <c r="GF1796" s="271"/>
      <c r="GG1796" s="271"/>
      <c r="GH1796" s="271"/>
      <c r="GI1796" s="271"/>
      <c r="GJ1796" s="271"/>
      <c r="GK1796" s="271"/>
      <c r="GL1796" s="271"/>
      <c r="GM1796" s="271"/>
      <c r="GN1796" s="271"/>
      <c r="GO1796" s="271"/>
      <c r="GP1796" s="271"/>
      <c r="GQ1796" s="271"/>
      <c r="GR1796" s="271"/>
      <c r="GS1796" s="271"/>
      <c r="GT1796" s="271"/>
      <c r="GU1796" s="271"/>
      <c r="GV1796" s="271"/>
      <c r="GW1796" s="271"/>
      <c r="GX1796" s="271"/>
      <c r="GY1796" s="271"/>
      <c r="GZ1796" s="271"/>
      <c r="HA1796" s="271"/>
      <c r="HB1796" s="271"/>
      <c r="HC1796" s="271"/>
      <c r="HD1796" s="271"/>
      <c r="HE1796" s="271"/>
      <c r="HF1796" s="271"/>
      <c r="HG1796" s="271"/>
      <c r="HH1796" s="271"/>
      <c r="HI1796" s="271"/>
      <c r="HJ1796" s="271"/>
      <c r="HK1796" s="271"/>
      <c r="HL1796" s="271"/>
      <c r="HM1796" s="271"/>
      <c r="HN1796" s="271"/>
      <c r="HO1796" s="271"/>
      <c r="HP1796" s="271"/>
      <c r="HQ1796" s="271"/>
      <c r="HR1796" s="271"/>
      <c r="HS1796" s="271"/>
      <c r="HT1796" s="271"/>
      <c r="HU1796" s="271"/>
      <c r="HV1796" s="271"/>
      <c r="HW1796" s="271"/>
      <c r="HX1796" s="271"/>
      <c r="HY1796" s="271"/>
      <c r="HZ1796" s="271"/>
      <c r="IA1796" s="271"/>
      <c r="IB1796" s="271"/>
      <c r="IC1796" s="271"/>
      <c r="ID1796" s="271"/>
      <c r="IE1796" s="271"/>
      <c r="IF1796" s="271"/>
      <c r="IG1796" s="271"/>
      <c r="IH1796" s="271"/>
      <c r="II1796" s="271"/>
      <c r="IJ1796" s="271"/>
      <c r="IK1796" s="271"/>
      <c r="IL1796" s="271"/>
      <c r="IM1796" s="271"/>
      <c r="IN1796" s="271"/>
      <c r="IO1796" s="271"/>
      <c r="IP1796" s="271"/>
      <c r="IQ1796" s="271"/>
      <c r="IR1796" s="271"/>
      <c r="IS1796" s="271"/>
      <c r="IT1796" s="271"/>
      <c r="IU1796" s="271"/>
      <c r="IV1796" s="271"/>
    </row>
    <row r="1797" spans="1:256" s="332" customFormat="1" x14ac:dyDescent="0.2">
      <c r="A1797" s="271" t="s">
        <v>1624</v>
      </c>
      <c r="B1797" s="272">
        <v>41087.625</v>
      </c>
      <c r="C1797" s="271"/>
      <c r="D1797" s="271" t="s">
        <v>3147</v>
      </c>
      <c r="E1797" s="271" t="s">
        <v>3148</v>
      </c>
      <c r="F1797" s="271"/>
      <c r="G1797" s="271">
        <v>70</v>
      </c>
      <c r="H1797" s="271"/>
      <c r="I1797" s="271"/>
      <c r="J1797" s="271"/>
      <c r="K1797" s="271"/>
      <c r="L1797" s="271"/>
      <c r="M1797" s="271"/>
      <c r="N1797" s="271"/>
      <c r="O1797" s="271"/>
      <c r="P1797" s="271"/>
      <c r="Q1797" s="271">
        <v>23.5</v>
      </c>
      <c r="R1797" s="271"/>
      <c r="S1797" s="271"/>
      <c r="T1797" s="271"/>
      <c r="U1797" s="271"/>
      <c r="V1797" s="271"/>
      <c r="W1797" s="271"/>
      <c r="X1797" s="271"/>
      <c r="Y1797" s="271"/>
      <c r="Z1797" s="271"/>
      <c r="AA1797" s="271"/>
      <c r="AB1797" s="271"/>
      <c r="AC1797" s="271"/>
      <c r="AD1797" s="271"/>
      <c r="AE1797" s="271"/>
      <c r="AF1797" s="271"/>
      <c r="AG1797" s="271"/>
      <c r="AH1797" s="271"/>
      <c r="AI1797" s="271"/>
      <c r="AJ1797" s="271"/>
      <c r="AK1797" s="271"/>
      <c r="AL1797" s="271"/>
      <c r="AM1797" s="271"/>
      <c r="AN1797" s="271"/>
      <c r="AO1797" s="271"/>
      <c r="AP1797" s="271"/>
      <c r="AQ1797" s="271"/>
      <c r="AR1797" s="271"/>
      <c r="AS1797" s="271"/>
      <c r="AT1797" s="271"/>
      <c r="AU1797" s="271"/>
      <c r="AV1797" s="271"/>
      <c r="AW1797" s="271"/>
      <c r="AX1797" s="271"/>
      <c r="AY1797" s="271"/>
      <c r="AZ1797" s="271"/>
      <c r="BA1797" s="271"/>
      <c r="BB1797" s="271"/>
      <c r="BC1797" s="271"/>
      <c r="BD1797" s="271"/>
      <c r="BE1797" s="271"/>
      <c r="BF1797" s="271"/>
      <c r="BG1797" s="271"/>
      <c r="BH1797" s="271"/>
      <c r="BI1797" s="271"/>
      <c r="BJ1797" s="271"/>
      <c r="BK1797" s="271"/>
      <c r="BL1797" s="271"/>
      <c r="BM1797" s="271"/>
      <c r="BN1797" s="271"/>
      <c r="BO1797" s="271"/>
      <c r="BP1797" s="271"/>
      <c r="BQ1797" s="271"/>
      <c r="BR1797" s="271"/>
      <c r="BS1797" s="271"/>
      <c r="BT1797" s="271"/>
      <c r="BU1797" s="271"/>
      <c r="BV1797" s="271"/>
      <c r="BW1797" s="271"/>
      <c r="BX1797" s="271"/>
      <c r="BY1797" s="271"/>
      <c r="BZ1797" s="271"/>
      <c r="CA1797" s="271"/>
      <c r="CB1797" s="271"/>
      <c r="CC1797" s="271"/>
      <c r="CD1797" s="271"/>
      <c r="CE1797" s="271"/>
      <c r="CF1797" s="271"/>
      <c r="CG1797" s="271"/>
      <c r="CH1797" s="271"/>
      <c r="CI1797" s="271"/>
      <c r="CJ1797" s="271"/>
      <c r="CK1797" s="271"/>
      <c r="CL1797" s="271"/>
      <c r="CM1797" s="271"/>
      <c r="CN1797" s="271"/>
      <c r="CO1797" s="271"/>
      <c r="CP1797" s="271"/>
      <c r="CQ1797" s="271"/>
      <c r="CR1797" s="271"/>
      <c r="CS1797" s="271"/>
      <c r="CT1797" s="271"/>
      <c r="CU1797" s="271"/>
      <c r="CV1797" s="271"/>
      <c r="CW1797" s="271"/>
      <c r="CX1797" s="271"/>
      <c r="CY1797" s="271"/>
      <c r="CZ1797" s="271"/>
      <c r="DA1797" s="271"/>
      <c r="DB1797" s="271"/>
      <c r="DC1797" s="271"/>
      <c r="DD1797" s="271"/>
      <c r="DE1797" s="271"/>
      <c r="DF1797" s="271"/>
      <c r="DG1797" s="271"/>
      <c r="DH1797" s="271"/>
      <c r="DI1797" s="271"/>
      <c r="DJ1797" s="271"/>
      <c r="DK1797" s="271"/>
      <c r="DL1797" s="271"/>
      <c r="DM1797" s="271"/>
      <c r="DN1797" s="271"/>
      <c r="DO1797" s="271"/>
      <c r="DP1797" s="271"/>
      <c r="DQ1797" s="271"/>
      <c r="DR1797" s="271"/>
      <c r="DS1797" s="271"/>
      <c r="DT1797" s="271"/>
      <c r="DU1797" s="271"/>
      <c r="DV1797" s="271"/>
      <c r="DW1797" s="271"/>
      <c r="DX1797" s="271"/>
      <c r="DY1797" s="271"/>
      <c r="DZ1797" s="271"/>
      <c r="EA1797" s="271"/>
      <c r="EB1797" s="271"/>
      <c r="EC1797" s="271"/>
      <c r="ED1797" s="271"/>
      <c r="EE1797" s="271"/>
      <c r="EF1797" s="271"/>
      <c r="EG1797" s="271"/>
      <c r="EH1797" s="271"/>
      <c r="EI1797" s="271"/>
      <c r="EJ1797" s="271"/>
      <c r="EK1797" s="271"/>
      <c r="EL1797" s="271"/>
      <c r="EM1797" s="271"/>
      <c r="EN1797" s="271"/>
      <c r="EO1797" s="271"/>
      <c r="EP1797" s="271"/>
      <c r="EQ1797" s="271"/>
      <c r="ER1797" s="271"/>
      <c r="ES1797" s="271"/>
      <c r="ET1797" s="271"/>
      <c r="EU1797" s="271"/>
      <c r="EV1797" s="271"/>
      <c r="EW1797" s="271"/>
      <c r="EX1797" s="271"/>
      <c r="EY1797" s="271"/>
      <c r="EZ1797" s="271"/>
      <c r="FA1797" s="271"/>
      <c r="FB1797" s="271"/>
      <c r="FC1797" s="271"/>
      <c r="FD1797" s="271"/>
      <c r="FE1797" s="271"/>
      <c r="FF1797" s="271"/>
      <c r="FG1797" s="271"/>
      <c r="FH1797" s="271"/>
      <c r="FI1797" s="271"/>
      <c r="FJ1797" s="271"/>
      <c r="FK1797" s="271"/>
      <c r="FL1797" s="271"/>
      <c r="FM1797" s="271"/>
      <c r="FN1797" s="271"/>
      <c r="FO1797" s="271"/>
      <c r="FP1797" s="271"/>
      <c r="FQ1797" s="271"/>
      <c r="FR1797" s="271"/>
      <c r="FS1797" s="271"/>
      <c r="FT1797" s="271"/>
      <c r="FU1797" s="271"/>
      <c r="FV1797" s="271"/>
      <c r="FW1797" s="271"/>
      <c r="FX1797" s="271"/>
      <c r="FY1797" s="271"/>
      <c r="FZ1797" s="271"/>
      <c r="GA1797" s="271"/>
      <c r="GB1797" s="271"/>
      <c r="GC1797" s="271"/>
      <c r="GD1797" s="271"/>
      <c r="GE1797" s="271"/>
      <c r="GF1797" s="271"/>
      <c r="GG1797" s="271"/>
      <c r="GH1797" s="271"/>
      <c r="GI1797" s="271"/>
      <c r="GJ1797" s="271"/>
      <c r="GK1797" s="271"/>
      <c r="GL1797" s="271"/>
      <c r="GM1797" s="271"/>
      <c r="GN1797" s="271"/>
      <c r="GO1797" s="271"/>
      <c r="GP1797" s="271"/>
      <c r="GQ1797" s="271"/>
      <c r="GR1797" s="271"/>
      <c r="GS1797" s="271"/>
      <c r="GT1797" s="271"/>
      <c r="GU1797" s="271"/>
      <c r="GV1797" s="271"/>
      <c r="GW1797" s="271"/>
      <c r="GX1797" s="271"/>
      <c r="GY1797" s="271"/>
      <c r="GZ1797" s="271"/>
      <c r="HA1797" s="271"/>
      <c r="HB1797" s="271"/>
      <c r="HC1797" s="271"/>
      <c r="HD1797" s="271"/>
      <c r="HE1797" s="271"/>
      <c r="HF1797" s="271"/>
      <c r="HG1797" s="271"/>
      <c r="HH1797" s="271"/>
      <c r="HI1797" s="271"/>
      <c r="HJ1797" s="271"/>
      <c r="HK1797" s="271"/>
      <c r="HL1797" s="271"/>
      <c r="HM1797" s="271"/>
      <c r="HN1797" s="271"/>
      <c r="HO1797" s="271"/>
      <c r="HP1797" s="271"/>
      <c r="HQ1797" s="271"/>
      <c r="HR1797" s="271"/>
      <c r="HS1797" s="271"/>
      <c r="HT1797" s="271"/>
      <c r="HU1797" s="271"/>
      <c r="HV1797" s="271"/>
      <c r="HW1797" s="271"/>
      <c r="HX1797" s="271"/>
      <c r="HY1797" s="271"/>
      <c r="HZ1797" s="271"/>
      <c r="IA1797" s="271"/>
      <c r="IB1797" s="271"/>
      <c r="IC1797" s="271"/>
      <c r="ID1797" s="271"/>
      <c r="IE1797" s="271"/>
      <c r="IF1797" s="271"/>
      <c r="IG1797" s="271"/>
      <c r="IH1797" s="271"/>
      <c r="II1797" s="271"/>
      <c r="IJ1797" s="271"/>
      <c r="IK1797" s="271"/>
      <c r="IL1797" s="271"/>
      <c r="IM1797" s="271"/>
      <c r="IN1797" s="271"/>
      <c r="IO1797" s="271"/>
      <c r="IP1797" s="271"/>
      <c r="IQ1797" s="271"/>
      <c r="IR1797" s="271"/>
      <c r="IS1797" s="271"/>
      <c r="IT1797" s="271"/>
      <c r="IU1797" s="271"/>
      <c r="IV1797" s="271"/>
    </row>
    <row r="1798" spans="1:256" s="332" customFormat="1" x14ac:dyDescent="0.2">
      <c r="A1798" s="271" t="s">
        <v>1624</v>
      </c>
      <c r="B1798" s="272">
        <v>41109.40625</v>
      </c>
      <c r="C1798" s="271"/>
      <c r="D1798" s="271" t="s">
        <v>3149</v>
      </c>
      <c r="E1798" s="271"/>
      <c r="F1798" s="271"/>
      <c r="G1798" s="271">
        <v>70</v>
      </c>
      <c r="H1798" s="271"/>
      <c r="I1798" s="271"/>
      <c r="J1798" s="271"/>
      <c r="K1798" s="271"/>
      <c r="L1798" s="271"/>
      <c r="M1798" s="271"/>
      <c r="N1798" s="271"/>
      <c r="O1798" s="271">
        <v>6.7</v>
      </c>
      <c r="P1798" s="271"/>
      <c r="Q1798" s="271">
        <v>37.299999999999997</v>
      </c>
      <c r="R1798" s="271" t="s">
        <v>1784</v>
      </c>
      <c r="S1798" s="271">
        <v>1.4999999999999999E-2</v>
      </c>
      <c r="T1798" s="271"/>
      <c r="U1798" s="271">
        <v>1</v>
      </c>
      <c r="V1798" s="271"/>
      <c r="W1798" s="271">
        <v>17</v>
      </c>
      <c r="X1798" s="271"/>
      <c r="Y1798" s="271">
        <v>81.7</v>
      </c>
      <c r="Z1798" s="271"/>
      <c r="AA1798" s="271">
        <v>128</v>
      </c>
      <c r="AB1798" s="271"/>
      <c r="AC1798" s="271">
        <v>647</v>
      </c>
      <c r="AD1798" s="271" t="s">
        <v>1784</v>
      </c>
      <c r="AE1798" s="271">
        <v>20</v>
      </c>
      <c r="AF1798" s="271" t="s">
        <v>1784</v>
      </c>
      <c r="AG1798" s="271">
        <v>20</v>
      </c>
      <c r="AH1798" s="271" t="s">
        <v>1784</v>
      </c>
      <c r="AI1798" s="271">
        <v>5</v>
      </c>
      <c r="AJ1798" s="271" t="s">
        <v>1784</v>
      </c>
      <c r="AK1798" s="271">
        <v>2.5</v>
      </c>
      <c r="AL1798" s="271"/>
      <c r="AM1798" s="271">
        <v>7.33</v>
      </c>
      <c r="AN1798" s="271"/>
      <c r="AO1798" s="271">
        <v>90.1</v>
      </c>
      <c r="AP1798" s="271"/>
      <c r="AQ1798" s="271"/>
      <c r="AR1798" s="271"/>
      <c r="AS1798" s="271"/>
      <c r="AT1798" s="271"/>
      <c r="AU1798" s="271"/>
      <c r="AV1798" s="271"/>
      <c r="AW1798" s="271"/>
      <c r="AX1798" s="271"/>
      <c r="AY1798" s="271"/>
      <c r="AZ1798" s="271"/>
      <c r="BA1798" s="271">
        <v>14</v>
      </c>
      <c r="BB1798" s="271"/>
      <c r="BC1798" s="271"/>
      <c r="BD1798" s="271"/>
      <c r="BE1798" s="271"/>
      <c r="BF1798" s="271"/>
      <c r="BG1798" s="271"/>
      <c r="BH1798" s="271"/>
      <c r="BI1798" s="271"/>
      <c r="BJ1798" s="271"/>
      <c r="BK1798" s="271"/>
      <c r="BL1798" s="271"/>
      <c r="BM1798" s="271"/>
      <c r="BN1798" s="271"/>
      <c r="BO1798" s="271"/>
      <c r="BP1798" s="271"/>
      <c r="BQ1798" s="271"/>
      <c r="BR1798" s="271"/>
      <c r="BS1798" s="271"/>
      <c r="BT1798" s="271"/>
      <c r="BU1798" s="271"/>
      <c r="BV1798" s="271"/>
      <c r="BW1798" s="271"/>
      <c r="BX1798" s="271" t="s">
        <v>1784</v>
      </c>
      <c r="BY1798" s="271">
        <v>1.9</v>
      </c>
      <c r="BZ1798" s="271"/>
      <c r="CA1798" s="271"/>
      <c r="CB1798" s="271"/>
      <c r="CC1798" s="271"/>
      <c r="CD1798" s="271" t="s">
        <v>1784</v>
      </c>
      <c r="CE1798" s="271">
        <v>20</v>
      </c>
      <c r="CF1798" s="271"/>
      <c r="CG1798" s="271"/>
      <c r="CH1798" s="271"/>
      <c r="CI1798" s="271"/>
      <c r="CJ1798" s="271"/>
      <c r="CK1798" s="271"/>
      <c r="CL1798" s="271"/>
      <c r="CM1798" s="271"/>
      <c r="CN1798" s="271"/>
      <c r="CO1798" s="271"/>
      <c r="CP1798" s="271"/>
      <c r="CQ1798" s="271"/>
      <c r="CR1798" s="271"/>
      <c r="CS1798" s="271"/>
      <c r="CT1798" s="271"/>
      <c r="CU1798" s="271"/>
      <c r="CV1798" s="271"/>
      <c r="CW1798" s="271"/>
      <c r="CX1798" s="271"/>
      <c r="CY1798" s="271"/>
      <c r="CZ1798" s="271"/>
      <c r="DA1798" s="271"/>
      <c r="DB1798" s="271"/>
      <c r="DC1798" s="271"/>
      <c r="DD1798" s="271"/>
      <c r="DE1798" s="271"/>
      <c r="DF1798" s="271"/>
      <c r="DG1798" s="271"/>
      <c r="DH1798" s="271"/>
      <c r="DI1798" s="271"/>
      <c r="DJ1798" s="271"/>
      <c r="DK1798" s="271"/>
      <c r="DL1798" s="271"/>
      <c r="DM1798" s="271"/>
      <c r="DN1798" s="271"/>
      <c r="DO1798" s="271"/>
      <c r="DP1798" s="271"/>
      <c r="DQ1798" s="271"/>
      <c r="DR1798" s="271"/>
      <c r="DS1798" s="271"/>
      <c r="DT1798" s="271"/>
      <c r="DU1798" s="271"/>
      <c r="DV1798" s="271"/>
      <c r="DW1798" s="271"/>
      <c r="DX1798" s="271"/>
      <c r="DY1798" s="271"/>
      <c r="DZ1798" s="271"/>
      <c r="EA1798" s="271"/>
      <c r="EB1798" s="271"/>
      <c r="EC1798" s="271"/>
      <c r="ED1798" s="271"/>
      <c r="EE1798" s="271"/>
      <c r="EF1798" s="271"/>
      <c r="EG1798" s="271"/>
      <c r="EH1798" s="271"/>
      <c r="EI1798" s="271"/>
      <c r="EJ1798" s="271"/>
      <c r="EK1798" s="271"/>
      <c r="EL1798" s="271"/>
      <c r="EM1798" s="271"/>
      <c r="EN1798" s="271"/>
      <c r="EO1798" s="271"/>
      <c r="EP1798" s="271"/>
      <c r="EQ1798" s="271"/>
      <c r="ER1798" s="271"/>
      <c r="ES1798" s="271"/>
      <c r="ET1798" s="271"/>
      <c r="EU1798" s="271"/>
      <c r="EV1798" s="271"/>
      <c r="EW1798" s="271"/>
      <c r="EX1798" s="271"/>
      <c r="EY1798" s="271"/>
      <c r="EZ1798" s="271"/>
      <c r="FA1798" s="271"/>
      <c r="FB1798" s="271"/>
      <c r="FC1798" s="271"/>
      <c r="FD1798" s="271"/>
      <c r="FE1798" s="271"/>
      <c r="FF1798" s="271"/>
      <c r="FG1798" s="271"/>
      <c r="FH1798" s="271"/>
      <c r="FI1798" s="271"/>
      <c r="FJ1798" s="271"/>
      <c r="FK1798" s="271"/>
      <c r="FL1798" s="271"/>
      <c r="FM1798" s="271"/>
      <c r="FN1798" s="271"/>
      <c r="FO1798" s="271"/>
      <c r="FP1798" s="271"/>
      <c r="FQ1798" s="271"/>
      <c r="FR1798" s="271"/>
      <c r="FS1798" s="271"/>
      <c r="FT1798" s="271"/>
      <c r="FU1798" s="271"/>
      <c r="FV1798" s="271"/>
      <c r="FW1798" s="271"/>
      <c r="FX1798" s="271"/>
      <c r="FY1798" s="271"/>
      <c r="FZ1798" s="271"/>
      <c r="GA1798" s="271"/>
      <c r="GB1798" s="271"/>
      <c r="GC1798" s="271"/>
      <c r="GD1798" s="271"/>
      <c r="GE1798" s="271"/>
      <c r="GF1798" s="271"/>
      <c r="GG1798" s="271"/>
      <c r="GH1798" s="271"/>
      <c r="GI1798" s="271"/>
      <c r="GJ1798" s="271"/>
      <c r="GK1798" s="271"/>
      <c r="GL1798" s="271"/>
      <c r="GM1798" s="271"/>
      <c r="GN1798" s="271"/>
      <c r="GO1798" s="271"/>
      <c r="GP1798" s="271"/>
      <c r="GQ1798" s="271"/>
      <c r="GR1798" s="271"/>
      <c r="GS1798" s="271"/>
      <c r="GT1798" s="271"/>
      <c r="GU1798" s="271"/>
      <c r="GV1798" s="271"/>
      <c r="GW1798" s="271"/>
      <c r="GX1798" s="271"/>
      <c r="GY1798" s="271"/>
      <c r="GZ1798" s="271"/>
      <c r="HA1798" s="271"/>
      <c r="HB1798" s="271"/>
      <c r="HC1798" s="271"/>
      <c r="HD1798" s="271"/>
      <c r="HE1798" s="271"/>
      <c r="HF1798" s="271"/>
      <c r="HG1798" s="271"/>
      <c r="HH1798" s="271"/>
      <c r="HI1798" s="271"/>
      <c r="HJ1798" s="271"/>
      <c r="HK1798" s="271"/>
      <c r="HL1798" s="271"/>
      <c r="HM1798" s="271"/>
      <c r="HN1798" s="271"/>
      <c r="HO1798" s="271"/>
      <c r="HP1798" s="271"/>
      <c r="HQ1798" s="271"/>
      <c r="HR1798" s="271"/>
      <c r="HS1798" s="271"/>
      <c r="HT1798" s="271"/>
      <c r="HU1798" s="271"/>
      <c r="HV1798" s="271"/>
      <c r="HW1798" s="271"/>
      <c r="HX1798" s="271"/>
      <c r="HY1798" s="271"/>
      <c r="HZ1798" s="271"/>
      <c r="IA1798" s="271"/>
      <c r="IB1798" s="271"/>
      <c r="IC1798" s="271"/>
      <c r="ID1798" s="271"/>
      <c r="IE1798" s="271"/>
      <c r="IF1798" s="271"/>
      <c r="IG1798" s="271"/>
      <c r="IH1798" s="271"/>
      <c r="II1798" s="271"/>
      <c r="IJ1798" s="271"/>
      <c r="IK1798" s="271"/>
      <c r="IL1798" s="271"/>
      <c r="IM1798" s="271"/>
      <c r="IN1798" s="271"/>
      <c r="IO1798" s="271"/>
      <c r="IP1798" s="271"/>
      <c r="IQ1798" s="271"/>
      <c r="IR1798" s="271"/>
      <c r="IS1798" s="271"/>
      <c r="IT1798" s="271"/>
      <c r="IU1798" s="271"/>
      <c r="IV1798" s="271"/>
    </row>
    <row r="1799" spans="1:256" s="332" customFormat="1" x14ac:dyDescent="0.2">
      <c r="A1799" s="250" t="s">
        <v>1624</v>
      </c>
      <c r="B1799" s="4">
        <v>41264.645833333336</v>
      </c>
      <c r="C1799" s="250"/>
      <c r="D1799" s="250" t="s">
        <v>3150</v>
      </c>
      <c r="E1799" s="250" t="s">
        <v>3151</v>
      </c>
      <c r="F1799" s="250"/>
      <c r="G1799" s="250">
        <v>70</v>
      </c>
      <c r="H1799" s="250"/>
      <c r="I1799" s="250"/>
      <c r="J1799" s="250"/>
      <c r="K1799" s="250"/>
      <c r="L1799" s="250"/>
      <c r="M1799" s="250"/>
      <c r="N1799" s="250"/>
      <c r="O1799" s="250"/>
      <c r="P1799" s="250"/>
      <c r="Q1799" s="250">
        <v>434</v>
      </c>
      <c r="R1799" s="250"/>
      <c r="S1799" s="250">
        <v>0.10199999999999999</v>
      </c>
      <c r="T1799" s="250"/>
      <c r="U1799" s="250">
        <v>0.9</v>
      </c>
      <c r="V1799" s="250"/>
      <c r="W1799" s="250">
        <v>49.6</v>
      </c>
      <c r="X1799" s="250"/>
      <c r="Y1799" s="250">
        <v>551</v>
      </c>
      <c r="Z1799" s="250"/>
      <c r="AA1799" s="250">
        <v>904</v>
      </c>
      <c r="AB1799" s="250"/>
      <c r="AC1799" s="250">
        <v>3220</v>
      </c>
      <c r="AD1799" s="250" t="s">
        <v>1784</v>
      </c>
      <c r="AE1799" s="250">
        <v>20</v>
      </c>
      <c r="AF1799" s="250"/>
      <c r="AG1799" s="250">
        <v>140</v>
      </c>
      <c r="AH1799" s="250"/>
      <c r="AI1799" s="250">
        <v>49</v>
      </c>
      <c r="AJ1799" s="250" t="s">
        <v>1784</v>
      </c>
      <c r="AK1799" s="250">
        <v>2.5</v>
      </c>
      <c r="AL1799" s="250"/>
      <c r="AM1799" s="250">
        <v>7.82</v>
      </c>
      <c r="AN1799" s="250"/>
      <c r="AO1799" s="250">
        <v>236</v>
      </c>
      <c r="AP1799" s="250"/>
      <c r="AQ1799" s="250"/>
      <c r="AR1799" s="250"/>
      <c r="AS1799" s="250"/>
      <c r="AT1799" s="250"/>
      <c r="AU1799" s="250"/>
      <c r="AV1799" s="250"/>
      <c r="AW1799" s="250"/>
      <c r="AX1799" s="250"/>
      <c r="AY1799" s="250"/>
      <c r="AZ1799" s="250"/>
      <c r="BA1799" s="250">
        <v>5</v>
      </c>
      <c r="BB1799" s="250"/>
      <c r="BC1799" s="250"/>
      <c r="BD1799" s="250"/>
      <c r="BE1799" s="250"/>
      <c r="BF1799" s="250"/>
      <c r="BG1799" s="250"/>
      <c r="BH1799" s="250"/>
      <c r="BI1799" s="250"/>
      <c r="BJ1799" s="250"/>
      <c r="BK1799" s="250"/>
      <c r="BL1799" s="250"/>
      <c r="BM1799" s="250"/>
      <c r="BN1799" s="250"/>
      <c r="BO1799" s="250"/>
      <c r="BP1799" s="250"/>
      <c r="BQ1799" s="250"/>
      <c r="BR1799" s="250"/>
      <c r="BS1799" s="250"/>
      <c r="BT1799" s="250"/>
      <c r="BU1799" s="250"/>
      <c r="BV1799" s="250"/>
      <c r="BW1799" s="250"/>
      <c r="BX1799" s="250" t="s">
        <v>1784</v>
      </c>
      <c r="BY1799" s="250">
        <v>1.9</v>
      </c>
      <c r="BZ1799" s="250"/>
      <c r="CA1799" s="250"/>
      <c r="CB1799" s="250"/>
      <c r="CC1799" s="250"/>
      <c r="CD1799" s="250" t="s">
        <v>1784</v>
      </c>
      <c r="CE1799" s="250">
        <v>20</v>
      </c>
      <c r="CF1799" s="250"/>
      <c r="CG1799" s="250"/>
      <c r="CH1799" s="250"/>
      <c r="CI1799" s="250"/>
      <c r="CJ1799" s="250"/>
      <c r="CK1799" s="250"/>
      <c r="CL1799" s="250"/>
      <c r="CM1799" s="250"/>
      <c r="CN1799" s="250"/>
      <c r="CO1799" s="250"/>
      <c r="CP1799" s="250"/>
      <c r="CQ1799" s="250"/>
      <c r="CR1799" s="250"/>
      <c r="CS1799" s="250"/>
      <c r="CT1799" s="250"/>
      <c r="CU1799" s="250"/>
      <c r="CV1799" s="250"/>
      <c r="CW1799" s="250"/>
      <c r="CX1799" s="250"/>
      <c r="CY1799" s="250"/>
      <c r="CZ1799" s="250"/>
      <c r="DA1799" s="250"/>
      <c r="DB1799" s="250"/>
      <c r="DC1799" s="250"/>
      <c r="DD1799" s="250"/>
      <c r="DE1799" s="250"/>
      <c r="DF1799" s="250"/>
      <c r="DG1799" s="250"/>
      <c r="DH1799" s="250"/>
      <c r="DI1799" s="250"/>
      <c r="DJ1799" s="250"/>
      <c r="DK1799" s="250"/>
      <c r="DL1799" s="250"/>
      <c r="DM1799" s="250"/>
      <c r="DN1799" s="250"/>
      <c r="DO1799" s="250"/>
      <c r="DP1799" s="250"/>
      <c r="DQ1799" s="250"/>
      <c r="DR1799" s="250"/>
      <c r="DS1799" s="250"/>
      <c r="DT1799" s="250"/>
      <c r="DU1799" s="250"/>
      <c r="DV1799" s="250"/>
      <c r="DW1799" s="250"/>
      <c r="DX1799" s="250"/>
      <c r="DY1799" s="250"/>
      <c r="DZ1799" s="250"/>
      <c r="EA1799" s="250"/>
      <c r="EB1799" s="250"/>
      <c r="EC1799" s="250"/>
      <c r="ED1799" s="250"/>
      <c r="EE1799" s="250"/>
      <c r="EF1799" s="250"/>
      <c r="EG1799" s="250"/>
      <c r="EH1799" s="250"/>
      <c r="EI1799" s="250"/>
      <c r="EJ1799" s="250"/>
      <c r="EK1799" s="250"/>
      <c r="EL1799" s="250"/>
      <c r="EM1799" s="250"/>
      <c r="EN1799" s="250"/>
      <c r="EO1799" s="250"/>
      <c r="EP1799" s="250"/>
      <c r="EQ1799" s="250"/>
      <c r="ER1799" s="250"/>
      <c r="ES1799" s="250"/>
      <c r="ET1799" s="250"/>
      <c r="EU1799" s="250"/>
      <c r="EV1799" s="250"/>
      <c r="EW1799" s="250"/>
      <c r="EX1799" s="250"/>
      <c r="EY1799" s="250"/>
      <c r="EZ1799" s="250"/>
      <c r="FA1799" s="250"/>
      <c r="FB1799" s="250"/>
      <c r="FC1799" s="250"/>
      <c r="FD1799" s="250"/>
      <c r="FE1799" s="250"/>
      <c r="FF1799" s="250"/>
      <c r="FG1799" s="250"/>
      <c r="FH1799" s="250"/>
      <c r="FI1799" s="250"/>
      <c r="FJ1799" s="250"/>
      <c r="FK1799" s="250"/>
      <c r="FL1799" s="250"/>
      <c r="FM1799" s="250"/>
      <c r="FN1799" s="250"/>
      <c r="FO1799" s="250"/>
      <c r="FP1799" s="250"/>
      <c r="FQ1799" s="250"/>
      <c r="FR1799" s="250"/>
      <c r="FS1799" s="250"/>
      <c r="FT1799" s="250"/>
      <c r="FU1799" s="250"/>
      <c r="FV1799" s="250"/>
      <c r="FW1799" s="250"/>
      <c r="FX1799" s="250"/>
      <c r="FY1799" s="250"/>
      <c r="FZ1799" s="250"/>
      <c r="GA1799" s="250"/>
      <c r="GB1799" s="250"/>
      <c r="GC1799" s="250"/>
      <c r="GD1799" s="250"/>
      <c r="GE1799" s="250"/>
      <c r="GF1799" s="250"/>
      <c r="GG1799" s="250"/>
      <c r="GH1799" s="250"/>
      <c r="GI1799" s="250"/>
      <c r="GJ1799" s="250"/>
      <c r="GK1799" s="250"/>
      <c r="GL1799" s="250"/>
      <c r="GM1799" s="250"/>
      <c r="GN1799" s="250"/>
      <c r="GO1799" s="250"/>
      <c r="GP1799" s="250"/>
      <c r="GQ1799" s="250"/>
      <c r="GR1799" s="250"/>
      <c r="GS1799" s="250"/>
      <c r="GT1799" s="250"/>
      <c r="GU1799" s="250"/>
      <c r="GV1799" s="250"/>
      <c r="GW1799" s="250"/>
      <c r="GX1799" s="250"/>
      <c r="GY1799" s="250"/>
      <c r="GZ1799" s="250"/>
      <c r="HA1799" s="250"/>
      <c r="HB1799" s="250"/>
      <c r="HC1799" s="250"/>
      <c r="HD1799" s="250"/>
      <c r="HE1799" s="250"/>
      <c r="HF1799" s="250"/>
      <c r="HG1799" s="250"/>
      <c r="HH1799" s="250"/>
      <c r="HI1799" s="250"/>
      <c r="HJ1799" s="250"/>
      <c r="HK1799" s="250"/>
      <c r="HL1799" s="250"/>
      <c r="HM1799" s="250"/>
      <c r="HN1799" s="250"/>
      <c r="HO1799" s="250"/>
      <c r="HP1799" s="250"/>
      <c r="HQ1799" s="250"/>
      <c r="HR1799" s="250"/>
      <c r="HS1799" s="250"/>
      <c r="HT1799" s="250"/>
      <c r="HU1799" s="250"/>
      <c r="HV1799" s="250"/>
      <c r="HW1799" s="250"/>
      <c r="HX1799" s="250"/>
      <c r="HY1799" s="250"/>
      <c r="HZ1799" s="250"/>
      <c r="IA1799" s="250"/>
      <c r="IB1799" s="250"/>
      <c r="IC1799" s="250"/>
      <c r="ID1799" s="250"/>
      <c r="IE1799" s="250"/>
      <c r="IF1799" s="250"/>
      <c r="IG1799" s="250"/>
      <c r="IH1799" s="250"/>
      <c r="II1799" s="250"/>
      <c r="IJ1799" s="250"/>
      <c r="IK1799" s="250"/>
      <c r="IL1799" s="250"/>
      <c r="IM1799" s="250"/>
      <c r="IN1799" s="250"/>
      <c r="IO1799" s="250"/>
      <c r="IP1799" s="250"/>
      <c r="IQ1799" s="250"/>
      <c r="IR1799" s="250"/>
      <c r="IS1799" s="250"/>
      <c r="IT1799" s="250"/>
      <c r="IU1799" s="250"/>
      <c r="IV1799" s="250"/>
    </row>
    <row r="1800" spans="1:256" s="332" customFormat="1" x14ac:dyDescent="0.2">
      <c r="A1800" s="250" t="s">
        <v>1624</v>
      </c>
      <c r="B1800" s="4">
        <v>41270.567361111112</v>
      </c>
      <c r="C1800" s="250"/>
      <c r="D1800" s="250" t="s">
        <v>3152</v>
      </c>
      <c r="E1800" s="250"/>
      <c r="F1800" s="250"/>
      <c r="G1800" s="250">
        <v>70</v>
      </c>
      <c r="H1800" s="250"/>
      <c r="I1800" s="250"/>
      <c r="J1800" s="250"/>
      <c r="K1800" s="250"/>
      <c r="L1800" s="250"/>
      <c r="M1800" s="250"/>
      <c r="N1800" s="250"/>
      <c r="O1800" s="250">
        <v>3.6</v>
      </c>
      <c r="P1800" s="250"/>
      <c r="Q1800" s="250"/>
      <c r="R1800" s="250"/>
      <c r="S1800" s="250"/>
      <c r="T1800" s="250"/>
      <c r="U1800" s="250"/>
      <c r="V1800" s="250"/>
      <c r="W1800" s="250"/>
      <c r="X1800" s="250"/>
      <c r="Y1800" s="250"/>
      <c r="Z1800" s="250"/>
      <c r="AA1800" s="250"/>
      <c r="AB1800" s="250"/>
      <c r="AC1800" s="250"/>
      <c r="AD1800" s="250"/>
      <c r="AE1800" s="250"/>
      <c r="AF1800" s="250"/>
      <c r="AG1800" s="250"/>
      <c r="AH1800" s="250"/>
      <c r="AI1800" s="250"/>
      <c r="AJ1800" s="250"/>
      <c r="AK1800" s="250"/>
      <c r="AL1800" s="250"/>
      <c r="AM1800" s="250"/>
      <c r="AN1800" s="250"/>
      <c r="AO1800" s="250"/>
      <c r="AP1800" s="250"/>
      <c r="AQ1800" s="250"/>
      <c r="AR1800" s="250"/>
      <c r="AS1800" s="250"/>
      <c r="AT1800" s="250"/>
      <c r="AU1800" s="250"/>
      <c r="AV1800" s="250"/>
      <c r="AW1800" s="250"/>
      <c r="AX1800" s="250"/>
      <c r="AY1800" s="250"/>
      <c r="AZ1800" s="250"/>
      <c r="BA1800" s="250"/>
      <c r="BB1800" s="250"/>
      <c r="BC1800" s="250"/>
      <c r="BD1800" s="250"/>
      <c r="BE1800" s="250"/>
      <c r="BF1800" s="250"/>
      <c r="BG1800" s="250"/>
      <c r="BH1800" s="250"/>
      <c r="BI1800" s="250"/>
      <c r="BJ1800" s="250"/>
      <c r="BK1800" s="250"/>
      <c r="BL1800" s="250"/>
      <c r="BM1800" s="250"/>
      <c r="BN1800" s="250"/>
      <c r="BO1800" s="250"/>
      <c r="BP1800" s="250"/>
      <c r="BQ1800" s="250"/>
      <c r="BR1800" s="250"/>
      <c r="BS1800" s="250"/>
      <c r="BT1800" s="250"/>
      <c r="BU1800" s="250"/>
      <c r="BV1800" s="250"/>
      <c r="BW1800" s="250"/>
      <c r="BX1800" s="250"/>
      <c r="BY1800" s="250"/>
      <c r="BZ1800" s="250"/>
      <c r="CA1800" s="250"/>
      <c r="CB1800" s="250"/>
      <c r="CC1800" s="250"/>
      <c r="CD1800" s="250"/>
      <c r="CE1800" s="250"/>
      <c r="CF1800" s="250"/>
      <c r="CG1800" s="250"/>
      <c r="CH1800" s="250"/>
      <c r="CI1800" s="250"/>
      <c r="CJ1800" s="250"/>
      <c r="CK1800" s="250"/>
      <c r="CL1800" s="250"/>
      <c r="CM1800" s="250"/>
      <c r="CN1800" s="250"/>
      <c r="CO1800" s="250"/>
      <c r="CP1800" s="250"/>
      <c r="CQ1800" s="250"/>
      <c r="CR1800" s="250"/>
      <c r="CS1800" s="250"/>
      <c r="CT1800" s="250"/>
      <c r="CU1800" s="250"/>
      <c r="CV1800" s="250"/>
      <c r="CW1800" s="250"/>
      <c r="CX1800" s="250"/>
      <c r="CY1800" s="250"/>
      <c r="CZ1800" s="250"/>
      <c r="DA1800" s="250"/>
      <c r="DB1800" s="250"/>
      <c r="DC1800" s="250"/>
      <c r="DD1800" s="250"/>
      <c r="DE1800" s="250"/>
      <c r="DF1800" s="250"/>
      <c r="DG1800" s="250"/>
      <c r="DH1800" s="250"/>
      <c r="DI1800" s="250"/>
      <c r="DJ1800" s="250"/>
      <c r="DK1800" s="250"/>
      <c r="DL1800" s="250"/>
      <c r="DM1800" s="250"/>
      <c r="DN1800" s="250"/>
      <c r="DO1800" s="250"/>
      <c r="DP1800" s="250"/>
      <c r="DQ1800" s="250"/>
      <c r="DR1800" s="250"/>
      <c r="DS1800" s="250"/>
      <c r="DT1800" s="250"/>
      <c r="DU1800" s="250"/>
      <c r="DV1800" s="250"/>
      <c r="DW1800" s="250"/>
      <c r="DX1800" s="250"/>
      <c r="DY1800" s="250"/>
      <c r="DZ1800" s="250"/>
      <c r="EA1800" s="250"/>
      <c r="EB1800" s="250"/>
      <c r="EC1800" s="250"/>
      <c r="ED1800" s="250"/>
      <c r="EE1800" s="250"/>
      <c r="EF1800" s="250"/>
      <c r="EG1800" s="250"/>
      <c r="EH1800" s="250"/>
      <c r="EI1800" s="250"/>
      <c r="EJ1800" s="250"/>
      <c r="EK1800" s="250"/>
      <c r="EL1800" s="250"/>
      <c r="EM1800" s="250"/>
      <c r="EN1800" s="250"/>
      <c r="EO1800" s="250"/>
      <c r="EP1800" s="250"/>
      <c r="EQ1800" s="250"/>
      <c r="ER1800" s="250"/>
      <c r="ES1800" s="250"/>
      <c r="ET1800" s="250"/>
      <c r="EU1800" s="250"/>
      <c r="EV1800" s="250"/>
      <c r="EW1800" s="250"/>
      <c r="EX1800" s="250"/>
      <c r="EY1800" s="250"/>
      <c r="EZ1800" s="250"/>
      <c r="FA1800" s="250"/>
      <c r="FB1800" s="250"/>
      <c r="FC1800" s="250"/>
      <c r="FD1800" s="250"/>
      <c r="FE1800" s="250"/>
      <c r="FF1800" s="250"/>
      <c r="FG1800" s="250"/>
      <c r="FH1800" s="250"/>
      <c r="FI1800" s="250"/>
      <c r="FJ1800" s="250"/>
      <c r="FK1800" s="250"/>
      <c r="FL1800" s="250"/>
      <c r="FM1800" s="250"/>
      <c r="FN1800" s="250"/>
      <c r="FO1800" s="250"/>
      <c r="FP1800" s="250"/>
      <c r="FQ1800" s="250"/>
      <c r="FR1800" s="250"/>
      <c r="FS1800" s="250"/>
      <c r="FT1800" s="250"/>
      <c r="FU1800" s="250"/>
      <c r="FV1800" s="250"/>
      <c r="FW1800" s="250"/>
      <c r="FX1800" s="250"/>
      <c r="FY1800" s="250"/>
      <c r="FZ1800" s="250"/>
      <c r="GA1800" s="250"/>
      <c r="GB1800" s="250"/>
      <c r="GC1800" s="250"/>
      <c r="GD1800" s="250"/>
      <c r="GE1800" s="250"/>
      <c r="GF1800" s="250"/>
      <c r="GG1800" s="250"/>
      <c r="GH1800" s="250"/>
      <c r="GI1800" s="250"/>
      <c r="GJ1800" s="250"/>
      <c r="GK1800" s="250"/>
      <c r="GL1800" s="250"/>
      <c r="GM1800" s="250"/>
      <c r="GN1800" s="250"/>
      <c r="GO1800" s="250"/>
      <c r="GP1800" s="250"/>
      <c r="GQ1800" s="250"/>
      <c r="GR1800" s="250"/>
      <c r="GS1800" s="250"/>
      <c r="GT1800" s="250"/>
      <c r="GU1800" s="250"/>
      <c r="GV1800" s="250"/>
      <c r="GW1800" s="250"/>
      <c r="GX1800" s="250"/>
      <c r="GY1800" s="250"/>
      <c r="GZ1800" s="250"/>
      <c r="HA1800" s="250"/>
      <c r="HB1800" s="250"/>
      <c r="HC1800" s="250"/>
      <c r="HD1800" s="250"/>
      <c r="HE1800" s="250"/>
      <c r="HF1800" s="250"/>
      <c r="HG1800" s="250"/>
      <c r="HH1800" s="250"/>
      <c r="HI1800" s="250"/>
      <c r="HJ1800" s="250"/>
      <c r="HK1800" s="250"/>
      <c r="HL1800" s="250"/>
      <c r="HM1800" s="250"/>
      <c r="HN1800" s="250"/>
      <c r="HO1800" s="250"/>
      <c r="HP1800" s="250"/>
      <c r="HQ1800" s="250"/>
      <c r="HR1800" s="250"/>
      <c r="HS1800" s="250"/>
      <c r="HT1800" s="250"/>
      <c r="HU1800" s="250"/>
      <c r="HV1800" s="250"/>
      <c r="HW1800" s="250"/>
      <c r="HX1800" s="250"/>
      <c r="HY1800" s="250"/>
      <c r="HZ1800" s="250"/>
      <c r="IA1800" s="250"/>
      <c r="IB1800" s="250"/>
      <c r="IC1800" s="250"/>
      <c r="ID1800" s="250"/>
      <c r="IE1800" s="250"/>
      <c r="IF1800" s="250"/>
      <c r="IG1800" s="250"/>
      <c r="IH1800" s="250"/>
      <c r="II1800" s="250"/>
      <c r="IJ1800" s="250"/>
      <c r="IK1800" s="250"/>
      <c r="IL1800" s="250"/>
      <c r="IM1800" s="250"/>
      <c r="IN1800" s="250"/>
      <c r="IO1800" s="250"/>
      <c r="IP1800" s="250"/>
      <c r="IQ1800" s="250"/>
      <c r="IR1800" s="250"/>
      <c r="IS1800" s="250"/>
      <c r="IT1800" s="250"/>
      <c r="IU1800" s="250"/>
      <c r="IV1800" s="250"/>
    </row>
    <row r="1801" spans="1:256" s="332" customFormat="1" x14ac:dyDescent="0.2">
      <c r="A1801" s="250" t="s">
        <v>1624</v>
      </c>
      <c r="B1801" s="4">
        <v>41287.666666666664</v>
      </c>
      <c r="C1801" s="250"/>
      <c r="D1801" s="250" t="s">
        <v>3153</v>
      </c>
      <c r="E1801" s="250" t="s">
        <v>3154</v>
      </c>
      <c r="F1801" s="250"/>
      <c r="G1801" s="250">
        <v>70</v>
      </c>
      <c r="H1801" s="250"/>
      <c r="I1801" s="250"/>
      <c r="J1801" s="250"/>
      <c r="K1801" s="250"/>
      <c r="L1801" s="250"/>
      <c r="M1801" s="250"/>
      <c r="N1801" s="250" t="s">
        <v>1784</v>
      </c>
      <c r="O1801" s="250">
        <v>60</v>
      </c>
      <c r="P1801" s="250"/>
      <c r="Q1801" s="250">
        <v>111</v>
      </c>
      <c r="R1801" s="250"/>
      <c r="S1801" s="250">
        <v>0.123</v>
      </c>
      <c r="T1801" s="250"/>
      <c r="U1801" s="250">
        <v>0.59</v>
      </c>
      <c r="V1801" s="250"/>
      <c r="W1801" s="250">
        <v>46.1</v>
      </c>
      <c r="X1801" s="250"/>
      <c r="Y1801" s="250">
        <v>531</v>
      </c>
      <c r="Z1801" s="250"/>
      <c r="AA1801" s="250">
        <v>912</v>
      </c>
      <c r="AB1801" s="250"/>
      <c r="AC1801" s="250">
        <v>3410</v>
      </c>
      <c r="AD1801" s="250" t="s">
        <v>1784</v>
      </c>
      <c r="AE1801" s="250">
        <v>20</v>
      </c>
      <c r="AF1801" s="250" t="s">
        <v>1784</v>
      </c>
      <c r="AG1801" s="250">
        <v>20</v>
      </c>
      <c r="AH1801" s="250"/>
      <c r="AI1801" s="250">
        <v>46</v>
      </c>
      <c r="AJ1801" s="250" t="s">
        <v>1784</v>
      </c>
      <c r="AK1801" s="250">
        <v>2.5</v>
      </c>
      <c r="AL1801" s="250"/>
      <c r="AM1801" s="250">
        <v>7.72</v>
      </c>
      <c r="AN1801" s="250"/>
      <c r="AO1801" s="250">
        <v>326</v>
      </c>
      <c r="AP1801" s="250"/>
      <c r="AQ1801" s="250"/>
      <c r="AR1801" s="250"/>
      <c r="AS1801" s="250"/>
      <c r="AT1801" s="250"/>
      <c r="AU1801" s="250"/>
      <c r="AV1801" s="250"/>
      <c r="AW1801" s="250"/>
      <c r="AX1801" s="250"/>
      <c r="AY1801" s="250"/>
      <c r="AZ1801" s="250"/>
      <c r="BA1801" s="250">
        <v>9</v>
      </c>
      <c r="BB1801" s="250"/>
      <c r="BC1801" s="250"/>
      <c r="BD1801" s="250"/>
      <c r="BE1801" s="250"/>
      <c r="BF1801" s="250"/>
      <c r="BG1801" s="250"/>
      <c r="BH1801" s="250"/>
      <c r="BI1801" s="250"/>
      <c r="BJ1801" s="250"/>
      <c r="BK1801" s="250"/>
      <c r="BL1801" s="250"/>
      <c r="BM1801" s="250"/>
      <c r="BN1801" s="250"/>
      <c r="BO1801" s="250"/>
      <c r="BP1801" s="250"/>
      <c r="BQ1801" s="250"/>
      <c r="BR1801" s="250"/>
      <c r="BS1801" s="250"/>
      <c r="BT1801" s="250"/>
      <c r="BU1801" s="250"/>
      <c r="BV1801" s="250"/>
      <c r="BW1801" s="250"/>
      <c r="BX1801" s="250"/>
      <c r="BY1801" s="250">
        <v>2.2999999999999998</v>
      </c>
      <c r="BZ1801" s="250"/>
      <c r="CA1801" s="250"/>
      <c r="CB1801" s="250"/>
      <c r="CC1801" s="250"/>
      <c r="CD1801" s="250" t="s">
        <v>1784</v>
      </c>
      <c r="CE1801" s="250">
        <v>20</v>
      </c>
      <c r="CF1801" s="250"/>
      <c r="CG1801" s="250"/>
      <c r="CH1801" s="250"/>
      <c r="CI1801" s="250"/>
      <c r="CJ1801" s="250"/>
      <c r="CK1801" s="250"/>
      <c r="CL1801" s="250"/>
      <c r="CM1801" s="250"/>
      <c r="CN1801" s="250"/>
      <c r="CO1801" s="250"/>
      <c r="CP1801" s="250"/>
      <c r="CQ1801" s="250"/>
      <c r="CR1801" s="250"/>
      <c r="CS1801" s="250"/>
      <c r="CT1801" s="250"/>
      <c r="CU1801" s="250"/>
      <c r="CV1801" s="250"/>
      <c r="CW1801" s="250"/>
      <c r="CX1801" s="250"/>
      <c r="CY1801" s="250"/>
      <c r="CZ1801" s="250"/>
      <c r="DA1801" s="250"/>
      <c r="DB1801" s="250"/>
      <c r="DC1801" s="250"/>
      <c r="DD1801" s="250"/>
      <c r="DE1801" s="250"/>
      <c r="DF1801" s="250"/>
      <c r="DG1801" s="250"/>
      <c r="DH1801" s="250"/>
      <c r="DI1801" s="250"/>
      <c r="DJ1801" s="250"/>
      <c r="DK1801" s="250"/>
      <c r="DL1801" s="250"/>
      <c r="DM1801" s="250"/>
      <c r="DN1801" s="250"/>
      <c r="DO1801" s="250"/>
      <c r="DP1801" s="250"/>
      <c r="DQ1801" s="250"/>
      <c r="DR1801" s="250"/>
      <c r="DS1801" s="250"/>
      <c r="DT1801" s="250"/>
      <c r="DU1801" s="250"/>
      <c r="DV1801" s="250"/>
      <c r="DW1801" s="250"/>
      <c r="DX1801" s="250"/>
      <c r="DY1801" s="250"/>
      <c r="DZ1801" s="250"/>
      <c r="EA1801" s="250"/>
      <c r="EB1801" s="250"/>
      <c r="EC1801" s="250"/>
      <c r="ED1801" s="250"/>
      <c r="EE1801" s="250"/>
      <c r="EF1801" s="250"/>
      <c r="EG1801" s="250"/>
      <c r="EH1801" s="250"/>
      <c r="EI1801" s="250"/>
      <c r="EJ1801" s="250"/>
      <c r="EK1801" s="250"/>
      <c r="EL1801" s="250"/>
      <c r="EM1801" s="250"/>
      <c r="EN1801" s="250"/>
      <c r="EO1801" s="250"/>
      <c r="EP1801" s="250"/>
      <c r="EQ1801" s="250"/>
      <c r="ER1801" s="250"/>
      <c r="ES1801" s="250"/>
      <c r="ET1801" s="250"/>
      <c r="EU1801" s="250"/>
      <c r="EV1801" s="250"/>
      <c r="EW1801" s="250"/>
      <c r="EX1801" s="250"/>
      <c r="EY1801" s="250"/>
      <c r="EZ1801" s="250"/>
      <c r="FA1801" s="250"/>
      <c r="FB1801" s="250"/>
      <c r="FC1801" s="250"/>
      <c r="FD1801" s="250"/>
      <c r="FE1801" s="250"/>
      <c r="FF1801" s="250"/>
      <c r="FG1801" s="250"/>
      <c r="FH1801" s="250"/>
      <c r="FI1801" s="250"/>
      <c r="FJ1801" s="250"/>
      <c r="FK1801" s="250"/>
      <c r="FL1801" s="250"/>
      <c r="FM1801" s="250"/>
      <c r="FN1801" s="250"/>
      <c r="FO1801" s="250"/>
      <c r="FP1801" s="250"/>
      <c r="FQ1801" s="250"/>
      <c r="FR1801" s="250"/>
      <c r="FS1801" s="250"/>
      <c r="FT1801" s="250"/>
      <c r="FU1801" s="250"/>
      <c r="FV1801" s="250"/>
      <c r="FW1801" s="250"/>
      <c r="FX1801" s="250"/>
      <c r="FY1801" s="250"/>
      <c r="FZ1801" s="250"/>
      <c r="GA1801" s="250"/>
      <c r="GB1801" s="250"/>
      <c r="GC1801" s="250"/>
      <c r="GD1801" s="250"/>
      <c r="GE1801" s="250"/>
      <c r="GF1801" s="250"/>
      <c r="GG1801" s="250"/>
      <c r="GH1801" s="250"/>
      <c r="GI1801" s="250"/>
      <c r="GJ1801" s="250"/>
      <c r="GK1801" s="250"/>
      <c r="GL1801" s="250"/>
      <c r="GM1801" s="250"/>
      <c r="GN1801" s="250"/>
      <c r="GO1801" s="250"/>
      <c r="GP1801" s="250"/>
      <c r="GQ1801" s="250"/>
      <c r="GR1801" s="250"/>
      <c r="GS1801" s="250"/>
      <c r="GT1801" s="250"/>
      <c r="GU1801" s="250"/>
      <c r="GV1801" s="250"/>
      <c r="GW1801" s="250"/>
      <c r="GX1801" s="250"/>
      <c r="GY1801" s="250"/>
      <c r="GZ1801" s="250"/>
      <c r="HA1801" s="250"/>
      <c r="HB1801" s="250"/>
      <c r="HC1801" s="250"/>
      <c r="HD1801" s="250"/>
      <c r="HE1801" s="250"/>
      <c r="HF1801" s="250"/>
      <c r="HG1801" s="250"/>
      <c r="HH1801" s="250"/>
      <c r="HI1801" s="250"/>
      <c r="HJ1801" s="250"/>
      <c r="HK1801" s="250"/>
      <c r="HL1801" s="250"/>
      <c r="HM1801" s="250"/>
      <c r="HN1801" s="250"/>
      <c r="HO1801" s="250"/>
      <c r="HP1801" s="250"/>
      <c r="HQ1801" s="250"/>
      <c r="HR1801" s="250"/>
      <c r="HS1801" s="250"/>
      <c r="HT1801" s="250"/>
      <c r="HU1801" s="250"/>
      <c r="HV1801" s="250"/>
      <c r="HW1801" s="250"/>
      <c r="HX1801" s="250"/>
      <c r="HY1801" s="250"/>
      <c r="HZ1801" s="250"/>
      <c r="IA1801" s="250"/>
      <c r="IB1801" s="250"/>
      <c r="IC1801" s="250"/>
      <c r="ID1801" s="250"/>
      <c r="IE1801" s="250"/>
      <c r="IF1801" s="250"/>
      <c r="IG1801" s="250"/>
      <c r="IH1801" s="250"/>
      <c r="II1801" s="250"/>
      <c r="IJ1801" s="250"/>
      <c r="IK1801" s="250"/>
      <c r="IL1801" s="250"/>
      <c r="IM1801" s="250"/>
      <c r="IN1801" s="250"/>
      <c r="IO1801" s="250"/>
      <c r="IP1801" s="250"/>
      <c r="IQ1801" s="250"/>
      <c r="IR1801" s="250"/>
      <c r="IS1801" s="250"/>
      <c r="IT1801" s="250"/>
      <c r="IU1801" s="250"/>
      <c r="IV1801" s="250"/>
    </row>
    <row r="1802" spans="1:256" s="332" customFormat="1" x14ac:dyDescent="0.2">
      <c r="A1802" s="250" t="s">
        <v>1624</v>
      </c>
      <c r="B1802" s="4">
        <v>41302.5625</v>
      </c>
      <c r="C1802" s="250"/>
      <c r="D1802" s="250" t="s">
        <v>3155</v>
      </c>
      <c r="E1802" s="250" t="s">
        <v>3156</v>
      </c>
      <c r="F1802" s="250"/>
      <c r="G1802" s="250">
        <v>70</v>
      </c>
      <c r="H1802" s="250"/>
      <c r="I1802" s="250"/>
      <c r="J1802" s="250"/>
      <c r="K1802" s="250"/>
      <c r="L1802" s="250"/>
      <c r="M1802" s="250"/>
      <c r="N1802" s="250"/>
      <c r="O1802" s="250"/>
      <c r="P1802" s="250"/>
      <c r="Q1802" s="250">
        <v>1400</v>
      </c>
      <c r="R1802" s="250"/>
      <c r="S1802" s="250"/>
      <c r="T1802" s="250"/>
      <c r="U1802" s="250"/>
      <c r="V1802" s="250"/>
      <c r="W1802" s="250"/>
      <c r="X1802" s="250"/>
      <c r="Y1802" s="250"/>
      <c r="Z1802" s="250"/>
      <c r="AA1802" s="250"/>
      <c r="AB1802" s="250"/>
      <c r="AC1802" s="250"/>
      <c r="AD1802" s="250"/>
      <c r="AE1802" s="250"/>
      <c r="AF1802" s="250"/>
      <c r="AG1802" s="250"/>
      <c r="AH1802" s="250"/>
      <c r="AI1802" s="250"/>
      <c r="AJ1802" s="250"/>
      <c r="AK1802" s="250"/>
      <c r="AL1802" s="250"/>
      <c r="AM1802" s="250"/>
      <c r="AN1802" s="250"/>
      <c r="AO1802" s="250"/>
      <c r="AP1802" s="250"/>
      <c r="AQ1802" s="250"/>
      <c r="AR1802" s="250"/>
      <c r="AS1802" s="250"/>
      <c r="AT1802" s="250"/>
      <c r="AU1802" s="250"/>
      <c r="AV1802" s="250"/>
      <c r="AW1802" s="250"/>
      <c r="AX1802" s="250"/>
      <c r="AY1802" s="250"/>
      <c r="AZ1802" s="250"/>
      <c r="BA1802" s="250"/>
      <c r="BB1802" s="250"/>
      <c r="BC1802" s="250"/>
      <c r="BD1802" s="250"/>
      <c r="BE1802" s="250"/>
      <c r="BF1802" s="250"/>
      <c r="BG1802" s="250"/>
      <c r="BH1802" s="250"/>
      <c r="BI1802" s="250"/>
      <c r="BJ1802" s="250"/>
      <c r="BK1802" s="250"/>
      <c r="BL1802" s="250"/>
      <c r="BM1802" s="250"/>
      <c r="BN1802" s="250"/>
      <c r="BO1802" s="250"/>
      <c r="BP1802" s="250"/>
      <c r="BQ1802" s="250"/>
      <c r="BR1802" s="250"/>
      <c r="BS1802" s="250"/>
      <c r="BT1802" s="250"/>
      <c r="BU1802" s="250"/>
      <c r="BV1802" s="250"/>
      <c r="BW1802" s="250"/>
      <c r="BX1802" s="250"/>
      <c r="BY1802" s="250"/>
      <c r="BZ1802" s="250"/>
      <c r="CA1802" s="250"/>
      <c r="CB1802" s="250"/>
      <c r="CC1802" s="250"/>
      <c r="CD1802" s="250"/>
      <c r="CE1802" s="250"/>
      <c r="CF1802" s="250"/>
      <c r="CG1802" s="250">
        <v>11.21</v>
      </c>
      <c r="CH1802" s="250"/>
      <c r="CI1802" s="250"/>
      <c r="CJ1802" s="250"/>
      <c r="CK1802" s="250">
        <v>10200</v>
      </c>
      <c r="CL1802" s="250"/>
      <c r="CM1802" s="250"/>
      <c r="CN1802" s="250"/>
      <c r="CO1802" s="250"/>
      <c r="CP1802" s="250"/>
      <c r="CQ1802" s="250"/>
      <c r="CR1802" s="250"/>
      <c r="CS1802" s="250"/>
      <c r="CT1802" s="250"/>
      <c r="CU1802" s="250"/>
      <c r="CV1802" s="250"/>
      <c r="CW1802" s="250"/>
      <c r="CX1802" s="250"/>
      <c r="CY1802" s="250"/>
      <c r="CZ1802" s="250"/>
      <c r="DA1802" s="250"/>
      <c r="DB1802" s="250"/>
      <c r="DC1802" s="250"/>
      <c r="DD1802" s="250"/>
      <c r="DE1802" s="250"/>
      <c r="DF1802" s="250"/>
      <c r="DG1802" s="250"/>
      <c r="DH1802" s="250"/>
      <c r="DI1802" s="250"/>
      <c r="DJ1802" s="250"/>
      <c r="DK1802" s="250"/>
      <c r="DL1802" s="250"/>
      <c r="DM1802" s="250"/>
      <c r="DN1802" s="250"/>
      <c r="DO1802" s="250"/>
      <c r="DP1802" s="250"/>
      <c r="DQ1802" s="250"/>
      <c r="DR1802" s="250"/>
      <c r="DS1802" s="250"/>
      <c r="DT1802" s="250"/>
      <c r="DU1802" s="250"/>
      <c r="DV1802" s="250"/>
      <c r="DW1802" s="250"/>
      <c r="DX1802" s="250"/>
      <c r="DY1802" s="250"/>
      <c r="DZ1802" s="250"/>
      <c r="EA1802" s="250"/>
      <c r="EB1802" s="250"/>
      <c r="EC1802" s="250"/>
      <c r="ED1802" s="250"/>
      <c r="EE1802" s="250"/>
      <c r="EF1802" s="250"/>
      <c r="EG1802" s="250"/>
      <c r="EH1802" s="250"/>
      <c r="EI1802" s="250"/>
      <c r="EJ1802" s="250"/>
      <c r="EK1802" s="250"/>
      <c r="EL1802" s="250"/>
      <c r="EM1802" s="250"/>
      <c r="EN1802" s="250"/>
      <c r="EO1802" s="250"/>
      <c r="EP1802" s="250"/>
      <c r="EQ1802" s="250"/>
      <c r="ER1802" s="250"/>
      <c r="ES1802" s="250"/>
      <c r="ET1802" s="250"/>
      <c r="EU1802" s="250"/>
      <c r="EV1802" s="250"/>
      <c r="EW1802" s="250"/>
      <c r="EX1802" s="250"/>
      <c r="EY1802" s="250"/>
      <c r="EZ1802" s="250"/>
      <c r="FA1802" s="250"/>
      <c r="FB1802" s="250"/>
      <c r="FC1802" s="250"/>
      <c r="FD1802" s="250"/>
      <c r="FE1802" s="250"/>
      <c r="FF1802" s="250"/>
      <c r="FG1802" s="250"/>
      <c r="FH1802" s="250"/>
      <c r="FI1802" s="250"/>
      <c r="FJ1802" s="250"/>
      <c r="FK1802" s="250"/>
      <c r="FL1802" s="250"/>
      <c r="FM1802" s="250"/>
      <c r="FN1802" s="250"/>
      <c r="FO1802" s="250"/>
      <c r="FP1802" s="250"/>
      <c r="FQ1802" s="250"/>
      <c r="FR1802" s="250"/>
      <c r="FS1802" s="250"/>
      <c r="FT1802" s="250"/>
      <c r="FU1802" s="250"/>
      <c r="FV1802" s="250"/>
      <c r="FW1802" s="250"/>
      <c r="FX1802" s="250"/>
      <c r="FY1802" s="250"/>
      <c r="FZ1802" s="250"/>
      <c r="GA1802" s="250"/>
      <c r="GB1802" s="250"/>
      <c r="GC1802" s="250"/>
      <c r="GD1802" s="250"/>
      <c r="GE1802" s="250"/>
      <c r="GF1802" s="250"/>
      <c r="GG1802" s="250"/>
      <c r="GH1802" s="250"/>
      <c r="GI1802" s="250"/>
      <c r="GJ1802" s="250"/>
      <c r="GK1802" s="250"/>
      <c r="GL1802" s="250"/>
      <c r="GM1802" s="250"/>
      <c r="GN1802" s="250"/>
      <c r="GO1802" s="250"/>
      <c r="GP1802" s="250"/>
      <c r="GQ1802" s="250"/>
      <c r="GR1802" s="250"/>
      <c r="GS1802" s="250"/>
      <c r="GT1802" s="250"/>
      <c r="GU1802" s="250"/>
      <c r="GV1802" s="250"/>
      <c r="GW1802" s="250"/>
      <c r="GX1802" s="250"/>
      <c r="GY1802" s="250"/>
      <c r="GZ1802" s="250"/>
      <c r="HA1802" s="250"/>
      <c r="HB1802" s="250"/>
      <c r="HC1802" s="250"/>
      <c r="HD1802" s="250"/>
      <c r="HE1802" s="250"/>
      <c r="HF1802" s="250"/>
      <c r="HG1802" s="250"/>
      <c r="HH1802" s="250"/>
      <c r="HI1802" s="250"/>
      <c r="HJ1802" s="250"/>
      <c r="HK1802" s="250"/>
      <c r="HL1802" s="250"/>
      <c r="HM1802" s="250"/>
      <c r="HN1802" s="250"/>
      <c r="HO1802" s="250"/>
      <c r="HP1802" s="250"/>
      <c r="HQ1802" s="250"/>
      <c r="HR1802" s="250"/>
      <c r="HS1802" s="250"/>
      <c r="HT1802" s="250"/>
      <c r="HU1802" s="250"/>
      <c r="HV1802" s="250"/>
      <c r="HW1802" s="250"/>
      <c r="HX1802" s="250"/>
      <c r="HY1802" s="250"/>
      <c r="HZ1802" s="250"/>
      <c r="IA1802" s="250"/>
      <c r="IB1802" s="250"/>
      <c r="IC1802" s="250"/>
      <c r="ID1802" s="250"/>
      <c r="IE1802" s="250"/>
      <c r="IF1802" s="250"/>
      <c r="IG1802" s="250"/>
      <c r="IH1802" s="250"/>
      <c r="II1802" s="250"/>
      <c r="IJ1802" s="250"/>
      <c r="IK1802" s="250"/>
      <c r="IL1802" s="250"/>
      <c r="IM1802" s="250"/>
      <c r="IN1802" s="250"/>
      <c r="IO1802" s="250"/>
      <c r="IP1802" s="250"/>
      <c r="IQ1802" s="250"/>
      <c r="IR1802" s="250"/>
      <c r="IS1802" s="250"/>
      <c r="IT1802" s="250"/>
      <c r="IU1802" s="250"/>
      <c r="IV1802" s="250"/>
    </row>
    <row r="1803" spans="1:256" s="332" customFormat="1" x14ac:dyDescent="0.2">
      <c r="A1803" s="250" t="s">
        <v>1624</v>
      </c>
      <c r="B1803" s="4">
        <v>41313.572916666664</v>
      </c>
      <c r="C1803" s="250"/>
      <c r="D1803" s="250" t="s">
        <v>3157</v>
      </c>
      <c r="E1803" s="250" t="s">
        <v>3158</v>
      </c>
      <c r="F1803" s="250"/>
      <c r="G1803" s="250">
        <v>70</v>
      </c>
      <c r="H1803" s="250"/>
      <c r="I1803" s="250"/>
      <c r="J1803" s="250"/>
      <c r="K1803" s="250"/>
      <c r="L1803" s="250"/>
      <c r="M1803" s="250"/>
      <c r="N1803" s="250"/>
      <c r="O1803" s="250"/>
      <c r="P1803" s="250"/>
      <c r="Q1803" s="250">
        <v>194</v>
      </c>
      <c r="R1803" s="250"/>
      <c r="S1803" s="250"/>
      <c r="T1803" s="250"/>
      <c r="U1803" s="250"/>
      <c r="V1803" s="250"/>
      <c r="W1803" s="250"/>
      <c r="X1803" s="250"/>
      <c r="Y1803" s="250"/>
      <c r="Z1803" s="250"/>
      <c r="AA1803" s="250"/>
      <c r="AB1803" s="250"/>
      <c r="AC1803" s="250"/>
      <c r="AD1803" s="250" t="s">
        <v>1784</v>
      </c>
      <c r="AE1803" s="250">
        <v>20</v>
      </c>
      <c r="AF1803" s="250" t="s">
        <v>1784</v>
      </c>
      <c r="AG1803" s="250">
        <v>20</v>
      </c>
      <c r="AH1803" s="250"/>
      <c r="AI1803" s="250">
        <v>83</v>
      </c>
      <c r="AJ1803" s="250" t="s">
        <v>1784</v>
      </c>
      <c r="AK1803" s="250">
        <v>2.5</v>
      </c>
      <c r="AL1803" s="250"/>
      <c r="AM1803" s="250"/>
      <c r="AN1803" s="250"/>
      <c r="AO1803" s="250"/>
      <c r="AP1803" s="250"/>
      <c r="AQ1803" s="250"/>
      <c r="AR1803" s="250"/>
      <c r="AS1803" s="250"/>
      <c r="AT1803" s="250"/>
      <c r="AU1803" s="250"/>
      <c r="AV1803" s="250"/>
      <c r="AW1803" s="250"/>
      <c r="AX1803" s="250"/>
      <c r="AY1803" s="250"/>
      <c r="AZ1803" s="250"/>
      <c r="BA1803" s="250"/>
      <c r="BB1803" s="250"/>
      <c r="BC1803" s="250"/>
      <c r="BD1803" s="250"/>
      <c r="BE1803" s="250"/>
      <c r="BF1803" s="250"/>
      <c r="BG1803" s="250"/>
      <c r="BH1803" s="250"/>
      <c r="BI1803" s="250"/>
      <c r="BJ1803" s="250"/>
      <c r="BK1803" s="250"/>
      <c r="BL1803" s="250"/>
      <c r="BM1803" s="250"/>
      <c r="BN1803" s="250"/>
      <c r="BO1803" s="250"/>
      <c r="BP1803" s="250"/>
      <c r="BQ1803" s="250"/>
      <c r="BR1803" s="250"/>
      <c r="BS1803" s="250"/>
      <c r="BT1803" s="250"/>
      <c r="BU1803" s="250"/>
      <c r="BV1803" s="250"/>
      <c r="BW1803" s="250"/>
      <c r="BX1803" s="250"/>
      <c r="BY1803" s="250"/>
      <c r="BZ1803" s="250"/>
      <c r="CA1803" s="250"/>
      <c r="CB1803" s="250"/>
      <c r="CC1803" s="250"/>
      <c r="CD1803" s="250" t="s">
        <v>1784</v>
      </c>
      <c r="CE1803" s="250">
        <v>20</v>
      </c>
      <c r="CF1803" s="250"/>
      <c r="CG1803" s="250">
        <v>3.1</v>
      </c>
      <c r="CH1803" s="250"/>
      <c r="CI1803" s="250"/>
      <c r="CJ1803" s="250"/>
      <c r="CK1803" s="250">
        <v>14125</v>
      </c>
      <c r="CL1803" s="250"/>
      <c r="CM1803" s="250"/>
      <c r="CN1803" s="250"/>
      <c r="CO1803" s="250"/>
      <c r="CP1803" s="250"/>
      <c r="CQ1803" s="250"/>
      <c r="CR1803" s="250"/>
      <c r="CS1803" s="250"/>
      <c r="CT1803" s="250"/>
      <c r="CU1803" s="250"/>
      <c r="CV1803" s="250"/>
      <c r="CW1803" s="250"/>
      <c r="CX1803" s="250"/>
      <c r="CY1803" s="250"/>
      <c r="CZ1803" s="250"/>
      <c r="DA1803" s="250"/>
      <c r="DB1803" s="250"/>
      <c r="DC1803" s="250"/>
      <c r="DD1803" s="250"/>
      <c r="DE1803" s="250"/>
      <c r="DF1803" s="250"/>
      <c r="DG1803" s="250"/>
      <c r="DH1803" s="250"/>
      <c r="DI1803" s="250"/>
      <c r="DJ1803" s="250"/>
      <c r="DK1803" s="250"/>
      <c r="DL1803" s="250"/>
      <c r="DM1803" s="250"/>
      <c r="DN1803" s="250"/>
      <c r="DO1803" s="250"/>
      <c r="DP1803" s="250"/>
      <c r="DQ1803" s="250"/>
      <c r="DR1803" s="250"/>
      <c r="DS1803" s="250"/>
      <c r="DT1803" s="250"/>
      <c r="DU1803" s="250"/>
      <c r="DV1803" s="250"/>
      <c r="DW1803" s="250"/>
      <c r="DX1803" s="250"/>
      <c r="DY1803" s="250"/>
      <c r="DZ1803" s="250"/>
      <c r="EA1803" s="250"/>
      <c r="EB1803" s="250"/>
      <c r="EC1803" s="250"/>
      <c r="ED1803" s="250"/>
      <c r="EE1803" s="250"/>
      <c r="EF1803" s="250"/>
      <c r="EG1803" s="250"/>
      <c r="EH1803" s="250"/>
      <c r="EI1803" s="250"/>
      <c r="EJ1803" s="250"/>
      <c r="EK1803" s="250"/>
      <c r="EL1803" s="250"/>
      <c r="EM1803" s="250"/>
      <c r="EN1803" s="250"/>
      <c r="EO1803" s="250"/>
      <c r="EP1803" s="250"/>
      <c r="EQ1803" s="250"/>
      <c r="ER1803" s="250"/>
      <c r="ES1803" s="250"/>
      <c r="ET1803" s="250"/>
      <c r="EU1803" s="250"/>
      <c r="EV1803" s="250"/>
      <c r="EW1803" s="250"/>
      <c r="EX1803" s="250"/>
      <c r="EY1803" s="250"/>
      <c r="EZ1803" s="250"/>
      <c r="FA1803" s="250"/>
      <c r="FB1803" s="250"/>
      <c r="FC1803" s="250"/>
      <c r="FD1803" s="250"/>
      <c r="FE1803" s="250"/>
      <c r="FF1803" s="250"/>
      <c r="FG1803" s="250"/>
      <c r="FH1803" s="250"/>
      <c r="FI1803" s="250"/>
      <c r="FJ1803" s="250"/>
      <c r="FK1803" s="250"/>
      <c r="FL1803" s="250"/>
      <c r="FM1803" s="250"/>
      <c r="FN1803" s="250"/>
      <c r="FO1803" s="250"/>
      <c r="FP1803" s="250"/>
      <c r="FQ1803" s="250"/>
      <c r="FR1803" s="250"/>
      <c r="FS1803" s="250"/>
      <c r="FT1803" s="250"/>
      <c r="FU1803" s="250"/>
      <c r="FV1803" s="250"/>
      <c r="FW1803" s="250"/>
      <c r="FX1803" s="250"/>
      <c r="FY1803" s="250"/>
      <c r="FZ1803" s="250"/>
      <c r="GA1803" s="250"/>
      <c r="GB1803" s="250"/>
      <c r="GC1803" s="250"/>
      <c r="GD1803" s="250"/>
      <c r="GE1803" s="250"/>
      <c r="GF1803" s="250"/>
      <c r="GG1803" s="250"/>
      <c r="GH1803" s="250"/>
      <c r="GI1803" s="250"/>
      <c r="GJ1803" s="250"/>
      <c r="GK1803" s="250"/>
      <c r="GL1803" s="250"/>
      <c r="GM1803" s="250"/>
      <c r="GN1803" s="250"/>
      <c r="GO1803" s="250"/>
      <c r="GP1803" s="250"/>
      <c r="GQ1803" s="250"/>
      <c r="GR1803" s="250"/>
      <c r="GS1803" s="250"/>
      <c r="GT1803" s="250"/>
      <c r="GU1803" s="250"/>
      <c r="GV1803" s="250"/>
      <c r="GW1803" s="250"/>
      <c r="GX1803" s="250"/>
      <c r="GY1803" s="250"/>
      <c r="GZ1803" s="250"/>
      <c r="HA1803" s="250"/>
      <c r="HB1803" s="250"/>
      <c r="HC1803" s="250"/>
      <c r="HD1803" s="250"/>
      <c r="HE1803" s="250"/>
      <c r="HF1803" s="250"/>
      <c r="HG1803" s="250"/>
      <c r="HH1803" s="250"/>
      <c r="HI1803" s="250"/>
      <c r="HJ1803" s="250"/>
      <c r="HK1803" s="250"/>
      <c r="HL1803" s="250"/>
      <c r="HM1803" s="250"/>
      <c r="HN1803" s="250"/>
      <c r="HO1803" s="250"/>
      <c r="HP1803" s="250"/>
      <c r="HQ1803" s="250"/>
      <c r="HR1803" s="250"/>
      <c r="HS1803" s="250"/>
      <c r="HT1803" s="250"/>
      <c r="HU1803" s="250"/>
      <c r="HV1803" s="250"/>
      <c r="HW1803" s="250"/>
      <c r="HX1803" s="250"/>
      <c r="HY1803" s="250"/>
      <c r="HZ1803" s="250"/>
      <c r="IA1803" s="250"/>
      <c r="IB1803" s="250"/>
      <c r="IC1803" s="250"/>
      <c r="ID1803" s="250"/>
      <c r="IE1803" s="250"/>
      <c r="IF1803" s="250"/>
      <c r="IG1803" s="250"/>
      <c r="IH1803" s="250"/>
      <c r="II1803" s="250"/>
      <c r="IJ1803" s="250"/>
      <c r="IK1803" s="250"/>
      <c r="IL1803" s="250"/>
      <c r="IM1803" s="250"/>
      <c r="IN1803" s="250"/>
      <c r="IO1803" s="250"/>
      <c r="IP1803" s="250"/>
      <c r="IQ1803" s="250"/>
      <c r="IR1803" s="250"/>
      <c r="IS1803" s="250"/>
      <c r="IT1803" s="250"/>
      <c r="IU1803" s="250"/>
      <c r="IV1803" s="250"/>
    </row>
    <row r="1804" spans="1:256" s="332" customFormat="1" x14ac:dyDescent="0.2">
      <c r="A1804" s="250" t="s">
        <v>1624</v>
      </c>
      <c r="B1804" s="4">
        <v>41344.479166666664</v>
      </c>
      <c r="C1804" s="250"/>
      <c r="D1804" s="250" t="s">
        <v>3159</v>
      </c>
      <c r="E1804" s="250" t="s">
        <v>3160</v>
      </c>
      <c r="F1804" s="250"/>
      <c r="G1804" s="250">
        <v>70</v>
      </c>
      <c r="H1804" s="250"/>
      <c r="I1804" s="250"/>
      <c r="J1804" s="250"/>
      <c r="K1804" s="250"/>
      <c r="L1804" s="250"/>
      <c r="M1804" s="250"/>
      <c r="N1804" s="250"/>
      <c r="O1804" s="250"/>
      <c r="P1804" s="250"/>
      <c r="Q1804" s="250">
        <v>252</v>
      </c>
      <c r="R1804" s="250"/>
      <c r="S1804" s="250"/>
      <c r="T1804" s="250"/>
      <c r="U1804" s="250"/>
      <c r="V1804" s="250"/>
      <c r="W1804" s="250"/>
      <c r="X1804" s="250"/>
      <c r="Y1804" s="250"/>
      <c r="Z1804" s="250"/>
      <c r="AA1804" s="250"/>
      <c r="AB1804" s="250"/>
      <c r="AC1804" s="250"/>
      <c r="AD1804" s="250"/>
      <c r="AE1804" s="250"/>
      <c r="AF1804" s="250"/>
      <c r="AG1804" s="250"/>
      <c r="AH1804" s="250"/>
      <c r="AI1804" s="250"/>
      <c r="AJ1804" s="250"/>
      <c r="AK1804" s="250"/>
      <c r="AL1804" s="250"/>
      <c r="AM1804" s="250"/>
      <c r="AN1804" s="250"/>
      <c r="AO1804" s="250"/>
      <c r="AP1804" s="250"/>
      <c r="AQ1804" s="250"/>
      <c r="AR1804" s="250"/>
      <c r="AS1804" s="250"/>
      <c r="AT1804" s="250"/>
      <c r="AU1804" s="250"/>
      <c r="AV1804" s="250"/>
      <c r="AW1804" s="250"/>
      <c r="AX1804" s="250"/>
      <c r="AY1804" s="250"/>
      <c r="AZ1804" s="250"/>
      <c r="BA1804" s="250"/>
      <c r="BB1804" s="250"/>
      <c r="BC1804" s="250"/>
      <c r="BD1804" s="250"/>
      <c r="BE1804" s="250"/>
      <c r="BF1804" s="250"/>
      <c r="BG1804" s="250"/>
      <c r="BH1804" s="250"/>
      <c r="BI1804" s="250"/>
      <c r="BJ1804" s="250"/>
      <c r="BK1804" s="250"/>
      <c r="BL1804" s="250"/>
      <c r="BM1804" s="250"/>
      <c r="BN1804" s="250"/>
      <c r="BO1804" s="250"/>
      <c r="BP1804" s="250"/>
      <c r="BQ1804" s="250"/>
      <c r="BR1804" s="250"/>
      <c r="BS1804" s="250"/>
      <c r="BT1804" s="250"/>
      <c r="BU1804" s="250"/>
      <c r="BV1804" s="250"/>
      <c r="BW1804" s="250"/>
      <c r="BX1804" s="250"/>
      <c r="BY1804" s="250"/>
      <c r="BZ1804" s="250"/>
      <c r="CA1804" s="250"/>
      <c r="CB1804" s="250"/>
      <c r="CC1804" s="250"/>
      <c r="CD1804" s="250"/>
      <c r="CE1804" s="250"/>
      <c r="CF1804" s="250"/>
      <c r="CG1804" s="250">
        <v>10.4</v>
      </c>
      <c r="CH1804" s="250"/>
      <c r="CI1804" s="250"/>
      <c r="CJ1804" s="250"/>
      <c r="CK1804" s="250">
        <v>1351</v>
      </c>
      <c r="CL1804" s="250"/>
      <c r="CM1804" s="250"/>
      <c r="CN1804" s="250"/>
      <c r="CO1804" s="250"/>
      <c r="CP1804" s="250"/>
      <c r="CQ1804" s="250"/>
      <c r="CR1804" s="250"/>
      <c r="CS1804" s="250"/>
      <c r="CT1804" s="250"/>
      <c r="CU1804" s="250"/>
      <c r="CV1804" s="250"/>
      <c r="CW1804" s="250"/>
      <c r="CX1804" s="250"/>
      <c r="CY1804" s="250"/>
      <c r="CZ1804" s="250"/>
      <c r="DA1804" s="250"/>
      <c r="DB1804" s="250"/>
      <c r="DC1804" s="250"/>
      <c r="DD1804" s="250"/>
      <c r="DE1804" s="250"/>
      <c r="DF1804" s="250"/>
      <c r="DG1804" s="250"/>
      <c r="DH1804" s="250"/>
      <c r="DI1804" s="250"/>
      <c r="DJ1804" s="250"/>
      <c r="DK1804" s="250"/>
      <c r="DL1804" s="250"/>
      <c r="DM1804" s="250"/>
      <c r="DN1804" s="250"/>
      <c r="DO1804" s="250"/>
      <c r="DP1804" s="250"/>
      <c r="DQ1804" s="250"/>
      <c r="DR1804" s="250"/>
      <c r="DS1804" s="250"/>
      <c r="DT1804" s="250"/>
      <c r="DU1804" s="250"/>
      <c r="DV1804" s="250"/>
      <c r="DW1804" s="250"/>
      <c r="DX1804" s="250"/>
      <c r="DY1804" s="250"/>
      <c r="DZ1804" s="250"/>
      <c r="EA1804" s="250"/>
      <c r="EB1804" s="250"/>
      <c r="EC1804" s="250"/>
      <c r="ED1804" s="250"/>
      <c r="EE1804" s="250"/>
      <c r="EF1804" s="250"/>
      <c r="EG1804" s="250"/>
      <c r="EH1804" s="250"/>
      <c r="EI1804" s="250"/>
      <c r="EJ1804" s="250"/>
      <c r="EK1804" s="250"/>
      <c r="EL1804" s="250"/>
      <c r="EM1804" s="250"/>
      <c r="EN1804" s="250"/>
      <c r="EO1804" s="250"/>
      <c r="EP1804" s="250"/>
      <c r="EQ1804" s="250"/>
      <c r="ER1804" s="250"/>
      <c r="ES1804" s="250"/>
      <c r="ET1804" s="250"/>
      <c r="EU1804" s="250"/>
      <c r="EV1804" s="250"/>
      <c r="EW1804" s="250"/>
      <c r="EX1804" s="250"/>
      <c r="EY1804" s="250"/>
      <c r="EZ1804" s="250"/>
      <c r="FA1804" s="250"/>
      <c r="FB1804" s="250"/>
      <c r="FC1804" s="250"/>
      <c r="FD1804" s="250"/>
      <c r="FE1804" s="250"/>
      <c r="FF1804" s="250"/>
      <c r="FG1804" s="250"/>
      <c r="FH1804" s="250"/>
      <c r="FI1804" s="250"/>
      <c r="FJ1804" s="250"/>
      <c r="FK1804" s="250"/>
      <c r="FL1804" s="250"/>
      <c r="FM1804" s="250"/>
      <c r="FN1804" s="250"/>
      <c r="FO1804" s="250"/>
      <c r="FP1804" s="250"/>
      <c r="FQ1804" s="250"/>
      <c r="FR1804" s="250"/>
      <c r="FS1804" s="250"/>
      <c r="FT1804" s="250"/>
      <c r="FU1804" s="250"/>
      <c r="FV1804" s="250"/>
      <c r="FW1804" s="250"/>
      <c r="FX1804" s="250"/>
      <c r="FY1804" s="250"/>
      <c r="FZ1804" s="250"/>
      <c r="GA1804" s="250"/>
      <c r="GB1804" s="250"/>
      <c r="GC1804" s="250"/>
      <c r="GD1804" s="250"/>
      <c r="GE1804" s="250"/>
      <c r="GF1804" s="250"/>
      <c r="GG1804" s="250"/>
      <c r="GH1804" s="250"/>
      <c r="GI1804" s="250"/>
      <c r="GJ1804" s="250"/>
      <c r="GK1804" s="250"/>
      <c r="GL1804" s="250"/>
      <c r="GM1804" s="250"/>
      <c r="GN1804" s="250"/>
      <c r="GO1804" s="250"/>
      <c r="GP1804" s="250"/>
      <c r="GQ1804" s="250"/>
      <c r="GR1804" s="250"/>
      <c r="GS1804" s="250"/>
      <c r="GT1804" s="250"/>
      <c r="GU1804" s="250"/>
      <c r="GV1804" s="250"/>
      <c r="GW1804" s="250"/>
      <c r="GX1804" s="250"/>
      <c r="GY1804" s="250"/>
      <c r="GZ1804" s="250"/>
      <c r="HA1804" s="250"/>
      <c r="HB1804" s="250"/>
      <c r="HC1804" s="250"/>
      <c r="HD1804" s="250"/>
      <c r="HE1804" s="250"/>
      <c r="HF1804" s="250"/>
      <c r="HG1804" s="250"/>
      <c r="HH1804" s="250"/>
      <c r="HI1804" s="250"/>
      <c r="HJ1804" s="250"/>
      <c r="HK1804" s="250"/>
      <c r="HL1804" s="250"/>
      <c r="HM1804" s="250"/>
      <c r="HN1804" s="250"/>
      <c r="HO1804" s="250"/>
      <c r="HP1804" s="250"/>
      <c r="HQ1804" s="250"/>
      <c r="HR1804" s="250"/>
      <c r="HS1804" s="250"/>
      <c r="HT1804" s="250"/>
      <c r="HU1804" s="250"/>
      <c r="HV1804" s="250"/>
      <c r="HW1804" s="250"/>
      <c r="HX1804" s="250"/>
      <c r="HY1804" s="250"/>
      <c r="HZ1804" s="250"/>
      <c r="IA1804" s="250"/>
      <c r="IB1804" s="250"/>
      <c r="IC1804" s="250"/>
      <c r="ID1804" s="250"/>
      <c r="IE1804" s="250"/>
      <c r="IF1804" s="250"/>
      <c r="IG1804" s="250"/>
      <c r="IH1804" s="250"/>
      <c r="II1804" s="250"/>
      <c r="IJ1804" s="250"/>
      <c r="IK1804" s="250"/>
      <c r="IL1804" s="250"/>
      <c r="IM1804" s="250"/>
      <c r="IN1804" s="250"/>
      <c r="IO1804" s="250"/>
      <c r="IP1804" s="250"/>
      <c r="IQ1804" s="250"/>
      <c r="IR1804" s="250"/>
      <c r="IS1804" s="250"/>
      <c r="IT1804" s="250"/>
      <c r="IU1804" s="250"/>
      <c r="IV1804" s="250"/>
    </row>
    <row r="1805" spans="1:256" s="332" customFormat="1" x14ac:dyDescent="0.2">
      <c r="A1805" s="250" t="s">
        <v>1624</v>
      </c>
      <c r="B1805" s="4">
        <v>41378.71875</v>
      </c>
      <c r="C1805" s="250"/>
      <c r="D1805" s="250" t="s">
        <v>3161</v>
      </c>
      <c r="E1805" s="250" t="s">
        <v>3162</v>
      </c>
      <c r="F1805" s="250"/>
      <c r="G1805" s="250">
        <v>70</v>
      </c>
      <c r="H1805" s="250"/>
      <c r="I1805" s="250"/>
      <c r="J1805" s="250"/>
      <c r="K1805" s="250"/>
      <c r="L1805" s="250"/>
      <c r="M1805" s="250"/>
      <c r="N1805" s="250"/>
      <c r="O1805" s="250">
        <v>10.7</v>
      </c>
      <c r="P1805" s="250"/>
      <c r="Q1805" s="250">
        <v>44.2</v>
      </c>
      <c r="R1805" s="250"/>
      <c r="S1805" s="250">
        <v>0.17899999999999999</v>
      </c>
      <c r="T1805" s="250"/>
      <c r="U1805" s="250">
        <v>0.8</v>
      </c>
      <c r="V1805" s="250"/>
      <c r="W1805" s="250">
        <v>25.1</v>
      </c>
      <c r="X1805" s="250"/>
      <c r="Y1805" s="250">
        <v>229</v>
      </c>
      <c r="Z1805" s="250"/>
      <c r="AA1805" s="250">
        <v>371</v>
      </c>
      <c r="AB1805" s="250"/>
      <c r="AC1805" s="250">
        <v>1780</v>
      </c>
      <c r="AD1805" s="250" t="s">
        <v>1784</v>
      </c>
      <c r="AE1805" s="250">
        <v>20</v>
      </c>
      <c r="AF1805" s="250" t="s">
        <v>1784</v>
      </c>
      <c r="AG1805" s="250">
        <v>20</v>
      </c>
      <c r="AH1805" s="250"/>
      <c r="AI1805" s="250">
        <v>5.2</v>
      </c>
      <c r="AJ1805" s="250" t="s">
        <v>1784</v>
      </c>
      <c r="AK1805" s="250">
        <v>2.5</v>
      </c>
      <c r="AL1805" s="250"/>
      <c r="AM1805" s="250">
        <v>7.95</v>
      </c>
      <c r="AN1805" s="250"/>
      <c r="AO1805" s="250">
        <v>298</v>
      </c>
      <c r="AP1805" s="250"/>
      <c r="AQ1805" s="250">
        <v>1</v>
      </c>
      <c r="AR1805" s="250"/>
      <c r="AS1805" s="250"/>
      <c r="AT1805" s="250"/>
      <c r="AU1805" s="250"/>
      <c r="AV1805" s="250"/>
      <c r="AW1805" s="250"/>
      <c r="AX1805" s="250"/>
      <c r="AY1805" s="250"/>
      <c r="AZ1805" s="250"/>
      <c r="BA1805" s="250">
        <v>5</v>
      </c>
      <c r="BB1805" s="250"/>
      <c r="BC1805" s="250"/>
      <c r="BD1805" s="250"/>
      <c r="BE1805" s="250"/>
      <c r="BF1805" s="250"/>
      <c r="BG1805" s="250"/>
      <c r="BH1805" s="250"/>
      <c r="BI1805" s="250"/>
      <c r="BJ1805" s="250"/>
      <c r="BK1805" s="250"/>
      <c r="BL1805" s="250"/>
      <c r="BM1805" s="250"/>
      <c r="BN1805" s="250"/>
      <c r="BO1805" s="250"/>
      <c r="BP1805" s="250"/>
      <c r="BQ1805" s="250"/>
      <c r="BR1805" s="250"/>
      <c r="BS1805" s="250"/>
      <c r="BT1805" s="250"/>
      <c r="BU1805" s="250"/>
      <c r="BV1805" s="250"/>
      <c r="BW1805" s="250"/>
      <c r="BX1805" s="250"/>
      <c r="BY1805" s="250">
        <v>2</v>
      </c>
      <c r="BZ1805" s="250"/>
      <c r="CA1805" s="250">
        <v>1.2</v>
      </c>
      <c r="CB1805" s="250" t="s">
        <v>1784</v>
      </c>
      <c r="CC1805" s="250">
        <v>0.12</v>
      </c>
      <c r="CD1805" s="250" t="s">
        <v>1784</v>
      </c>
      <c r="CE1805" s="250">
        <v>20</v>
      </c>
      <c r="CF1805" s="250"/>
      <c r="CG1805" s="250"/>
      <c r="CH1805" s="250"/>
      <c r="CI1805" s="250"/>
      <c r="CJ1805" s="250"/>
      <c r="CK1805" s="250"/>
      <c r="CL1805" s="250"/>
      <c r="CM1805" s="250"/>
      <c r="CN1805" s="250"/>
      <c r="CO1805" s="250"/>
      <c r="CP1805" s="250"/>
      <c r="CQ1805" s="250"/>
      <c r="CR1805" s="250"/>
      <c r="CS1805" s="250"/>
      <c r="CT1805" s="250"/>
      <c r="CU1805" s="250"/>
      <c r="CV1805" s="250"/>
      <c r="CW1805" s="250"/>
      <c r="CX1805" s="250"/>
      <c r="CY1805" s="250"/>
      <c r="CZ1805" s="250"/>
      <c r="DA1805" s="250"/>
      <c r="DB1805" s="250"/>
      <c r="DC1805" s="250"/>
      <c r="DD1805" s="250"/>
      <c r="DE1805" s="250"/>
      <c r="DF1805" s="250"/>
      <c r="DG1805" s="250"/>
      <c r="DH1805" s="250"/>
      <c r="DI1805" s="250"/>
      <c r="DJ1805" s="250"/>
      <c r="DK1805" s="250"/>
      <c r="DL1805" s="250"/>
      <c r="DM1805" s="250"/>
      <c r="DN1805" s="250"/>
      <c r="DO1805" s="250"/>
      <c r="DP1805" s="250"/>
      <c r="DQ1805" s="250"/>
      <c r="DR1805" s="250"/>
      <c r="DS1805" s="250"/>
      <c r="DT1805" s="250"/>
      <c r="DU1805" s="250"/>
      <c r="DV1805" s="250"/>
      <c r="DW1805" s="250"/>
      <c r="DX1805" s="250"/>
      <c r="DY1805" s="250"/>
      <c r="DZ1805" s="250"/>
      <c r="EA1805" s="250"/>
      <c r="EB1805" s="250"/>
      <c r="EC1805" s="250"/>
      <c r="ED1805" s="250"/>
      <c r="EE1805" s="250"/>
      <c r="EF1805" s="250"/>
      <c r="EG1805" s="250"/>
      <c r="EH1805" s="250"/>
      <c r="EI1805" s="250"/>
      <c r="EJ1805" s="250"/>
      <c r="EK1805" s="250"/>
      <c r="EL1805" s="250"/>
      <c r="EM1805" s="250"/>
      <c r="EN1805" s="250"/>
      <c r="EO1805" s="250"/>
      <c r="EP1805" s="250"/>
      <c r="EQ1805" s="250"/>
      <c r="ER1805" s="250"/>
      <c r="ES1805" s="250"/>
      <c r="ET1805" s="250"/>
      <c r="EU1805" s="250"/>
      <c r="EV1805" s="250"/>
      <c r="EW1805" s="250"/>
      <c r="EX1805" s="250"/>
      <c r="EY1805" s="250"/>
      <c r="EZ1805" s="250"/>
      <c r="FA1805" s="250"/>
      <c r="FB1805" s="250"/>
      <c r="FC1805" s="250"/>
      <c r="FD1805" s="250"/>
      <c r="FE1805" s="250"/>
      <c r="FF1805" s="250"/>
      <c r="FG1805" s="250"/>
      <c r="FH1805" s="250"/>
      <c r="FI1805" s="250"/>
      <c r="FJ1805" s="250"/>
      <c r="FK1805" s="250"/>
      <c r="FL1805" s="250"/>
      <c r="FM1805" s="250"/>
      <c r="FN1805" s="250"/>
      <c r="FO1805" s="250"/>
      <c r="FP1805" s="250"/>
      <c r="FQ1805" s="250"/>
      <c r="FR1805" s="250"/>
      <c r="FS1805" s="250"/>
      <c r="FT1805" s="250"/>
      <c r="FU1805" s="250"/>
      <c r="FV1805" s="250"/>
      <c r="FW1805" s="250"/>
      <c r="FX1805" s="250"/>
      <c r="FY1805" s="250"/>
      <c r="FZ1805" s="250"/>
      <c r="GA1805" s="250"/>
      <c r="GB1805" s="250"/>
      <c r="GC1805" s="250"/>
      <c r="GD1805" s="250"/>
      <c r="GE1805" s="250"/>
      <c r="GF1805" s="250"/>
      <c r="GG1805" s="250"/>
      <c r="GH1805" s="250"/>
      <c r="GI1805" s="250"/>
      <c r="GJ1805" s="250"/>
      <c r="GK1805" s="250"/>
      <c r="GL1805" s="250"/>
      <c r="GM1805" s="250"/>
      <c r="GN1805" s="250"/>
      <c r="GO1805" s="250"/>
      <c r="GP1805" s="250"/>
      <c r="GQ1805" s="250"/>
      <c r="GR1805" s="250"/>
      <c r="GS1805" s="250"/>
      <c r="GT1805" s="250"/>
      <c r="GU1805" s="250"/>
      <c r="GV1805" s="250"/>
      <c r="GW1805" s="250"/>
      <c r="GX1805" s="250"/>
      <c r="GY1805" s="250"/>
      <c r="GZ1805" s="250"/>
      <c r="HA1805" s="250"/>
      <c r="HB1805" s="250"/>
      <c r="HC1805" s="250"/>
      <c r="HD1805" s="250"/>
      <c r="HE1805" s="250"/>
      <c r="HF1805" s="250"/>
      <c r="HG1805" s="250"/>
      <c r="HH1805" s="250"/>
      <c r="HI1805" s="250"/>
      <c r="HJ1805" s="250"/>
      <c r="HK1805" s="250"/>
      <c r="HL1805" s="250"/>
      <c r="HM1805" s="250"/>
      <c r="HN1805" s="250"/>
      <c r="HO1805" s="250"/>
      <c r="HP1805" s="250"/>
      <c r="HQ1805" s="250"/>
      <c r="HR1805" s="250"/>
      <c r="HS1805" s="250"/>
      <c r="HT1805" s="250"/>
      <c r="HU1805" s="250"/>
      <c r="HV1805" s="250"/>
      <c r="HW1805" s="250"/>
      <c r="HX1805" s="250"/>
      <c r="HY1805" s="250"/>
      <c r="HZ1805" s="250"/>
      <c r="IA1805" s="250"/>
      <c r="IB1805" s="250"/>
      <c r="IC1805" s="250"/>
      <c r="ID1805" s="250"/>
      <c r="IE1805" s="250"/>
      <c r="IF1805" s="250"/>
      <c r="IG1805" s="250"/>
      <c r="IH1805" s="250"/>
      <c r="II1805" s="250"/>
      <c r="IJ1805" s="250"/>
      <c r="IK1805" s="250"/>
      <c r="IL1805" s="250"/>
      <c r="IM1805" s="250"/>
      <c r="IN1805" s="250"/>
      <c r="IO1805" s="250"/>
      <c r="IP1805" s="250"/>
      <c r="IQ1805" s="250"/>
      <c r="IR1805" s="250"/>
      <c r="IS1805" s="250"/>
      <c r="IT1805" s="250"/>
      <c r="IU1805" s="250"/>
      <c r="IV1805" s="250"/>
    </row>
    <row r="1806" spans="1:256" s="332" customFormat="1" x14ac:dyDescent="0.2">
      <c r="A1806" s="250" t="s">
        <v>1624</v>
      </c>
      <c r="B1806" s="4">
        <v>41498.5625</v>
      </c>
      <c r="C1806" s="250"/>
      <c r="D1806" s="250" t="s">
        <v>3540</v>
      </c>
      <c r="E1806" s="250" t="s">
        <v>3541</v>
      </c>
      <c r="F1806" s="250"/>
      <c r="G1806" s="250">
        <v>70</v>
      </c>
      <c r="H1806" s="250"/>
      <c r="I1806" s="250"/>
      <c r="J1806" s="250"/>
      <c r="K1806" s="250"/>
      <c r="L1806" s="250"/>
      <c r="M1806" s="250"/>
      <c r="N1806" s="250"/>
      <c r="O1806" s="250">
        <v>4.1900000000000004</v>
      </c>
      <c r="P1806" s="250"/>
      <c r="Q1806" s="250">
        <v>23.5</v>
      </c>
      <c r="R1806" s="250"/>
      <c r="S1806" s="250">
        <v>0.121</v>
      </c>
      <c r="T1806" s="250"/>
      <c r="U1806" s="250">
        <v>0.84899999999999998</v>
      </c>
      <c r="V1806" s="250"/>
      <c r="W1806" s="250">
        <v>13.7</v>
      </c>
      <c r="X1806" s="250"/>
      <c r="Y1806" s="250">
        <v>75.099999999999994</v>
      </c>
      <c r="Z1806" s="250"/>
      <c r="AA1806" s="250">
        <v>126</v>
      </c>
      <c r="AB1806" s="250"/>
      <c r="AC1806" s="250">
        <v>692</v>
      </c>
      <c r="AD1806" s="250" t="s">
        <v>1784</v>
      </c>
      <c r="AE1806" s="250">
        <v>20</v>
      </c>
      <c r="AF1806" s="250" t="s">
        <v>1784</v>
      </c>
      <c r="AG1806" s="250">
        <v>20</v>
      </c>
      <c r="AH1806" s="250" t="s">
        <v>1784</v>
      </c>
      <c r="AI1806" s="250">
        <v>5</v>
      </c>
      <c r="AJ1806" s="250"/>
      <c r="AK1806" s="250">
        <v>2.5</v>
      </c>
      <c r="AL1806" s="250"/>
      <c r="AM1806" s="250">
        <v>7.9399999999999995</v>
      </c>
      <c r="AN1806" s="250"/>
      <c r="AO1806" s="250">
        <v>127</v>
      </c>
      <c r="AP1806" s="250"/>
      <c r="AQ1806" s="250"/>
      <c r="AR1806" s="250"/>
      <c r="AS1806" s="250"/>
      <c r="AT1806" s="250"/>
      <c r="AU1806" s="250"/>
      <c r="AV1806" s="250"/>
      <c r="AW1806" s="250"/>
      <c r="AX1806" s="250"/>
      <c r="AY1806" s="250"/>
      <c r="AZ1806" s="250"/>
      <c r="BA1806" s="250">
        <v>9</v>
      </c>
      <c r="BB1806" s="250"/>
      <c r="BC1806" s="250"/>
      <c r="BD1806" s="250"/>
      <c r="BE1806" s="250"/>
      <c r="BF1806" s="250"/>
      <c r="BG1806" s="250"/>
      <c r="BH1806" s="250"/>
      <c r="BI1806" s="250"/>
      <c r="BJ1806" s="250"/>
      <c r="BK1806" s="250"/>
      <c r="BL1806" s="250"/>
      <c r="BM1806" s="250"/>
      <c r="BN1806" s="250"/>
      <c r="BO1806" s="250"/>
      <c r="BP1806" s="250"/>
      <c r="BQ1806" s="250"/>
      <c r="BR1806" s="250"/>
      <c r="BS1806" s="250"/>
      <c r="BT1806" s="250"/>
      <c r="BU1806" s="250"/>
      <c r="BV1806" s="250"/>
      <c r="BW1806" s="250"/>
      <c r="BX1806" s="250"/>
      <c r="BY1806" s="250">
        <v>3.59</v>
      </c>
      <c r="BZ1806" s="250"/>
      <c r="CA1806" s="250"/>
      <c r="CB1806" s="250"/>
      <c r="CC1806" s="250"/>
      <c r="CD1806" s="250" t="s">
        <v>1784</v>
      </c>
      <c r="CE1806" s="250">
        <v>20</v>
      </c>
      <c r="CF1806" s="250"/>
      <c r="CG1806" s="250"/>
      <c r="CH1806" s="250"/>
      <c r="CI1806" s="250"/>
      <c r="CJ1806" s="250"/>
      <c r="CK1806" s="250"/>
      <c r="CL1806" s="250"/>
      <c r="CM1806" s="250"/>
      <c r="CN1806" s="250"/>
      <c r="CO1806" s="250"/>
      <c r="CP1806" s="250"/>
      <c r="CQ1806" s="250"/>
      <c r="CR1806" s="250"/>
      <c r="CS1806" s="250"/>
      <c r="CT1806" s="250"/>
      <c r="CU1806" s="250"/>
      <c r="CV1806" s="250"/>
      <c r="CW1806" s="250"/>
      <c r="CX1806" s="250"/>
      <c r="CY1806" s="250"/>
      <c r="CZ1806" s="250"/>
      <c r="DA1806" s="250"/>
      <c r="DB1806" s="250"/>
      <c r="DC1806" s="250"/>
      <c r="DD1806" s="250"/>
      <c r="DE1806" s="250"/>
      <c r="DF1806" s="250"/>
      <c r="DG1806" s="250"/>
      <c r="DH1806" s="250"/>
      <c r="DI1806" s="250"/>
      <c r="DJ1806" s="250"/>
      <c r="DK1806" s="250"/>
      <c r="DL1806" s="250"/>
      <c r="DM1806" s="250"/>
      <c r="DN1806" s="250"/>
      <c r="DO1806" s="250"/>
      <c r="DP1806" s="250"/>
      <c r="DQ1806" s="250"/>
      <c r="DR1806" s="250"/>
      <c r="DS1806" s="250"/>
      <c r="DT1806" s="250"/>
      <c r="DU1806" s="250"/>
      <c r="DV1806" s="250"/>
      <c r="DW1806" s="250"/>
      <c r="DX1806" s="250"/>
      <c r="DY1806" s="250"/>
      <c r="DZ1806" s="250"/>
      <c r="EA1806" s="250"/>
      <c r="EB1806" s="250"/>
      <c r="EC1806" s="250"/>
      <c r="ED1806" s="250"/>
      <c r="EE1806" s="250"/>
      <c r="EF1806" s="250"/>
      <c r="EG1806" s="250"/>
      <c r="EH1806" s="250"/>
      <c r="EI1806" s="250"/>
      <c r="EJ1806" s="250"/>
      <c r="EK1806" s="250"/>
      <c r="EL1806" s="250"/>
      <c r="EM1806" s="250"/>
      <c r="EN1806" s="250"/>
      <c r="EO1806" s="250"/>
      <c r="EP1806" s="250"/>
      <c r="EQ1806" s="250"/>
      <c r="ER1806" s="250"/>
      <c r="ES1806" s="250"/>
      <c r="ET1806" s="250"/>
      <c r="EU1806" s="250"/>
      <c r="EV1806" s="250"/>
      <c r="EW1806" s="250"/>
      <c r="EX1806" s="250"/>
      <c r="EY1806" s="250"/>
      <c r="EZ1806" s="250"/>
      <c r="FA1806" s="250"/>
      <c r="FB1806" s="250"/>
      <c r="FC1806" s="250"/>
      <c r="FD1806" s="250"/>
      <c r="FE1806" s="250"/>
      <c r="FF1806" s="250"/>
      <c r="FG1806" s="250"/>
      <c r="FH1806" s="250"/>
      <c r="FI1806" s="250"/>
      <c r="FJ1806" s="250"/>
      <c r="FK1806" s="250"/>
      <c r="FL1806" s="250"/>
      <c r="FM1806" s="250"/>
      <c r="FN1806" s="250"/>
      <c r="FO1806" s="250"/>
      <c r="FP1806" s="250"/>
      <c r="FQ1806" s="250"/>
      <c r="FR1806" s="250"/>
      <c r="FS1806" s="250"/>
      <c r="FT1806" s="250"/>
      <c r="FU1806" s="250"/>
      <c r="FV1806" s="250"/>
      <c r="FW1806" s="250"/>
      <c r="FX1806" s="250"/>
      <c r="FY1806" s="250"/>
      <c r="FZ1806" s="250"/>
      <c r="GA1806" s="250"/>
      <c r="GB1806" s="250"/>
      <c r="GC1806" s="250"/>
      <c r="GD1806" s="250"/>
      <c r="GE1806" s="250"/>
      <c r="GF1806" s="250"/>
      <c r="GG1806" s="250"/>
      <c r="GH1806" s="250"/>
      <c r="GI1806" s="250"/>
      <c r="GJ1806" s="250"/>
      <c r="GK1806" s="250"/>
      <c r="GL1806" s="250"/>
      <c r="GM1806" s="250"/>
      <c r="GN1806" s="250"/>
      <c r="GO1806" s="250"/>
      <c r="GP1806" s="250"/>
      <c r="GQ1806" s="250"/>
      <c r="GR1806" s="250"/>
      <c r="GS1806" s="250"/>
      <c r="GT1806" s="250"/>
      <c r="GU1806" s="250"/>
      <c r="GV1806" s="250"/>
      <c r="GW1806" s="250"/>
      <c r="GX1806" s="250"/>
      <c r="GY1806" s="250"/>
      <c r="GZ1806" s="250"/>
      <c r="HA1806" s="250"/>
      <c r="HB1806" s="250"/>
      <c r="HC1806" s="250"/>
      <c r="HD1806" s="250"/>
      <c r="HE1806" s="250"/>
      <c r="HF1806" s="250"/>
      <c r="HG1806" s="250"/>
      <c r="HH1806" s="250"/>
      <c r="HI1806" s="250"/>
      <c r="HJ1806" s="250"/>
      <c r="HK1806" s="250"/>
      <c r="HL1806" s="250"/>
      <c r="HM1806" s="250"/>
      <c r="HN1806" s="250"/>
      <c r="HO1806" s="250"/>
      <c r="HP1806" s="250"/>
      <c r="HQ1806" s="250"/>
      <c r="HR1806" s="250"/>
      <c r="HS1806" s="250"/>
      <c r="HT1806" s="250"/>
      <c r="HU1806" s="250"/>
      <c r="HV1806" s="250"/>
      <c r="HW1806" s="250"/>
      <c r="HX1806" s="250"/>
      <c r="HY1806" s="250"/>
      <c r="HZ1806" s="250"/>
      <c r="IA1806" s="250"/>
      <c r="IB1806" s="250"/>
      <c r="IC1806" s="250"/>
      <c r="ID1806" s="250"/>
      <c r="IE1806" s="250"/>
      <c r="IF1806" s="250"/>
      <c r="IG1806" s="250"/>
      <c r="IH1806" s="250"/>
      <c r="II1806" s="250"/>
      <c r="IJ1806" s="250"/>
      <c r="IK1806" s="250"/>
      <c r="IL1806" s="250"/>
      <c r="IM1806" s="250"/>
      <c r="IN1806" s="250"/>
      <c r="IO1806" s="250"/>
      <c r="IP1806" s="250"/>
      <c r="IQ1806" s="250"/>
      <c r="IR1806" s="250"/>
      <c r="IS1806" s="250"/>
      <c r="IT1806" s="250"/>
      <c r="IU1806" s="250"/>
      <c r="IV1806" s="250"/>
    </row>
    <row r="1807" spans="1:256" s="332" customFormat="1" x14ac:dyDescent="0.2">
      <c r="A1807" s="290" t="s">
        <v>1624</v>
      </c>
      <c r="B1807" s="291">
        <v>41617.583333333336</v>
      </c>
      <c r="C1807" s="291"/>
      <c r="D1807" s="290" t="s">
        <v>3796</v>
      </c>
      <c r="E1807" s="290" t="s">
        <v>3797</v>
      </c>
      <c r="F1807" s="290"/>
      <c r="G1807" s="290">
        <v>70</v>
      </c>
      <c r="H1807" s="290"/>
      <c r="I1807" s="290"/>
      <c r="J1807" s="290"/>
      <c r="K1807" s="290"/>
      <c r="L1807" s="290"/>
      <c r="M1807" s="290"/>
      <c r="N1807" s="290" t="s">
        <v>1784</v>
      </c>
      <c r="O1807" s="290">
        <v>2</v>
      </c>
      <c r="P1807" s="290"/>
      <c r="Q1807" s="290">
        <v>16</v>
      </c>
      <c r="R1807" s="290"/>
      <c r="S1807" s="290"/>
      <c r="T1807" s="290"/>
      <c r="U1807" s="290">
        <v>1.72</v>
      </c>
      <c r="V1807" s="290"/>
      <c r="W1807" s="290"/>
      <c r="X1807" s="290"/>
      <c r="Y1807" s="290"/>
      <c r="Z1807" s="290"/>
      <c r="AA1807" s="290"/>
      <c r="AB1807" s="290"/>
      <c r="AC1807" s="290">
        <v>1890</v>
      </c>
      <c r="AD1807" s="290" t="s">
        <v>1784</v>
      </c>
      <c r="AE1807" s="290">
        <v>10</v>
      </c>
      <c r="AF1807" s="290" t="s">
        <v>1784</v>
      </c>
      <c r="AG1807" s="290">
        <v>10</v>
      </c>
      <c r="AH1807" s="290"/>
      <c r="AI1807" s="290"/>
      <c r="AJ1807" s="290"/>
      <c r="AK1807" s="290"/>
      <c r="AL1807" s="290"/>
      <c r="AM1807" s="290">
        <v>7.85</v>
      </c>
      <c r="AN1807" s="290"/>
      <c r="AO1807" s="290">
        <v>430</v>
      </c>
      <c r="AP1807" s="290"/>
      <c r="AQ1807" s="290"/>
      <c r="AR1807" s="290"/>
      <c r="AS1807" s="290"/>
      <c r="AT1807" s="290"/>
      <c r="AU1807" s="290"/>
      <c r="AV1807" s="290"/>
      <c r="AW1807" s="290"/>
      <c r="AX1807" s="290"/>
      <c r="AY1807" s="290"/>
      <c r="AZ1807" s="290"/>
      <c r="BA1807" s="290">
        <v>4.2</v>
      </c>
      <c r="BB1807" s="290"/>
      <c r="BC1807" s="290"/>
      <c r="BD1807" s="290"/>
      <c r="BE1807" s="290"/>
      <c r="BF1807" s="290"/>
      <c r="BG1807" s="290"/>
      <c r="BH1807" s="290"/>
      <c r="BI1807" s="290"/>
      <c r="BJ1807" s="290"/>
      <c r="BK1807" s="290"/>
      <c r="BL1807" s="290"/>
      <c r="BM1807" s="290"/>
      <c r="BN1807" s="290"/>
      <c r="BO1807" s="290"/>
      <c r="BP1807" s="290"/>
      <c r="BQ1807" s="290"/>
      <c r="BR1807" s="290"/>
      <c r="BS1807" s="290"/>
      <c r="BT1807" s="290"/>
      <c r="BU1807" s="290"/>
      <c r="BV1807" s="290"/>
      <c r="BW1807" s="290"/>
      <c r="BX1807" s="290" t="s">
        <v>1784</v>
      </c>
      <c r="BY1807" s="290">
        <v>1.9</v>
      </c>
      <c r="BZ1807" s="290"/>
      <c r="CA1807" s="290"/>
      <c r="CB1807" s="290"/>
      <c r="CC1807" s="290"/>
      <c r="CD1807" s="290" t="s">
        <v>1784</v>
      </c>
      <c r="CE1807" s="290">
        <v>10</v>
      </c>
      <c r="CF1807" s="290"/>
      <c r="CG1807" s="290"/>
      <c r="CH1807" s="290"/>
      <c r="CI1807" s="290"/>
      <c r="CJ1807" s="290"/>
      <c r="CK1807" s="290"/>
      <c r="CL1807" s="290"/>
      <c r="CM1807" s="290"/>
      <c r="CN1807" s="290"/>
      <c r="CO1807" s="290"/>
      <c r="CP1807" s="290"/>
      <c r="CQ1807" s="290"/>
      <c r="CR1807" s="290"/>
      <c r="CS1807" s="290"/>
      <c r="CT1807" s="290"/>
      <c r="CU1807" s="290"/>
      <c r="CV1807" s="290"/>
      <c r="CW1807" s="290"/>
      <c r="CX1807" s="290"/>
      <c r="CY1807" s="290"/>
      <c r="CZ1807" s="290"/>
      <c r="DA1807" s="290"/>
      <c r="DB1807" s="290"/>
      <c r="DC1807" s="290"/>
      <c r="DD1807" s="290"/>
      <c r="DE1807" s="290"/>
      <c r="DF1807" s="290"/>
      <c r="DG1807" s="290"/>
      <c r="DH1807" s="290"/>
      <c r="DI1807" s="290"/>
      <c r="DJ1807" s="290"/>
      <c r="DK1807" s="290"/>
      <c r="DL1807" s="290"/>
      <c r="DM1807" s="290"/>
      <c r="DN1807" s="290"/>
      <c r="DO1807" s="290"/>
      <c r="DP1807" s="290"/>
      <c r="DQ1807" s="290"/>
      <c r="DR1807" s="290"/>
      <c r="DS1807" s="290"/>
      <c r="DT1807" s="290"/>
      <c r="DU1807" s="290"/>
      <c r="DV1807" s="290"/>
      <c r="DW1807" s="290"/>
      <c r="DX1807" s="290"/>
      <c r="DY1807" s="290"/>
      <c r="DZ1807" s="290"/>
      <c r="EA1807" s="290"/>
      <c r="EB1807" s="290"/>
      <c r="EC1807" s="290"/>
      <c r="ED1807" s="290"/>
      <c r="EE1807" s="290"/>
      <c r="EF1807" s="290"/>
      <c r="EG1807" s="290"/>
      <c r="EH1807" s="290"/>
      <c r="EI1807" s="290"/>
      <c r="EJ1807" s="290"/>
      <c r="EK1807" s="290"/>
      <c r="EL1807" s="290"/>
      <c r="EM1807" s="290"/>
      <c r="EN1807" s="290"/>
      <c r="EO1807" s="290"/>
      <c r="EP1807" s="290"/>
      <c r="EQ1807" s="290"/>
      <c r="ER1807" s="290"/>
      <c r="ES1807" s="290"/>
      <c r="ET1807" s="290"/>
      <c r="EU1807" s="290"/>
      <c r="EV1807" s="290"/>
      <c r="EW1807" s="290"/>
      <c r="EX1807" s="290"/>
      <c r="EY1807" s="290"/>
      <c r="EZ1807" s="290"/>
      <c r="FA1807" s="290"/>
      <c r="FB1807" s="290"/>
      <c r="FC1807" s="290"/>
      <c r="FD1807" s="290"/>
      <c r="FE1807" s="290"/>
      <c r="FF1807" s="290"/>
      <c r="FG1807" s="290"/>
      <c r="FH1807" s="290"/>
      <c r="FI1807" s="290"/>
      <c r="FJ1807" s="290"/>
      <c r="FK1807" s="290"/>
      <c r="FL1807" s="290"/>
      <c r="FM1807" s="290"/>
      <c r="FN1807" s="290"/>
      <c r="FO1807" s="290"/>
      <c r="FP1807" s="290"/>
      <c r="FQ1807" s="290"/>
      <c r="FR1807" s="290"/>
      <c r="FS1807" s="290"/>
      <c r="FT1807" s="290"/>
      <c r="FU1807" s="290"/>
      <c r="FV1807" s="290"/>
      <c r="FW1807" s="290"/>
      <c r="FX1807" s="290"/>
      <c r="FY1807" s="290"/>
      <c r="FZ1807" s="290"/>
      <c r="GA1807" s="290"/>
      <c r="GB1807" s="290"/>
      <c r="GC1807" s="290"/>
      <c r="GD1807" s="290"/>
      <c r="GE1807" s="290"/>
      <c r="GF1807" s="290"/>
      <c r="GG1807" s="290"/>
      <c r="GH1807" s="290"/>
      <c r="GI1807" s="290"/>
      <c r="GJ1807" s="290"/>
      <c r="GK1807" s="290"/>
      <c r="GL1807" s="290"/>
      <c r="GM1807" s="290"/>
      <c r="GN1807" s="290"/>
      <c r="GO1807" s="290"/>
      <c r="GP1807" s="290"/>
      <c r="GQ1807" s="290"/>
      <c r="GR1807" s="290"/>
      <c r="GS1807" s="290"/>
      <c r="GT1807" s="290"/>
      <c r="GU1807" s="290"/>
      <c r="GV1807" s="290"/>
      <c r="GW1807" s="290"/>
      <c r="GX1807" s="290"/>
      <c r="GY1807" s="290"/>
      <c r="GZ1807" s="290"/>
      <c r="HA1807" s="290"/>
      <c r="HB1807" s="290"/>
      <c r="HC1807" s="290"/>
      <c r="HD1807" s="290"/>
      <c r="HE1807" s="290"/>
      <c r="HF1807" s="290"/>
      <c r="HG1807" s="290"/>
      <c r="HH1807" s="290"/>
      <c r="HI1807" s="290"/>
      <c r="HJ1807" s="290"/>
      <c r="HK1807" s="290"/>
      <c r="HL1807" s="290"/>
      <c r="HM1807" s="290"/>
      <c r="HN1807" s="290"/>
      <c r="HO1807" s="290"/>
      <c r="HP1807" s="290"/>
      <c r="HQ1807" s="290"/>
      <c r="HR1807" s="290"/>
      <c r="HS1807" s="290"/>
      <c r="HT1807" s="290"/>
      <c r="HU1807" s="290"/>
      <c r="HV1807" s="290"/>
      <c r="HW1807" s="290"/>
      <c r="HX1807" s="290"/>
      <c r="HY1807" s="290"/>
      <c r="HZ1807" s="290"/>
      <c r="IA1807" s="290"/>
      <c r="IB1807" s="290"/>
      <c r="IC1807" s="290"/>
      <c r="ID1807" s="290"/>
      <c r="IE1807" s="290"/>
      <c r="IF1807" s="290"/>
      <c r="IG1807" s="290"/>
      <c r="IH1807" s="290"/>
      <c r="II1807" s="290"/>
      <c r="IJ1807" s="290"/>
      <c r="IK1807" s="290"/>
      <c r="IL1807" s="290"/>
      <c r="IM1807" s="290"/>
      <c r="IN1807" s="290"/>
      <c r="IO1807" s="290"/>
      <c r="IP1807" s="290"/>
      <c r="IQ1807" s="290"/>
      <c r="IR1807" s="290"/>
      <c r="IS1807" s="290"/>
      <c r="IT1807" s="290"/>
      <c r="IU1807" s="290"/>
      <c r="IV1807" s="290"/>
    </row>
    <row r="1808" spans="1:256" s="332" customFormat="1" x14ac:dyDescent="0.2">
      <c r="A1808" s="290" t="s">
        <v>1624</v>
      </c>
      <c r="B1808" s="291">
        <v>41628.635416666664</v>
      </c>
      <c r="C1808" s="291"/>
      <c r="D1808" s="290" t="s">
        <v>3798</v>
      </c>
      <c r="E1808" s="290" t="s">
        <v>3799</v>
      </c>
      <c r="F1808" s="290"/>
      <c r="G1808" s="290">
        <v>70</v>
      </c>
      <c r="H1808" s="290"/>
      <c r="I1808" s="290"/>
      <c r="J1808" s="290"/>
      <c r="K1808" s="290"/>
      <c r="L1808" s="290"/>
      <c r="M1808" s="290"/>
      <c r="N1808" s="290"/>
      <c r="O1808" s="290"/>
      <c r="P1808" s="290"/>
      <c r="Q1808" s="290">
        <v>103</v>
      </c>
      <c r="R1808" s="290"/>
      <c r="S1808" s="290">
        <v>0.93700000000000006</v>
      </c>
      <c r="T1808" s="290"/>
      <c r="U1808" s="290">
        <v>1.44</v>
      </c>
      <c r="V1808" s="290"/>
      <c r="W1808" s="290">
        <v>49.4</v>
      </c>
      <c r="X1808" s="290"/>
      <c r="Y1808" s="290">
        <v>1660</v>
      </c>
      <c r="Z1808" s="290"/>
      <c r="AA1808" s="290"/>
      <c r="AB1808" s="290"/>
      <c r="AC1808" s="290"/>
      <c r="AD1808" s="290" t="s">
        <v>1784</v>
      </c>
      <c r="AE1808" s="290">
        <v>10</v>
      </c>
      <c r="AF1808" s="290" t="s">
        <v>1784</v>
      </c>
      <c r="AG1808" s="290">
        <v>10</v>
      </c>
      <c r="AH1808" s="290"/>
      <c r="AI1808" s="290">
        <v>50.3</v>
      </c>
      <c r="AJ1808" s="290" t="s">
        <v>1784</v>
      </c>
      <c r="AK1808" s="290">
        <v>2.5</v>
      </c>
      <c r="AL1808" s="290"/>
      <c r="AM1808" s="290"/>
      <c r="AN1808" s="290"/>
      <c r="AO1808" s="290"/>
      <c r="AP1808" s="290"/>
      <c r="AQ1808" s="290"/>
      <c r="AR1808" s="290"/>
      <c r="AS1808" s="290"/>
      <c r="AT1808" s="290"/>
      <c r="AU1808" s="290"/>
      <c r="AV1808" s="290"/>
      <c r="AW1808" s="290"/>
      <c r="AX1808" s="290"/>
      <c r="AY1808" s="290"/>
      <c r="AZ1808" s="290"/>
      <c r="BA1808" s="290">
        <v>14.7</v>
      </c>
      <c r="BB1808" s="290"/>
      <c r="BC1808" s="290"/>
      <c r="BD1808" s="290"/>
      <c r="BE1808" s="290"/>
      <c r="BF1808" s="290"/>
      <c r="BG1808" s="290"/>
      <c r="BH1808" s="290"/>
      <c r="BI1808" s="290"/>
      <c r="BJ1808" s="290"/>
      <c r="BK1808" s="290"/>
      <c r="BL1808" s="290"/>
      <c r="BM1808" s="290"/>
      <c r="BN1808" s="290"/>
      <c r="BO1808" s="290"/>
      <c r="BP1808" s="290"/>
      <c r="BQ1808" s="290"/>
      <c r="BR1808" s="290"/>
      <c r="BS1808" s="290"/>
      <c r="BT1808" s="290"/>
      <c r="BU1808" s="290"/>
      <c r="BV1808" s="290"/>
      <c r="BW1808" s="290"/>
      <c r="BX1808" s="290"/>
      <c r="BY1808" s="290"/>
      <c r="BZ1808" s="290"/>
      <c r="CA1808" s="290"/>
      <c r="CB1808" s="290"/>
      <c r="CC1808" s="290"/>
      <c r="CD1808" s="290" t="s">
        <v>1784</v>
      </c>
      <c r="CE1808" s="290">
        <v>10</v>
      </c>
      <c r="CF1808" s="290"/>
      <c r="CG1808" s="290"/>
      <c r="CH1808" s="290"/>
      <c r="CI1808" s="290"/>
      <c r="CJ1808" s="290"/>
      <c r="CK1808" s="290"/>
      <c r="CL1808" s="290"/>
      <c r="CM1808" s="290"/>
      <c r="CN1808" s="290"/>
      <c r="CO1808" s="290"/>
      <c r="CP1808" s="290"/>
      <c r="CQ1808" s="290"/>
      <c r="CR1808" s="290"/>
      <c r="CS1808" s="290"/>
      <c r="CT1808" s="290"/>
      <c r="CU1808" s="290"/>
      <c r="CV1808" s="290"/>
      <c r="CW1808" s="290"/>
      <c r="CX1808" s="290"/>
      <c r="CY1808" s="290"/>
      <c r="CZ1808" s="290"/>
      <c r="DA1808" s="290"/>
      <c r="DB1808" s="290"/>
      <c r="DC1808" s="290"/>
      <c r="DD1808" s="290"/>
      <c r="DE1808" s="290"/>
      <c r="DF1808" s="290"/>
      <c r="DG1808" s="290"/>
      <c r="DH1808" s="290"/>
      <c r="DI1808" s="290"/>
      <c r="DJ1808" s="290"/>
      <c r="DK1808" s="290"/>
      <c r="DL1808" s="290"/>
      <c r="DM1808" s="290"/>
      <c r="DN1808" s="290"/>
      <c r="DO1808" s="290"/>
      <c r="DP1808" s="290"/>
      <c r="DQ1808" s="290"/>
      <c r="DR1808" s="290"/>
      <c r="DS1808" s="290"/>
      <c r="DT1808" s="290"/>
      <c r="DU1808" s="290"/>
      <c r="DV1808" s="290"/>
      <c r="DW1808" s="290"/>
      <c r="DX1808" s="290"/>
      <c r="DY1808" s="290"/>
      <c r="DZ1808" s="290"/>
      <c r="EA1808" s="290"/>
      <c r="EB1808" s="290"/>
      <c r="EC1808" s="290"/>
      <c r="ED1808" s="290"/>
      <c r="EE1808" s="290"/>
      <c r="EF1808" s="290"/>
      <c r="EG1808" s="290"/>
      <c r="EH1808" s="290"/>
      <c r="EI1808" s="290"/>
      <c r="EJ1808" s="290"/>
      <c r="EK1808" s="290"/>
      <c r="EL1808" s="290"/>
      <c r="EM1808" s="290"/>
      <c r="EN1808" s="290"/>
      <c r="EO1808" s="290"/>
      <c r="EP1808" s="290"/>
      <c r="EQ1808" s="290"/>
      <c r="ER1808" s="290"/>
      <c r="ES1808" s="290"/>
      <c r="ET1808" s="290"/>
      <c r="EU1808" s="290"/>
      <c r="EV1808" s="290"/>
      <c r="EW1808" s="290"/>
      <c r="EX1808" s="290"/>
      <c r="EY1808" s="290"/>
      <c r="EZ1808" s="290"/>
      <c r="FA1808" s="290"/>
      <c r="FB1808" s="290"/>
      <c r="FC1808" s="290"/>
      <c r="FD1808" s="290"/>
      <c r="FE1808" s="290"/>
      <c r="FF1808" s="290"/>
      <c r="FG1808" s="290"/>
      <c r="FH1808" s="290"/>
      <c r="FI1808" s="290"/>
      <c r="FJ1808" s="290"/>
      <c r="FK1808" s="290"/>
      <c r="FL1808" s="290"/>
      <c r="FM1808" s="290"/>
      <c r="FN1808" s="290"/>
      <c r="FO1808" s="290"/>
      <c r="FP1808" s="290"/>
      <c r="FQ1808" s="290"/>
      <c r="FR1808" s="290"/>
      <c r="FS1808" s="290"/>
      <c r="FT1808" s="290"/>
      <c r="FU1808" s="290"/>
      <c r="FV1808" s="290"/>
      <c r="FW1808" s="290"/>
      <c r="FX1808" s="290"/>
      <c r="FY1808" s="290"/>
      <c r="FZ1808" s="290"/>
      <c r="GA1808" s="290"/>
      <c r="GB1808" s="290"/>
      <c r="GC1808" s="290"/>
      <c r="GD1808" s="290"/>
      <c r="GE1808" s="290"/>
      <c r="GF1808" s="290"/>
      <c r="GG1808" s="290"/>
      <c r="GH1808" s="290"/>
      <c r="GI1808" s="290"/>
      <c r="GJ1808" s="290"/>
      <c r="GK1808" s="290"/>
      <c r="GL1808" s="290"/>
      <c r="GM1808" s="290"/>
      <c r="GN1808" s="290"/>
      <c r="GO1808" s="290"/>
      <c r="GP1808" s="290"/>
      <c r="GQ1808" s="290"/>
      <c r="GR1808" s="290"/>
      <c r="GS1808" s="290"/>
      <c r="GT1808" s="290"/>
      <c r="GU1808" s="290"/>
      <c r="GV1808" s="290"/>
      <c r="GW1808" s="290"/>
      <c r="GX1808" s="290"/>
      <c r="GY1808" s="290"/>
      <c r="GZ1808" s="290"/>
      <c r="HA1808" s="290"/>
      <c r="HB1808" s="290"/>
      <c r="HC1808" s="290"/>
      <c r="HD1808" s="290"/>
      <c r="HE1808" s="290"/>
      <c r="HF1808" s="290"/>
      <c r="HG1808" s="290"/>
      <c r="HH1808" s="290"/>
      <c r="HI1808" s="290"/>
      <c r="HJ1808" s="290"/>
      <c r="HK1808" s="290"/>
      <c r="HL1808" s="290"/>
      <c r="HM1808" s="290"/>
      <c r="HN1808" s="290"/>
      <c r="HO1808" s="290"/>
      <c r="HP1808" s="290"/>
      <c r="HQ1808" s="290"/>
      <c r="HR1808" s="290"/>
      <c r="HS1808" s="290"/>
      <c r="HT1808" s="290"/>
      <c r="HU1808" s="290"/>
      <c r="HV1808" s="290"/>
      <c r="HW1808" s="290"/>
      <c r="HX1808" s="290"/>
      <c r="HY1808" s="290"/>
      <c r="HZ1808" s="290"/>
      <c r="IA1808" s="290"/>
      <c r="IB1808" s="290"/>
      <c r="IC1808" s="290"/>
      <c r="ID1808" s="290"/>
      <c r="IE1808" s="290"/>
      <c r="IF1808" s="290"/>
      <c r="IG1808" s="290"/>
      <c r="IH1808" s="290"/>
      <c r="II1808" s="290"/>
      <c r="IJ1808" s="290"/>
      <c r="IK1808" s="290"/>
      <c r="IL1808" s="290"/>
      <c r="IM1808" s="290"/>
      <c r="IN1808" s="290"/>
      <c r="IO1808" s="290"/>
      <c r="IP1808" s="290"/>
      <c r="IQ1808" s="290"/>
      <c r="IR1808" s="290"/>
      <c r="IS1808" s="290"/>
      <c r="IT1808" s="290"/>
      <c r="IU1808" s="290"/>
      <c r="IV1808" s="290"/>
    </row>
    <row r="1809" spans="1:256" s="332" customFormat="1" x14ac:dyDescent="0.2">
      <c r="A1809" s="290" t="s">
        <v>1624</v>
      </c>
      <c r="B1809" s="291">
        <v>41651.621527777781</v>
      </c>
      <c r="C1809" s="291"/>
      <c r="D1809" s="290" t="s">
        <v>3800</v>
      </c>
      <c r="E1809" s="290" t="s">
        <v>3801</v>
      </c>
      <c r="F1809" s="290"/>
      <c r="G1809" s="290">
        <v>70</v>
      </c>
      <c r="H1809" s="290"/>
      <c r="I1809" s="290"/>
      <c r="J1809" s="290"/>
      <c r="K1809" s="290"/>
      <c r="L1809" s="290"/>
      <c r="M1809" s="290"/>
      <c r="N1809" s="290"/>
      <c r="O1809" s="290"/>
      <c r="P1809" s="290"/>
      <c r="Q1809" s="290">
        <v>306</v>
      </c>
      <c r="R1809" s="290"/>
      <c r="S1809" s="290">
        <v>8.14E-2</v>
      </c>
      <c r="T1809" s="290"/>
      <c r="U1809" s="290">
        <v>0.68500000000000005</v>
      </c>
      <c r="V1809" s="290"/>
      <c r="W1809" s="290">
        <v>240</v>
      </c>
      <c r="X1809" s="290"/>
      <c r="Y1809" s="290">
        <v>862</v>
      </c>
      <c r="Z1809" s="290"/>
      <c r="AA1809" s="290">
        <v>1310</v>
      </c>
      <c r="AB1809" s="290"/>
      <c r="AC1809" s="290">
        <v>4990</v>
      </c>
      <c r="AD1809" s="290" t="s">
        <v>1784</v>
      </c>
      <c r="AE1809" s="290">
        <v>10</v>
      </c>
      <c r="AF1809" s="290"/>
      <c r="AG1809" s="290">
        <v>68</v>
      </c>
      <c r="AH1809" s="290"/>
      <c r="AI1809" s="290">
        <v>516</v>
      </c>
      <c r="AJ1809" s="290" t="s">
        <v>1784</v>
      </c>
      <c r="AK1809" s="290">
        <v>2.5</v>
      </c>
      <c r="AL1809" s="290"/>
      <c r="AM1809" s="290">
        <v>7.38</v>
      </c>
      <c r="AN1809" s="290"/>
      <c r="AO1809" s="290">
        <v>445</v>
      </c>
      <c r="AP1809" s="290"/>
      <c r="AQ1809" s="290"/>
      <c r="AR1809" s="290"/>
      <c r="AS1809" s="290"/>
      <c r="AT1809" s="290"/>
      <c r="AU1809" s="290"/>
      <c r="AV1809" s="290"/>
      <c r="AW1809" s="290"/>
      <c r="AX1809" s="290"/>
      <c r="AY1809" s="290"/>
      <c r="AZ1809" s="290"/>
      <c r="BA1809" s="290">
        <v>6.6</v>
      </c>
      <c r="BB1809" s="290"/>
      <c r="BC1809" s="290"/>
      <c r="BD1809" s="290"/>
      <c r="BE1809" s="290"/>
      <c r="BF1809" s="290"/>
      <c r="BG1809" s="290"/>
      <c r="BH1809" s="290"/>
      <c r="BI1809" s="290"/>
      <c r="BJ1809" s="290"/>
      <c r="BK1809" s="290"/>
      <c r="BL1809" s="290"/>
      <c r="BM1809" s="290"/>
      <c r="BN1809" s="290"/>
      <c r="BO1809" s="290"/>
      <c r="BP1809" s="290"/>
      <c r="BQ1809" s="290"/>
      <c r="BR1809" s="290"/>
      <c r="BS1809" s="290"/>
      <c r="BT1809" s="290"/>
      <c r="BU1809" s="290"/>
      <c r="BV1809" s="290"/>
      <c r="BW1809" s="290"/>
      <c r="BX1809" s="290" t="s">
        <v>1784</v>
      </c>
      <c r="BY1809" s="290">
        <v>1.9</v>
      </c>
      <c r="BZ1809" s="290"/>
      <c r="CA1809" s="290"/>
      <c r="CB1809" s="290"/>
      <c r="CC1809" s="290"/>
      <c r="CD1809" s="290" t="s">
        <v>1784</v>
      </c>
      <c r="CE1809" s="290">
        <v>10</v>
      </c>
      <c r="CF1809" s="290"/>
      <c r="CG1809" s="290"/>
      <c r="CH1809" s="290"/>
      <c r="CI1809" s="290"/>
      <c r="CJ1809" s="290"/>
      <c r="CK1809" s="290"/>
      <c r="CL1809" s="290"/>
      <c r="CM1809" s="290"/>
      <c r="CN1809" s="290"/>
      <c r="CO1809" s="290"/>
      <c r="CP1809" s="290"/>
      <c r="CQ1809" s="290"/>
      <c r="CR1809" s="290"/>
      <c r="CS1809" s="290"/>
      <c r="CT1809" s="290"/>
      <c r="CU1809" s="290"/>
      <c r="CV1809" s="290"/>
      <c r="CW1809" s="290"/>
      <c r="CX1809" s="290"/>
      <c r="CY1809" s="290"/>
      <c r="CZ1809" s="290"/>
      <c r="DA1809" s="290"/>
      <c r="DB1809" s="290"/>
      <c r="DC1809" s="290"/>
      <c r="DD1809" s="290"/>
      <c r="DE1809" s="290"/>
      <c r="DF1809" s="290"/>
      <c r="DG1809" s="290"/>
      <c r="DH1809" s="290"/>
      <c r="DI1809" s="290"/>
      <c r="DJ1809" s="290"/>
      <c r="DK1809" s="290"/>
      <c r="DL1809" s="290"/>
      <c r="DM1809" s="290"/>
      <c r="DN1809" s="290"/>
      <c r="DO1809" s="290"/>
      <c r="DP1809" s="290"/>
      <c r="DQ1809" s="290"/>
      <c r="DR1809" s="290"/>
      <c r="DS1809" s="290"/>
      <c r="DT1809" s="290"/>
      <c r="DU1809" s="290"/>
      <c r="DV1809" s="290"/>
      <c r="DW1809" s="290"/>
      <c r="DX1809" s="290"/>
      <c r="DY1809" s="290"/>
      <c r="DZ1809" s="290"/>
      <c r="EA1809" s="290"/>
      <c r="EB1809" s="290"/>
      <c r="EC1809" s="290"/>
      <c r="ED1809" s="290"/>
      <c r="EE1809" s="290"/>
      <c r="EF1809" s="290"/>
      <c r="EG1809" s="290"/>
      <c r="EH1809" s="290"/>
      <c r="EI1809" s="290"/>
      <c r="EJ1809" s="290"/>
      <c r="EK1809" s="290"/>
      <c r="EL1809" s="290"/>
      <c r="EM1809" s="290"/>
      <c r="EN1809" s="290"/>
      <c r="EO1809" s="290"/>
      <c r="EP1809" s="290"/>
      <c r="EQ1809" s="290"/>
      <c r="ER1809" s="290"/>
      <c r="ES1809" s="290"/>
      <c r="ET1809" s="290"/>
      <c r="EU1809" s="290"/>
      <c r="EV1809" s="290"/>
      <c r="EW1809" s="290"/>
      <c r="EX1809" s="290"/>
      <c r="EY1809" s="290"/>
      <c r="EZ1809" s="290"/>
      <c r="FA1809" s="290"/>
      <c r="FB1809" s="290"/>
      <c r="FC1809" s="290"/>
      <c r="FD1809" s="290"/>
      <c r="FE1809" s="290"/>
      <c r="FF1809" s="290"/>
      <c r="FG1809" s="290"/>
      <c r="FH1809" s="290"/>
      <c r="FI1809" s="290"/>
      <c r="FJ1809" s="290"/>
      <c r="FK1809" s="290"/>
      <c r="FL1809" s="290"/>
      <c r="FM1809" s="290"/>
      <c r="FN1809" s="290"/>
      <c r="FO1809" s="290"/>
      <c r="FP1809" s="290"/>
      <c r="FQ1809" s="290"/>
      <c r="FR1809" s="290"/>
      <c r="FS1809" s="290"/>
      <c r="FT1809" s="290"/>
      <c r="FU1809" s="290"/>
      <c r="FV1809" s="290"/>
      <c r="FW1809" s="290"/>
      <c r="FX1809" s="290"/>
      <c r="FY1809" s="290"/>
      <c r="FZ1809" s="290"/>
      <c r="GA1809" s="290"/>
      <c r="GB1809" s="290"/>
      <c r="GC1809" s="290"/>
      <c r="GD1809" s="290"/>
      <c r="GE1809" s="290"/>
      <c r="GF1809" s="290"/>
      <c r="GG1809" s="290"/>
      <c r="GH1809" s="290"/>
      <c r="GI1809" s="290"/>
      <c r="GJ1809" s="290"/>
      <c r="GK1809" s="290"/>
      <c r="GL1809" s="290"/>
      <c r="GM1809" s="290"/>
      <c r="GN1809" s="290"/>
      <c r="GO1809" s="290"/>
      <c r="GP1809" s="290"/>
      <c r="GQ1809" s="290"/>
      <c r="GR1809" s="290"/>
      <c r="GS1809" s="290"/>
      <c r="GT1809" s="290"/>
      <c r="GU1809" s="290"/>
      <c r="GV1809" s="290"/>
      <c r="GW1809" s="290"/>
      <c r="GX1809" s="290"/>
      <c r="GY1809" s="290"/>
      <c r="GZ1809" s="290"/>
      <c r="HA1809" s="290"/>
      <c r="HB1809" s="290"/>
      <c r="HC1809" s="290"/>
      <c r="HD1809" s="290"/>
      <c r="HE1809" s="290"/>
      <c r="HF1809" s="290"/>
      <c r="HG1809" s="290"/>
      <c r="HH1809" s="290"/>
      <c r="HI1809" s="290"/>
      <c r="HJ1809" s="290"/>
      <c r="HK1809" s="290"/>
      <c r="HL1809" s="290"/>
      <c r="HM1809" s="290"/>
      <c r="HN1809" s="290"/>
      <c r="HO1809" s="290"/>
      <c r="HP1809" s="290"/>
      <c r="HQ1809" s="290"/>
      <c r="HR1809" s="290"/>
      <c r="HS1809" s="290"/>
      <c r="HT1809" s="290"/>
      <c r="HU1809" s="290"/>
      <c r="HV1809" s="290"/>
      <c r="HW1809" s="290"/>
      <c r="HX1809" s="290"/>
      <c r="HY1809" s="290"/>
      <c r="HZ1809" s="290"/>
      <c r="IA1809" s="290"/>
      <c r="IB1809" s="290"/>
      <c r="IC1809" s="290"/>
      <c r="ID1809" s="290"/>
      <c r="IE1809" s="290"/>
      <c r="IF1809" s="290"/>
      <c r="IG1809" s="290"/>
      <c r="IH1809" s="290"/>
      <c r="II1809" s="290"/>
      <c r="IJ1809" s="290"/>
      <c r="IK1809" s="290"/>
      <c r="IL1809" s="290"/>
      <c r="IM1809" s="290"/>
      <c r="IN1809" s="290"/>
      <c r="IO1809" s="290"/>
      <c r="IP1809" s="290"/>
      <c r="IQ1809" s="290"/>
      <c r="IR1809" s="290"/>
      <c r="IS1809" s="290"/>
      <c r="IT1809" s="290"/>
      <c r="IU1809" s="290"/>
      <c r="IV1809" s="290"/>
    </row>
    <row r="1810" spans="1:256" s="332" customFormat="1" x14ac:dyDescent="0.2">
      <c r="A1810" s="290" t="s">
        <v>1624</v>
      </c>
      <c r="B1810" s="291">
        <v>41691.625</v>
      </c>
      <c r="C1810" s="291"/>
      <c r="D1810" s="290" t="s">
        <v>3802</v>
      </c>
      <c r="E1810" s="290" t="s">
        <v>3803</v>
      </c>
      <c r="F1810" s="290"/>
      <c r="G1810" s="290">
        <v>70</v>
      </c>
      <c r="H1810" s="290"/>
      <c r="I1810" s="290"/>
      <c r="J1810" s="290"/>
      <c r="K1810" s="290"/>
      <c r="L1810" s="290"/>
      <c r="M1810" s="290"/>
      <c r="N1810" s="290"/>
      <c r="O1810" s="290"/>
      <c r="P1810" s="290"/>
      <c r="Q1810" s="290">
        <v>588</v>
      </c>
      <c r="R1810" s="290"/>
      <c r="S1810" s="290"/>
      <c r="T1810" s="290"/>
      <c r="U1810" s="290"/>
      <c r="V1810" s="290"/>
      <c r="W1810" s="290"/>
      <c r="X1810" s="290"/>
      <c r="Y1810" s="290"/>
      <c r="Z1810" s="290"/>
      <c r="AA1810" s="290"/>
      <c r="AB1810" s="290"/>
      <c r="AC1810" s="290"/>
      <c r="AD1810" s="290"/>
      <c r="AE1810" s="290"/>
      <c r="AF1810" s="290"/>
      <c r="AG1810" s="290"/>
      <c r="AH1810" s="290"/>
      <c r="AI1810" s="290"/>
      <c r="AJ1810" s="290"/>
      <c r="AK1810" s="290"/>
      <c r="AL1810" s="290"/>
      <c r="AM1810" s="290"/>
      <c r="AN1810" s="290"/>
      <c r="AO1810" s="290"/>
      <c r="AP1810" s="290"/>
      <c r="AQ1810" s="290"/>
      <c r="AR1810" s="290"/>
      <c r="AS1810" s="290"/>
      <c r="AT1810" s="290"/>
      <c r="AU1810" s="290"/>
      <c r="AV1810" s="290"/>
      <c r="AW1810" s="290"/>
      <c r="AX1810" s="290"/>
      <c r="AY1810" s="290"/>
      <c r="AZ1810" s="290"/>
      <c r="BA1810" s="290"/>
      <c r="BB1810" s="290"/>
      <c r="BC1810" s="290"/>
      <c r="BD1810" s="290"/>
      <c r="BE1810" s="290"/>
      <c r="BF1810" s="290"/>
      <c r="BG1810" s="290"/>
      <c r="BH1810" s="290"/>
      <c r="BI1810" s="290"/>
      <c r="BJ1810" s="290"/>
      <c r="BK1810" s="290"/>
      <c r="BL1810" s="290"/>
      <c r="BM1810" s="290"/>
      <c r="BN1810" s="290"/>
      <c r="BO1810" s="290"/>
      <c r="BP1810" s="290"/>
      <c r="BQ1810" s="290"/>
      <c r="BR1810" s="290"/>
      <c r="BS1810" s="290"/>
      <c r="BT1810" s="290"/>
      <c r="BU1810" s="290"/>
      <c r="BV1810" s="290"/>
      <c r="BW1810" s="290"/>
      <c r="BX1810" s="290"/>
      <c r="BY1810" s="290"/>
      <c r="BZ1810" s="290"/>
      <c r="CA1810" s="290"/>
      <c r="CB1810" s="290"/>
      <c r="CC1810" s="290"/>
      <c r="CD1810" s="290"/>
      <c r="CE1810" s="290"/>
      <c r="CF1810" s="290"/>
      <c r="CG1810" s="290"/>
      <c r="CH1810" s="290"/>
      <c r="CI1810" s="290"/>
      <c r="CJ1810" s="290"/>
      <c r="CK1810" s="290"/>
      <c r="CL1810" s="290"/>
      <c r="CM1810" s="290"/>
      <c r="CN1810" s="290"/>
      <c r="CO1810" s="290"/>
      <c r="CP1810" s="290"/>
      <c r="CQ1810" s="290"/>
      <c r="CR1810" s="290"/>
      <c r="CS1810" s="290"/>
      <c r="CT1810" s="290"/>
      <c r="CU1810" s="290"/>
      <c r="CV1810" s="290"/>
      <c r="CW1810" s="290"/>
      <c r="CX1810" s="290"/>
      <c r="CY1810" s="290"/>
      <c r="CZ1810" s="290"/>
      <c r="DA1810" s="290"/>
      <c r="DB1810" s="290"/>
      <c r="DC1810" s="290"/>
      <c r="DD1810" s="290"/>
      <c r="DE1810" s="290"/>
      <c r="DF1810" s="290"/>
      <c r="DG1810" s="290"/>
      <c r="DH1810" s="290"/>
      <c r="DI1810" s="290"/>
      <c r="DJ1810" s="290"/>
      <c r="DK1810" s="290"/>
      <c r="DL1810" s="290"/>
      <c r="DM1810" s="290"/>
      <c r="DN1810" s="290"/>
      <c r="DO1810" s="290"/>
      <c r="DP1810" s="290"/>
      <c r="DQ1810" s="290"/>
      <c r="DR1810" s="290"/>
      <c r="DS1810" s="290"/>
      <c r="DT1810" s="290"/>
      <c r="DU1810" s="290"/>
      <c r="DV1810" s="290"/>
      <c r="DW1810" s="290"/>
      <c r="DX1810" s="290"/>
      <c r="DY1810" s="290"/>
      <c r="DZ1810" s="290"/>
      <c r="EA1810" s="290"/>
      <c r="EB1810" s="290"/>
      <c r="EC1810" s="290"/>
      <c r="ED1810" s="290"/>
      <c r="EE1810" s="290"/>
      <c r="EF1810" s="290"/>
      <c r="EG1810" s="290"/>
      <c r="EH1810" s="290"/>
      <c r="EI1810" s="290"/>
      <c r="EJ1810" s="290"/>
      <c r="EK1810" s="290"/>
      <c r="EL1810" s="290"/>
      <c r="EM1810" s="290"/>
      <c r="EN1810" s="290"/>
      <c r="EO1810" s="290"/>
      <c r="EP1810" s="290"/>
      <c r="EQ1810" s="290"/>
      <c r="ER1810" s="290"/>
      <c r="ES1810" s="290"/>
      <c r="ET1810" s="290"/>
      <c r="EU1810" s="290"/>
      <c r="EV1810" s="290"/>
      <c r="EW1810" s="290"/>
      <c r="EX1810" s="290"/>
      <c r="EY1810" s="290"/>
      <c r="EZ1810" s="290"/>
      <c r="FA1810" s="290"/>
      <c r="FB1810" s="290"/>
      <c r="FC1810" s="290"/>
      <c r="FD1810" s="290"/>
      <c r="FE1810" s="290"/>
      <c r="FF1810" s="290"/>
      <c r="FG1810" s="290"/>
      <c r="FH1810" s="290"/>
      <c r="FI1810" s="290"/>
      <c r="FJ1810" s="290"/>
      <c r="FK1810" s="290"/>
      <c r="FL1810" s="290"/>
      <c r="FM1810" s="290"/>
      <c r="FN1810" s="290"/>
      <c r="FO1810" s="290"/>
      <c r="FP1810" s="290"/>
      <c r="FQ1810" s="290"/>
      <c r="FR1810" s="290"/>
      <c r="FS1810" s="290"/>
      <c r="FT1810" s="290"/>
      <c r="FU1810" s="290"/>
      <c r="FV1810" s="290"/>
      <c r="FW1810" s="290"/>
      <c r="FX1810" s="290"/>
      <c r="FY1810" s="290"/>
      <c r="FZ1810" s="290"/>
      <c r="GA1810" s="290"/>
      <c r="GB1810" s="290"/>
      <c r="GC1810" s="290"/>
      <c r="GD1810" s="290"/>
      <c r="GE1810" s="290"/>
      <c r="GF1810" s="290"/>
      <c r="GG1810" s="290"/>
      <c r="GH1810" s="290"/>
      <c r="GI1810" s="290"/>
      <c r="GJ1810" s="290"/>
      <c r="GK1810" s="290"/>
      <c r="GL1810" s="290"/>
      <c r="GM1810" s="290"/>
      <c r="GN1810" s="290"/>
      <c r="GO1810" s="290"/>
      <c r="GP1810" s="290"/>
      <c r="GQ1810" s="290"/>
      <c r="GR1810" s="290"/>
      <c r="GS1810" s="290"/>
      <c r="GT1810" s="290"/>
      <c r="GU1810" s="290"/>
      <c r="GV1810" s="290"/>
      <c r="GW1810" s="290"/>
      <c r="GX1810" s="290"/>
      <c r="GY1810" s="290"/>
      <c r="GZ1810" s="290"/>
      <c r="HA1810" s="290"/>
      <c r="HB1810" s="290"/>
      <c r="HC1810" s="290"/>
      <c r="HD1810" s="290"/>
      <c r="HE1810" s="290"/>
      <c r="HF1810" s="290"/>
      <c r="HG1810" s="290"/>
      <c r="HH1810" s="290"/>
      <c r="HI1810" s="290"/>
      <c r="HJ1810" s="290"/>
      <c r="HK1810" s="290"/>
      <c r="HL1810" s="290"/>
      <c r="HM1810" s="290"/>
      <c r="HN1810" s="290"/>
      <c r="HO1810" s="290"/>
      <c r="HP1810" s="290"/>
      <c r="HQ1810" s="290"/>
      <c r="HR1810" s="290"/>
      <c r="HS1810" s="290"/>
      <c r="HT1810" s="290"/>
      <c r="HU1810" s="290"/>
      <c r="HV1810" s="290"/>
      <c r="HW1810" s="290"/>
      <c r="HX1810" s="290"/>
      <c r="HY1810" s="290"/>
      <c r="HZ1810" s="290"/>
      <c r="IA1810" s="290"/>
      <c r="IB1810" s="290"/>
      <c r="IC1810" s="290"/>
      <c r="ID1810" s="290"/>
      <c r="IE1810" s="290"/>
      <c r="IF1810" s="290"/>
      <c r="IG1810" s="290"/>
      <c r="IH1810" s="290"/>
      <c r="II1810" s="290"/>
      <c r="IJ1810" s="290"/>
      <c r="IK1810" s="290"/>
      <c r="IL1810" s="290"/>
      <c r="IM1810" s="290"/>
      <c r="IN1810" s="290"/>
      <c r="IO1810" s="290"/>
      <c r="IP1810" s="290"/>
      <c r="IQ1810" s="290"/>
      <c r="IR1810" s="290"/>
      <c r="IS1810" s="290"/>
      <c r="IT1810" s="290"/>
      <c r="IU1810" s="290"/>
      <c r="IV1810" s="290"/>
    </row>
    <row r="1811" spans="1:256" s="332" customFormat="1" ht="13.5" customHeight="1" x14ac:dyDescent="0.2">
      <c r="A1811" s="290" t="s">
        <v>1624</v>
      </c>
      <c r="B1811" s="291">
        <v>41744.5</v>
      </c>
      <c r="C1811" s="291"/>
      <c r="D1811" s="290" t="s">
        <v>3898</v>
      </c>
      <c r="E1811" s="290" t="s">
        <v>3897</v>
      </c>
      <c r="F1811" s="290"/>
      <c r="G1811" s="290">
        <v>70</v>
      </c>
      <c r="H1811" s="290"/>
      <c r="I1811" s="290"/>
      <c r="J1811" s="290"/>
      <c r="K1811" s="290"/>
      <c r="L1811" s="290"/>
      <c r="M1811" s="290"/>
      <c r="N1811" s="290"/>
      <c r="O1811" s="290">
        <v>146</v>
      </c>
      <c r="P1811" s="290"/>
      <c r="Q1811" s="290">
        <v>260</v>
      </c>
      <c r="R1811" s="290"/>
      <c r="S1811" s="290"/>
      <c r="T1811" s="290"/>
      <c r="U1811" s="290">
        <v>0.74299999999999999</v>
      </c>
      <c r="V1811" s="290"/>
      <c r="W1811" s="290">
        <v>34.200000000000003</v>
      </c>
      <c r="X1811" s="290"/>
      <c r="Y1811" s="290">
        <v>321</v>
      </c>
      <c r="Z1811" s="290"/>
      <c r="AA1811" s="290"/>
      <c r="AB1811" s="290"/>
      <c r="AC1811" s="290">
        <v>2290</v>
      </c>
      <c r="AD1811" s="358" t="s">
        <v>1784</v>
      </c>
      <c r="AE1811" s="290">
        <v>10</v>
      </c>
      <c r="AF1811" s="358" t="s">
        <v>1784</v>
      </c>
      <c r="AG1811" s="290">
        <v>120</v>
      </c>
      <c r="AH1811" s="290"/>
      <c r="AI1811" s="290">
        <v>21.1</v>
      </c>
      <c r="AJ1811" s="290" t="s">
        <v>1784</v>
      </c>
      <c r="AK1811" s="290">
        <v>2.5</v>
      </c>
      <c r="AL1811" s="290"/>
      <c r="AM1811" s="290">
        <v>7.62</v>
      </c>
      <c r="AN1811" s="290"/>
      <c r="AO1811" s="290">
        <v>322</v>
      </c>
      <c r="AP1811" s="290"/>
      <c r="AQ1811" s="290"/>
      <c r="AR1811" s="290"/>
      <c r="AS1811" s="290"/>
      <c r="AT1811" s="290"/>
      <c r="AU1811" s="290"/>
      <c r="AV1811" s="290"/>
      <c r="AW1811" s="290"/>
      <c r="AX1811" s="290"/>
      <c r="AY1811" s="290"/>
      <c r="AZ1811" s="290"/>
      <c r="BA1811" s="290">
        <v>8.67</v>
      </c>
      <c r="BB1811" s="290"/>
      <c r="BC1811" s="290"/>
      <c r="BD1811" s="290"/>
      <c r="BE1811" s="290"/>
      <c r="BF1811" s="290"/>
      <c r="BG1811" s="290"/>
      <c r="BH1811" s="290"/>
      <c r="BI1811" s="290"/>
      <c r="BJ1811" s="290"/>
      <c r="BK1811" s="290"/>
      <c r="BL1811" s="290"/>
      <c r="BM1811" s="290"/>
      <c r="BN1811" s="290"/>
      <c r="BO1811" s="290"/>
      <c r="BP1811" s="290"/>
      <c r="BQ1811" s="290"/>
      <c r="BR1811" s="290"/>
      <c r="BS1811" s="290"/>
      <c r="BT1811" s="290"/>
      <c r="BU1811" s="290"/>
      <c r="BV1811" s="290"/>
      <c r="BW1811" s="290"/>
      <c r="BX1811" s="290"/>
      <c r="BY1811" s="250">
        <v>2.75</v>
      </c>
      <c r="BZ1811" s="250"/>
      <c r="CA1811" s="250"/>
      <c r="CB1811" s="250"/>
      <c r="CC1811" s="250"/>
      <c r="CD1811" s="250" t="s">
        <v>1784</v>
      </c>
      <c r="CE1811" s="250">
        <v>10</v>
      </c>
      <c r="CF1811" s="250"/>
      <c r="CG1811" s="250">
        <v>5.5</v>
      </c>
      <c r="CH1811" s="250"/>
      <c r="CI1811" s="250"/>
      <c r="CJ1811" s="250"/>
      <c r="CK1811" s="250">
        <v>2350</v>
      </c>
      <c r="CL1811" s="290"/>
      <c r="CM1811" s="290"/>
      <c r="CN1811" s="290"/>
      <c r="CO1811" s="290"/>
      <c r="CP1811" s="290"/>
      <c r="CQ1811" s="290"/>
      <c r="CR1811" s="290"/>
      <c r="CS1811" s="290"/>
      <c r="CT1811" s="290"/>
      <c r="CU1811" s="290"/>
      <c r="CV1811" s="290"/>
      <c r="CW1811" s="290"/>
      <c r="CX1811" s="290"/>
      <c r="CY1811" s="290"/>
      <c r="CZ1811" s="290"/>
      <c r="DA1811" s="290"/>
      <c r="DB1811" s="290"/>
      <c r="DC1811" s="290"/>
      <c r="DD1811" s="290"/>
      <c r="DE1811" s="290"/>
      <c r="DF1811" s="290"/>
      <c r="DG1811" s="290"/>
      <c r="DH1811" s="290"/>
      <c r="DI1811" s="290"/>
      <c r="DJ1811" s="290"/>
      <c r="DK1811" s="290"/>
      <c r="DL1811" s="290"/>
      <c r="DM1811" s="290"/>
      <c r="DN1811" s="290"/>
      <c r="DO1811" s="290"/>
      <c r="DP1811" s="290"/>
      <c r="DQ1811" s="290"/>
      <c r="DR1811" s="290"/>
      <c r="DS1811" s="290"/>
      <c r="DT1811" s="290"/>
      <c r="DU1811" s="290"/>
      <c r="DV1811" s="290"/>
      <c r="DW1811" s="290"/>
      <c r="DX1811" s="290"/>
      <c r="DY1811" s="290"/>
      <c r="DZ1811" s="290"/>
      <c r="EA1811" s="290"/>
      <c r="EB1811" s="290"/>
      <c r="EC1811" s="290"/>
      <c r="ED1811" s="290"/>
      <c r="EE1811" s="290"/>
      <c r="EF1811" s="290"/>
      <c r="EG1811" s="290"/>
      <c r="EH1811" s="290"/>
      <c r="EI1811" s="290"/>
      <c r="EJ1811" s="290"/>
      <c r="EK1811" s="290"/>
      <c r="EL1811" s="290"/>
      <c r="EM1811" s="290"/>
      <c r="EN1811" s="290"/>
      <c r="EO1811" s="290"/>
      <c r="EP1811" s="290"/>
      <c r="EQ1811" s="290"/>
      <c r="ER1811" s="290"/>
      <c r="ES1811" s="290"/>
      <c r="ET1811" s="290"/>
      <c r="EU1811" s="290"/>
      <c r="EV1811" s="290"/>
      <c r="EW1811" s="290"/>
      <c r="EX1811" s="290"/>
      <c r="EY1811" s="290"/>
      <c r="EZ1811" s="290"/>
      <c r="FA1811" s="290"/>
      <c r="FB1811" s="290"/>
      <c r="FC1811" s="290"/>
      <c r="FD1811" s="290"/>
      <c r="FE1811" s="290"/>
      <c r="FF1811" s="290"/>
      <c r="FG1811" s="290"/>
      <c r="FH1811" s="290"/>
      <c r="FI1811" s="290"/>
      <c r="FJ1811" s="290"/>
      <c r="FK1811" s="290"/>
      <c r="FL1811" s="290"/>
      <c r="FM1811" s="290"/>
      <c r="FN1811" s="290"/>
      <c r="FO1811" s="290"/>
      <c r="FP1811" s="290"/>
      <c r="FQ1811" s="290"/>
      <c r="FR1811" s="290"/>
      <c r="FS1811" s="290"/>
      <c r="FT1811" s="290"/>
      <c r="FU1811" s="290"/>
      <c r="FV1811" s="290"/>
      <c r="FW1811" s="290"/>
      <c r="FX1811" s="290"/>
      <c r="FY1811" s="290"/>
      <c r="FZ1811" s="290"/>
      <c r="GA1811" s="290"/>
      <c r="GB1811" s="290"/>
      <c r="GC1811" s="290"/>
      <c r="GD1811" s="290"/>
      <c r="GE1811" s="290"/>
      <c r="GF1811" s="290"/>
      <c r="GG1811" s="290"/>
      <c r="GH1811" s="290"/>
      <c r="GI1811" s="290"/>
      <c r="GJ1811" s="290"/>
      <c r="GK1811" s="290"/>
      <c r="GL1811" s="290"/>
      <c r="GM1811" s="290"/>
      <c r="GN1811" s="290"/>
      <c r="GO1811" s="290"/>
      <c r="GP1811" s="290"/>
      <c r="GQ1811" s="290"/>
      <c r="GR1811" s="290"/>
      <c r="GS1811" s="290"/>
      <c r="GT1811" s="290"/>
      <c r="GU1811" s="290"/>
      <c r="GV1811" s="290"/>
      <c r="GW1811" s="290"/>
      <c r="GX1811" s="290"/>
      <c r="GY1811" s="290"/>
      <c r="GZ1811" s="290"/>
      <c r="HA1811" s="290"/>
      <c r="HB1811" s="290"/>
      <c r="HC1811" s="290"/>
      <c r="HD1811" s="290"/>
      <c r="HE1811" s="290"/>
      <c r="HF1811" s="290"/>
      <c r="HG1811" s="290"/>
      <c r="HH1811" s="290"/>
      <c r="HI1811" s="290"/>
      <c r="HJ1811" s="290"/>
      <c r="HK1811" s="290"/>
      <c r="HL1811" s="290"/>
      <c r="HM1811" s="290"/>
      <c r="HN1811" s="290"/>
      <c r="HO1811" s="290"/>
      <c r="HP1811" s="290"/>
      <c r="HQ1811" s="290"/>
      <c r="HR1811" s="290"/>
      <c r="HS1811" s="290"/>
      <c r="HT1811" s="290"/>
      <c r="HU1811" s="290"/>
      <c r="HV1811" s="290"/>
      <c r="HW1811" s="290"/>
      <c r="HX1811" s="290"/>
      <c r="HY1811" s="290"/>
      <c r="HZ1811" s="290"/>
      <c r="IA1811" s="290"/>
      <c r="IB1811" s="290"/>
      <c r="IC1811" s="290"/>
      <c r="ID1811" s="290"/>
      <c r="IE1811" s="290"/>
      <c r="IF1811" s="290"/>
      <c r="IG1811" s="290"/>
      <c r="IH1811" s="290"/>
      <c r="II1811" s="290"/>
      <c r="IJ1811" s="290"/>
      <c r="IK1811" s="290"/>
      <c r="IL1811" s="290"/>
      <c r="IM1811" s="290"/>
      <c r="IN1811" s="290"/>
      <c r="IO1811" s="290"/>
      <c r="IP1811" s="290"/>
      <c r="IQ1811" s="290"/>
      <c r="IR1811" s="290"/>
      <c r="IS1811" s="290"/>
      <c r="IT1811" s="290"/>
      <c r="IU1811" s="290"/>
      <c r="IV1811" s="290"/>
    </row>
    <row r="1812" spans="1:256" s="332" customFormat="1" ht="13.5" customHeight="1" x14ac:dyDescent="0.2">
      <c r="A1812" s="290" t="s">
        <v>1624</v>
      </c>
      <c r="B1812" s="291">
        <v>41886.802083333336</v>
      </c>
      <c r="C1812" s="291"/>
      <c r="D1812" s="290" t="s">
        <v>3896</v>
      </c>
      <c r="E1812" s="290" t="s">
        <v>3895</v>
      </c>
      <c r="F1812" s="290"/>
      <c r="G1812" s="290">
        <v>70</v>
      </c>
      <c r="H1812" s="290"/>
      <c r="I1812" s="290"/>
      <c r="J1812" s="290"/>
      <c r="K1812" s="290"/>
      <c r="L1812" s="290"/>
      <c r="M1812" s="290"/>
      <c r="N1812" s="290"/>
      <c r="O1812" s="250">
        <v>2.8</v>
      </c>
      <c r="P1812" s="250"/>
      <c r="Q1812" s="250">
        <v>24</v>
      </c>
      <c r="R1812" s="250"/>
      <c r="S1812" s="250">
        <v>0.1</v>
      </c>
      <c r="T1812" s="250"/>
      <c r="U1812" s="250">
        <v>0.79</v>
      </c>
      <c r="V1812" s="250"/>
      <c r="W1812" s="250">
        <v>16.5</v>
      </c>
      <c r="X1812" s="250"/>
      <c r="Y1812" s="250">
        <v>140</v>
      </c>
      <c r="Z1812" s="250"/>
      <c r="AA1812" s="250">
        <v>230</v>
      </c>
      <c r="AB1812" s="250"/>
      <c r="AC1812" s="250">
        <v>1080</v>
      </c>
      <c r="AD1812" s="250" t="s">
        <v>1784</v>
      </c>
      <c r="AE1812" s="250">
        <v>10</v>
      </c>
      <c r="AF1812" s="250" t="s">
        <v>1784</v>
      </c>
      <c r="AG1812" s="250">
        <v>10</v>
      </c>
      <c r="AH1812" s="250" t="s">
        <v>1784</v>
      </c>
      <c r="AI1812" s="250">
        <v>5</v>
      </c>
      <c r="AJ1812" s="250" t="s">
        <v>1784</v>
      </c>
      <c r="AK1812" s="250">
        <v>2.5</v>
      </c>
      <c r="AL1812" s="250"/>
      <c r="AM1812" s="250">
        <v>7.9</v>
      </c>
      <c r="AN1812" s="250"/>
      <c r="AO1812" s="250">
        <v>166</v>
      </c>
      <c r="AP1812" s="290"/>
      <c r="AQ1812" s="290"/>
      <c r="AR1812" s="290"/>
      <c r="AS1812" s="290"/>
      <c r="AT1812" s="290"/>
      <c r="AU1812" s="290"/>
      <c r="AV1812" s="290"/>
      <c r="AW1812" s="290"/>
      <c r="AX1812" s="290"/>
      <c r="AY1812" s="290"/>
      <c r="AZ1812" s="290"/>
      <c r="BA1812" s="290"/>
      <c r="BB1812" s="290"/>
      <c r="BC1812" s="290"/>
      <c r="BD1812" s="290"/>
      <c r="BE1812" s="290"/>
      <c r="BF1812" s="290"/>
      <c r="BG1812" s="290"/>
      <c r="BH1812" s="290"/>
      <c r="BI1812" s="290"/>
      <c r="BJ1812" s="290"/>
      <c r="BK1812" s="290"/>
      <c r="BL1812" s="290"/>
      <c r="BM1812" s="290"/>
      <c r="BN1812" s="290"/>
      <c r="BO1812" s="290"/>
      <c r="BP1812" s="290"/>
      <c r="BQ1812" s="290"/>
      <c r="BR1812" s="290"/>
      <c r="BS1812" s="290"/>
      <c r="BT1812" s="290"/>
      <c r="BU1812" s="290"/>
      <c r="BV1812" s="290"/>
      <c r="BW1812" s="290"/>
      <c r="BX1812" s="290"/>
      <c r="BY1812" s="250">
        <v>2.23</v>
      </c>
      <c r="BZ1812" s="250"/>
      <c r="CA1812" s="250"/>
      <c r="CB1812" s="250"/>
      <c r="CC1812" s="250"/>
      <c r="CD1812" s="250" t="s">
        <v>1784</v>
      </c>
      <c r="CE1812" s="250">
        <v>10</v>
      </c>
      <c r="CF1812" s="250"/>
      <c r="CG1812" s="250">
        <v>4.7</v>
      </c>
      <c r="CH1812" s="250"/>
      <c r="CI1812" s="250"/>
      <c r="CJ1812" s="250"/>
      <c r="CK1812" s="250">
        <v>1100</v>
      </c>
      <c r="CL1812" s="290"/>
      <c r="CM1812" s="290"/>
      <c r="CN1812" s="290"/>
      <c r="CO1812" s="290"/>
      <c r="CP1812" s="290"/>
      <c r="CQ1812" s="290"/>
      <c r="CR1812" s="290"/>
      <c r="CS1812" s="290"/>
      <c r="CT1812" s="290"/>
      <c r="CU1812" s="290"/>
      <c r="CV1812" s="290"/>
      <c r="CW1812" s="290"/>
      <c r="CX1812" s="290"/>
      <c r="CY1812" s="290"/>
      <c r="CZ1812" s="290"/>
      <c r="DA1812" s="290"/>
      <c r="DB1812" s="290"/>
      <c r="DC1812" s="290"/>
      <c r="DD1812" s="290"/>
      <c r="DE1812" s="290"/>
      <c r="DF1812" s="290"/>
      <c r="DG1812" s="290"/>
      <c r="DH1812" s="290"/>
      <c r="DI1812" s="290"/>
      <c r="DJ1812" s="290"/>
      <c r="DK1812" s="290"/>
      <c r="DL1812" s="290"/>
      <c r="DM1812" s="290"/>
      <c r="DN1812" s="290"/>
      <c r="DO1812" s="290"/>
      <c r="DP1812" s="290"/>
      <c r="DQ1812" s="290"/>
      <c r="DR1812" s="290"/>
      <c r="DS1812" s="290"/>
      <c r="DT1812" s="290"/>
      <c r="DU1812" s="290"/>
      <c r="DV1812" s="290"/>
      <c r="DW1812" s="290"/>
      <c r="DX1812" s="290"/>
      <c r="DY1812" s="290"/>
      <c r="DZ1812" s="290"/>
      <c r="EA1812" s="290"/>
      <c r="EB1812" s="290"/>
      <c r="EC1812" s="290"/>
      <c r="ED1812" s="290"/>
      <c r="EE1812" s="290"/>
      <c r="EF1812" s="290"/>
      <c r="EG1812" s="290"/>
      <c r="EH1812" s="290"/>
      <c r="EI1812" s="290"/>
      <c r="EJ1812" s="290"/>
      <c r="EK1812" s="290"/>
      <c r="EL1812" s="290"/>
      <c r="EM1812" s="290"/>
      <c r="EN1812" s="290"/>
      <c r="EO1812" s="290"/>
      <c r="EP1812" s="290"/>
      <c r="EQ1812" s="290"/>
      <c r="ER1812" s="290"/>
      <c r="ES1812" s="290"/>
      <c r="ET1812" s="290"/>
      <c r="EU1812" s="290"/>
      <c r="EV1812" s="290"/>
      <c r="EW1812" s="290"/>
      <c r="EX1812" s="290"/>
      <c r="EY1812" s="290"/>
      <c r="EZ1812" s="290"/>
      <c r="FA1812" s="290"/>
      <c r="FB1812" s="290"/>
      <c r="FC1812" s="290"/>
      <c r="FD1812" s="290"/>
      <c r="FE1812" s="290"/>
      <c r="FF1812" s="290"/>
      <c r="FG1812" s="290"/>
      <c r="FH1812" s="290"/>
      <c r="FI1812" s="290"/>
      <c r="FJ1812" s="290"/>
      <c r="FK1812" s="290"/>
      <c r="FL1812" s="290"/>
      <c r="FM1812" s="290"/>
      <c r="FN1812" s="290"/>
      <c r="FO1812" s="290"/>
      <c r="FP1812" s="290"/>
      <c r="FQ1812" s="290"/>
      <c r="FR1812" s="290"/>
      <c r="FS1812" s="290"/>
      <c r="FT1812" s="290"/>
      <c r="FU1812" s="290"/>
      <c r="FV1812" s="290"/>
      <c r="FW1812" s="290"/>
      <c r="FX1812" s="290"/>
      <c r="FY1812" s="290"/>
      <c r="FZ1812" s="290"/>
      <c r="GA1812" s="290"/>
      <c r="GB1812" s="290"/>
      <c r="GC1812" s="290"/>
      <c r="GD1812" s="290"/>
      <c r="GE1812" s="290"/>
      <c r="GF1812" s="290"/>
      <c r="GG1812" s="290"/>
      <c r="GH1812" s="290"/>
      <c r="GI1812" s="290"/>
      <c r="GJ1812" s="290"/>
      <c r="GK1812" s="290"/>
      <c r="GL1812" s="290"/>
      <c r="GM1812" s="290"/>
      <c r="GN1812" s="290"/>
      <c r="GO1812" s="290"/>
      <c r="GP1812" s="290"/>
      <c r="GQ1812" s="290"/>
      <c r="GR1812" s="290"/>
      <c r="GS1812" s="290"/>
      <c r="GT1812" s="290"/>
      <c r="GU1812" s="290"/>
      <c r="GV1812" s="290"/>
      <c r="GW1812" s="290"/>
      <c r="GX1812" s="290"/>
      <c r="GY1812" s="290"/>
      <c r="GZ1812" s="290"/>
      <c r="HA1812" s="290"/>
      <c r="HB1812" s="290"/>
      <c r="HC1812" s="290"/>
      <c r="HD1812" s="290"/>
      <c r="HE1812" s="290"/>
      <c r="HF1812" s="290"/>
      <c r="HG1812" s="290"/>
      <c r="HH1812" s="290"/>
      <c r="HI1812" s="290"/>
      <c r="HJ1812" s="290"/>
      <c r="HK1812" s="290"/>
      <c r="HL1812" s="290"/>
      <c r="HM1812" s="290"/>
      <c r="HN1812" s="290"/>
      <c r="HO1812" s="290"/>
      <c r="HP1812" s="290"/>
      <c r="HQ1812" s="290"/>
      <c r="HR1812" s="290"/>
      <c r="HS1812" s="290"/>
      <c r="HT1812" s="290"/>
      <c r="HU1812" s="290"/>
      <c r="HV1812" s="290"/>
      <c r="HW1812" s="290"/>
      <c r="HX1812" s="290"/>
      <c r="HY1812" s="290"/>
      <c r="HZ1812" s="290"/>
      <c r="IA1812" s="290"/>
      <c r="IB1812" s="290"/>
      <c r="IC1812" s="290"/>
      <c r="ID1812" s="290"/>
      <c r="IE1812" s="290"/>
      <c r="IF1812" s="290"/>
      <c r="IG1812" s="290"/>
      <c r="IH1812" s="290"/>
      <c r="II1812" s="290"/>
      <c r="IJ1812" s="290"/>
      <c r="IK1812" s="290"/>
      <c r="IL1812" s="290"/>
      <c r="IM1812" s="290"/>
      <c r="IN1812" s="290"/>
      <c r="IO1812" s="290"/>
      <c r="IP1812" s="290"/>
      <c r="IQ1812" s="290"/>
      <c r="IR1812" s="290"/>
      <c r="IS1812" s="290"/>
      <c r="IT1812" s="290"/>
      <c r="IU1812" s="290"/>
      <c r="IV1812" s="290"/>
    </row>
    <row r="1813" spans="1:256" s="332" customFormat="1" ht="13.5" customHeight="1" x14ac:dyDescent="0.2">
      <c r="A1813" s="334" t="s">
        <v>1778</v>
      </c>
      <c r="B1813" s="334" t="s">
        <v>3483</v>
      </c>
      <c r="C1813" s="334" t="s">
        <v>3484</v>
      </c>
      <c r="D1813" s="334" t="s">
        <v>1779</v>
      </c>
      <c r="E1813" s="334" t="s">
        <v>1780</v>
      </c>
      <c r="F1813" s="334" t="s">
        <v>1781</v>
      </c>
      <c r="G1813" s="334" t="s">
        <v>3330</v>
      </c>
      <c r="H1813" s="334" t="s">
        <v>3331</v>
      </c>
      <c r="I1813" s="334" t="s">
        <v>3332</v>
      </c>
      <c r="J1813" s="334" t="s">
        <v>3333</v>
      </c>
      <c r="K1813" s="334" t="s">
        <v>3334</v>
      </c>
      <c r="L1813" s="334" t="s">
        <v>3335</v>
      </c>
      <c r="M1813" s="334" t="s">
        <v>3336</v>
      </c>
      <c r="N1813" s="334" t="s">
        <v>3337</v>
      </c>
      <c r="O1813" s="334" t="s">
        <v>3338</v>
      </c>
      <c r="P1813" s="334" t="s">
        <v>3339</v>
      </c>
      <c r="Q1813" s="334" t="s">
        <v>3340</v>
      </c>
      <c r="R1813" s="334" t="s">
        <v>3341</v>
      </c>
      <c r="S1813" s="334" t="s">
        <v>3342</v>
      </c>
      <c r="T1813" s="334" t="s">
        <v>3343</v>
      </c>
      <c r="U1813" s="334" t="s">
        <v>3344</v>
      </c>
      <c r="V1813" s="334" t="s">
        <v>3345</v>
      </c>
      <c r="W1813" s="334" t="s">
        <v>3346</v>
      </c>
      <c r="X1813" s="334" t="s">
        <v>3347</v>
      </c>
      <c r="Y1813" s="334" t="s">
        <v>3348</v>
      </c>
      <c r="Z1813" s="334" t="s">
        <v>3349</v>
      </c>
      <c r="AA1813" s="334" t="s">
        <v>3350</v>
      </c>
      <c r="AB1813" s="334" t="s">
        <v>3351</v>
      </c>
      <c r="AC1813" s="334" t="s">
        <v>3352</v>
      </c>
      <c r="AD1813" s="334" t="s">
        <v>3353</v>
      </c>
      <c r="AE1813" s="334" t="s">
        <v>3354</v>
      </c>
      <c r="AF1813" s="334" t="s">
        <v>3355</v>
      </c>
      <c r="AG1813" s="334" t="s">
        <v>3356</v>
      </c>
      <c r="AH1813" s="334" t="s">
        <v>3357</v>
      </c>
      <c r="AI1813" s="334" t="s">
        <v>3358</v>
      </c>
      <c r="AJ1813" s="334" t="s">
        <v>3359</v>
      </c>
      <c r="AK1813" s="334" t="s">
        <v>3360</v>
      </c>
      <c r="AL1813" s="334" t="s">
        <v>3361</v>
      </c>
      <c r="AM1813" s="334" t="s">
        <v>3362</v>
      </c>
      <c r="AN1813" s="334" t="s">
        <v>3363</v>
      </c>
      <c r="AO1813" s="334" t="s">
        <v>3364</v>
      </c>
      <c r="AP1813" s="334" t="s">
        <v>3365</v>
      </c>
      <c r="AQ1813" s="334" t="s">
        <v>3366</v>
      </c>
      <c r="AR1813" s="334" t="s">
        <v>3367</v>
      </c>
      <c r="AS1813" s="334" t="s">
        <v>3368</v>
      </c>
      <c r="AT1813" s="334" t="s">
        <v>3369</v>
      </c>
      <c r="AU1813" s="334" t="s">
        <v>3370</v>
      </c>
      <c r="AV1813" s="334" t="s">
        <v>3371</v>
      </c>
      <c r="AW1813" s="334" t="s">
        <v>3372</v>
      </c>
      <c r="AX1813" s="334" t="s">
        <v>3373</v>
      </c>
      <c r="AY1813" s="334" t="s">
        <v>3374</v>
      </c>
      <c r="AZ1813" s="334" t="s">
        <v>3375</v>
      </c>
      <c r="BA1813" s="334" t="s">
        <v>3376</v>
      </c>
      <c r="BB1813" s="334" t="s">
        <v>3377</v>
      </c>
      <c r="BC1813" s="334" t="s">
        <v>3378</v>
      </c>
      <c r="BD1813" s="334" t="s">
        <v>3379</v>
      </c>
      <c r="BE1813" s="334" t="s">
        <v>3380</v>
      </c>
      <c r="BF1813" s="334" t="s">
        <v>3381</v>
      </c>
      <c r="BG1813" s="334" t="s">
        <v>3382</v>
      </c>
      <c r="BH1813" s="334" t="s">
        <v>3383</v>
      </c>
      <c r="BI1813" s="334" t="s">
        <v>3384</v>
      </c>
      <c r="BJ1813" s="334" t="s">
        <v>3385</v>
      </c>
      <c r="BK1813" s="334" t="s">
        <v>3386</v>
      </c>
      <c r="BL1813" s="334" t="s">
        <v>3387</v>
      </c>
      <c r="BM1813" s="334" t="s">
        <v>3388</v>
      </c>
      <c r="BN1813" s="334" t="s">
        <v>3389</v>
      </c>
      <c r="BO1813" s="334" t="s">
        <v>3390</v>
      </c>
      <c r="BP1813" s="334" t="s">
        <v>3391</v>
      </c>
      <c r="BQ1813" s="334" t="s">
        <v>3392</v>
      </c>
      <c r="BR1813" s="334" t="s">
        <v>3393</v>
      </c>
      <c r="BS1813" s="334" t="s">
        <v>3394</v>
      </c>
      <c r="BT1813" s="334" t="s">
        <v>3395</v>
      </c>
      <c r="BU1813" s="334" t="s">
        <v>3396</v>
      </c>
      <c r="BV1813" s="334" t="s">
        <v>3397</v>
      </c>
      <c r="BW1813" s="334" t="s">
        <v>3398</v>
      </c>
      <c r="BX1813" s="334" t="s">
        <v>3399</v>
      </c>
      <c r="BY1813" s="334" t="s">
        <v>3400</v>
      </c>
      <c r="BZ1813" s="334" t="s">
        <v>3401</v>
      </c>
      <c r="CA1813" s="334" t="s">
        <v>3402</v>
      </c>
      <c r="CB1813" s="334" t="s">
        <v>3403</v>
      </c>
      <c r="CC1813" s="334" t="s">
        <v>3404</v>
      </c>
      <c r="CD1813" s="334" t="s">
        <v>3405</v>
      </c>
      <c r="CE1813" s="334" t="s">
        <v>3406</v>
      </c>
      <c r="CF1813" s="334" t="s">
        <v>3407</v>
      </c>
      <c r="CG1813" s="334" t="s">
        <v>3408</v>
      </c>
      <c r="CH1813" s="334" t="s">
        <v>3409</v>
      </c>
      <c r="CI1813" s="334" t="s">
        <v>3410</v>
      </c>
      <c r="CJ1813" s="334" t="s">
        <v>3411</v>
      </c>
      <c r="CK1813" s="334" t="s">
        <v>3412</v>
      </c>
      <c r="CL1813" s="334" t="s">
        <v>3413</v>
      </c>
      <c r="CM1813" s="334" t="s">
        <v>3414</v>
      </c>
      <c r="CN1813" s="334" t="s">
        <v>3415</v>
      </c>
      <c r="CO1813" s="334" t="s">
        <v>3416</v>
      </c>
      <c r="CP1813" s="334" t="s">
        <v>3417</v>
      </c>
      <c r="CQ1813" s="334" t="s">
        <v>3418</v>
      </c>
      <c r="CR1813" s="334" t="s">
        <v>3419</v>
      </c>
      <c r="CS1813" s="334" t="s">
        <v>3420</v>
      </c>
      <c r="CT1813" s="334" t="s">
        <v>3421</v>
      </c>
      <c r="CU1813" s="334" t="s">
        <v>3422</v>
      </c>
      <c r="CV1813" s="334" t="s">
        <v>3423</v>
      </c>
      <c r="CW1813" s="334" t="s">
        <v>3424</v>
      </c>
      <c r="CX1813" s="335"/>
      <c r="CY1813" s="335"/>
      <c r="CZ1813" s="335"/>
      <c r="DA1813" s="335"/>
      <c r="DB1813" s="335"/>
      <c r="DC1813" s="335"/>
      <c r="DD1813" s="335"/>
      <c r="DE1813" s="335"/>
      <c r="DF1813" s="335"/>
      <c r="DG1813" s="335"/>
      <c r="DH1813" s="335"/>
      <c r="DI1813" s="335"/>
      <c r="DJ1813" s="335"/>
      <c r="DK1813" s="335"/>
      <c r="DL1813" s="335"/>
      <c r="DM1813" s="335"/>
      <c r="DN1813" s="335"/>
      <c r="DO1813" s="335"/>
      <c r="DP1813" s="335"/>
      <c r="DQ1813" s="335"/>
      <c r="DR1813" s="335"/>
      <c r="DS1813" s="335"/>
      <c r="DT1813" s="335"/>
      <c r="DU1813" s="335"/>
      <c r="DV1813" s="335"/>
      <c r="DW1813" s="335"/>
      <c r="DX1813" s="335"/>
      <c r="DY1813" s="335"/>
      <c r="DZ1813" s="335"/>
      <c r="EA1813" s="335"/>
      <c r="EB1813" s="335"/>
      <c r="EC1813" s="335"/>
      <c r="ED1813" s="335"/>
      <c r="EE1813" s="335"/>
      <c r="EF1813" s="335"/>
      <c r="EG1813" s="335"/>
      <c r="EH1813" s="335"/>
      <c r="EI1813" s="335"/>
      <c r="EJ1813" s="335"/>
      <c r="EK1813" s="335"/>
      <c r="EL1813" s="335"/>
      <c r="EM1813" s="335"/>
      <c r="EN1813" s="335"/>
      <c r="EO1813" s="335"/>
      <c r="EP1813" s="335"/>
      <c r="EQ1813" s="335"/>
      <c r="ER1813" s="335"/>
      <c r="ES1813" s="335"/>
      <c r="ET1813" s="335"/>
      <c r="EU1813" s="335"/>
      <c r="EV1813" s="335"/>
      <c r="EW1813" s="335"/>
      <c r="EX1813" s="335"/>
      <c r="EY1813" s="335"/>
      <c r="EZ1813" s="335"/>
      <c r="FA1813" s="335"/>
      <c r="FB1813" s="335"/>
      <c r="FC1813" s="335"/>
      <c r="FD1813" s="335"/>
      <c r="FE1813" s="335"/>
      <c r="FF1813" s="335"/>
      <c r="FG1813" s="335"/>
      <c r="FH1813" s="335"/>
      <c r="FI1813" s="335"/>
      <c r="FJ1813" s="335"/>
      <c r="FK1813" s="335"/>
      <c r="FL1813" s="335"/>
      <c r="FM1813" s="335"/>
      <c r="FN1813" s="335"/>
      <c r="FO1813" s="335"/>
      <c r="FP1813" s="335"/>
      <c r="FQ1813" s="335"/>
      <c r="FR1813" s="335"/>
      <c r="FS1813" s="335"/>
      <c r="FT1813" s="335"/>
      <c r="FU1813" s="335"/>
      <c r="FV1813" s="335"/>
      <c r="FW1813" s="335"/>
      <c r="FX1813" s="335"/>
      <c r="FY1813" s="335"/>
      <c r="FZ1813" s="335"/>
      <c r="GA1813" s="335"/>
      <c r="GB1813" s="335"/>
      <c r="GC1813" s="335"/>
      <c r="GD1813" s="335"/>
      <c r="GE1813" s="335"/>
      <c r="GF1813" s="335"/>
      <c r="GG1813" s="335"/>
      <c r="GH1813" s="335"/>
      <c r="GI1813" s="335"/>
      <c r="GJ1813" s="335"/>
      <c r="GK1813" s="335"/>
      <c r="GL1813" s="335"/>
      <c r="GM1813" s="335"/>
      <c r="GN1813" s="335"/>
      <c r="GO1813" s="335"/>
      <c r="GP1813" s="335"/>
      <c r="GQ1813" s="335"/>
      <c r="GR1813" s="335"/>
      <c r="GS1813" s="335"/>
      <c r="GT1813" s="335"/>
      <c r="GU1813" s="335"/>
      <c r="GV1813" s="335"/>
      <c r="GW1813" s="335"/>
      <c r="GX1813" s="335"/>
      <c r="GY1813" s="335"/>
      <c r="GZ1813" s="335"/>
      <c r="HA1813" s="335"/>
      <c r="HB1813" s="335"/>
      <c r="HC1813" s="335"/>
      <c r="HD1813" s="335"/>
      <c r="HE1813" s="335"/>
      <c r="HF1813" s="335"/>
      <c r="HG1813" s="335"/>
      <c r="HH1813" s="335"/>
      <c r="HI1813" s="335"/>
      <c r="HJ1813" s="335"/>
      <c r="HK1813" s="335"/>
      <c r="HL1813" s="335"/>
      <c r="HM1813" s="335"/>
      <c r="HN1813" s="335"/>
      <c r="HO1813" s="335"/>
      <c r="HP1813" s="335"/>
      <c r="HQ1813" s="335"/>
      <c r="HR1813" s="335"/>
      <c r="HS1813" s="335"/>
      <c r="HT1813" s="335"/>
      <c r="HU1813" s="335"/>
      <c r="HV1813" s="335"/>
      <c r="HW1813" s="335"/>
      <c r="HX1813" s="335"/>
      <c r="HY1813" s="335"/>
      <c r="HZ1813" s="335"/>
      <c r="IA1813" s="335"/>
      <c r="IB1813" s="335"/>
      <c r="IC1813" s="335"/>
      <c r="ID1813" s="335"/>
      <c r="IE1813" s="335"/>
      <c r="IF1813" s="335"/>
      <c r="IG1813" s="335"/>
      <c r="IH1813" s="335"/>
      <c r="II1813" s="335"/>
      <c r="IJ1813" s="335"/>
      <c r="IK1813" s="335"/>
      <c r="IL1813" s="335"/>
      <c r="IM1813" s="335"/>
      <c r="IN1813" s="335"/>
      <c r="IO1813" s="335"/>
      <c r="IP1813" s="335"/>
      <c r="IQ1813" s="335"/>
      <c r="IR1813" s="335"/>
      <c r="IS1813" s="335"/>
      <c r="IT1813" s="335"/>
      <c r="IU1813" s="335"/>
      <c r="IV1813" s="335"/>
    </row>
    <row r="1814" spans="1:256" s="332" customFormat="1" ht="13.5" customHeight="1" x14ac:dyDescent="0.2">
      <c r="A1814" s="336" t="s">
        <v>1778</v>
      </c>
      <c r="B1814" s="337" t="s">
        <v>417</v>
      </c>
      <c r="C1814" s="336" t="s">
        <v>418</v>
      </c>
      <c r="D1814" s="336" t="s">
        <v>1779</v>
      </c>
      <c r="E1814" s="336" t="s">
        <v>1780</v>
      </c>
      <c r="F1814" s="336" t="s">
        <v>1781</v>
      </c>
      <c r="G1814" s="338" t="s">
        <v>1730</v>
      </c>
      <c r="H1814" s="338"/>
      <c r="I1814" s="338" t="s">
        <v>1731</v>
      </c>
      <c r="J1814" s="339"/>
      <c r="K1814" s="338" t="s">
        <v>1732</v>
      </c>
      <c r="L1814" s="339"/>
      <c r="M1814" s="338" t="s">
        <v>1733</v>
      </c>
      <c r="N1814" s="339"/>
      <c r="O1814" s="338" t="s">
        <v>1734</v>
      </c>
      <c r="P1814" s="339"/>
      <c r="Q1814" s="338" t="s">
        <v>1735</v>
      </c>
      <c r="R1814" s="339"/>
      <c r="S1814" s="338" t="s">
        <v>1736</v>
      </c>
      <c r="T1814" s="339"/>
      <c r="U1814" s="338" t="s">
        <v>1737</v>
      </c>
      <c r="V1814" s="339"/>
      <c r="W1814" s="338" t="s">
        <v>1738</v>
      </c>
      <c r="X1814" s="339"/>
      <c r="Y1814" s="338" t="s">
        <v>1739</v>
      </c>
      <c r="Z1814" s="339"/>
      <c r="AA1814" s="338" t="s">
        <v>1740</v>
      </c>
      <c r="AB1814" s="339"/>
      <c r="AC1814" s="338" t="s">
        <v>1741</v>
      </c>
      <c r="AD1814" s="339"/>
      <c r="AE1814" s="338" t="s">
        <v>1742</v>
      </c>
      <c r="AF1814" s="339"/>
      <c r="AG1814" s="338" t="s">
        <v>1743</v>
      </c>
      <c r="AH1814" s="339"/>
      <c r="AI1814" s="338" t="s">
        <v>1744</v>
      </c>
      <c r="AJ1814" s="339"/>
      <c r="AK1814" s="338" t="s">
        <v>1745</v>
      </c>
      <c r="AL1814" s="339"/>
      <c r="AM1814" s="338" t="s">
        <v>1746</v>
      </c>
      <c r="AN1814" s="339"/>
      <c r="AO1814" s="338" t="s">
        <v>1747</v>
      </c>
      <c r="AP1814" s="339"/>
      <c r="AQ1814" s="338" t="s">
        <v>1748</v>
      </c>
      <c r="AR1814" s="339"/>
      <c r="AS1814" s="338" t="s">
        <v>1749</v>
      </c>
      <c r="AT1814" s="339"/>
      <c r="AU1814" s="338" t="s">
        <v>1750</v>
      </c>
      <c r="AV1814" s="339"/>
      <c r="AW1814" s="338" t="s">
        <v>1751</v>
      </c>
      <c r="AX1814" s="339"/>
      <c r="AY1814" s="338" t="s">
        <v>1752</v>
      </c>
      <c r="AZ1814" s="339"/>
      <c r="BA1814" s="338" t="s">
        <v>1753</v>
      </c>
      <c r="BB1814" s="339"/>
      <c r="BC1814" s="338" t="s">
        <v>1754</v>
      </c>
      <c r="BD1814" s="339"/>
      <c r="BE1814" s="338" t="s">
        <v>1755</v>
      </c>
      <c r="BF1814" s="339"/>
      <c r="BG1814" s="338" t="s">
        <v>1756</v>
      </c>
      <c r="BH1814" s="339"/>
      <c r="BI1814" s="338" t="s">
        <v>1757</v>
      </c>
      <c r="BJ1814" s="339"/>
      <c r="BK1814" s="338" t="s">
        <v>1758</v>
      </c>
      <c r="BL1814" s="339"/>
      <c r="BM1814" s="338" t="s">
        <v>1759</v>
      </c>
      <c r="BN1814" s="339"/>
      <c r="BO1814" s="338" t="s">
        <v>1760</v>
      </c>
      <c r="BP1814" s="339"/>
      <c r="BQ1814" s="338" t="s">
        <v>1761</v>
      </c>
      <c r="BR1814" s="339"/>
      <c r="BS1814" s="338" t="s">
        <v>1762</v>
      </c>
      <c r="BT1814" s="339"/>
      <c r="BU1814" s="338" t="s">
        <v>1763</v>
      </c>
      <c r="BV1814" s="339"/>
      <c r="BW1814" s="338" t="s">
        <v>1764</v>
      </c>
      <c r="BX1814" s="339"/>
      <c r="BY1814" s="338" t="s">
        <v>1765</v>
      </c>
      <c r="BZ1814" s="339"/>
      <c r="CA1814" s="338" t="s">
        <v>1766</v>
      </c>
      <c r="CB1814" s="339"/>
      <c r="CC1814" s="338" t="s">
        <v>1767</v>
      </c>
      <c r="CD1814" s="339"/>
      <c r="CE1814" s="338" t="s">
        <v>1768</v>
      </c>
      <c r="CF1814" s="339"/>
      <c r="CG1814" s="338" t="s">
        <v>1769</v>
      </c>
      <c r="CH1814" s="339"/>
      <c r="CI1814" s="338" t="s">
        <v>1770</v>
      </c>
      <c r="CJ1814" s="339"/>
      <c r="CK1814" s="338" t="s">
        <v>1771</v>
      </c>
      <c r="CL1814" s="339"/>
      <c r="CM1814" s="338" t="s">
        <v>1772</v>
      </c>
      <c r="CN1814" s="339"/>
      <c r="CO1814" s="338" t="s">
        <v>1773</v>
      </c>
      <c r="CP1814" s="339"/>
      <c r="CQ1814" s="338" t="s">
        <v>1774</v>
      </c>
      <c r="CR1814" s="339"/>
      <c r="CS1814" s="338" t="s">
        <v>1775</v>
      </c>
      <c r="CT1814" s="339"/>
      <c r="CU1814" s="338" t="s">
        <v>1776</v>
      </c>
      <c r="CV1814" s="339"/>
      <c r="CW1814" s="338" t="s">
        <v>1777</v>
      </c>
      <c r="CX1814" s="340"/>
      <c r="CY1814" s="340"/>
      <c r="CZ1814" s="340"/>
      <c r="DA1814" s="340"/>
      <c r="DB1814" s="340"/>
      <c r="DC1814" s="340"/>
      <c r="DD1814" s="340"/>
      <c r="DE1814" s="340"/>
      <c r="DF1814" s="340"/>
      <c r="DG1814" s="340"/>
      <c r="DH1814" s="340"/>
      <c r="DI1814" s="340"/>
      <c r="DJ1814" s="340"/>
      <c r="DK1814" s="340"/>
      <c r="DL1814" s="340"/>
      <c r="DM1814" s="340"/>
      <c r="DN1814" s="340"/>
      <c r="DO1814" s="340"/>
      <c r="DP1814" s="340"/>
      <c r="DQ1814" s="340"/>
      <c r="DR1814" s="340"/>
      <c r="DS1814" s="340"/>
      <c r="DT1814" s="340"/>
      <c r="DU1814" s="340"/>
      <c r="DV1814" s="340"/>
      <c r="DW1814" s="340"/>
      <c r="DX1814" s="340"/>
      <c r="DY1814" s="340"/>
      <c r="DZ1814" s="340"/>
      <c r="EA1814" s="340"/>
      <c r="EB1814" s="340"/>
      <c r="EC1814" s="340"/>
      <c r="ED1814" s="340"/>
      <c r="EE1814" s="340"/>
      <c r="EF1814" s="340"/>
      <c r="EG1814" s="340"/>
      <c r="EH1814" s="340"/>
      <c r="EI1814" s="340"/>
      <c r="EJ1814" s="340"/>
      <c r="EK1814" s="340"/>
      <c r="EL1814" s="340"/>
      <c r="EM1814" s="340"/>
      <c r="EN1814" s="340"/>
      <c r="EO1814" s="340"/>
      <c r="EP1814" s="340"/>
      <c r="EQ1814" s="340"/>
      <c r="ER1814" s="340"/>
      <c r="ES1814" s="340"/>
      <c r="ET1814" s="340"/>
      <c r="EU1814" s="340"/>
      <c r="EV1814" s="340"/>
      <c r="EW1814" s="340"/>
      <c r="EX1814" s="340"/>
      <c r="EY1814" s="340"/>
      <c r="EZ1814" s="340"/>
      <c r="FA1814" s="340"/>
      <c r="FB1814" s="340"/>
      <c r="FC1814" s="340"/>
      <c r="FD1814" s="340"/>
      <c r="FE1814" s="340"/>
      <c r="FF1814" s="340"/>
      <c r="FG1814" s="340"/>
      <c r="FH1814" s="340"/>
      <c r="FI1814" s="340"/>
      <c r="FJ1814" s="340"/>
      <c r="FK1814" s="340"/>
      <c r="FL1814" s="340"/>
      <c r="FM1814" s="340"/>
      <c r="FN1814" s="340"/>
      <c r="FO1814" s="340"/>
      <c r="FP1814" s="340"/>
      <c r="FQ1814" s="340"/>
      <c r="FR1814" s="340"/>
      <c r="FS1814" s="340"/>
      <c r="FT1814" s="340"/>
      <c r="FU1814" s="340"/>
      <c r="FV1814" s="340"/>
      <c r="FW1814" s="340"/>
      <c r="FX1814" s="340"/>
      <c r="FY1814" s="340"/>
      <c r="FZ1814" s="340"/>
      <c r="GA1814" s="340"/>
      <c r="GB1814" s="340"/>
      <c r="GC1814" s="340"/>
      <c r="GD1814" s="340"/>
      <c r="GE1814" s="340"/>
      <c r="GF1814" s="340"/>
      <c r="GG1814" s="340"/>
      <c r="GH1814" s="340"/>
      <c r="GI1814" s="340"/>
      <c r="GJ1814" s="340"/>
      <c r="GK1814" s="340"/>
      <c r="GL1814" s="340"/>
      <c r="GM1814" s="340"/>
      <c r="GN1814" s="340"/>
      <c r="GO1814" s="340"/>
      <c r="GP1814" s="340"/>
      <c r="GQ1814" s="340"/>
      <c r="GR1814" s="340"/>
      <c r="GS1814" s="340"/>
      <c r="GT1814" s="340"/>
      <c r="GU1814" s="340"/>
      <c r="GV1814" s="340"/>
      <c r="GW1814" s="340"/>
      <c r="GX1814" s="340"/>
      <c r="GY1814" s="340"/>
      <c r="GZ1814" s="340"/>
      <c r="HA1814" s="340"/>
      <c r="HB1814" s="340"/>
      <c r="HC1814" s="340"/>
      <c r="HD1814" s="340"/>
      <c r="HE1814" s="340"/>
      <c r="HF1814" s="340"/>
      <c r="HG1814" s="340"/>
      <c r="HH1814" s="340"/>
      <c r="HI1814" s="340"/>
      <c r="HJ1814" s="340"/>
      <c r="HK1814" s="340"/>
      <c r="HL1814" s="340"/>
      <c r="HM1814" s="340"/>
      <c r="HN1814" s="340"/>
      <c r="HO1814" s="340"/>
      <c r="HP1814" s="340"/>
      <c r="HQ1814" s="340"/>
      <c r="HR1814" s="340"/>
      <c r="HS1814" s="340"/>
      <c r="HT1814" s="340"/>
      <c r="HU1814" s="340"/>
      <c r="HV1814" s="340"/>
      <c r="HW1814" s="340"/>
      <c r="HX1814" s="340"/>
      <c r="HY1814" s="340"/>
      <c r="HZ1814" s="340"/>
      <c r="IA1814" s="340"/>
      <c r="IB1814" s="340"/>
      <c r="IC1814" s="340"/>
      <c r="ID1814" s="340"/>
      <c r="IE1814" s="340"/>
      <c r="IF1814" s="340"/>
      <c r="IG1814" s="340"/>
      <c r="IH1814" s="340"/>
      <c r="II1814" s="340"/>
      <c r="IJ1814" s="340"/>
      <c r="IK1814" s="340"/>
      <c r="IL1814" s="340"/>
      <c r="IM1814" s="340"/>
      <c r="IN1814" s="340"/>
      <c r="IO1814" s="340"/>
      <c r="IP1814" s="340"/>
      <c r="IQ1814" s="340"/>
      <c r="IR1814" s="340"/>
      <c r="IS1814" s="340"/>
      <c r="IT1814" s="340"/>
      <c r="IU1814" s="340"/>
      <c r="IV1814" s="340"/>
    </row>
    <row r="1815" spans="1:256" s="332" customFormat="1" ht="13.5" customHeight="1" x14ac:dyDescent="0.2">
      <c r="A1815" s="341" t="s">
        <v>1778</v>
      </c>
      <c r="B1815" s="342" t="s">
        <v>3328</v>
      </c>
      <c r="C1815" s="341" t="s">
        <v>3329</v>
      </c>
      <c r="D1815" s="341" t="s">
        <v>1779</v>
      </c>
      <c r="E1815" s="341" t="s">
        <v>1780</v>
      </c>
      <c r="F1815" s="341" t="s">
        <v>1781</v>
      </c>
      <c r="G1815" s="341" t="s">
        <v>3330</v>
      </c>
      <c r="H1815" s="341" t="s">
        <v>3331</v>
      </c>
      <c r="I1815" s="341" t="s">
        <v>3332</v>
      </c>
      <c r="J1815" s="341" t="s">
        <v>3333</v>
      </c>
      <c r="K1815" s="341" t="s">
        <v>3334</v>
      </c>
      <c r="L1815" s="341" t="s">
        <v>3335</v>
      </c>
      <c r="M1815" s="341" t="s">
        <v>3336</v>
      </c>
      <c r="N1815" s="341" t="s">
        <v>3337</v>
      </c>
      <c r="O1815" s="341" t="s">
        <v>3338</v>
      </c>
      <c r="P1815" s="341" t="s">
        <v>3339</v>
      </c>
      <c r="Q1815" s="341" t="s">
        <v>3340</v>
      </c>
      <c r="R1815" s="341" t="s">
        <v>3341</v>
      </c>
      <c r="S1815" s="341" t="s">
        <v>3342</v>
      </c>
      <c r="T1815" s="341" t="s">
        <v>3343</v>
      </c>
      <c r="U1815" s="341" t="s">
        <v>3344</v>
      </c>
      <c r="V1815" s="341" t="s">
        <v>3345</v>
      </c>
      <c r="W1815" s="341" t="s">
        <v>3346</v>
      </c>
      <c r="X1815" s="341" t="s">
        <v>3347</v>
      </c>
      <c r="Y1815" s="341" t="s">
        <v>3348</v>
      </c>
      <c r="Z1815" s="341" t="s">
        <v>3349</v>
      </c>
      <c r="AA1815" s="341" t="s">
        <v>3350</v>
      </c>
      <c r="AB1815" s="341" t="s">
        <v>3351</v>
      </c>
      <c r="AC1815" s="341" t="s">
        <v>3352</v>
      </c>
      <c r="AD1815" s="341" t="s">
        <v>3353</v>
      </c>
      <c r="AE1815" s="341" t="s">
        <v>3354</v>
      </c>
      <c r="AF1815" s="341" t="s">
        <v>3355</v>
      </c>
      <c r="AG1815" s="341" t="s">
        <v>3356</v>
      </c>
      <c r="AH1815" s="341" t="s">
        <v>3357</v>
      </c>
      <c r="AI1815" s="341" t="s">
        <v>3358</v>
      </c>
      <c r="AJ1815" s="341" t="s">
        <v>3359</v>
      </c>
      <c r="AK1815" s="341" t="s">
        <v>3360</v>
      </c>
      <c r="AL1815" s="341" t="s">
        <v>3361</v>
      </c>
      <c r="AM1815" s="341" t="s">
        <v>3362</v>
      </c>
      <c r="AN1815" s="341" t="s">
        <v>3363</v>
      </c>
      <c r="AO1815" s="341" t="s">
        <v>3364</v>
      </c>
      <c r="AP1815" s="341" t="s">
        <v>3365</v>
      </c>
      <c r="AQ1815" s="341" t="s">
        <v>3366</v>
      </c>
      <c r="AR1815" s="341" t="s">
        <v>3367</v>
      </c>
      <c r="AS1815" s="341" t="s">
        <v>3368</v>
      </c>
      <c r="AT1815" s="341" t="s">
        <v>3369</v>
      </c>
      <c r="AU1815" s="341" t="s">
        <v>3370</v>
      </c>
      <c r="AV1815" s="341" t="s">
        <v>3371</v>
      </c>
      <c r="AW1815" s="341" t="s">
        <v>3372</v>
      </c>
      <c r="AX1815" s="341" t="s">
        <v>3373</v>
      </c>
      <c r="AY1815" s="341" t="s">
        <v>3374</v>
      </c>
      <c r="AZ1815" s="341" t="s">
        <v>3375</v>
      </c>
      <c r="BA1815" s="341" t="s">
        <v>3376</v>
      </c>
      <c r="BB1815" s="341" t="s">
        <v>3377</v>
      </c>
      <c r="BC1815" s="341" t="s">
        <v>3378</v>
      </c>
      <c r="BD1815" s="341" t="s">
        <v>3379</v>
      </c>
      <c r="BE1815" s="341" t="s">
        <v>3380</v>
      </c>
      <c r="BF1815" s="341" t="s">
        <v>3381</v>
      </c>
      <c r="BG1815" s="341" t="s">
        <v>3382</v>
      </c>
      <c r="BH1815" s="341" t="s">
        <v>3383</v>
      </c>
      <c r="BI1815" s="341" t="s">
        <v>3384</v>
      </c>
      <c r="BJ1815" s="341" t="s">
        <v>3385</v>
      </c>
      <c r="BK1815" s="341" t="s">
        <v>3386</v>
      </c>
      <c r="BL1815" s="341" t="s">
        <v>3387</v>
      </c>
      <c r="BM1815" s="341" t="s">
        <v>3388</v>
      </c>
      <c r="BN1815" s="341" t="s">
        <v>3389</v>
      </c>
      <c r="BO1815" s="341" t="s">
        <v>3390</v>
      </c>
      <c r="BP1815" s="341" t="s">
        <v>3391</v>
      </c>
      <c r="BQ1815" s="341" t="s">
        <v>3392</v>
      </c>
      <c r="BR1815" s="341" t="s">
        <v>3393</v>
      </c>
      <c r="BS1815" s="341" t="s">
        <v>3394</v>
      </c>
      <c r="BT1815" s="341" t="s">
        <v>3395</v>
      </c>
      <c r="BU1815" s="341" t="s">
        <v>3396</v>
      </c>
      <c r="BV1815" s="341" t="s">
        <v>3397</v>
      </c>
      <c r="BW1815" s="341" t="s">
        <v>3398</v>
      </c>
      <c r="BX1815" s="341" t="s">
        <v>3399</v>
      </c>
      <c r="BY1815" s="341" t="s">
        <v>3400</v>
      </c>
      <c r="BZ1815" s="341" t="s">
        <v>3401</v>
      </c>
      <c r="CA1815" s="341" t="s">
        <v>3402</v>
      </c>
      <c r="CB1815" s="341" t="s">
        <v>3403</v>
      </c>
      <c r="CC1815" s="341" t="s">
        <v>3404</v>
      </c>
      <c r="CD1815" s="341" t="s">
        <v>3405</v>
      </c>
      <c r="CE1815" s="341" t="s">
        <v>3406</v>
      </c>
      <c r="CF1815" s="341" t="s">
        <v>3407</v>
      </c>
      <c r="CG1815" s="341" t="s">
        <v>3408</v>
      </c>
      <c r="CH1815" s="341" t="s">
        <v>3409</v>
      </c>
      <c r="CI1815" s="341" t="s">
        <v>3410</v>
      </c>
      <c r="CJ1815" s="341" t="s">
        <v>3411</v>
      </c>
      <c r="CK1815" s="341" t="s">
        <v>3412</v>
      </c>
      <c r="CL1815" s="341" t="s">
        <v>3413</v>
      </c>
      <c r="CM1815" s="341" t="s">
        <v>3414</v>
      </c>
      <c r="CN1815" s="341" t="s">
        <v>3415</v>
      </c>
      <c r="CO1815" s="341" t="s">
        <v>3416</v>
      </c>
      <c r="CP1815" s="341" t="s">
        <v>3417</v>
      </c>
      <c r="CQ1815" s="341" t="s">
        <v>3418</v>
      </c>
      <c r="CR1815" s="341" t="s">
        <v>3419</v>
      </c>
      <c r="CS1815" s="341" t="s">
        <v>3420</v>
      </c>
      <c r="CT1815" s="341" t="s">
        <v>3421</v>
      </c>
      <c r="CU1815" s="341" t="s">
        <v>3422</v>
      </c>
      <c r="CV1815" s="341" t="s">
        <v>3423</v>
      </c>
      <c r="CW1815" s="341" t="s">
        <v>3424</v>
      </c>
      <c r="CX1815" s="340"/>
      <c r="CY1815" s="340"/>
      <c r="CZ1815" s="340"/>
      <c r="DA1815" s="340"/>
      <c r="DB1815" s="340"/>
      <c r="DC1815" s="340"/>
      <c r="DD1815" s="340"/>
      <c r="DE1815" s="340"/>
      <c r="DF1815" s="340"/>
      <c r="DG1815" s="340"/>
      <c r="DH1815" s="340"/>
      <c r="DI1815" s="340"/>
      <c r="DJ1815" s="340"/>
      <c r="DK1815" s="340"/>
      <c r="DL1815" s="340"/>
      <c r="DM1815" s="340"/>
      <c r="DN1815" s="340"/>
      <c r="DO1815" s="340"/>
      <c r="DP1815" s="340"/>
      <c r="DQ1815" s="340"/>
      <c r="DR1815" s="340"/>
      <c r="DS1815" s="340"/>
      <c r="DT1815" s="340"/>
      <c r="DU1815" s="340"/>
      <c r="DV1815" s="340"/>
      <c r="DW1815" s="340"/>
      <c r="DX1815" s="340"/>
      <c r="DY1815" s="340"/>
      <c r="DZ1815" s="340"/>
      <c r="EA1815" s="340"/>
      <c r="EB1815" s="340"/>
      <c r="EC1815" s="340"/>
      <c r="ED1815" s="340"/>
      <c r="EE1815" s="340"/>
      <c r="EF1815" s="340"/>
      <c r="EG1815" s="340"/>
      <c r="EH1815" s="340"/>
      <c r="EI1815" s="340"/>
      <c r="EJ1815" s="340"/>
      <c r="EK1815" s="340"/>
      <c r="EL1815" s="340"/>
      <c r="EM1815" s="340"/>
      <c r="EN1815" s="340"/>
      <c r="EO1815" s="340"/>
      <c r="EP1815" s="340"/>
      <c r="EQ1815" s="340"/>
      <c r="ER1815" s="340"/>
      <c r="ES1815" s="340"/>
      <c r="ET1815" s="340"/>
      <c r="EU1815" s="340"/>
      <c r="EV1815" s="340"/>
      <c r="EW1815" s="340"/>
      <c r="EX1815" s="340"/>
      <c r="EY1815" s="340"/>
      <c r="EZ1815" s="340"/>
      <c r="FA1815" s="340"/>
      <c r="FB1815" s="340"/>
      <c r="FC1815" s="340"/>
      <c r="FD1815" s="340"/>
      <c r="FE1815" s="340"/>
      <c r="FF1815" s="340"/>
      <c r="FG1815" s="340"/>
      <c r="FH1815" s="340"/>
      <c r="FI1815" s="340"/>
      <c r="FJ1815" s="340"/>
      <c r="FK1815" s="340"/>
      <c r="FL1815" s="340"/>
      <c r="FM1815" s="340"/>
      <c r="FN1815" s="340"/>
      <c r="FO1815" s="340"/>
      <c r="FP1815" s="340"/>
      <c r="FQ1815" s="340"/>
      <c r="FR1815" s="340"/>
      <c r="FS1815" s="340"/>
      <c r="FT1815" s="340"/>
      <c r="FU1815" s="340"/>
      <c r="FV1815" s="340"/>
      <c r="FW1815" s="340"/>
      <c r="FX1815" s="340"/>
      <c r="FY1815" s="340"/>
      <c r="FZ1815" s="340"/>
      <c r="GA1815" s="340"/>
      <c r="GB1815" s="340"/>
      <c r="GC1815" s="340"/>
      <c r="GD1815" s="340"/>
      <c r="GE1815" s="340"/>
      <c r="GF1815" s="340"/>
      <c r="GG1815" s="340"/>
      <c r="GH1815" s="340"/>
      <c r="GI1815" s="340"/>
      <c r="GJ1815" s="340"/>
      <c r="GK1815" s="340"/>
      <c r="GL1815" s="340"/>
      <c r="GM1815" s="340"/>
      <c r="GN1815" s="340"/>
      <c r="GO1815" s="340"/>
      <c r="GP1815" s="340"/>
      <c r="GQ1815" s="340"/>
      <c r="GR1815" s="340"/>
      <c r="GS1815" s="340"/>
      <c r="GT1815" s="340"/>
      <c r="GU1815" s="340"/>
      <c r="GV1815" s="340"/>
      <c r="GW1815" s="340"/>
      <c r="GX1815" s="340"/>
      <c r="GY1815" s="340"/>
      <c r="GZ1815" s="340"/>
      <c r="HA1815" s="340"/>
      <c r="HB1815" s="340"/>
      <c r="HC1815" s="340"/>
      <c r="HD1815" s="340"/>
      <c r="HE1815" s="340"/>
      <c r="HF1815" s="340"/>
      <c r="HG1815" s="340"/>
      <c r="HH1815" s="340"/>
      <c r="HI1815" s="340"/>
      <c r="HJ1815" s="340"/>
      <c r="HK1815" s="340"/>
      <c r="HL1815" s="340"/>
      <c r="HM1815" s="340"/>
      <c r="HN1815" s="340"/>
      <c r="HO1815" s="340"/>
      <c r="HP1815" s="340"/>
      <c r="HQ1815" s="340"/>
      <c r="HR1815" s="340"/>
      <c r="HS1815" s="340"/>
      <c r="HT1815" s="340"/>
      <c r="HU1815" s="340"/>
      <c r="HV1815" s="340"/>
      <c r="HW1815" s="340"/>
      <c r="HX1815" s="340"/>
      <c r="HY1815" s="340"/>
      <c r="HZ1815" s="340"/>
      <c r="IA1815" s="340"/>
      <c r="IB1815" s="340"/>
      <c r="IC1815" s="340"/>
      <c r="ID1815" s="340"/>
      <c r="IE1815" s="340"/>
      <c r="IF1815" s="340"/>
      <c r="IG1815" s="340"/>
      <c r="IH1815" s="340"/>
      <c r="II1815" s="340"/>
      <c r="IJ1815" s="340"/>
      <c r="IK1815" s="340"/>
      <c r="IL1815" s="340"/>
      <c r="IM1815" s="340"/>
      <c r="IN1815" s="340"/>
      <c r="IO1815" s="340"/>
      <c r="IP1815" s="340"/>
      <c r="IQ1815" s="340"/>
      <c r="IR1815" s="340"/>
      <c r="IS1815" s="340"/>
      <c r="IT1815" s="340"/>
      <c r="IU1815" s="340"/>
      <c r="IV1815" s="340"/>
    </row>
    <row r="1816" spans="1:256" s="332" customFormat="1" ht="13.5" customHeight="1" x14ac:dyDescent="0.2">
      <c r="A1816" s="335" t="s">
        <v>1778</v>
      </c>
      <c r="B1816" s="343" t="e">
        <v>#VALUE!</v>
      </c>
      <c r="C1816" s="335"/>
      <c r="D1816" s="335" t="s">
        <v>1779</v>
      </c>
      <c r="E1816" s="335" t="s">
        <v>1780</v>
      </c>
      <c r="F1816" s="335" t="s">
        <v>1781</v>
      </c>
      <c r="G1816" s="335" t="s">
        <v>3330</v>
      </c>
      <c r="H1816" s="335"/>
      <c r="I1816" s="335" t="s">
        <v>3332</v>
      </c>
      <c r="J1816" s="335"/>
      <c r="K1816" s="335" t="s">
        <v>3334</v>
      </c>
      <c r="L1816" s="335"/>
      <c r="M1816" s="335" t="s">
        <v>3336</v>
      </c>
      <c r="N1816" s="335"/>
      <c r="O1816" s="335" t="s">
        <v>3338</v>
      </c>
      <c r="P1816" s="335"/>
      <c r="Q1816" s="335" t="s">
        <v>3340</v>
      </c>
      <c r="R1816" s="335"/>
      <c r="S1816" s="335" t="s">
        <v>3342</v>
      </c>
      <c r="T1816" s="335"/>
      <c r="U1816" s="335" t="s">
        <v>3344</v>
      </c>
      <c r="V1816" s="335"/>
      <c r="W1816" s="335" t="s">
        <v>3346</v>
      </c>
      <c r="X1816" s="335"/>
      <c r="Y1816" s="335" t="s">
        <v>3348</v>
      </c>
      <c r="Z1816" s="335"/>
      <c r="AA1816" s="335" t="s">
        <v>3350</v>
      </c>
      <c r="AB1816" s="335"/>
      <c r="AC1816" s="335" t="s">
        <v>3352</v>
      </c>
      <c r="AD1816" s="335"/>
      <c r="AE1816" s="335" t="s">
        <v>3354</v>
      </c>
      <c r="AF1816" s="335"/>
      <c r="AG1816" s="335" t="s">
        <v>3356</v>
      </c>
      <c r="AH1816" s="335"/>
      <c r="AI1816" s="335" t="s">
        <v>3358</v>
      </c>
      <c r="AJ1816" s="335"/>
      <c r="AK1816" s="335" t="s">
        <v>3360</v>
      </c>
      <c r="AL1816" s="335"/>
      <c r="AM1816" s="335" t="s">
        <v>3362</v>
      </c>
      <c r="AN1816" s="335"/>
      <c r="AO1816" s="335" t="s">
        <v>3364</v>
      </c>
      <c r="AP1816" s="335"/>
      <c r="AQ1816" s="335" t="s">
        <v>3366</v>
      </c>
      <c r="AR1816" s="335"/>
      <c r="AS1816" s="335" t="s">
        <v>3368</v>
      </c>
      <c r="AT1816" s="335"/>
      <c r="AU1816" s="335" t="s">
        <v>3370</v>
      </c>
      <c r="AV1816" s="335"/>
      <c r="AW1816" s="335" t="s">
        <v>3372</v>
      </c>
      <c r="AX1816" s="335"/>
      <c r="AY1816" s="335" t="s">
        <v>3374</v>
      </c>
      <c r="AZ1816" s="335"/>
      <c r="BA1816" s="335" t="s">
        <v>3376</v>
      </c>
      <c r="BB1816" s="335"/>
      <c r="BC1816" s="335" t="s">
        <v>3378</v>
      </c>
      <c r="BD1816" s="335"/>
      <c r="BE1816" s="335" t="s">
        <v>3380</v>
      </c>
      <c r="BF1816" s="335"/>
      <c r="BG1816" s="335" t="s">
        <v>3382</v>
      </c>
      <c r="BH1816" s="335"/>
      <c r="BI1816" s="335" t="s">
        <v>3384</v>
      </c>
      <c r="BJ1816" s="335"/>
      <c r="BK1816" s="335" t="s">
        <v>3386</v>
      </c>
      <c r="BL1816" s="335"/>
      <c r="BM1816" s="335" t="s">
        <v>3388</v>
      </c>
      <c r="BN1816" s="335"/>
      <c r="BO1816" s="335" t="s">
        <v>3390</v>
      </c>
      <c r="BP1816" s="335"/>
      <c r="BQ1816" s="335" t="s">
        <v>3392</v>
      </c>
      <c r="BR1816" s="335"/>
      <c r="BS1816" s="335" t="s">
        <v>3394</v>
      </c>
      <c r="BT1816" s="335"/>
      <c r="BU1816" s="335" t="s">
        <v>3396</v>
      </c>
      <c r="BV1816" s="335"/>
      <c r="BW1816" s="335" t="s">
        <v>3398</v>
      </c>
      <c r="BX1816" s="335"/>
      <c r="BY1816" s="335" t="s">
        <v>3400</v>
      </c>
      <c r="BZ1816" s="335"/>
      <c r="CA1816" s="335" t="s">
        <v>3402</v>
      </c>
      <c r="CB1816" s="335"/>
      <c r="CC1816" s="335" t="s">
        <v>3404</v>
      </c>
      <c r="CD1816" s="335"/>
      <c r="CE1816" s="335" t="s">
        <v>3406</v>
      </c>
      <c r="CF1816" s="335"/>
      <c r="CG1816" s="335" t="s">
        <v>3408</v>
      </c>
      <c r="CH1816" s="335"/>
      <c r="CI1816" s="335" t="s">
        <v>3410</v>
      </c>
      <c r="CJ1816" s="335"/>
      <c r="CK1816" s="335" t="s">
        <v>3412</v>
      </c>
      <c r="CL1816" s="335"/>
      <c r="CM1816" s="335" t="s">
        <v>3414</v>
      </c>
      <c r="CN1816" s="335"/>
      <c r="CO1816" s="335" t="s">
        <v>3416</v>
      </c>
      <c r="CP1816" s="335"/>
      <c r="CQ1816" s="335" t="s">
        <v>3418</v>
      </c>
      <c r="CR1816" s="335"/>
      <c r="CS1816" s="335" t="s">
        <v>3420</v>
      </c>
      <c r="CT1816" s="335"/>
      <c r="CU1816" s="335" t="s">
        <v>3422</v>
      </c>
      <c r="CV1816" s="335"/>
      <c r="CW1816" s="335" t="s">
        <v>3424</v>
      </c>
      <c r="CX1816" s="335"/>
      <c r="CY1816" s="335"/>
      <c r="CZ1816" s="335"/>
      <c r="DA1816" s="335"/>
      <c r="DB1816" s="335"/>
      <c r="DC1816" s="335"/>
      <c r="DD1816" s="335"/>
      <c r="DE1816" s="335"/>
      <c r="DF1816" s="335"/>
      <c r="DG1816" s="335"/>
      <c r="DH1816" s="335"/>
      <c r="DI1816" s="335"/>
      <c r="DJ1816" s="335"/>
      <c r="DK1816" s="335"/>
      <c r="DL1816" s="335"/>
      <c r="DM1816" s="335"/>
      <c r="DN1816" s="335"/>
      <c r="DO1816" s="335"/>
      <c r="DP1816" s="335"/>
      <c r="DQ1816" s="335"/>
      <c r="DR1816" s="335"/>
      <c r="DS1816" s="335"/>
      <c r="DT1816" s="335"/>
      <c r="DU1816" s="335"/>
      <c r="DV1816" s="335"/>
      <c r="DW1816" s="335"/>
      <c r="DX1816" s="335"/>
      <c r="DY1816" s="335"/>
      <c r="DZ1816" s="335"/>
      <c r="EA1816" s="335"/>
      <c r="EB1816" s="335"/>
      <c r="EC1816" s="335"/>
      <c r="ED1816" s="335"/>
      <c r="EE1816" s="335"/>
      <c r="EF1816" s="335"/>
      <c r="EG1816" s="335"/>
      <c r="EH1816" s="335"/>
      <c r="EI1816" s="335"/>
      <c r="EJ1816" s="335"/>
      <c r="EK1816" s="335"/>
      <c r="EL1816" s="335"/>
      <c r="EM1816" s="335"/>
      <c r="EN1816" s="335"/>
      <c r="EO1816" s="335"/>
      <c r="EP1816" s="335"/>
      <c r="EQ1816" s="335"/>
      <c r="ER1816" s="335"/>
      <c r="ES1816" s="335"/>
      <c r="ET1816" s="335"/>
      <c r="EU1816" s="335"/>
      <c r="EV1816" s="335"/>
      <c r="EW1816" s="335"/>
      <c r="EX1816" s="335"/>
      <c r="EY1816" s="335"/>
      <c r="EZ1816" s="335"/>
      <c r="FA1816" s="335"/>
      <c r="FB1816" s="335"/>
      <c r="FC1816" s="335"/>
      <c r="FD1816" s="335"/>
      <c r="FE1816" s="335"/>
      <c r="FF1816" s="335"/>
      <c r="FG1816" s="335"/>
      <c r="FH1816" s="335"/>
      <c r="FI1816" s="335"/>
      <c r="FJ1816" s="335"/>
      <c r="FK1816" s="335"/>
      <c r="FL1816" s="335"/>
      <c r="FM1816" s="335"/>
      <c r="FN1816" s="335"/>
      <c r="FO1816" s="335"/>
      <c r="FP1816" s="335"/>
      <c r="FQ1816" s="335"/>
      <c r="FR1816" s="335"/>
      <c r="FS1816" s="335"/>
      <c r="FT1816" s="335"/>
      <c r="FU1816" s="335"/>
      <c r="FV1816" s="335"/>
      <c r="FW1816" s="335"/>
      <c r="FX1816" s="335"/>
      <c r="FY1816" s="335"/>
      <c r="FZ1816" s="335"/>
      <c r="GA1816" s="335"/>
      <c r="GB1816" s="335"/>
      <c r="GC1816" s="335"/>
      <c r="GD1816" s="335"/>
      <c r="GE1816" s="335"/>
      <c r="GF1816" s="335"/>
      <c r="GG1816" s="335"/>
      <c r="GH1816" s="335"/>
      <c r="GI1816" s="335"/>
      <c r="GJ1816" s="335"/>
      <c r="GK1816" s="335"/>
      <c r="GL1816" s="335"/>
      <c r="GM1816" s="335"/>
      <c r="GN1816" s="335"/>
      <c r="GO1816" s="335"/>
      <c r="GP1816" s="335"/>
      <c r="GQ1816" s="335"/>
      <c r="GR1816" s="335"/>
      <c r="GS1816" s="335"/>
      <c r="GT1816" s="335"/>
      <c r="GU1816" s="335"/>
      <c r="GV1816" s="335"/>
      <c r="GW1816" s="335"/>
      <c r="GX1816" s="335"/>
      <c r="GY1816" s="335"/>
      <c r="GZ1816" s="335"/>
      <c r="HA1816" s="335"/>
      <c r="HB1816" s="335"/>
      <c r="HC1816" s="335"/>
      <c r="HD1816" s="335"/>
      <c r="HE1816" s="335"/>
      <c r="HF1816" s="335"/>
      <c r="HG1816" s="335"/>
      <c r="HH1816" s="335"/>
      <c r="HI1816" s="335"/>
      <c r="HJ1816" s="335"/>
      <c r="HK1816" s="335"/>
      <c r="HL1816" s="335"/>
      <c r="HM1816" s="335"/>
      <c r="HN1816" s="335"/>
      <c r="HO1816" s="335"/>
      <c r="HP1816" s="335"/>
      <c r="HQ1816" s="335"/>
      <c r="HR1816" s="335"/>
      <c r="HS1816" s="335"/>
      <c r="HT1816" s="335"/>
      <c r="HU1816" s="335"/>
      <c r="HV1816" s="335"/>
      <c r="HW1816" s="335"/>
      <c r="HX1816" s="335"/>
      <c r="HY1816" s="335"/>
      <c r="HZ1816" s="335"/>
      <c r="IA1816" s="335"/>
      <c r="IB1816" s="335"/>
      <c r="IC1816" s="335"/>
      <c r="ID1816" s="335"/>
      <c r="IE1816" s="335"/>
      <c r="IF1816" s="335"/>
      <c r="IG1816" s="335"/>
      <c r="IH1816" s="335"/>
      <c r="II1816" s="335"/>
      <c r="IJ1816" s="335"/>
      <c r="IK1816" s="335"/>
      <c r="IL1816" s="335"/>
      <c r="IM1816" s="335"/>
      <c r="IN1816" s="335"/>
      <c r="IO1816" s="335"/>
      <c r="IP1816" s="335"/>
      <c r="IQ1816" s="335"/>
      <c r="IR1816" s="335"/>
      <c r="IS1816" s="335"/>
      <c r="IT1816" s="335"/>
      <c r="IU1816" s="335"/>
      <c r="IV1816" s="335"/>
    </row>
    <row r="1817" spans="1:256" s="332" customFormat="1" ht="13.5" customHeight="1" x14ac:dyDescent="0.2">
      <c r="A1817" s="335" t="s">
        <v>1778</v>
      </c>
      <c r="B1817" s="343" t="e">
        <v>#VALUE!</v>
      </c>
      <c r="C1817" s="335"/>
      <c r="D1817" s="335" t="s">
        <v>1779</v>
      </c>
      <c r="E1817" s="335" t="s">
        <v>1780</v>
      </c>
      <c r="F1817" s="335" t="s">
        <v>1781</v>
      </c>
      <c r="G1817" s="335" t="s">
        <v>3330</v>
      </c>
      <c r="H1817" s="335" t="s">
        <v>3331</v>
      </c>
      <c r="I1817" s="335" t="s">
        <v>3332</v>
      </c>
      <c r="J1817" s="335" t="s">
        <v>3333</v>
      </c>
      <c r="K1817" s="335" t="s">
        <v>3334</v>
      </c>
      <c r="L1817" s="335" t="s">
        <v>3335</v>
      </c>
      <c r="M1817" s="335" t="s">
        <v>3336</v>
      </c>
      <c r="N1817" s="335" t="s">
        <v>3337</v>
      </c>
      <c r="O1817" s="335" t="s">
        <v>3338</v>
      </c>
      <c r="P1817" s="335" t="s">
        <v>3339</v>
      </c>
      <c r="Q1817" s="335" t="s">
        <v>3340</v>
      </c>
      <c r="R1817" s="335" t="s">
        <v>3341</v>
      </c>
      <c r="S1817" s="335" t="s">
        <v>3342</v>
      </c>
      <c r="T1817" s="335" t="s">
        <v>3343</v>
      </c>
      <c r="U1817" s="335" t="s">
        <v>3344</v>
      </c>
      <c r="V1817" s="335" t="s">
        <v>3345</v>
      </c>
      <c r="W1817" s="335" t="s">
        <v>3346</v>
      </c>
      <c r="X1817" s="335" t="s">
        <v>3347</v>
      </c>
      <c r="Y1817" s="335" t="s">
        <v>3348</v>
      </c>
      <c r="Z1817" s="335" t="s">
        <v>3349</v>
      </c>
      <c r="AA1817" s="335" t="s">
        <v>3350</v>
      </c>
      <c r="AB1817" s="335" t="s">
        <v>3351</v>
      </c>
      <c r="AC1817" s="335" t="s">
        <v>3352</v>
      </c>
      <c r="AD1817" s="335" t="s">
        <v>3353</v>
      </c>
      <c r="AE1817" s="335" t="s">
        <v>3354</v>
      </c>
      <c r="AF1817" s="335" t="s">
        <v>3355</v>
      </c>
      <c r="AG1817" s="335" t="s">
        <v>3356</v>
      </c>
      <c r="AH1817" s="335" t="s">
        <v>3357</v>
      </c>
      <c r="AI1817" s="335" t="s">
        <v>3358</v>
      </c>
      <c r="AJ1817" s="335" t="s">
        <v>3359</v>
      </c>
      <c r="AK1817" s="335" t="s">
        <v>3360</v>
      </c>
      <c r="AL1817" s="335" t="s">
        <v>3361</v>
      </c>
      <c r="AM1817" s="335" t="s">
        <v>3362</v>
      </c>
      <c r="AN1817" s="335" t="s">
        <v>3363</v>
      </c>
      <c r="AO1817" s="335" t="s">
        <v>3364</v>
      </c>
      <c r="AP1817" s="335" t="s">
        <v>3365</v>
      </c>
      <c r="AQ1817" s="335" t="s">
        <v>3366</v>
      </c>
      <c r="AR1817" s="335" t="s">
        <v>3367</v>
      </c>
      <c r="AS1817" s="335" t="s">
        <v>3368</v>
      </c>
      <c r="AT1817" s="335" t="s">
        <v>3369</v>
      </c>
      <c r="AU1817" s="335" t="s">
        <v>3370</v>
      </c>
      <c r="AV1817" s="335" t="s">
        <v>3371</v>
      </c>
      <c r="AW1817" s="335" t="s">
        <v>3372</v>
      </c>
      <c r="AX1817" s="335" t="s">
        <v>3373</v>
      </c>
      <c r="AY1817" s="335" t="s">
        <v>3374</v>
      </c>
      <c r="AZ1817" s="335" t="s">
        <v>3375</v>
      </c>
      <c r="BA1817" s="335" t="s">
        <v>3376</v>
      </c>
      <c r="BB1817" s="335" t="s">
        <v>3377</v>
      </c>
      <c r="BC1817" s="335" t="s">
        <v>3378</v>
      </c>
      <c r="BD1817" s="335" t="s">
        <v>3379</v>
      </c>
      <c r="BE1817" s="335" t="s">
        <v>3380</v>
      </c>
      <c r="BF1817" s="335" t="s">
        <v>3381</v>
      </c>
      <c r="BG1817" s="335" t="s">
        <v>3382</v>
      </c>
      <c r="BH1817" s="335" t="s">
        <v>3383</v>
      </c>
      <c r="BI1817" s="335" t="s">
        <v>3384</v>
      </c>
      <c r="BJ1817" s="335" t="s">
        <v>3385</v>
      </c>
      <c r="BK1817" s="335" t="s">
        <v>3386</v>
      </c>
      <c r="BL1817" s="335" t="s">
        <v>3387</v>
      </c>
      <c r="BM1817" s="335" t="s">
        <v>3388</v>
      </c>
      <c r="BN1817" s="335" t="s">
        <v>3389</v>
      </c>
      <c r="BO1817" s="335" t="s">
        <v>3390</v>
      </c>
      <c r="BP1817" s="335" t="s">
        <v>3391</v>
      </c>
      <c r="BQ1817" s="335" t="s">
        <v>3392</v>
      </c>
      <c r="BR1817" s="335" t="s">
        <v>3393</v>
      </c>
      <c r="BS1817" s="335" t="s">
        <v>3394</v>
      </c>
      <c r="BT1817" s="335" t="s">
        <v>3395</v>
      </c>
      <c r="BU1817" s="335" t="s">
        <v>3396</v>
      </c>
      <c r="BV1817" s="335" t="s">
        <v>3397</v>
      </c>
      <c r="BW1817" s="335" t="s">
        <v>3398</v>
      </c>
      <c r="BX1817" s="335" t="s">
        <v>3399</v>
      </c>
      <c r="BY1817" s="335" t="s">
        <v>3400</v>
      </c>
      <c r="BZ1817" s="335" t="s">
        <v>3401</v>
      </c>
      <c r="CA1817" s="335" t="s">
        <v>3402</v>
      </c>
      <c r="CB1817" s="335" t="s">
        <v>3403</v>
      </c>
      <c r="CC1817" s="335" t="s">
        <v>3404</v>
      </c>
      <c r="CD1817" s="335" t="s">
        <v>3405</v>
      </c>
      <c r="CE1817" s="335" t="s">
        <v>3406</v>
      </c>
      <c r="CF1817" s="335" t="s">
        <v>3407</v>
      </c>
      <c r="CG1817" s="335" t="s">
        <v>3408</v>
      </c>
      <c r="CH1817" s="335" t="s">
        <v>3409</v>
      </c>
      <c r="CI1817" s="335" t="s">
        <v>3410</v>
      </c>
      <c r="CJ1817" s="335" t="s">
        <v>3411</v>
      </c>
      <c r="CK1817" s="335" t="s">
        <v>3412</v>
      </c>
      <c r="CL1817" s="335" t="s">
        <v>3413</v>
      </c>
      <c r="CM1817" s="335" t="s">
        <v>3414</v>
      </c>
      <c r="CN1817" s="335" t="s">
        <v>3415</v>
      </c>
      <c r="CO1817" s="335" t="s">
        <v>3416</v>
      </c>
      <c r="CP1817" s="335" t="s">
        <v>3417</v>
      </c>
      <c r="CQ1817" s="335" t="s">
        <v>3418</v>
      </c>
      <c r="CR1817" s="335" t="s">
        <v>3419</v>
      </c>
      <c r="CS1817" s="335" t="s">
        <v>3420</v>
      </c>
      <c r="CT1817" s="335" t="s">
        <v>3421</v>
      </c>
      <c r="CU1817" s="335" t="s">
        <v>3422</v>
      </c>
      <c r="CV1817" s="335" t="s">
        <v>3423</v>
      </c>
      <c r="CW1817" s="335" t="s">
        <v>3424</v>
      </c>
      <c r="CX1817" s="335"/>
      <c r="CY1817" s="335"/>
      <c r="CZ1817" s="335"/>
      <c r="DA1817" s="335"/>
      <c r="DB1817" s="335"/>
      <c r="DC1817" s="335"/>
      <c r="DD1817" s="335"/>
      <c r="DE1817" s="335"/>
      <c r="DF1817" s="335"/>
      <c r="DG1817" s="335"/>
      <c r="DH1817" s="335"/>
      <c r="DI1817" s="335"/>
      <c r="DJ1817" s="335"/>
      <c r="DK1817" s="335"/>
      <c r="DL1817" s="335"/>
      <c r="DM1817" s="335"/>
      <c r="DN1817" s="335"/>
      <c r="DO1817" s="335"/>
      <c r="DP1817" s="335"/>
      <c r="DQ1817" s="335"/>
      <c r="DR1817" s="335"/>
      <c r="DS1817" s="335"/>
      <c r="DT1817" s="335"/>
      <c r="DU1817" s="335"/>
      <c r="DV1817" s="335"/>
      <c r="DW1817" s="335"/>
      <c r="DX1817" s="335"/>
      <c r="DY1817" s="335"/>
      <c r="DZ1817" s="335"/>
      <c r="EA1817" s="335"/>
      <c r="EB1817" s="335"/>
      <c r="EC1817" s="335"/>
      <c r="ED1817" s="335"/>
      <c r="EE1817" s="335"/>
      <c r="EF1817" s="335"/>
      <c r="EG1817" s="335"/>
      <c r="EH1817" s="335"/>
      <c r="EI1817" s="335"/>
      <c r="EJ1817" s="335"/>
      <c r="EK1817" s="335"/>
      <c r="EL1817" s="335"/>
      <c r="EM1817" s="335"/>
      <c r="EN1817" s="335"/>
      <c r="EO1817" s="335"/>
      <c r="EP1817" s="335"/>
      <c r="EQ1817" s="335"/>
      <c r="ER1817" s="335"/>
      <c r="ES1817" s="335"/>
      <c r="ET1817" s="335"/>
      <c r="EU1817" s="335"/>
      <c r="EV1817" s="335"/>
      <c r="EW1817" s="335"/>
      <c r="EX1817" s="335"/>
      <c r="EY1817" s="335"/>
      <c r="EZ1817" s="335"/>
      <c r="FA1817" s="335"/>
      <c r="FB1817" s="335"/>
      <c r="FC1817" s="335"/>
      <c r="FD1817" s="335"/>
      <c r="FE1817" s="335"/>
      <c r="FF1817" s="335"/>
      <c r="FG1817" s="335"/>
      <c r="FH1817" s="335"/>
      <c r="FI1817" s="335"/>
      <c r="FJ1817" s="335"/>
      <c r="FK1817" s="335"/>
      <c r="FL1817" s="335"/>
      <c r="FM1817" s="335"/>
      <c r="FN1817" s="335"/>
      <c r="FO1817" s="335"/>
      <c r="FP1817" s="335"/>
      <c r="FQ1817" s="335"/>
      <c r="FR1817" s="335"/>
      <c r="FS1817" s="335"/>
      <c r="FT1817" s="335"/>
      <c r="FU1817" s="335"/>
      <c r="FV1817" s="335"/>
      <c r="FW1817" s="335"/>
      <c r="FX1817" s="335"/>
      <c r="FY1817" s="335"/>
      <c r="FZ1817" s="335"/>
      <c r="GA1817" s="335"/>
      <c r="GB1817" s="335"/>
      <c r="GC1817" s="335"/>
      <c r="GD1817" s="335"/>
      <c r="GE1817" s="335"/>
      <c r="GF1817" s="335"/>
      <c r="GG1817" s="335"/>
      <c r="GH1817" s="335"/>
      <c r="GI1817" s="335"/>
      <c r="GJ1817" s="335"/>
      <c r="GK1817" s="335"/>
      <c r="GL1817" s="335"/>
      <c r="GM1817" s="335"/>
      <c r="GN1817" s="335"/>
      <c r="GO1817" s="335"/>
      <c r="GP1817" s="335"/>
      <c r="GQ1817" s="335"/>
      <c r="GR1817" s="335"/>
      <c r="GS1817" s="335"/>
      <c r="GT1817" s="335"/>
      <c r="GU1817" s="335"/>
      <c r="GV1817" s="335"/>
      <c r="GW1817" s="335"/>
      <c r="GX1817" s="335"/>
      <c r="GY1817" s="335"/>
      <c r="GZ1817" s="335"/>
      <c r="HA1817" s="335"/>
      <c r="HB1817" s="335"/>
      <c r="HC1817" s="335"/>
      <c r="HD1817" s="335"/>
      <c r="HE1817" s="335"/>
      <c r="HF1817" s="335"/>
      <c r="HG1817" s="335"/>
      <c r="HH1817" s="335"/>
      <c r="HI1817" s="335"/>
      <c r="HJ1817" s="335"/>
      <c r="HK1817" s="335"/>
      <c r="HL1817" s="335"/>
      <c r="HM1817" s="335"/>
      <c r="HN1817" s="335"/>
      <c r="HO1817" s="335"/>
      <c r="HP1817" s="335"/>
      <c r="HQ1817" s="335"/>
      <c r="HR1817" s="335"/>
      <c r="HS1817" s="335"/>
      <c r="HT1817" s="335"/>
      <c r="HU1817" s="335"/>
      <c r="HV1817" s="335"/>
      <c r="HW1817" s="335"/>
      <c r="HX1817" s="335"/>
      <c r="HY1817" s="335"/>
      <c r="HZ1817" s="335"/>
      <c r="IA1817" s="335"/>
      <c r="IB1817" s="335"/>
      <c r="IC1817" s="335"/>
      <c r="ID1817" s="335"/>
      <c r="IE1817" s="335"/>
      <c r="IF1817" s="335"/>
      <c r="IG1817" s="335"/>
      <c r="IH1817" s="335"/>
      <c r="II1817" s="335"/>
      <c r="IJ1817" s="335"/>
      <c r="IK1817" s="335"/>
      <c r="IL1817" s="335"/>
      <c r="IM1817" s="335"/>
      <c r="IN1817" s="335"/>
      <c r="IO1817" s="335"/>
      <c r="IP1817" s="335"/>
      <c r="IQ1817" s="335"/>
      <c r="IR1817" s="335"/>
      <c r="IS1817" s="335"/>
      <c r="IT1817" s="335"/>
      <c r="IU1817" s="335"/>
      <c r="IV1817" s="335"/>
    </row>
    <row r="1818" spans="1:256" s="332" customFormat="1" ht="13.5" customHeight="1" x14ac:dyDescent="0.2">
      <c r="A1818" s="334" t="s">
        <v>1778</v>
      </c>
      <c r="B1818" s="334"/>
      <c r="C1818" s="334"/>
      <c r="D1818" s="334" t="s">
        <v>1779</v>
      </c>
      <c r="E1818" s="334" t="s">
        <v>1780</v>
      </c>
      <c r="F1818" s="334" t="s">
        <v>1781</v>
      </c>
      <c r="G1818" s="334" t="s">
        <v>3330</v>
      </c>
      <c r="H1818" s="334"/>
      <c r="I1818" s="334" t="s">
        <v>3332</v>
      </c>
      <c r="J1818" s="334"/>
      <c r="K1818" s="334" t="s">
        <v>3334</v>
      </c>
      <c r="L1818" s="334"/>
      <c r="M1818" s="334" t="s">
        <v>3336</v>
      </c>
      <c r="N1818" s="334"/>
      <c r="O1818" s="334" t="s">
        <v>3338</v>
      </c>
      <c r="P1818" s="334"/>
      <c r="Q1818" s="334" t="s">
        <v>3340</v>
      </c>
      <c r="R1818" s="334"/>
      <c r="S1818" s="334" t="s">
        <v>3342</v>
      </c>
      <c r="T1818" s="334"/>
      <c r="U1818" s="334" t="s">
        <v>3344</v>
      </c>
      <c r="V1818" s="334"/>
      <c r="W1818" s="334" t="s">
        <v>3346</v>
      </c>
      <c r="X1818" s="334"/>
      <c r="Y1818" s="334" t="s">
        <v>3348</v>
      </c>
      <c r="Z1818" s="334"/>
      <c r="AA1818" s="334" t="s">
        <v>3350</v>
      </c>
      <c r="AB1818" s="334"/>
      <c r="AC1818" s="334" t="s">
        <v>3352</v>
      </c>
      <c r="AD1818" s="334"/>
      <c r="AE1818" s="334" t="s">
        <v>3354</v>
      </c>
      <c r="AF1818" s="334"/>
      <c r="AG1818" s="334" t="s">
        <v>3356</v>
      </c>
      <c r="AH1818" s="334"/>
      <c r="AI1818" s="334" t="s">
        <v>3358</v>
      </c>
      <c r="AJ1818" s="334"/>
      <c r="AK1818" s="334" t="s">
        <v>3360</v>
      </c>
      <c r="AL1818" s="334"/>
      <c r="AM1818" s="334" t="s">
        <v>3362</v>
      </c>
      <c r="AN1818" s="334"/>
      <c r="AO1818" s="334" t="s">
        <v>3364</v>
      </c>
      <c r="AP1818" s="334"/>
      <c r="AQ1818" s="334" t="s">
        <v>3366</v>
      </c>
      <c r="AR1818" s="334"/>
      <c r="AS1818" s="334" t="s">
        <v>3368</v>
      </c>
      <c r="AT1818" s="334"/>
      <c r="AU1818" s="334" t="s">
        <v>3370</v>
      </c>
      <c r="AV1818" s="334"/>
      <c r="AW1818" s="334" t="s">
        <v>3372</v>
      </c>
      <c r="AX1818" s="334"/>
      <c r="AY1818" s="334" t="s">
        <v>3374</v>
      </c>
      <c r="AZ1818" s="334"/>
      <c r="BA1818" s="334" t="s">
        <v>3376</v>
      </c>
      <c r="BB1818" s="334"/>
      <c r="BC1818" s="334" t="s">
        <v>3378</v>
      </c>
      <c r="BD1818" s="334"/>
      <c r="BE1818" s="334" t="s">
        <v>3380</v>
      </c>
      <c r="BF1818" s="334"/>
      <c r="BG1818" s="334" t="s">
        <v>3382</v>
      </c>
      <c r="BH1818" s="334"/>
      <c r="BI1818" s="334" t="s">
        <v>3384</v>
      </c>
      <c r="BJ1818" s="334"/>
      <c r="BK1818" s="334" t="s">
        <v>3386</v>
      </c>
      <c r="BL1818" s="334"/>
      <c r="BM1818" s="334" t="s">
        <v>3388</v>
      </c>
      <c r="BN1818" s="334"/>
      <c r="BO1818" s="334" t="s">
        <v>3390</v>
      </c>
      <c r="BP1818" s="334"/>
      <c r="BQ1818" s="334" t="s">
        <v>3392</v>
      </c>
      <c r="BR1818" s="334"/>
      <c r="BS1818" s="334" t="s">
        <v>3394</v>
      </c>
      <c r="BT1818" s="334"/>
      <c r="BU1818" s="334" t="s">
        <v>3396</v>
      </c>
      <c r="BV1818" s="334"/>
      <c r="BW1818" s="334" t="s">
        <v>3398</v>
      </c>
      <c r="BX1818" s="334"/>
      <c r="BY1818" s="334" t="s">
        <v>3400</v>
      </c>
      <c r="BZ1818" s="334"/>
      <c r="CA1818" s="334" t="s">
        <v>3402</v>
      </c>
      <c r="CB1818" s="334"/>
      <c r="CC1818" s="334" t="s">
        <v>3404</v>
      </c>
      <c r="CD1818" s="334"/>
      <c r="CE1818" s="334" t="s">
        <v>3406</v>
      </c>
      <c r="CF1818" s="334"/>
      <c r="CG1818" s="334" t="s">
        <v>3408</v>
      </c>
      <c r="CH1818" s="334"/>
      <c r="CI1818" s="334" t="s">
        <v>3410</v>
      </c>
      <c r="CJ1818" s="334"/>
      <c r="CK1818" s="334" t="s">
        <v>3412</v>
      </c>
      <c r="CL1818" s="334"/>
      <c r="CM1818" s="334" t="s">
        <v>3414</v>
      </c>
      <c r="CN1818" s="334"/>
      <c r="CO1818" s="334" t="s">
        <v>3416</v>
      </c>
      <c r="CP1818" s="334"/>
      <c r="CQ1818" s="334" t="s">
        <v>3418</v>
      </c>
      <c r="CR1818" s="334"/>
      <c r="CS1818" s="334" t="s">
        <v>3420</v>
      </c>
      <c r="CT1818" s="334"/>
      <c r="CU1818" s="334" t="s">
        <v>3422</v>
      </c>
      <c r="CV1818" s="334"/>
      <c r="CW1818" s="334" t="s">
        <v>3424</v>
      </c>
      <c r="CX1818" s="335"/>
      <c r="CY1818" s="335"/>
      <c r="CZ1818" s="335"/>
      <c r="DA1818" s="335"/>
      <c r="DB1818" s="335"/>
      <c r="DC1818" s="335"/>
      <c r="DD1818" s="335"/>
      <c r="DE1818" s="335"/>
      <c r="DF1818" s="335"/>
      <c r="DG1818" s="335"/>
      <c r="DH1818" s="335"/>
      <c r="DI1818" s="335"/>
      <c r="DJ1818" s="335"/>
      <c r="DK1818" s="335"/>
      <c r="DL1818" s="335"/>
      <c r="DM1818" s="335"/>
      <c r="DN1818" s="335"/>
      <c r="DO1818" s="335"/>
      <c r="DP1818" s="335"/>
      <c r="DQ1818" s="335"/>
      <c r="DR1818" s="335"/>
      <c r="DS1818" s="335"/>
      <c r="DT1818" s="335"/>
      <c r="DU1818" s="335"/>
      <c r="DV1818" s="335"/>
      <c r="DW1818" s="335"/>
      <c r="DX1818" s="335"/>
      <c r="DY1818" s="335"/>
      <c r="DZ1818" s="335"/>
      <c r="EA1818" s="335"/>
      <c r="EB1818" s="335"/>
      <c r="EC1818" s="335"/>
      <c r="ED1818" s="335"/>
      <c r="EE1818" s="335"/>
      <c r="EF1818" s="335"/>
      <c r="EG1818" s="335"/>
      <c r="EH1818" s="335"/>
      <c r="EI1818" s="335"/>
      <c r="EJ1818" s="335"/>
      <c r="EK1818" s="335"/>
      <c r="EL1818" s="335"/>
      <c r="EM1818" s="335"/>
      <c r="EN1818" s="335"/>
      <c r="EO1818" s="335"/>
      <c r="EP1818" s="335"/>
      <c r="EQ1818" s="335"/>
      <c r="ER1818" s="335"/>
      <c r="ES1818" s="335"/>
      <c r="ET1818" s="335"/>
      <c r="EU1818" s="335"/>
      <c r="EV1818" s="335"/>
      <c r="EW1818" s="335"/>
      <c r="EX1818" s="335"/>
      <c r="EY1818" s="335"/>
      <c r="EZ1818" s="335"/>
      <c r="FA1818" s="335"/>
      <c r="FB1818" s="335"/>
      <c r="FC1818" s="335"/>
      <c r="FD1818" s="335"/>
      <c r="FE1818" s="335"/>
      <c r="FF1818" s="335"/>
      <c r="FG1818" s="335"/>
      <c r="FH1818" s="335"/>
      <c r="FI1818" s="335"/>
      <c r="FJ1818" s="335"/>
      <c r="FK1818" s="335"/>
      <c r="FL1818" s="335"/>
      <c r="FM1818" s="335"/>
      <c r="FN1818" s="335"/>
      <c r="FO1818" s="335"/>
      <c r="FP1818" s="335"/>
      <c r="FQ1818" s="335"/>
      <c r="FR1818" s="335"/>
      <c r="FS1818" s="335"/>
      <c r="FT1818" s="335"/>
      <c r="FU1818" s="335"/>
      <c r="FV1818" s="335"/>
      <c r="FW1818" s="335"/>
      <c r="FX1818" s="335"/>
      <c r="FY1818" s="335"/>
      <c r="FZ1818" s="335"/>
      <c r="GA1818" s="335"/>
      <c r="GB1818" s="335"/>
      <c r="GC1818" s="335"/>
      <c r="GD1818" s="335"/>
      <c r="GE1818" s="335"/>
      <c r="GF1818" s="335"/>
      <c r="GG1818" s="335"/>
      <c r="GH1818" s="335"/>
      <c r="GI1818" s="335"/>
      <c r="GJ1818" s="335"/>
      <c r="GK1818" s="335"/>
      <c r="GL1818" s="335"/>
      <c r="GM1818" s="335"/>
      <c r="GN1818" s="335"/>
      <c r="GO1818" s="335"/>
      <c r="GP1818" s="335"/>
      <c r="GQ1818" s="335"/>
      <c r="GR1818" s="335"/>
      <c r="GS1818" s="335"/>
      <c r="GT1818" s="335"/>
      <c r="GU1818" s="335"/>
      <c r="GV1818" s="335"/>
      <c r="GW1818" s="335"/>
      <c r="GX1818" s="335"/>
      <c r="GY1818" s="335"/>
      <c r="GZ1818" s="335"/>
      <c r="HA1818" s="335"/>
      <c r="HB1818" s="335"/>
      <c r="HC1818" s="335"/>
      <c r="HD1818" s="335"/>
      <c r="HE1818" s="335"/>
      <c r="HF1818" s="335"/>
      <c r="HG1818" s="335"/>
      <c r="HH1818" s="335"/>
      <c r="HI1818" s="335"/>
      <c r="HJ1818" s="335"/>
      <c r="HK1818" s="335"/>
      <c r="HL1818" s="335"/>
      <c r="HM1818" s="335"/>
      <c r="HN1818" s="335"/>
      <c r="HO1818" s="335"/>
      <c r="HP1818" s="335"/>
      <c r="HQ1818" s="335"/>
      <c r="HR1818" s="335"/>
      <c r="HS1818" s="335"/>
      <c r="HT1818" s="335"/>
      <c r="HU1818" s="335"/>
      <c r="HV1818" s="335"/>
      <c r="HW1818" s="335"/>
      <c r="HX1818" s="335"/>
      <c r="HY1818" s="335"/>
      <c r="HZ1818" s="335"/>
      <c r="IA1818" s="335"/>
      <c r="IB1818" s="335"/>
      <c r="IC1818" s="335"/>
      <c r="ID1818" s="335"/>
      <c r="IE1818" s="335"/>
      <c r="IF1818" s="335"/>
      <c r="IG1818" s="335"/>
      <c r="IH1818" s="335"/>
      <c r="II1818" s="335"/>
      <c r="IJ1818" s="335"/>
      <c r="IK1818" s="335"/>
      <c r="IL1818" s="335"/>
      <c r="IM1818" s="335"/>
      <c r="IN1818" s="335"/>
      <c r="IO1818" s="335"/>
      <c r="IP1818" s="335"/>
      <c r="IQ1818" s="335"/>
      <c r="IR1818" s="335"/>
      <c r="IS1818" s="335"/>
      <c r="IT1818" s="335"/>
      <c r="IU1818" s="335"/>
      <c r="IV1818" s="335"/>
    </row>
    <row r="1819" spans="1:256" s="332" customFormat="1" ht="13.5" customHeight="1" x14ac:dyDescent="0.2">
      <c r="A1819" s="334" t="s">
        <v>1778</v>
      </c>
      <c r="B1819" s="334"/>
      <c r="C1819" s="334"/>
      <c r="D1819" s="334" t="s">
        <v>1779</v>
      </c>
      <c r="E1819" s="334" t="s">
        <v>1780</v>
      </c>
      <c r="F1819" s="334" t="s">
        <v>1781</v>
      </c>
      <c r="G1819" s="334" t="s">
        <v>3330</v>
      </c>
      <c r="H1819" s="334" t="s">
        <v>3331</v>
      </c>
      <c r="I1819" s="334" t="s">
        <v>3332</v>
      </c>
      <c r="J1819" s="334" t="s">
        <v>3333</v>
      </c>
      <c r="K1819" s="334" t="s">
        <v>3334</v>
      </c>
      <c r="L1819" s="334" t="s">
        <v>3335</v>
      </c>
      <c r="M1819" s="334" t="s">
        <v>3336</v>
      </c>
      <c r="N1819" s="334" t="s">
        <v>3337</v>
      </c>
      <c r="O1819" s="334" t="s">
        <v>3338</v>
      </c>
      <c r="P1819" s="334" t="s">
        <v>3339</v>
      </c>
      <c r="Q1819" s="334" t="s">
        <v>3340</v>
      </c>
      <c r="R1819" s="334" t="s">
        <v>3341</v>
      </c>
      <c r="S1819" s="334" t="s">
        <v>3342</v>
      </c>
      <c r="T1819" s="334" t="s">
        <v>3343</v>
      </c>
      <c r="U1819" s="334" t="s">
        <v>3344</v>
      </c>
      <c r="V1819" s="334" t="s">
        <v>3345</v>
      </c>
      <c r="W1819" s="334" t="s">
        <v>3346</v>
      </c>
      <c r="X1819" s="334" t="s">
        <v>3347</v>
      </c>
      <c r="Y1819" s="334" t="s">
        <v>3348</v>
      </c>
      <c r="Z1819" s="334" t="s">
        <v>3349</v>
      </c>
      <c r="AA1819" s="334" t="s">
        <v>3350</v>
      </c>
      <c r="AB1819" s="334" t="s">
        <v>3351</v>
      </c>
      <c r="AC1819" s="334" t="s">
        <v>3352</v>
      </c>
      <c r="AD1819" s="334" t="s">
        <v>3353</v>
      </c>
      <c r="AE1819" s="334" t="s">
        <v>3354</v>
      </c>
      <c r="AF1819" s="334" t="s">
        <v>3355</v>
      </c>
      <c r="AG1819" s="334" t="s">
        <v>3356</v>
      </c>
      <c r="AH1819" s="334" t="s">
        <v>3357</v>
      </c>
      <c r="AI1819" s="334" t="s">
        <v>3358</v>
      </c>
      <c r="AJ1819" s="334" t="s">
        <v>3359</v>
      </c>
      <c r="AK1819" s="334" t="s">
        <v>3360</v>
      </c>
      <c r="AL1819" s="334" t="s">
        <v>3361</v>
      </c>
      <c r="AM1819" s="334" t="s">
        <v>3362</v>
      </c>
      <c r="AN1819" s="334" t="s">
        <v>3363</v>
      </c>
      <c r="AO1819" s="334" t="s">
        <v>3364</v>
      </c>
      <c r="AP1819" s="334" t="s">
        <v>3365</v>
      </c>
      <c r="AQ1819" s="334" t="s">
        <v>3366</v>
      </c>
      <c r="AR1819" s="334" t="s">
        <v>3367</v>
      </c>
      <c r="AS1819" s="334" t="s">
        <v>3368</v>
      </c>
      <c r="AT1819" s="334" t="s">
        <v>3369</v>
      </c>
      <c r="AU1819" s="334" t="s">
        <v>3370</v>
      </c>
      <c r="AV1819" s="334" t="s">
        <v>3371</v>
      </c>
      <c r="AW1819" s="334" t="s">
        <v>3372</v>
      </c>
      <c r="AX1819" s="334" t="s">
        <v>3373</v>
      </c>
      <c r="AY1819" s="334" t="s">
        <v>3374</v>
      </c>
      <c r="AZ1819" s="334" t="s">
        <v>3375</v>
      </c>
      <c r="BA1819" s="334" t="s">
        <v>3376</v>
      </c>
      <c r="BB1819" s="334" t="s">
        <v>3377</v>
      </c>
      <c r="BC1819" s="334" t="s">
        <v>3378</v>
      </c>
      <c r="BD1819" s="334" t="s">
        <v>3379</v>
      </c>
      <c r="BE1819" s="334" t="s">
        <v>3380</v>
      </c>
      <c r="BF1819" s="334" t="s">
        <v>3381</v>
      </c>
      <c r="BG1819" s="334" t="s">
        <v>3382</v>
      </c>
      <c r="BH1819" s="334" t="s">
        <v>3383</v>
      </c>
      <c r="BI1819" s="334" t="s">
        <v>3384</v>
      </c>
      <c r="BJ1819" s="334" t="s">
        <v>3385</v>
      </c>
      <c r="BK1819" s="334" t="s">
        <v>3386</v>
      </c>
      <c r="BL1819" s="334" t="s">
        <v>3387</v>
      </c>
      <c r="BM1819" s="334" t="s">
        <v>3388</v>
      </c>
      <c r="BN1819" s="334" t="s">
        <v>3389</v>
      </c>
      <c r="BO1819" s="334" t="s">
        <v>3390</v>
      </c>
      <c r="BP1819" s="334" t="s">
        <v>3391</v>
      </c>
      <c r="BQ1819" s="334" t="s">
        <v>3392</v>
      </c>
      <c r="BR1819" s="334" t="s">
        <v>3393</v>
      </c>
      <c r="BS1819" s="334" t="s">
        <v>3394</v>
      </c>
      <c r="BT1819" s="334" t="s">
        <v>3395</v>
      </c>
      <c r="BU1819" s="334" t="s">
        <v>3396</v>
      </c>
      <c r="BV1819" s="334" t="s">
        <v>3397</v>
      </c>
      <c r="BW1819" s="334" t="s">
        <v>3398</v>
      </c>
      <c r="BX1819" s="334" t="s">
        <v>3399</v>
      </c>
      <c r="BY1819" s="334" t="s">
        <v>3400</v>
      </c>
      <c r="BZ1819" s="334" t="s">
        <v>3401</v>
      </c>
      <c r="CA1819" s="334" t="s">
        <v>3402</v>
      </c>
      <c r="CB1819" s="334" t="s">
        <v>3403</v>
      </c>
      <c r="CC1819" s="334" t="s">
        <v>3404</v>
      </c>
      <c r="CD1819" s="334" t="s">
        <v>3405</v>
      </c>
      <c r="CE1819" s="334" t="s">
        <v>3406</v>
      </c>
      <c r="CF1819" s="334" t="s">
        <v>3407</v>
      </c>
      <c r="CG1819" s="334" t="s">
        <v>3408</v>
      </c>
      <c r="CH1819" s="334" t="s">
        <v>3409</v>
      </c>
      <c r="CI1819" s="334" t="s">
        <v>3410</v>
      </c>
      <c r="CJ1819" s="334" t="s">
        <v>3411</v>
      </c>
      <c r="CK1819" s="334" t="s">
        <v>3412</v>
      </c>
      <c r="CL1819" s="334" t="s">
        <v>3413</v>
      </c>
      <c r="CM1819" s="334" t="s">
        <v>3414</v>
      </c>
      <c r="CN1819" s="334" t="s">
        <v>3415</v>
      </c>
      <c r="CO1819" s="334" t="s">
        <v>3416</v>
      </c>
      <c r="CP1819" s="334" t="s">
        <v>3417</v>
      </c>
      <c r="CQ1819" s="334" t="s">
        <v>3418</v>
      </c>
      <c r="CR1819" s="334" t="s">
        <v>3419</v>
      </c>
      <c r="CS1819" s="334" t="s">
        <v>3420</v>
      </c>
      <c r="CT1819" s="334" t="s">
        <v>3421</v>
      </c>
      <c r="CU1819" s="334" t="s">
        <v>3422</v>
      </c>
      <c r="CV1819" s="334" t="s">
        <v>3423</v>
      </c>
      <c r="CW1819" s="334" t="s">
        <v>3424</v>
      </c>
      <c r="CX1819" s="335"/>
      <c r="CY1819" s="335"/>
      <c r="CZ1819" s="335"/>
      <c r="DA1819" s="335"/>
      <c r="DB1819" s="335"/>
      <c r="DC1819" s="335"/>
      <c r="DD1819" s="335"/>
      <c r="DE1819" s="335"/>
      <c r="DF1819" s="335"/>
      <c r="DG1819" s="335"/>
      <c r="DH1819" s="335"/>
      <c r="DI1819" s="335"/>
      <c r="DJ1819" s="335"/>
      <c r="DK1819" s="335"/>
      <c r="DL1819" s="335"/>
      <c r="DM1819" s="335"/>
      <c r="DN1819" s="335"/>
      <c r="DO1819" s="335"/>
      <c r="DP1819" s="335"/>
      <c r="DQ1819" s="335"/>
      <c r="DR1819" s="335"/>
      <c r="DS1819" s="335"/>
      <c r="DT1819" s="335"/>
      <c r="DU1819" s="335"/>
      <c r="DV1819" s="335"/>
      <c r="DW1819" s="335"/>
      <c r="DX1819" s="335"/>
      <c r="DY1819" s="335"/>
      <c r="DZ1819" s="335"/>
      <c r="EA1819" s="335"/>
      <c r="EB1819" s="335"/>
      <c r="EC1819" s="335"/>
      <c r="ED1819" s="335"/>
      <c r="EE1819" s="335"/>
      <c r="EF1819" s="335"/>
      <c r="EG1819" s="335"/>
      <c r="EH1819" s="335"/>
      <c r="EI1819" s="335"/>
      <c r="EJ1819" s="335"/>
      <c r="EK1819" s="335"/>
      <c r="EL1819" s="335"/>
      <c r="EM1819" s="335"/>
      <c r="EN1819" s="335"/>
      <c r="EO1819" s="335"/>
      <c r="EP1819" s="335"/>
      <c r="EQ1819" s="335"/>
      <c r="ER1819" s="335"/>
      <c r="ES1819" s="335"/>
      <c r="ET1819" s="335"/>
      <c r="EU1819" s="335"/>
      <c r="EV1819" s="335"/>
      <c r="EW1819" s="335"/>
      <c r="EX1819" s="335"/>
      <c r="EY1819" s="335"/>
      <c r="EZ1819" s="335"/>
      <c r="FA1819" s="335"/>
      <c r="FB1819" s="335"/>
      <c r="FC1819" s="335"/>
      <c r="FD1819" s="335"/>
      <c r="FE1819" s="335"/>
      <c r="FF1819" s="335"/>
      <c r="FG1819" s="335"/>
      <c r="FH1819" s="335"/>
      <c r="FI1819" s="335"/>
      <c r="FJ1819" s="335"/>
      <c r="FK1819" s="335"/>
      <c r="FL1819" s="335"/>
      <c r="FM1819" s="335"/>
      <c r="FN1819" s="335"/>
      <c r="FO1819" s="335"/>
      <c r="FP1819" s="335"/>
      <c r="FQ1819" s="335"/>
      <c r="FR1819" s="335"/>
      <c r="FS1819" s="335"/>
      <c r="FT1819" s="335"/>
      <c r="FU1819" s="335"/>
      <c r="FV1819" s="335"/>
      <c r="FW1819" s="335"/>
      <c r="FX1819" s="335"/>
      <c r="FY1819" s="335"/>
      <c r="FZ1819" s="335"/>
      <c r="GA1819" s="335"/>
      <c r="GB1819" s="335"/>
      <c r="GC1819" s="335"/>
      <c r="GD1819" s="335"/>
      <c r="GE1819" s="335"/>
      <c r="GF1819" s="335"/>
      <c r="GG1819" s="335"/>
      <c r="GH1819" s="335"/>
      <c r="GI1819" s="335"/>
      <c r="GJ1819" s="335"/>
      <c r="GK1819" s="335"/>
      <c r="GL1819" s="335"/>
      <c r="GM1819" s="335"/>
      <c r="GN1819" s="335"/>
      <c r="GO1819" s="335"/>
      <c r="GP1819" s="335"/>
      <c r="GQ1819" s="335"/>
      <c r="GR1819" s="335"/>
      <c r="GS1819" s="335"/>
      <c r="GT1819" s="335"/>
      <c r="GU1819" s="335"/>
      <c r="GV1819" s="335"/>
      <c r="GW1819" s="335"/>
      <c r="GX1819" s="335"/>
      <c r="GY1819" s="335"/>
      <c r="GZ1819" s="335"/>
      <c r="HA1819" s="335"/>
      <c r="HB1819" s="335"/>
      <c r="HC1819" s="335"/>
      <c r="HD1819" s="335"/>
      <c r="HE1819" s="335"/>
      <c r="HF1819" s="335"/>
      <c r="HG1819" s="335"/>
      <c r="HH1819" s="335"/>
      <c r="HI1819" s="335"/>
      <c r="HJ1819" s="335"/>
      <c r="HK1819" s="335"/>
      <c r="HL1819" s="335"/>
      <c r="HM1819" s="335"/>
      <c r="HN1819" s="335"/>
      <c r="HO1819" s="335"/>
      <c r="HP1819" s="335"/>
      <c r="HQ1819" s="335"/>
      <c r="HR1819" s="335"/>
      <c r="HS1819" s="335"/>
      <c r="HT1819" s="335"/>
      <c r="HU1819" s="335"/>
      <c r="HV1819" s="335"/>
      <c r="HW1819" s="335"/>
      <c r="HX1819" s="335"/>
      <c r="HY1819" s="335"/>
      <c r="HZ1819" s="335"/>
      <c r="IA1819" s="335"/>
      <c r="IB1819" s="335"/>
      <c r="IC1819" s="335"/>
      <c r="ID1819" s="335"/>
      <c r="IE1819" s="335"/>
      <c r="IF1819" s="335"/>
      <c r="IG1819" s="335"/>
      <c r="IH1819" s="335"/>
      <c r="II1819" s="335"/>
      <c r="IJ1819" s="335"/>
      <c r="IK1819" s="335"/>
      <c r="IL1819" s="335"/>
      <c r="IM1819" s="335"/>
      <c r="IN1819" s="335"/>
      <c r="IO1819" s="335"/>
      <c r="IP1819" s="335"/>
      <c r="IQ1819" s="335"/>
      <c r="IR1819" s="335"/>
      <c r="IS1819" s="335"/>
      <c r="IT1819" s="335"/>
      <c r="IU1819" s="335"/>
      <c r="IV1819" s="335"/>
    </row>
    <row r="1820" spans="1:256" s="332" customFormat="1" ht="13.5" customHeight="1" x14ac:dyDescent="0.2">
      <c r="A1820" s="346" t="s">
        <v>1778</v>
      </c>
      <c r="B1820" s="346"/>
      <c r="C1820" s="346"/>
      <c r="D1820" s="346" t="s">
        <v>1779</v>
      </c>
      <c r="E1820" s="346" t="s">
        <v>1780</v>
      </c>
      <c r="F1820" s="346" t="s">
        <v>1781</v>
      </c>
      <c r="G1820" s="346" t="s">
        <v>3330</v>
      </c>
      <c r="H1820" s="346" t="s">
        <v>3331</v>
      </c>
      <c r="I1820" s="346" t="s">
        <v>3332</v>
      </c>
      <c r="J1820" s="346" t="s">
        <v>3333</v>
      </c>
      <c r="K1820" s="346" t="s">
        <v>3334</v>
      </c>
      <c r="L1820" s="346" t="s">
        <v>3335</v>
      </c>
      <c r="M1820" s="346" t="s">
        <v>3336</v>
      </c>
      <c r="N1820" s="346" t="s">
        <v>3337</v>
      </c>
      <c r="O1820" s="346" t="s">
        <v>3338</v>
      </c>
      <c r="P1820" s="346" t="s">
        <v>3339</v>
      </c>
      <c r="Q1820" s="346" t="s">
        <v>3340</v>
      </c>
      <c r="R1820" s="346" t="s">
        <v>3341</v>
      </c>
      <c r="S1820" s="346" t="s">
        <v>3342</v>
      </c>
      <c r="T1820" s="346" t="s">
        <v>3343</v>
      </c>
      <c r="U1820" s="346" t="s">
        <v>3344</v>
      </c>
      <c r="V1820" s="346" t="s">
        <v>3345</v>
      </c>
      <c r="W1820" s="346" t="s">
        <v>3346</v>
      </c>
      <c r="X1820" s="346" t="s">
        <v>3347</v>
      </c>
      <c r="Y1820" s="346" t="s">
        <v>3348</v>
      </c>
      <c r="Z1820" s="346" t="s">
        <v>3961</v>
      </c>
      <c r="AA1820" s="346" t="s">
        <v>3960</v>
      </c>
      <c r="AB1820" s="346" t="s">
        <v>3351</v>
      </c>
      <c r="AC1820" s="346" t="s">
        <v>3352</v>
      </c>
      <c r="AD1820" s="346" t="s">
        <v>3353</v>
      </c>
      <c r="AE1820" s="346" t="s">
        <v>3354</v>
      </c>
      <c r="AF1820" s="346" t="s">
        <v>3355</v>
      </c>
      <c r="AG1820" s="346" t="s">
        <v>3356</v>
      </c>
      <c r="AH1820" s="346" t="s">
        <v>3357</v>
      </c>
      <c r="AI1820" s="346" t="s">
        <v>3358</v>
      </c>
      <c r="AJ1820" s="346" t="s">
        <v>3359</v>
      </c>
      <c r="AK1820" s="346" t="s">
        <v>3360</v>
      </c>
      <c r="AL1820" s="346" t="s">
        <v>3361</v>
      </c>
      <c r="AM1820" s="346" t="s">
        <v>3362</v>
      </c>
      <c r="AN1820" s="346" t="s">
        <v>3363</v>
      </c>
      <c r="AO1820" s="346" t="s">
        <v>3364</v>
      </c>
      <c r="AP1820" s="346" t="s">
        <v>3365</v>
      </c>
      <c r="AQ1820" s="346" t="s">
        <v>3366</v>
      </c>
      <c r="AR1820" s="346" t="s">
        <v>3367</v>
      </c>
      <c r="AS1820" s="346" t="s">
        <v>3368</v>
      </c>
      <c r="AT1820" s="346" t="s">
        <v>3369</v>
      </c>
      <c r="AU1820" s="346" t="s">
        <v>3370</v>
      </c>
      <c r="AV1820" s="346" t="s">
        <v>3371</v>
      </c>
      <c r="AW1820" s="346" t="s">
        <v>3372</v>
      </c>
      <c r="AX1820" s="346" t="s">
        <v>3373</v>
      </c>
      <c r="AY1820" s="346" t="s">
        <v>3374</v>
      </c>
      <c r="AZ1820" s="346" t="s">
        <v>3375</v>
      </c>
      <c r="BA1820" s="346" t="s">
        <v>3376</v>
      </c>
      <c r="BB1820" s="346" t="s">
        <v>3377</v>
      </c>
      <c r="BC1820" s="346" t="s">
        <v>3378</v>
      </c>
      <c r="BD1820" s="346" t="s">
        <v>3379</v>
      </c>
      <c r="BE1820" s="346" t="s">
        <v>3380</v>
      </c>
      <c r="BF1820" s="346" t="s">
        <v>3381</v>
      </c>
      <c r="BG1820" s="346" t="s">
        <v>3382</v>
      </c>
      <c r="BH1820" s="346" t="s">
        <v>3383</v>
      </c>
      <c r="BI1820" s="346" t="s">
        <v>3384</v>
      </c>
      <c r="BJ1820" s="346" t="s">
        <v>3385</v>
      </c>
      <c r="BK1820" s="346" t="s">
        <v>3386</v>
      </c>
      <c r="BL1820" s="346" t="s">
        <v>3387</v>
      </c>
      <c r="BM1820" s="346" t="s">
        <v>3388</v>
      </c>
      <c r="BN1820" s="346" t="s">
        <v>3389</v>
      </c>
      <c r="BO1820" s="346" t="s">
        <v>3390</v>
      </c>
      <c r="BP1820" s="346" t="s">
        <v>3391</v>
      </c>
      <c r="BQ1820" s="346" t="s">
        <v>3392</v>
      </c>
      <c r="BR1820" s="346" t="s">
        <v>3393</v>
      </c>
      <c r="BS1820" s="346" t="s">
        <v>3394</v>
      </c>
      <c r="BT1820" s="346" t="s">
        <v>3395</v>
      </c>
      <c r="BU1820" s="346" t="s">
        <v>3396</v>
      </c>
      <c r="BV1820" s="346" t="s">
        <v>3397</v>
      </c>
      <c r="BW1820" s="346" t="s">
        <v>3398</v>
      </c>
      <c r="BX1820" s="346" t="s">
        <v>3399</v>
      </c>
      <c r="BY1820" s="346" t="s">
        <v>3400</v>
      </c>
      <c r="BZ1820" s="346" t="s">
        <v>3401</v>
      </c>
      <c r="CA1820" s="346" t="s">
        <v>3402</v>
      </c>
      <c r="CB1820" s="346" t="s">
        <v>3403</v>
      </c>
      <c r="CC1820" s="346" t="s">
        <v>3404</v>
      </c>
      <c r="CD1820" s="346" t="s">
        <v>3405</v>
      </c>
      <c r="CE1820" s="346" t="s">
        <v>3406</v>
      </c>
      <c r="CF1820" s="346" t="s">
        <v>3407</v>
      </c>
      <c r="CG1820" s="346" t="s">
        <v>3408</v>
      </c>
      <c r="CH1820" s="346" t="s">
        <v>3409</v>
      </c>
      <c r="CI1820" s="346" t="s">
        <v>3410</v>
      </c>
      <c r="CJ1820" s="346" t="s">
        <v>3411</v>
      </c>
      <c r="CK1820" s="346" t="s">
        <v>3412</v>
      </c>
      <c r="CL1820" s="346" t="s">
        <v>3413</v>
      </c>
      <c r="CM1820" s="346" t="s">
        <v>3414</v>
      </c>
      <c r="CN1820" s="346" t="s">
        <v>3415</v>
      </c>
      <c r="CO1820" s="346" t="s">
        <v>3416</v>
      </c>
      <c r="CP1820" s="346" t="s">
        <v>3417</v>
      </c>
      <c r="CQ1820" s="346" t="s">
        <v>3418</v>
      </c>
      <c r="CR1820" s="346" t="s">
        <v>3419</v>
      </c>
      <c r="CS1820" s="346" t="s">
        <v>3420</v>
      </c>
      <c r="CT1820" s="346" t="s">
        <v>3421</v>
      </c>
      <c r="CU1820" s="346" t="s">
        <v>3422</v>
      </c>
      <c r="CV1820" s="346" t="s">
        <v>3423</v>
      </c>
      <c r="CW1820" s="346" t="s">
        <v>3424</v>
      </c>
      <c r="CX1820" s="347"/>
      <c r="CY1820" s="347"/>
      <c r="CZ1820" s="347"/>
      <c r="DA1820" s="347"/>
      <c r="DB1820" s="347"/>
      <c r="DC1820" s="347"/>
      <c r="DD1820" s="347"/>
      <c r="DE1820" s="347"/>
      <c r="DF1820" s="347"/>
      <c r="DG1820" s="347"/>
      <c r="DH1820" s="347"/>
      <c r="DI1820" s="347"/>
      <c r="DJ1820" s="347"/>
      <c r="DK1820" s="347"/>
      <c r="DL1820" s="347"/>
      <c r="DM1820" s="347"/>
      <c r="DN1820" s="347"/>
      <c r="DO1820" s="347"/>
      <c r="DP1820" s="347"/>
      <c r="DQ1820" s="347"/>
      <c r="DR1820" s="347"/>
      <c r="DS1820" s="347"/>
      <c r="DT1820" s="347"/>
      <c r="DU1820" s="347"/>
      <c r="DV1820" s="347"/>
      <c r="DW1820" s="347"/>
      <c r="DX1820" s="347"/>
      <c r="DY1820" s="347"/>
      <c r="DZ1820" s="347"/>
      <c r="EA1820" s="347"/>
      <c r="EB1820" s="347"/>
      <c r="EC1820" s="347"/>
      <c r="ED1820" s="347"/>
      <c r="EE1820" s="347"/>
      <c r="EF1820" s="347"/>
      <c r="EG1820" s="347"/>
      <c r="EH1820" s="347"/>
      <c r="EI1820" s="347"/>
      <c r="EJ1820" s="347"/>
      <c r="EK1820" s="347"/>
      <c r="EL1820" s="347"/>
      <c r="EM1820" s="347"/>
      <c r="EN1820" s="347"/>
      <c r="EO1820" s="347"/>
      <c r="EP1820" s="347"/>
      <c r="EQ1820" s="347"/>
      <c r="ER1820" s="347"/>
      <c r="ES1820" s="347"/>
      <c r="ET1820" s="347"/>
      <c r="EU1820" s="347"/>
      <c r="EV1820" s="347"/>
      <c r="EW1820" s="347"/>
      <c r="EX1820" s="347"/>
      <c r="EY1820" s="347"/>
      <c r="EZ1820" s="347"/>
      <c r="FA1820" s="347"/>
      <c r="FB1820" s="347"/>
      <c r="FC1820" s="347"/>
      <c r="FD1820" s="347"/>
      <c r="FE1820" s="347"/>
      <c r="FF1820" s="347"/>
      <c r="FG1820" s="347"/>
      <c r="FH1820" s="347"/>
      <c r="FI1820" s="347"/>
      <c r="FJ1820" s="347"/>
      <c r="FK1820" s="347"/>
      <c r="FL1820" s="347"/>
      <c r="FM1820" s="347"/>
      <c r="FN1820" s="347"/>
      <c r="FO1820" s="347"/>
      <c r="FP1820" s="347"/>
      <c r="FQ1820" s="347"/>
      <c r="FR1820" s="347"/>
      <c r="FS1820" s="347"/>
      <c r="FT1820" s="347"/>
      <c r="FU1820" s="347"/>
      <c r="FV1820" s="347"/>
      <c r="FW1820" s="347"/>
      <c r="FX1820" s="347"/>
      <c r="FY1820" s="347"/>
      <c r="FZ1820" s="347"/>
      <c r="GA1820" s="347"/>
      <c r="GB1820" s="347"/>
      <c r="GC1820" s="347"/>
      <c r="GD1820" s="347"/>
      <c r="GE1820" s="347"/>
      <c r="GF1820" s="347"/>
      <c r="GG1820" s="347"/>
      <c r="GH1820" s="347"/>
      <c r="GI1820" s="347"/>
      <c r="GJ1820" s="347"/>
      <c r="GK1820" s="347"/>
      <c r="GL1820" s="347"/>
      <c r="GM1820" s="347"/>
      <c r="GN1820" s="347"/>
      <c r="GO1820" s="347"/>
      <c r="GP1820" s="347"/>
      <c r="GQ1820" s="347"/>
      <c r="GR1820" s="347"/>
      <c r="GS1820" s="347"/>
      <c r="GT1820" s="347"/>
      <c r="GU1820" s="347"/>
      <c r="GV1820" s="347"/>
      <c r="GW1820" s="347"/>
      <c r="GX1820" s="347"/>
      <c r="GY1820" s="347"/>
      <c r="GZ1820" s="347"/>
      <c r="HA1820" s="347"/>
      <c r="HB1820" s="347"/>
      <c r="HC1820" s="347"/>
      <c r="HD1820" s="347"/>
      <c r="HE1820" s="347"/>
      <c r="HF1820" s="347"/>
      <c r="HG1820" s="347"/>
      <c r="HH1820" s="347"/>
      <c r="HI1820" s="347"/>
      <c r="HJ1820" s="347"/>
      <c r="HK1820" s="347"/>
      <c r="HL1820" s="347"/>
      <c r="HM1820" s="347"/>
      <c r="HN1820" s="347"/>
      <c r="HO1820" s="347"/>
      <c r="HP1820" s="347"/>
      <c r="HQ1820" s="347"/>
      <c r="HR1820" s="347"/>
      <c r="HS1820" s="347"/>
      <c r="HT1820" s="347"/>
      <c r="HU1820" s="347"/>
      <c r="HV1820" s="347"/>
      <c r="HW1820" s="347"/>
      <c r="HX1820" s="347"/>
      <c r="HY1820" s="347"/>
      <c r="HZ1820" s="347"/>
      <c r="IA1820" s="347"/>
      <c r="IB1820" s="347"/>
      <c r="IC1820" s="347"/>
      <c r="ID1820" s="347"/>
      <c r="IE1820" s="347"/>
      <c r="IF1820" s="347"/>
      <c r="IG1820" s="347"/>
      <c r="IH1820" s="347"/>
      <c r="II1820" s="347"/>
      <c r="IJ1820" s="347"/>
      <c r="IK1820" s="347"/>
      <c r="IL1820" s="347"/>
      <c r="IM1820" s="347"/>
      <c r="IN1820" s="347"/>
      <c r="IO1820" s="347"/>
      <c r="IP1820" s="347"/>
      <c r="IQ1820" s="347"/>
      <c r="IR1820" s="347"/>
      <c r="IS1820" s="347"/>
      <c r="IT1820" s="347"/>
      <c r="IU1820" s="347"/>
      <c r="IV1820" s="347"/>
    </row>
    <row r="1821" spans="1:256" s="332" customFormat="1" ht="13.5" customHeight="1" x14ac:dyDescent="0.2">
      <c r="A1821" s="346" t="s">
        <v>1778</v>
      </c>
      <c r="B1821" s="346"/>
      <c r="C1821" s="346"/>
      <c r="D1821" s="346" t="s">
        <v>1779</v>
      </c>
      <c r="E1821" s="346" t="s">
        <v>1780</v>
      </c>
      <c r="F1821" s="346" t="s">
        <v>1781</v>
      </c>
      <c r="G1821" s="346" t="s">
        <v>3330</v>
      </c>
      <c r="H1821" s="346" t="s">
        <v>3331</v>
      </c>
      <c r="I1821" s="346" t="s">
        <v>3332</v>
      </c>
      <c r="J1821" s="346" t="s">
        <v>3333</v>
      </c>
      <c r="K1821" s="346" t="s">
        <v>3334</v>
      </c>
      <c r="L1821" s="346" t="s">
        <v>3335</v>
      </c>
      <c r="M1821" s="346" t="s">
        <v>3336</v>
      </c>
      <c r="N1821" s="346" t="s">
        <v>3337</v>
      </c>
      <c r="O1821" s="346" t="s">
        <v>3338</v>
      </c>
      <c r="P1821" s="346" t="s">
        <v>3339</v>
      </c>
      <c r="Q1821" s="346" t="s">
        <v>3340</v>
      </c>
      <c r="R1821" s="346" t="s">
        <v>3341</v>
      </c>
      <c r="S1821" s="346" t="s">
        <v>3342</v>
      </c>
      <c r="T1821" s="346" t="s">
        <v>3343</v>
      </c>
      <c r="U1821" s="346" t="s">
        <v>3344</v>
      </c>
      <c r="V1821" s="346" t="s">
        <v>3345</v>
      </c>
      <c r="W1821" s="346" t="s">
        <v>3346</v>
      </c>
      <c r="X1821" s="346" t="s">
        <v>3347</v>
      </c>
      <c r="Y1821" s="346" t="s">
        <v>3348</v>
      </c>
      <c r="Z1821" s="346" t="s">
        <v>3961</v>
      </c>
      <c r="AA1821" s="346" t="s">
        <v>3960</v>
      </c>
      <c r="AB1821" s="346" t="s">
        <v>3351</v>
      </c>
      <c r="AC1821" s="346" t="s">
        <v>3352</v>
      </c>
      <c r="AD1821" s="346" t="s">
        <v>3353</v>
      </c>
      <c r="AE1821" s="346" t="s">
        <v>3354</v>
      </c>
      <c r="AF1821" s="346" t="s">
        <v>3355</v>
      </c>
      <c r="AG1821" s="346" t="s">
        <v>3356</v>
      </c>
      <c r="AH1821" s="346" t="s">
        <v>3357</v>
      </c>
      <c r="AI1821" s="346" t="s">
        <v>3358</v>
      </c>
      <c r="AJ1821" s="346" t="s">
        <v>3359</v>
      </c>
      <c r="AK1821" s="346" t="s">
        <v>3360</v>
      </c>
      <c r="AL1821" s="346" t="s">
        <v>3361</v>
      </c>
      <c r="AM1821" s="346" t="s">
        <v>3362</v>
      </c>
      <c r="AN1821" s="346" t="s">
        <v>3363</v>
      </c>
      <c r="AO1821" s="346" t="s">
        <v>3364</v>
      </c>
      <c r="AP1821" s="346" t="s">
        <v>3365</v>
      </c>
      <c r="AQ1821" s="346" t="s">
        <v>3366</v>
      </c>
      <c r="AR1821" s="346" t="s">
        <v>3367</v>
      </c>
      <c r="AS1821" s="346" t="s">
        <v>3368</v>
      </c>
      <c r="AT1821" s="346" t="s">
        <v>3369</v>
      </c>
      <c r="AU1821" s="346" t="s">
        <v>3370</v>
      </c>
      <c r="AV1821" s="346" t="s">
        <v>3371</v>
      </c>
      <c r="AW1821" s="346" t="s">
        <v>3372</v>
      </c>
      <c r="AX1821" s="346" t="s">
        <v>3373</v>
      </c>
      <c r="AY1821" s="346" t="s">
        <v>3374</v>
      </c>
      <c r="AZ1821" s="346" t="s">
        <v>3375</v>
      </c>
      <c r="BA1821" s="346" t="s">
        <v>3376</v>
      </c>
      <c r="BB1821" s="346" t="s">
        <v>3377</v>
      </c>
      <c r="BC1821" s="346" t="s">
        <v>3378</v>
      </c>
      <c r="BD1821" s="346" t="s">
        <v>3379</v>
      </c>
      <c r="BE1821" s="346" t="s">
        <v>3380</v>
      </c>
      <c r="BF1821" s="346" t="s">
        <v>3381</v>
      </c>
      <c r="BG1821" s="346" t="s">
        <v>3382</v>
      </c>
      <c r="BH1821" s="346" t="s">
        <v>3383</v>
      </c>
      <c r="BI1821" s="346" t="s">
        <v>3384</v>
      </c>
      <c r="BJ1821" s="346" t="s">
        <v>3385</v>
      </c>
      <c r="BK1821" s="346" t="s">
        <v>3386</v>
      </c>
      <c r="BL1821" s="346" t="s">
        <v>3387</v>
      </c>
      <c r="BM1821" s="346" t="s">
        <v>3388</v>
      </c>
      <c r="BN1821" s="346" t="s">
        <v>3389</v>
      </c>
      <c r="BO1821" s="346" t="s">
        <v>3390</v>
      </c>
      <c r="BP1821" s="346" t="s">
        <v>3391</v>
      </c>
      <c r="BQ1821" s="346" t="s">
        <v>3392</v>
      </c>
      <c r="BR1821" s="346" t="s">
        <v>3393</v>
      </c>
      <c r="BS1821" s="346" t="s">
        <v>3394</v>
      </c>
      <c r="BT1821" s="346" t="s">
        <v>3395</v>
      </c>
      <c r="BU1821" s="346" t="s">
        <v>3396</v>
      </c>
      <c r="BV1821" s="346" t="s">
        <v>3397</v>
      </c>
      <c r="BW1821" s="346" t="s">
        <v>3398</v>
      </c>
      <c r="BX1821" s="346" t="s">
        <v>3399</v>
      </c>
      <c r="BY1821" s="346" t="s">
        <v>3400</v>
      </c>
      <c r="BZ1821" s="346" t="s">
        <v>3401</v>
      </c>
      <c r="CA1821" s="346" t="s">
        <v>3402</v>
      </c>
      <c r="CB1821" s="346" t="s">
        <v>3403</v>
      </c>
      <c r="CC1821" s="346" t="s">
        <v>3404</v>
      </c>
      <c r="CD1821" s="346" t="s">
        <v>3405</v>
      </c>
      <c r="CE1821" s="346" t="s">
        <v>3406</v>
      </c>
      <c r="CF1821" s="346" t="s">
        <v>3407</v>
      </c>
      <c r="CG1821" s="346" t="s">
        <v>3408</v>
      </c>
      <c r="CH1821" s="346" t="s">
        <v>3409</v>
      </c>
      <c r="CI1821" s="346" t="s">
        <v>3410</v>
      </c>
      <c r="CJ1821" s="346" t="s">
        <v>3411</v>
      </c>
      <c r="CK1821" s="346" t="s">
        <v>3412</v>
      </c>
      <c r="CL1821" s="346" t="s">
        <v>3413</v>
      </c>
      <c r="CM1821" s="346" t="s">
        <v>3414</v>
      </c>
      <c r="CN1821" s="346" t="s">
        <v>3415</v>
      </c>
      <c r="CO1821" s="346" t="s">
        <v>3416</v>
      </c>
      <c r="CP1821" s="346" t="s">
        <v>3417</v>
      </c>
      <c r="CQ1821" s="346" t="s">
        <v>3418</v>
      </c>
      <c r="CR1821" s="346" t="s">
        <v>3419</v>
      </c>
      <c r="CS1821" s="346" t="s">
        <v>3420</v>
      </c>
      <c r="CT1821" s="346" t="s">
        <v>3421</v>
      </c>
      <c r="CU1821" s="346" t="s">
        <v>3422</v>
      </c>
      <c r="CV1821" s="346" t="s">
        <v>3423</v>
      </c>
      <c r="CW1821" s="346" t="s">
        <v>3424</v>
      </c>
      <c r="CX1821" s="347"/>
      <c r="CY1821" s="347"/>
      <c r="CZ1821" s="347"/>
      <c r="DA1821" s="347"/>
      <c r="DB1821" s="347"/>
      <c r="DC1821" s="347"/>
      <c r="DD1821" s="347"/>
      <c r="DE1821" s="347"/>
      <c r="DF1821" s="347"/>
      <c r="DG1821" s="347"/>
      <c r="DH1821" s="347"/>
      <c r="DI1821" s="347"/>
      <c r="DJ1821" s="347"/>
      <c r="DK1821" s="347"/>
      <c r="DL1821" s="347"/>
      <c r="DM1821" s="347"/>
      <c r="DN1821" s="347"/>
      <c r="DO1821" s="347"/>
      <c r="DP1821" s="347"/>
      <c r="DQ1821" s="347"/>
      <c r="DR1821" s="347"/>
      <c r="DS1821" s="347"/>
      <c r="DT1821" s="347"/>
      <c r="DU1821" s="347"/>
      <c r="DV1821" s="347"/>
      <c r="DW1821" s="347"/>
      <c r="DX1821" s="347"/>
      <c r="DY1821" s="347"/>
      <c r="DZ1821" s="347"/>
      <c r="EA1821" s="347"/>
      <c r="EB1821" s="347"/>
      <c r="EC1821" s="347"/>
      <c r="ED1821" s="347"/>
      <c r="EE1821" s="347"/>
      <c r="EF1821" s="347"/>
      <c r="EG1821" s="347"/>
      <c r="EH1821" s="347"/>
      <c r="EI1821" s="347"/>
      <c r="EJ1821" s="347"/>
      <c r="EK1821" s="347"/>
      <c r="EL1821" s="347"/>
      <c r="EM1821" s="347"/>
      <c r="EN1821" s="347"/>
      <c r="EO1821" s="347"/>
      <c r="EP1821" s="347"/>
      <c r="EQ1821" s="347"/>
      <c r="ER1821" s="347"/>
      <c r="ES1821" s="347"/>
      <c r="ET1821" s="347"/>
      <c r="EU1821" s="347"/>
      <c r="EV1821" s="347"/>
      <c r="EW1821" s="347"/>
      <c r="EX1821" s="347"/>
      <c r="EY1821" s="347"/>
      <c r="EZ1821" s="347"/>
      <c r="FA1821" s="347"/>
      <c r="FB1821" s="347"/>
      <c r="FC1821" s="347"/>
      <c r="FD1821" s="347"/>
      <c r="FE1821" s="347"/>
      <c r="FF1821" s="347"/>
      <c r="FG1821" s="347"/>
      <c r="FH1821" s="347"/>
      <c r="FI1821" s="347"/>
      <c r="FJ1821" s="347"/>
      <c r="FK1821" s="347"/>
      <c r="FL1821" s="347"/>
      <c r="FM1821" s="347"/>
      <c r="FN1821" s="347"/>
      <c r="FO1821" s="347"/>
      <c r="FP1821" s="347"/>
      <c r="FQ1821" s="347"/>
      <c r="FR1821" s="347"/>
      <c r="FS1821" s="347"/>
      <c r="FT1821" s="347"/>
      <c r="FU1821" s="347"/>
      <c r="FV1821" s="347"/>
      <c r="FW1821" s="347"/>
      <c r="FX1821" s="347"/>
      <c r="FY1821" s="347"/>
      <c r="FZ1821" s="347"/>
      <c r="GA1821" s="347"/>
      <c r="GB1821" s="347"/>
      <c r="GC1821" s="347"/>
      <c r="GD1821" s="347"/>
      <c r="GE1821" s="347"/>
      <c r="GF1821" s="347"/>
      <c r="GG1821" s="347"/>
      <c r="GH1821" s="347"/>
      <c r="GI1821" s="347"/>
      <c r="GJ1821" s="347"/>
      <c r="GK1821" s="347"/>
      <c r="GL1821" s="347"/>
      <c r="GM1821" s="347"/>
      <c r="GN1821" s="347"/>
      <c r="GO1821" s="347"/>
      <c r="GP1821" s="347"/>
      <c r="GQ1821" s="347"/>
      <c r="GR1821" s="347"/>
      <c r="GS1821" s="347"/>
      <c r="GT1821" s="347"/>
      <c r="GU1821" s="347"/>
      <c r="GV1821" s="347"/>
      <c r="GW1821" s="347"/>
      <c r="GX1821" s="347"/>
      <c r="GY1821" s="347"/>
      <c r="GZ1821" s="347"/>
      <c r="HA1821" s="347"/>
      <c r="HB1821" s="347"/>
      <c r="HC1821" s="347"/>
      <c r="HD1821" s="347"/>
      <c r="HE1821" s="347"/>
      <c r="HF1821" s="347"/>
      <c r="HG1821" s="347"/>
      <c r="HH1821" s="347"/>
      <c r="HI1821" s="347"/>
      <c r="HJ1821" s="347"/>
      <c r="HK1821" s="347"/>
      <c r="HL1821" s="347"/>
      <c r="HM1821" s="347"/>
      <c r="HN1821" s="347"/>
      <c r="HO1821" s="347"/>
      <c r="HP1821" s="347"/>
      <c r="HQ1821" s="347"/>
      <c r="HR1821" s="347"/>
      <c r="HS1821" s="347"/>
      <c r="HT1821" s="347"/>
      <c r="HU1821" s="347"/>
      <c r="HV1821" s="347"/>
      <c r="HW1821" s="347"/>
      <c r="HX1821" s="347"/>
      <c r="HY1821" s="347"/>
      <c r="HZ1821" s="347"/>
      <c r="IA1821" s="347"/>
      <c r="IB1821" s="347"/>
      <c r="IC1821" s="347"/>
      <c r="ID1821" s="347"/>
      <c r="IE1821" s="347"/>
      <c r="IF1821" s="347"/>
      <c r="IG1821" s="347"/>
      <c r="IH1821" s="347"/>
      <c r="II1821" s="347"/>
      <c r="IJ1821" s="347"/>
      <c r="IK1821" s="347"/>
      <c r="IL1821" s="347"/>
      <c r="IM1821" s="347"/>
      <c r="IN1821" s="347"/>
      <c r="IO1821" s="347"/>
      <c r="IP1821" s="347"/>
      <c r="IQ1821" s="347"/>
      <c r="IR1821" s="347"/>
      <c r="IS1821" s="347"/>
      <c r="IT1821" s="347"/>
      <c r="IU1821" s="347"/>
      <c r="IV1821" s="347"/>
    </row>
    <row r="1822" spans="1:256" s="332" customFormat="1" ht="13.5" customHeight="1" x14ac:dyDescent="0.2">
      <c r="A1822" s="348" t="s">
        <v>1778</v>
      </c>
      <c r="B1822" s="348"/>
      <c r="C1822" s="348"/>
      <c r="D1822" s="348" t="s">
        <v>1779</v>
      </c>
      <c r="E1822" s="348" t="s">
        <v>1780</v>
      </c>
      <c r="F1822" s="348" t="s">
        <v>1781</v>
      </c>
      <c r="G1822" s="348" t="s">
        <v>3330</v>
      </c>
      <c r="H1822" s="348" t="s">
        <v>3331</v>
      </c>
      <c r="I1822" s="348" t="s">
        <v>3332</v>
      </c>
      <c r="J1822" s="348" t="s">
        <v>3333</v>
      </c>
      <c r="K1822" s="348" t="s">
        <v>3334</v>
      </c>
      <c r="L1822" s="348" t="s">
        <v>3335</v>
      </c>
      <c r="M1822" s="348" t="s">
        <v>3336</v>
      </c>
      <c r="N1822" s="348" t="s">
        <v>3337</v>
      </c>
      <c r="O1822" s="348" t="s">
        <v>3338</v>
      </c>
      <c r="P1822" s="348" t="s">
        <v>3339</v>
      </c>
      <c r="Q1822" s="348" t="s">
        <v>3340</v>
      </c>
      <c r="R1822" s="348" t="s">
        <v>3341</v>
      </c>
      <c r="S1822" s="348" t="s">
        <v>3342</v>
      </c>
      <c r="T1822" s="348" t="s">
        <v>3343</v>
      </c>
      <c r="U1822" s="348" t="s">
        <v>3344</v>
      </c>
      <c r="V1822" s="348" t="s">
        <v>3345</v>
      </c>
      <c r="W1822" s="348" t="s">
        <v>3346</v>
      </c>
      <c r="X1822" s="348" t="s">
        <v>3347</v>
      </c>
      <c r="Y1822" s="348" t="s">
        <v>3348</v>
      </c>
      <c r="Z1822" s="348" t="s">
        <v>3961</v>
      </c>
      <c r="AA1822" s="348" t="s">
        <v>3960</v>
      </c>
      <c r="AB1822" s="348" t="s">
        <v>3351</v>
      </c>
      <c r="AC1822" s="348" t="s">
        <v>3352</v>
      </c>
      <c r="AD1822" s="348" t="s">
        <v>3353</v>
      </c>
      <c r="AE1822" s="348" t="s">
        <v>3354</v>
      </c>
      <c r="AF1822" s="348" t="s">
        <v>3355</v>
      </c>
      <c r="AG1822" s="348" t="s">
        <v>3356</v>
      </c>
      <c r="AH1822" s="348" t="s">
        <v>3357</v>
      </c>
      <c r="AI1822" s="348" t="s">
        <v>3358</v>
      </c>
      <c r="AJ1822" s="348" t="s">
        <v>3359</v>
      </c>
      <c r="AK1822" s="348" t="s">
        <v>3360</v>
      </c>
      <c r="AL1822" s="348" t="s">
        <v>3361</v>
      </c>
      <c r="AM1822" s="348" t="s">
        <v>3362</v>
      </c>
      <c r="AN1822" s="348" t="s">
        <v>3363</v>
      </c>
      <c r="AO1822" s="348" t="s">
        <v>3364</v>
      </c>
      <c r="AP1822" s="348" t="s">
        <v>3365</v>
      </c>
      <c r="AQ1822" s="348" t="s">
        <v>3366</v>
      </c>
      <c r="AR1822" s="348" t="s">
        <v>3367</v>
      </c>
      <c r="AS1822" s="348" t="s">
        <v>3368</v>
      </c>
      <c r="AT1822" s="348" t="s">
        <v>3369</v>
      </c>
      <c r="AU1822" s="348" t="s">
        <v>3370</v>
      </c>
      <c r="AV1822" s="348" t="s">
        <v>3371</v>
      </c>
      <c r="AW1822" s="348" t="s">
        <v>3372</v>
      </c>
      <c r="AX1822" s="348" t="s">
        <v>3373</v>
      </c>
      <c r="AY1822" s="348" t="s">
        <v>3374</v>
      </c>
      <c r="AZ1822" s="348" t="s">
        <v>3375</v>
      </c>
      <c r="BA1822" s="348" t="s">
        <v>3376</v>
      </c>
      <c r="BB1822" s="348" t="s">
        <v>3377</v>
      </c>
      <c r="BC1822" s="348" t="s">
        <v>3378</v>
      </c>
      <c r="BD1822" s="348" t="s">
        <v>3379</v>
      </c>
      <c r="BE1822" s="348" t="s">
        <v>3380</v>
      </c>
      <c r="BF1822" s="348" t="s">
        <v>3381</v>
      </c>
      <c r="BG1822" s="348" t="s">
        <v>3382</v>
      </c>
      <c r="BH1822" s="348" t="s">
        <v>3383</v>
      </c>
      <c r="BI1822" s="348" t="s">
        <v>3384</v>
      </c>
      <c r="BJ1822" s="348" t="s">
        <v>3385</v>
      </c>
      <c r="BK1822" s="348" t="s">
        <v>3386</v>
      </c>
      <c r="BL1822" s="348" t="s">
        <v>3387</v>
      </c>
      <c r="BM1822" s="348" t="s">
        <v>3388</v>
      </c>
      <c r="BN1822" s="348" t="s">
        <v>3389</v>
      </c>
      <c r="BO1822" s="348" t="s">
        <v>3390</v>
      </c>
      <c r="BP1822" s="348" t="s">
        <v>3391</v>
      </c>
      <c r="BQ1822" s="348" t="s">
        <v>3392</v>
      </c>
      <c r="BR1822" s="348" t="s">
        <v>3393</v>
      </c>
      <c r="BS1822" s="348" t="s">
        <v>3394</v>
      </c>
      <c r="BT1822" s="348" t="s">
        <v>3395</v>
      </c>
      <c r="BU1822" s="348" t="s">
        <v>3396</v>
      </c>
      <c r="BV1822" s="348" t="s">
        <v>3397</v>
      </c>
      <c r="BW1822" s="348" t="s">
        <v>3398</v>
      </c>
      <c r="BX1822" s="348" t="s">
        <v>3399</v>
      </c>
      <c r="BY1822" s="348" t="s">
        <v>3400</v>
      </c>
      <c r="BZ1822" s="348" t="s">
        <v>3401</v>
      </c>
      <c r="CA1822" s="348" t="s">
        <v>3402</v>
      </c>
      <c r="CB1822" s="348" t="s">
        <v>3403</v>
      </c>
      <c r="CC1822" s="348" t="s">
        <v>3404</v>
      </c>
      <c r="CD1822" s="348" t="s">
        <v>3405</v>
      </c>
      <c r="CE1822" s="348" t="s">
        <v>3406</v>
      </c>
      <c r="CF1822" s="348" t="s">
        <v>3407</v>
      </c>
      <c r="CG1822" s="348" t="s">
        <v>3408</v>
      </c>
      <c r="CH1822" s="348" t="s">
        <v>3409</v>
      </c>
      <c r="CI1822" s="348" t="s">
        <v>3410</v>
      </c>
      <c r="CJ1822" s="348" t="s">
        <v>3411</v>
      </c>
      <c r="CK1822" s="348" t="s">
        <v>3412</v>
      </c>
      <c r="CL1822" s="348" t="s">
        <v>3413</v>
      </c>
      <c r="CM1822" s="348" t="s">
        <v>3414</v>
      </c>
      <c r="CN1822" s="348" t="s">
        <v>3415</v>
      </c>
      <c r="CO1822" s="348" t="s">
        <v>3416</v>
      </c>
      <c r="CP1822" s="348" t="s">
        <v>3417</v>
      </c>
      <c r="CQ1822" s="348" t="s">
        <v>3418</v>
      </c>
      <c r="CR1822" s="348" t="s">
        <v>3419</v>
      </c>
      <c r="CS1822" s="348" t="s">
        <v>3420</v>
      </c>
      <c r="CT1822" s="348" t="s">
        <v>3421</v>
      </c>
      <c r="CU1822" s="348" t="s">
        <v>3422</v>
      </c>
      <c r="CV1822" s="348" t="s">
        <v>3423</v>
      </c>
      <c r="CW1822" s="348" t="s">
        <v>3424</v>
      </c>
      <c r="CX1822" s="349"/>
      <c r="CY1822" s="349"/>
      <c r="CZ1822" s="349"/>
      <c r="DA1822" s="349"/>
      <c r="DB1822" s="349"/>
      <c r="DC1822" s="349"/>
      <c r="DD1822" s="349"/>
      <c r="DE1822" s="349"/>
      <c r="DF1822" s="349"/>
      <c r="DG1822" s="349"/>
      <c r="DH1822" s="349"/>
      <c r="DI1822" s="349"/>
      <c r="DJ1822" s="349"/>
      <c r="DK1822" s="349"/>
      <c r="DL1822" s="349"/>
      <c r="DM1822" s="349"/>
      <c r="DN1822" s="349"/>
      <c r="DO1822" s="349"/>
      <c r="DP1822" s="349"/>
      <c r="DQ1822" s="349"/>
      <c r="DR1822" s="349"/>
      <c r="DS1822" s="349"/>
      <c r="DT1822" s="349"/>
      <c r="DU1822" s="349"/>
      <c r="DV1822" s="349"/>
      <c r="DW1822" s="349"/>
      <c r="DX1822" s="349"/>
      <c r="DY1822" s="349"/>
      <c r="DZ1822" s="349"/>
      <c r="EA1822" s="349"/>
      <c r="EB1822" s="349"/>
      <c r="EC1822" s="349"/>
      <c r="ED1822" s="349"/>
      <c r="EE1822" s="349"/>
      <c r="EF1822" s="349"/>
      <c r="EG1822" s="349"/>
      <c r="EH1822" s="349"/>
      <c r="EI1822" s="349"/>
      <c r="EJ1822" s="349"/>
      <c r="EK1822" s="349"/>
      <c r="EL1822" s="349"/>
      <c r="EM1822" s="349"/>
      <c r="EN1822" s="349"/>
      <c r="EO1822" s="349"/>
      <c r="EP1822" s="349"/>
      <c r="EQ1822" s="349"/>
      <c r="ER1822" s="349"/>
      <c r="ES1822" s="349"/>
      <c r="ET1822" s="349"/>
      <c r="EU1822" s="349"/>
      <c r="EV1822" s="349"/>
      <c r="EW1822" s="349"/>
      <c r="EX1822" s="349"/>
      <c r="EY1822" s="349"/>
      <c r="EZ1822" s="349"/>
      <c r="FA1822" s="349"/>
      <c r="FB1822" s="349"/>
      <c r="FC1822" s="349"/>
      <c r="FD1822" s="349"/>
      <c r="FE1822" s="349"/>
      <c r="FF1822" s="349"/>
      <c r="FG1822" s="349"/>
      <c r="FH1822" s="349"/>
      <c r="FI1822" s="349"/>
      <c r="FJ1822" s="349"/>
      <c r="FK1822" s="349"/>
      <c r="FL1822" s="349"/>
      <c r="FM1822" s="349"/>
      <c r="FN1822" s="349"/>
      <c r="FO1822" s="349"/>
      <c r="FP1822" s="349"/>
      <c r="FQ1822" s="349"/>
      <c r="FR1822" s="349"/>
      <c r="FS1822" s="349"/>
      <c r="FT1822" s="349"/>
      <c r="FU1822" s="349"/>
      <c r="FV1822" s="349"/>
      <c r="FW1822" s="349"/>
      <c r="FX1822" s="349"/>
      <c r="FY1822" s="349"/>
      <c r="FZ1822" s="349"/>
      <c r="GA1822" s="349"/>
      <c r="GB1822" s="349"/>
      <c r="GC1822" s="349"/>
      <c r="GD1822" s="349"/>
      <c r="GE1822" s="349"/>
      <c r="GF1822" s="349"/>
      <c r="GG1822" s="349"/>
      <c r="GH1822" s="349"/>
      <c r="GI1822" s="349"/>
      <c r="GJ1822" s="349"/>
      <c r="GK1822" s="349"/>
      <c r="GL1822" s="349"/>
      <c r="GM1822" s="349"/>
      <c r="GN1822" s="349"/>
      <c r="GO1822" s="349"/>
      <c r="GP1822" s="349"/>
      <c r="GQ1822" s="349"/>
      <c r="GR1822" s="349"/>
      <c r="GS1822" s="349"/>
      <c r="GT1822" s="349"/>
      <c r="GU1822" s="349"/>
      <c r="GV1822" s="349"/>
      <c r="GW1822" s="349"/>
      <c r="GX1822" s="349"/>
      <c r="GY1822" s="349"/>
      <c r="GZ1822" s="349"/>
      <c r="HA1822" s="349"/>
      <c r="HB1822" s="349"/>
      <c r="HC1822" s="349"/>
      <c r="HD1822" s="349"/>
      <c r="HE1822" s="349"/>
      <c r="HF1822" s="349"/>
      <c r="HG1822" s="349"/>
      <c r="HH1822" s="349"/>
      <c r="HI1822" s="349"/>
      <c r="HJ1822" s="349"/>
      <c r="HK1822" s="349"/>
      <c r="HL1822" s="349"/>
      <c r="HM1822" s="349"/>
      <c r="HN1822" s="349"/>
      <c r="HO1822" s="349"/>
      <c r="HP1822" s="349"/>
      <c r="HQ1822" s="349"/>
      <c r="HR1822" s="349"/>
      <c r="HS1822" s="349"/>
      <c r="HT1822" s="349"/>
      <c r="HU1822" s="349"/>
      <c r="HV1822" s="349"/>
      <c r="HW1822" s="349"/>
      <c r="HX1822" s="349"/>
      <c r="HY1822" s="349"/>
      <c r="HZ1822" s="349"/>
      <c r="IA1822" s="349"/>
      <c r="IB1822" s="349"/>
      <c r="IC1822" s="349"/>
      <c r="ID1822" s="349"/>
      <c r="IE1822" s="349"/>
      <c r="IF1822" s="349"/>
      <c r="IG1822" s="349"/>
      <c r="IH1822" s="349"/>
      <c r="II1822" s="349"/>
      <c r="IJ1822" s="349"/>
      <c r="IK1822" s="349"/>
      <c r="IL1822" s="349"/>
      <c r="IM1822" s="349"/>
      <c r="IN1822" s="349"/>
      <c r="IO1822" s="349"/>
      <c r="IP1822" s="349"/>
      <c r="IQ1822" s="349"/>
      <c r="IR1822" s="349"/>
      <c r="IS1822" s="349"/>
      <c r="IT1822" s="349"/>
      <c r="IU1822" s="349"/>
      <c r="IV1822" s="349"/>
    </row>
    <row r="1823" spans="1:256" s="332" customFormat="1" ht="13.5" customHeight="1" x14ac:dyDescent="0.2">
      <c r="A1823" s="335" t="s">
        <v>3687</v>
      </c>
      <c r="B1823" s="343" t="e">
        <v>#VALUE!</v>
      </c>
      <c r="C1823" s="335"/>
      <c r="D1823" s="335" t="s">
        <v>3688</v>
      </c>
      <c r="E1823" s="335" t="s">
        <v>3689</v>
      </c>
      <c r="F1823" s="335"/>
      <c r="G1823" s="335" t="s">
        <v>3690</v>
      </c>
      <c r="H1823" s="335"/>
      <c r="I1823" s="335" t="s">
        <v>3691</v>
      </c>
      <c r="J1823" s="335"/>
      <c r="K1823" s="335" t="s">
        <v>3692</v>
      </c>
      <c r="L1823" s="335"/>
      <c r="M1823" s="335" t="s">
        <v>3693</v>
      </c>
      <c r="N1823" s="335"/>
      <c r="O1823" s="335" t="s">
        <v>3694</v>
      </c>
      <c r="P1823" s="335"/>
      <c r="Q1823" s="335" t="s">
        <v>3695</v>
      </c>
      <c r="R1823" s="335"/>
      <c r="S1823" s="335" t="s">
        <v>3696</v>
      </c>
      <c r="T1823" s="335"/>
      <c r="U1823" s="335" t="s">
        <v>3697</v>
      </c>
      <c r="V1823" s="335"/>
      <c r="W1823" s="335" t="s">
        <v>3698</v>
      </c>
      <c r="X1823" s="335"/>
      <c r="Y1823" s="335" t="s">
        <v>3699</v>
      </c>
      <c r="Z1823" s="335"/>
      <c r="AA1823" s="335" t="s">
        <v>3700</v>
      </c>
      <c r="AB1823" s="335"/>
      <c r="AC1823" s="335" t="s">
        <v>3701</v>
      </c>
      <c r="AD1823" s="335"/>
      <c r="AE1823" s="335" t="s">
        <v>3702</v>
      </c>
      <c r="AF1823" s="335"/>
      <c r="AG1823" s="335" t="s">
        <v>3703</v>
      </c>
      <c r="AH1823" s="335"/>
      <c r="AI1823" s="335" t="s">
        <v>3704</v>
      </c>
      <c r="AJ1823" s="335"/>
      <c r="AK1823" s="335" t="s">
        <v>3705</v>
      </c>
      <c r="AL1823" s="335"/>
      <c r="AM1823" s="335" t="s">
        <v>3706</v>
      </c>
      <c r="AN1823" s="335"/>
      <c r="AO1823" s="335" t="s">
        <v>3707</v>
      </c>
      <c r="AP1823" s="335"/>
      <c r="AQ1823" s="335" t="s">
        <v>3708</v>
      </c>
      <c r="AR1823" s="335"/>
      <c r="AS1823" s="335" t="s">
        <v>3709</v>
      </c>
      <c r="AT1823" s="335"/>
      <c r="AU1823" s="335" t="s">
        <v>3710</v>
      </c>
      <c r="AV1823" s="335"/>
      <c r="AW1823" s="335" t="s">
        <v>3711</v>
      </c>
      <c r="AX1823" s="335"/>
      <c r="AY1823" s="335" t="s">
        <v>3712</v>
      </c>
      <c r="AZ1823" s="335"/>
      <c r="BA1823" s="335" t="s">
        <v>3713</v>
      </c>
      <c r="BB1823" s="335"/>
      <c r="BC1823" s="335" t="s">
        <v>3714</v>
      </c>
      <c r="BD1823" s="335"/>
      <c r="BE1823" s="335" t="s">
        <v>3715</v>
      </c>
      <c r="BF1823" s="335"/>
      <c r="BG1823" s="335" t="s">
        <v>3716</v>
      </c>
      <c r="BH1823" s="335"/>
      <c r="BI1823" s="335" t="s">
        <v>3717</v>
      </c>
      <c r="BJ1823" s="335"/>
      <c r="BK1823" s="335" t="s">
        <v>3718</v>
      </c>
      <c r="BL1823" s="335"/>
      <c r="BM1823" s="335" t="s">
        <v>3719</v>
      </c>
      <c r="BN1823" s="335"/>
      <c r="BO1823" s="335" t="s">
        <v>3720</v>
      </c>
      <c r="BP1823" s="335"/>
      <c r="BQ1823" s="335" t="s">
        <v>3721</v>
      </c>
      <c r="BR1823" s="335"/>
      <c r="BS1823" s="335" t="s">
        <v>3722</v>
      </c>
      <c r="BT1823" s="335"/>
      <c r="BU1823" s="335" t="s">
        <v>3723</v>
      </c>
      <c r="BV1823" s="335"/>
      <c r="BW1823" s="335" t="s">
        <v>3724</v>
      </c>
      <c r="BX1823" s="335"/>
      <c r="BY1823" s="335" t="s">
        <v>3725</v>
      </c>
      <c r="BZ1823" s="335"/>
      <c r="CA1823" s="335" t="s">
        <v>3726</v>
      </c>
      <c r="CB1823" s="335"/>
      <c r="CC1823" s="335" t="s">
        <v>3727</v>
      </c>
      <c r="CD1823" s="335"/>
      <c r="CE1823" s="335" t="s">
        <v>3728</v>
      </c>
      <c r="CF1823" s="335"/>
      <c r="CG1823" s="335" t="s">
        <v>3729</v>
      </c>
      <c r="CH1823" s="335"/>
      <c r="CI1823" s="335" t="s">
        <v>3730</v>
      </c>
      <c r="CJ1823" s="335"/>
      <c r="CK1823" s="335" t="s">
        <v>3731</v>
      </c>
      <c r="CL1823" s="335"/>
      <c r="CM1823" s="335" t="s">
        <v>3732</v>
      </c>
      <c r="CN1823" s="335"/>
      <c r="CO1823" s="335" t="s">
        <v>3733</v>
      </c>
      <c r="CP1823" s="335"/>
      <c r="CQ1823" s="335" t="s">
        <v>3734</v>
      </c>
      <c r="CR1823" s="335"/>
      <c r="CS1823" s="335" t="s">
        <v>3735</v>
      </c>
      <c r="CT1823" s="335"/>
      <c r="CU1823" s="335" t="s">
        <v>3736</v>
      </c>
      <c r="CV1823" s="335"/>
      <c r="CW1823" s="335" t="s">
        <v>3737</v>
      </c>
      <c r="CX1823" s="335"/>
      <c r="CY1823" s="335"/>
      <c r="CZ1823" s="335"/>
      <c r="DA1823" s="335"/>
      <c r="DB1823" s="335"/>
      <c r="DC1823" s="335"/>
      <c r="DD1823" s="335"/>
      <c r="DE1823" s="335"/>
      <c r="DF1823" s="335"/>
      <c r="DG1823" s="335"/>
      <c r="DH1823" s="335"/>
      <c r="DI1823" s="335"/>
      <c r="DJ1823" s="335"/>
      <c r="DK1823" s="335"/>
      <c r="DL1823" s="335"/>
      <c r="DM1823" s="335"/>
      <c r="DN1823" s="335"/>
      <c r="DO1823" s="335"/>
      <c r="DP1823" s="335"/>
      <c r="DQ1823" s="335"/>
      <c r="DR1823" s="335"/>
      <c r="DS1823" s="335"/>
      <c r="DT1823" s="335"/>
      <c r="DU1823" s="335"/>
      <c r="DV1823" s="335"/>
      <c r="DW1823" s="335"/>
      <c r="DX1823" s="335"/>
      <c r="DY1823" s="335"/>
      <c r="DZ1823" s="335"/>
      <c r="EA1823" s="335"/>
      <c r="EB1823" s="335"/>
      <c r="EC1823" s="335"/>
      <c r="ED1823" s="335"/>
      <c r="EE1823" s="335"/>
      <c r="EF1823" s="335"/>
      <c r="EG1823" s="335"/>
      <c r="EH1823" s="335"/>
      <c r="EI1823" s="335"/>
      <c r="EJ1823" s="335"/>
      <c r="EK1823" s="335"/>
      <c r="EL1823" s="335"/>
      <c r="EM1823" s="335"/>
      <c r="EN1823" s="335"/>
      <c r="EO1823" s="335"/>
      <c r="EP1823" s="335"/>
      <c r="EQ1823" s="335"/>
      <c r="ER1823" s="335"/>
      <c r="ES1823" s="335"/>
      <c r="ET1823" s="335"/>
      <c r="EU1823" s="335"/>
      <c r="EV1823" s="335"/>
      <c r="EW1823" s="335"/>
      <c r="EX1823" s="335"/>
      <c r="EY1823" s="335"/>
      <c r="EZ1823" s="335"/>
      <c r="FA1823" s="335"/>
      <c r="FB1823" s="335"/>
      <c r="FC1823" s="335"/>
      <c r="FD1823" s="335"/>
      <c r="FE1823" s="335"/>
      <c r="FF1823" s="335"/>
      <c r="FG1823" s="335"/>
      <c r="FH1823" s="335"/>
      <c r="FI1823" s="335"/>
      <c r="FJ1823" s="335"/>
      <c r="FK1823" s="335"/>
      <c r="FL1823" s="335"/>
      <c r="FM1823" s="335"/>
      <c r="FN1823" s="335"/>
      <c r="FO1823" s="335"/>
      <c r="FP1823" s="335"/>
      <c r="FQ1823" s="335"/>
      <c r="FR1823" s="335"/>
      <c r="FS1823" s="335"/>
      <c r="FT1823" s="335"/>
      <c r="FU1823" s="335"/>
      <c r="FV1823" s="335"/>
      <c r="FW1823" s="335"/>
      <c r="FX1823" s="335"/>
      <c r="FY1823" s="335"/>
      <c r="FZ1823" s="335"/>
      <c r="GA1823" s="335"/>
      <c r="GB1823" s="335"/>
      <c r="GC1823" s="335"/>
      <c r="GD1823" s="335"/>
      <c r="GE1823" s="335"/>
      <c r="GF1823" s="335"/>
      <c r="GG1823" s="335"/>
      <c r="GH1823" s="335"/>
      <c r="GI1823" s="335"/>
      <c r="GJ1823" s="335"/>
      <c r="GK1823" s="335"/>
      <c r="GL1823" s="335"/>
      <c r="GM1823" s="335"/>
      <c r="GN1823" s="335"/>
      <c r="GO1823" s="335"/>
      <c r="GP1823" s="335"/>
      <c r="GQ1823" s="335"/>
      <c r="GR1823" s="335"/>
      <c r="GS1823" s="335"/>
      <c r="GT1823" s="335"/>
      <c r="GU1823" s="335"/>
      <c r="GV1823" s="335"/>
      <c r="GW1823" s="335"/>
      <c r="GX1823" s="335"/>
      <c r="GY1823" s="335"/>
      <c r="GZ1823" s="335"/>
      <c r="HA1823" s="335"/>
      <c r="HB1823" s="335"/>
      <c r="HC1823" s="335"/>
      <c r="HD1823" s="335"/>
      <c r="HE1823" s="335"/>
      <c r="HF1823" s="335"/>
      <c r="HG1823" s="335"/>
      <c r="HH1823" s="335"/>
      <c r="HI1823" s="335"/>
      <c r="HJ1823" s="335"/>
      <c r="HK1823" s="335"/>
      <c r="HL1823" s="335"/>
      <c r="HM1823" s="335"/>
      <c r="HN1823" s="335"/>
      <c r="HO1823" s="335"/>
      <c r="HP1823" s="335"/>
      <c r="HQ1823" s="335"/>
      <c r="HR1823" s="335"/>
      <c r="HS1823" s="335"/>
      <c r="HT1823" s="335"/>
      <c r="HU1823" s="335"/>
      <c r="HV1823" s="335"/>
      <c r="HW1823" s="335"/>
      <c r="HX1823" s="335"/>
      <c r="HY1823" s="335"/>
      <c r="HZ1823" s="335"/>
      <c r="IA1823" s="335"/>
      <c r="IB1823" s="335"/>
      <c r="IC1823" s="335"/>
      <c r="ID1823" s="335"/>
      <c r="IE1823" s="335"/>
      <c r="IF1823" s="335"/>
      <c r="IG1823" s="335"/>
      <c r="IH1823" s="335"/>
      <c r="II1823" s="335"/>
      <c r="IJ1823" s="335"/>
      <c r="IK1823" s="335"/>
      <c r="IL1823" s="335"/>
      <c r="IM1823" s="335"/>
      <c r="IN1823" s="335"/>
      <c r="IO1823" s="335"/>
      <c r="IP1823" s="335"/>
      <c r="IQ1823" s="335"/>
      <c r="IR1823" s="335"/>
      <c r="IS1823" s="335"/>
      <c r="IT1823" s="335"/>
      <c r="IU1823" s="335"/>
      <c r="IV1823" s="335"/>
    </row>
    <row r="1824" spans="1:256" s="332" customFormat="1" ht="13.5" customHeight="1" x14ac:dyDescent="0.2">
      <c r="A1824" s="335" t="s">
        <v>3687</v>
      </c>
      <c r="B1824" s="335"/>
      <c r="C1824" s="335"/>
      <c r="D1824" s="335" t="s">
        <v>3688</v>
      </c>
      <c r="E1824" s="335" t="s">
        <v>3689</v>
      </c>
      <c r="F1824" s="335"/>
      <c r="G1824" s="335" t="s">
        <v>3690</v>
      </c>
      <c r="H1824" s="335"/>
      <c r="I1824" s="335" t="s">
        <v>3691</v>
      </c>
      <c r="J1824" s="335"/>
      <c r="K1824" s="335" t="s">
        <v>3692</v>
      </c>
      <c r="L1824" s="335"/>
      <c r="M1824" s="335" t="s">
        <v>3693</v>
      </c>
      <c r="N1824" s="335"/>
      <c r="O1824" s="335" t="s">
        <v>3694</v>
      </c>
      <c r="P1824" s="335"/>
      <c r="Q1824" s="335" t="s">
        <v>3695</v>
      </c>
      <c r="R1824" s="335"/>
      <c r="S1824" s="335" t="s">
        <v>3696</v>
      </c>
      <c r="T1824" s="335"/>
      <c r="U1824" s="335" t="s">
        <v>3697</v>
      </c>
      <c r="V1824" s="335"/>
      <c r="W1824" s="335" t="s">
        <v>3698</v>
      </c>
      <c r="X1824" s="335"/>
      <c r="Y1824" s="335" t="s">
        <v>3699</v>
      </c>
      <c r="Z1824" s="335"/>
      <c r="AA1824" s="335" t="s">
        <v>3700</v>
      </c>
      <c r="AB1824" s="335"/>
      <c r="AC1824" s="335" t="s">
        <v>3701</v>
      </c>
      <c r="AD1824" s="335"/>
      <c r="AE1824" s="335" t="s">
        <v>3702</v>
      </c>
      <c r="AF1824" s="335"/>
      <c r="AG1824" s="335" t="s">
        <v>3703</v>
      </c>
      <c r="AH1824" s="335"/>
      <c r="AI1824" s="335" t="s">
        <v>3704</v>
      </c>
      <c r="AJ1824" s="335"/>
      <c r="AK1824" s="335" t="s">
        <v>3705</v>
      </c>
      <c r="AL1824" s="335"/>
      <c r="AM1824" s="335" t="s">
        <v>3706</v>
      </c>
      <c r="AN1824" s="335"/>
      <c r="AO1824" s="335" t="s">
        <v>3707</v>
      </c>
      <c r="AP1824" s="335"/>
      <c r="AQ1824" s="335" t="s">
        <v>3708</v>
      </c>
      <c r="AR1824" s="335"/>
      <c r="AS1824" s="335" t="s">
        <v>3709</v>
      </c>
      <c r="AT1824" s="335"/>
      <c r="AU1824" s="335" t="s">
        <v>3710</v>
      </c>
      <c r="AV1824" s="335"/>
      <c r="AW1824" s="335" t="s">
        <v>3711</v>
      </c>
      <c r="AX1824" s="335"/>
      <c r="AY1824" s="335" t="s">
        <v>3712</v>
      </c>
      <c r="AZ1824" s="335"/>
      <c r="BA1824" s="335" t="s">
        <v>3713</v>
      </c>
      <c r="BB1824" s="335"/>
      <c r="BC1824" s="335" t="s">
        <v>3714</v>
      </c>
      <c r="BD1824" s="335"/>
      <c r="BE1824" s="335" t="s">
        <v>3715</v>
      </c>
      <c r="BF1824" s="335"/>
      <c r="BG1824" s="335" t="s">
        <v>3716</v>
      </c>
      <c r="BH1824" s="335"/>
      <c r="BI1824" s="335" t="s">
        <v>3717</v>
      </c>
      <c r="BJ1824" s="335"/>
      <c r="BK1824" s="335" t="s">
        <v>3718</v>
      </c>
      <c r="BL1824" s="335"/>
      <c r="BM1824" s="335" t="s">
        <v>3719</v>
      </c>
      <c r="BN1824" s="335"/>
      <c r="BO1824" s="335" t="s">
        <v>3720</v>
      </c>
      <c r="BP1824" s="335"/>
      <c r="BQ1824" s="335" t="s">
        <v>3721</v>
      </c>
      <c r="BR1824" s="335"/>
      <c r="BS1824" s="335" t="s">
        <v>3722</v>
      </c>
      <c r="BT1824" s="335"/>
      <c r="BU1824" s="335" t="s">
        <v>3723</v>
      </c>
      <c r="BV1824" s="335"/>
      <c r="BW1824" s="335" t="s">
        <v>3724</v>
      </c>
      <c r="BX1824" s="335"/>
      <c r="BY1824" s="335" t="s">
        <v>3725</v>
      </c>
      <c r="BZ1824" s="335"/>
      <c r="CA1824" s="335" t="s">
        <v>3726</v>
      </c>
      <c r="CB1824" s="335"/>
      <c r="CC1824" s="335" t="s">
        <v>3727</v>
      </c>
      <c r="CD1824" s="335"/>
      <c r="CE1824" s="335" t="s">
        <v>3728</v>
      </c>
      <c r="CF1824" s="335"/>
      <c r="CG1824" s="335" t="s">
        <v>3729</v>
      </c>
      <c r="CH1824" s="335"/>
      <c r="CI1824" s="335" t="s">
        <v>3730</v>
      </c>
      <c r="CJ1824" s="335"/>
      <c r="CK1824" s="335" t="s">
        <v>3731</v>
      </c>
      <c r="CL1824" s="335"/>
      <c r="CM1824" s="335" t="s">
        <v>3732</v>
      </c>
      <c r="CN1824" s="335"/>
      <c r="CO1824" s="335" t="s">
        <v>3733</v>
      </c>
      <c r="CP1824" s="335"/>
      <c r="CQ1824" s="335" t="s">
        <v>3734</v>
      </c>
      <c r="CR1824" s="335"/>
      <c r="CS1824" s="335" t="s">
        <v>3735</v>
      </c>
      <c r="CT1824" s="335"/>
      <c r="CU1824" s="335" t="s">
        <v>3736</v>
      </c>
      <c r="CV1824" s="335"/>
      <c r="CW1824" s="335" t="s">
        <v>3737</v>
      </c>
      <c r="CX1824" s="335"/>
      <c r="CY1824" s="335"/>
      <c r="CZ1824" s="335"/>
      <c r="DA1824" s="335"/>
      <c r="DB1824" s="335"/>
      <c r="DC1824" s="335"/>
      <c r="DD1824" s="335"/>
      <c r="DE1824" s="335"/>
      <c r="DF1824" s="335"/>
      <c r="DG1824" s="335"/>
      <c r="DH1824" s="335"/>
      <c r="DI1824" s="335"/>
      <c r="DJ1824" s="335"/>
      <c r="DK1824" s="335"/>
      <c r="DL1824" s="335"/>
      <c r="DM1824" s="335"/>
      <c r="DN1824" s="335"/>
      <c r="DO1824" s="335"/>
      <c r="DP1824" s="335"/>
      <c r="DQ1824" s="335"/>
      <c r="DR1824" s="335"/>
      <c r="DS1824" s="335"/>
      <c r="DT1824" s="335"/>
      <c r="DU1824" s="335"/>
      <c r="DV1824" s="335"/>
      <c r="DW1824" s="335"/>
      <c r="DX1824" s="335"/>
      <c r="DY1824" s="335"/>
      <c r="DZ1824" s="335"/>
      <c r="EA1824" s="335"/>
      <c r="EB1824" s="335"/>
      <c r="EC1824" s="335"/>
      <c r="ED1824" s="335"/>
      <c r="EE1824" s="335"/>
      <c r="EF1824" s="335"/>
      <c r="EG1824" s="335"/>
      <c r="EH1824" s="335"/>
      <c r="EI1824" s="335"/>
      <c r="EJ1824" s="335"/>
      <c r="EK1824" s="335"/>
      <c r="EL1824" s="335"/>
      <c r="EM1824" s="335"/>
      <c r="EN1824" s="335"/>
      <c r="EO1824" s="335"/>
      <c r="EP1824" s="335"/>
      <c r="EQ1824" s="335"/>
      <c r="ER1824" s="335"/>
      <c r="ES1824" s="335"/>
      <c r="ET1824" s="335"/>
      <c r="EU1824" s="335"/>
      <c r="EV1824" s="335"/>
      <c r="EW1824" s="335"/>
      <c r="EX1824" s="335"/>
      <c r="EY1824" s="335"/>
      <c r="EZ1824" s="335"/>
      <c r="FA1824" s="335"/>
      <c r="FB1824" s="335"/>
      <c r="FC1824" s="335"/>
      <c r="FD1824" s="335"/>
      <c r="FE1824" s="335"/>
      <c r="FF1824" s="335"/>
      <c r="FG1824" s="335"/>
      <c r="FH1824" s="335"/>
      <c r="FI1824" s="335"/>
      <c r="FJ1824" s="335"/>
      <c r="FK1824" s="335"/>
      <c r="FL1824" s="335"/>
      <c r="FM1824" s="335"/>
      <c r="FN1824" s="335"/>
      <c r="FO1824" s="335"/>
      <c r="FP1824" s="335"/>
      <c r="FQ1824" s="335"/>
      <c r="FR1824" s="335"/>
      <c r="FS1824" s="335"/>
      <c r="FT1824" s="335"/>
      <c r="FU1824" s="335"/>
      <c r="FV1824" s="335"/>
      <c r="FW1824" s="335"/>
      <c r="FX1824" s="335"/>
      <c r="FY1824" s="335"/>
      <c r="FZ1824" s="335"/>
      <c r="GA1824" s="335"/>
      <c r="GB1824" s="335"/>
      <c r="GC1824" s="335"/>
      <c r="GD1824" s="335"/>
      <c r="GE1824" s="335"/>
      <c r="GF1824" s="335"/>
      <c r="GG1824" s="335"/>
      <c r="GH1824" s="335"/>
      <c r="GI1824" s="335"/>
      <c r="GJ1824" s="335"/>
      <c r="GK1824" s="335"/>
      <c r="GL1824" s="335"/>
      <c r="GM1824" s="335"/>
      <c r="GN1824" s="335"/>
      <c r="GO1824" s="335"/>
      <c r="GP1824" s="335"/>
      <c r="GQ1824" s="335"/>
      <c r="GR1824" s="335"/>
      <c r="GS1824" s="335"/>
      <c r="GT1824" s="335"/>
      <c r="GU1824" s="335"/>
      <c r="GV1824" s="335"/>
      <c r="GW1824" s="335"/>
      <c r="GX1824" s="335"/>
      <c r="GY1824" s="335"/>
      <c r="GZ1824" s="335"/>
      <c r="HA1824" s="335"/>
      <c r="HB1824" s="335"/>
      <c r="HC1824" s="335"/>
      <c r="HD1824" s="335"/>
      <c r="HE1824" s="335"/>
      <c r="HF1824" s="335"/>
      <c r="HG1824" s="335"/>
      <c r="HH1824" s="335"/>
      <c r="HI1824" s="335"/>
      <c r="HJ1824" s="335"/>
      <c r="HK1824" s="335"/>
      <c r="HL1824" s="335"/>
      <c r="HM1824" s="335"/>
      <c r="HN1824" s="335"/>
      <c r="HO1824" s="335"/>
      <c r="HP1824" s="335"/>
      <c r="HQ1824" s="335"/>
      <c r="HR1824" s="335"/>
      <c r="HS1824" s="335"/>
      <c r="HT1824" s="335"/>
      <c r="HU1824" s="335"/>
      <c r="HV1824" s="335"/>
      <c r="HW1824" s="335"/>
      <c r="HX1824" s="335"/>
      <c r="HY1824" s="335"/>
      <c r="HZ1824" s="335"/>
      <c r="IA1824" s="335"/>
      <c r="IB1824" s="335"/>
      <c r="IC1824" s="335"/>
      <c r="ID1824" s="335"/>
      <c r="IE1824" s="335"/>
      <c r="IF1824" s="335"/>
      <c r="IG1824" s="335"/>
      <c r="IH1824" s="335"/>
      <c r="II1824" s="335"/>
      <c r="IJ1824" s="335"/>
      <c r="IK1824" s="335"/>
      <c r="IL1824" s="335"/>
      <c r="IM1824" s="335"/>
      <c r="IN1824" s="335"/>
      <c r="IO1824" s="335"/>
      <c r="IP1824" s="335"/>
      <c r="IQ1824" s="335"/>
      <c r="IR1824" s="335"/>
      <c r="IS1824" s="335"/>
      <c r="IT1824" s="335"/>
      <c r="IU1824" s="335"/>
      <c r="IV1824" s="335"/>
    </row>
    <row r="1825" spans="1:256" s="332" customFormat="1" ht="13.5" customHeight="1" x14ac:dyDescent="0.2">
      <c r="A1825" s="335"/>
      <c r="B1825" s="343"/>
      <c r="C1825" s="343"/>
      <c r="D1825" s="335"/>
      <c r="E1825" s="335"/>
      <c r="F1825" s="335"/>
      <c r="G1825" s="344" t="s">
        <v>3542</v>
      </c>
      <c r="H1825" s="344"/>
      <c r="I1825" s="344" t="s">
        <v>3436</v>
      </c>
      <c r="J1825" s="344"/>
      <c r="K1825" s="344" t="s">
        <v>3437</v>
      </c>
      <c r="L1825" s="344"/>
      <c r="M1825" s="344" t="s">
        <v>3438</v>
      </c>
      <c r="N1825" s="344"/>
      <c r="O1825" s="344" t="s">
        <v>3439</v>
      </c>
      <c r="P1825" s="344"/>
      <c r="Q1825" s="344" t="s">
        <v>3440</v>
      </c>
      <c r="R1825" s="344"/>
      <c r="S1825" s="344" t="s">
        <v>3441</v>
      </c>
      <c r="T1825" s="344"/>
      <c r="U1825" s="344" t="s">
        <v>3442</v>
      </c>
      <c r="V1825" s="344"/>
      <c r="W1825" s="344" t="s">
        <v>3443</v>
      </c>
      <c r="X1825" s="344"/>
      <c r="Y1825" s="344" t="s">
        <v>3444</v>
      </c>
      <c r="Z1825" s="344"/>
      <c r="AA1825" s="344" t="s">
        <v>3445</v>
      </c>
      <c r="AB1825" s="344"/>
      <c r="AC1825" s="344" t="s">
        <v>3446</v>
      </c>
      <c r="AD1825" s="344"/>
      <c r="AE1825" s="344" t="s">
        <v>3447</v>
      </c>
      <c r="AF1825" s="344"/>
      <c r="AG1825" s="344" t="s">
        <v>3448</v>
      </c>
      <c r="AH1825" s="344"/>
      <c r="AI1825" s="344" t="s">
        <v>3449</v>
      </c>
      <c r="AJ1825" s="344"/>
      <c r="AK1825" s="344" t="s">
        <v>3450</v>
      </c>
      <c r="AL1825" s="344"/>
      <c r="AM1825" s="344" t="s">
        <v>3451</v>
      </c>
      <c r="AN1825" s="344"/>
      <c r="AO1825" s="344" t="s">
        <v>3452</v>
      </c>
      <c r="AP1825" s="344"/>
      <c r="AQ1825" s="344" t="s">
        <v>3453</v>
      </c>
      <c r="AR1825" s="344"/>
      <c r="AS1825" s="344" t="s">
        <v>3454</v>
      </c>
      <c r="AT1825" s="344"/>
      <c r="AU1825" s="344" t="s">
        <v>3455</v>
      </c>
      <c r="AV1825" s="344"/>
      <c r="AW1825" s="344" t="s">
        <v>3456</v>
      </c>
      <c r="AX1825" s="344"/>
      <c r="AY1825" s="344" t="s">
        <v>3457</v>
      </c>
      <c r="AZ1825" s="344"/>
      <c r="BA1825" s="344" t="s">
        <v>3458</v>
      </c>
      <c r="BB1825" s="344"/>
      <c r="BC1825" s="344" t="s">
        <v>3459</v>
      </c>
      <c r="BD1825" s="344"/>
      <c r="BE1825" s="344" t="s">
        <v>3460</v>
      </c>
      <c r="BF1825" s="344"/>
      <c r="BG1825" s="344" t="s">
        <v>3461</v>
      </c>
      <c r="BH1825" s="344"/>
      <c r="BI1825" s="344" t="s">
        <v>3462</v>
      </c>
      <c r="BJ1825" s="344"/>
      <c r="BK1825" s="344" t="s">
        <v>3463</v>
      </c>
      <c r="BL1825" s="344"/>
      <c r="BM1825" s="344" t="s">
        <v>3464</v>
      </c>
      <c r="BN1825" s="344"/>
      <c r="BO1825" s="344" t="s">
        <v>3465</v>
      </c>
      <c r="BP1825" s="344"/>
      <c r="BQ1825" s="344" t="s">
        <v>3466</v>
      </c>
      <c r="BR1825" s="344"/>
      <c r="BS1825" s="344" t="s">
        <v>3467</v>
      </c>
      <c r="BT1825" s="344"/>
      <c r="BU1825" s="344" t="s">
        <v>3468</v>
      </c>
      <c r="BV1825" s="344"/>
      <c r="BW1825" s="344" t="s">
        <v>3469</v>
      </c>
      <c r="BX1825" s="344"/>
      <c r="BY1825" s="344" t="s">
        <v>3470</v>
      </c>
      <c r="BZ1825" s="344"/>
      <c r="CA1825" s="344" t="s">
        <v>3471</v>
      </c>
      <c r="CB1825" s="344"/>
      <c r="CC1825" s="344" t="s">
        <v>3472</v>
      </c>
      <c r="CD1825" s="344"/>
      <c r="CE1825" s="344" t="s">
        <v>3473</v>
      </c>
      <c r="CF1825" s="344"/>
      <c r="CG1825" s="344" t="s">
        <v>3474</v>
      </c>
      <c r="CH1825" s="344"/>
      <c r="CI1825" s="344" t="s">
        <v>3475</v>
      </c>
      <c r="CJ1825" s="344"/>
      <c r="CK1825" s="344" t="s">
        <v>3476</v>
      </c>
      <c r="CL1825" s="344"/>
      <c r="CM1825" s="344" t="s">
        <v>3477</v>
      </c>
      <c r="CN1825" s="344"/>
      <c r="CO1825" s="344" t="s">
        <v>3478</v>
      </c>
      <c r="CP1825" s="344"/>
      <c r="CQ1825" s="344" t="s">
        <v>3479</v>
      </c>
      <c r="CR1825" s="344"/>
      <c r="CS1825" s="344" t="s">
        <v>3480</v>
      </c>
      <c r="CT1825" s="344"/>
      <c r="CU1825" s="344" t="s">
        <v>3481</v>
      </c>
      <c r="CV1825" s="344"/>
      <c r="CW1825" s="344" t="s">
        <v>3482</v>
      </c>
      <c r="CX1825" s="335"/>
      <c r="CY1825" s="335"/>
      <c r="CZ1825" s="335"/>
      <c r="DA1825" s="335"/>
      <c r="DB1825" s="335"/>
      <c r="DC1825" s="335"/>
      <c r="DD1825" s="335"/>
      <c r="DE1825" s="335"/>
      <c r="DF1825" s="335"/>
      <c r="DG1825" s="335"/>
      <c r="DH1825" s="335"/>
      <c r="DI1825" s="335"/>
      <c r="DJ1825" s="335"/>
      <c r="DK1825" s="335"/>
      <c r="DL1825" s="335"/>
      <c r="DM1825" s="335"/>
      <c r="DN1825" s="335"/>
      <c r="DO1825" s="335"/>
      <c r="DP1825" s="335"/>
      <c r="DQ1825" s="335"/>
      <c r="DR1825" s="335"/>
      <c r="DS1825" s="335"/>
      <c r="DT1825" s="335"/>
      <c r="DU1825" s="335"/>
      <c r="DV1825" s="335"/>
      <c r="DW1825" s="335"/>
      <c r="DX1825" s="335"/>
      <c r="DY1825" s="335"/>
      <c r="DZ1825" s="335"/>
      <c r="EA1825" s="335"/>
      <c r="EB1825" s="335"/>
      <c r="EC1825" s="335"/>
      <c r="ED1825" s="335"/>
      <c r="EE1825" s="335"/>
      <c r="EF1825" s="335"/>
      <c r="EG1825" s="335"/>
      <c r="EH1825" s="335"/>
      <c r="EI1825" s="335"/>
      <c r="EJ1825" s="335"/>
      <c r="EK1825" s="335"/>
      <c r="EL1825" s="335"/>
      <c r="EM1825" s="335"/>
      <c r="EN1825" s="335"/>
      <c r="EO1825" s="335"/>
      <c r="EP1825" s="335"/>
      <c r="EQ1825" s="335"/>
      <c r="ER1825" s="335"/>
      <c r="ES1825" s="335"/>
      <c r="ET1825" s="335"/>
      <c r="EU1825" s="335"/>
      <c r="EV1825" s="335"/>
      <c r="EW1825" s="335"/>
      <c r="EX1825" s="335"/>
      <c r="EY1825" s="335"/>
      <c r="EZ1825" s="335"/>
      <c r="FA1825" s="335"/>
      <c r="FB1825" s="335"/>
      <c r="FC1825" s="335"/>
      <c r="FD1825" s="335"/>
      <c r="FE1825" s="335"/>
      <c r="FF1825" s="335"/>
      <c r="FG1825" s="335"/>
      <c r="FH1825" s="335"/>
      <c r="FI1825" s="335"/>
      <c r="FJ1825" s="335"/>
      <c r="FK1825" s="335"/>
      <c r="FL1825" s="335"/>
      <c r="FM1825" s="335"/>
      <c r="FN1825" s="335"/>
      <c r="FO1825" s="335"/>
      <c r="FP1825" s="335"/>
      <c r="FQ1825" s="335"/>
      <c r="FR1825" s="335"/>
      <c r="FS1825" s="335"/>
      <c r="FT1825" s="335"/>
      <c r="FU1825" s="335"/>
      <c r="FV1825" s="335"/>
      <c r="FW1825" s="335"/>
      <c r="FX1825" s="335"/>
      <c r="FY1825" s="335"/>
      <c r="FZ1825" s="335"/>
      <c r="GA1825" s="335"/>
      <c r="GB1825" s="335"/>
      <c r="GC1825" s="335"/>
      <c r="GD1825" s="335"/>
      <c r="GE1825" s="335"/>
      <c r="GF1825" s="335"/>
      <c r="GG1825" s="335"/>
      <c r="GH1825" s="335"/>
      <c r="GI1825" s="335"/>
      <c r="GJ1825" s="335"/>
      <c r="GK1825" s="335"/>
      <c r="GL1825" s="335"/>
      <c r="GM1825" s="335"/>
      <c r="GN1825" s="335"/>
      <c r="GO1825" s="335"/>
      <c r="GP1825" s="335"/>
      <c r="GQ1825" s="335"/>
      <c r="GR1825" s="335"/>
      <c r="GS1825" s="335"/>
      <c r="GT1825" s="335"/>
      <c r="GU1825" s="335"/>
      <c r="GV1825" s="335"/>
      <c r="GW1825" s="335"/>
      <c r="GX1825" s="335"/>
      <c r="GY1825" s="335"/>
      <c r="GZ1825" s="335"/>
      <c r="HA1825" s="335"/>
      <c r="HB1825" s="335"/>
      <c r="HC1825" s="335"/>
      <c r="HD1825" s="335"/>
      <c r="HE1825" s="335"/>
      <c r="HF1825" s="335"/>
      <c r="HG1825" s="335"/>
      <c r="HH1825" s="335"/>
      <c r="HI1825" s="335"/>
      <c r="HJ1825" s="335"/>
      <c r="HK1825" s="335"/>
      <c r="HL1825" s="335"/>
      <c r="HM1825" s="335"/>
      <c r="HN1825" s="335"/>
      <c r="HO1825" s="335"/>
      <c r="HP1825" s="335"/>
      <c r="HQ1825" s="335"/>
      <c r="HR1825" s="335"/>
      <c r="HS1825" s="335"/>
      <c r="HT1825" s="335"/>
      <c r="HU1825" s="335"/>
      <c r="HV1825" s="335"/>
      <c r="HW1825" s="335"/>
      <c r="HX1825" s="335"/>
      <c r="HY1825" s="335"/>
      <c r="HZ1825" s="335"/>
      <c r="IA1825" s="335"/>
      <c r="IB1825" s="335"/>
      <c r="IC1825" s="335"/>
      <c r="ID1825" s="335"/>
      <c r="IE1825" s="335"/>
      <c r="IF1825" s="335"/>
      <c r="IG1825" s="335"/>
      <c r="IH1825" s="335"/>
      <c r="II1825" s="335"/>
      <c r="IJ1825" s="335"/>
      <c r="IK1825" s="335"/>
      <c r="IL1825" s="335"/>
      <c r="IM1825" s="335"/>
      <c r="IN1825" s="335"/>
      <c r="IO1825" s="335"/>
      <c r="IP1825" s="335"/>
      <c r="IQ1825" s="335"/>
      <c r="IR1825" s="335"/>
      <c r="IS1825" s="335"/>
      <c r="IT1825" s="335"/>
      <c r="IU1825" s="335"/>
      <c r="IV1825" s="335"/>
    </row>
    <row r="1826" spans="1:256" s="332" customFormat="1" ht="13.5" customHeight="1" x14ac:dyDescent="0.25">
      <c r="A1826" s="351"/>
      <c r="B1826" s="353"/>
      <c r="C1826" s="351"/>
      <c r="D1826" s="351"/>
      <c r="E1826" s="351"/>
      <c r="F1826" s="359" t="s">
        <v>1781</v>
      </c>
      <c r="G1826" s="359" t="s">
        <v>3330</v>
      </c>
      <c r="H1826" s="359" t="s">
        <v>3331</v>
      </c>
      <c r="I1826" s="359" t="s">
        <v>3332</v>
      </c>
      <c r="J1826" s="359" t="s">
        <v>3333</v>
      </c>
      <c r="K1826" s="359" t="s">
        <v>3334</v>
      </c>
      <c r="L1826" s="359" t="s">
        <v>3335</v>
      </c>
      <c r="M1826" s="359" t="s">
        <v>3336</v>
      </c>
      <c r="N1826" s="359" t="s">
        <v>3337</v>
      </c>
      <c r="O1826" s="359" t="s">
        <v>3338</v>
      </c>
      <c r="P1826" s="359" t="s">
        <v>3339</v>
      </c>
      <c r="Q1826" s="359" t="s">
        <v>3340</v>
      </c>
      <c r="R1826" s="359" t="s">
        <v>3341</v>
      </c>
      <c r="S1826" s="359" t="s">
        <v>3342</v>
      </c>
      <c r="T1826" s="359" t="s">
        <v>3343</v>
      </c>
      <c r="U1826" s="359" t="s">
        <v>3344</v>
      </c>
      <c r="V1826" s="359" t="s">
        <v>3345</v>
      </c>
      <c r="W1826" s="359" t="s">
        <v>3346</v>
      </c>
      <c r="X1826" s="359" t="s">
        <v>3347</v>
      </c>
      <c r="Y1826" s="359" t="s">
        <v>3348</v>
      </c>
      <c r="Z1826" s="359" t="s">
        <v>3961</v>
      </c>
      <c r="AA1826" s="359" t="s">
        <v>3960</v>
      </c>
      <c r="AB1826" s="359" t="s">
        <v>3351</v>
      </c>
      <c r="AC1826" s="359" t="s">
        <v>3352</v>
      </c>
      <c r="AD1826" s="359" t="s">
        <v>3353</v>
      </c>
      <c r="AE1826" s="359" t="s">
        <v>3354</v>
      </c>
      <c r="AF1826" s="359" t="s">
        <v>3355</v>
      </c>
      <c r="AG1826" s="359" t="s">
        <v>3356</v>
      </c>
      <c r="AH1826" s="359" t="s">
        <v>3357</v>
      </c>
      <c r="AI1826" s="359" t="s">
        <v>3358</v>
      </c>
      <c r="AJ1826" s="359" t="s">
        <v>3359</v>
      </c>
      <c r="AK1826" s="359" t="s">
        <v>3360</v>
      </c>
      <c r="AL1826" s="359" t="s">
        <v>3361</v>
      </c>
      <c r="AM1826" s="359" t="s">
        <v>3362</v>
      </c>
      <c r="AN1826" s="359" t="s">
        <v>3363</v>
      </c>
      <c r="AO1826" s="359" t="s">
        <v>3364</v>
      </c>
      <c r="AP1826" s="359" t="s">
        <v>3365</v>
      </c>
      <c r="AQ1826" s="359" t="s">
        <v>3366</v>
      </c>
      <c r="AR1826" s="359" t="s">
        <v>3367</v>
      </c>
      <c r="AS1826" s="359" t="s">
        <v>3368</v>
      </c>
      <c r="AT1826" s="359" t="s">
        <v>3369</v>
      </c>
      <c r="AU1826" s="359" t="s">
        <v>3370</v>
      </c>
      <c r="AV1826" s="359" t="s">
        <v>3371</v>
      </c>
      <c r="AW1826" s="359" t="s">
        <v>3372</v>
      </c>
      <c r="AX1826" s="359" t="s">
        <v>3373</v>
      </c>
      <c r="AY1826" s="359" t="s">
        <v>3374</v>
      </c>
      <c r="AZ1826" s="359" t="s">
        <v>3375</v>
      </c>
      <c r="BA1826" s="359" t="s">
        <v>3376</v>
      </c>
      <c r="BB1826" s="359" t="s">
        <v>3377</v>
      </c>
      <c r="BC1826" s="359" t="s">
        <v>3378</v>
      </c>
      <c r="BD1826" s="359" t="s">
        <v>3379</v>
      </c>
      <c r="BE1826" s="359" t="s">
        <v>3380</v>
      </c>
      <c r="BF1826" s="359" t="s">
        <v>3381</v>
      </c>
      <c r="BG1826" s="359" t="s">
        <v>3382</v>
      </c>
      <c r="BH1826" s="359" t="s">
        <v>3383</v>
      </c>
      <c r="BI1826" s="359" t="s">
        <v>3384</v>
      </c>
      <c r="BJ1826" s="359" t="s">
        <v>3385</v>
      </c>
      <c r="BK1826" s="359" t="s">
        <v>3386</v>
      </c>
      <c r="BL1826" s="359" t="s">
        <v>3387</v>
      </c>
      <c r="BM1826" s="359" t="s">
        <v>3388</v>
      </c>
      <c r="BN1826" s="359" t="s">
        <v>3389</v>
      </c>
      <c r="BO1826" s="359" t="s">
        <v>3390</v>
      </c>
      <c r="BP1826" s="359" t="s">
        <v>3391</v>
      </c>
      <c r="BQ1826" s="359" t="s">
        <v>3392</v>
      </c>
      <c r="BR1826" s="359" t="s">
        <v>3393</v>
      </c>
      <c r="BS1826" s="359" t="s">
        <v>3394</v>
      </c>
      <c r="BT1826" s="359" t="s">
        <v>3395</v>
      </c>
      <c r="BU1826" s="359" t="s">
        <v>3396</v>
      </c>
      <c r="BV1826" s="359" t="s">
        <v>3397</v>
      </c>
      <c r="BW1826" s="359" t="s">
        <v>3398</v>
      </c>
      <c r="BX1826" s="359" t="s">
        <v>3399</v>
      </c>
      <c r="BY1826" s="359" t="s">
        <v>3400</v>
      </c>
      <c r="BZ1826" s="359" t="s">
        <v>3401</v>
      </c>
      <c r="CA1826" s="359" t="s">
        <v>3402</v>
      </c>
      <c r="CB1826" s="359" t="s">
        <v>3403</v>
      </c>
      <c r="CC1826" s="359" t="s">
        <v>3404</v>
      </c>
      <c r="CD1826" s="359" t="s">
        <v>3405</v>
      </c>
      <c r="CE1826" s="359" t="s">
        <v>3406</v>
      </c>
      <c r="CF1826" s="359" t="s">
        <v>3407</v>
      </c>
      <c r="CG1826" s="359" t="s">
        <v>3408</v>
      </c>
      <c r="CH1826" s="359" t="s">
        <v>3409</v>
      </c>
      <c r="CI1826" s="359" t="s">
        <v>3410</v>
      </c>
      <c r="CJ1826" s="359" t="s">
        <v>3411</v>
      </c>
      <c r="CK1826" s="359" t="s">
        <v>3412</v>
      </c>
      <c r="CL1826" s="359" t="s">
        <v>3413</v>
      </c>
      <c r="CM1826" s="359" t="s">
        <v>3414</v>
      </c>
      <c r="CN1826" s="359" t="s">
        <v>3415</v>
      </c>
      <c r="CO1826" s="359" t="s">
        <v>3416</v>
      </c>
      <c r="CP1826" s="359" t="s">
        <v>3417</v>
      </c>
      <c r="CQ1826" s="359" t="s">
        <v>3418</v>
      </c>
      <c r="CR1826" s="359" t="s">
        <v>3419</v>
      </c>
      <c r="CS1826" s="359" t="s">
        <v>3420</v>
      </c>
      <c r="CT1826" s="359" t="s">
        <v>3421</v>
      </c>
      <c r="CU1826" s="359" t="s">
        <v>3422</v>
      </c>
      <c r="CV1826" s="359" t="s">
        <v>3423</v>
      </c>
      <c r="CW1826" s="359" t="s">
        <v>3424</v>
      </c>
      <c r="CX1826" s="351"/>
      <c r="CY1826" s="351"/>
      <c r="CZ1826" s="351"/>
      <c r="DA1826" s="351"/>
      <c r="DB1826" s="351"/>
      <c r="DC1826" s="351"/>
      <c r="DD1826" s="351"/>
      <c r="DE1826" s="351"/>
      <c r="DF1826" s="351"/>
      <c r="DG1826" s="351"/>
      <c r="DH1826" s="351"/>
      <c r="DI1826" s="351"/>
      <c r="DJ1826" s="351"/>
      <c r="DK1826" s="351"/>
      <c r="DL1826" s="351"/>
      <c r="DM1826" s="351"/>
      <c r="DN1826" s="351"/>
      <c r="DO1826" s="351"/>
      <c r="DP1826" s="351"/>
      <c r="DQ1826" s="351"/>
      <c r="DR1826" s="351"/>
      <c r="DS1826" s="351"/>
      <c r="DT1826" s="351"/>
      <c r="DU1826" s="351"/>
      <c r="DV1826" s="351"/>
      <c r="DW1826" s="351"/>
      <c r="DX1826" s="351"/>
      <c r="DY1826" s="351"/>
      <c r="DZ1826" s="351"/>
      <c r="EA1826" s="351"/>
      <c r="EB1826" s="351"/>
      <c r="EC1826" s="351"/>
      <c r="ED1826" s="351"/>
      <c r="EE1826" s="351"/>
      <c r="EF1826" s="351"/>
      <c r="EG1826" s="351"/>
      <c r="EH1826" s="351"/>
      <c r="EI1826" s="351"/>
      <c r="EJ1826" s="351"/>
      <c r="EK1826" s="351"/>
      <c r="EL1826" s="351"/>
      <c r="EM1826" s="351"/>
      <c r="EN1826" s="351"/>
      <c r="EO1826" s="351"/>
      <c r="EP1826" s="351"/>
      <c r="EQ1826" s="351"/>
      <c r="ER1826" s="351"/>
      <c r="ES1826" s="351"/>
      <c r="ET1826" s="351"/>
      <c r="EU1826" s="351"/>
      <c r="EV1826" s="351"/>
      <c r="EW1826" s="351"/>
      <c r="EX1826" s="351"/>
      <c r="EY1826" s="351"/>
      <c r="EZ1826" s="351"/>
      <c r="FA1826" s="351"/>
      <c r="FB1826" s="351"/>
      <c r="FC1826" s="351"/>
      <c r="FD1826" s="351"/>
      <c r="FE1826" s="351"/>
      <c r="FF1826" s="351"/>
      <c r="FG1826" s="351"/>
      <c r="FH1826" s="351"/>
      <c r="FI1826" s="351"/>
      <c r="FJ1826" s="351"/>
      <c r="FK1826" s="351"/>
      <c r="FL1826" s="351"/>
      <c r="FM1826" s="351"/>
      <c r="FN1826" s="351"/>
      <c r="FO1826" s="351"/>
      <c r="FP1826" s="351"/>
      <c r="FQ1826" s="351"/>
      <c r="FR1826" s="351"/>
      <c r="FS1826" s="351"/>
      <c r="FT1826" s="351"/>
      <c r="FU1826" s="351"/>
      <c r="FV1826" s="351"/>
      <c r="FW1826" s="351"/>
      <c r="FX1826" s="351"/>
      <c r="FY1826" s="351"/>
      <c r="FZ1826" s="351"/>
      <c r="GA1826" s="351"/>
      <c r="GB1826" s="351"/>
      <c r="GC1826" s="351"/>
      <c r="GD1826" s="351"/>
      <c r="GE1826" s="351"/>
      <c r="GF1826" s="351"/>
      <c r="GG1826" s="351"/>
      <c r="GH1826" s="351"/>
      <c r="GI1826" s="351"/>
      <c r="GJ1826" s="351"/>
      <c r="GK1826" s="351"/>
      <c r="GL1826" s="351"/>
      <c r="GM1826" s="351"/>
      <c r="GN1826" s="351"/>
      <c r="GO1826" s="351"/>
      <c r="GP1826" s="351"/>
      <c r="GQ1826" s="351"/>
      <c r="GR1826" s="351"/>
      <c r="GS1826" s="351"/>
      <c r="GT1826" s="351"/>
      <c r="GU1826" s="351"/>
      <c r="GV1826" s="351"/>
      <c r="GW1826" s="351"/>
      <c r="GX1826" s="351"/>
      <c r="GY1826" s="351"/>
      <c r="GZ1826" s="351"/>
      <c r="HA1826" s="351"/>
      <c r="HB1826" s="351"/>
      <c r="HC1826" s="351"/>
      <c r="HD1826" s="351"/>
      <c r="HE1826" s="351"/>
      <c r="HF1826" s="351"/>
      <c r="HG1826" s="351"/>
      <c r="HH1826" s="351"/>
      <c r="HI1826" s="351"/>
      <c r="HJ1826" s="351"/>
      <c r="HK1826" s="351"/>
      <c r="HL1826" s="351"/>
      <c r="HM1826" s="351"/>
      <c r="HN1826" s="351"/>
      <c r="HO1826" s="351"/>
      <c r="HP1826" s="351"/>
      <c r="HQ1826" s="351"/>
      <c r="HR1826" s="351"/>
      <c r="HS1826" s="351"/>
      <c r="HT1826" s="351"/>
      <c r="HU1826" s="351"/>
      <c r="HV1826" s="351"/>
      <c r="HW1826" s="351"/>
      <c r="HX1826" s="351"/>
      <c r="HY1826" s="351"/>
      <c r="HZ1826" s="351"/>
      <c r="IA1826" s="351"/>
      <c r="IB1826" s="351"/>
      <c r="IC1826" s="351"/>
      <c r="ID1826" s="351"/>
      <c r="IE1826" s="351"/>
      <c r="IF1826" s="351"/>
      <c r="IG1826" s="351"/>
      <c r="IH1826" s="351"/>
      <c r="II1826" s="351"/>
      <c r="IJ1826" s="351"/>
      <c r="IK1826" s="351"/>
      <c r="IL1826" s="351"/>
      <c r="IM1826" s="351"/>
      <c r="IN1826" s="351"/>
      <c r="IO1826" s="351"/>
      <c r="IP1826" s="351"/>
      <c r="IQ1826" s="351"/>
      <c r="IR1826" s="351"/>
      <c r="IS1826" s="351"/>
      <c r="IT1826" s="351"/>
      <c r="IU1826" s="351"/>
      <c r="IV1826" s="351"/>
    </row>
  </sheetData>
  <sortState ref="A1:IV1937">
    <sortCondition ref="A1:A1937"/>
    <sortCondition ref="B1:B1937"/>
  </sortState>
  <printOptions gridLines="1" gridLinesSet="0"/>
  <pageMargins left="0.75" right="0.75" top="1" bottom="1" header="0.5" footer="0.5"/>
  <pageSetup fitToWidth="0" fitToHeight="0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CY862"/>
  <sheetViews>
    <sheetView tabSelected="1" zoomScale="80" zoomScaleNormal="80" workbookViewId="0">
      <pane ySplit="2955" topLeftCell="A838" activePane="bottomLeft"/>
      <selection activeCell="B1" sqref="B1:C1048576"/>
      <selection pane="bottomLeft" activeCell="Z802" sqref="Z802:Z862"/>
    </sheetView>
  </sheetViews>
  <sheetFormatPr defaultRowHeight="12.75" x14ac:dyDescent="0.2"/>
  <cols>
    <col min="1" max="1" width="10.42578125" style="9" customWidth="1"/>
    <col min="2" max="3" width="6.42578125" style="9" customWidth="1"/>
    <col min="4" max="5" width="21" style="9" customWidth="1"/>
    <col min="6" max="6" width="0.28515625" style="19" customWidth="1"/>
    <col min="7" max="7" width="13.85546875" style="325" customWidth="1"/>
    <col min="8" max="8" width="6.7109375" style="9" bestFit="1" customWidth="1"/>
    <col min="9" max="9" width="1.140625" style="9" customWidth="1"/>
    <col min="10" max="10" width="6.7109375" style="9" bestFit="1" customWidth="1"/>
    <col min="11" max="11" width="1.140625" style="9" customWidth="1"/>
    <col min="12" max="12" width="6.7109375" style="9" bestFit="1" customWidth="1"/>
    <col min="13" max="13" width="1.140625" style="9" customWidth="1"/>
    <col min="14" max="14" width="10" style="8" bestFit="1" customWidth="1"/>
    <col min="15" max="15" width="2.140625" style="9" customWidth="1"/>
    <col min="16" max="16" width="10.140625" style="317" customWidth="1"/>
    <col min="17" max="17" width="10" style="67" customWidth="1"/>
    <col min="18" max="18" width="17.140625" style="9" customWidth="1"/>
    <col min="19" max="19" width="16.42578125" style="9" bestFit="1" customWidth="1"/>
    <col min="20" max="20" width="13.85546875" style="9" bestFit="1" customWidth="1"/>
    <col min="21" max="21" width="10" style="9" bestFit="1" customWidth="1"/>
    <col min="22" max="22" width="22" style="8" bestFit="1" customWidth="1"/>
    <col min="23" max="23" width="6" style="8" customWidth="1"/>
    <col min="24" max="25" width="16.28515625" style="8" customWidth="1"/>
    <col min="26" max="26" width="16.85546875" style="322" customWidth="1"/>
    <col min="27" max="27" width="7.28515625" style="322" customWidth="1"/>
    <col min="28" max="28" width="13.85546875" style="322" customWidth="1"/>
    <col min="29" max="29" width="7.28515625" style="9" customWidth="1"/>
    <col min="30" max="30" width="12.7109375" style="9" customWidth="1"/>
    <col min="31" max="31" width="19.5703125" style="9" customWidth="1"/>
    <col min="32" max="32" width="6.140625" style="9" customWidth="1"/>
    <col min="33" max="33" width="2.28515625" style="9" customWidth="1"/>
    <col min="34" max="34" width="6.7109375" style="9" customWidth="1"/>
    <col min="35" max="35" width="2.28515625" style="9" customWidth="1"/>
    <col min="36" max="36" width="6.140625" style="9" customWidth="1"/>
    <col min="37" max="37" width="2.28515625" style="9" customWidth="1"/>
    <col min="38" max="38" width="6.140625" style="9" customWidth="1"/>
    <col min="39" max="39" width="10" style="9" bestFit="1" customWidth="1"/>
    <col min="40" max="46" width="15.140625" style="9" customWidth="1"/>
    <col min="47" max="51" width="12.140625" style="9" customWidth="1"/>
    <col min="52" max="52" width="6.140625" style="9" customWidth="1"/>
    <col min="53" max="53" width="2.28515625" style="9" customWidth="1"/>
    <col min="54" max="54" width="6.140625" style="9" customWidth="1"/>
    <col min="55" max="55" width="2.28515625" style="9" customWidth="1"/>
    <col min="56" max="56" width="6.140625" style="9" customWidth="1"/>
    <col min="57" max="57" width="2.28515625" style="9" customWidth="1"/>
    <col min="58" max="58" width="6.140625" style="9" customWidth="1"/>
    <col min="59" max="59" width="2.28515625" style="9" customWidth="1"/>
    <col min="60" max="60" width="6.140625" style="9" customWidth="1"/>
    <col min="61" max="61" width="2.28515625" style="9" customWidth="1"/>
    <col min="62" max="62" width="6.140625" style="9" customWidth="1"/>
    <col min="63" max="63" width="2.28515625" style="9" customWidth="1"/>
    <col min="64" max="64" width="6.140625" style="9" customWidth="1"/>
    <col min="65" max="65" width="2.28515625" style="9" customWidth="1"/>
    <col min="66" max="66" width="6.140625" style="9" customWidth="1"/>
    <col min="67" max="67" width="2.28515625" style="9" customWidth="1"/>
    <col min="68" max="68" width="6.140625" style="9" customWidth="1"/>
    <col min="69" max="69" width="2.28515625" style="9" customWidth="1"/>
    <col min="70" max="70" width="6.140625" style="9" customWidth="1"/>
    <col min="71" max="71" width="2.28515625" style="9" customWidth="1"/>
    <col min="72" max="72" width="6.140625" style="9" customWidth="1"/>
    <col min="73" max="73" width="2.28515625" style="9" customWidth="1"/>
    <col min="74" max="74" width="6.140625" style="9" customWidth="1"/>
    <col min="75" max="75" width="2.28515625" style="9" customWidth="1"/>
    <col min="76" max="76" width="6.140625" style="9" customWidth="1"/>
    <col min="77" max="77" width="2.28515625" style="9" customWidth="1"/>
    <col min="78" max="78" width="6.140625" style="9" customWidth="1"/>
    <col min="79" max="79" width="2.28515625" style="9" customWidth="1"/>
    <col min="80" max="80" width="6.140625" style="9" customWidth="1"/>
    <col min="81" max="81" width="2.28515625" style="9" customWidth="1"/>
    <col min="82" max="82" width="6.140625" style="9" customWidth="1"/>
    <col min="83" max="83" width="2.28515625" style="9" customWidth="1"/>
    <col min="84" max="84" width="6.140625" style="9" customWidth="1"/>
    <col min="85" max="85" width="2.28515625" style="9" customWidth="1"/>
    <col min="86" max="86" width="6.140625" style="9" customWidth="1"/>
    <col min="87" max="87" width="2.28515625" style="9" customWidth="1"/>
    <col min="88" max="88" width="6.140625" style="9" customWidth="1"/>
    <col min="89" max="89" width="2.28515625" style="9" customWidth="1"/>
    <col min="90" max="90" width="6.140625" style="9" customWidth="1"/>
    <col min="91" max="91" width="2.28515625" style="9" customWidth="1"/>
    <col min="92" max="92" width="6.140625" style="9" customWidth="1"/>
    <col min="93" max="93" width="2.28515625" style="9" customWidth="1"/>
    <col min="94" max="94" width="6.140625" style="9" customWidth="1"/>
    <col min="95" max="95" width="2.28515625" style="9" customWidth="1"/>
    <col min="96" max="96" width="6.140625" style="9" customWidth="1"/>
    <col min="97" max="97" width="2.28515625" style="9" customWidth="1"/>
    <col min="98" max="98" width="6.140625" style="9" customWidth="1"/>
    <col min="99" max="16384" width="9.140625" style="9"/>
  </cols>
  <sheetData>
    <row r="1" spans="1:98" x14ac:dyDescent="0.2">
      <c r="A1" s="10" t="s">
        <v>1778</v>
      </c>
      <c r="B1" s="10"/>
      <c r="C1" s="10"/>
      <c r="D1" s="11" t="s">
        <v>417</v>
      </c>
      <c r="E1" s="11" t="s">
        <v>418</v>
      </c>
      <c r="F1" s="18" t="s">
        <v>1779</v>
      </c>
      <c r="G1" s="330" t="s">
        <v>1780</v>
      </c>
      <c r="H1" s="12" t="s">
        <v>1730</v>
      </c>
      <c r="I1" s="12"/>
      <c r="J1" s="12" t="s">
        <v>1731</v>
      </c>
      <c r="K1" s="13"/>
      <c r="L1" s="12" t="s">
        <v>1732</v>
      </c>
      <c r="M1" s="13"/>
      <c r="N1" s="14" t="s">
        <v>1733</v>
      </c>
      <c r="O1" s="13"/>
      <c r="P1" s="324" t="s">
        <v>1735</v>
      </c>
      <c r="Q1" s="92"/>
      <c r="R1" s="230" t="s">
        <v>419</v>
      </c>
      <c r="S1" s="230" t="s">
        <v>420</v>
      </c>
      <c r="T1" s="230" t="s">
        <v>421</v>
      </c>
      <c r="U1" s="230" t="s">
        <v>422</v>
      </c>
      <c r="V1" s="316" t="s">
        <v>3543</v>
      </c>
      <c r="W1" s="102"/>
      <c r="X1" s="230" t="s">
        <v>419</v>
      </c>
      <c r="Y1" s="230" t="s">
        <v>420</v>
      </c>
      <c r="Z1" s="313" t="s">
        <v>421</v>
      </c>
      <c r="AA1" s="313" t="s">
        <v>422</v>
      </c>
      <c r="AB1" s="313" t="s">
        <v>423</v>
      </c>
      <c r="AC1" s="20"/>
      <c r="AD1" s="20" t="s">
        <v>3584</v>
      </c>
      <c r="AE1" s="20"/>
      <c r="AF1" s="12"/>
      <c r="AG1" s="13"/>
      <c r="AH1" s="12"/>
      <c r="AI1" s="13"/>
      <c r="AJ1" s="12"/>
      <c r="AK1" s="13"/>
      <c r="AL1" s="12"/>
      <c r="AM1" s="231" t="s">
        <v>1733</v>
      </c>
      <c r="AN1" s="231" t="s">
        <v>3652</v>
      </c>
      <c r="AO1" s="232" t="s">
        <v>3546</v>
      </c>
      <c r="AP1" s="231"/>
      <c r="AQ1" s="232" t="s">
        <v>3582</v>
      </c>
      <c r="AR1" s="231" t="s">
        <v>3583</v>
      </c>
      <c r="AS1" s="232" t="s">
        <v>3581</v>
      </c>
      <c r="AT1" s="231" t="s">
        <v>3656</v>
      </c>
      <c r="AU1" s="13"/>
      <c r="AV1" s="12"/>
      <c r="AW1" s="13"/>
      <c r="AX1" s="12"/>
      <c r="AY1" s="13"/>
      <c r="AZ1" s="12"/>
      <c r="BA1" s="13"/>
      <c r="BB1" s="12"/>
      <c r="BC1" s="13"/>
      <c r="BD1" s="12"/>
      <c r="BE1" s="13"/>
      <c r="BF1" s="12"/>
      <c r="BG1" s="13"/>
      <c r="BH1" s="12"/>
      <c r="BI1" s="13"/>
      <c r="BJ1" s="12"/>
      <c r="BK1" s="13"/>
      <c r="BL1" s="12"/>
      <c r="BM1" s="13"/>
      <c r="BN1" s="12"/>
      <c r="BO1" s="13"/>
      <c r="BP1" s="12"/>
      <c r="BQ1" s="13"/>
      <c r="BR1" s="12"/>
      <c r="BS1" s="13"/>
      <c r="BT1" s="12"/>
      <c r="BU1" s="13"/>
      <c r="BV1" s="12"/>
      <c r="BW1" s="13"/>
      <c r="BX1" s="12"/>
      <c r="BY1" s="13"/>
      <c r="BZ1" s="12"/>
      <c r="CA1" s="13"/>
      <c r="CB1" s="12"/>
      <c r="CC1" s="13"/>
      <c r="CD1" s="12"/>
      <c r="CE1" s="13"/>
      <c r="CF1" s="12"/>
      <c r="CG1" s="13"/>
      <c r="CH1" s="12"/>
      <c r="CI1" s="13"/>
      <c r="CJ1" s="12"/>
      <c r="CK1" s="13"/>
      <c r="CL1" s="12"/>
      <c r="CM1" s="13"/>
      <c r="CN1" s="12"/>
      <c r="CO1" s="13"/>
      <c r="CP1" s="12"/>
      <c r="CQ1" s="13"/>
      <c r="CR1" s="12"/>
      <c r="CS1" s="13"/>
      <c r="CT1" s="12"/>
    </row>
    <row r="2" spans="1:98" x14ac:dyDescent="0.2">
      <c r="A2" s="10"/>
      <c r="B2" s="10"/>
      <c r="C2" s="10"/>
      <c r="D2" s="11"/>
      <c r="E2" s="11"/>
      <c r="F2" s="18"/>
      <c r="G2" s="330"/>
      <c r="H2" s="12"/>
      <c r="I2" s="12"/>
      <c r="J2" s="12"/>
      <c r="K2" s="13"/>
      <c r="L2" s="12"/>
      <c r="M2" s="13"/>
      <c r="N2" s="14"/>
      <c r="O2" s="13"/>
      <c r="P2" s="324" t="s">
        <v>4073</v>
      </c>
      <c r="Q2" s="92"/>
      <c r="R2" s="230" t="s">
        <v>3544</v>
      </c>
      <c r="S2" s="230" t="s">
        <v>3544</v>
      </c>
      <c r="T2" s="230" t="s">
        <v>425</v>
      </c>
      <c r="U2" s="230" t="s">
        <v>426</v>
      </c>
      <c r="V2" s="316" t="s">
        <v>4072</v>
      </c>
      <c r="W2" s="102"/>
      <c r="X2" s="230" t="s">
        <v>3545</v>
      </c>
      <c r="Y2" s="230" t="s">
        <v>3545</v>
      </c>
      <c r="Z2" s="313" t="s">
        <v>425</v>
      </c>
      <c r="AA2" s="313" t="s">
        <v>426</v>
      </c>
      <c r="AB2" s="313" t="s">
        <v>427</v>
      </c>
      <c r="AC2" s="20"/>
      <c r="AD2" s="20" t="s">
        <v>427</v>
      </c>
      <c r="AE2" s="20"/>
      <c r="AF2" s="12"/>
      <c r="AG2" s="13"/>
      <c r="AH2" s="12"/>
      <c r="AI2" s="13"/>
      <c r="AJ2" s="12"/>
      <c r="AK2" s="13"/>
      <c r="AL2" s="12"/>
      <c r="AM2" s="231" t="s">
        <v>3649</v>
      </c>
      <c r="AN2" s="231" t="s">
        <v>3650</v>
      </c>
      <c r="AO2" s="232" t="s">
        <v>3651</v>
      </c>
      <c r="AP2" s="231"/>
      <c r="AQ2" s="232" t="s">
        <v>3653</v>
      </c>
      <c r="AR2" s="231" t="s">
        <v>3654</v>
      </c>
      <c r="AS2" s="232" t="s">
        <v>3655</v>
      </c>
      <c r="AT2" s="232" t="s">
        <v>3655</v>
      </c>
      <c r="AU2" s="13"/>
      <c r="AV2" s="12"/>
      <c r="AW2" s="13"/>
      <c r="AX2" s="12"/>
      <c r="AY2" s="13"/>
      <c r="AZ2" s="12"/>
      <c r="BA2" s="13"/>
      <c r="BB2" s="12"/>
      <c r="BC2" s="13"/>
      <c r="BD2" s="12"/>
      <c r="BE2" s="13"/>
      <c r="BF2" s="12"/>
      <c r="BG2" s="13"/>
      <c r="BH2" s="12"/>
      <c r="BI2" s="13"/>
      <c r="BJ2" s="12"/>
      <c r="BK2" s="13"/>
      <c r="BL2" s="12"/>
      <c r="BM2" s="13"/>
      <c r="BN2" s="12"/>
      <c r="BO2" s="13"/>
      <c r="BP2" s="12"/>
      <c r="BQ2" s="13"/>
      <c r="BR2" s="12"/>
      <c r="BS2" s="13"/>
      <c r="BT2" s="12"/>
      <c r="BU2" s="13"/>
      <c r="BV2" s="12"/>
      <c r="BW2" s="13"/>
      <c r="BX2" s="12"/>
      <c r="BY2" s="13"/>
      <c r="BZ2" s="12"/>
      <c r="CA2" s="13"/>
      <c r="CB2" s="12"/>
      <c r="CC2" s="13"/>
      <c r="CD2" s="12"/>
      <c r="CE2" s="13"/>
      <c r="CF2" s="12"/>
      <c r="CG2" s="13"/>
      <c r="CH2" s="12"/>
      <c r="CI2" s="13"/>
      <c r="CJ2" s="12"/>
      <c r="CK2" s="13"/>
      <c r="CL2" s="12"/>
      <c r="CM2" s="13"/>
      <c r="CN2" s="12"/>
      <c r="CO2" s="13"/>
      <c r="CP2" s="12"/>
      <c r="CQ2" s="13"/>
      <c r="CR2" s="12"/>
      <c r="CS2" s="13"/>
      <c r="CT2" s="12"/>
    </row>
    <row r="3" spans="1:98" x14ac:dyDescent="0.2">
      <c r="A3" s="10"/>
      <c r="B3" s="10"/>
      <c r="C3" s="10"/>
      <c r="D3" s="11"/>
      <c r="E3" s="11"/>
      <c r="F3" s="18"/>
      <c r="G3" s="330"/>
      <c r="H3" s="12"/>
      <c r="I3" s="12"/>
      <c r="J3" s="12"/>
      <c r="K3" s="13"/>
      <c r="L3" s="12"/>
      <c r="M3" s="13"/>
      <c r="N3" s="14"/>
      <c r="O3" s="13"/>
      <c r="P3" s="324"/>
      <c r="Q3" s="92"/>
      <c r="R3" s="230" t="s">
        <v>3544</v>
      </c>
      <c r="S3" s="230" t="s">
        <v>3544</v>
      </c>
      <c r="T3" s="230" t="s">
        <v>3544</v>
      </c>
      <c r="U3" s="230" t="s">
        <v>3544</v>
      </c>
      <c r="V3" s="314" t="s">
        <v>427</v>
      </c>
      <c r="W3" s="98"/>
      <c r="X3" s="230" t="s">
        <v>3545</v>
      </c>
      <c r="Y3" s="230" t="s">
        <v>3545</v>
      </c>
      <c r="Z3" s="230" t="s">
        <v>3545</v>
      </c>
      <c r="AA3" s="230" t="s">
        <v>3545</v>
      </c>
      <c r="AB3" s="314" t="s">
        <v>3576</v>
      </c>
      <c r="AC3" s="13"/>
      <c r="AD3" s="12"/>
      <c r="AE3" s="13"/>
      <c r="AF3" s="12"/>
      <c r="AG3" s="13"/>
      <c r="AH3" s="12"/>
      <c r="AI3" s="13"/>
      <c r="AJ3" s="12"/>
      <c r="AK3" s="13"/>
      <c r="AL3" s="12"/>
      <c r="AM3" s="12"/>
      <c r="AN3" s="12"/>
      <c r="AO3" s="13"/>
      <c r="AP3" s="12"/>
      <c r="AQ3" s="13"/>
      <c r="AR3" s="12"/>
      <c r="AS3" s="232" t="s">
        <v>3657</v>
      </c>
      <c r="AT3" s="232" t="s">
        <v>3658</v>
      </c>
      <c r="AU3" s="13"/>
      <c r="AV3" s="12"/>
      <c r="AW3" s="13"/>
      <c r="AX3" s="12"/>
      <c r="AY3" s="13"/>
      <c r="AZ3" s="12"/>
      <c r="BA3" s="13"/>
      <c r="BB3" s="12"/>
      <c r="BC3" s="13"/>
      <c r="BD3" s="12"/>
      <c r="BE3" s="13"/>
      <c r="BF3" s="12"/>
      <c r="BG3" s="13"/>
      <c r="BH3" s="12"/>
      <c r="BI3" s="13"/>
      <c r="BJ3" s="12"/>
      <c r="BK3" s="13"/>
      <c r="BL3" s="12"/>
      <c r="BM3" s="13"/>
      <c r="BN3" s="12"/>
      <c r="BO3" s="13"/>
      <c r="BP3" s="12"/>
      <c r="BQ3" s="13"/>
      <c r="BR3" s="12"/>
      <c r="BS3" s="13"/>
      <c r="BT3" s="12"/>
      <c r="BU3" s="13"/>
      <c r="BV3" s="12"/>
      <c r="BW3" s="13"/>
      <c r="BX3" s="12"/>
      <c r="BY3" s="13"/>
      <c r="BZ3" s="12"/>
      <c r="CA3" s="13"/>
      <c r="CB3" s="12"/>
      <c r="CC3" s="13"/>
      <c r="CD3" s="12"/>
      <c r="CE3" s="13"/>
      <c r="CF3" s="12"/>
      <c r="CG3" s="13"/>
      <c r="CH3" s="12"/>
      <c r="CI3" s="13"/>
      <c r="CJ3" s="12"/>
      <c r="CK3" s="13"/>
      <c r="CL3" s="12"/>
      <c r="CM3" s="13"/>
      <c r="CN3" s="12"/>
      <c r="CO3" s="13"/>
      <c r="CP3" s="12"/>
      <c r="CQ3" s="13"/>
      <c r="CR3" s="12"/>
      <c r="CS3" s="13"/>
      <c r="CT3" s="12"/>
    </row>
    <row r="4" spans="1:98" x14ac:dyDescent="0.2">
      <c r="A4" s="10"/>
      <c r="B4" s="10"/>
      <c r="C4" s="10"/>
      <c r="D4" s="11"/>
      <c r="E4" s="11"/>
      <c r="F4" s="18"/>
      <c r="G4" s="330"/>
      <c r="H4" s="12"/>
      <c r="I4" s="12"/>
      <c r="J4" s="12"/>
      <c r="K4" s="13"/>
      <c r="L4" s="12"/>
      <c r="M4" s="13"/>
      <c r="N4" s="14"/>
      <c r="O4" s="13"/>
      <c r="P4" s="324"/>
      <c r="Q4" s="92"/>
      <c r="R4" s="230" t="s">
        <v>419</v>
      </c>
      <c r="S4" s="230" t="s">
        <v>420</v>
      </c>
      <c r="T4" s="230" t="s">
        <v>421</v>
      </c>
      <c r="U4" s="230" t="s">
        <v>422</v>
      </c>
      <c r="V4" s="316"/>
      <c r="W4" s="15"/>
      <c r="X4" s="230" t="s">
        <v>419</v>
      </c>
      <c r="Y4" s="230" t="s">
        <v>420</v>
      </c>
      <c r="Z4" s="230" t="s">
        <v>421</v>
      </c>
      <c r="AA4" s="230" t="s">
        <v>422</v>
      </c>
      <c r="AB4" s="315"/>
      <c r="AC4" s="13"/>
      <c r="AD4" s="12"/>
      <c r="AE4" s="13"/>
      <c r="AF4" s="12"/>
      <c r="AG4" s="13"/>
      <c r="AH4" s="12"/>
      <c r="AI4" s="13"/>
      <c r="AJ4" s="12"/>
      <c r="AK4" s="13"/>
      <c r="AL4" s="12"/>
      <c r="AM4" s="12"/>
      <c r="AN4" s="12"/>
      <c r="AO4" s="13"/>
      <c r="AP4" s="12"/>
      <c r="AQ4" s="13"/>
      <c r="AR4" s="12"/>
      <c r="AS4" s="13"/>
      <c r="AT4" s="12"/>
      <c r="AU4" s="13"/>
      <c r="AV4" s="12"/>
      <c r="AW4" s="13"/>
      <c r="AX4" s="12"/>
      <c r="AY4" s="13"/>
      <c r="AZ4" s="12"/>
      <c r="BA4" s="13"/>
      <c r="BB4" s="12"/>
      <c r="BC4" s="13"/>
      <c r="BD4" s="12"/>
      <c r="BE4" s="13"/>
      <c r="BF4" s="12"/>
      <c r="BG4" s="13"/>
      <c r="BH4" s="12"/>
      <c r="BI4" s="13"/>
      <c r="BJ4" s="12"/>
      <c r="BK4" s="13"/>
      <c r="BL4" s="12"/>
      <c r="BM4" s="13"/>
      <c r="BN4" s="12"/>
      <c r="BO4" s="13"/>
      <c r="BP4" s="12"/>
      <c r="BQ4" s="13"/>
      <c r="BR4" s="12"/>
      <c r="BS4" s="13"/>
      <c r="BT4" s="12"/>
      <c r="BU4" s="13"/>
      <c r="BV4" s="12"/>
      <c r="BW4" s="13"/>
      <c r="BX4" s="12"/>
      <c r="BY4" s="13"/>
      <c r="BZ4" s="12"/>
      <c r="CA4" s="13"/>
      <c r="CB4" s="12"/>
      <c r="CC4" s="13"/>
      <c r="CD4" s="12"/>
      <c r="CE4" s="13"/>
      <c r="CF4" s="12"/>
      <c r="CG4" s="13"/>
      <c r="CH4" s="12"/>
      <c r="CI4" s="13"/>
      <c r="CJ4" s="12"/>
      <c r="CK4" s="13"/>
      <c r="CL4" s="12"/>
      <c r="CM4" s="13"/>
      <c r="CN4" s="12"/>
      <c r="CO4" s="13"/>
      <c r="CP4" s="12"/>
      <c r="CQ4" s="13"/>
      <c r="CR4" s="12"/>
      <c r="CS4" s="13"/>
      <c r="CT4" s="12"/>
    </row>
    <row r="5" spans="1:98" x14ac:dyDescent="0.2">
      <c r="A5" s="10"/>
      <c r="B5" s="10"/>
      <c r="C5" s="10"/>
      <c r="D5" s="11"/>
      <c r="E5" s="11"/>
      <c r="F5" s="18"/>
      <c r="G5" s="330"/>
      <c r="H5" s="12"/>
      <c r="I5" s="12"/>
      <c r="J5" s="12"/>
      <c r="K5" s="13"/>
      <c r="L5" s="12"/>
      <c r="M5" s="13"/>
      <c r="N5" s="14"/>
      <c r="O5" s="13"/>
      <c r="P5" s="324"/>
      <c r="Q5" s="92"/>
      <c r="R5" s="230" t="s">
        <v>424</v>
      </c>
      <c r="S5" s="230" t="s">
        <v>424</v>
      </c>
      <c r="T5" s="230" t="s">
        <v>425</v>
      </c>
      <c r="U5" s="230" t="s">
        <v>426</v>
      </c>
      <c r="V5" s="316"/>
      <c r="W5" s="15"/>
      <c r="X5" s="230" t="s">
        <v>424</v>
      </c>
      <c r="Y5" s="230" t="s">
        <v>424</v>
      </c>
      <c r="Z5" s="230" t="s">
        <v>425</v>
      </c>
      <c r="AA5" s="230" t="s">
        <v>426</v>
      </c>
      <c r="AB5" s="315"/>
      <c r="AC5" s="13"/>
      <c r="AD5" s="12"/>
      <c r="AE5" s="13"/>
      <c r="AF5" s="12"/>
      <c r="AG5" s="13"/>
      <c r="AH5" s="12"/>
      <c r="AI5" s="13"/>
      <c r="AJ5" s="12"/>
      <c r="AK5" s="13"/>
      <c r="AL5" s="12"/>
      <c r="AM5" s="12"/>
      <c r="AN5" s="12"/>
      <c r="AO5" s="13"/>
      <c r="AP5" s="12"/>
      <c r="AU5" s="13"/>
      <c r="AV5" s="12"/>
      <c r="AW5" s="13"/>
      <c r="AX5" s="12"/>
      <c r="AY5" s="13"/>
      <c r="AZ5" s="12"/>
      <c r="BA5" s="13"/>
      <c r="BB5" s="12"/>
      <c r="BC5" s="13"/>
      <c r="BD5" s="12"/>
      <c r="BE5" s="13"/>
      <c r="BF5" s="12"/>
      <c r="BG5" s="13"/>
      <c r="BH5" s="12"/>
      <c r="BI5" s="13"/>
      <c r="BJ5" s="12"/>
      <c r="BK5" s="13"/>
      <c r="BL5" s="12"/>
      <c r="BM5" s="13"/>
      <c r="BN5" s="12"/>
      <c r="BO5" s="13"/>
      <c r="BP5" s="12"/>
      <c r="BQ5" s="13"/>
      <c r="BR5" s="12"/>
      <c r="BS5" s="13"/>
      <c r="BT5" s="12"/>
      <c r="BU5" s="13"/>
      <c r="BV5" s="12"/>
      <c r="BW5" s="13"/>
      <c r="BX5" s="12"/>
      <c r="BY5" s="13"/>
      <c r="BZ5" s="12"/>
      <c r="CA5" s="13"/>
      <c r="CB5" s="12"/>
      <c r="CC5" s="13"/>
      <c r="CD5" s="12"/>
      <c r="CE5" s="13"/>
      <c r="CF5" s="12"/>
      <c r="CG5" s="13"/>
      <c r="CH5" s="12"/>
      <c r="CI5" s="13"/>
      <c r="CJ5" s="12"/>
      <c r="CK5" s="13"/>
      <c r="CL5" s="12"/>
      <c r="CM5" s="13"/>
      <c r="CN5" s="12"/>
      <c r="CO5" s="13"/>
      <c r="CP5" s="12"/>
      <c r="CQ5" s="13"/>
      <c r="CR5" s="12"/>
      <c r="CS5" s="13"/>
      <c r="CT5" s="12"/>
    </row>
    <row r="6" spans="1:98" x14ac:dyDescent="0.2">
      <c r="A6" s="9" t="s">
        <v>2075</v>
      </c>
      <c r="B6" s="285">
        <f>MONTH(D6)</f>
        <v>12</v>
      </c>
      <c r="C6" s="285">
        <f>DAY(D6)</f>
        <v>13</v>
      </c>
      <c r="D6" s="16">
        <v>37238.518750000003</v>
      </c>
      <c r="E6" s="16">
        <v>37245.106249999997</v>
      </c>
      <c r="F6" s="19" t="s">
        <v>2242</v>
      </c>
      <c r="G6" s="325" t="s">
        <v>2243</v>
      </c>
      <c r="H6" s="9">
        <v>50</v>
      </c>
      <c r="N6" s="8">
        <v>749</v>
      </c>
      <c r="O6" s="285"/>
      <c r="P6" s="317">
        <v>184</v>
      </c>
      <c r="R6" s="21">
        <v>37238.518750000003</v>
      </c>
      <c r="S6" s="21">
        <v>37245.106249999997</v>
      </c>
      <c r="T6" s="40" t="s">
        <v>424</v>
      </c>
      <c r="U6">
        <v>5.6657000000000002</v>
      </c>
      <c r="V6" s="94" t="e">
        <f>T6*60*60*24/1000</f>
        <v>#VALUE!</v>
      </c>
      <c r="W6" s="103"/>
      <c r="X6" s="21">
        <v>37238.518750000003</v>
      </c>
      <c r="Y6" s="21">
        <v>37248.81527777778</v>
      </c>
      <c r="Z6" s="319">
        <v>13.4887</v>
      </c>
      <c r="AA6" s="319">
        <v>5.6657000000000002</v>
      </c>
      <c r="AB6" s="320">
        <f>Z6*60*60*24/1000</f>
        <v>1165.4236799999999</v>
      </c>
      <c r="AD6" s="61">
        <f>AB6-N6</f>
        <v>416.42367999999988</v>
      </c>
      <c r="AM6" s="9">
        <v>749</v>
      </c>
      <c r="AN6" s="9" t="e">
        <f t="shared" ref="AN6:AN69" si="0">V6</f>
        <v>#VALUE!</v>
      </c>
      <c r="AO6" s="61">
        <f>AB6</f>
        <v>1165.4236799999999</v>
      </c>
      <c r="AQ6" s="61" t="e">
        <f>AN6-AM6</f>
        <v>#VALUE!</v>
      </c>
      <c r="AR6" s="61" t="e">
        <f>AO6-AN6</f>
        <v>#VALUE!</v>
      </c>
      <c r="AS6" s="89">
        <f t="shared" ref="AS6:AS69" si="1">S6-R6</f>
        <v>6.5874999999941792</v>
      </c>
      <c r="AT6" s="89">
        <f>Y6-X6</f>
        <v>10.296527777776646</v>
      </c>
      <c r="AU6" s="89">
        <f>AT6-AS6</f>
        <v>3.7090277777824667</v>
      </c>
    </row>
    <row r="7" spans="1:98" x14ac:dyDescent="0.2">
      <c r="A7" s="9" t="s">
        <v>2075</v>
      </c>
      <c r="B7" s="285">
        <f t="shared" ref="B7:B70" si="2">MONTH(D7)</f>
        <v>12</v>
      </c>
      <c r="C7" s="285"/>
      <c r="D7" s="16">
        <v>37252.525000000001</v>
      </c>
      <c r="E7" s="16">
        <v>37259.340277777781</v>
      </c>
      <c r="F7" s="19" t="s">
        <v>2244</v>
      </c>
      <c r="G7" s="325" t="s">
        <v>2245</v>
      </c>
      <c r="H7" s="9">
        <v>50</v>
      </c>
      <c r="N7" s="8">
        <v>673.3</v>
      </c>
      <c r="O7" s="285"/>
      <c r="P7" s="317">
        <v>15</v>
      </c>
      <c r="R7" s="21">
        <v>37252.525000000001</v>
      </c>
      <c r="S7" s="21">
        <v>37259.340277777781</v>
      </c>
      <c r="T7">
        <v>7.7931999999999997</v>
      </c>
      <c r="U7">
        <v>2.04</v>
      </c>
      <c r="V7" s="94">
        <f t="shared" ref="V7:V70" si="3">T7*60*60*24/1000</f>
        <v>673.33248000000003</v>
      </c>
      <c r="W7" s="103"/>
      <c r="X7" s="21">
        <v>37248.81527777778</v>
      </c>
      <c r="Y7" s="21">
        <v>37259.486111111109</v>
      </c>
      <c r="Z7" s="319">
        <v>12.048500000000001</v>
      </c>
      <c r="AA7" s="319">
        <v>2.04</v>
      </c>
      <c r="AB7" s="320">
        <f t="shared" ref="AB7:AB56" si="4">Z7*60*60*24/1000</f>
        <v>1040.9904000000001</v>
      </c>
      <c r="AD7" s="61">
        <f t="shared" ref="AD7:AD70" si="5">AB7-N7</f>
        <v>367.69040000000018</v>
      </c>
      <c r="AM7" s="9">
        <v>673.3</v>
      </c>
      <c r="AN7" s="9">
        <f t="shared" si="0"/>
        <v>673.33248000000003</v>
      </c>
      <c r="AO7" s="61">
        <f t="shared" ref="AO7:AO70" si="6">AB7</f>
        <v>1040.9904000000001</v>
      </c>
      <c r="AQ7" s="61">
        <f t="shared" ref="AQ7:AQ70" si="7">AN7-AM7</f>
        <v>3.248000000007778E-2</v>
      </c>
      <c r="AR7" s="61">
        <f t="shared" ref="AR7:AR70" si="8">AO7-AN7</f>
        <v>367.6579200000001</v>
      </c>
      <c r="AS7" s="89">
        <f t="shared" si="1"/>
        <v>6.8152777777795563</v>
      </c>
      <c r="AT7" s="89">
        <f t="shared" ref="AT7:AT70" si="9">Y7-X7</f>
        <v>10.670833333329938</v>
      </c>
      <c r="AU7" s="89">
        <f t="shared" ref="AU7:AU70" si="10">AT7-AS7</f>
        <v>3.8555555555503815</v>
      </c>
    </row>
    <row r="8" spans="1:98" x14ac:dyDescent="0.2">
      <c r="A8" s="9" t="s">
        <v>2075</v>
      </c>
      <c r="B8" s="285">
        <f t="shared" si="2"/>
        <v>1</v>
      </c>
      <c r="C8" s="285"/>
      <c r="D8" s="16">
        <v>37259.631944444445</v>
      </c>
      <c r="E8" s="16">
        <v>37261.017361111109</v>
      </c>
      <c r="F8" s="19" t="s">
        <v>2246</v>
      </c>
      <c r="G8" s="325" t="s">
        <v>2247</v>
      </c>
      <c r="H8" s="9">
        <v>50</v>
      </c>
      <c r="N8" s="8">
        <v>127.6</v>
      </c>
      <c r="O8" s="285"/>
      <c r="P8" s="317">
        <v>14</v>
      </c>
      <c r="R8" s="21">
        <v>37259.631944444445</v>
      </c>
      <c r="S8" s="21">
        <v>37261.017361111109</v>
      </c>
      <c r="T8">
        <v>1.4772000000000001</v>
      </c>
      <c r="U8">
        <v>1.1393</v>
      </c>
      <c r="V8" s="94">
        <f t="shared" si="3"/>
        <v>127.63008000000001</v>
      </c>
      <c r="W8" s="103"/>
      <c r="X8" s="21">
        <v>37259.486111111109</v>
      </c>
      <c r="Y8" s="21">
        <v>37263.46597222222</v>
      </c>
      <c r="Z8" s="319">
        <v>4.1086999999999998</v>
      </c>
      <c r="AA8" s="319">
        <v>1.1393</v>
      </c>
      <c r="AB8" s="320">
        <f t="shared" si="4"/>
        <v>354.99167999999997</v>
      </c>
      <c r="AD8" s="61">
        <f t="shared" si="5"/>
        <v>227.39167999999998</v>
      </c>
      <c r="AM8" s="9">
        <v>127.6</v>
      </c>
      <c r="AN8" s="9">
        <f t="shared" si="0"/>
        <v>127.63008000000001</v>
      </c>
      <c r="AO8" s="61">
        <f t="shared" si="6"/>
        <v>354.99167999999997</v>
      </c>
      <c r="AQ8" s="61">
        <f t="shared" si="7"/>
        <v>3.0080000000012319E-2</v>
      </c>
      <c r="AR8" s="61">
        <f t="shared" si="8"/>
        <v>227.36159999999995</v>
      </c>
      <c r="AS8" s="89">
        <f t="shared" si="1"/>
        <v>1.3854166666642413</v>
      </c>
      <c r="AT8" s="89">
        <f t="shared" si="9"/>
        <v>3.9798611111109494</v>
      </c>
      <c r="AU8" s="89">
        <f t="shared" si="10"/>
        <v>2.5944444444467081</v>
      </c>
    </row>
    <row r="9" spans="1:98" x14ac:dyDescent="0.2">
      <c r="A9" s="9" t="s">
        <v>2075</v>
      </c>
      <c r="B9" s="285">
        <f t="shared" si="2"/>
        <v>1</v>
      </c>
      <c r="C9" s="285"/>
      <c r="D9" s="16">
        <v>37265.914583333331</v>
      </c>
      <c r="E9" s="16">
        <v>37273.083333333336</v>
      </c>
      <c r="F9" s="19" t="s">
        <v>2248</v>
      </c>
      <c r="G9" s="325" t="s">
        <v>2249</v>
      </c>
      <c r="H9" s="9">
        <v>50</v>
      </c>
      <c r="N9" s="8">
        <v>726.5</v>
      </c>
      <c r="O9" s="285"/>
      <c r="P9" s="317">
        <v>589</v>
      </c>
      <c r="R9" s="21">
        <v>37265.914583333331</v>
      </c>
      <c r="S9" s="21">
        <v>37273.083333333336</v>
      </c>
      <c r="T9">
        <v>8.4085999999999999</v>
      </c>
      <c r="U9">
        <v>2.3782000000000001</v>
      </c>
      <c r="V9" s="94">
        <f t="shared" si="3"/>
        <v>726.50304000000006</v>
      </c>
      <c r="W9" s="103"/>
      <c r="X9" s="21">
        <v>37263.46597222222</v>
      </c>
      <c r="Y9" s="21">
        <v>37273.259722222225</v>
      </c>
      <c r="Z9" s="319">
        <v>11.1441</v>
      </c>
      <c r="AA9" s="319">
        <v>2.3782000000000001</v>
      </c>
      <c r="AB9" s="320">
        <f t="shared" si="4"/>
        <v>962.85023999999987</v>
      </c>
      <c r="AD9" s="61">
        <f t="shared" si="5"/>
        <v>236.35023999999987</v>
      </c>
      <c r="AM9" s="9">
        <v>726.5</v>
      </c>
      <c r="AN9" s="9">
        <f t="shared" si="0"/>
        <v>726.50304000000006</v>
      </c>
      <c r="AO9" s="61">
        <f t="shared" si="6"/>
        <v>962.85023999999987</v>
      </c>
      <c r="AQ9" s="61">
        <f t="shared" si="7"/>
        <v>3.0400000000554428E-3</v>
      </c>
      <c r="AR9" s="61">
        <f t="shared" si="8"/>
        <v>236.34719999999982</v>
      </c>
      <c r="AS9" s="89">
        <f t="shared" si="1"/>
        <v>7.1687500000043656</v>
      </c>
      <c r="AT9" s="89">
        <f t="shared" si="9"/>
        <v>9.7937500000043656</v>
      </c>
      <c r="AU9" s="89">
        <f t="shared" si="10"/>
        <v>2.625</v>
      </c>
    </row>
    <row r="10" spans="1:98" x14ac:dyDescent="0.2">
      <c r="A10" s="9" t="s">
        <v>2075</v>
      </c>
      <c r="B10" s="285">
        <f t="shared" si="2"/>
        <v>1</v>
      </c>
      <c r="C10" s="285"/>
      <c r="D10" s="16">
        <v>37273.436805555553</v>
      </c>
      <c r="E10" s="16">
        <v>37276.844444444447</v>
      </c>
      <c r="F10" s="19" t="s">
        <v>2254</v>
      </c>
      <c r="G10" s="325" t="s">
        <v>2255</v>
      </c>
      <c r="H10" s="9">
        <v>50</v>
      </c>
      <c r="N10" s="8">
        <v>289.79000000000002</v>
      </c>
      <c r="O10" s="285"/>
      <c r="P10" s="317">
        <v>537</v>
      </c>
      <c r="R10" s="21">
        <v>37273.436805555553</v>
      </c>
      <c r="S10" s="21">
        <v>37276.844444444447</v>
      </c>
      <c r="T10">
        <v>3.3540999999999999</v>
      </c>
      <c r="U10">
        <v>1.4391</v>
      </c>
      <c r="V10" s="94">
        <f t="shared" si="3"/>
        <v>289.79424</v>
      </c>
      <c r="W10" s="103"/>
      <c r="X10" s="21">
        <v>37273.259722222225</v>
      </c>
      <c r="Y10" s="21">
        <v>37278.663888888892</v>
      </c>
      <c r="Z10" s="319">
        <v>5.3819999999999997</v>
      </c>
      <c r="AA10" s="319">
        <v>1.681</v>
      </c>
      <c r="AB10" s="320">
        <f t="shared" si="4"/>
        <v>465.00479999999993</v>
      </c>
      <c r="AD10" s="61">
        <f t="shared" si="5"/>
        <v>175.21479999999991</v>
      </c>
      <c r="AM10" s="9">
        <v>289.79000000000002</v>
      </c>
      <c r="AN10" s="9">
        <f t="shared" si="0"/>
        <v>289.79424</v>
      </c>
      <c r="AO10" s="61">
        <f t="shared" si="6"/>
        <v>465.00479999999993</v>
      </c>
      <c r="AQ10" s="61">
        <f t="shared" si="7"/>
        <v>4.2399999999815918E-3</v>
      </c>
      <c r="AR10" s="61">
        <f t="shared" si="8"/>
        <v>175.21055999999993</v>
      </c>
      <c r="AS10" s="89">
        <f t="shared" si="1"/>
        <v>3.4076388888934162</v>
      </c>
      <c r="AT10" s="89">
        <f t="shared" si="9"/>
        <v>5.4041666666671517</v>
      </c>
      <c r="AU10" s="89">
        <f t="shared" si="10"/>
        <v>1.9965277777737356</v>
      </c>
    </row>
    <row r="11" spans="1:98" x14ac:dyDescent="0.2">
      <c r="A11" s="9" t="s">
        <v>2075</v>
      </c>
      <c r="B11" s="285">
        <f t="shared" si="2"/>
        <v>1</v>
      </c>
      <c r="C11" s="285"/>
      <c r="D11" s="16">
        <v>37280.484027777777</v>
      </c>
      <c r="E11" s="16">
        <v>37287.510416666664</v>
      </c>
      <c r="F11" s="19" t="s">
        <v>2256</v>
      </c>
      <c r="G11" s="325" t="s">
        <v>2257</v>
      </c>
      <c r="H11" s="9">
        <v>50</v>
      </c>
      <c r="N11" s="8">
        <v>652.4</v>
      </c>
      <c r="O11" s="285"/>
      <c r="P11" s="317">
        <v>114</v>
      </c>
      <c r="R11" s="21">
        <v>37280.484027777777</v>
      </c>
      <c r="S11" s="21">
        <v>37287.510416666664</v>
      </c>
      <c r="T11">
        <v>7.5507999999999997</v>
      </c>
      <c r="U11">
        <v>1.3605</v>
      </c>
      <c r="V11" s="94">
        <f t="shared" si="3"/>
        <v>652.38912000000005</v>
      </c>
      <c r="W11" s="103"/>
      <c r="X11" s="21">
        <v>37278.663888888892</v>
      </c>
      <c r="Y11" s="21">
        <v>37287.602083333331</v>
      </c>
      <c r="Z11" s="319">
        <v>10.3337</v>
      </c>
      <c r="AA11" s="319">
        <v>2.04</v>
      </c>
      <c r="AB11" s="320">
        <f t="shared" si="4"/>
        <v>892.83167999999989</v>
      </c>
      <c r="AD11" s="61">
        <f t="shared" si="5"/>
        <v>240.43167999999991</v>
      </c>
      <c r="AM11" s="9">
        <v>652.4</v>
      </c>
      <c r="AN11" s="9">
        <f t="shared" si="0"/>
        <v>652.38912000000005</v>
      </c>
      <c r="AO11" s="61">
        <f t="shared" si="6"/>
        <v>892.83167999999989</v>
      </c>
      <c r="AQ11" s="61">
        <f t="shared" si="7"/>
        <v>-1.0879999999929169E-2</v>
      </c>
      <c r="AR11" s="61">
        <f t="shared" si="8"/>
        <v>240.44255999999984</v>
      </c>
      <c r="AS11" s="89">
        <f t="shared" si="1"/>
        <v>7.0263888888875954</v>
      </c>
      <c r="AT11" s="89">
        <f t="shared" si="9"/>
        <v>8.9381944444394321</v>
      </c>
      <c r="AU11" s="89">
        <f t="shared" si="10"/>
        <v>1.9118055555518367</v>
      </c>
    </row>
    <row r="12" spans="1:98" x14ac:dyDescent="0.2">
      <c r="A12" s="9" t="s">
        <v>2075</v>
      </c>
      <c r="B12" s="285">
        <f t="shared" si="2"/>
        <v>1</v>
      </c>
      <c r="C12" s="285"/>
      <c r="D12" s="16">
        <v>37287.694444444445</v>
      </c>
      <c r="E12" s="16">
        <v>37292.207638888889</v>
      </c>
      <c r="F12" s="19" t="s">
        <v>2260</v>
      </c>
      <c r="G12" s="325" t="s">
        <v>2261</v>
      </c>
      <c r="H12" s="9">
        <v>50</v>
      </c>
      <c r="N12" s="8">
        <v>732</v>
      </c>
      <c r="O12" s="285"/>
      <c r="P12" s="317">
        <v>3610</v>
      </c>
      <c r="R12" s="21">
        <v>37287.694444444445</v>
      </c>
      <c r="S12" s="21">
        <v>37292.207638888889</v>
      </c>
      <c r="T12">
        <v>8.4712999999999994</v>
      </c>
      <c r="U12">
        <v>9.5</v>
      </c>
      <c r="V12" s="94">
        <f t="shared" si="3"/>
        <v>731.92031999999995</v>
      </c>
      <c r="W12" s="103"/>
      <c r="X12" s="21">
        <v>37287.602083333331</v>
      </c>
      <c r="Y12" s="21">
        <v>37293.38958333333</v>
      </c>
      <c r="Z12" s="319">
        <v>9.7492000000000001</v>
      </c>
      <c r="AA12" s="319">
        <v>9.5</v>
      </c>
      <c r="AB12" s="320">
        <f t="shared" si="4"/>
        <v>842.33088000000009</v>
      </c>
      <c r="AD12" s="61">
        <f t="shared" si="5"/>
        <v>110.33088000000009</v>
      </c>
      <c r="AM12" s="9">
        <v>732</v>
      </c>
      <c r="AN12" s="9">
        <f t="shared" si="0"/>
        <v>731.92031999999995</v>
      </c>
      <c r="AO12" s="61">
        <f t="shared" si="6"/>
        <v>842.33088000000009</v>
      </c>
      <c r="AQ12" s="61">
        <f t="shared" si="7"/>
        <v>-7.9680000000053042E-2</v>
      </c>
      <c r="AR12" s="61">
        <f t="shared" si="8"/>
        <v>110.41056000000015</v>
      </c>
      <c r="AS12" s="89">
        <f t="shared" si="1"/>
        <v>4.5131944444437977</v>
      </c>
      <c r="AT12" s="89">
        <f t="shared" si="9"/>
        <v>5.7874999999985448</v>
      </c>
      <c r="AU12" s="89">
        <f t="shared" si="10"/>
        <v>1.2743055555547471</v>
      </c>
    </row>
    <row r="13" spans="1:98" x14ac:dyDescent="0.2">
      <c r="A13" s="9" t="s">
        <v>2075</v>
      </c>
      <c r="B13" s="285">
        <f t="shared" si="2"/>
        <v>2</v>
      </c>
      <c r="C13" s="285"/>
      <c r="D13" s="16">
        <v>37294.572222222225</v>
      </c>
      <c r="E13" s="16">
        <v>37300.453472222223</v>
      </c>
      <c r="F13" s="19" t="s">
        <v>2264</v>
      </c>
      <c r="G13" s="325" t="s">
        <v>2265</v>
      </c>
      <c r="H13" s="9">
        <v>50</v>
      </c>
      <c r="N13" s="8">
        <v>1766</v>
      </c>
      <c r="O13" s="285"/>
      <c r="P13" s="317">
        <v>331</v>
      </c>
      <c r="R13" s="21">
        <v>37294.572222222225</v>
      </c>
      <c r="S13" s="21">
        <v>37300.453472222223</v>
      </c>
      <c r="T13">
        <v>20.440100000000001</v>
      </c>
      <c r="U13">
        <v>35.604399999999998</v>
      </c>
      <c r="V13" s="94">
        <f t="shared" si="3"/>
        <v>1766.0246400000001</v>
      </c>
      <c r="W13" s="103"/>
      <c r="X13" s="21">
        <v>37293.38958333333</v>
      </c>
      <c r="Y13" s="21">
        <v>37300.570833333331</v>
      </c>
      <c r="Z13" s="319">
        <v>21.755500000000001</v>
      </c>
      <c r="AA13" s="319">
        <v>35.604399999999998</v>
      </c>
      <c r="AB13" s="320">
        <f t="shared" si="4"/>
        <v>1879.6752000000001</v>
      </c>
      <c r="AD13" s="61">
        <f t="shared" si="5"/>
        <v>113.67520000000013</v>
      </c>
      <c r="AM13" s="9">
        <v>1766</v>
      </c>
      <c r="AN13" s="9">
        <f t="shared" si="0"/>
        <v>1766.0246400000001</v>
      </c>
      <c r="AO13" s="61">
        <f t="shared" si="6"/>
        <v>1879.6752000000001</v>
      </c>
      <c r="AQ13" s="61">
        <f t="shared" si="7"/>
        <v>2.4640000000090367E-2</v>
      </c>
      <c r="AR13" s="61">
        <f t="shared" si="8"/>
        <v>113.65056000000004</v>
      </c>
      <c r="AS13" s="89">
        <f t="shared" si="1"/>
        <v>5.8812499999985448</v>
      </c>
      <c r="AT13" s="89">
        <f t="shared" si="9"/>
        <v>7.1812500000014552</v>
      </c>
      <c r="AU13" s="89">
        <f t="shared" si="10"/>
        <v>1.3000000000029104</v>
      </c>
    </row>
    <row r="14" spans="1:98" x14ac:dyDescent="0.2">
      <c r="A14" s="9" t="s">
        <v>2075</v>
      </c>
      <c r="B14" s="285">
        <f t="shared" si="2"/>
        <v>2</v>
      </c>
      <c r="C14" s="285"/>
      <c r="D14" s="16">
        <v>37300.688194444447</v>
      </c>
      <c r="E14" s="16">
        <v>37307.743055555555</v>
      </c>
      <c r="F14" s="19" t="s">
        <v>2266</v>
      </c>
      <c r="G14" s="325" t="s">
        <v>2267</v>
      </c>
      <c r="H14" s="9">
        <v>50</v>
      </c>
      <c r="N14" s="8">
        <v>1742</v>
      </c>
      <c r="O14" s="285"/>
      <c r="P14" s="317">
        <v>278</v>
      </c>
      <c r="R14" s="21">
        <v>37300.688194444447</v>
      </c>
      <c r="S14" s="21">
        <v>37307.743055555555</v>
      </c>
      <c r="T14">
        <v>20.167300000000001</v>
      </c>
      <c r="U14">
        <v>19.259499999999999</v>
      </c>
      <c r="V14" s="94">
        <f t="shared" si="3"/>
        <v>1742.45472</v>
      </c>
      <c r="W14" s="103"/>
      <c r="X14" s="21">
        <v>37300.570833333331</v>
      </c>
      <c r="Y14" s="21">
        <v>37307.802777777775</v>
      </c>
      <c r="Z14" s="319">
        <v>20.6677</v>
      </c>
      <c r="AA14" s="319">
        <v>19.259499999999999</v>
      </c>
      <c r="AB14" s="320">
        <f t="shared" si="4"/>
        <v>1785.6892800000001</v>
      </c>
      <c r="AD14" s="61">
        <f t="shared" si="5"/>
        <v>43.689280000000053</v>
      </c>
      <c r="AM14" s="9">
        <v>1742</v>
      </c>
      <c r="AN14" s="9">
        <f t="shared" si="0"/>
        <v>1742.45472</v>
      </c>
      <c r="AO14" s="61">
        <f t="shared" si="6"/>
        <v>1785.6892800000001</v>
      </c>
      <c r="AQ14" s="61">
        <f t="shared" si="7"/>
        <v>0.45471999999995205</v>
      </c>
      <c r="AR14" s="61">
        <f t="shared" si="8"/>
        <v>43.234560000000101</v>
      </c>
      <c r="AS14" s="89">
        <f t="shared" si="1"/>
        <v>7.054861111108039</v>
      </c>
      <c r="AT14" s="89">
        <f t="shared" si="9"/>
        <v>7.2319444444437977</v>
      </c>
      <c r="AU14" s="89">
        <f t="shared" si="10"/>
        <v>0.17708333333575865</v>
      </c>
    </row>
    <row r="15" spans="1:98" x14ac:dyDescent="0.2">
      <c r="A15" s="9" t="s">
        <v>2075</v>
      </c>
      <c r="B15" s="285">
        <f t="shared" si="2"/>
        <v>2</v>
      </c>
      <c r="C15" s="285"/>
      <c r="D15" s="16">
        <v>37307.863194444442</v>
      </c>
      <c r="E15" s="16">
        <v>37315.170138888891</v>
      </c>
      <c r="F15" s="19" t="s">
        <v>2268</v>
      </c>
      <c r="G15" s="325" t="s">
        <v>2269</v>
      </c>
      <c r="H15" s="9">
        <v>50</v>
      </c>
      <c r="N15" s="8">
        <v>1203</v>
      </c>
      <c r="O15" s="285"/>
      <c r="P15" s="317">
        <v>398</v>
      </c>
      <c r="R15" s="21">
        <v>37307.863194444442</v>
      </c>
      <c r="S15" s="21">
        <v>37315.170138888891</v>
      </c>
      <c r="T15">
        <v>13.9274</v>
      </c>
      <c r="U15">
        <v>7.7828999999999997</v>
      </c>
      <c r="V15" s="94">
        <f t="shared" si="3"/>
        <v>1203.3273599999998</v>
      </c>
      <c r="W15" s="103"/>
      <c r="X15" s="21">
        <v>37307.802777777775</v>
      </c>
      <c r="Y15" s="21">
        <v>37315.361111111109</v>
      </c>
      <c r="Z15" s="319">
        <v>14.4361</v>
      </c>
      <c r="AA15" s="319">
        <v>7.7828999999999997</v>
      </c>
      <c r="AB15" s="320">
        <f t="shared" si="4"/>
        <v>1247.2790400000001</v>
      </c>
      <c r="AD15" s="61">
        <f t="shared" si="5"/>
        <v>44.279040000000123</v>
      </c>
      <c r="AM15" s="9">
        <v>1203</v>
      </c>
      <c r="AN15" s="9">
        <f t="shared" si="0"/>
        <v>1203.3273599999998</v>
      </c>
      <c r="AO15" s="61">
        <f t="shared" si="6"/>
        <v>1247.2790400000001</v>
      </c>
      <c r="AQ15" s="61">
        <f t="shared" si="7"/>
        <v>0.32735999999977139</v>
      </c>
      <c r="AR15" s="61">
        <f t="shared" si="8"/>
        <v>43.951680000000351</v>
      </c>
      <c r="AS15" s="89">
        <f t="shared" si="1"/>
        <v>7.3069444444481633</v>
      </c>
      <c r="AT15" s="89">
        <f t="shared" si="9"/>
        <v>7.5583333333343035</v>
      </c>
      <c r="AU15" s="89">
        <f t="shared" si="10"/>
        <v>0.25138888888614019</v>
      </c>
    </row>
    <row r="16" spans="1:98" x14ac:dyDescent="0.2">
      <c r="A16" s="9" t="s">
        <v>2075</v>
      </c>
      <c r="B16" s="285">
        <f t="shared" si="2"/>
        <v>2</v>
      </c>
      <c r="C16" s="285"/>
      <c r="D16" s="16">
        <v>37315.552083333336</v>
      </c>
      <c r="E16" s="16">
        <v>37318.62222222222</v>
      </c>
      <c r="F16" s="19" t="s">
        <v>2272</v>
      </c>
      <c r="G16" s="325" t="s">
        <v>2273</v>
      </c>
      <c r="H16" s="9">
        <v>50</v>
      </c>
      <c r="N16" s="8">
        <v>371</v>
      </c>
      <c r="O16" s="285"/>
      <c r="P16" s="317">
        <v>2320</v>
      </c>
      <c r="R16" s="21">
        <v>37315.552083333336</v>
      </c>
      <c r="S16" s="21">
        <v>37318.62222222222</v>
      </c>
      <c r="T16">
        <v>4.2942</v>
      </c>
      <c r="U16">
        <v>4.0697999999999999</v>
      </c>
      <c r="V16" s="94">
        <f t="shared" si="3"/>
        <v>371.01888000000002</v>
      </c>
      <c r="W16" s="103"/>
      <c r="X16" s="21">
        <v>37315.361111111109</v>
      </c>
      <c r="Y16" s="21">
        <v>37320.534722222219</v>
      </c>
      <c r="Z16" s="319">
        <v>6.5537999999999998</v>
      </c>
      <c r="AA16" s="319">
        <v>4.0697999999999999</v>
      </c>
      <c r="AB16" s="320">
        <f t="shared" si="4"/>
        <v>566.24832000000004</v>
      </c>
      <c r="AD16" s="61">
        <f t="shared" si="5"/>
        <v>195.24832000000004</v>
      </c>
      <c r="AM16" s="9">
        <v>371</v>
      </c>
      <c r="AN16" s="9">
        <f t="shared" si="0"/>
        <v>371.01888000000002</v>
      </c>
      <c r="AO16" s="61">
        <f t="shared" si="6"/>
        <v>566.24832000000004</v>
      </c>
      <c r="AQ16" s="61">
        <f t="shared" si="7"/>
        <v>1.8880000000024211E-2</v>
      </c>
      <c r="AR16" s="61">
        <f t="shared" si="8"/>
        <v>195.22944000000001</v>
      </c>
      <c r="AS16" s="89">
        <f t="shared" si="1"/>
        <v>3.070138888884685</v>
      </c>
      <c r="AT16" s="89">
        <f t="shared" si="9"/>
        <v>5.1736111111094942</v>
      </c>
      <c r="AU16" s="89">
        <f t="shared" si="10"/>
        <v>2.1034722222248092</v>
      </c>
    </row>
    <row r="17" spans="1:47" x14ac:dyDescent="0.2">
      <c r="A17" s="9" t="s">
        <v>2075</v>
      </c>
      <c r="B17" s="285">
        <f t="shared" si="2"/>
        <v>3</v>
      </c>
      <c r="C17" s="285"/>
      <c r="D17" s="16">
        <v>37322.447916666664</v>
      </c>
      <c r="E17" s="16">
        <v>37322.663194444445</v>
      </c>
      <c r="F17" s="19" t="s">
        <v>2276</v>
      </c>
      <c r="G17" s="325" t="s">
        <v>2277</v>
      </c>
      <c r="H17" s="9">
        <v>50</v>
      </c>
      <c r="N17" s="8">
        <v>19.940000000000001</v>
      </c>
      <c r="O17" s="285"/>
      <c r="P17" s="317">
        <v>2260</v>
      </c>
      <c r="R17" s="21">
        <v>37322.447916666664</v>
      </c>
      <c r="S17" s="21">
        <v>37322.663194444445</v>
      </c>
      <c r="T17">
        <v>0.23080000000000001</v>
      </c>
      <c r="U17">
        <v>1.1393</v>
      </c>
      <c r="V17" s="94">
        <f t="shared" si="3"/>
        <v>19.941119999999998</v>
      </c>
      <c r="W17" s="103"/>
      <c r="X17" s="21">
        <v>37320.534722222219</v>
      </c>
      <c r="Y17" s="21">
        <v>37322.798611111109</v>
      </c>
      <c r="Z17" s="319">
        <v>2.4464000000000001</v>
      </c>
      <c r="AA17" s="319">
        <v>1.52</v>
      </c>
      <c r="AB17" s="320">
        <f t="shared" si="4"/>
        <v>211.36896000000002</v>
      </c>
      <c r="AD17" s="61">
        <f t="shared" si="5"/>
        <v>191.42896000000002</v>
      </c>
      <c r="AM17" s="9">
        <v>19.940000000000001</v>
      </c>
      <c r="AN17" s="9">
        <f t="shared" si="0"/>
        <v>19.941119999999998</v>
      </c>
      <c r="AO17" s="61">
        <f t="shared" si="6"/>
        <v>211.36896000000002</v>
      </c>
      <c r="AQ17" s="61">
        <f t="shared" si="7"/>
        <v>1.1199999999966792E-3</v>
      </c>
      <c r="AR17" s="61">
        <f t="shared" si="8"/>
        <v>191.42784</v>
      </c>
      <c r="AS17" s="89">
        <f t="shared" si="1"/>
        <v>0.21527777778101154</v>
      </c>
      <c r="AT17" s="89">
        <f t="shared" si="9"/>
        <v>2.2638888888905058</v>
      </c>
      <c r="AU17" s="89">
        <f t="shared" si="10"/>
        <v>2.0486111111094942</v>
      </c>
    </row>
    <row r="18" spans="1:47" x14ac:dyDescent="0.2">
      <c r="A18" s="9" t="s">
        <v>2075</v>
      </c>
      <c r="B18" s="285">
        <f t="shared" si="2"/>
        <v>3</v>
      </c>
      <c r="C18" s="285"/>
      <c r="D18" s="16">
        <v>37322.934027777781</v>
      </c>
      <c r="E18" s="16">
        <v>37324.472222222219</v>
      </c>
      <c r="F18" s="19" t="s">
        <v>2278</v>
      </c>
      <c r="G18" s="325" t="s">
        <v>2279</v>
      </c>
      <c r="H18" s="9">
        <v>50</v>
      </c>
      <c r="N18" s="8">
        <v>2113.84</v>
      </c>
      <c r="O18" s="285"/>
      <c r="P18" s="317">
        <v>588</v>
      </c>
      <c r="R18" s="21">
        <v>37322.934027777781</v>
      </c>
      <c r="S18" s="21">
        <v>37324.472222222219</v>
      </c>
      <c r="T18">
        <v>24.465699999999998</v>
      </c>
      <c r="U18">
        <v>45.556199999999997</v>
      </c>
      <c r="V18" s="94">
        <f t="shared" si="3"/>
        <v>2113.8364799999999</v>
      </c>
      <c r="W18" s="103"/>
      <c r="X18" s="21">
        <v>37322.798611111109</v>
      </c>
      <c r="Y18" s="21">
        <v>37324.475694444445</v>
      </c>
      <c r="Z18" s="319">
        <v>24.787099999999999</v>
      </c>
      <c r="AA18" s="319">
        <v>45.556199999999997</v>
      </c>
      <c r="AB18" s="320">
        <f t="shared" si="4"/>
        <v>2141.6054399999998</v>
      </c>
      <c r="AD18" s="61">
        <f t="shared" si="5"/>
        <v>27.765439999999671</v>
      </c>
      <c r="AM18" s="9">
        <v>2113.84</v>
      </c>
      <c r="AN18" s="9">
        <f t="shared" si="0"/>
        <v>2113.8364799999999</v>
      </c>
      <c r="AO18" s="61">
        <f t="shared" si="6"/>
        <v>2141.6054399999998</v>
      </c>
      <c r="AQ18" s="61">
        <f t="shared" si="7"/>
        <v>-3.5200000002078013E-3</v>
      </c>
      <c r="AR18" s="61">
        <f t="shared" si="8"/>
        <v>27.768959999999879</v>
      </c>
      <c r="AS18" s="89">
        <f t="shared" si="1"/>
        <v>1.5381944444379769</v>
      </c>
      <c r="AT18" s="89">
        <f t="shared" si="9"/>
        <v>1.6770833333357587</v>
      </c>
      <c r="AU18" s="89">
        <f t="shared" si="10"/>
        <v>0.13888888889778173</v>
      </c>
    </row>
    <row r="19" spans="1:47" x14ac:dyDescent="0.2">
      <c r="A19" s="9" t="s">
        <v>2075</v>
      </c>
      <c r="B19" s="285">
        <f t="shared" si="2"/>
        <v>3</v>
      </c>
      <c r="C19" s="285"/>
      <c r="D19" s="16">
        <v>37324.479166666664</v>
      </c>
      <c r="E19" s="16">
        <v>37328.444444444445</v>
      </c>
      <c r="F19" s="19" t="s">
        <v>2280</v>
      </c>
      <c r="G19" s="325" t="s">
        <v>2281</v>
      </c>
      <c r="H19" s="9">
        <v>50</v>
      </c>
      <c r="N19" s="8">
        <v>955.5</v>
      </c>
      <c r="O19" s="285"/>
      <c r="P19" s="317">
        <v>206</v>
      </c>
      <c r="R19" s="21">
        <v>37324.479166666664</v>
      </c>
      <c r="S19" s="21">
        <v>37328.444444444445</v>
      </c>
      <c r="T19">
        <v>11.059100000000001</v>
      </c>
      <c r="U19">
        <v>21.430399999999999</v>
      </c>
      <c r="V19" s="94">
        <f t="shared" si="3"/>
        <v>955.50623999999993</v>
      </c>
      <c r="W19" s="103"/>
      <c r="X19" s="21">
        <v>37324.475694444445</v>
      </c>
      <c r="Y19" s="21">
        <v>37328.513194444444</v>
      </c>
      <c r="Z19" s="319">
        <v>11.2499</v>
      </c>
      <c r="AA19" s="319">
        <v>21.920400000000001</v>
      </c>
      <c r="AB19" s="320">
        <f t="shared" si="4"/>
        <v>971.99135999999999</v>
      </c>
      <c r="AD19" s="61">
        <f t="shared" si="5"/>
        <v>16.491359999999986</v>
      </c>
      <c r="AM19" s="9">
        <v>955.5</v>
      </c>
      <c r="AN19" s="9">
        <f t="shared" si="0"/>
        <v>955.50623999999993</v>
      </c>
      <c r="AO19" s="61">
        <f t="shared" si="6"/>
        <v>971.99135999999999</v>
      </c>
      <c r="AQ19" s="61">
        <f t="shared" si="7"/>
        <v>6.2399999999342981E-3</v>
      </c>
      <c r="AR19" s="61">
        <f t="shared" si="8"/>
        <v>16.485120000000052</v>
      </c>
      <c r="AS19" s="89">
        <f t="shared" si="1"/>
        <v>3.9652777777810115</v>
      </c>
      <c r="AT19" s="89">
        <f t="shared" si="9"/>
        <v>4.0374999999985448</v>
      </c>
      <c r="AU19" s="89">
        <f t="shared" si="10"/>
        <v>7.2222222217533272E-2</v>
      </c>
    </row>
    <row r="20" spans="1:47" x14ac:dyDescent="0.2">
      <c r="A20" s="9" t="s">
        <v>2075</v>
      </c>
      <c r="B20" s="285">
        <f t="shared" si="2"/>
        <v>3</v>
      </c>
      <c r="C20" s="285"/>
      <c r="D20" s="95">
        <v>37328.582638888889</v>
      </c>
      <c r="E20" s="95">
        <v>37336.265972222223</v>
      </c>
      <c r="F20" s="19" t="s">
        <v>2282</v>
      </c>
      <c r="G20" s="325" t="s">
        <v>2283</v>
      </c>
      <c r="H20" s="9">
        <v>50</v>
      </c>
      <c r="N20" s="8">
        <v>1004</v>
      </c>
      <c r="O20" s="285"/>
      <c r="P20" s="317">
        <v>184</v>
      </c>
      <c r="R20" s="21">
        <v>37328.582638888889</v>
      </c>
      <c r="S20" s="21">
        <v>37336.265972222223</v>
      </c>
      <c r="T20">
        <v>11.6235</v>
      </c>
      <c r="U20">
        <v>4.0697999999999999</v>
      </c>
      <c r="V20" s="94">
        <f t="shared" si="3"/>
        <v>1004.2703999999999</v>
      </c>
      <c r="W20" s="103"/>
      <c r="X20" s="21">
        <v>37328.513194444444</v>
      </c>
      <c r="Y20" s="21">
        <v>37336.365972222222</v>
      </c>
      <c r="Z20" s="319">
        <v>11.9002</v>
      </c>
      <c r="AA20" s="319">
        <v>4.0697999999999999</v>
      </c>
      <c r="AB20" s="320">
        <f t="shared" si="4"/>
        <v>1028.1772799999999</v>
      </c>
      <c r="AD20" s="61">
        <f t="shared" si="5"/>
        <v>24.177279999999882</v>
      </c>
      <c r="AM20" s="9">
        <v>1004</v>
      </c>
      <c r="AN20" s="9">
        <f t="shared" si="0"/>
        <v>1004.2703999999999</v>
      </c>
      <c r="AO20" s="61">
        <f t="shared" si="6"/>
        <v>1028.1772799999999</v>
      </c>
      <c r="AQ20" s="61">
        <f t="shared" si="7"/>
        <v>0.2703999999998814</v>
      </c>
      <c r="AR20" s="61">
        <f t="shared" si="8"/>
        <v>23.906880000000001</v>
      </c>
      <c r="AS20" s="89">
        <f t="shared" si="1"/>
        <v>7.6833333333343035</v>
      </c>
      <c r="AT20" s="89">
        <f t="shared" si="9"/>
        <v>7.8527777777781012</v>
      </c>
      <c r="AU20" s="89">
        <f t="shared" si="10"/>
        <v>0.16944444444379769</v>
      </c>
    </row>
    <row r="21" spans="1:47" x14ac:dyDescent="0.2">
      <c r="A21" s="9" t="s">
        <v>2075</v>
      </c>
      <c r="B21" s="285">
        <f t="shared" si="2"/>
        <v>3</v>
      </c>
      <c r="C21" s="285"/>
      <c r="D21" s="95">
        <v>37336.46597222222</v>
      </c>
      <c r="E21" s="95">
        <v>37343.364583333336</v>
      </c>
      <c r="F21" s="19" t="s">
        <v>2284</v>
      </c>
      <c r="G21" s="325" t="s">
        <v>2285</v>
      </c>
      <c r="H21" s="9">
        <v>50</v>
      </c>
      <c r="N21" s="8">
        <v>751</v>
      </c>
      <c r="O21" s="285"/>
      <c r="P21" s="317">
        <v>182</v>
      </c>
      <c r="R21" s="21">
        <v>37336.46597222222</v>
      </c>
      <c r="S21" s="21">
        <v>37343.364583333336</v>
      </c>
      <c r="T21">
        <v>8.6903000000000006</v>
      </c>
      <c r="U21">
        <v>1.52</v>
      </c>
      <c r="V21" s="94">
        <f t="shared" si="3"/>
        <v>750.84192000000007</v>
      </c>
      <c r="W21" s="103"/>
      <c r="X21" s="21">
        <v>37336.365972222222</v>
      </c>
      <c r="Y21" s="21">
        <v>37343.475694444445</v>
      </c>
      <c r="Z21" s="319">
        <v>8.9687000000000001</v>
      </c>
      <c r="AA21" s="319">
        <v>1.52</v>
      </c>
      <c r="AB21" s="320">
        <f t="shared" si="4"/>
        <v>774.89567999999997</v>
      </c>
      <c r="AD21" s="61">
        <f t="shared" si="5"/>
        <v>23.89567999999997</v>
      </c>
      <c r="AM21" s="9">
        <v>751</v>
      </c>
      <c r="AN21" s="9">
        <f t="shared" si="0"/>
        <v>750.84192000000007</v>
      </c>
      <c r="AO21" s="61">
        <f t="shared" si="6"/>
        <v>774.89567999999997</v>
      </c>
      <c r="AQ21" s="61">
        <f t="shared" si="7"/>
        <v>-0.15807999999992717</v>
      </c>
      <c r="AR21" s="61">
        <f t="shared" si="8"/>
        <v>24.053759999999897</v>
      </c>
      <c r="AS21" s="89">
        <f t="shared" si="1"/>
        <v>6.898611111115315</v>
      </c>
      <c r="AT21" s="89">
        <f t="shared" si="9"/>
        <v>7.109722222223354</v>
      </c>
      <c r="AU21" s="89">
        <f t="shared" si="10"/>
        <v>0.21111111110803904</v>
      </c>
    </row>
    <row r="22" spans="1:47" x14ac:dyDescent="0.2">
      <c r="A22" s="9" t="s">
        <v>2075</v>
      </c>
      <c r="B22" s="285">
        <f t="shared" si="2"/>
        <v>3</v>
      </c>
      <c r="C22" s="285"/>
      <c r="D22" s="95">
        <v>37343.587500000001</v>
      </c>
      <c r="E22" s="95">
        <v>37350.25</v>
      </c>
      <c r="F22" s="19" t="s">
        <v>2286</v>
      </c>
      <c r="G22" s="325" t="s">
        <v>2287</v>
      </c>
      <c r="H22" s="9">
        <v>50</v>
      </c>
      <c r="N22" s="8">
        <v>1330.56</v>
      </c>
      <c r="O22" s="285"/>
      <c r="P22" s="317">
        <v>778</v>
      </c>
      <c r="R22" s="21">
        <v>37343.587500000001</v>
      </c>
      <c r="S22" s="21">
        <v>37350.25</v>
      </c>
      <c r="T22">
        <v>15.4</v>
      </c>
      <c r="U22">
        <v>14.838200000000001</v>
      </c>
      <c r="V22" s="94">
        <f t="shared" si="3"/>
        <v>1330.56</v>
      </c>
      <c r="W22" s="103"/>
      <c r="X22" s="21">
        <v>37343.475694444445</v>
      </c>
      <c r="Y22" s="21">
        <v>37350.353472222225</v>
      </c>
      <c r="Z22" s="319">
        <v>15.719900000000001</v>
      </c>
      <c r="AA22" s="319">
        <v>14.838200000000001</v>
      </c>
      <c r="AB22" s="320">
        <f t="shared" si="4"/>
        <v>1358.1993600000001</v>
      </c>
      <c r="AD22" s="61">
        <f t="shared" si="5"/>
        <v>27.639360000000124</v>
      </c>
      <c r="AM22" s="9">
        <v>1330.56</v>
      </c>
      <c r="AN22" s="9">
        <f t="shared" si="0"/>
        <v>1330.56</v>
      </c>
      <c r="AO22" s="61">
        <f t="shared" si="6"/>
        <v>1358.1993600000001</v>
      </c>
      <c r="AQ22" s="61">
        <f t="shared" si="7"/>
        <v>0</v>
      </c>
      <c r="AR22" s="61">
        <f t="shared" si="8"/>
        <v>27.639360000000124</v>
      </c>
      <c r="AS22" s="89">
        <f t="shared" si="1"/>
        <v>6.6624999999985448</v>
      </c>
      <c r="AT22" s="89">
        <f t="shared" si="9"/>
        <v>6.8777777777795563</v>
      </c>
      <c r="AU22" s="89">
        <f t="shared" si="10"/>
        <v>0.21527777778101154</v>
      </c>
    </row>
    <row r="23" spans="1:47" x14ac:dyDescent="0.2">
      <c r="A23" s="9" t="s">
        <v>2075</v>
      </c>
      <c r="B23" s="285">
        <f t="shared" si="2"/>
        <v>4</v>
      </c>
      <c r="C23" s="285"/>
      <c r="D23" s="95">
        <v>37350.457638888889</v>
      </c>
      <c r="E23" s="95">
        <v>37354.481944444444</v>
      </c>
      <c r="F23" s="19" t="s">
        <v>2290</v>
      </c>
      <c r="G23" s="325" t="s">
        <v>2291</v>
      </c>
      <c r="H23" s="9">
        <v>50</v>
      </c>
      <c r="N23" s="8">
        <v>1508</v>
      </c>
      <c r="O23" s="285"/>
      <c r="P23" s="317">
        <v>153</v>
      </c>
      <c r="R23" s="21">
        <v>37350.457638888889</v>
      </c>
      <c r="S23" s="21">
        <v>37354.481944444444</v>
      </c>
      <c r="T23">
        <v>17.453700000000001</v>
      </c>
      <c r="U23">
        <v>23.9466</v>
      </c>
      <c r="V23" s="94">
        <f t="shared" si="3"/>
        <v>1507.9996799999999</v>
      </c>
      <c r="W23" s="103"/>
      <c r="X23" s="21">
        <v>37350.353472222225</v>
      </c>
      <c r="Y23" s="21">
        <v>37355.630555555559</v>
      </c>
      <c r="Z23" s="319">
        <v>65.080799999999996</v>
      </c>
      <c r="AA23" s="319">
        <v>75</v>
      </c>
      <c r="AB23" s="320">
        <f t="shared" si="4"/>
        <v>5622.9811200000004</v>
      </c>
      <c r="AC23" s="67"/>
      <c r="AD23" s="61">
        <f t="shared" si="5"/>
        <v>4114.9811200000004</v>
      </c>
      <c r="AE23" s="67"/>
      <c r="AF23" s="67"/>
      <c r="AG23" s="67"/>
      <c r="AH23" s="67"/>
      <c r="AI23" s="67"/>
      <c r="AJ23" s="67"/>
      <c r="AK23" s="67"/>
      <c r="AL23" s="67"/>
      <c r="AM23" s="67">
        <v>1508</v>
      </c>
      <c r="AN23" s="9">
        <f t="shared" si="0"/>
        <v>1507.9996799999999</v>
      </c>
      <c r="AO23" s="61">
        <f t="shared" si="6"/>
        <v>5622.9811200000004</v>
      </c>
      <c r="AQ23" s="61">
        <f t="shared" si="7"/>
        <v>-3.2000000010157237E-4</v>
      </c>
      <c r="AR23" s="61">
        <f t="shared" si="8"/>
        <v>4114.9814400000005</v>
      </c>
      <c r="AS23" s="89">
        <f t="shared" si="1"/>
        <v>4.0243055555547471</v>
      </c>
      <c r="AT23" s="89">
        <f t="shared" si="9"/>
        <v>5.2770833333343035</v>
      </c>
      <c r="AU23" s="89">
        <f t="shared" si="10"/>
        <v>1.2527777777795563</v>
      </c>
    </row>
    <row r="24" spans="1:47" x14ac:dyDescent="0.2">
      <c r="A24" s="9" t="s">
        <v>2075</v>
      </c>
      <c r="B24" s="285">
        <f t="shared" si="2"/>
        <v>4</v>
      </c>
      <c r="C24" s="285"/>
      <c r="D24" s="95">
        <v>37356.779166666667</v>
      </c>
      <c r="E24" s="95">
        <v>37364.32708333333</v>
      </c>
      <c r="F24" s="19" t="s">
        <v>2292</v>
      </c>
      <c r="G24" s="325" t="s">
        <v>2293</v>
      </c>
      <c r="H24" s="9">
        <v>50</v>
      </c>
      <c r="N24" s="86">
        <v>1466.6</v>
      </c>
      <c r="O24" s="285"/>
      <c r="P24" s="317">
        <v>106</v>
      </c>
      <c r="R24" s="21">
        <v>37356.779166666667</v>
      </c>
      <c r="S24" s="21">
        <v>37364.32708333333</v>
      </c>
      <c r="T24">
        <v>16.974499999999999</v>
      </c>
      <c r="U24">
        <v>3.48</v>
      </c>
      <c r="V24" s="94">
        <f t="shared" si="3"/>
        <v>1466.5967999999998</v>
      </c>
      <c r="W24" s="103"/>
      <c r="X24" s="21">
        <v>37355.630555555559</v>
      </c>
      <c r="Y24" s="21">
        <v>37364.451388888891</v>
      </c>
      <c r="Z24" s="319">
        <v>22.808800000000002</v>
      </c>
      <c r="AA24" s="319">
        <v>8.6293000000000006</v>
      </c>
      <c r="AB24" s="320">
        <f t="shared" si="4"/>
        <v>1970.6803200000004</v>
      </c>
      <c r="AC24" s="67"/>
      <c r="AD24" s="61">
        <f t="shared" si="5"/>
        <v>504.08032000000048</v>
      </c>
      <c r="AE24" s="67"/>
      <c r="AF24" s="67"/>
      <c r="AG24" s="67"/>
      <c r="AH24" s="67"/>
      <c r="AI24" s="67"/>
      <c r="AJ24" s="67"/>
      <c r="AK24" s="67"/>
      <c r="AL24" s="67"/>
      <c r="AM24" s="67">
        <v>1467</v>
      </c>
      <c r="AN24" s="9">
        <f t="shared" si="0"/>
        <v>1466.5967999999998</v>
      </c>
      <c r="AO24" s="61">
        <f t="shared" si="6"/>
        <v>1970.6803200000004</v>
      </c>
      <c r="AQ24" s="61">
        <f t="shared" si="7"/>
        <v>-0.40320000000019718</v>
      </c>
      <c r="AR24" s="61">
        <f t="shared" si="8"/>
        <v>504.08352000000059</v>
      </c>
      <c r="AS24" s="89">
        <f t="shared" si="1"/>
        <v>7.5479166666627862</v>
      </c>
      <c r="AT24" s="89">
        <f t="shared" si="9"/>
        <v>8.8208333333313931</v>
      </c>
      <c r="AU24" s="89">
        <f t="shared" si="10"/>
        <v>1.2729166666686069</v>
      </c>
    </row>
    <row r="25" spans="1:47" x14ac:dyDescent="0.2">
      <c r="A25" s="9" t="s">
        <v>2075</v>
      </c>
      <c r="B25" s="285">
        <f t="shared" si="2"/>
        <v>4</v>
      </c>
      <c r="C25" s="285"/>
      <c r="D25" s="95">
        <v>37364.575694444444</v>
      </c>
      <c r="E25" s="95">
        <v>37370.201388888891</v>
      </c>
      <c r="F25" s="19" t="s">
        <v>2294</v>
      </c>
      <c r="G25" s="325" t="s">
        <v>2295</v>
      </c>
      <c r="H25" s="9">
        <v>50</v>
      </c>
      <c r="N25" s="8">
        <v>1580</v>
      </c>
      <c r="O25" s="285"/>
      <c r="P25" s="317">
        <v>206</v>
      </c>
      <c r="R25" s="21">
        <v>37364.575694444444</v>
      </c>
      <c r="S25" s="21">
        <v>37370.201388888891</v>
      </c>
      <c r="T25">
        <v>18.287600000000001</v>
      </c>
      <c r="U25">
        <v>24.469899999999999</v>
      </c>
      <c r="V25" s="94">
        <f t="shared" si="3"/>
        <v>1580.0486400000002</v>
      </c>
      <c r="W25" s="103"/>
      <c r="X25" s="21">
        <v>37364.451388888891</v>
      </c>
      <c r="Y25" s="21">
        <v>37370.326388888891</v>
      </c>
      <c r="Z25" s="319">
        <v>18.685300000000002</v>
      </c>
      <c r="AA25" s="319">
        <v>24.469899999999999</v>
      </c>
      <c r="AB25" s="320">
        <f t="shared" si="4"/>
        <v>1614.4099200000003</v>
      </c>
      <c r="AC25" s="67"/>
      <c r="AD25" s="61">
        <f t="shared" si="5"/>
        <v>34.409920000000284</v>
      </c>
      <c r="AE25" s="67"/>
      <c r="AF25" s="67"/>
      <c r="AG25" s="67"/>
      <c r="AH25" s="67"/>
      <c r="AI25" s="67"/>
      <c r="AJ25" s="67"/>
      <c r="AK25" s="67"/>
      <c r="AL25" s="67"/>
      <c r="AM25" s="67">
        <v>1580</v>
      </c>
      <c r="AN25" s="9">
        <f t="shared" si="0"/>
        <v>1580.0486400000002</v>
      </c>
      <c r="AO25" s="61">
        <f t="shared" si="6"/>
        <v>1614.4099200000003</v>
      </c>
      <c r="AQ25" s="61">
        <f t="shared" si="7"/>
        <v>4.8640000000204964E-2</v>
      </c>
      <c r="AR25" s="61">
        <f t="shared" si="8"/>
        <v>34.361280000000079</v>
      </c>
      <c r="AS25" s="89">
        <f t="shared" si="1"/>
        <v>5.6256944444467081</v>
      </c>
      <c r="AT25" s="89">
        <f t="shared" si="9"/>
        <v>5.875</v>
      </c>
      <c r="AU25" s="89">
        <f t="shared" si="10"/>
        <v>0.24930555555329192</v>
      </c>
    </row>
    <row r="26" spans="1:47" x14ac:dyDescent="0.2">
      <c r="A26" s="9" t="s">
        <v>2075</v>
      </c>
      <c r="B26" s="285">
        <f t="shared" si="2"/>
        <v>4</v>
      </c>
      <c r="C26" s="285"/>
      <c r="D26" s="95">
        <v>37370.45208333333</v>
      </c>
      <c r="E26" s="95">
        <v>37377.367361111108</v>
      </c>
      <c r="F26" s="19" t="s">
        <v>2296</v>
      </c>
      <c r="G26" s="325" t="s">
        <v>2297</v>
      </c>
      <c r="H26" s="9">
        <v>50</v>
      </c>
      <c r="N26" s="8">
        <v>1752</v>
      </c>
      <c r="O26" s="285"/>
      <c r="P26" s="317">
        <v>110</v>
      </c>
      <c r="R26" s="21">
        <v>37370.45208333333</v>
      </c>
      <c r="S26" s="21">
        <v>37377.367361111108</v>
      </c>
      <c r="T26">
        <v>20.282</v>
      </c>
      <c r="U26">
        <v>19.628</v>
      </c>
      <c r="V26" s="94">
        <f t="shared" si="3"/>
        <v>1752.3648000000003</v>
      </c>
      <c r="W26" s="103"/>
      <c r="X26" s="21">
        <v>37370.326388888891</v>
      </c>
      <c r="Y26" s="21">
        <v>37377.549305555556</v>
      </c>
      <c r="Z26" s="319">
        <v>20.763200000000001</v>
      </c>
      <c r="AA26" s="319">
        <v>19.628</v>
      </c>
      <c r="AB26" s="320">
        <f t="shared" si="4"/>
        <v>1793.94048</v>
      </c>
      <c r="AD26" s="61">
        <f t="shared" si="5"/>
        <v>41.94047999999998</v>
      </c>
      <c r="AM26" s="9">
        <v>1752</v>
      </c>
      <c r="AN26" s="9">
        <f t="shared" si="0"/>
        <v>1752.3648000000003</v>
      </c>
      <c r="AO26" s="61">
        <f t="shared" si="6"/>
        <v>1793.94048</v>
      </c>
      <c r="AQ26" s="91">
        <f t="shared" si="7"/>
        <v>0.36480000000028667</v>
      </c>
      <c r="AR26" s="61">
        <f t="shared" si="8"/>
        <v>41.575679999999693</v>
      </c>
      <c r="AS26" s="89">
        <f t="shared" si="1"/>
        <v>6.9152777777781012</v>
      </c>
      <c r="AT26" s="89">
        <f t="shared" si="9"/>
        <v>7.2229166666656965</v>
      </c>
      <c r="AU26" s="89">
        <f t="shared" si="10"/>
        <v>0.30763888888759539</v>
      </c>
    </row>
    <row r="27" spans="1:47" x14ac:dyDescent="0.2">
      <c r="A27" s="9" t="s">
        <v>2075</v>
      </c>
      <c r="B27" s="285">
        <f t="shared" si="2"/>
        <v>5</v>
      </c>
      <c r="C27" s="285"/>
      <c r="D27" s="95">
        <v>37377.731249999997</v>
      </c>
      <c r="E27" s="95">
        <v>37385.456250000003</v>
      </c>
      <c r="F27" s="19" t="s">
        <v>2298</v>
      </c>
      <c r="G27" s="325" t="s">
        <v>2299</v>
      </c>
      <c r="H27" s="9">
        <v>50</v>
      </c>
      <c r="N27" s="8">
        <v>2256</v>
      </c>
      <c r="O27" s="285"/>
      <c r="P27" s="317">
        <v>75</v>
      </c>
      <c r="R27" s="21">
        <v>37377.731249999997</v>
      </c>
      <c r="S27" s="21">
        <v>37385.456250000003</v>
      </c>
      <c r="T27">
        <v>26.113900000000001</v>
      </c>
      <c r="U27">
        <v>44.838799999999999</v>
      </c>
      <c r="V27" s="94">
        <f t="shared" si="3"/>
        <v>2256.2409600000001</v>
      </c>
      <c r="W27" s="103"/>
      <c r="X27" s="21">
        <v>37377.549305555556</v>
      </c>
      <c r="Y27" s="21">
        <v>37384.989583333336</v>
      </c>
      <c r="Z27" s="319">
        <v>26.388400000000001</v>
      </c>
      <c r="AA27" s="319">
        <v>44.838999999999999</v>
      </c>
      <c r="AB27" s="320">
        <f t="shared" si="4"/>
        <v>2279.9577600000002</v>
      </c>
      <c r="AC27" s="90" t="s">
        <v>3574</v>
      </c>
      <c r="AD27" s="61">
        <f t="shared" si="5"/>
        <v>23.957760000000235</v>
      </c>
      <c r="AM27" s="9">
        <v>2256</v>
      </c>
      <c r="AN27" s="9">
        <f t="shared" si="0"/>
        <v>2256.2409600000001</v>
      </c>
      <c r="AO27" s="61">
        <f t="shared" si="6"/>
        <v>2279.9577600000002</v>
      </c>
      <c r="AQ27" s="91">
        <f t="shared" si="7"/>
        <v>0.24096000000008644</v>
      </c>
      <c r="AR27" s="61">
        <f t="shared" si="8"/>
        <v>23.716800000000148</v>
      </c>
      <c r="AS27" s="89">
        <f t="shared" si="1"/>
        <v>7.7250000000058208</v>
      </c>
      <c r="AT27" s="89">
        <f t="shared" si="9"/>
        <v>7.4402777777795563</v>
      </c>
      <c r="AU27" s="89">
        <f t="shared" si="10"/>
        <v>-0.28472222222626442</v>
      </c>
    </row>
    <row r="28" spans="1:47" x14ac:dyDescent="0.2">
      <c r="B28" s="285">
        <f t="shared" si="2"/>
        <v>1</v>
      </c>
      <c r="C28" s="285"/>
      <c r="D28" s="16"/>
      <c r="E28" s="16"/>
      <c r="V28" s="94">
        <f t="shared" si="3"/>
        <v>0</v>
      </c>
      <c r="W28" s="94"/>
      <c r="AB28" s="320">
        <f t="shared" si="4"/>
        <v>0</v>
      </c>
      <c r="AD28" s="61">
        <f t="shared" si="5"/>
        <v>0</v>
      </c>
      <c r="AN28" s="9">
        <f t="shared" si="0"/>
        <v>0</v>
      </c>
      <c r="AO28" s="61">
        <f t="shared" si="6"/>
        <v>0</v>
      </c>
      <c r="AQ28" s="91">
        <f t="shared" si="7"/>
        <v>0</v>
      </c>
      <c r="AR28" s="61">
        <f t="shared" si="8"/>
        <v>0</v>
      </c>
      <c r="AS28" s="89">
        <f t="shared" si="1"/>
        <v>0</v>
      </c>
      <c r="AT28" s="89">
        <f t="shared" si="9"/>
        <v>0</v>
      </c>
      <c r="AU28" s="89">
        <f t="shared" si="10"/>
        <v>0</v>
      </c>
    </row>
    <row r="29" spans="1:47" x14ac:dyDescent="0.2">
      <c r="B29" s="285">
        <f t="shared" si="2"/>
        <v>1</v>
      </c>
      <c r="C29" s="285"/>
      <c r="D29" s="16"/>
      <c r="E29" s="16"/>
      <c r="V29" s="94">
        <f t="shared" si="3"/>
        <v>0</v>
      </c>
      <c r="W29" s="94"/>
      <c r="AB29" s="320">
        <f t="shared" si="4"/>
        <v>0</v>
      </c>
      <c r="AC29" s="90" t="s">
        <v>3575</v>
      </c>
      <c r="AD29" s="61">
        <f t="shared" si="5"/>
        <v>0</v>
      </c>
      <c r="AN29" s="9">
        <f t="shared" si="0"/>
        <v>0</v>
      </c>
      <c r="AO29" s="61">
        <f t="shared" si="6"/>
        <v>0</v>
      </c>
      <c r="AQ29" s="61">
        <f t="shared" si="7"/>
        <v>0</v>
      </c>
      <c r="AR29" s="61">
        <f t="shared" si="8"/>
        <v>0</v>
      </c>
      <c r="AS29" s="89">
        <f t="shared" si="1"/>
        <v>0</v>
      </c>
      <c r="AT29" s="89">
        <f t="shared" si="9"/>
        <v>0</v>
      </c>
      <c r="AU29" s="89">
        <f t="shared" si="10"/>
        <v>0</v>
      </c>
    </row>
    <row r="30" spans="1:47" x14ac:dyDescent="0.2">
      <c r="B30" s="285">
        <f t="shared" si="2"/>
        <v>1</v>
      </c>
      <c r="C30" s="285"/>
      <c r="D30" s="16"/>
      <c r="E30" s="16"/>
      <c r="V30" s="94">
        <f t="shared" si="3"/>
        <v>0</v>
      </c>
      <c r="W30" s="94"/>
      <c r="AB30" s="320">
        <f t="shared" si="4"/>
        <v>0</v>
      </c>
      <c r="AD30" s="61">
        <f t="shared" si="5"/>
        <v>0</v>
      </c>
      <c r="AN30" s="9">
        <f t="shared" si="0"/>
        <v>0</v>
      </c>
      <c r="AO30" s="61">
        <f t="shared" si="6"/>
        <v>0</v>
      </c>
      <c r="AQ30" s="61">
        <f t="shared" si="7"/>
        <v>0</v>
      </c>
      <c r="AR30" s="61">
        <f t="shared" si="8"/>
        <v>0</v>
      </c>
      <c r="AS30" s="89">
        <f t="shared" si="1"/>
        <v>0</v>
      </c>
      <c r="AT30" s="89">
        <f t="shared" si="9"/>
        <v>0</v>
      </c>
      <c r="AU30" s="89">
        <f t="shared" si="10"/>
        <v>0</v>
      </c>
    </row>
    <row r="31" spans="1:47" x14ac:dyDescent="0.2">
      <c r="B31" s="285">
        <f t="shared" si="2"/>
        <v>1</v>
      </c>
      <c r="C31" s="285"/>
      <c r="D31" s="16"/>
      <c r="E31" s="16"/>
      <c r="V31" s="94">
        <f t="shared" si="3"/>
        <v>0</v>
      </c>
      <c r="W31" s="94"/>
      <c r="AB31" s="320">
        <f t="shared" si="4"/>
        <v>0</v>
      </c>
      <c r="AD31" s="61">
        <f t="shared" si="5"/>
        <v>0</v>
      </c>
      <c r="AN31" s="9">
        <f t="shared" si="0"/>
        <v>0</v>
      </c>
      <c r="AO31" s="61">
        <f t="shared" si="6"/>
        <v>0</v>
      </c>
      <c r="AQ31" s="61">
        <f t="shared" si="7"/>
        <v>0</v>
      </c>
      <c r="AR31" s="61">
        <f t="shared" si="8"/>
        <v>0</v>
      </c>
      <c r="AS31" s="89">
        <f t="shared" si="1"/>
        <v>0</v>
      </c>
      <c r="AT31" s="89">
        <f t="shared" si="9"/>
        <v>0</v>
      </c>
      <c r="AU31" s="89">
        <f t="shared" si="10"/>
        <v>0</v>
      </c>
    </row>
    <row r="32" spans="1:47" x14ac:dyDescent="0.2">
      <c r="B32" s="285">
        <f t="shared" si="2"/>
        <v>1</v>
      </c>
      <c r="C32" s="285"/>
      <c r="D32" s="16"/>
      <c r="E32" s="16"/>
      <c r="V32" s="94">
        <f t="shared" si="3"/>
        <v>0</v>
      </c>
      <c r="W32" s="94"/>
      <c r="AB32" s="320">
        <f t="shared" si="4"/>
        <v>0</v>
      </c>
      <c r="AD32" s="61">
        <f t="shared" si="5"/>
        <v>0</v>
      </c>
      <c r="AN32" s="9">
        <f t="shared" si="0"/>
        <v>0</v>
      </c>
      <c r="AO32" s="61">
        <f t="shared" si="6"/>
        <v>0</v>
      </c>
      <c r="AQ32" s="61">
        <f t="shared" si="7"/>
        <v>0</v>
      </c>
      <c r="AR32" s="61">
        <f t="shared" si="8"/>
        <v>0</v>
      </c>
      <c r="AS32" s="89">
        <f t="shared" si="1"/>
        <v>0</v>
      </c>
      <c r="AT32" s="89">
        <f t="shared" si="9"/>
        <v>0</v>
      </c>
      <c r="AU32" s="89">
        <f t="shared" si="10"/>
        <v>0</v>
      </c>
    </row>
    <row r="33" spans="1:47" x14ac:dyDescent="0.2">
      <c r="B33" s="285">
        <f t="shared" si="2"/>
        <v>1</v>
      </c>
      <c r="C33" s="285"/>
      <c r="D33" s="16"/>
      <c r="E33" s="16"/>
      <c r="V33" s="94">
        <f t="shared" si="3"/>
        <v>0</v>
      </c>
      <c r="W33" s="94"/>
      <c r="AB33" s="320">
        <f t="shared" si="4"/>
        <v>0</v>
      </c>
      <c r="AD33" s="61">
        <f t="shared" si="5"/>
        <v>0</v>
      </c>
      <c r="AN33" s="9">
        <f t="shared" si="0"/>
        <v>0</v>
      </c>
      <c r="AO33" s="61">
        <f t="shared" si="6"/>
        <v>0</v>
      </c>
      <c r="AQ33" s="61">
        <f t="shared" si="7"/>
        <v>0</v>
      </c>
      <c r="AR33" s="61">
        <f t="shared" si="8"/>
        <v>0</v>
      </c>
      <c r="AS33" s="89">
        <f t="shared" si="1"/>
        <v>0</v>
      </c>
      <c r="AT33" s="89">
        <f t="shared" si="9"/>
        <v>0</v>
      </c>
      <c r="AU33" s="89">
        <f t="shared" si="10"/>
        <v>0</v>
      </c>
    </row>
    <row r="34" spans="1:47" x14ac:dyDescent="0.2">
      <c r="A34" s="9" t="s">
        <v>2075</v>
      </c>
      <c r="B34" s="285">
        <f t="shared" si="2"/>
        <v>12</v>
      </c>
      <c r="C34" s="285"/>
      <c r="D34" s="16">
        <v>37592.523611111108</v>
      </c>
      <c r="E34" s="16">
        <v>37601.447916666664</v>
      </c>
      <c r="F34" s="19" t="s">
        <v>2304</v>
      </c>
      <c r="G34" s="325" t="s">
        <v>2305</v>
      </c>
      <c r="H34" s="9">
        <v>50</v>
      </c>
      <c r="N34" s="8">
        <v>82.2</v>
      </c>
      <c r="P34" s="317">
        <v>1290</v>
      </c>
      <c r="R34" s="21">
        <v>37592.523611111108</v>
      </c>
      <c r="S34" s="21">
        <v>37601.447916666664</v>
      </c>
      <c r="T34">
        <v>0.95140000000000002</v>
      </c>
      <c r="U34">
        <v>0.5</v>
      </c>
      <c r="V34" s="94">
        <f t="shared" si="3"/>
        <v>82.200959999999995</v>
      </c>
      <c r="W34" s="103"/>
      <c r="X34" s="21">
        <v>37592.520833333336</v>
      </c>
      <c r="Y34" s="21">
        <v>37601.630555555559</v>
      </c>
      <c r="Z34" s="319">
        <v>0.96130000000000004</v>
      </c>
      <c r="AA34" s="319">
        <v>0.5</v>
      </c>
      <c r="AB34" s="320">
        <f t="shared" si="4"/>
        <v>83.056320000000014</v>
      </c>
      <c r="AD34" s="61">
        <f t="shared" si="5"/>
        <v>0.85632000000001085</v>
      </c>
      <c r="AM34" s="9">
        <v>82.2</v>
      </c>
      <c r="AN34" s="9">
        <f t="shared" si="0"/>
        <v>82.200959999999995</v>
      </c>
      <c r="AO34" s="61">
        <f t="shared" si="6"/>
        <v>83.056320000000014</v>
      </c>
      <c r="AQ34" s="61">
        <f t="shared" si="7"/>
        <v>9.599999999920783E-4</v>
      </c>
      <c r="AR34" s="61">
        <f t="shared" si="8"/>
        <v>0.85536000000001877</v>
      </c>
      <c r="AS34" s="89">
        <f t="shared" si="1"/>
        <v>8.9243055555562023</v>
      </c>
      <c r="AT34" s="89">
        <f t="shared" si="9"/>
        <v>9.109722222223354</v>
      </c>
      <c r="AU34" s="89">
        <f t="shared" si="10"/>
        <v>0.18541666666715173</v>
      </c>
    </row>
    <row r="35" spans="1:47" x14ac:dyDescent="0.2">
      <c r="A35" s="9" t="s">
        <v>2075</v>
      </c>
      <c r="B35" s="285">
        <f t="shared" si="2"/>
        <v>12</v>
      </c>
      <c r="C35" s="285"/>
      <c r="D35" s="16">
        <v>37601.813888888886</v>
      </c>
      <c r="E35" s="16">
        <v>37609.383333333331</v>
      </c>
      <c r="F35" s="19" t="s">
        <v>2306</v>
      </c>
      <c r="G35" s="325" t="s">
        <v>2307</v>
      </c>
      <c r="H35" s="9">
        <v>50</v>
      </c>
      <c r="N35" s="8">
        <v>688</v>
      </c>
      <c r="P35" s="317">
        <v>327</v>
      </c>
      <c r="R35" s="21">
        <v>37601.813888888886</v>
      </c>
      <c r="S35" s="21">
        <v>37609.383333333331</v>
      </c>
      <c r="T35">
        <v>7.9645000000000001</v>
      </c>
      <c r="U35">
        <v>26.064800000000002</v>
      </c>
      <c r="V35" s="94">
        <f t="shared" si="3"/>
        <v>688.13280000000009</v>
      </c>
      <c r="W35" s="103"/>
      <c r="X35" s="21">
        <v>37601.630555555559</v>
      </c>
      <c r="Y35" s="21">
        <v>37609.970138888886</v>
      </c>
      <c r="Z35" s="319">
        <v>8.4504999999999999</v>
      </c>
      <c r="AA35" s="319">
        <v>26.064800000000002</v>
      </c>
      <c r="AB35" s="320">
        <f t="shared" si="4"/>
        <v>730.1232</v>
      </c>
      <c r="AD35" s="61">
        <f t="shared" si="5"/>
        <v>42.123199999999997</v>
      </c>
      <c r="AM35" s="9">
        <v>688</v>
      </c>
      <c r="AN35" s="9">
        <f t="shared" si="0"/>
        <v>688.13280000000009</v>
      </c>
      <c r="AO35" s="61">
        <f t="shared" si="6"/>
        <v>730.1232</v>
      </c>
      <c r="AQ35" s="61">
        <f t="shared" si="7"/>
        <v>0.1328000000000884</v>
      </c>
      <c r="AR35" s="61">
        <f t="shared" si="8"/>
        <v>41.990399999999909</v>
      </c>
      <c r="AS35" s="89">
        <f t="shared" si="1"/>
        <v>7.5694444444452529</v>
      </c>
      <c r="AT35" s="89">
        <f t="shared" si="9"/>
        <v>8.3395833333270275</v>
      </c>
      <c r="AU35" s="89">
        <f t="shared" si="10"/>
        <v>0.77013888888177462</v>
      </c>
    </row>
    <row r="36" spans="1:47" x14ac:dyDescent="0.2">
      <c r="A36" s="9" t="s">
        <v>2075</v>
      </c>
      <c r="B36" s="285">
        <f t="shared" si="2"/>
        <v>12</v>
      </c>
      <c r="C36" s="285"/>
      <c r="D36" s="16">
        <v>37610.557638888888</v>
      </c>
      <c r="E36" s="16">
        <v>37617.352777777778</v>
      </c>
      <c r="F36" s="19" t="s">
        <v>2308</v>
      </c>
      <c r="G36" s="325" t="s">
        <v>2309</v>
      </c>
      <c r="H36" s="9">
        <v>50</v>
      </c>
      <c r="N36" s="8">
        <v>117.9</v>
      </c>
      <c r="P36" s="317">
        <v>343</v>
      </c>
      <c r="R36" s="21">
        <v>37610.557638888888</v>
      </c>
      <c r="S36" s="21">
        <v>37617.352777777778</v>
      </c>
      <c r="T36">
        <v>1.3642000000000001</v>
      </c>
      <c r="U36">
        <v>0.45379999999999998</v>
      </c>
      <c r="V36" s="94">
        <f t="shared" si="3"/>
        <v>117.86688000000001</v>
      </c>
      <c r="W36" s="103"/>
      <c r="X36" s="21">
        <v>37609.970138888886</v>
      </c>
      <c r="Y36" s="21">
        <v>37617.49722222222</v>
      </c>
      <c r="Z36" s="319">
        <v>1.6787000000000001</v>
      </c>
      <c r="AA36" s="319">
        <v>0.5958</v>
      </c>
      <c r="AB36" s="320">
        <f t="shared" si="4"/>
        <v>145.03968000000003</v>
      </c>
      <c r="AD36" s="61">
        <f t="shared" si="5"/>
        <v>27.139680000000027</v>
      </c>
      <c r="AM36" s="9">
        <v>117.9</v>
      </c>
      <c r="AN36" s="9">
        <f t="shared" si="0"/>
        <v>117.86688000000001</v>
      </c>
      <c r="AO36" s="61">
        <f t="shared" si="6"/>
        <v>145.03968000000003</v>
      </c>
      <c r="AQ36" s="61">
        <f t="shared" si="7"/>
        <v>-3.3119999999996708E-2</v>
      </c>
      <c r="AR36" s="61">
        <f t="shared" si="8"/>
        <v>27.172800000000024</v>
      </c>
      <c r="AS36" s="89">
        <f t="shared" si="1"/>
        <v>6.7951388888905058</v>
      </c>
      <c r="AT36" s="89">
        <f t="shared" si="9"/>
        <v>7.5270833333343035</v>
      </c>
      <c r="AU36" s="89">
        <f t="shared" si="10"/>
        <v>0.73194444444379769</v>
      </c>
    </row>
    <row r="37" spans="1:47" x14ac:dyDescent="0.2">
      <c r="A37" s="9" t="s">
        <v>2075</v>
      </c>
      <c r="B37" s="285">
        <f t="shared" si="2"/>
        <v>12</v>
      </c>
      <c r="C37" s="285"/>
      <c r="D37" s="16">
        <v>37617.642361111109</v>
      </c>
      <c r="E37" s="16">
        <v>37624.15347222222</v>
      </c>
      <c r="F37" s="19" t="s">
        <v>2310</v>
      </c>
      <c r="G37" s="325" t="s">
        <v>2311</v>
      </c>
      <c r="H37" s="9">
        <v>50</v>
      </c>
      <c r="N37" s="8">
        <v>51.55</v>
      </c>
      <c r="P37" s="317">
        <v>187</v>
      </c>
      <c r="R37" s="21">
        <v>37617.642361111109</v>
      </c>
      <c r="S37" s="21">
        <v>37624.15347222222</v>
      </c>
      <c r="T37">
        <v>0.59670000000000001</v>
      </c>
      <c r="U37">
        <v>0.15770000000000001</v>
      </c>
      <c r="V37" s="94">
        <f t="shared" si="3"/>
        <v>51.554879999999997</v>
      </c>
      <c r="W37" s="103"/>
      <c r="X37" s="21">
        <v>37617.49722222222</v>
      </c>
      <c r="Y37" s="21">
        <v>37624.322916666664</v>
      </c>
      <c r="Z37" s="319">
        <v>0.622</v>
      </c>
      <c r="AA37" s="319">
        <v>0.15770000000000001</v>
      </c>
      <c r="AB37" s="320">
        <f t="shared" si="4"/>
        <v>53.740799999999993</v>
      </c>
      <c r="AD37" s="61">
        <f t="shared" si="5"/>
        <v>2.1907999999999959</v>
      </c>
      <c r="AM37" s="9">
        <v>51.55</v>
      </c>
      <c r="AN37" s="9">
        <f t="shared" si="0"/>
        <v>51.554879999999997</v>
      </c>
      <c r="AO37" s="61">
        <f t="shared" si="6"/>
        <v>53.740799999999993</v>
      </c>
      <c r="AQ37" s="61">
        <f t="shared" si="7"/>
        <v>4.8799999999999955E-3</v>
      </c>
      <c r="AR37" s="61">
        <f t="shared" si="8"/>
        <v>2.1859199999999959</v>
      </c>
      <c r="AS37" s="89">
        <f t="shared" si="1"/>
        <v>6.5111111111109494</v>
      </c>
      <c r="AT37" s="89">
        <f t="shared" si="9"/>
        <v>6.8256944444437977</v>
      </c>
      <c r="AU37" s="89">
        <f t="shared" si="10"/>
        <v>0.31458333333284827</v>
      </c>
    </row>
    <row r="38" spans="1:47" x14ac:dyDescent="0.2">
      <c r="A38" s="9" t="s">
        <v>2075</v>
      </c>
      <c r="B38" s="285">
        <f t="shared" si="2"/>
        <v>1</v>
      </c>
      <c r="C38" s="285"/>
      <c r="D38" s="16">
        <v>37624.492361111108</v>
      </c>
      <c r="E38" s="16">
        <v>37631.265972222223</v>
      </c>
      <c r="F38" s="19" t="s">
        <v>2312</v>
      </c>
      <c r="G38" s="325" t="s">
        <v>2313</v>
      </c>
      <c r="H38" s="9">
        <v>50</v>
      </c>
      <c r="N38" s="8">
        <v>74.33</v>
      </c>
      <c r="P38" s="317">
        <v>2920</v>
      </c>
      <c r="R38" s="21">
        <v>37624.492361111108</v>
      </c>
      <c r="S38" s="21">
        <v>37631.265972222223</v>
      </c>
      <c r="T38">
        <v>0.86040000000000005</v>
      </c>
      <c r="U38">
        <v>0.26</v>
      </c>
      <c r="V38" s="94">
        <f t="shared" si="3"/>
        <v>74.338560000000001</v>
      </c>
      <c r="W38" s="103"/>
      <c r="X38" s="21">
        <v>37624.322916666664</v>
      </c>
      <c r="Y38" s="21">
        <v>37631.402777777781</v>
      </c>
      <c r="Z38" s="319">
        <v>0.88649999999999995</v>
      </c>
      <c r="AA38" s="319">
        <v>0.26</v>
      </c>
      <c r="AB38" s="320">
        <f t="shared" si="4"/>
        <v>76.593599999999995</v>
      </c>
      <c r="AD38" s="61">
        <f t="shared" si="5"/>
        <v>2.2635999999999967</v>
      </c>
      <c r="AM38" s="9">
        <v>74.33</v>
      </c>
      <c r="AN38" s="9">
        <f t="shared" si="0"/>
        <v>74.338560000000001</v>
      </c>
      <c r="AO38" s="61">
        <f t="shared" si="6"/>
        <v>76.593599999999995</v>
      </c>
      <c r="AQ38" s="61">
        <f t="shared" si="7"/>
        <v>8.5600000000027876E-3</v>
      </c>
      <c r="AR38" s="61">
        <f t="shared" si="8"/>
        <v>2.2550399999999939</v>
      </c>
      <c r="AS38" s="89">
        <f t="shared" si="1"/>
        <v>6.773611111115315</v>
      </c>
      <c r="AT38" s="89">
        <f t="shared" si="9"/>
        <v>7.0798611111167702</v>
      </c>
      <c r="AU38" s="89">
        <f t="shared" si="10"/>
        <v>0.30625000000145519</v>
      </c>
    </row>
    <row r="39" spans="1:47" x14ac:dyDescent="0.2">
      <c r="A39" s="9" t="s">
        <v>2075</v>
      </c>
      <c r="B39" s="285">
        <f t="shared" si="2"/>
        <v>1</v>
      </c>
      <c r="C39" s="285"/>
      <c r="D39" s="16">
        <v>37631.540277777778</v>
      </c>
      <c r="E39" s="16">
        <v>37638.010416666664</v>
      </c>
      <c r="F39" s="19" t="s">
        <v>2314</v>
      </c>
      <c r="G39" s="325" t="s">
        <v>2315</v>
      </c>
      <c r="H39" s="9">
        <v>50</v>
      </c>
      <c r="N39" s="8">
        <v>25.68</v>
      </c>
      <c r="P39" s="317">
        <v>2970</v>
      </c>
      <c r="R39" s="21">
        <v>37631.540277777778</v>
      </c>
      <c r="S39" s="21">
        <v>37638.010416666664</v>
      </c>
      <c r="T39">
        <v>0.29720000000000002</v>
      </c>
      <c r="U39">
        <v>0.13</v>
      </c>
      <c r="V39" s="94">
        <f t="shared" si="3"/>
        <v>25.678080000000001</v>
      </c>
      <c r="W39" s="103"/>
      <c r="X39" s="21">
        <v>37631.402777777781</v>
      </c>
      <c r="Y39" s="21">
        <v>37638.363888888889</v>
      </c>
      <c r="Z39" s="319">
        <v>0.31940000000000002</v>
      </c>
      <c r="AA39" s="319">
        <v>0.13</v>
      </c>
      <c r="AB39" s="320">
        <f t="shared" si="4"/>
        <v>27.596160000000005</v>
      </c>
      <c r="AD39" s="61">
        <f t="shared" si="5"/>
        <v>1.916160000000005</v>
      </c>
      <c r="AM39" s="9">
        <v>25.68</v>
      </c>
      <c r="AN39" s="9">
        <f t="shared" si="0"/>
        <v>25.678080000000001</v>
      </c>
      <c r="AO39" s="61">
        <f t="shared" si="6"/>
        <v>27.596160000000005</v>
      </c>
      <c r="AQ39" s="61">
        <f t="shared" si="7"/>
        <v>-1.9199999999983675E-3</v>
      </c>
      <c r="AR39" s="61">
        <f t="shared" si="8"/>
        <v>1.9180800000000033</v>
      </c>
      <c r="AS39" s="89">
        <f t="shared" si="1"/>
        <v>6.4701388888861402</v>
      </c>
      <c r="AT39" s="89">
        <f t="shared" si="9"/>
        <v>6.961111111108039</v>
      </c>
      <c r="AU39" s="89">
        <f t="shared" si="10"/>
        <v>0.49097222222189885</v>
      </c>
    </row>
    <row r="40" spans="1:47" x14ac:dyDescent="0.2">
      <c r="A40" s="9" t="s">
        <v>2075</v>
      </c>
      <c r="B40" s="285">
        <f t="shared" si="2"/>
        <v>1</v>
      </c>
      <c r="C40" s="285"/>
      <c r="D40" s="16">
        <v>37638.718055555553</v>
      </c>
      <c r="E40" s="16">
        <v>37643.313888888886</v>
      </c>
      <c r="F40" s="19" t="s">
        <v>2316</v>
      </c>
      <c r="G40" s="325" t="s">
        <v>2317</v>
      </c>
      <c r="H40" s="9">
        <v>50</v>
      </c>
      <c r="N40" s="8">
        <v>7.1</v>
      </c>
      <c r="P40" s="317">
        <v>623</v>
      </c>
      <c r="R40" s="21">
        <v>37638.718055555553</v>
      </c>
      <c r="S40" s="21">
        <v>37643.313888888886</v>
      </c>
      <c r="T40">
        <v>8.2199999999999995E-2</v>
      </c>
      <c r="U40">
        <v>0.03</v>
      </c>
      <c r="V40" s="94">
        <f t="shared" si="3"/>
        <v>7.1020799999999991</v>
      </c>
      <c r="W40" s="103"/>
      <c r="X40" s="21">
        <v>37638.363888888889</v>
      </c>
      <c r="Y40" s="21">
        <v>37645.015277777777</v>
      </c>
      <c r="Z40" s="319">
        <v>9.0200000000000002E-2</v>
      </c>
      <c r="AA40" s="319">
        <v>0.03</v>
      </c>
      <c r="AB40" s="320">
        <f t="shared" si="4"/>
        <v>7.7932799999999984</v>
      </c>
      <c r="AD40" s="61">
        <f t="shared" si="5"/>
        <v>0.69327999999999879</v>
      </c>
      <c r="AM40" s="9">
        <v>7.1</v>
      </c>
      <c r="AN40" s="9">
        <f t="shared" si="0"/>
        <v>7.1020799999999991</v>
      </c>
      <c r="AO40" s="61">
        <f t="shared" si="6"/>
        <v>7.7932799999999984</v>
      </c>
      <c r="AQ40" s="61">
        <f t="shared" si="7"/>
        <v>2.0799999999994156E-3</v>
      </c>
      <c r="AR40" s="61">
        <f t="shared" si="8"/>
        <v>0.69119999999999937</v>
      </c>
      <c r="AS40" s="89">
        <f t="shared" si="1"/>
        <v>4.5958333333328483</v>
      </c>
      <c r="AT40" s="89">
        <f t="shared" si="9"/>
        <v>6.6513888888875954</v>
      </c>
      <c r="AU40" s="89">
        <f t="shared" si="10"/>
        <v>2.0555555555547471</v>
      </c>
    </row>
    <row r="41" spans="1:47" x14ac:dyDescent="0.2">
      <c r="A41" s="9" t="s">
        <v>2075</v>
      </c>
      <c r="B41" s="285">
        <f t="shared" si="2"/>
        <v>1</v>
      </c>
      <c r="C41" s="285"/>
      <c r="D41" s="16">
        <v>37646.717361111114</v>
      </c>
      <c r="E41" s="16">
        <v>37650.121527777781</v>
      </c>
      <c r="F41" s="19" t="s">
        <v>2318</v>
      </c>
      <c r="G41" s="325" t="s">
        <v>2319</v>
      </c>
      <c r="H41" s="9">
        <v>50</v>
      </c>
      <c r="N41" s="8">
        <v>277.2</v>
      </c>
      <c r="P41" s="317">
        <v>116</v>
      </c>
      <c r="R41" s="21">
        <v>37646.717361111114</v>
      </c>
      <c r="S41" s="21">
        <v>37650.121527777781</v>
      </c>
      <c r="T41">
        <v>3.2079</v>
      </c>
      <c r="U41">
        <v>2.2599999999999998</v>
      </c>
      <c r="V41" s="94">
        <f t="shared" si="3"/>
        <v>277.16255999999993</v>
      </c>
      <c r="W41" s="103"/>
      <c r="X41" s="21">
        <v>37645.015277777777</v>
      </c>
      <c r="Y41" s="21">
        <v>37651.481249999997</v>
      </c>
      <c r="Z41" s="319">
        <v>6.06</v>
      </c>
      <c r="AA41" s="319">
        <v>2.3782000000000001</v>
      </c>
      <c r="AB41" s="320">
        <f t="shared" si="4"/>
        <v>523.58399999999983</v>
      </c>
      <c r="AD41" s="61">
        <f t="shared" si="5"/>
        <v>246.38399999999984</v>
      </c>
      <c r="AM41" s="9">
        <v>277.2</v>
      </c>
      <c r="AN41" s="9">
        <f t="shared" si="0"/>
        <v>277.16255999999993</v>
      </c>
      <c r="AO41" s="61">
        <f t="shared" si="6"/>
        <v>523.58399999999983</v>
      </c>
      <c r="AQ41" s="61">
        <f t="shared" si="7"/>
        <v>-3.7440000000060536E-2</v>
      </c>
      <c r="AR41" s="61">
        <f t="shared" si="8"/>
        <v>246.4214399999999</v>
      </c>
      <c r="AS41" s="89">
        <f t="shared" si="1"/>
        <v>3.4041666666671517</v>
      </c>
      <c r="AT41" s="89">
        <f t="shared" si="9"/>
        <v>6.4659722222204437</v>
      </c>
      <c r="AU41" s="89">
        <f t="shared" si="10"/>
        <v>3.0618055555532919</v>
      </c>
    </row>
    <row r="42" spans="1:47" x14ac:dyDescent="0.2">
      <c r="A42" s="9" t="s">
        <v>2075</v>
      </c>
      <c r="B42" s="285">
        <f t="shared" si="2"/>
        <v>1</v>
      </c>
      <c r="C42" s="285"/>
      <c r="D42" s="16">
        <v>37652.84097222222</v>
      </c>
      <c r="E42" s="16">
        <v>37657.333333333336</v>
      </c>
      <c r="F42" s="19" t="s">
        <v>2322</v>
      </c>
      <c r="G42" s="325" t="s">
        <v>2323</v>
      </c>
      <c r="H42" s="9">
        <v>50</v>
      </c>
      <c r="N42" s="8">
        <v>450</v>
      </c>
      <c r="P42" s="317">
        <v>7470</v>
      </c>
      <c r="R42" s="21">
        <v>37652.84097222222</v>
      </c>
      <c r="S42" s="21">
        <v>37657.333333333336</v>
      </c>
      <c r="T42">
        <v>5.2092000000000001</v>
      </c>
      <c r="U42">
        <v>3.1280999999999999</v>
      </c>
      <c r="V42" s="94">
        <f t="shared" si="3"/>
        <v>450.07488000000006</v>
      </c>
      <c r="W42" s="103"/>
      <c r="X42" s="21">
        <v>37651.481249999997</v>
      </c>
      <c r="Y42" s="21">
        <v>37662.384027777778</v>
      </c>
      <c r="Z42" s="319">
        <v>8.4606999999999992</v>
      </c>
      <c r="AA42" s="319">
        <v>6.18</v>
      </c>
      <c r="AB42" s="320">
        <f t="shared" si="4"/>
        <v>731.00447999999994</v>
      </c>
      <c r="AD42" s="61">
        <f t="shared" si="5"/>
        <v>281.00447999999994</v>
      </c>
      <c r="AM42" s="9">
        <v>450</v>
      </c>
      <c r="AN42" s="9">
        <f t="shared" si="0"/>
        <v>450.07488000000006</v>
      </c>
      <c r="AO42" s="61">
        <f t="shared" si="6"/>
        <v>731.00447999999994</v>
      </c>
      <c r="AQ42" s="61">
        <f t="shared" si="7"/>
        <v>7.4880000000064229E-2</v>
      </c>
      <c r="AR42" s="61">
        <f t="shared" si="8"/>
        <v>280.92959999999988</v>
      </c>
      <c r="AS42" s="89">
        <f t="shared" si="1"/>
        <v>4.492361111115315</v>
      </c>
      <c r="AT42" s="89">
        <f t="shared" si="9"/>
        <v>10.902777777781012</v>
      </c>
      <c r="AU42" s="89">
        <f t="shared" si="10"/>
        <v>6.4104166666656965</v>
      </c>
    </row>
    <row r="43" spans="1:47" x14ac:dyDescent="0.2">
      <c r="A43" s="9" t="s">
        <v>2075</v>
      </c>
      <c r="B43" s="285">
        <f t="shared" si="2"/>
        <v>2</v>
      </c>
      <c r="C43" s="285"/>
      <c r="D43" s="16">
        <v>37667.435416666667</v>
      </c>
      <c r="E43" s="16">
        <v>37672.757638888892</v>
      </c>
      <c r="F43" s="19" t="s">
        <v>2324</v>
      </c>
      <c r="G43" s="325" t="s">
        <v>2325</v>
      </c>
      <c r="H43" s="9">
        <v>50</v>
      </c>
      <c r="N43" s="8">
        <v>150.30000000000001</v>
      </c>
      <c r="P43" s="317">
        <v>1900</v>
      </c>
      <c r="R43" s="21">
        <v>37667.435416666667</v>
      </c>
      <c r="S43" s="21">
        <v>37672.757638888892</v>
      </c>
      <c r="T43">
        <v>1.7391000000000001</v>
      </c>
      <c r="U43">
        <v>1.5994999999999999</v>
      </c>
      <c r="V43" s="94">
        <f t="shared" si="3"/>
        <v>150.25824</v>
      </c>
      <c r="W43" s="103"/>
      <c r="X43" s="21">
        <v>37662.384027777778</v>
      </c>
      <c r="Y43" s="21">
        <v>37673.201388888891</v>
      </c>
      <c r="Z43" s="319">
        <v>2.2587000000000002</v>
      </c>
      <c r="AA43" s="319">
        <v>1.5994999999999999</v>
      </c>
      <c r="AB43" s="320">
        <f t="shared" si="4"/>
        <v>195.15168000000006</v>
      </c>
      <c r="AD43" s="61">
        <f t="shared" si="5"/>
        <v>44.851680000000044</v>
      </c>
      <c r="AM43" s="9">
        <v>150.30000000000001</v>
      </c>
      <c r="AN43" s="9">
        <f t="shared" si="0"/>
        <v>150.25824</v>
      </c>
      <c r="AO43" s="61">
        <f t="shared" si="6"/>
        <v>195.15168000000006</v>
      </c>
      <c r="AQ43" s="61">
        <f t="shared" si="7"/>
        <v>-4.1760000000010677E-2</v>
      </c>
      <c r="AR43" s="61">
        <f t="shared" si="8"/>
        <v>44.893440000000055</v>
      </c>
      <c r="AS43" s="89">
        <f t="shared" si="1"/>
        <v>5.3222222222248092</v>
      </c>
      <c r="AT43" s="89">
        <f t="shared" si="9"/>
        <v>10.817361111112405</v>
      </c>
      <c r="AU43" s="89">
        <f t="shared" si="10"/>
        <v>5.4951388888875954</v>
      </c>
    </row>
    <row r="44" spans="1:47" x14ac:dyDescent="0.2">
      <c r="A44" s="9" t="s">
        <v>2075</v>
      </c>
      <c r="B44" s="285">
        <f t="shared" si="2"/>
        <v>2</v>
      </c>
      <c r="C44" s="285"/>
      <c r="D44" s="16">
        <v>37673.645833333336</v>
      </c>
      <c r="E44" s="16"/>
      <c r="F44" s="19" t="s">
        <v>2326</v>
      </c>
      <c r="G44" s="325" t="s">
        <v>2327</v>
      </c>
      <c r="H44" s="9">
        <v>50</v>
      </c>
      <c r="L44" s="9">
        <v>0.28999999999999998</v>
      </c>
      <c r="P44" s="317">
        <v>811</v>
      </c>
      <c r="R44" s="21">
        <v>37673.645833333336</v>
      </c>
      <c r="S44" s="21">
        <v>37673.645833333336</v>
      </c>
      <c r="T44">
        <v>0</v>
      </c>
      <c r="U44">
        <v>0.29430000000000001</v>
      </c>
      <c r="V44" s="94"/>
      <c r="W44" s="103"/>
      <c r="X44" s="21">
        <v>37673.201388888891</v>
      </c>
      <c r="Y44" s="21">
        <v>37677.402083333334</v>
      </c>
      <c r="Z44" s="319">
        <v>0.39090000000000003</v>
      </c>
      <c r="AA44" s="319">
        <v>0.41</v>
      </c>
      <c r="AB44" s="320">
        <f t="shared" si="4"/>
        <v>33.773760000000003</v>
      </c>
      <c r="AD44" s="61">
        <f t="shared" si="5"/>
        <v>33.773760000000003</v>
      </c>
      <c r="AN44" s="9">
        <f t="shared" si="0"/>
        <v>0</v>
      </c>
      <c r="AO44" s="61">
        <f t="shared" si="6"/>
        <v>33.773760000000003</v>
      </c>
      <c r="AQ44" s="61">
        <f t="shared" si="7"/>
        <v>0</v>
      </c>
      <c r="AR44" s="61">
        <f t="shared" si="8"/>
        <v>33.773760000000003</v>
      </c>
      <c r="AS44" s="89">
        <f t="shared" si="1"/>
        <v>0</v>
      </c>
      <c r="AT44" s="89">
        <f t="shared" si="9"/>
        <v>4.2006944444437977</v>
      </c>
      <c r="AU44" s="89">
        <f t="shared" si="10"/>
        <v>4.2006944444437977</v>
      </c>
    </row>
    <row r="45" spans="1:47" x14ac:dyDescent="0.2">
      <c r="A45" s="9" t="s">
        <v>2075</v>
      </c>
      <c r="B45" s="285">
        <f t="shared" si="2"/>
        <v>3</v>
      </c>
      <c r="C45" s="285"/>
      <c r="D45" s="16">
        <v>37681.15902777778</v>
      </c>
      <c r="E45" s="16">
        <v>37687.07916666667</v>
      </c>
      <c r="F45" s="19" t="s">
        <v>2328</v>
      </c>
      <c r="G45" s="325" t="s">
        <v>2329</v>
      </c>
      <c r="H45" s="9">
        <v>50</v>
      </c>
      <c r="N45" s="8">
        <v>47.86</v>
      </c>
      <c r="P45" s="317">
        <v>3720</v>
      </c>
      <c r="R45" s="21">
        <v>37681.15902777778</v>
      </c>
      <c r="S45" s="21">
        <v>37687.07916666667</v>
      </c>
      <c r="T45">
        <v>0.55389999999999995</v>
      </c>
      <c r="U45">
        <v>0.64680000000000004</v>
      </c>
      <c r="V45" s="94">
        <f t="shared" si="3"/>
        <v>47.856959999999994</v>
      </c>
      <c r="W45" s="103"/>
      <c r="X45" s="21">
        <v>37677.402083333334</v>
      </c>
      <c r="Y45" s="21">
        <v>37687.372916666667</v>
      </c>
      <c r="Z45" s="319">
        <v>0.92059999999999997</v>
      </c>
      <c r="AA45" s="319">
        <v>0.64680000000000004</v>
      </c>
      <c r="AB45" s="320">
        <f t="shared" si="4"/>
        <v>79.539839999999998</v>
      </c>
      <c r="AD45" s="61">
        <f t="shared" si="5"/>
        <v>31.679839999999999</v>
      </c>
      <c r="AM45" s="9">
        <v>47.86</v>
      </c>
      <c r="AN45" s="9">
        <f t="shared" si="0"/>
        <v>47.856959999999994</v>
      </c>
      <c r="AO45" s="61">
        <f t="shared" si="6"/>
        <v>79.539839999999998</v>
      </c>
      <c r="AQ45" s="61">
        <f t="shared" si="7"/>
        <v>-3.0400000000057048E-3</v>
      </c>
      <c r="AR45" s="61">
        <f t="shared" si="8"/>
        <v>31.682880000000004</v>
      </c>
      <c r="AS45" s="89">
        <f t="shared" si="1"/>
        <v>5.9201388888905058</v>
      </c>
      <c r="AT45" s="89">
        <f t="shared" si="9"/>
        <v>9.9708333333328483</v>
      </c>
      <c r="AU45" s="89">
        <f t="shared" si="10"/>
        <v>4.0506944444423425</v>
      </c>
    </row>
    <row r="46" spans="1:47" x14ac:dyDescent="0.2">
      <c r="A46" s="9" t="s">
        <v>2075</v>
      </c>
      <c r="B46" s="285">
        <f t="shared" si="2"/>
        <v>3</v>
      </c>
      <c r="C46" s="285"/>
      <c r="D46" s="16">
        <v>37687.666666666664</v>
      </c>
      <c r="E46" s="16">
        <v>37689.379166666666</v>
      </c>
      <c r="F46" s="19" t="s">
        <v>2332</v>
      </c>
      <c r="G46" s="325" t="s">
        <v>2333</v>
      </c>
      <c r="H46" s="9">
        <v>50</v>
      </c>
      <c r="N46" s="8">
        <v>26.8</v>
      </c>
      <c r="P46" s="317">
        <v>9640</v>
      </c>
      <c r="R46" s="21">
        <v>37687.666666666664</v>
      </c>
      <c r="S46" s="21">
        <v>37689.379166666666</v>
      </c>
      <c r="T46">
        <v>0.31</v>
      </c>
      <c r="U46">
        <v>0.75660000000000005</v>
      </c>
      <c r="V46" s="94">
        <f t="shared" si="3"/>
        <v>26.783999999999999</v>
      </c>
      <c r="W46" s="103"/>
      <c r="X46" s="21">
        <v>37687.372916666667</v>
      </c>
      <c r="Y46" s="21">
        <v>37691.018055555556</v>
      </c>
      <c r="Z46" s="319">
        <v>0.45</v>
      </c>
      <c r="AA46" s="319">
        <v>0.8155</v>
      </c>
      <c r="AB46" s="320">
        <f t="shared" si="4"/>
        <v>38.880000000000003</v>
      </c>
      <c r="AD46" s="61">
        <f t="shared" si="5"/>
        <v>12.080000000000002</v>
      </c>
      <c r="AM46" s="9">
        <v>26.8</v>
      </c>
      <c r="AN46" s="9">
        <f t="shared" si="0"/>
        <v>26.783999999999999</v>
      </c>
      <c r="AO46" s="61">
        <f t="shared" si="6"/>
        <v>38.880000000000003</v>
      </c>
      <c r="AQ46" s="61">
        <f t="shared" si="7"/>
        <v>-1.6000000000001791E-2</v>
      </c>
      <c r="AR46" s="61">
        <f t="shared" si="8"/>
        <v>12.096000000000004</v>
      </c>
      <c r="AS46" s="89">
        <f t="shared" si="1"/>
        <v>1.7125000000014552</v>
      </c>
      <c r="AT46" s="89">
        <f t="shared" si="9"/>
        <v>3.6451388888890506</v>
      </c>
      <c r="AU46" s="89">
        <f t="shared" si="10"/>
        <v>1.9326388888875954</v>
      </c>
    </row>
    <row r="47" spans="1:47" x14ac:dyDescent="0.2">
      <c r="A47" s="9" t="s">
        <v>2075</v>
      </c>
      <c r="B47" s="285">
        <f t="shared" si="2"/>
        <v>3</v>
      </c>
      <c r="C47" s="285"/>
      <c r="D47" s="16">
        <v>37692.656944444447</v>
      </c>
      <c r="E47" s="16">
        <v>37694.382638888892</v>
      </c>
      <c r="F47" s="19" t="s">
        <v>2334</v>
      </c>
      <c r="G47" s="325" t="s">
        <v>2335</v>
      </c>
      <c r="H47" s="9">
        <v>50</v>
      </c>
      <c r="N47" s="8">
        <v>95.3</v>
      </c>
      <c r="P47" s="317">
        <v>7520</v>
      </c>
      <c r="R47" s="21">
        <v>37692.656944444447</v>
      </c>
      <c r="S47" s="21">
        <v>37694.382638888892</v>
      </c>
      <c r="T47">
        <v>1.1034999999999999</v>
      </c>
      <c r="U47">
        <v>1.4391</v>
      </c>
      <c r="V47" s="94">
        <f t="shared" si="3"/>
        <v>95.342399999999998</v>
      </c>
      <c r="W47" s="103"/>
      <c r="X47" s="21">
        <v>37691.018055555556</v>
      </c>
      <c r="Y47" s="21">
        <v>37694.482638888891</v>
      </c>
      <c r="Z47" s="319">
        <v>1.3932</v>
      </c>
      <c r="AA47" s="319">
        <v>1.4391</v>
      </c>
      <c r="AB47" s="320">
        <f t="shared" si="4"/>
        <v>120.37247999999998</v>
      </c>
      <c r="AD47" s="61">
        <f t="shared" si="5"/>
        <v>25.072479999999985</v>
      </c>
      <c r="AM47" s="9">
        <v>95.3</v>
      </c>
      <c r="AN47" s="9">
        <f t="shared" si="0"/>
        <v>95.342399999999998</v>
      </c>
      <c r="AO47" s="61">
        <f t="shared" si="6"/>
        <v>120.37247999999998</v>
      </c>
      <c r="AQ47" s="61">
        <f t="shared" si="7"/>
        <v>4.2400000000000659E-2</v>
      </c>
      <c r="AR47" s="61">
        <f t="shared" si="8"/>
        <v>25.030079999999984</v>
      </c>
      <c r="AS47" s="89">
        <f t="shared" si="1"/>
        <v>1.7256944444452529</v>
      </c>
      <c r="AT47" s="89">
        <f t="shared" si="9"/>
        <v>3.4645833333343035</v>
      </c>
      <c r="AU47" s="89">
        <f t="shared" si="10"/>
        <v>1.7388888888890506</v>
      </c>
    </row>
    <row r="48" spans="1:47" x14ac:dyDescent="0.2">
      <c r="A48" s="9" t="s">
        <v>2075</v>
      </c>
      <c r="B48" s="285">
        <f t="shared" si="2"/>
        <v>3</v>
      </c>
      <c r="C48" s="285"/>
      <c r="D48" s="16">
        <v>37694.582638888889</v>
      </c>
      <c r="E48" s="16">
        <v>37695.563194444447</v>
      </c>
      <c r="F48" s="19" t="s">
        <v>2338</v>
      </c>
      <c r="G48" s="325" t="s">
        <v>2339</v>
      </c>
      <c r="H48" s="9">
        <v>50</v>
      </c>
      <c r="N48" s="8">
        <v>480</v>
      </c>
      <c r="P48" s="317">
        <v>2020</v>
      </c>
      <c r="R48" s="21">
        <v>37694.582638888889</v>
      </c>
      <c r="S48" s="21">
        <v>37695.563194444447</v>
      </c>
      <c r="T48">
        <v>5.5507</v>
      </c>
      <c r="U48">
        <v>22.920200000000001</v>
      </c>
      <c r="V48" s="94">
        <f t="shared" si="3"/>
        <v>479.58047999999991</v>
      </c>
      <c r="W48" s="103"/>
      <c r="X48" s="21">
        <v>37694.482638888891</v>
      </c>
      <c r="Y48" s="21">
        <v>37696.075694444444</v>
      </c>
      <c r="Z48" s="319">
        <v>11.407299999999999</v>
      </c>
      <c r="AA48" s="319">
        <v>25</v>
      </c>
      <c r="AB48" s="320">
        <f t="shared" si="4"/>
        <v>985.59071999999992</v>
      </c>
      <c r="AD48" s="61">
        <f t="shared" si="5"/>
        <v>505.59071999999992</v>
      </c>
      <c r="AM48" s="9">
        <v>480</v>
      </c>
      <c r="AN48" s="9">
        <f t="shared" si="0"/>
        <v>479.58047999999991</v>
      </c>
      <c r="AO48" s="61">
        <f t="shared" si="6"/>
        <v>985.59071999999992</v>
      </c>
      <c r="AQ48" s="61">
        <f t="shared" si="7"/>
        <v>-0.41952000000009093</v>
      </c>
      <c r="AR48" s="61">
        <f t="shared" si="8"/>
        <v>506.01024000000001</v>
      </c>
      <c r="AS48" s="89">
        <f t="shared" si="1"/>
        <v>0.9805555555576575</v>
      </c>
      <c r="AT48" s="89">
        <f t="shared" si="9"/>
        <v>1.5930555555532919</v>
      </c>
      <c r="AU48" s="89">
        <f t="shared" si="10"/>
        <v>0.61249999999563443</v>
      </c>
    </row>
    <row r="49" spans="1:47" x14ac:dyDescent="0.2">
      <c r="A49" s="9" t="s">
        <v>2075</v>
      </c>
      <c r="B49" s="285">
        <f t="shared" si="2"/>
        <v>3</v>
      </c>
      <c r="C49" s="285"/>
      <c r="D49" s="16">
        <v>37696.588888888888</v>
      </c>
      <c r="E49" s="16">
        <v>37697.432638888888</v>
      </c>
      <c r="F49" s="19" t="s">
        <v>2341</v>
      </c>
      <c r="G49" s="325" t="s">
        <v>2342</v>
      </c>
      <c r="H49" s="9">
        <v>50</v>
      </c>
      <c r="N49" s="8">
        <v>187.2</v>
      </c>
      <c r="P49" s="317">
        <v>1020</v>
      </c>
      <c r="R49" s="21">
        <v>37696.588888888888</v>
      </c>
      <c r="S49" s="21">
        <v>37697.432638888888</v>
      </c>
      <c r="T49">
        <v>2.1663999999999999</v>
      </c>
      <c r="U49">
        <v>6.9650999999999996</v>
      </c>
      <c r="V49" s="94">
        <f t="shared" si="3"/>
        <v>187.17695999999995</v>
      </c>
      <c r="W49" s="103"/>
      <c r="X49" s="21">
        <v>37696.075694444444</v>
      </c>
      <c r="Y49" s="21">
        <v>37698.136805555558</v>
      </c>
      <c r="Z49" s="319">
        <v>4.0083000000000002</v>
      </c>
      <c r="AA49" s="319">
        <v>6.9650999999999996</v>
      </c>
      <c r="AB49" s="320">
        <f t="shared" si="4"/>
        <v>346.31711999999999</v>
      </c>
      <c r="AD49" s="61">
        <f t="shared" si="5"/>
        <v>159.11712</v>
      </c>
      <c r="AM49" s="9">
        <v>187.2</v>
      </c>
      <c r="AN49" s="9">
        <f t="shared" si="0"/>
        <v>187.17695999999995</v>
      </c>
      <c r="AO49" s="61">
        <f t="shared" si="6"/>
        <v>346.31711999999999</v>
      </c>
      <c r="AQ49" s="61">
        <f t="shared" si="7"/>
        <v>-2.3040000000037253E-2</v>
      </c>
      <c r="AR49" s="61">
        <f t="shared" si="8"/>
        <v>159.14016000000004</v>
      </c>
      <c r="AS49" s="89">
        <f t="shared" si="1"/>
        <v>0.84375</v>
      </c>
      <c r="AT49" s="89">
        <f t="shared" si="9"/>
        <v>2.0611111111138598</v>
      </c>
      <c r="AU49" s="89">
        <f t="shared" si="10"/>
        <v>1.2173611111138598</v>
      </c>
    </row>
    <row r="50" spans="1:47" x14ac:dyDescent="0.2">
      <c r="A50" s="9" t="s">
        <v>2075</v>
      </c>
      <c r="B50" s="285">
        <f t="shared" si="2"/>
        <v>3</v>
      </c>
      <c r="C50" s="285"/>
      <c r="D50" s="16">
        <v>37698.84097222222</v>
      </c>
      <c r="E50" s="16">
        <v>37701.138194444444</v>
      </c>
      <c r="F50" s="19" t="s">
        <v>2343</v>
      </c>
      <c r="G50" s="325" t="s">
        <v>2344</v>
      </c>
      <c r="H50" s="9">
        <v>50</v>
      </c>
      <c r="N50" s="8">
        <v>766</v>
      </c>
      <c r="P50" s="317">
        <v>722</v>
      </c>
      <c r="R50" s="21">
        <v>37698.84097222222</v>
      </c>
      <c r="S50" s="21">
        <v>37701.138194444444</v>
      </c>
      <c r="T50">
        <v>8.8644999999999996</v>
      </c>
      <c r="U50">
        <v>26.606999999999999</v>
      </c>
      <c r="V50" s="94">
        <f t="shared" si="3"/>
        <v>765.89280000000008</v>
      </c>
      <c r="W50" s="103"/>
      <c r="X50" s="21">
        <v>37698.136805555558</v>
      </c>
      <c r="Y50" s="21">
        <v>37701.336805555555</v>
      </c>
      <c r="Z50" s="319">
        <v>9.7241</v>
      </c>
      <c r="AA50" s="319">
        <v>26.606999999999999</v>
      </c>
      <c r="AB50" s="320">
        <f t="shared" si="4"/>
        <v>840.16224</v>
      </c>
      <c r="AD50" s="61">
        <f t="shared" si="5"/>
        <v>74.162239999999997</v>
      </c>
      <c r="AM50" s="9">
        <v>766</v>
      </c>
      <c r="AN50" s="9">
        <f t="shared" si="0"/>
        <v>765.89280000000008</v>
      </c>
      <c r="AO50" s="61">
        <f t="shared" si="6"/>
        <v>840.16224</v>
      </c>
      <c r="AQ50" s="61">
        <f t="shared" si="7"/>
        <v>-0.10719999999992069</v>
      </c>
      <c r="AR50" s="61">
        <f t="shared" si="8"/>
        <v>74.269439999999918</v>
      </c>
      <c r="AS50" s="89">
        <f t="shared" si="1"/>
        <v>2.297222222223354</v>
      </c>
      <c r="AT50" s="89">
        <f t="shared" si="9"/>
        <v>3.1999999999970896</v>
      </c>
      <c r="AU50" s="89">
        <f t="shared" si="10"/>
        <v>0.90277777777373558</v>
      </c>
    </row>
    <row r="51" spans="1:47" x14ac:dyDescent="0.2">
      <c r="A51" s="9" t="s">
        <v>2075</v>
      </c>
      <c r="B51" s="285">
        <f t="shared" si="2"/>
        <v>3</v>
      </c>
      <c r="C51" s="285"/>
      <c r="D51" s="16">
        <v>37701.536111111112</v>
      </c>
      <c r="E51" s="16">
        <v>37708.556944444441</v>
      </c>
      <c r="F51" s="19" t="s">
        <v>2345</v>
      </c>
      <c r="G51" s="325" t="s">
        <v>2346</v>
      </c>
      <c r="H51" s="9">
        <v>50</v>
      </c>
      <c r="N51" s="8">
        <v>581</v>
      </c>
      <c r="P51" s="317">
        <v>935</v>
      </c>
      <c r="R51" s="21">
        <v>37701.536111111112</v>
      </c>
      <c r="S51" s="21">
        <v>37708.556944444441</v>
      </c>
      <c r="T51">
        <v>6.7206999999999999</v>
      </c>
      <c r="U51">
        <v>14.439</v>
      </c>
      <c r="V51" s="94">
        <f t="shared" si="3"/>
        <v>580.66847999999993</v>
      </c>
      <c r="W51" s="103"/>
      <c r="X51" s="21">
        <v>37701.336805555555</v>
      </c>
      <c r="Y51" s="21">
        <v>37708.568749999999</v>
      </c>
      <c r="Z51" s="319">
        <v>7.1555999999999997</v>
      </c>
      <c r="AA51" s="319">
        <v>14.439</v>
      </c>
      <c r="AB51" s="320">
        <f t="shared" si="4"/>
        <v>618.24383999999998</v>
      </c>
      <c r="AD51" s="61">
        <f>AB51-N51</f>
        <v>37.243839999999977</v>
      </c>
      <c r="AM51" s="9">
        <v>581</v>
      </c>
      <c r="AN51" s="9">
        <f t="shared" si="0"/>
        <v>580.66847999999993</v>
      </c>
      <c r="AO51" s="61">
        <f t="shared" si="6"/>
        <v>618.24383999999998</v>
      </c>
      <c r="AQ51" s="61">
        <f t="shared" si="7"/>
        <v>-0.33152000000006865</v>
      </c>
      <c r="AR51" s="61">
        <f t="shared" si="8"/>
        <v>37.575360000000046</v>
      </c>
      <c r="AS51" s="89">
        <f t="shared" si="1"/>
        <v>7.0208333333284827</v>
      </c>
      <c r="AT51" s="89">
        <f t="shared" si="9"/>
        <v>7.2319444444437977</v>
      </c>
      <c r="AU51" s="89">
        <f t="shared" si="10"/>
        <v>0.211111111115315</v>
      </c>
    </row>
    <row r="52" spans="1:47" x14ac:dyDescent="0.2">
      <c r="A52" s="9" t="s">
        <v>2075</v>
      </c>
      <c r="B52" s="285">
        <f t="shared" si="2"/>
        <v>3</v>
      </c>
      <c r="C52" s="285"/>
      <c r="D52" s="16">
        <v>37708.581250000003</v>
      </c>
      <c r="E52" s="16">
        <v>37715.393750000003</v>
      </c>
      <c r="F52" s="19" t="s">
        <v>2349</v>
      </c>
      <c r="G52" s="325" t="s">
        <v>2350</v>
      </c>
      <c r="H52" s="9">
        <v>50</v>
      </c>
      <c r="N52" s="8">
        <v>758</v>
      </c>
      <c r="P52" s="317">
        <v>358</v>
      </c>
      <c r="R52" s="21">
        <v>37708.581250000003</v>
      </c>
      <c r="S52" s="21">
        <v>37715.393750000003</v>
      </c>
      <c r="T52">
        <v>8.7710000000000008</v>
      </c>
      <c r="U52">
        <v>18.532800000000002</v>
      </c>
      <c r="V52" s="94">
        <f t="shared" si="3"/>
        <v>757.81439999999986</v>
      </c>
      <c r="W52" s="103"/>
      <c r="X52" s="21">
        <v>37708.568749999999</v>
      </c>
      <c r="Y52" s="21">
        <v>37715.431944444441</v>
      </c>
      <c r="Z52" s="319">
        <v>9.0022000000000002</v>
      </c>
      <c r="AA52" s="319">
        <v>18.532800000000002</v>
      </c>
      <c r="AB52" s="320">
        <f t="shared" si="4"/>
        <v>777.7900800000001</v>
      </c>
      <c r="AD52" s="61">
        <f t="shared" si="5"/>
        <v>19.790080000000103</v>
      </c>
      <c r="AM52" s="9">
        <v>758</v>
      </c>
      <c r="AN52" s="9">
        <f t="shared" si="0"/>
        <v>757.81439999999986</v>
      </c>
      <c r="AO52" s="61">
        <f t="shared" si="6"/>
        <v>777.7900800000001</v>
      </c>
      <c r="AQ52" s="61">
        <f t="shared" si="7"/>
        <v>-0.18560000000013588</v>
      </c>
      <c r="AR52" s="61">
        <f t="shared" si="8"/>
        <v>19.975680000000239</v>
      </c>
      <c r="AS52" s="89">
        <f t="shared" si="1"/>
        <v>6.8125</v>
      </c>
      <c r="AT52" s="89">
        <f t="shared" si="9"/>
        <v>6.8631944444423425</v>
      </c>
      <c r="AU52" s="89">
        <f t="shared" si="10"/>
        <v>5.0694444442342501E-2</v>
      </c>
    </row>
    <row r="53" spans="1:47" x14ac:dyDescent="0.2">
      <c r="A53" s="9" t="s">
        <v>2075</v>
      </c>
      <c r="B53" s="285">
        <f t="shared" si="2"/>
        <v>4</v>
      </c>
      <c r="C53" s="285"/>
      <c r="D53" s="16">
        <v>37715.470138888886</v>
      </c>
      <c r="E53" s="16">
        <v>37720.682638888888</v>
      </c>
      <c r="F53" s="19" t="s">
        <v>2351</v>
      </c>
      <c r="G53" s="325" t="s">
        <v>2352</v>
      </c>
      <c r="H53" s="9">
        <v>50</v>
      </c>
      <c r="N53" s="8">
        <v>1549.557</v>
      </c>
      <c r="P53" s="317">
        <v>1340</v>
      </c>
      <c r="R53" s="21">
        <v>37715.470138888886</v>
      </c>
      <c r="S53" s="21">
        <v>37720.682638888888</v>
      </c>
      <c r="T53">
        <v>17.934699999999999</v>
      </c>
      <c r="U53">
        <v>40</v>
      </c>
      <c r="V53" s="94">
        <f t="shared" si="3"/>
        <v>1549.5580799999998</v>
      </c>
      <c r="W53" s="103"/>
      <c r="X53" s="21">
        <v>37715.431944444441</v>
      </c>
      <c r="Y53" s="21">
        <v>37721.677777777775</v>
      </c>
      <c r="Z53" s="319">
        <v>21.4314</v>
      </c>
      <c r="AA53" s="319">
        <v>40</v>
      </c>
      <c r="AB53" s="320">
        <f t="shared" si="4"/>
        <v>1851.6729600000001</v>
      </c>
      <c r="AD53" s="61">
        <f t="shared" si="5"/>
        <v>302.11596000000009</v>
      </c>
      <c r="AM53" s="9">
        <v>1549.557</v>
      </c>
      <c r="AN53" s="9">
        <f t="shared" si="0"/>
        <v>1549.5580799999998</v>
      </c>
      <c r="AO53" s="61">
        <f t="shared" si="6"/>
        <v>1851.6729600000001</v>
      </c>
      <c r="AQ53" s="61">
        <f t="shared" si="7"/>
        <v>1.0799999997743726E-3</v>
      </c>
      <c r="AR53" s="61">
        <f t="shared" si="8"/>
        <v>302.11488000000031</v>
      </c>
      <c r="AS53" s="89">
        <f t="shared" si="1"/>
        <v>5.2125000000014552</v>
      </c>
      <c r="AT53" s="89">
        <f t="shared" si="9"/>
        <v>6.2458333333343035</v>
      </c>
      <c r="AU53" s="89">
        <f t="shared" si="10"/>
        <v>1.0333333333328483</v>
      </c>
    </row>
    <row r="54" spans="1:47" x14ac:dyDescent="0.2">
      <c r="A54" s="9" t="s">
        <v>2075</v>
      </c>
      <c r="B54" s="285">
        <f t="shared" si="2"/>
        <v>4</v>
      </c>
      <c r="C54" s="285"/>
      <c r="D54" s="16">
        <v>37722.67291666667</v>
      </c>
      <c r="E54" s="16">
        <v>37729.001388888886</v>
      </c>
      <c r="F54" s="19" t="s">
        <v>2355</v>
      </c>
      <c r="G54" s="325" t="s">
        <v>2356</v>
      </c>
      <c r="H54" s="9">
        <v>50</v>
      </c>
      <c r="N54" s="8">
        <v>378</v>
      </c>
      <c r="P54" s="317">
        <v>617</v>
      </c>
      <c r="R54" s="21">
        <v>37722.67291666667</v>
      </c>
      <c r="S54" s="21">
        <v>37729.001388888886</v>
      </c>
      <c r="T54">
        <v>4.3723999999999998</v>
      </c>
      <c r="U54">
        <v>1.85</v>
      </c>
      <c r="V54" s="94">
        <f t="shared" si="3"/>
        <v>377.77535999999998</v>
      </c>
      <c r="W54" s="103"/>
      <c r="X54" s="21">
        <v>37721.677777777775</v>
      </c>
      <c r="Y54" s="21">
        <v>37729.506249999999</v>
      </c>
      <c r="Z54" s="319">
        <v>6.4295999999999998</v>
      </c>
      <c r="AA54" s="319">
        <v>3.48</v>
      </c>
      <c r="AB54" s="320">
        <f t="shared" si="4"/>
        <v>555.51744000000008</v>
      </c>
      <c r="AD54" s="61">
        <f t="shared" si="5"/>
        <v>177.51744000000008</v>
      </c>
      <c r="AM54" s="9">
        <v>378</v>
      </c>
      <c r="AN54" s="9">
        <f t="shared" si="0"/>
        <v>377.77535999999998</v>
      </c>
      <c r="AO54" s="61">
        <f t="shared" si="6"/>
        <v>555.51744000000008</v>
      </c>
      <c r="AQ54" s="61">
        <f t="shared" si="7"/>
        <v>-0.22464000000002216</v>
      </c>
      <c r="AR54" s="61">
        <f t="shared" si="8"/>
        <v>177.7420800000001</v>
      </c>
      <c r="AS54" s="89">
        <f t="shared" si="1"/>
        <v>6.3284722222160781</v>
      </c>
      <c r="AT54" s="89">
        <f t="shared" si="9"/>
        <v>7.828472222223354</v>
      </c>
      <c r="AU54" s="89">
        <f t="shared" si="10"/>
        <v>1.500000000007276</v>
      </c>
    </row>
    <row r="55" spans="1:47" x14ac:dyDescent="0.2">
      <c r="A55" s="9" t="s">
        <v>2075</v>
      </c>
      <c r="B55" s="285">
        <f t="shared" si="2"/>
        <v>4</v>
      </c>
      <c r="C55" s="285"/>
      <c r="D55" s="16">
        <v>37730.011805555558</v>
      </c>
      <c r="E55" s="16">
        <v>37735.794444444444</v>
      </c>
      <c r="F55" s="19" t="s">
        <v>2357</v>
      </c>
      <c r="G55" s="325" t="s">
        <v>2358</v>
      </c>
      <c r="H55" s="9">
        <v>50</v>
      </c>
      <c r="N55" s="233">
        <v>1096</v>
      </c>
      <c r="P55" s="317">
        <v>284</v>
      </c>
      <c r="R55" s="96">
        <v>37730.011805555558</v>
      </c>
      <c r="S55" s="96">
        <v>37735.794444444444</v>
      </c>
      <c r="T55" s="82">
        <v>12.6807</v>
      </c>
      <c r="U55" s="82">
        <v>50</v>
      </c>
      <c r="V55" s="97">
        <f t="shared" si="3"/>
        <v>1095.61248</v>
      </c>
      <c r="W55" s="104"/>
      <c r="X55" s="21">
        <v>37729.506249999999</v>
      </c>
      <c r="Y55" s="21">
        <v>37736.024305555555</v>
      </c>
      <c r="Z55" s="319">
        <v>12.991400000000001</v>
      </c>
      <c r="AA55" s="319">
        <v>50</v>
      </c>
      <c r="AB55" s="320">
        <f t="shared" si="4"/>
        <v>1122.45696</v>
      </c>
      <c r="AD55" s="61">
        <f t="shared" si="5"/>
        <v>26.456959999999981</v>
      </c>
      <c r="AM55" s="9">
        <v>1096</v>
      </c>
      <c r="AN55" s="9">
        <f t="shared" si="0"/>
        <v>1095.61248</v>
      </c>
      <c r="AO55" s="61">
        <f t="shared" si="6"/>
        <v>1122.45696</v>
      </c>
      <c r="AQ55" s="61">
        <f t="shared" si="7"/>
        <v>-0.38751999999999498</v>
      </c>
      <c r="AR55" s="61">
        <f t="shared" si="8"/>
        <v>26.844479999999976</v>
      </c>
      <c r="AS55" s="89">
        <f t="shared" si="1"/>
        <v>5.7826388888861402</v>
      </c>
      <c r="AT55" s="89">
        <f t="shared" si="9"/>
        <v>6.5180555555562023</v>
      </c>
      <c r="AU55" s="89">
        <f t="shared" si="10"/>
        <v>0.73541666667006211</v>
      </c>
    </row>
    <row r="56" spans="1:47" x14ac:dyDescent="0.2">
      <c r="A56" s="9" t="s">
        <v>2075</v>
      </c>
      <c r="B56" s="285">
        <f t="shared" si="2"/>
        <v>4</v>
      </c>
      <c r="C56" s="285"/>
      <c r="D56" s="16">
        <v>37736.254861111112</v>
      </c>
      <c r="E56" s="16">
        <v>37742.082638888889</v>
      </c>
      <c r="F56" s="19" t="s">
        <v>2359</v>
      </c>
      <c r="G56" s="325" t="s">
        <v>2360</v>
      </c>
      <c r="H56" s="9">
        <v>50</v>
      </c>
      <c r="N56" s="233">
        <v>1224</v>
      </c>
      <c r="P56" s="317">
        <v>120</v>
      </c>
      <c r="R56" s="96">
        <v>37736.254861111112</v>
      </c>
      <c r="S56" s="96">
        <v>37742.082638888889</v>
      </c>
      <c r="T56" s="82">
        <v>14.1724</v>
      </c>
      <c r="U56" s="82">
        <v>100.9027</v>
      </c>
      <c r="V56" s="97">
        <f t="shared" si="3"/>
        <v>1224.4953599999999</v>
      </c>
      <c r="W56" s="104"/>
      <c r="X56" s="21">
        <v>37736.024305555555</v>
      </c>
      <c r="Y56" s="21">
        <v>37742.082638888889</v>
      </c>
      <c r="Z56" s="319">
        <v>14.2799</v>
      </c>
      <c r="AA56" s="319">
        <v>100.9027</v>
      </c>
      <c r="AB56" s="320">
        <f t="shared" si="4"/>
        <v>1233.7833599999999</v>
      </c>
      <c r="AD56" s="61">
        <f t="shared" si="5"/>
        <v>9.7833599999999024</v>
      </c>
      <c r="AM56" s="67">
        <v>1224</v>
      </c>
      <c r="AN56" s="67">
        <f t="shared" si="0"/>
        <v>1224.4953599999999</v>
      </c>
      <c r="AO56" s="91">
        <f t="shared" si="6"/>
        <v>1233.7833599999999</v>
      </c>
      <c r="AP56" s="67"/>
      <c r="AQ56" s="91">
        <f t="shared" si="7"/>
        <v>0.49535999999989144</v>
      </c>
      <c r="AR56" s="61">
        <f t="shared" si="8"/>
        <v>9.2880000000000109</v>
      </c>
      <c r="AS56" s="89">
        <f t="shared" si="1"/>
        <v>5.827777777776646</v>
      </c>
      <c r="AT56" s="89">
        <f t="shared" si="9"/>
        <v>6.0583333333343035</v>
      </c>
      <c r="AU56" s="89">
        <f t="shared" si="10"/>
        <v>0.2305555555576575</v>
      </c>
    </row>
    <row r="57" spans="1:47" x14ac:dyDescent="0.2">
      <c r="B57" s="285">
        <f t="shared" si="2"/>
        <v>1</v>
      </c>
      <c r="C57" s="285"/>
      <c r="D57" s="16"/>
      <c r="E57" s="16"/>
      <c r="V57" s="94">
        <f t="shared" si="3"/>
        <v>0</v>
      </c>
      <c r="W57" s="94"/>
      <c r="AB57" s="320">
        <f t="shared" ref="AB57:AB120" si="11">Z57*60*60*24/1000</f>
        <v>0</v>
      </c>
      <c r="AD57" s="61">
        <f t="shared" si="5"/>
        <v>0</v>
      </c>
      <c r="AN57" s="9">
        <f t="shared" si="0"/>
        <v>0</v>
      </c>
      <c r="AO57" s="61">
        <f t="shared" si="6"/>
        <v>0</v>
      </c>
      <c r="AQ57" s="61">
        <f t="shared" si="7"/>
        <v>0</v>
      </c>
      <c r="AR57" s="61">
        <f t="shared" si="8"/>
        <v>0</v>
      </c>
      <c r="AS57" s="89">
        <f t="shared" si="1"/>
        <v>0</v>
      </c>
      <c r="AT57" s="89">
        <f t="shared" si="9"/>
        <v>0</v>
      </c>
      <c r="AU57" s="89">
        <f t="shared" si="10"/>
        <v>0</v>
      </c>
    </row>
    <row r="58" spans="1:47" x14ac:dyDescent="0.2">
      <c r="B58" s="285">
        <f t="shared" si="2"/>
        <v>1</v>
      </c>
      <c r="C58" s="285"/>
      <c r="D58" s="16"/>
      <c r="E58" s="16"/>
      <c r="V58" s="94">
        <f t="shared" si="3"/>
        <v>0</v>
      </c>
      <c r="W58" s="94"/>
      <c r="AB58" s="320">
        <f t="shared" si="11"/>
        <v>0</v>
      </c>
      <c r="AD58" s="61">
        <f t="shared" si="5"/>
        <v>0</v>
      </c>
      <c r="AN58" s="9">
        <f t="shared" si="0"/>
        <v>0</v>
      </c>
      <c r="AO58" s="61">
        <f t="shared" si="6"/>
        <v>0</v>
      </c>
      <c r="AQ58" s="61">
        <f t="shared" si="7"/>
        <v>0</v>
      </c>
      <c r="AR58" s="61">
        <f t="shared" si="8"/>
        <v>0</v>
      </c>
      <c r="AS58" s="89">
        <f t="shared" si="1"/>
        <v>0</v>
      </c>
      <c r="AT58" s="89">
        <f t="shared" si="9"/>
        <v>0</v>
      </c>
      <c r="AU58" s="89">
        <f t="shared" si="10"/>
        <v>0</v>
      </c>
    </row>
    <row r="59" spans="1:47" x14ac:dyDescent="0.2">
      <c r="B59" s="285">
        <f t="shared" si="2"/>
        <v>1</v>
      </c>
      <c r="C59" s="285"/>
      <c r="D59" s="16"/>
      <c r="E59" s="16"/>
      <c r="V59" s="94">
        <f t="shared" si="3"/>
        <v>0</v>
      </c>
      <c r="W59" s="94"/>
      <c r="AB59" s="320">
        <f t="shared" si="11"/>
        <v>0</v>
      </c>
      <c r="AD59" s="61">
        <f t="shared" si="5"/>
        <v>0</v>
      </c>
      <c r="AN59" s="9">
        <f t="shared" si="0"/>
        <v>0</v>
      </c>
      <c r="AO59" s="61">
        <f t="shared" si="6"/>
        <v>0</v>
      </c>
      <c r="AQ59" s="61">
        <f t="shared" si="7"/>
        <v>0</v>
      </c>
      <c r="AR59" s="61">
        <f t="shared" si="8"/>
        <v>0</v>
      </c>
      <c r="AS59" s="89">
        <f t="shared" si="1"/>
        <v>0</v>
      </c>
      <c r="AT59" s="89">
        <f t="shared" si="9"/>
        <v>0</v>
      </c>
      <c r="AU59" s="89">
        <f t="shared" si="10"/>
        <v>0</v>
      </c>
    </row>
    <row r="60" spans="1:47" x14ac:dyDescent="0.2">
      <c r="B60" s="285">
        <f t="shared" si="2"/>
        <v>1</v>
      </c>
      <c r="C60" s="285"/>
      <c r="D60" s="16"/>
      <c r="E60" s="16"/>
      <c r="V60" s="94">
        <f t="shared" si="3"/>
        <v>0</v>
      </c>
      <c r="W60" s="94"/>
      <c r="AB60" s="320">
        <f t="shared" si="11"/>
        <v>0</v>
      </c>
      <c r="AD60" s="61">
        <f t="shared" si="5"/>
        <v>0</v>
      </c>
      <c r="AN60" s="9">
        <f t="shared" si="0"/>
        <v>0</v>
      </c>
      <c r="AO60" s="61">
        <f t="shared" si="6"/>
        <v>0</v>
      </c>
      <c r="AQ60" s="61">
        <f t="shared" si="7"/>
        <v>0</v>
      </c>
      <c r="AR60" s="61">
        <f t="shared" si="8"/>
        <v>0</v>
      </c>
      <c r="AS60" s="89">
        <f t="shared" si="1"/>
        <v>0</v>
      </c>
      <c r="AT60" s="89">
        <f t="shared" si="9"/>
        <v>0</v>
      </c>
      <c r="AU60" s="89">
        <f t="shared" si="10"/>
        <v>0</v>
      </c>
    </row>
    <row r="61" spans="1:47" x14ac:dyDescent="0.2">
      <c r="B61" s="285">
        <f t="shared" si="2"/>
        <v>1</v>
      </c>
      <c r="C61" s="285"/>
      <c r="D61" s="16"/>
      <c r="E61" s="16"/>
      <c r="V61" s="94">
        <f t="shared" si="3"/>
        <v>0</v>
      </c>
      <c r="W61" s="94"/>
      <c r="AB61" s="320">
        <f t="shared" si="11"/>
        <v>0</v>
      </c>
      <c r="AD61" s="61">
        <f t="shared" si="5"/>
        <v>0</v>
      </c>
      <c r="AN61" s="9">
        <f t="shared" si="0"/>
        <v>0</v>
      </c>
      <c r="AO61" s="61">
        <f t="shared" si="6"/>
        <v>0</v>
      </c>
      <c r="AQ61" s="61">
        <f t="shared" si="7"/>
        <v>0</v>
      </c>
      <c r="AR61" s="61">
        <f t="shared" si="8"/>
        <v>0</v>
      </c>
      <c r="AS61" s="89">
        <f t="shared" si="1"/>
        <v>0</v>
      </c>
      <c r="AT61" s="89">
        <f t="shared" si="9"/>
        <v>0</v>
      </c>
      <c r="AU61" s="89">
        <f t="shared" si="10"/>
        <v>0</v>
      </c>
    </row>
    <row r="62" spans="1:47" x14ac:dyDescent="0.2">
      <c r="B62" s="285">
        <f t="shared" si="2"/>
        <v>1</v>
      </c>
      <c r="C62" s="285"/>
      <c r="D62" s="16"/>
      <c r="E62" s="16"/>
      <c r="V62" s="94">
        <f t="shared" si="3"/>
        <v>0</v>
      </c>
      <c r="W62" s="94"/>
      <c r="AB62" s="320">
        <f t="shared" si="11"/>
        <v>0</v>
      </c>
      <c r="AD62" s="61">
        <f t="shared" si="5"/>
        <v>0</v>
      </c>
      <c r="AN62" s="9">
        <f t="shared" si="0"/>
        <v>0</v>
      </c>
      <c r="AO62" s="61">
        <f t="shared" si="6"/>
        <v>0</v>
      </c>
      <c r="AQ62" s="61">
        <f t="shared" si="7"/>
        <v>0</v>
      </c>
      <c r="AR62" s="61">
        <f t="shared" si="8"/>
        <v>0</v>
      </c>
      <c r="AS62" s="89">
        <f t="shared" si="1"/>
        <v>0</v>
      </c>
      <c r="AT62" s="89">
        <f t="shared" si="9"/>
        <v>0</v>
      </c>
      <c r="AU62" s="89">
        <f t="shared" si="10"/>
        <v>0</v>
      </c>
    </row>
    <row r="63" spans="1:47" x14ac:dyDescent="0.2">
      <c r="A63" s="9" t="s">
        <v>2075</v>
      </c>
      <c r="B63" s="285">
        <f t="shared" si="2"/>
        <v>12</v>
      </c>
      <c r="C63" s="285"/>
      <c r="D63" s="16">
        <v>37965.6875</v>
      </c>
      <c r="E63" s="16">
        <v>37966.347222222219</v>
      </c>
      <c r="F63" s="19" t="s">
        <v>2363</v>
      </c>
      <c r="G63" s="325" t="s">
        <v>2364</v>
      </c>
      <c r="H63" s="9">
        <v>50</v>
      </c>
      <c r="N63" s="8">
        <v>298.60000000000002</v>
      </c>
      <c r="P63" s="317">
        <v>60</v>
      </c>
      <c r="R63" s="21">
        <v>37965.6875</v>
      </c>
      <c r="S63" s="21">
        <v>37966.347222222219</v>
      </c>
      <c r="T63">
        <v>3.4561000000000002</v>
      </c>
      <c r="U63">
        <v>14.439</v>
      </c>
      <c r="V63" s="94">
        <f t="shared" si="3"/>
        <v>298.60704000000004</v>
      </c>
      <c r="W63" s="103"/>
      <c r="X63" s="21">
        <v>37965.6875</v>
      </c>
      <c r="Y63" s="21">
        <v>37966.390972222223</v>
      </c>
      <c r="Z63" s="319">
        <v>3.5427</v>
      </c>
      <c r="AA63" s="319">
        <v>14.439</v>
      </c>
      <c r="AB63" s="320">
        <f t="shared" si="11"/>
        <v>306.08928000000003</v>
      </c>
      <c r="AD63" s="61">
        <f t="shared" si="5"/>
        <v>7.4892800000000079</v>
      </c>
      <c r="AM63" s="9">
        <v>298.60000000000002</v>
      </c>
      <c r="AN63" s="9">
        <f t="shared" si="0"/>
        <v>298.60704000000004</v>
      </c>
      <c r="AO63" s="61">
        <f t="shared" si="6"/>
        <v>306.08928000000003</v>
      </c>
      <c r="AQ63" s="61">
        <f t="shared" si="7"/>
        <v>7.0400000000176988E-3</v>
      </c>
      <c r="AR63" s="61">
        <f t="shared" si="8"/>
        <v>7.4822399999999902</v>
      </c>
      <c r="AS63" s="89">
        <f t="shared" si="1"/>
        <v>0.65972222221898846</v>
      </c>
      <c r="AT63" s="89">
        <f t="shared" si="9"/>
        <v>0.70347222222335404</v>
      </c>
      <c r="AU63" s="89">
        <f t="shared" si="10"/>
        <v>4.3750000004365575E-2</v>
      </c>
    </row>
    <row r="64" spans="1:47" x14ac:dyDescent="0.2">
      <c r="A64" s="9" t="s">
        <v>2075</v>
      </c>
      <c r="B64" s="285">
        <f t="shared" si="2"/>
        <v>12</v>
      </c>
      <c r="C64" s="285"/>
      <c r="D64" s="16">
        <v>37966.43472222222</v>
      </c>
      <c r="E64" s="16">
        <v>37973.12222222222</v>
      </c>
      <c r="F64" s="19" t="s">
        <v>2365</v>
      </c>
      <c r="G64" s="325" t="s">
        <v>2366</v>
      </c>
      <c r="H64" s="9">
        <v>50</v>
      </c>
      <c r="N64" s="8">
        <v>545.6</v>
      </c>
      <c r="P64" s="317">
        <v>460</v>
      </c>
      <c r="R64" s="21">
        <v>37966.43472222222</v>
      </c>
      <c r="S64" s="21">
        <v>37973.12222222222</v>
      </c>
      <c r="T64">
        <v>6.3148</v>
      </c>
      <c r="U64">
        <v>6.4352</v>
      </c>
      <c r="V64" s="94">
        <f t="shared" si="3"/>
        <v>545.59871999999996</v>
      </c>
      <c r="W64" s="103"/>
      <c r="X64" s="21">
        <v>37966.390972222223</v>
      </c>
      <c r="Y64" s="21">
        <v>37975.977083333331</v>
      </c>
      <c r="Z64" s="319">
        <v>7.7523999999999997</v>
      </c>
      <c r="AA64" s="319">
        <v>6.4352</v>
      </c>
      <c r="AB64" s="320">
        <f t="shared" si="11"/>
        <v>669.80736000000002</v>
      </c>
      <c r="AD64" s="61">
        <f t="shared" si="5"/>
        <v>124.20735999999999</v>
      </c>
      <c r="AM64" s="9">
        <v>545.6</v>
      </c>
      <c r="AN64" s="9">
        <f t="shared" si="0"/>
        <v>545.59871999999996</v>
      </c>
      <c r="AO64" s="61">
        <f t="shared" si="6"/>
        <v>669.80736000000002</v>
      </c>
      <c r="AQ64" s="61">
        <f t="shared" si="7"/>
        <v>-1.280000000065229E-3</v>
      </c>
      <c r="AR64" s="61">
        <f t="shared" si="8"/>
        <v>124.20864000000006</v>
      </c>
      <c r="AS64" s="89">
        <f t="shared" si="1"/>
        <v>6.6875</v>
      </c>
      <c r="AT64" s="89">
        <f t="shared" si="9"/>
        <v>9.586111111108039</v>
      </c>
      <c r="AU64" s="89">
        <f t="shared" si="10"/>
        <v>2.898611111108039</v>
      </c>
    </row>
    <row r="65" spans="1:47" x14ac:dyDescent="0.2">
      <c r="A65" s="9" t="s">
        <v>2075</v>
      </c>
      <c r="B65" s="285">
        <f t="shared" si="2"/>
        <v>12</v>
      </c>
      <c r="C65" s="285"/>
      <c r="D65" s="16">
        <v>37978.831944444442</v>
      </c>
      <c r="E65" s="16">
        <v>37985.325694444444</v>
      </c>
      <c r="F65" s="19" t="s">
        <v>2367</v>
      </c>
      <c r="G65" s="325" t="s">
        <v>2368</v>
      </c>
      <c r="H65" s="9">
        <v>50</v>
      </c>
      <c r="N65" s="8">
        <v>406.4</v>
      </c>
      <c r="P65" s="317">
        <v>757</v>
      </c>
      <c r="R65" s="21">
        <v>37978.831944444442</v>
      </c>
      <c r="S65" s="21">
        <v>37985.325694444444</v>
      </c>
      <c r="T65">
        <v>4.7034000000000002</v>
      </c>
      <c r="U65">
        <v>12.5372</v>
      </c>
      <c r="V65" s="94">
        <f t="shared" si="3"/>
        <v>406.37376</v>
      </c>
      <c r="W65" s="103"/>
      <c r="X65" s="21">
        <v>37975.977083333331</v>
      </c>
      <c r="Y65" s="21">
        <v>37985.734722222223</v>
      </c>
      <c r="Z65" s="319">
        <v>6.1510999999999996</v>
      </c>
      <c r="AA65" s="319">
        <v>12.5372</v>
      </c>
      <c r="AB65" s="320">
        <f t="shared" si="11"/>
        <v>531.45504000000005</v>
      </c>
      <c r="AD65" s="61">
        <f t="shared" si="5"/>
        <v>125.05504000000008</v>
      </c>
      <c r="AM65" s="9">
        <v>406.4</v>
      </c>
      <c r="AN65" s="9">
        <f t="shared" si="0"/>
        <v>406.37376</v>
      </c>
      <c r="AO65" s="61">
        <f t="shared" si="6"/>
        <v>531.45504000000005</v>
      </c>
      <c r="AQ65" s="61">
        <f t="shared" si="7"/>
        <v>-2.6239999999972952E-2</v>
      </c>
      <c r="AR65" s="61">
        <f t="shared" si="8"/>
        <v>125.08128000000005</v>
      </c>
      <c r="AS65" s="89">
        <f t="shared" si="1"/>
        <v>6.4937500000014552</v>
      </c>
      <c r="AT65" s="89">
        <f t="shared" si="9"/>
        <v>9.757638888891961</v>
      </c>
      <c r="AU65" s="89">
        <f t="shared" si="10"/>
        <v>3.2638888888905058</v>
      </c>
    </row>
    <row r="66" spans="1:47" x14ac:dyDescent="0.2">
      <c r="A66" s="9" t="s">
        <v>2075</v>
      </c>
      <c r="B66" s="285">
        <f t="shared" si="2"/>
        <v>12</v>
      </c>
      <c r="C66" s="285"/>
      <c r="D66" s="16">
        <v>37986.143750000003</v>
      </c>
      <c r="E66" s="16">
        <v>37989.71597222222</v>
      </c>
      <c r="F66" s="19" t="s">
        <v>2369</v>
      </c>
      <c r="G66" s="325" t="s">
        <v>2370</v>
      </c>
      <c r="H66" s="9">
        <v>50</v>
      </c>
      <c r="N66" s="8">
        <v>226</v>
      </c>
      <c r="P66" s="317">
        <v>343</v>
      </c>
      <c r="R66" s="21">
        <v>37986.143750000003</v>
      </c>
      <c r="S66" s="21">
        <v>37989.71597222222</v>
      </c>
      <c r="T66">
        <v>2.617</v>
      </c>
      <c r="U66">
        <v>7.24</v>
      </c>
      <c r="V66" s="94">
        <f t="shared" si="3"/>
        <v>226.10880000000003</v>
      </c>
      <c r="W66" s="103"/>
      <c r="X66" s="21">
        <v>37985.734722222223</v>
      </c>
      <c r="Y66" s="21">
        <v>37989.909722222219</v>
      </c>
      <c r="Z66" s="319">
        <v>2.9540999999999999</v>
      </c>
      <c r="AA66" s="319">
        <v>7.24</v>
      </c>
      <c r="AB66" s="320">
        <f t="shared" si="11"/>
        <v>255.23424</v>
      </c>
      <c r="AD66" s="61">
        <f t="shared" si="5"/>
        <v>29.23424</v>
      </c>
      <c r="AM66" s="9">
        <v>226</v>
      </c>
      <c r="AN66" s="9">
        <f t="shared" si="0"/>
        <v>226.10880000000003</v>
      </c>
      <c r="AO66" s="61">
        <f t="shared" si="6"/>
        <v>255.23424</v>
      </c>
      <c r="AQ66" s="61">
        <f t="shared" si="7"/>
        <v>0.10880000000003065</v>
      </c>
      <c r="AR66" s="61">
        <f t="shared" si="8"/>
        <v>29.125439999999969</v>
      </c>
      <c r="AS66" s="89">
        <f t="shared" si="1"/>
        <v>3.5722222222175333</v>
      </c>
      <c r="AT66" s="89">
        <f t="shared" si="9"/>
        <v>4.1749999999956344</v>
      </c>
      <c r="AU66" s="89">
        <f t="shared" si="10"/>
        <v>0.60277777777810115</v>
      </c>
    </row>
    <row r="67" spans="1:47" x14ac:dyDescent="0.2">
      <c r="A67" s="9" t="s">
        <v>2075</v>
      </c>
      <c r="B67" s="285">
        <f t="shared" si="2"/>
        <v>1</v>
      </c>
      <c r="C67" s="285"/>
      <c r="D67" s="16">
        <v>37990.103472222225</v>
      </c>
      <c r="E67" s="16">
        <v>37991.505555555559</v>
      </c>
      <c r="F67" s="19" t="s">
        <v>2371</v>
      </c>
      <c r="G67" s="325" t="s">
        <v>2372</v>
      </c>
      <c r="H67" s="9">
        <v>50</v>
      </c>
      <c r="N67" s="8">
        <v>57.3</v>
      </c>
      <c r="P67" s="317">
        <v>301</v>
      </c>
      <c r="R67" s="21">
        <v>37990.103472222225</v>
      </c>
      <c r="S67" s="21">
        <v>37991.505555555559</v>
      </c>
      <c r="T67">
        <v>0.66369999999999996</v>
      </c>
      <c r="U67">
        <v>0.54679999999999995</v>
      </c>
      <c r="V67" s="94">
        <f t="shared" si="3"/>
        <v>57.343679999999992</v>
      </c>
      <c r="W67" s="103"/>
      <c r="X67" s="21">
        <v>37989.909722222219</v>
      </c>
      <c r="Y67" s="21">
        <v>37991.755555555559</v>
      </c>
      <c r="Z67" s="319">
        <v>0.89410000000000001</v>
      </c>
      <c r="AA67" s="319">
        <v>0.5958</v>
      </c>
      <c r="AB67" s="320">
        <f t="shared" si="11"/>
        <v>77.250240000000005</v>
      </c>
      <c r="AD67" s="61">
        <f t="shared" si="5"/>
        <v>19.950240000000008</v>
      </c>
      <c r="AM67" s="9">
        <v>57.3</v>
      </c>
      <c r="AN67" s="9">
        <f t="shared" si="0"/>
        <v>57.343679999999992</v>
      </c>
      <c r="AO67" s="61">
        <f t="shared" si="6"/>
        <v>77.250240000000005</v>
      </c>
      <c r="AQ67" s="61">
        <f t="shared" si="7"/>
        <v>4.3679999999994834E-2</v>
      </c>
      <c r="AR67" s="61">
        <f t="shared" si="8"/>
        <v>19.906560000000013</v>
      </c>
      <c r="AS67" s="89">
        <f t="shared" si="1"/>
        <v>1.4020833333343035</v>
      </c>
      <c r="AT67" s="89">
        <f t="shared" si="9"/>
        <v>1.8458333333401242</v>
      </c>
      <c r="AU67" s="89">
        <f t="shared" si="10"/>
        <v>0.44375000000582077</v>
      </c>
    </row>
    <row r="68" spans="1:47" x14ac:dyDescent="0.2">
      <c r="A68" s="9" t="s">
        <v>2075</v>
      </c>
      <c r="B68" s="285">
        <f t="shared" si="2"/>
        <v>1</v>
      </c>
      <c r="C68" s="285"/>
      <c r="D68" s="16">
        <v>37992.005555555559</v>
      </c>
      <c r="E68" s="16">
        <v>37992.77847222222</v>
      </c>
      <c r="F68" s="19" t="s">
        <v>2375</v>
      </c>
      <c r="G68" s="325" t="s">
        <v>2372</v>
      </c>
      <c r="H68" s="9">
        <v>50</v>
      </c>
      <c r="N68" s="8">
        <v>24.4</v>
      </c>
      <c r="P68" s="317">
        <v>636</v>
      </c>
      <c r="R68" s="21">
        <v>37992.005555555559</v>
      </c>
      <c r="S68" s="21">
        <v>37992.77847222222</v>
      </c>
      <c r="T68">
        <v>0.2828</v>
      </c>
      <c r="U68">
        <v>0.45379999999999998</v>
      </c>
      <c r="V68" s="94">
        <f t="shared" si="3"/>
        <v>24.433920000000001</v>
      </c>
      <c r="W68" s="103"/>
      <c r="X68" s="21">
        <v>37991.755555555559</v>
      </c>
      <c r="Y68" s="21">
        <v>37994.53125</v>
      </c>
      <c r="Z68" s="319">
        <v>0.92100000000000004</v>
      </c>
      <c r="AA68" s="319">
        <v>0.5</v>
      </c>
      <c r="AB68" s="320">
        <f t="shared" si="11"/>
        <v>79.574400000000011</v>
      </c>
      <c r="AD68" s="61">
        <f t="shared" si="5"/>
        <v>55.174400000000013</v>
      </c>
      <c r="AM68" s="9">
        <v>24.4</v>
      </c>
      <c r="AN68" s="9">
        <f t="shared" si="0"/>
        <v>24.433920000000001</v>
      </c>
      <c r="AO68" s="61">
        <f t="shared" si="6"/>
        <v>79.574400000000011</v>
      </c>
      <c r="AQ68" s="61">
        <f t="shared" si="7"/>
        <v>3.3920000000001949E-2</v>
      </c>
      <c r="AR68" s="61">
        <f t="shared" si="8"/>
        <v>55.140480000000011</v>
      </c>
      <c r="AS68" s="89">
        <f t="shared" si="1"/>
        <v>0.77291666666133096</v>
      </c>
      <c r="AT68" s="89">
        <f t="shared" si="9"/>
        <v>2.7756944444408873</v>
      </c>
      <c r="AU68" s="89">
        <f t="shared" si="10"/>
        <v>2.0027777777795563</v>
      </c>
    </row>
    <row r="69" spans="1:47" x14ac:dyDescent="0.2">
      <c r="A69" s="9" t="s">
        <v>2075</v>
      </c>
      <c r="B69" s="285">
        <f t="shared" si="2"/>
        <v>1</v>
      </c>
      <c r="C69" s="285"/>
      <c r="D69" s="16">
        <v>37996.28402777778</v>
      </c>
      <c r="E69" s="16">
        <v>37997.967361111114</v>
      </c>
      <c r="F69" s="19" t="s">
        <v>2376</v>
      </c>
      <c r="G69" s="325" t="s">
        <v>2377</v>
      </c>
      <c r="H69" s="9">
        <v>50</v>
      </c>
      <c r="N69" s="8">
        <v>45.4</v>
      </c>
      <c r="P69" s="317">
        <v>1520</v>
      </c>
      <c r="R69" s="21">
        <v>37996.28402777778</v>
      </c>
      <c r="S69" s="21">
        <v>37997.967361111114</v>
      </c>
      <c r="T69">
        <v>0.52569999999999995</v>
      </c>
      <c r="U69">
        <v>0.41</v>
      </c>
      <c r="V69" s="94">
        <f t="shared" si="3"/>
        <v>45.420479999999998</v>
      </c>
      <c r="W69" s="103"/>
      <c r="X69" s="21">
        <v>37994.53125</v>
      </c>
      <c r="Y69" s="21">
        <v>37998.356249999997</v>
      </c>
      <c r="Z69" s="319">
        <v>1.1536</v>
      </c>
      <c r="AA69" s="319">
        <v>0.41</v>
      </c>
      <c r="AB69" s="320">
        <f t="shared" si="11"/>
        <v>99.671040000000005</v>
      </c>
      <c r="AD69" s="61">
        <f t="shared" si="5"/>
        <v>54.271040000000006</v>
      </c>
      <c r="AM69" s="9">
        <v>45.4</v>
      </c>
      <c r="AN69" s="9">
        <f t="shared" si="0"/>
        <v>45.420479999999998</v>
      </c>
      <c r="AO69" s="61">
        <f t="shared" si="6"/>
        <v>99.671040000000005</v>
      </c>
      <c r="AQ69" s="61">
        <f t="shared" si="7"/>
        <v>2.0479999999999166E-2</v>
      </c>
      <c r="AR69" s="61">
        <f t="shared" si="8"/>
        <v>54.250560000000007</v>
      </c>
      <c r="AS69" s="89">
        <f t="shared" si="1"/>
        <v>1.6833333333343035</v>
      </c>
      <c r="AT69" s="89">
        <f t="shared" si="9"/>
        <v>3.8249999999970896</v>
      </c>
      <c r="AU69" s="89">
        <f t="shared" si="10"/>
        <v>2.1416666666627862</v>
      </c>
    </row>
    <row r="70" spans="1:47" x14ac:dyDescent="0.2">
      <c r="A70" s="9" t="s">
        <v>2075</v>
      </c>
      <c r="B70" s="285">
        <f t="shared" si="2"/>
        <v>1</v>
      </c>
      <c r="C70" s="285"/>
      <c r="D70" s="16">
        <v>37998.745138888888</v>
      </c>
      <c r="E70" s="16">
        <v>37999.504861111112</v>
      </c>
      <c r="F70" s="19" t="s">
        <v>2378</v>
      </c>
      <c r="G70" s="325" t="s">
        <v>2379</v>
      </c>
      <c r="H70" s="9">
        <v>50</v>
      </c>
      <c r="N70" s="8">
        <v>24.95</v>
      </c>
      <c r="P70" s="317">
        <v>1860</v>
      </c>
      <c r="R70" s="21">
        <v>37998.745138888888</v>
      </c>
      <c r="S70" s="21">
        <v>37999.504861111112</v>
      </c>
      <c r="T70">
        <v>0.2888</v>
      </c>
      <c r="U70">
        <v>0.41</v>
      </c>
      <c r="V70" s="94">
        <f t="shared" si="3"/>
        <v>24.95232</v>
      </c>
      <c r="W70" s="103"/>
      <c r="X70" s="21">
        <v>37998.356249999997</v>
      </c>
      <c r="Y70" s="21">
        <v>37999.920138888891</v>
      </c>
      <c r="Z70" s="319">
        <v>0.57120000000000004</v>
      </c>
      <c r="AA70" s="319">
        <v>0.45379999999999998</v>
      </c>
      <c r="AB70" s="320">
        <f t="shared" si="11"/>
        <v>49.351680000000009</v>
      </c>
      <c r="AD70" s="61">
        <f t="shared" si="5"/>
        <v>24.40168000000001</v>
      </c>
      <c r="AM70" s="9">
        <v>24.95</v>
      </c>
      <c r="AN70" s="9">
        <f t="shared" ref="AN70:AN133" si="12">V70</f>
        <v>24.95232</v>
      </c>
      <c r="AO70" s="61">
        <f t="shared" si="6"/>
        <v>49.351680000000009</v>
      </c>
      <c r="AQ70" s="61">
        <f t="shared" si="7"/>
        <v>2.3200000000009879E-3</v>
      </c>
      <c r="AR70" s="61">
        <f t="shared" si="8"/>
        <v>24.399360000000009</v>
      </c>
      <c r="AS70" s="89">
        <f t="shared" ref="AS70:AS133" si="13">S70-R70</f>
        <v>0.75972222222480923</v>
      </c>
      <c r="AT70" s="89">
        <f t="shared" si="9"/>
        <v>1.5638888888934162</v>
      </c>
      <c r="AU70" s="89">
        <f t="shared" si="10"/>
        <v>0.80416666666860692</v>
      </c>
    </row>
    <row r="71" spans="1:47" x14ac:dyDescent="0.2">
      <c r="A71" s="9" t="s">
        <v>2075</v>
      </c>
      <c r="B71" s="285">
        <f t="shared" ref="B71:B134" si="14">MONTH(D71)</f>
        <v>1</v>
      </c>
      <c r="C71" s="285"/>
      <c r="D71" s="16">
        <v>38000.336111111108</v>
      </c>
      <c r="E71" s="16">
        <v>38002.461111111108</v>
      </c>
      <c r="F71" s="19" t="s">
        <v>2380</v>
      </c>
      <c r="G71" s="325" t="s">
        <v>2381</v>
      </c>
      <c r="H71" s="9">
        <v>50</v>
      </c>
      <c r="N71" s="8">
        <v>54.36</v>
      </c>
      <c r="P71" s="317">
        <v>1580</v>
      </c>
      <c r="R71" s="21">
        <v>38000.336111111108</v>
      </c>
      <c r="S71" s="21">
        <v>38002.461111111108</v>
      </c>
      <c r="T71">
        <v>0.62909999999999999</v>
      </c>
      <c r="U71">
        <v>0.41</v>
      </c>
      <c r="V71" s="94">
        <f t="shared" ref="V71:V134" si="15">T71*60*60*24/1000</f>
        <v>54.354240000000004</v>
      </c>
      <c r="W71" s="103"/>
      <c r="X71" s="21">
        <v>37999.920138888891</v>
      </c>
      <c r="Y71" s="21">
        <v>38002.62222222222</v>
      </c>
      <c r="Z71" s="319">
        <v>0.8</v>
      </c>
      <c r="AA71" s="319">
        <v>0.41</v>
      </c>
      <c r="AB71" s="320">
        <f t="shared" si="11"/>
        <v>69.12</v>
      </c>
      <c r="AD71" s="61">
        <f t="shared" ref="AD71:AD93" si="16">AB71-N71</f>
        <v>14.760000000000005</v>
      </c>
      <c r="AM71" s="9">
        <v>54.36</v>
      </c>
      <c r="AN71" s="9">
        <f t="shared" si="12"/>
        <v>54.354240000000004</v>
      </c>
      <c r="AO71" s="61">
        <f t="shared" ref="AO71:AO134" si="17">AB71</f>
        <v>69.12</v>
      </c>
      <c r="AQ71" s="61">
        <f t="shared" ref="AQ71:AQ134" si="18">AN71-AM71</f>
        <v>-5.7599999999951024E-3</v>
      </c>
      <c r="AR71" s="61">
        <f t="shared" ref="AR71:AR134" si="19">AO71-AN71</f>
        <v>14.76576</v>
      </c>
      <c r="AS71" s="89">
        <f t="shared" si="13"/>
        <v>2.125</v>
      </c>
      <c r="AT71" s="89">
        <f t="shared" ref="AT71:AT134" si="20">Y71-X71</f>
        <v>2.7020833333299379</v>
      </c>
      <c r="AU71" s="89">
        <f t="shared" ref="AU71:AU134" si="21">AT71-AS71</f>
        <v>0.57708333332993789</v>
      </c>
    </row>
    <row r="72" spans="1:47" x14ac:dyDescent="0.2">
      <c r="A72" s="9" t="s">
        <v>2075</v>
      </c>
      <c r="B72" s="285">
        <f t="shared" si="14"/>
        <v>1</v>
      </c>
      <c r="C72" s="285"/>
      <c r="D72" s="16">
        <v>38002.78402777778</v>
      </c>
      <c r="E72" s="16">
        <v>38005.201388888891</v>
      </c>
      <c r="F72" s="19" t="s">
        <v>2382</v>
      </c>
      <c r="G72" s="325" t="s">
        <v>2383</v>
      </c>
      <c r="H72" s="9">
        <v>50</v>
      </c>
      <c r="N72" s="8">
        <v>77</v>
      </c>
      <c r="P72" s="317">
        <v>12900</v>
      </c>
      <c r="R72" s="21">
        <v>38002.78402777778</v>
      </c>
      <c r="S72" s="21">
        <v>38005.201388888891</v>
      </c>
      <c r="T72">
        <v>0.89070000000000005</v>
      </c>
      <c r="U72">
        <v>1.2841</v>
      </c>
      <c r="V72" s="94">
        <f t="shared" si="15"/>
        <v>76.956479999999999</v>
      </c>
      <c r="W72" s="103"/>
      <c r="X72" s="21">
        <v>38002.62222222222</v>
      </c>
      <c r="Y72" s="21">
        <v>38009.956250000003</v>
      </c>
      <c r="Z72" s="319">
        <v>1.5932999999999999</v>
      </c>
      <c r="AA72" s="319">
        <v>1.2841</v>
      </c>
      <c r="AB72" s="320">
        <f t="shared" si="11"/>
        <v>137.66111999999998</v>
      </c>
      <c r="AD72" s="61">
        <f t="shared" si="16"/>
        <v>60.661119999999983</v>
      </c>
      <c r="AM72" s="9">
        <v>77</v>
      </c>
      <c r="AN72" s="9">
        <f t="shared" si="12"/>
        <v>76.956479999999999</v>
      </c>
      <c r="AO72" s="61">
        <f t="shared" si="17"/>
        <v>137.66111999999998</v>
      </c>
      <c r="AQ72" s="61">
        <f t="shared" si="18"/>
        <v>-4.3520000000000891E-2</v>
      </c>
      <c r="AR72" s="61">
        <f t="shared" si="19"/>
        <v>60.704639999999984</v>
      </c>
      <c r="AS72" s="89">
        <f t="shared" si="13"/>
        <v>2.4173611111109494</v>
      </c>
      <c r="AT72" s="89">
        <f t="shared" si="20"/>
        <v>7.3340277777824667</v>
      </c>
      <c r="AU72" s="89">
        <f t="shared" si="21"/>
        <v>4.9166666666715173</v>
      </c>
    </row>
    <row r="73" spans="1:47" x14ac:dyDescent="0.2">
      <c r="A73" s="9" t="s">
        <v>2075</v>
      </c>
      <c r="B73" s="285">
        <f t="shared" si="14"/>
        <v>1</v>
      </c>
      <c r="C73" s="285"/>
      <c r="D73" s="16">
        <v>38014.711805555555</v>
      </c>
      <c r="E73" s="16"/>
      <c r="F73" s="19" t="s">
        <v>2386</v>
      </c>
      <c r="G73" s="325" t="s">
        <v>2387</v>
      </c>
      <c r="H73" s="9">
        <v>70</v>
      </c>
      <c r="L73" s="9">
        <v>0.16</v>
      </c>
      <c r="P73" s="317">
        <v>698</v>
      </c>
      <c r="R73" s="21">
        <v>38014.711805555555</v>
      </c>
      <c r="S73" s="21">
        <v>38014.711805555555</v>
      </c>
      <c r="T73">
        <v>0</v>
      </c>
      <c r="U73">
        <v>0.15770000000000001</v>
      </c>
      <c r="V73" s="94">
        <f t="shared" si="15"/>
        <v>0</v>
      </c>
      <c r="W73" s="103"/>
      <c r="X73" s="21">
        <v>38009.956250000003</v>
      </c>
      <c r="Y73" s="21">
        <v>38015.31527777778</v>
      </c>
      <c r="Z73" s="319">
        <v>0.77249999999999996</v>
      </c>
      <c r="AA73" s="319">
        <v>0.22259999999999999</v>
      </c>
      <c r="AB73" s="320">
        <f t="shared" si="11"/>
        <v>66.743999999999986</v>
      </c>
      <c r="AD73" s="61">
        <f t="shared" si="16"/>
        <v>66.743999999999986</v>
      </c>
      <c r="AN73" s="9">
        <f t="shared" si="12"/>
        <v>0</v>
      </c>
      <c r="AO73" s="61">
        <f t="shared" si="17"/>
        <v>66.743999999999986</v>
      </c>
      <c r="AQ73" s="61">
        <f t="shared" si="18"/>
        <v>0</v>
      </c>
      <c r="AR73" s="61">
        <f t="shared" si="19"/>
        <v>66.743999999999986</v>
      </c>
      <c r="AS73" s="89">
        <f t="shared" si="13"/>
        <v>0</v>
      </c>
      <c r="AT73" s="89">
        <f t="shared" si="20"/>
        <v>5.359027777776646</v>
      </c>
      <c r="AU73" s="89">
        <f t="shared" si="21"/>
        <v>5.359027777776646</v>
      </c>
    </row>
    <row r="74" spans="1:47" x14ac:dyDescent="0.2">
      <c r="A74" s="9" t="s">
        <v>2075</v>
      </c>
      <c r="B74" s="285">
        <f t="shared" si="14"/>
        <v>1</v>
      </c>
      <c r="C74" s="285"/>
      <c r="D74" s="16">
        <v>38015.918749999997</v>
      </c>
      <c r="E74" s="16">
        <v>38017.163888888892</v>
      </c>
      <c r="F74" s="19" t="s">
        <v>2390</v>
      </c>
      <c r="G74" s="325" t="s">
        <v>2391</v>
      </c>
      <c r="H74" s="9">
        <v>50</v>
      </c>
      <c r="N74" s="8">
        <v>16.8</v>
      </c>
      <c r="P74" s="317">
        <v>2970</v>
      </c>
      <c r="R74" s="21">
        <v>38015.918749999997</v>
      </c>
      <c r="S74" s="21">
        <v>38017.163888888892</v>
      </c>
      <c r="T74">
        <v>0.1943</v>
      </c>
      <c r="U74">
        <v>0.41</v>
      </c>
      <c r="V74" s="94">
        <f t="shared" si="15"/>
        <v>16.787520000000001</v>
      </c>
      <c r="W74" s="103"/>
      <c r="X74" s="21">
        <v>38015.31527777778</v>
      </c>
      <c r="Y74" s="21">
        <v>38017.273611111108</v>
      </c>
      <c r="Z74" s="319">
        <v>0.31469999999999998</v>
      </c>
      <c r="AA74" s="319">
        <v>0.5</v>
      </c>
      <c r="AB74" s="320">
        <f t="shared" si="11"/>
        <v>27.190079999999995</v>
      </c>
      <c r="AD74" s="61">
        <f t="shared" si="16"/>
        <v>10.390079999999994</v>
      </c>
      <c r="AM74" s="9">
        <v>16.8</v>
      </c>
      <c r="AN74" s="9">
        <f t="shared" si="12"/>
        <v>16.787520000000001</v>
      </c>
      <c r="AO74" s="61">
        <f t="shared" si="17"/>
        <v>27.190079999999995</v>
      </c>
      <c r="AQ74" s="61">
        <f t="shared" si="18"/>
        <v>-1.2480000000000047E-2</v>
      </c>
      <c r="AR74" s="61">
        <f t="shared" si="19"/>
        <v>10.402559999999994</v>
      </c>
      <c r="AS74" s="89">
        <f t="shared" si="13"/>
        <v>1.2451388888948713</v>
      </c>
      <c r="AT74" s="89">
        <f t="shared" si="20"/>
        <v>1.9583333333284827</v>
      </c>
      <c r="AU74" s="89">
        <f t="shared" si="21"/>
        <v>0.71319444443361135</v>
      </c>
    </row>
    <row r="75" spans="1:47" x14ac:dyDescent="0.2">
      <c r="A75" s="9" t="s">
        <v>2075</v>
      </c>
      <c r="B75" s="285">
        <f t="shared" si="14"/>
        <v>1</v>
      </c>
      <c r="C75" s="285"/>
      <c r="D75" s="16">
        <v>38017.384027777778</v>
      </c>
      <c r="E75" s="16">
        <v>38018.009722222225</v>
      </c>
      <c r="F75" s="19" t="s">
        <v>2392</v>
      </c>
      <c r="G75" s="325" t="s">
        <v>2393</v>
      </c>
      <c r="H75" s="9">
        <v>50</v>
      </c>
      <c r="N75" s="8">
        <v>26.45</v>
      </c>
      <c r="P75" s="317">
        <v>1630</v>
      </c>
      <c r="R75" s="21">
        <v>38017.384027777778</v>
      </c>
      <c r="S75" s="21">
        <v>38018.009722222225</v>
      </c>
      <c r="T75">
        <v>0.30609999999999998</v>
      </c>
      <c r="U75">
        <v>0.64680000000000004</v>
      </c>
      <c r="V75" s="94">
        <f t="shared" si="15"/>
        <v>26.447040000000001</v>
      </c>
      <c r="W75" s="103"/>
      <c r="X75" s="21">
        <v>38017.273611111108</v>
      </c>
      <c r="Y75" s="21">
        <v>38018.283333333333</v>
      </c>
      <c r="Z75" s="319">
        <v>0.3931</v>
      </c>
      <c r="AA75" s="319">
        <v>0.64680000000000004</v>
      </c>
      <c r="AB75" s="320">
        <f t="shared" si="11"/>
        <v>33.963839999999998</v>
      </c>
      <c r="AD75" s="61">
        <f t="shared" si="16"/>
        <v>7.5138399999999983</v>
      </c>
      <c r="AM75" s="9">
        <v>26.45</v>
      </c>
      <c r="AN75" s="9">
        <f t="shared" si="12"/>
        <v>26.447040000000001</v>
      </c>
      <c r="AO75" s="61">
        <f t="shared" si="17"/>
        <v>33.963839999999998</v>
      </c>
      <c r="AQ75" s="61">
        <f t="shared" si="18"/>
        <v>-2.9599999999980753E-3</v>
      </c>
      <c r="AR75" s="61">
        <f t="shared" si="19"/>
        <v>7.5167999999999964</v>
      </c>
      <c r="AS75" s="89">
        <f t="shared" si="13"/>
        <v>0.62569444444670808</v>
      </c>
      <c r="AT75" s="89">
        <f t="shared" si="20"/>
        <v>1.0097222222248092</v>
      </c>
      <c r="AU75" s="89">
        <f t="shared" si="21"/>
        <v>0.38402777777810115</v>
      </c>
    </row>
    <row r="76" spans="1:47" x14ac:dyDescent="0.2">
      <c r="A76" s="9" t="s">
        <v>2075</v>
      </c>
      <c r="B76" s="285">
        <f t="shared" si="14"/>
        <v>2</v>
      </c>
      <c r="C76" s="285"/>
      <c r="D76" s="16">
        <v>38018.556944444441</v>
      </c>
      <c r="E76" s="16">
        <v>38020.068749999999</v>
      </c>
      <c r="F76" s="19" t="s">
        <v>2394</v>
      </c>
      <c r="G76" s="325" t="s">
        <v>2395</v>
      </c>
      <c r="H76" s="9">
        <v>50</v>
      </c>
      <c r="N76" s="8">
        <v>13</v>
      </c>
      <c r="P76" s="317">
        <v>350</v>
      </c>
      <c r="R76" s="21">
        <v>38018.556944444441</v>
      </c>
      <c r="S76" s="21">
        <v>38020.068749999999</v>
      </c>
      <c r="T76">
        <v>0.1507</v>
      </c>
      <c r="U76">
        <v>0.1885</v>
      </c>
      <c r="V76" s="94">
        <f t="shared" si="15"/>
        <v>13.020479999999999</v>
      </c>
      <c r="W76" s="103"/>
      <c r="X76" s="21">
        <v>38018.283333333333</v>
      </c>
      <c r="Y76" s="21">
        <v>38020.243055555555</v>
      </c>
      <c r="Z76" s="319">
        <v>0.20549999999999999</v>
      </c>
      <c r="AA76" s="319">
        <v>0.22259999999999999</v>
      </c>
      <c r="AB76" s="320">
        <f t="shared" si="11"/>
        <v>17.755199999999999</v>
      </c>
      <c r="AD76" s="61">
        <f t="shared" si="16"/>
        <v>4.7551999999999985</v>
      </c>
      <c r="AM76" s="9">
        <v>13</v>
      </c>
      <c r="AN76" s="9">
        <f t="shared" si="12"/>
        <v>13.020479999999999</v>
      </c>
      <c r="AO76" s="61">
        <f t="shared" si="17"/>
        <v>17.755199999999999</v>
      </c>
      <c r="AQ76" s="61">
        <f t="shared" si="18"/>
        <v>2.0479999999999166E-2</v>
      </c>
      <c r="AR76" s="61">
        <f t="shared" si="19"/>
        <v>4.7347199999999994</v>
      </c>
      <c r="AS76" s="89">
        <f t="shared" si="13"/>
        <v>1.5118055555576575</v>
      </c>
      <c r="AT76" s="89">
        <f t="shared" si="20"/>
        <v>1.9597222222218988</v>
      </c>
      <c r="AU76" s="89">
        <f t="shared" si="21"/>
        <v>0.44791666666424135</v>
      </c>
    </row>
    <row r="77" spans="1:47" x14ac:dyDescent="0.2">
      <c r="A77" s="9" t="s">
        <v>2075</v>
      </c>
      <c r="B77" s="285">
        <f t="shared" si="14"/>
        <v>2</v>
      </c>
      <c r="C77" s="285"/>
      <c r="D77" s="16">
        <v>38020.417361111111</v>
      </c>
      <c r="E77" s="16">
        <v>38021.027777777781</v>
      </c>
      <c r="F77" s="19" t="s">
        <v>2396</v>
      </c>
      <c r="G77" s="325" t="s">
        <v>2397</v>
      </c>
      <c r="H77" s="9">
        <v>50</v>
      </c>
      <c r="N77" s="8">
        <v>24</v>
      </c>
      <c r="P77" s="317">
        <v>19500</v>
      </c>
      <c r="R77" s="21">
        <v>38020.417361111111</v>
      </c>
      <c r="S77" s="21">
        <v>38021.027777777781</v>
      </c>
      <c r="T77">
        <v>0.27779999999999999</v>
      </c>
      <c r="U77">
        <v>1.1393</v>
      </c>
      <c r="V77" s="94">
        <f t="shared" si="15"/>
        <v>24.001919999999998</v>
      </c>
      <c r="W77" s="103"/>
      <c r="X77" s="21">
        <v>38020.243055555555</v>
      </c>
      <c r="Y77" s="21">
        <v>38021.243055555555</v>
      </c>
      <c r="Z77" s="319">
        <v>0.35289999999999999</v>
      </c>
      <c r="AA77" s="319">
        <v>1.1393</v>
      </c>
      <c r="AB77" s="320">
        <f t="shared" si="11"/>
        <v>30.490560000000002</v>
      </c>
      <c r="AD77" s="61">
        <f t="shared" si="16"/>
        <v>6.4905600000000021</v>
      </c>
      <c r="AM77" s="9">
        <v>24</v>
      </c>
      <c r="AN77" s="9">
        <f t="shared" si="12"/>
        <v>24.001919999999998</v>
      </c>
      <c r="AO77" s="61">
        <f t="shared" si="17"/>
        <v>30.490560000000002</v>
      </c>
      <c r="AQ77" s="61">
        <f t="shared" si="18"/>
        <v>1.9199999999983675E-3</v>
      </c>
      <c r="AR77" s="61">
        <f t="shared" si="19"/>
        <v>6.4886400000000037</v>
      </c>
      <c r="AS77" s="89">
        <f t="shared" si="13"/>
        <v>0.61041666667006211</v>
      </c>
      <c r="AT77" s="89">
        <f t="shared" si="20"/>
        <v>1</v>
      </c>
      <c r="AU77" s="89">
        <f t="shared" si="21"/>
        <v>0.38958333332993789</v>
      </c>
    </row>
    <row r="78" spans="1:47" x14ac:dyDescent="0.2">
      <c r="A78" s="9" t="s">
        <v>2075</v>
      </c>
      <c r="B78" s="285">
        <f t="shared" si="14"/>
        <v>2</v>
      </c>
      <c r="C78" s="285"/>
      <c r="D78" s="16">
        <v>38021.459027777775</v>
      </c>
      <c r="E78" s="16">
        <v>38022.414583333331</v>
      </c>
      <c r="F78" s="19" t="s">
        <v>2398</v>
      </c>
      <c r="G78" s="325" t="s">
        <v>2399</v>
      </c>
      <c r="H78" s="9">
        <v>50</v>
      </c>
      <c r="N78" s="8">
        <v>9.1479999999999997</v>
      </c>
      <c r="P78" s="317">
        <v>11100</v>
      </c>
      <c r="R78" s="21">
        <v>38021.459027777775</v>
      </c>
      <c r="S78" s="21">
        <v>38022.414583333331</v>
      </c>
      <c r="T78">
        <v>0.10589999999999999</v>
      </c>
      <c r="U78">
        <v>0.15770000000000001</v>
      </c>
      <c r="V78" s="94">
        <f t="shared" si="15"/>
        <v>9.1497599999999988</v>
      </c>
      <c r="W78" s="103"/>
      <c r="X78" s="21">
        <v>38021.243055555555</v>
      </c>
      <c r="Y78" s="21">
        <v>38022.601388888892</v>
      </c>
      <c r="Z78" s="319">
        <v>0.1512</v>
      </c>
      <c r="AA78" s="319">
        <v>0.15770000000000001</v>
      </c>
      <c r="AB78" s="320">
        <f t="shared" si="11"/>
        <v>13.063679999999998</v>
      </c>
      <c r="AD78" s="61">
        <f t="shared" si="16"/>
        <v>3.9156799999999983</v>
      </c>
      <c r="AM78" s="9">
        <v>9.1479999999999997</v>
      </c>
      <c r="AN78" s="9">
        <f t="shared" si="12"/>
        <v>9.1497599999999988</v>
      </c>
      <c r="AO78" s="61">
        <f t="shared" si="17"/>
        <v>13.063679999999998</v>
      </c>
      <c r="AQ78" s="61">
        <f t="shared" si="18"/>
        <v>1.7599999999990956E-3</v>
      </c>
      <c r="AR78" s="61">
        <f t="shared" si="19"/>
        <v>3.9139199999999992</v>
      </c>
      <c r="AS78" s="89">
        <f t="shared" si="13"/>
        <v>0.95555555555620231</v>
      </c>
      <c r="AT78" s="89">
        <f t="shared" si="20"/>
        <v>1.3583333333372138</v>
      </c>
      <c r="AU78" s="89">
        <f t="shared" si="21"/>
        <v>0.40277777778101154</v>
      </c>
    </row>
    <row r="79" spans="1:47" x14ac:dyDescent="0.2">
      <c r="A79" s="9" t="s">
        <v>2075</v>
      </c>
      <c r="B79" s="285">
        <f t="shared" si="14"/>
        <v>2</v>
      </c>
      <c r="C79" s="285"/>
      <c r="D79" s="16">
        <v>38022.788194444445</v>
      </c>
      <c r="E79" s="16">
        <v>38023.434027777781</v>
      </c>
      <c r="F79" s="19" t="s">
        <v>2400</v>
      </c>
      <c r="G79" s="325" t="s">
        <v>2401</v>
      </c>
      <c r="H79" s="9">
        <v>50</v>
      </c>
      <c r="N79" s="8">
        <v>6.06</v>
      </c>
      <c r="P79" s="317">
        <v>3860</v>
      </c>
      <c r="R79" s="21">
        <v>38022.788194444445</v>
      </c>
      <c r="S79" s="21">
        <v>38023.434027777781</v>
      </c>
      <c r="T79">
        <v>7.0099999999999996E-2</v>
      </c>
      <c r="U79">
        <v>0.15770000000000001</v>
      </c>
      <c r="V79" s="94">
        <f t="shared" si="15"/>
        <v>6.0566399999999998</v>
      </c>
      <c r="W79" s="103"/>
      <c r="X79" s="21">
        <v>38022.601388888892</v>
      </c>
      <c r="Y79" s="21">
        <v>38023.181250000001</v>
      </c>
      <c r="Z79" s="319">
        <v>5.6500000000000002E-2</v>
      </c>
      <c r="AA79" s="319">
        <v>0.13</v>
      </c>
      <c r="AB79" s="320">
        <f t="shared" si="11"/>
        <v>4.8816000000000006</v>
      </c>
      <c r="AD79" s="61">
        <f t="shared" si="16"/>
        <v>-1.178399999999999</v>
      </c>
      <c r="AM79" s="9">
        <v>6.06</v>
      </c>
      <c r="AN79" s="9">
        <f t="shared" si="12"/>
        <v>6.0566399999999998</v>
      </c>
      <c r="AO79" s="61">
        <f t="shared" si="17"/>
        <v>4.8816000000000006</v>
      </c>
      <c r="AQ79" s="61">
        <f t="shared" si="18"/>
        <v>-3.3599999999998076E-3</v>
      </c>
      <c r="AR79" s="61">
        <f t="shared" si="19"/>
        <v>-1.1750399999999992</v>
      </c>
      <c r="AS79" s="89">
        <f t="shared" si="13"/>
        <v>0.64583333333575865</v>
      </c>
      <c r="AT79" s="89">
        <f t="shared" si="20"/>
        <v>0.57986111110949423</v>
      </c>
      <c r="AU79" s="89">
        <f t="shared" si="21"/>
        <v>-6.5972222226264421E-2</v>
      </c>
    </row>
    <row r="80" spans="1:47" x14ac:dyDescent="0.2">
      <c r="A80" s="9" t="s">
        <v>2075</v>
      </c>
      <c r="B80" s="285">
        <f t="shared" si="14"/>
        <v>2</v>
      </c>
      <c r="C80" s="285"/>
      <c r="D80" s="16">
        <v>38022.928472222222</v>
      </c>
      <c r="E80" s="16">
        <v>38023.405555555553</v>
      </c>
      <c r="F80" s="19" t="s">
        <v>2402</v>
      </c>
      <c r="G80" s="325" t="s">
        <v>2403</v>
      </c>
      <c r="H80" s="9">
        <v>50</v>
      </c>
      <c r="N80" s="8">
        <v>4.5199999999999996</v>
      </c>
      <c r="P80" s="317">
        <v>5040</v>
      </c>
      <c r="R80" s="21">
        <v>38022.928472222222</v>
      </c>
      <c r="S80" s="21">
        <v>38023.405555555553</v>
      </c>
      <c r="T80">
        <v>5.2299999999999999E-2</v>
      </c>
      <c r="U80">
        <v>0.13</v>
      </c>
      <c r="V80" s="94">
        <f t="shared" si="15"/>
        <v>4.5187200000000001</v>
      </c>
      <c r="W80" s="103"/>
      <c r="X80" s="21">
        <v>38023.181250000001</v>
      </c>
      <c r="Y80" s="21">
        <v>38026.702777777777</v>
      </c>
      <c r="Z80" s="319">
        <v>0.5948</v>
      </c>
      <c r="AA80" s="319">
        <v>0.8155</v>
      </c>
      <c r="AB80" s="320">
        <f t="shared" si="11"/>
        <v>51.390720000000002</v>
      </c>
      <c r="AD80" s="61">
        <f t="shared" si="16"/>
        <v>46.870720000000006</v>
      </c>
      <c r="AM80" s="9">
        <v>4.5199999999999996</v>
      </c>
      <c r="AN80" s="9">
        <f t="shared" si="12"/>
        <v>4.5187200000000001</v>
      </c>
      <c r="AO80" s="61">
        <f t="shared" si="17"/>
        <v>51.390720000000002</v>
      </c>
      <c r="AQ80" s="61">
        <f t="shared" si="18"/>
        <v>-1.2799999999995038E-3</v>
      </c>
      <c r="AR80" s="61">
        <f t="shared" si="19"/>
        <v>46.872</v>
      </c>
      <c r="AS80" s="89">
        <f t="shared" si="13"/>
        <v>0.47708333333139308</v>
      </c>
      <c r="AT80" s="89">
        <f t="shared" si="20"/>
        <v>3.5215277777751908</v>
      </c>
      <c r="AU80" s="89">
        <f t="shared" si="21"/>
        <v>3.0444444444437977</v>
      </c>
    </row>
    <row r="81" spans="1:47" x14ac:dyDescent="0.2">
      <c r="A81" s="9" t="s">
        <v>2075</v>
      </c>
      <c r="B81" s="285">
        <f t="shared" si="14"/>
        <v>2</v>
      </c>
      <c r="C81" s="285"/>
      <c r="D81" s="16">
        <v>38030</v>
      </c>
      <c r="E81" s="16">
        <v>38033.67083333333</v>
      </c>
      <c r="F81" s="19" t="s">
        <v>2404</v>
      </c>
      <c r="G81" s="325" t="s">
        <v>2405</v>
      </c>
      <c r="H81" s="9">
        <v>50</v>
      </c>
      <c r="N81" s="8">
        <v>24.56</v>
      </c>
      <c r="P81" s="317">
        <v>871</v>
      </c>
      <c r="R81" s="21">
        <v>38030</v>
      </c>
      <c r="S81" s="21">
        <v>38033.67083333333</v>
      </c>
      <c r="T81">
        <v>0.28420000000000001</v>
      </c>
      <c r="U81">
        <v>0.10589999999999999</v>
      </c>
      <c r="V81" s="94">
        <f t="shared" si="15"/>
        <v>24.554880000000001</v>
      </c>
      <c r="W81" s="103"/>
      <c r="X81" s="21">
        <v>38026.702777777777</v>
      </c>
      <c r="Y81" s="21">
        <v>38033.986111111109</v>
      </c>
      <c r="Z81" s="319">
        <v>0.57469999999999999</v>
      </c>
      <c r="AA81" s="319">
        <v>0.13</v>
      </c>
      <c r="AB81" s="320">
        <f t="shared" si="11"/>
        <v>49.65408</v>
      </c>
      <c r="AD81" s="61">
        <f t="shared" si="16"/>
        <v>25.094080000000002</v>
      </c>
      <c r="AM81" s="9">
        <v>24.56</v>
      </c>
      <c r="AN81" s="9">
        <f t="shared" si="12"/>
        <v>24.554880000000001</v>
      </c>
      <c r="AO81" s="61">
        <f t="shared" si="17"/>
        <v>49.65408</v>
      </c>
      <c r="AQ81" s="61">
        <f t="shared" si="18"/>
        <v>-5.119999999998015E-3</v>
      </c>
      <c r="AR81" s="61">
        <f t="shared" si="19"/>
        <v>25.0992</v>
      </c>
      <c r="AS81" s="89">
        <f t="shared" si="13"/>
        <v>3.6708333333299379</v>
      </c>
      <c r="AT81" s="89">
        <f t="shared" si="20"/>
        <v>7.2833333333328483</v>
      </c>
      <c r="AU81" s="89">
        <f t="shared" si="21"/>
        <v>3.6125000000029104</v>
      </c>
    </row>
    <row r="82" spans="1:47" x14ac:dyDescent="0.2">
      <c r="A82" s="9" t="s">
        <v>2075</v>
      </c>
      <c r="B82" s="285">
        <f t="shared" si="14"/>
        <v>2</v>
      </c>
      <c r="C82" s="285"/>
      <c r="D82" s="16">
        <v>38034.301388888889</v>
      </c>
      <c r="E82" s="16">
        <v>38036.709722222222</v>
      </c>
      <c r="F82" s="19" t="s">
        <v>2406</v>
      </c>
      <c r="G82" s="325" t="s">
        <v>2407</v>
      </c>
      <c r="H82" s="9">
        <v>50</v>
      </c>
      <c r="N82" s="8">
        <v>24.32</v>
      </c>
      <c r="P82" s="317">
        <v>776</v>
      </c>
      <c r="R82" s="21">
        <v>38034.301388888889</v>
      </c>
      <c r="S82" s="21">
        <v>38036.709722222222</v>
      </c>
      <c r="T82">
        <v>0.28149999999999997</v>
      </c>
      <c r="U82">
        <v>0.45379999999999998</v>
      </c>
      <c r="V82" s="94">
        <f t="shared" si="15"/>
        <v>24.3216</v>
      </c>
      <c r="W82" s="103"/>
      <c r="X82" s="21">
        <v>38033.986111111109</v>
      </c>
      <c r="Y82" s="21">
        <v>38036.833333333336</v>
      </c>
      <c r="Z82" s="319">
        <v>0.35920000000000002</v>
      </c>
      <c r="AA82" s="319">
        <v>0.5</v>
      </c>
      <c r="AB82" s="320">
        <f t="shared" si="11"/>
        <v>31.034879999999998</v>
      </c>
      <c r="AD82" s="61">
        <f t="shared" si="16"/>
        <v>6.7148799999999973</v>
      </c>
      <c r="AM82" s="9">
        <v>24.32</v>
      </c>
      <c r="AN82" s="9">
        <f t="shared" si="12"/>
        <v>24.3216</v>
      </c>
      <c r="AO82" s="61">
        <f t="shared" si="17"/>
        <v>31.034879999999998</v>
      </c>
      <c r="AQ82" s="61">
        <f t="shared" si="18"/>
        <v>1.5999999999998238E-3</v>
      </c>
      <c r="AR82" s="61">
        <f t="shared" si="19"/>
        <v>6.7132799999999975</v>
      </c>
      <c r="AS82" s="89">
        <f t="shared" si="13"/>
        <v>2.4083333333328483</v>
      </c>
      <c r="AT82" s="89">
        <f t="shared" si="20"/>
        <v>2.8472222222262644</v>
      </c>
      <c r="AU82" s="89">
        <f t="shared" si="21"/>
        <v>0.43888888889341615</v>
      </c>
    </row>
    <row r="83" spans="1:47" x14ac:dyDescent="0.2">
      <c r="A83" s="9" t="s">
        <v>2075</v>
      </c>
      <c r="B83" s="285">
        <f t="shared" si="14"/>
        <v>2</v>
      </c>
      <c r="C83" s="285"/>
      <c r="D83" s="16">
        <v>38036.956944444442</v>
      </c>
      <c r="E83" s="16">
        <v>38037.450694444444</v>
      </c>
      <c r="F83" s="19" t="s">
        <v>2410</v>
      </c>
      <c r="G83" s="325" t="s">
        <v>2411</v>
      </c>
      <c r="H83" s="9">
        <v>50</v>
      </c>
      <c r="N83" s="8">
        <v>23.46</v>
      </c>
      <c r="P83" s="317">
        <v>1570</v>
      </c>
      <c r="R83" s="21">
        <v>38036.956944444442</v>
      </c>
      <c r="S83" s="21">
        <v>38037.450694444444</v>
      </c>
      <c r="T83">
        <v>0.27150000000000002</v>
      </c>
      <c r="U83">
        <v>1.681</v>
      </c>
      <c r="V83" s="94">
        <f t="shared" si="15"/>
        <v>23.457600000000006</v>
      </c>
      <c r="W83" s="103"/>
      <c r="X83" s="21">
        <v>38036.833333333336</v>
      </c>
      <c r="Y83" s="21">
        <v>38037.463888888888</v>
      </c>
      <c r="Z83" s="319">
        <v>0.35320000000000001</v>
      </c>
      <c r="AA83" s="319">
        <v>1.9438</v>
      </c>
      <c r="AB83" s="320">
        <f t="shared" si="11"/>
        <v>30.516479999999998</v>
      </c>
      <c r="AD83" s="61">
        <f t="shared" si="16"/>
        <v>7.056479999999997</v>
      </c>
      <c r="AM83" s="9">
        <v>23.46</v>
      </c>
      <c r="AN83" s="9">
        <f t="shared" si="12"/>
        <v>23.457600000000006</v>
      </c>
      <c r="AO83" s="61">
        <f t="shared" si="17"/>
        <v>30.516479999999998</v>
      </c>
      <c r="AQ83" s="61">
        <f t="shared" si="18"/>
        <v>-2.3999999999944066E-3</v>
      </c>
      <c r="AR83" s="61">
        <f t="shared" si="19"/>
        <v>7.0588799999999914</v>
      </c>
      <c r="AS83" s="89">
        <f t="shared" si="13"/>
        <v>0.49375000000145519</v>
      </c>
      <c r="AT83" s="89">
        <f t="shared" si="20"/>
        <v>0.63055555555183673</v>
      </c>
      <c r="AU83" s="89">
        <f t="shared" si="21"/>
        <v>0.13680555555038154</v>
      </c>
    </row>
    <row r="84" spans="1:47" x14ac:dyDescent="0.2">
      <c r="A84" s="9" t="s">
        <v>2075</v>
      </c>
      <c r="B84" s="285">
        <f t="shared" si="14"/>
        <v>2</v>
      </c>
      <c r="C84" s="285"/>
      <c r="D84" s="16">
        <v>38037.477777777778</v>
      </c>
      <c r="E84" s="16">
        <v>38037.566666666666</v>
      </c>
      <c r="F84" s="19" t="s">
        <v>2412</v>
      </c>
      <c r="G84" s="325" t="s">
        <v>2413</v>
      </c>
      <c r="H84" s="9">
        <v>50</v>
      </c>
      <c r="N84" s="8">
        <v>24.43</v>
      </c>
      <c r="P84" s="317">
        <v>4440</v>
      </c>
      <c r="R84" s="21">
        <v>38037.477777777778</v>
      </c>
      <c r="S84" s="21">
        <v>38037.566666666666</v>
      </c>
      <c r="T84">
        <v>0.2828</v>
      </c>
      <c r="U84">
        <v>4.0697999999999999</v>
      </c>
      <c r="V84" s="94">
        <f t="shared" si="15"/>
        <v>24.433920000000001</v>
      </c>
      <c r="W84" s="103"/>
      <c r="X84" s="21">
        <v>38037.463888888888</v>
      </c>
      <c r="Y84" s="21">
        <v>38037.572916666664</v>
      </c>
      <c r="Z84" s="319">
        <v>0.3387</v>
      </c>
      <c r="AA84" s="319">
        <v>4.0697999999999999</v>
      </c>
      <c r="AB84" s="320">
        <f t="shared" si="11"/>
        <v>29.263680000000001</v>
      </c>
      <c r="AD84" s="61">
        <f t="shared" si="16"/>
        <v>4.8336800000000011</v>
      </c>
      <c r="AM84" s="9">
        <v>24.43</v>
      </c>
      <c r="AN84" s="9">
        <f t="shared" si="12"/>
        <v>24.433920000000001</v>
      </c>
      <c r="AO84" s="61">
        <f t="shared" si="17"/>
        <v>29.263680000000001</v>
      </c>
      <c r="AQ84" s="61">
        <f t="shared" si="18"/>
        <v>3.9200000000008117E-3</v>
      </c>
      <c r="AR84" s="61">
        <f t="shared" si="19"/>
        <v>4.8297600000000003</v>
      </c>
      <c r="AS84" s="89">
        <f t="shared" si="13"/>
        <v>8.8888888887595385E-2</v>
      </c>
      <c r="AT84" s="89">
        <f t="shared" si="20"/>
        <v>0.10902777777664596</v>
      </c>
      <c r="AU84" s="89">
        <f t="shared" si="21"/>
        <v>2.0138888889050577E-2</v>
      </c>
    </row>
    <row r="85" spans="1:47" x14ac:dyDescent="0.2">
      <c r="A85" s="9" t="s">
        <v>2075</v>
      </c>
      <c r="B85" s="285">
        <f t="shared" si="14"/>
        <v>2</v>
      </c>
      <c r="C85" s="285"/>
      <c r="D85" s="16">
        <v>38037.579861111109</v>
      </c>
      <c r="E85" s="16">
        <v>38037.972222222219</v>
      </c>
      <c r="F85" s="19" t="s">
        <v>2414</v>
      </c>
      <c r="G85" s="325" t="s">
        <v>2415</v>
      </c>
      <c r="H85" s="9">
        <v>50</v>
      </c>
      <c r="N85" s="8">
        <v>151.6</v>
      </c>
      <c r="P85" s="317">
        <v>2020</v>
      </c>
      <c r="R85" s="21">
        <v>38037.579861111109</v>
      </c>
      <c r="S85" s="21">
        <v>38037.972222222219</v>
      </c>
      <c r="T85">
        <v>1.7549999999999999</v>
      </c>
      <c r="U85">
        <v>7.7828999999999997</v>
      </c>
      <c r="V85" s="94">
        <f t="shared" si="15"/>
        <v>151.63200000000001</v>
      </c>
      <c r="W85" s="103"/>
      <c r="X85" s="21">
        <v>38037.572916666664</v>
      </c>
      <c r="Y85" s="21">
        <v>38037.986805555556</v>
      </c>
      <c r="Z85" s="319">
        <v>1.8169</v>
      </c>
      <c r="AA85" s="319">
        <v>7.7828999999999997</v>
      </c>
      <c r="AB85" s="320">
        <f t="shared" si="11"/>
        <v>156.98016000000001</v>
      </c>
      <c r="AD85" s="61">
        <f t="shared" si="16"/>
        <v>5.3801600000000178</v>
      </c>
      <c r="AM85" s="9">
        <v>151.6</v>
      </c>
      <c r="AN85" s="9">
        <f t="shared" si="12"/>
        <v>151.63200000000001</v>
      </c>
      <c r="AO85" s="61">
        <f t="shared" si="17"/>
        <v>156.98016000000001</v>
      </c>
      <c r="AQ85" s="61">
        <f t="shared" si="18"/>
        <v>3.2000000000010687E-2</v>
      </c>
      <c r="AR85" s="61">
        <f t="shared" si="19"/>
        <v>5.3481600000000071</v>
      </c>
      <c r="AS85" s="89">
        <f t="shared" si="13"/>
        <v>0.39236111110949423</v>
      </c>
      <c r="AT85" s="89">
        <f t="shared" si="20"/>
        <v>0.41388888889196096</v>
      </c>
      <c r="AU85" s="89">
        <f t="shared" si="21"/>
        <v>2.1527777782466728E-2</v>
      </c>
    </row>
    <row r="86" spans="1:47" x14ac:dyDescent="0.2">
      <c r="A86" s="9" t="s">
        <v>2075</v>
      </c>
      <c r="B86" s="285">
        <f t="shared" si="14"/>
        <v>2</v>
      </c>
      <c r="C86" s="285"/>
      <c r="D86" s="16">
        <v>38038.001388888886</v>
      </c>
      <c r="E86" s="16">
        <v>38038.488888888889</v>
      </c>
      <c r="F86" s="19" t="s">
        <v>2416</v>
      </c>
      <c r="G86" s="325" t="s">
        <v>2417</v>
      </c>
      <c r="H86" s="9">
        <v>50</v>
      </c>
      <c r="N86" s="8">
        <v>61.3</v>
      </c>
      <c r="P86" s="317">
        <v>6430</v>
      </c>
      <c r="R86" s="21">
        <v>38038.001388888886</v>
      </c>
      <c r="S86" s="21">
        <v>38038.488888888889</v>
      </c>
      <c r="T86">
        <v>0.70920000000000005</v>
      </c>
      <c r="U86">
        <v>2.2599999999999998</v>
      </c>
      <c r="V86" s="94">
        <f t="shared" si="15"/>
        <v>61.274880000000003</v>
      </c>
      <c r="W86" s="103"/>
      <c r="X86" s="21">
        <v>38037.986805555556</v>
      </c>
      <c r="Y86" s="21">
        <v>38038.496527777781</v>
      </c>
      <c r="Z86" s="319">
        <v>0.76539999999999997</v>
      </c>
      <c r="AA86" s="319">
        <v>3.1280999999999999</v>
      </c>
      <c r="AB86" s="320">
        <f t="shared" si="11"/>
        <v>66.130560000000003</v>
      </c>
      <c r="AD86" s="61">
        <f t="shared" si="16"/>
        <v>4.8305600000000055</v>
      </c>
      <c r="AM86" s="9">
        <v>61.3</v>
      </c>
      <c r="AN86" s="9">
        <f t="shared" si="12"/>
        <v>61.274880000000003</v>
      </c>
      <c r="AO86" s="61">
        <f t="shared" si="17"/>
        <v>66.130560000000003</v>
      </c>
      <c r="AQ86" s="61">
        <f t="shared" si="18"/>
        <v>-2.5119999999994036E-2</v>
      </c>
      <c r="AR86" s="61">
        <f t="shared" si="19"/>
        <v>4.8556799999999996</v>
      </c>
      <c r="AS86" s="89">
        <f t="shared" si="13"/>
        <v>0.48750000000291038</v>
      </c>
      <c r="AT86" s="89">
        <f t="shared" si="20"/>
        <v>0.50972222222480923</v>
      </c>
      <c r="AU86" s="89">
        <f t="shared" si="21"/>
        <v>2.2222222221898846E-2</v>
      </c>
    </row>
    <row r="87" spans="1:47" x14ac:dyDescent="0.2">
      <c r="A87" s="9" t="s">
        <v>2075</v>
      </c>
      <c r="B87" s="285">
        <f t="shared" si="14"/>
        <v>2</v>
      </c>
      <c r="C87" s="285"/>
      <c r="D87" s="16">
        <v>38038.504861111112</v>
      </c>
      <c r="E87" s="16">
        <v>38038.972222222219</v>
      </c>
      <c r="F87" s="19" t="s">
        <v>2418</v>
      </c>
      <c r="G87" s="325" t="s">
        <v>2419</v>
      </c>
      <c r="H87" s="9">
        <v>50</v>
      </c>
      <c r="N87" s="8">
        <v>102.6</v>
      </c>
      <c r="P87" s="317">
        <v>5040</v>
      </c>
      <c r="R87" s="21">
        <v>38038.504861111112</v>
      </c>
      <c r="S87" s="21">
        <v>38038.972222222219</v>
      </c>
      <c r="T87">
        <v>1.1875</v>
      </c>
      <c r="U87">
        <v>3.3010000000000002</v>
      </c>
      <c r="V87" s="94">
        <f t="shared" si="15"/>
        <v>102.6</v>
      </c>
      <c r="W87" s="103"/>
      <c r="X87" s="21">
        <v>38038.496527777781</v>
      </c>
      <c r="Y87" s="21">
        <v>38038.987500000003</v>
      </c>
      <c r="Z87" s="319">
        <v>1.254</v>
      </c>
      <c r="AA87" s="319">
        <v>3.3010000000000002</v>
      </c>
      <c r="AB87" s="320">
        <f t="shared" si="11"/>
        <v>108.34559999999999</v>
      </c>
      <c r="AD87" s="61">
        <f t="shared" si="16"/>
        <v>5.745599999999996</v>
      </c>
      <c r="AM87" s="9">
        <v>102.6</v>
      </c>
      <c r="AN87" s="9">
        <f t="shared" si="12"/>
        <v>102.6</v>
      </c>
      <c r="AO87" s="61">
        <f t="shared" si="17"/>
        <v>108.34559999999999</v>
      </c>
      <c r="AQ87" s="61">
        <f t="shared" si="18"/>
        <v>0</v>
      </c>
      <c r="AR87" s="61">
        <f t="shared" si="19"/>
        <v>5.745599999999996</v>
      </c>
      <c r="AS87" s="89">
        <f t="shared" si="13"/>
        <v>0.46736111110658385</v>
      </c>
      <c r="AT87" s="89">
        <f t="shared" si="20"/>
        <v>0.49097222222189885</v>
      </c>
      <c r="AU87" s="89">
        <f t="shared" si="21"/>
        <v>2.3611111115314998E-2</v>
      </c>
    </row>
    <row r="88" spans="1:47" x14ac:dyDescent="0.2">
      <c r="A88" s="9" t="s">
        <v>2075</v>
      </c>
      <c r="B88" s="285">
        <f t="shared" si="14"/>
        <v>2</v>
      </c>
      <c r="C88" s="285"/>
      <c r="D88" s="16">
        <v>38039.003472222219</v>
      </c>
      <c r="E88" s="16">
        <v>38039.323611111111</v>
      </c>
      <c r="F88" s="19" t="s">
        <v>2420</v>
      </c>
      <c r="G88" s="325" t="s">
        <v>2421</v>
      </c>
      <c r="H88" s="9">
        <v>50</v>
      </c>
      <c r="N88" s="8">
        <v>40.93</v>
      </c>
      <c r="P88" s="317">
        <v>2540</v>
      </c>
      <c r="R88" s="21">
        <v>38039.003472222219</v>
      </c>
      <c r="S88" s="21">
        <v>38039.323611111111</v>
      </c>
      <c r="T88">
        <v>0.47370000000000001</v>
      </c>
      <c r="U88">
        <v>1.85</v>
      </c>
      <c r="V88" s="94">
        <f t="shared" si="15"/>
        <v>40.927680000000002</v>
      </c>
      <c r="W88" s="103"/>
      <c r="X88" s="21">
        <v>38038.987500000003</v>
      </c>
      <c r="Y88" s="21">
        <v>38039.357638888891</v>
      </c>
      <c r="Z88" s="319">
        <v>0.5413</v>
      </c>
      <c r="AA88" s="319">
        <v>1.85</v>
      </c>
      <c r="AB88" s="320">
        <f t="shared" si="11"/>
        <v>46.768320000000003</v>
      </c>
      <c r="AD88" s="61">
        <f t="shared" si="16"/>
        <v>5.8383200000000031</v>
      </c>
      <c r="AM88" s="9">
        <v>40.93</v>
      </c>
      <c r="AN88" s="9">
        <f t="shared" si="12"/>
        <v>40.927680000000002</v>
      </c>
      <c r="AO88" s="61">
        <f t="shared" si="17"/>
        <v>46.768320000000003</v>
      </c>
      <c r="AQ88" s="61">
        <f t="shared" si="18"/>
        <v>-2.3199999999974352E-3</v>
      </c>
      <c r="AR88" s="61">
        <f t="shared" si="19"/>
        <v>5.8406400000000005</v>
      </c>
      <c r="AS88" s="89">
        <f t="shared" si="13"/>
        <v>0.32013888889196096</v>
      </c>
      <c r="AT88" s="89">
        <f t="shared" si="20"/>
        <v>0.37013888888759539</v>
      </c>
      <c r="AU88" s="89">
        <f t="shared" si="21"/>
        <v>4.9999999995634425E-2</v>
      </c>
    </row>
    <row r="89" spans="1:47" x14ac:dyDescent="0.2">
      <c r="A89" s="9" t="s">
        <v>2075</v>
      </c>
      <c r="B89" s="285">
        <f t="shared" si="14"/>
        <v>2</v>
      </c>
      <c r="C89" s="285"/>
      <c r="D89" s="16">
        <v>38039.39166666667</v>
      </c>
      <c r="E89" s="16">
        <v>38039.754861111112</v>
      </c>
      <c r="F89" s="19" t="s">
        <v>2422</v>
      </c>
      <c r="G89" s="325" t="s">
        <v>2423</v>
      </c>
      <c r="H89" s="9">
        <v>50</v>
      </c>
      <c r="N89" s="8">
        <v>69.58</v>
      </c>
      <c r="P89" s="317">
        <v>2690</v>
      </c>
      <c r="R89" s="21">
        <v>38039.39166666667</v>
      </c>
      <c r="S89" s="21">
        <v>38039.754861111112</v>
      </c>
      <c r="T89">
        <v>0.80530000000000002</v>
      </c>
      <c r="U89">
        <v>3.8664999999999998</v>
      </c>
      <c r="V89" s="94">
        <f t="shared" si="15"/>
        <v>69.577919999999992</v>
      </c>
      <c r="W89" s="103"/>
      <c r="X89" s="21">
        <v>38039.357638888891</v>
      </c>
      <c r="Y89" s="21">
        <v>38039.847916666666</v>
      </c>
      <c r="Z89" s="319">
        <v>1.1253</v>
      </c>
      <c r="AA89" s="319">
        <v>3.8664999999999998</v>
      </c>
      <c r="AB89" s="320">
        <f t="shared" si="11"/>
        <v>97.225920000000002</v>
      </c>
      <c r="AD89" s="61">
        <f t="shared" si="16"/>
        <v>27.645920000000004</v>
      </c>
      <c r="AM89" s="9">
        <v>69.58</v>
      </c>
      <c r="AN89" s="9">
        <f t="shared" si="12"/>
        <v>69.577919999999992</v>
      </c>
      <c r="AO89" s="61">
        <f t="shared" si="17"/>
        <v>97.225920000000002</v>
      </c>
      <c r="AQ89" s="61">
        <f t="shared" si="18"/>
        <v>-2.0800000000065211E-3</v>
      </c>
      <c r="AR89" s="61">
        <f t="shared" si="19"/>
        <v>27.64800000000001</v>
      </c>
      <c r="AS89" s="89">
        <f t="shared" si="13"/>
        <v>0.3631944444423425</v>
      </c>
      <c r="AT89" s="89">
        <f t="shared" si="20"/>
        <v>0.49027777777519077</v>
      </c>
      <c r="AU89" s="89">
        <f t="shared" si="21"/>
        <v>0.12708333333284827</v>
      </c>
    </row>
    <row r="90" spans="1:47" x14ac:dyDescent="0.2">
      <c r="A90" s="9" t="s">
        <v>2075</v>
      </c>
      <c r="B90" s="285">
        <f t="shared" si="14"/>
        <v>2</v>
      </c>
      <c r="C90" s="285"/>
      <c r="D90" s="16">
        <v>38039.941666666666</v>
      </c>
      <c r="E90" s="16">
        <v>38040.191666666666</v>
      </c>
      <c r="F90" s="19" t="s">
        <v>2424</v>
      </c>
      <c r="G90" s="325" t="s">
        <v>2425</v>
      </c>
      <c r="H90" s="9">
        <v>50</v>
      </c>
      <c r="N90" s="8">
        <v>152</v>
      </c>
      <c r="P90" s="317">
        <v>467</v>
      </c>
      <c r="R90" s="21">
        <v>38039.941666666666</v>
      </c>
      <c r="S90" s="21">
        <v>38040.191666666666</v>
      </c>
      <c r="T90">
        <v>1.7609999999999999</v>
      </c>
      <c r="U90">
        <v>8.9139999999999997</v>
      </c>
      <c r="V90" s="94">
        <f t="shared" si="15"/>
        <v>152.15039999999999</v>
      </c>
      <c r="W90" s="103"/>
      <c r="X90" s="21">
        <v>38039.847916666666</v>
      </c>
      <c r="Y90" s="21">
        <v>38040.210416666669</v>
      </c>
      <c r="Z90" s="319">
        <v>2.2696000000000001</v>
      </c>
      <c r="AA90" s="319">
        <v>8.9139999999999997</v>
      </c>
      <c r="AB90" s="320">
        <f t="shared" si="11"/>
        <v>196.09344000000004</v>
      </c>
      <c r="AD90" s="61">
        <f t="shared" si="16"/>
        <v>44.093440000000044</v>
      </c>
      <c r="AM90" s="9">
        <v>152</v>
      </c>
      <c r="AN90" s="9">
        <f t="shared" si="12"/>
        <v>152.15039999999999</v>
      </c>
      <c r="AO90" s="61">
        <f t="shared" si="17"/>
        <v>196.09344000000004</v>
      </c>
      <c r="AQ90" s="61">
        <f t="shared" si="18"/>
        <v>0.15039999999999054</v>
      </c>
      <c r="AR90" s="61">
        <f t="shared" si="19"/>
        <v>43.943040000000053</v>
      </c>
      <c r="AS90" s="89">
        <f t="shared" si="13"/>
        <v>0.25</v>
      </c>
      <c r="AT90" s="89">
        <f t="shared" si="20"/>
        <v>0.36250000000291038</v>
      </c>
      <c r="AU90" s="89">
        <f t="shared" si="21"/>
        <v>0.11250000000291038</v>
      </c>
    </row>
    <row r="91" spans="1:47" x14ac:dyDescent="0.2">
      <c r="A91" s="9" t="s">
        <v>2075</v>
      </c>
      <c r="B91" s="285">
        <f t="shared" si="14"/>
        <v>2</v>
      </c>
      <c r="C91" s="285"/>
      <c r="D91" s="16">
        <v>38040.229166666664</v>
      </c>
      <c r="E91" s="16">
        <v>38040.611111111109</v>
      </c>
      <c r="F91" s="19" t="s">
        <v>2426</v>
      </c>
      <c r="G91" s="325" t="s">
        <v>2427</v>
      </c>
      <c r="H91" s="9">
        <v>50</v>
      </c>
      <c r="N91" s="8">
        <v>135.4</v>
      </c>
      <c r="P91" s="317">
        <v>1540</v>
      </c>
      <c r="R91" s="21">
        <v>38040.229166666664</v>
      </c>
      <c r="S91" s="21">
        <v>38040.611111111109</v>
      </c>
      <c r="T91">
        <v>1.5670999999999999</v>
      </c>
      <c r="U91">
        <v>5.9192999999999998</v>
      </c>
      <c r="V91" s="94">
        <f t="shared" si="15"/>
        <v>135.39743999999999</v>
      </c>
      <c r="W91" s="103"/>
      <c r="X91" s="21">
        <v>38040.210416666669</v>
      </c>
      <c r="Y91" s="21">
        <v>38040.636805555558</v>
      </c>
      <c r="Z91" s="319">
        <v>1.8309</v>
      </c>
      <c r="AA91" s="319">
        <v>6.6967999999999996</v>
      </c>
      <c r="AB91" s="320">
        <f t="shared" si="11"/>
        <v>158.18976000000001</v>
      </c>
      <c r="AD91" s="61">
        <f t="shared" si="16"/>
        <v>22.789760000000001</v>
      </c>
      <c r="AM91" s="9">
        <v>135.4</v>
      </c>
      <c r="AN91" s="9">
        <f t="shared" si="12"/>
        <v>135.39743999999999</v>
      </c>
      <c r="AO91" s="61">
        <f t="shared" si="17"/>
        <v>158.18976000000001</v>
      </c>
      <c r="AQ91" s="61">
        <f t="shared" si="18"/>
        <v>-2.5600000000167711E-3</v>
      </c>
      <c r="AR91" s="61">
        <f t="shared" si="19"/>
        <v>22.792320000000018</v>
      </c>
      <c r="AS91" s="89">
        <f t="shared" si="13"/>
        <v>0.38194444444525288</v>
      </c>
      <c r="AT91" s="89">
        <f t="shared" si="20"/>
        <v>0.42638888888905058</v>
      </c>
      <c r="AU91" s="89">
        <f t="shared" si="21"/>
        <v>4.4444444443797693E-2</v>
      </c>
    </row>
    <row r="92" spans="1:47" x14ac:dyDescent="0.2">
      <c r="A92" s="9" t="s">
        <v>2075</v>
      </c>
      <c r="B92" s="285">
        <f t="shared" si="14"/>
        <v>2</v>
      </c>
      <c r="C92" s="285"/>
      <c r="D92" s="16">
        <v>38040.663194444445</v>
      </c>
      <c r="E92" s="16">
        <v>38043.77847222222</v>
      </c>
      <c r="F92" s="19" t="s">
        <v>2428</v>
      </c>
      <c r="G92" s="325" t="s">
        <v>2429</v>
      </c>
      <c r="H92" s="9">
        <v>50</v>
      </c>
      <c r="N92" s="8">
        <v>643.4</v>
      </c>
      <c r="P92" s="317">
        <v>1440</v>
      </c>
      <c r="R92" s="21">
        <v>38040.663194444445</v>
      </c>
      <c r="S92" s="21">
        <v>38043.77847222222</v>
      </c>
      <c r="T92">
        <v>7.4465000000000003</v>
      </c>
      <c r="U92">
        <v>6.9650999999999996</v>
      </c>
      <c r="V92" s="94">
        <f t="shared" si="15"/>
        <v>643.37760000000014</v>
      </c>
      <c r="W92" s="103"/>
      <c r="X92" s="21">
        <v>38040.636805555558</v>
      </c>
      <c r="Y92" s="21">
        <v>38043.822916666664</v>
      </c>
      <c r="Z92" s="319">
        <v>7.7350000000000003</v>
      </c>
      <c r="AA92" s="319">
        <v>6.9650999999999996</v>
      </c>
      <c r="AB92" s="320">
        <f t="shared" si="11"/>
        <v>668.30399999999997</v>
      </c>
      <c r="AD92" s="61">
        <f t="shared" si="16"/>
        <v>24.903999999999996</v>
      </c>
      <c r="AM92" s="9">
        <v>643.4</v>
      </c>
      <c r="AN92" s="9">
        <f t="shared" si="12"/>
        <v>643.37760000000014</v>
      </c>
      <c r="AO92" s="61">
        <f t="shared" si="17"/>
        <v>668.30399999999997</v>
      </c>
      <c r="AQ92" s="61">
        <f t="shared" si="18"/>
        <v>-2.2399999999834108E-2</v>
      </c>
      <c r="AR92" s="61">
        <f t="shared" si="19"/>
        <v>24.92639999999983</v>
      </c>
      <c r="AS92" s="89">
        <f t="shared" si="13"/>
        <v>3.1152777777751908</v>
      </c>
      <c r="AT92" s="89">
        <f t="shared" si="20"/>
        <v>3.1861111111065838</v>
      </c>
      <c r="AU92" s="89">
        <f t="shared" si="21"/>
        <v>7.0833333331393078E-2</v>
      </c>
    </row>
    <row r="93" spans="1:47" x14ac:dyDescent="0.2">
      <c r="A93" s="9" t="s">
        <v>2075</v>
      </c>
      <c r="B93" s="285">
        <f t="shared" si="14"/>
        <v>2</v>
      </c>
      <c r="C93" s="285"/>
      <c r="D93" s="16">
        <v>38043.867361111108</v>
      </c>
      <c r="E93" s="16">
        <v>38049.704861111109</v>
      </c>
      <c r="F93" s="19" t="s">
        <v>2430</v>
      </c>
      <c r="G93" s="325" t="s">
        <v>2431</v>
      </c>
      <c r="H93" s="9">
        <v>50</v>
      </c>
      <c r="N93" s="8">
        <v>1293</v>
      </c>
      <c r="P93" s="317">
        <v>844</v>
      </c>
      <c r="R93" s="21">
        <v>38043.867361111108</v>
      </c>
      <c r="S93" s="21">
        <v>38049.704861111109</v>
      </c>
      <c r="T93">
        <v>14.966900000000001</v>
      </c>
      <c r="U93">
        <v>22.417000000000002</v>
      </c>
      <c r="V93" s="94">
        <f t="shared" si="15"/>
        <v>1293.1401600000002</v>
      </c>
      <c r="W93" s="103"/>
      <c r="X93" s="21">
        <v>38043.822916666664</v>
      </c>
      <c r="Y93" s="21">
        <v>38049.886111111111</v>
      </c>
      <c r="Z93" s="319">
        <v>15.3413</v>
      </c>
      <c r="AA93" s="319">
        <v>22.417000000000002</v>
      </c>
      <c r="AB93" s="320">
        <f t="shared" si="11"/>
        <v>1325.4883200000004</v>
      </c>
      <c r="AD93" s="61">
        <f t="shared" si="16"/>
        <v>32.488320000000385</v>
      </c>
      <c r="AM93" s="9">
        <v>1293</v>
      </c>
      <c r="AN93" s="9">
        <f t="shared" si="12"/>
        <v>1293.1401600000002</v>
      </c>
      <c r="AO93" s="61">
        <f t="shared" si="17"/>
        <v>1325.4883200000004</v>
      </c>
      <c r="AQ93" s="61">
        <f t="shared" si="18"/>
        <v>0.14016000000015083</v>
      </c>
      <c r="AR93" s="61">
        <f t="shared" si="19"/>
        <v>32.348160000000235</v>
      </c>
      <c r="AS93" s="89">
        <f t="shared" si="13"/>
        <v>5.8375000000014552</v>
      </c>
      <c r="AT93" s="89">
        <f t="shared" si="20"/>
        <v>6.0631944444467081</v>
      </c>
      <c r="AU93" s="89">
        <f t="shared" si="21"/>
        <v>0.22569444444525288</v>
      </c>
    </row>
    <row r="94" spans="1:47" x14ac:dyDescent="0.2">
      <c r="A94" s="9" t="s">
        <v>2075</v>
      </c>
      <c r="B94" s="285">
        <f t="shared" si="14"/>
        <v>3</v>
      </c>
      <c r="C94" s="285"/>
      <c r="D94" s="16">
        <v>38050.068055555559</v>
      </c>
      <c r="E94" s="16">
        <v>38050.800694444442</v>
      </c>
      <c r="F94" s="19" t="s">
        <v>2432</v>
      </c>
      <c r="G94" s="325" t="s">
        <v>2433</v>
      </c>
      <c r="H94" s="9">
        <v>50</v>
      </c>
      <c r="N94" s="8">
        <v>114</v>
      </c>
      <c r="P94" s="317">
        <v>573</v>
      </c>
      <c r="R94" s="21">
        <v>38050.068055555559</v>
      </c>
      <c r="S94" s="21">
        <v>38050.800694444442</v>
      </c>
      <c r="T94">
        <v>1.3219000000000001</v>
      </c>
      <c r="U94">
        <v>15.656700000000001</v>
      </c>
      <c r="V94" s="94">
        <f t="shared" si="15"/>
        <v>114.21216</v>
      </c>
      <c r="W94" s="103"/>
      <c r="X94" s="21">
        <v>38049.886111111111</v>
      </c>
      <c r="Y94" s="21">
        <v>38050.811111111114</v>
      </c>
      <c r="Z94" s="319">
        <v>1.7623</v>
      </c>
      <c r="AA94" s="319">
        <v>17.82</v>
      </c>
      <c r="AB94" s="320">
        <f t="shared" si="11"/>
        <v>152.26272</v>
      </c>
      <c r="AD94" s="61">
        <f>AB94-N94</f>
        <v>38.262720000000002</v>
      </c>
      <c r="AM94" s="9">
        <v>114</v>
      </c>
      <c r="AN94" s="9">
        <f t="shared" si="12"/>
        <v>114.21216</v>
      </c>
      <c r="AO94" s="61">
        <f t="shared" si="17"/>
        <v>152.26272</v>
      </c>
      <c r="AQ94" s="61">
        <f t="shared" si="18"/>
        <v>0.21215999999999724</v>
      </c>
      <c r="AR94" s="61">
        <f t="shared" si="19"/>
        <v>38.050560000000004</v>
      </c>
      <c r="AS94" s="89">
        <f t="shared" si="13"/>
        <v>0.73263888888322981</v>
      </c>
      <c r="AT94" s="89">
        <f t="shared" si="20"/>
        <v>0.92500000000291038</v>
      </c>
      <c r="AU94" s="89">
        <f t="shared" si="21"/>
        <v>0.19236111111968057</v>
      </c>
    </row>
    <row r="95" spans="1:47" x14ac:dyDescent="0.2">
      <c r="A95" s="9" t="s">
        <v>2075</v>
      </c>
      <c r="B95" s="285">
        <f t="shared" si="14"/>
        <v>3</v>
      </c>
      <c r="C95" s="285"/>
      <c r="D95" s="16">
        <v>38050.821527777778</v>
      </c>
      <c r="E95" s="16">
        <v>38051.166666666664</v>
      </c>
      <c r="F95" s="19" t="s">
        <v>2434</v>
      </c>
      <c r="G95" s="325" t="s">
        <v>2435</v>
      </c>
      <c r="H95" s="9">
        <v>50</v>
      </c>
      <c r="N95" s="8">
        <v>1930</v>
      </c>
      <c r="P95" s="317">
        <v>108</v>
      </c>
      <c r="R95" s="21">
        <v>38050.821527777778</v>
      </c>
      <c r="S95" s="21">
        <v>38051.166666666664</v>
      </c>
      <c r="T95">
        <v>22.3428</v>
      </c>
      <c r="U95">
        <v>101.8094</v>
      </c>
      <c r="V95" s="94">
        <f t="shared" si="15"/>
        <v>1930.4179199999999</v>
      </c>
      <c r="W95" s="103"/>
      <c r="X95" s="21">
        <v>38050.811111111114</v>
      </c>
      <c r="Y95" s="21">
        <v>38051.169444444444</v>
      </c>
      <c r="Z95" s="319">
        <v>22.535299999999999</v>
      </c>
      <c r="AA95" s="319">
        <v>101.8094</v>
      </c>
      <c r="AB95" s="320">
        <f t="shared" si="11"/>
        <v>1947.0499199999999</v>
      </c>
      <c r="AD95" s="61">
        <f t="shared" ref="AD95:AD156" si="22">AB95-N95</f>
        <v>17.049919999999929</v>
      </c>
      <c r="AM95" s="9">
        <v>1930</v>
      </c>
      <c r="AN95" s="9">
        <f t="shared" si="12"/>
        <v>1930.4179199999999</v>
      </c>
      <c r="AO95" s="61">
        <f t="shared" si="17"/>
        <v>1947.0499199999999</v>
      </c>
      <c r="AQ95" s="61">
        <f t="shared" si="18"/>
        <v>0.41791999999986729</v>
      </c>
      <c r="AR95" s="61">
        <f t="shared" si="19"/>
        <v>16.632000000000062</v>
      </c>
      <c r="AS95" s="89">
        <f t="shared" si="13"/>
        <v>0.34513888888614019</v>
      </c>
      <c r="AT95" s="89">
        <f t="shared" si="20"/>
        <v>0.35833333332993789</v>
      </c>
      <c r="AU95" s="89">
        <f t="shared" si="21"/>
        <v>1.3194444443797693E-2</v>
      </c>
    </row>
    <row r="96" spans="1:47" x14ac:dyDescent="0.2">
      <c r="A96" s="9" t="s">
        <v>2075</v>
      </c>
      <c r="B96" s="285">
        <f t="shared" si="14"/>
        <v>3</v>
      </c>
      <c r="C96" s="285"/>
      <c r="D96" s="16">
        <v>38051.172222222223</v>
      </c>
      <c r="E96" s="16">
        <v>38051.313194444447</v>
      </c>
      <c r="F96" s="19" t="s">
        <v>2436</v>
      </c>
      <c r="G96" s="325" t="s">
        <v>2437</v>
      </c>
      <c r="H96" s="9">
        <v>50</v>
      </c>
      <c r="N96" s="8">
        <v>1027</v>
      </c>
      <c r="P96" s="317">
        <v>70</v>
      </c>
      <c r="R96" s="21">
        <v>38051.172222222223</v>
      </c>
      <c r="S96" s="21">
        <v>38051.313194444447</v>
      </c>
      <c r="T96">
        <v>11.8849</v>
      </c>
      <c r="U96">
        <v>107.3331</v>
      </c>
      <c r="V96" s="94">
        <f t="shared" si="15"/>
        <v>1026.85536</v>
      </c>
      <c r="W96" s="103"/>
      <c r="X96" s="21">
        <v>38051.169444444444</v>
      </c>
      <c r="Y96" s="21">
        <v>38052.449305555558</v>
      </c>
      <c r="Z96" s="319">
        <v>28.771000000000001</v>
      </c>
      <c r="AA96" s="319">
        <v>107.3331</v>
      </c>
      <c r="AB96" s="320">
        <f t="shared" si="11"/>
        <v>2485.8144000000002</v>
      </c>
      <c r="AD96" s="61">
        <f t="shared" si="22"/>
        <v>1458.8144000000002</v>
      </c>
      <c r="AM96" s="9">
        <v>1027</v>
      </c>
      <c r="AN96" s="9">
        <f t="shared" si="12"/>
        <v>1026.85536</v>
      </c>
      <c r="AO96" s="61">
        <f t="shared" si="17"/>
        <v>2485.8144000000002</v>
      </c>
      <c r="AQ96" s="61">
        <f t="shared" si="18"/>
        <v>-0.14463999999998123</v>
      </c>
      <c r="AR96" s="61">
        <f t="shared" si="19"/>
        <v>1458.9590400000002</v>
      </c>
      <c r="AS96" s="89">
        <f t="shared" si="13"/>
        <v>0.14097222222335404</v>
      </c>
      <c r="AT96" s="89">
        <f t="shared" si="20"/>
        <v>1.2798611111138598</v>
      </c>
      <c r="AU96" s="89">
        <f t="shared" si="21"/>
        <v>1.1388888888905058</v>
      </c>
    </row>
    <row r="97" spans="1:47" x14ac:dyDescent="0.2">
      <c r="A97" s="9" t="s">
        <v>2075</v>
      </c>
      <c r="B97" s="285">
        <f t="shared" si="14"/>
        <v>3</v>
      </c>
      <c r="C97" s="285"/>
      <c r="D97" s="16">
        <v>38053.585416666669</v>
      </c>
      <c r="E97" s="16"/>
      <c r="F97" s="19" t="s">
        <v>2438</v>
      </c>
      <c r="G97" s="325" t="s">
        <v>2439</v>
      </c>
      <c r="H97" s="9">
        <v>50</v>
      </c>
      <c r="L97" s="9">
        <v>2.6</v>
      </c>
      <c r="P97" s="317">
        <v>253</v>
      </c>
      <c r="R97" s="21">
        <v>38053.585416666669</v>
      </c>
      <c r="S97" s="21">
        <v>38053.585416666669</v>
      </c>
      <c r="T97" t="s">
        <v>428</v>
      </c>
      <c r="U97" t="s">
        <v>428</v>
      </c>
      <c r="V97" s="94" t="e">
        <f t="shared" si="15"/>
        <v>#VALUE!</v>
      </c>
      <c r="W97" s="103"/>
      <c r="X97" s="21">
        <v>38052.449305555558</v>
      </c>
      <c r="Y97" s="21">
        <v>38056.807638888888</v>
      </c>
      <c r="Z97" s="319">
        <v>9.0055999999999994</v>
      </c>
      <c r="AA97" s="319">
        <v>4.0697999999999999</v>
      </c>
      <c r="AB97" s="320">
        <f t="shared" si="11"/>
        <v>778.08384000000001</v>
      </c>
      <c r="AD97" s="61">
        <f t="shared" si="22"/>
        <v>778.08384000000001</v>
      </c>
      <c r="AN97" s="9" t="e">
        <f t="shared" si="12"/>
        <v>#VALUE!</v>
      </c>
      <c r="AO97" s="61">
        <f t="shared" si="17"/>
        <v>778.08384000000001</v>
      </c>
      <c r="AQ97" s="61" t="e">
        <f t="shared" si="18"/>
        <v>#VALUE!</v>
      </c>
      <c r="AR97" s="61" t="e">
        <f t="shared" si="19"/>
        <v>#VALUE!</v>
      </c>
      <c r="AS97" s="89">
        <f t="shared" si="13"/>
        <v>0</v>
      </c>
      <c r="AT97" s="89">
        <f t="shared" si="20"/>
        <v>4.3583333333299379</v>
      </c>
      <c r="AU97" s="89">
        <f t="shared" si="21"/>
        <v>4.3583333333299379</v>
      </c>
    </row>
    <row r="98" spans="1:47" x14ac:dyDescent="0.2">
      <c r="A98" s="9" t="s">
        <v>2075</v>
      </c>
      <c r="B98" s="285">
        <f t="shared" si="14"/>
        <v>3</v>
      </c>
      <c r="C98" s="285"/>
      <c r="D98" s="16">
        <v>38060.030555555553</v>
      </c>
      <c r="E98" s="16">
        <v>38061.206250000003</v>
      </c>
      <c r="F98" s="19" t="s">
        <v>2440</v>
      </c>
      <c r="G98" s="325" t="s">
        <v>2441</v>
      </c>
      <c r="H98" s="9">
        <v>50</v>
      </c>
      <c r="N98" s="8">
        <v>252</v>
      </c>
      <c r="P98" s="317">
        <v>433</v>
      </c>
      <c r="R98" s="21">
        <v>38060.030555555553</v>
      </c>
      <c r="S98" s="21">
        <v>38061.206250000003</v>
      </c>
      <c r="T98">
        <v>2.9140999999999999</v>
      </c>
      <c r="U98">
        <v>6.4352</v>
      </c>
      <c r="V98" s="94">
        <f t="shared" si="15"/>
        <v>251.77823999999998</v>
      </c>
      <c r="W98" s="103"/>
      <c r="X98" s="21">
        <v>38056.807638888888</v>
      </c>
      <c r="Y98" s="21">
        <v>38061.508333333331</v>
      </c>
      <c r="Z98" s="319">
        <v>6.5724</v>
      </c>
      <c r="AA98" s="319">
        <v>6.4352</v>
      </c>
      <c r="AB98" s="320">
        <f t="shared" si="11"/>
        <v>567.85536000000002</v>
      </c>
      <c r="AD98" s="61">
        <f t="shared" si="22"/>
        <v>315.85536000000002</v>
      </c>
      <c r="AM98" s="9">
        <v>252</v>
      </c>
      <c r="AN98" s="9">
        <f t="shared" si="12"/>
        <v>251.77823999999998</v>
      </c>
      <c r="AO98" s="61">
        <f t="shared" si="17"/>
        <v>567.85536000000002</v>
      </c>
      <c r="AQ98" s="61">
        <f t="shared" si="18"/>
        <v>-0.2217600000000175</v>
      </c>
      <c r="AR98" s="61">
        <f t="shared" si="19"/>
        <v>316.07712000000004</v>
      </c>
      <c r="AS98" s="89">
        <f t="shared" si="13"/>
        <v>1.1756944444496185</v>
      </c>
      <c r="AT98" s="89">
        <f t="shared" si="20"/>
        <v>4.7006944444437977</v>
      </c>
      <c r="AU98" s="89">
        <f t="shared" si="21"/>
        <v>3.5249999999941792</v>
      </c>
    </row>
    <row r="99" spans="1:47" x14ac:dyDescent="0.2">
      <c r="A99" s="9" t="s">
        <v>2075</v>
      </c>
      <c r="B99" s="285">
        <f t="shared" si="14"/>
        <v>3</v>
      </c>
      <c r="C99" s="285"/>
      <c r="D99" s="16">
        <v>38061.810416666667</v>
      </c>
      <c r="E99" s="16">
        <v>38070.545138888891</v>
      </c>
      <c r="F99" s="19" t="s">
        <v>2442</v>
      </c>
      <c r="G99" s="325" t="s">
        <v>2443</v>
      </c>
      <c r="H99" s="9">
        <v>50</v>
      </c>
      <c r="N99" s="8">
        <v>976.8</v>
      </c>
      <c r="P99" s="317">
        <v>1510</v>
      </c>
      <c r="R99" s="21">
        <v>38061.810416666667</v>
      </c>
      <c r="S99" s="21">
        <v>38070.545138888891</v>
      </c>
      <c r="T99">
        <v>11.305099999999999</v>
      </c>
      <c r="U99">
        <v>4.0697999999999999</v>
      </c>
      <c r="V99" s="94">
        <f t="shared" si="15"/>
        <v>976.76063999999985</v>
      </c>
      <c r="W99" s="103"/>
      <c r="X99" s="21">
        <v>38061.508333333331</v>
      </c>
      <c r="Y99" s="21">
        <v>38070.893055555556</v>
      </c>
      <c r="Z99" s="319">
        <v>12.001099999999999</v>
      </c>
      <c r="AA99" s="319">
        <v>4.0697999999999999</v>
      </c>
      <c r="AB99" s="320">
        <f t="shared" si="11"/>
        <v>1036.8950399999999</v>
      </c>
      <c r="AD99" s="61">
        <f t="shared" si="22"/>
        <v>60.095039999999926</v>
      </c>
      <c r="AM99" s="9">
        <v>976.8</v>
      </c>
      <c r="AN99" s="9">
        <f t="shared" si="12"/>
        <v>976.76063999999985</v>
      </c>
      <c r="AO99" s="61">
        <f t="shared" si="17"/>
        <v>1036.8950399999999</v>
      </c>
      <c r="AQ99" s="61">
        <f t="shared" si="18"/>
        <v>-3.9360000000101536E-2</v>
      </c>
      <c r="AR99" s="61">
        <f t="shared" si="19"/>
        <v>60.134400000000028</v>
      </c>
      <c r="AS99" s="89">
        <f t="shared" si="13"/>
        <v>8.734722222223354</v>
      </c>
      <c r="AT99" s="89">
        <f t="shared" si="20"/>
        <v>9.3847222222248092</v>
      </c>
      <c r="AU99" s="89">
        <f t="shared" si="21"/>
        <v>0.65000000000145519</v>
      </c>
    </row>
    <row r="100" spans="1:47" x14ac:dyDescent="0.2">
      <c r="A100" s="9" t="s">
        <v>2075</v>
      </c>
      <c r="B100" s="285">
        <f t="shared" si="14"/>
        <v>3</v>
      </c>
      <c r="C100" s="285"/>
      <c r="D100" s="16">
        <v>38071.240972222222</v>
      </c>
      <c r="E100" s="16">
        <v>38072.468055555553</v>
      </c>
      <c r="F100" s="19" t="s">
        <v>2446</v>
      </c>
      <c r="G100" s="325" t="s">
        <v>2447</v>
      </c>
      <c r="H100" s="9">
        <v>50</v>
      </c>
      <c r="N100" s="8">
        <v>1279</v>
      </c>
      <c r="P100" s="317">
        <v>165</v>
      </c>
      <c r="R100" s="21">
        <v>38071.240972222222</v>
      </c>
      <c r="S100" s="21">
        <v>38072.468055555553</v>
      </c>
      <c r="T100">
        <v>14.807499999999999</v>
      </c>
      <c r="U100">
        <v>64.515699999999995</v>
      </c>
      <c r="V100" s="94">
        <f t="shared" si="15"/>
        <v>1279.3679999999997</v>
      </c>
      <c r="W100" s="103"/>
      <c r="X100" s="21">
        <v>38070.893055555556</v>
      </c>
      <c r="Y100" s="21">
        <v>38072.599305555559</v>
      </c>
      <c r="Z100" s="319">
        <v>15.8042</v>
      </c>
      <c r="AA100" s="319">
        <v>64.515699999999995</v>
      </c>
      <c r="AB100" s="320">
        <f t="shared" si="11"/>
        <v>1365.4828799999998</v>
      </c>
      <c r="AD100" s="61">
        <f t="shared" si="22"/>
        <v>86.482879999999795</v>
      </c>
      <c r="AM100" s="9">
        <v>1279</v>
      </c>
      <c r="AN100" s="9">
        <f t="shared" si="12"/>
        <v>1279.3679999999997</v>
      </c>
      <c r="AO100" s="61">
        <f t="shared" si="17"/>
        <v>1365.4828799999998</v>
      </c>
      <c r="AQ100" s="61">
        <f t="shared" si="18"/>
        <v>0.36799999999971078</v>
      </c>
      <c r="AR100" s="61">
        <f t="shared" si="19"/>
        <v>86.114880000000085</v>
      </c>
      <c r="AS100" s="89">
        <f t="shared" si="13"/>
        <v>1.2270833333313931</v>
      </c>
      <c r="AT100" s="89">
        <f t="shared" si="20"/>
        <v>1.7062500000029104</v>
      </c>
      <c r="AU100" s="89">
        <f t="shared" si="21"/>
        <v>0.47916666667151731</v>
      </c>
    </row>
    <row r="101" spans="1:47" x14ac:dyDescent="0.2">
      <c r="A101" s="9" t="s">
        <v>2075</v>
      </c>
      <c r="B101" s="285">
        <f t="shared" si="14"/>
        <v>3</v>
      </c>
      <c r="C101" s="285"/>
      <c r="D101" s="16">
        <v>38072.730555555558</v>
      </c>
      <c r="E101" s="16">
        <v>38080.490972222222</v>
      </c>
      <c r="F101" s="19" t="s">
        <v>2448</v>
      </c>
      <c r="G101" s="325" t="s">
        <v>2449</v>
      </c>
      <c r="H101" s="9">
        <v>50</v>
      </c>
      <c r="N101" s="8">
        <v>3245</v>
      </c>
      <c r="P101" s="317">
        <v>124</v>
      </c>
      <c r="R101" s="21">
        <v>38072.730555555558</v>
      </c>
      <c r="S101" s="21">
        <v>38080.490972222222</v>
      </c>
      <c r="T101">
        <v>37.5623</v>
      </c>
      <c r="U101">
        <v>113</v>
      </c>
      <c r="V101" s="94">
        <f t="shared" si="15"/>
        <v>3245.3827199999996</v>
      </c>
      <c r="W101" s="103"/>
      <c r="X101" s="21">
        <v>38072.599305555559</v>
      </c>
      <c r="Y101" s="21">
        <v>38081.291666666664</v>
      </c>
      <c r="Z101" s="319">
        <v>38.9206</v>
      </c>
      <c r="AA101" s="319">
        <v>113</v>
      </c>
      <c r="AB101" s="320">
        <f t="shared" si="11"/>
        <v>3362.7398399999997</v>
      </c>
      <c r="AD101" s="61">
        <f t="shared" si="22"/>
        <v>117.73983999999973</v>
      </c>
      <c r="AM101" s="9">
        <v>3245</v>
      </c>
      <c r="AN101" s="9">
        <f t="shared" si="12"/>
        <v>3245.3827199999996</v>
      </c>
      <c r="AO101" s="61">
        <f t="shared" si="17"/>
        <v>3362.7398399999997</v>
      </c>
      <c r="AQ101" s="61">
        <f t="shared" si="18"/>
        <v>0.38271999999960826</v>
      </c>
      <c r="AR101" s="61">
        <f t="shared" si="19"/>
        <v>117.35712000000012</v>
      </c>
      <c r="AS101" s="89">
        <f t="shared" si="13"/>
        <v>7.7604166666642413</v>
      </c>
      <c r="AT101" s="89">
        <f t="shared" si="20"/>
        <v>8.6923611111051287</v>
      </c>
      <c r="AU101" s="89">
        <f t="shared" si="21"/>
        <v>0.93194444444088731</v>
      </c>
    </row>
    <row r="102" spans="1:47" x14ac:dyDescent="0.2">
      <c r="A102" s="9" t="s">
        <v>2075</v>
      </c>
      <c r="B102" s="285">
        <f t="shared" si="14"/>
        <v>4</v>
      </c>
      <c r="C102" s="285"/>
      <c r="D102" s="16">
        <v>38082.092361111114</v>
      </c>
      <c r="E102" s="16">
        <v>38087.263888888891</v>
      </c>
      <c r="F102" s="19" t="s">
        <v>2450</v>
      </c>
      <c r="G102" s="325" t="s">
        <v>2451</v>
      </c>
      <c r="H102" s="9">
        <v>50</v>
      </c>
      <c r="N102" s="8">
        <v>421</v>
      </c>
      <c r="P102" s="317">
        <v>248</v>
      </c>
      <c r="R102" s="21">
        <v>38082.092361111114</v>
      </c>
      <c r="S102" s="21">
        <v>38087.263888888891</v>
      </c>
      <c r="T102">
        <v>4.8716999999999997</v>
      </c>
      <c r="U102">
        <v>1.7645</v>
      </c>
      <c r="V102" s="94">
        <f t="shared" si="15"/>
        <v>420.91487999999998</v>
      </c>
      <c r="W102" s="103"/>
      <c r="X102" s="21">
        <v>38081.291666666664</v>
      </c>
      <c r="Y102" s="21">
        <v>38090.697222222225</v>
      </c>
      <c r="Z102" s="319">
        <v>8.0571999999999999</v>
      </c>
      <c r="AA102" s="319">
        <v>1.7645</v>
      </c>
      <c r="AB102" s="320">
        <f t="shared" si="11"/>
        <v>696.14208000000008</v>
      </c>
      <c r="AD102" s="61">
        <f t="shared" si="22"/>
        <v>275.14208000000008</v>
      </c>
      <c r="AM102" s="9">
        <v>421</v>
      </c>
      <c r="AN102" s="9">
        <f t="shared" si="12"/>
        <v>420.91487999999998</v>
      </c>
      <c r="AO102" s="61">
        <f t="shared" si="17"/>
        <v>696.14208000000008</v>
      </c>
      <c r="AQ102" s="61">
        <f t="shared" si="18"/>
        <v>-8.5120000000017626E-2</v>
      </c>
      <c r="AR102" s="61">
        <f t="shared" si="19"/>
        <v>275.2272000000001</v>
      </c>
      <c r="AS102" s="89">
        <f t="shared" si="13"/>
        <v>5.171527777776646</v>
      </c>
      <c r="AT102" s="89">
        <f t="shared" si="20"/>
        <v>9.4055555555605679</v>
      </c>
      <c r="AU102" s="89">
        <f t="shared" si="21"/>
        <v>4.2340277777839219</v>
      </c>
    </row>
    <row r="103" spans="1:47" x14ac:dyDescent="0.2">
      <c r="A103" s="9" t="s">
        <v>2075</v>
      </c>
      <c r="B103" s="285">
        <f t="shared" si="14"/>
        <v>4</v>
      </c>
      <c r="C103" s="285"/>
      <c r="D103" s="16">
        <v>38094.131249999999</v>
      </c>
      <c r="E103" s="16">
        <v>38094.413888888892</v>
      </c>
      <c r="F103" s="19" t="s">
        <v>2452</v>
      </c>
      <c r="G103" s="325" t="s">
        <v>2453</v>
      </c>
      <c r="H103" s="9">
        <v>50</v>
      </c>
      <c r="N103" s="8">
        <v>273</v>
      </c>
      <c r="P103" s="317">
        <v>182</v>
      </c>
      <c r="R103" s="21">
        <v>38094.131249999999</v>
      </c>
      <c r="S103" s="21">
        <v>38094.413888888892</v>
      </c>
      <c r="T103">
        <v>3.1587000000000001</v>
      </c>
      <c r="U103">
        <v>40</v>
      </c>
      <c r="V103" s="94">
        <f t="shared" si="15"/>
        <v>272.91167999999999</v>
      </c>
      <c r="W103" s="103"/>
      <c r="X103" s="21">
        <v>38090.697222222225</v>
      </c>
      <c r="Y103" s="21">
        <v>38095.852777777778</v>
      </c>
      <c r="Z103" s="319">
        <v>6.3413000000000004</v>
      </c>
      <c r="AA103" s="319">
        <v>40</v>
      </c>
      <c r="AB103" s="320">
        <f t="shared" si="11"/>
        <v>547.88832000000002</v>
      </c>
      <c r="AD103" s="61">
        <f t="shared" si="22"/>
        <v>274.88832000000002</v>
      </c>
      <c r="AM103" s="9">
        <v>273</v>
      </c>
      <c r="AN103" s="9">
        <f t="shared" si="12"/>
        <v>272.91167999999999</v>
      </c>
      <c r="AO103" s="61">
        <f t="shared" si="17"/>
        <v>547.88832000000002</v>
      </c>
      <c r="AQ103" s="61">
        <f t="shared" si="18"/>
        <v>-8.8320000000010168E-2</v>
      </c>
      <c r="AR103" s="61">
        <f t="shared" si="19"/>
        <v>274.97664000000003</v>
      </c>
      <c r="AS103" s="89">
        <f t="shared" si="13"/>
        <v>0.28263888889341615</v>
      </c>
      <c r="AT103" s="89">
        <f t="shared" si="20"/>
        <v>5.1555555555532919</v>
      </c>
      <c r="AU103" s="89">
        <f t="shared" si="21"/>
        <v>4.8729166666598758</v>
      </c>
    </row>
    <row r="104" spans="1:47" x14ac:dyDescent="0.2">
      <c r="A104" s="9" t="s">
        <v>2075</v>
      </c>
      <c r="B104" s="285">
        <f t="shared" si="14"/>
        <v>4</v>
      </c>
      <c r="C104" s="285"/>
      <c r="D104" s="16">
        <v>38097.291666666664</v>
      </c>
      <c r="E104" s="16">
        <v>38098.334027777775</v>
      </c>
      <c r="F104" s="19" t="s">
        <v>2454</v>
      </c>
      <c r="G104" s="325" t="s">
        <v>2455</v>
      </c>
      <c r="H104" s="9">
        <v>50</v>
      </c>
      <c r="N104" s="8">
        <v>1360</v>
      </c>
      <c r="P104" s="317">
        <v>76</v>
      </c>
      <c r="R104" s="21">
        <v>38097.291666666664</v>
      </c>
      <c r="S104" s="21">
        <v>38098.334027777775</v>
      </c>
      <c r="T104">
        <v>15.744199999999999</v>
      </c>
      <c r="U104">
        <v>90.091399999999993</v>
      </c>
      <c r="V104" s="94">
        <f t="shared" si="15"/>
        <v>1360.2988799999998</v>
      </c>
      <c r="W104" s="103"/>
      <c r="X104" s="21">
        <v>38095.852777777778</v>
      </c>
      <c r="Y104" s="21">
        <v>38100.131944444445</v>
      </c>
      <c r="Z104" s="319">
        <v>19.7805</v>
      </c>
      <c r="AA104" s="319">
        <v>90.091399999999993</v>
      </c>
      <c r="AB104" s="320">
        <f t="shared" si="11"/>
        <v>1709.0351999999998</v>
      </c>
      <c r="AD104" s="61">
        <f t="shared" si="22"/>
        <v>349.0351999999998</v>
      </c>
      <c r="AM104" s="9">
        <v>1360</v>
      </c>
      <c r="AN104" s="9">
        <f t="shared" si="12"/>
        <v>1360.2988799999998</v>
      </c>
      <c r="AO104" s="61">
        <f t="shared" si="17"/>
        <v>1709.0351999999998</v>
      </c>
      <c r="AQ104" s="61">
        <f t="shared" si="18"/>
        <v>0.2988799999998264</v>
      </c>
      <c r="AR104" s="61">
        <f t="shared" si="19"/>
        <v>348.73631999999998</v>
      </c>
      <c r="AS104" s="89">
        <f t="shared" si="13"/>
        <v>1.0423611111109494</v>
      </c>
      <c r="AT104" s="89">
        <f t="shared" si="20"/>
        <v>4.2791666666671517</v>
      </c>
      <c r="AU104" s="89">
        <f t="shared" si="21"/>
        <v>3.2368055555562023</v>
      </c>
    </row>
    <row r="105" spans="1:47" x14ac:dyDescent="0.2">
      <c r="A105" s="9" t="s">
        <v>2075</v>
      </c>
      <c r="B105" s="285">
        <f t="shared" si="14"/>
        <v>4</v>
      </c>
      <c r="C105" s="285"/>
      <c r="D105" s="16">
        <v>38101.930555555555</v>
      </c>
      <c r="E105" s="16">
        <v>38102.842361111114</v>
      </c>
      <c r="F105" s="19" t="s">
        <v>2456</v>
      </c>
      <c r="G105" s="325" t="s">
        <v>2457</v>
      </c>
      <c r="H105" s="9">
        <v>50</v>
      </c>
      <c r="N105" s="8">
        <v>536</v>
      </c>
      <c r="P105" s="317">
        <v>94</v>
      </c>
      <c r="R105" s="21">
        <v>38101.930555555555</v>
      </c>
      <c r="S105" s="21">
        <v>38102.842361111114</v>
      </c>
      <c r="T105">
        <v>6.2031000000000001</v>
      </c>
      <c r="U105">
        <v>23.43</v>
      </c>
      <c r="V105" s="94">
        <f t="shared" si="15"/>
        <v>535.94783999999993</v>
      </c>
      <c r="W105" s="103"/>
      <c r="X105" s="21">
        <v>38100.131944444445</v>
      </c>
      <c r="Y105" s="21">
        <v>38109.372916666667</v>
      </c>
      <c r="Z105" s="319">
        <v>15.038500000000001</v>
      </c>
      <c r="AA105" s="319">
        <v>23.43</v>
      </c>
      <c r="AB105" s="320">
        <f t="shared" si="11"/>
        <v>1299.3264000000001</v>
      </c>
      <c r="AD105" s="61">
        <f t="shared" si="22"/>
        <v>763.32640000000015</v>
      </c>
      <c r="AM105" s="9">
        <v>536</v>
      </c>
      <c r="AN105" s="9">
        <f t="shared" si="12"/>
        <v>535.94783999999993</v>
      </c>
      <c r="AO105" s="61">
        <f t="shared" si="17"/>
        <v>1299.3264000000001</v>
      </c>
      <c r="AQ105" s="61">
        <f t="shared" si="18"/>
        <v>-5.2160000000071705E-2</v>
      </c>
      <c r="AR105" s="61">
        <f t="shared" si="19"/>
        <v>763.37856000000022</v>
      </c>
      <c r="AS105" s="89">
        <f t="shared" si="13"/>
        <v>0.91180555555911269</v>
      </c>
      <c r="AT105" s="89">
        <f t="shared" si="20"/>
        <v>9.2409722222218988</v>
      </c>
      <c r="AU105" s="89">
        <f t="shared" si="21"/>
        <v>8.3291666666627862</v>
      </c>
    </row>
    <row r="106" spans="1:47" x14ac:dyDescent="0.2">
      <c r="A106" s="9" t="s">
        <v>2075</v>
      </c>
      <c r="B106" s="285">
        <f t="shared" si="14"/>
        <v>5</v>
      </c>
      <c r="C106" s="285"/>
      <c r="D106" s="16">
        <v>38115.90347222222</v>
      </c>
      <c r="E106" s="16">
        <v>38120.504166666666</v>
      </c>
      <c r="F106" s="19" t="s">
        <v>2458</v>
      </c>
      <c r="G106" s="325" t="s">
        <v>2459</v>
      </c>
      <c r="H106" s="9">
        <v>50</v>
      </c>
      <c r="N106" s="8">
        <v>3485</v>
      </c>
      <c r="P106" s="317">
        <v>72</v>
      </c>
      <c r="R106" s="21">
        <v>38115.90347222222</v>
      </c>
      <c r="S106" s="21">
        <v>38120.504166666666</v>
      </c>
      <c r="T106">
        <v>40.330399999999997</v>
      </c>
      <c r="U106">
        <v>108.2676</v>
      </c>
      <c r="V106" s="94">
        <f t="shared" si="15"/>
        <v>3484.5465599999998</v>
      </c>
      <c r="W106" s="103"/>
      <c r="X106" s="21">
        <v>38109.372916666667</v>
      </c>
      <c r="Y106" s="21">
        <v>38127.611805555556</v>
      </c>
      <c r="Z106" s="319">
        <v>138.07980000000001</v>
      </c>
      <c r="AA106" s="319">
        <v>208.4263</v>
      </c>
      <c r="AB106" s="320">
        <f t="shared" si="11"/>
        <v>11930.094720000001</v>
      </c>
      <c r="AD106" s="61">
        <f t="shared" si="22"/>
        <v>8445.094720000001</v>
      </c>
      <c r="AM106" s="9">
        <v>3485</v>
      </c>
      <c r="AN106" s="9">
        <f t="shared" si="12"/>
        <v>3484.5465599999998</v>
      </c>
      <c r="AO106" s="61">
        <f t="shared" si="17"/>
        <v>11930.094720000001</v>
      </c>
      <c r="AQ106" s="61">
        <f t="shared" si="18"/>
        <v>-0.45344000000022788</v>
      </c>
      <c r="AR106" s="61">
        <f t="shared" si="19"/>
        <v>8445.5481600000021</v>
      </c>
      <c r="AS106" s="89">
        <f t="shared" si="13"/>
        <v>4.6006944444452529</v>
      </c>
      <c r="AT106" s="89">
        <f t="shared" si="20"/>
        <v>18.238888888889051</v>
      </c>
      <c r="AU106" s="89">
        <f t="shared" si="21"/>
        <v>13.638194444443798</v>
      </c>
    </row>
    <row r="107" spans="1:47" x14ac:dyDescent="0.2">
      <c r="A107" s="9" t="s">
        <v>2075</v>
      </c>
      <c r="B107" s="285">
        <f t="shared" si="14"/>
        <v>5</v>
      </c>
      <c r="C107" s="285"/>
      <c r="D107" s="16">
        <v>38134.719444444447</v>
      </c>
      <c r="E107" s="16"/>
      <c r="F107" s="19" t="s">
        <v>2460</v>
      </c>
      <c r="G107" s="326" t="s">
        <v>431</v>
      </c>
      <c r="H107" s="9">
        <v>70</v>
      </c>
      <c r="L107" s="9">
        <v>1.7</v>
      </c>
      <c r="P107" s="317">
        <v>58</v>
      </c>
      <c r="R107" s="21">
        <v>38134.719444444447</v>
      </c>
      <c r="S107" s="21">
        <v>38134.719444444447</v>
      </c>
      <c r="T107" t="s">
        <v>428</v>
      </c>
      <c r="U107" t="s">
        <v>428</v>
      </c>
      <c r="V107" s="94" t="e">
        <f t="shared" si="15"/>
        <v>#VALUE!</v>
      </c>
      <c r="W107" s="103"/>
      <c r="X107" s="21">
        <v>38127.611805555556</v>
      </c>
      <c r="Y107" s="21">
        <v>38134.719444444447</v>
      </c>
      <c r="Z107" s="319">
        <v>120.3142</v>
      </c>
      <c r="AA107" s="319">
        <v>139.20740000000001</v>
      </c>
      <c r="AB107" s="320">
        <f t="shared" si="11"/>
        <v>10395.146879999998</v>
      </c>
      <c r="AD107" s="61">
        <f t="shared" si="22"/>
        <v>10395.146879999998</v>
      </c>
      <c r="AN107" s="9" t="e">
        <f t="shared" si="12"/>
        <v>#VALUE!</v>
      </c>
      <c r="AO107" s="61">
        <f t="shared" si="17"/>
        <v>10395.146879999998</v>
      </c>
      <c r="AQ107" s="61" t="e">
        <f t="shared" si="18"/>
        <v>#VALUE!</v>
      </c>
      <c r="AR107" s="61" t="e">
        <f t="shared" si="19"/>
        <v>#VALUE!</v>
      </c>
      <c r="AS107" s="89">
        <f t="shared" si="13"/>
        <v>0</v>
      </c>
      <c r="AT107" s="89">
        <f t="shared" si="20"/>
        <v>7.1076388888905058</v>
      </c>
      <c r="AU107" s="89">
        <f t="shared" si="21"/>
        <v>7.1076388888905058</v>
      </c>
    </row>
    <row r="108" spans="1:47" x14ac:dyDescent="0.2">
      <c r="B108" s="285">
        <f t="shared" si="14"/>
        <v>1</v>
      </c>
      <c r="C108" s="285"/>
      <c r="D108" s="16"/>
      <c r="E108" s="16"/>
      <c r="V108" s="94">
        <f t="shared" si="15"/>
        <v>0</v>
      </c>
      <c r="W108" s="94"/>
      <c r="AB108" s="320">
        <f t="shared" si="11"/>
        <v>0</v>
      </c>
      <c r="AD108" s="61">
        <f t="shared" si="22"/>
        <v>0</v>
      </c>
      <c r="AN108" s="9">
        <f t="shared" si="12"/>
        <v>0</v>
      </c>
      <c r="AO108" s="61">
        <f t="shared" si="17"/>
        <v>0</v>
      </c>
      <c r="AQ108" s="61">
        <f t="shared" si="18"/>
        <v>0</v>
      </c>
      <c r="AR108" s="61">
        <f t="shared" si="19"/>
        <v>0</v>
      </c>
      <c r="AS108" s="89">
        <f t="shared" si="13"/>
        <v>0</v>
      </c>
      <c r="AT108" s="89">
        <f t="shared" si="20"/>
        <v>0</v>
      </c>
      <c r="AU108" s="89">
        <f t="shared" si="21"/>
        <v>0</v>
      </c>
    </row>
    <row r="109" spans="1:47" x14ac:dyDescent="0.2">
      <c r="B109" s="285">
        <f t="shared" si="14"/>
        <v>1</v>
      </c>
      <c r="C109" s="285"/>
      <c r="D109" s="16"/>
      <c r="E109" s="16"/>
      <c r="V109" s="94">
        <f t="shared" si="15"/>
        <v>0</v>
      </c>
      <c r="W109" s="94"/>
      <c r="AB109" s="320">
        <f t="shared" si="11"/>
        <v>0</v>
      </c>
      <c r="AD109" s="61">
        <f t="shared" si="22"/>
        <v>0</v>
      </c>
      <c r="AN109" s="9">
        <f t="shared" si="12"/>
        <v>0</v>
      </c>
      <c r="AO109" s="61">
        <f t="shared" si="17"/>
        <v>0</v>
      </c>
      <c r="AQ109" s="61">
        <f t="shared" si="18"/>
        <v>0</v>
      </c>
      <c r="AR109" s="61">
        <f t="shared" si="19"/>
        <v>0</v>
      </c>
      <c r="AS109" s="89">
        <f t="shared" si="13"/>
        <v>0</v>
      </c>
      <c r="AT109" s="89">
        <f t="shared" si="20"/>
        <v>0</v>
      </c>
      <c r="AU109" s="89">
        <f t="shared" si="21"/>
        <v>0</v>
      </c>
    </row>
    <row r="110" spans="1:47" x14ac:dyDescent="0.2">
      <c r="B110" s="285">
        <f t="shared" si="14"/>
        <v>1</v>
      </c>
      <c r="C110" s="285"/>
      <c r="D110" s="16"/>
      <c r="E110" s="16"/>
      <c r="V110" s="94">
        <f t="shared" si="15"/>
        <v>0</v>
      </c>
      <c r="W110" s="94"/>
      <c r="AB110" s="320">
        <f t="shared" si="11"/>
        <v>0</v>
      </c>
      <c r="AD110" s="61">
        <f t="shared" si="22"/>
        <v>0</v>
      </c>
      <c r="AN110" s="9">
        <f t="shared" si="12"/>
        <v>0</v>
      </c>
      <c r="AO110" s="61">
        <f t="shared" si="17"/>
        <v>0</v>
      </c>
      <c r="AQ110" s="61">
        <f t="shared" si="18"/>
        <v>0</v>
      </c>
      <c r="AR110" s="61">
        <f t="shared" si="19"/>
        <v>0</v>
      </c>
      <c r="AS110" s="89">
        <f t="shared" si="13"/>
        <v>0</v>
      </c>
      <c r="AT110" s="89">
        <f t="shared" si="20"/>
        <v>0</v>
      </c>
      <c r="AU110" s="89">
        <f t="shared" si="21"/>
        <v>0</v>
      </c>
    </row>
    <row r="111" spans="1:47" x14ac:dyDescent="0.2">
      <c r="B111" s="285">
        <f t="shared" si="14"/>
        <v>1</v>
      </c>
      <c r="C111" s="285"/>
      <c r="D111" s="16"/>
      <c r="E111" s="16"/>
      <c r="V111" s="94">
        <f t="shared" si="15"/>
        <v>0</v>
      </c>
      <c r="W111" s="94"/>
      <c r="AB111" s="320">
        <f t="shared" si="11"/>
        <v>0</v>
      </c>
      <c r="AD111" s="61">
        <f t="shared" si="22"/>
        <v>0</v>
      </c>
      <c r="AN111" s="9">
        <f t="shared" si="12"/>
        <v>0</v>
      </c>
      <c r="AO111" s="61">
        <f t="shared" si="17"/>
        <v>0</v>
      </c>
      <c r="AQ111" s="61">
        <f t="shared" si="18"/>
        <v>0</v>
      </c>
      <c r="AR111" s="61">
        <f t="shared" si="19"/>
        <v>0</v>
      </c>
      <c r="AS111" s="89">
        <f t="shared" si="13"/>
        <v>0</v>
      </c>
      <c r="AT111" s="89">
        <f t="shared" si="20"/>
        <v>0</v>
      </c>
      <c r="AU111" s="89">
        <f t="shared" si="21"/>
        <v>0</v>
      </c>
    </row>
    <row r="112" spans="1:47" x14ac:dyDescent="0.2">
      <c r="B112" s="285">
        <f t="shared" si="14"/>
        <v>1</v>
      </c>
      <c r="C112" s="285"/>
      <c r="D112" s="16"/>
      <c r="E112" s="16"/>
      <c r="V112" s="94">
        <f t="shared" si="15"/>
        <v>0</v>
      </c>
      <c r="W112" s="94"/>
      <c r="AB112" s="320">
        <f t="shared" si="11"/>
        <v>0</v>
      </c>
      <c r="AD112" s="61">
        <f t="shared" si="22"/>
        <v>0</v>
      </c>
      <c r="AN112" s="9">
        <f t="shared" si="12"/>
        <v>0</v>
      </c>
      <c r="AO112" s="61">
        <f t="shared" si="17"/>
        <v>0</v>
      </c>
      <c r="AQ112" s="61">
        <f t="shared" si="18"/>
        <v>0</v>
      </c>
      <c r="AR112" s="61">
        <f t="shared" si="19"/>
        <v>0</v>
      </c>
      <c r="AS112" s="89">
        <f t="shared" si="13"/>
        <v>0</v>
      </c>
      <c r="AT112" s="89">
        <f t="shared" si="20"/>
        <v>0</v>
      </c>
      <c r="AU112" s="89">
        <f t="shared" si="21"/>
        <v>0</v>
      </c>
    </row>
    <row r="113" spans="1:47" x14ac:dyDescent="0.2">
      <c r="B113" s="285">
        <f t="shared" si="14"/>
        <v>1</v>
      </c>
      <c r="C113" s="285"/>
      <c r="D113" s="16"/>
      <c r="E113" s="16"/>
      <c r="V113" s="94">
        <f t="shared" si="15"/>
        <v>0</v>
      </c>
      <c r="W113" s="94"/>
      <c r="AB113" s="320">
        <f t="shared" si="11"/>
        <v>0</v>
      </c>
      <c r="AD113" s="61">
        <f t="shared" si="22"/>
        <v>0</v>
      </c>
      <c r="AN113" s="9">
        <f t="shared" si="12"/>
        <v>0</v>
      </c>
      <c r="AO113" s="61">
        <f t="shared" si="17"/>
        <v>0</v>
      </c>
      <c r="AQ113" s="61">
        <f t="shared" si="18"/>
        <v>0</v>
      </c>
      <c r="AR113" s="61">
        <f t="shared" si="19"/>
        <v>0</v>
      </c>
      <c r="AS113" s="89">
        <f t="shared" si="13"/>
        <v>0</v>
      </c>
      <c r="AT113" s="89">
        <f t="shared" si="20"/>
        <v>0</v>
      </c>
      <c r="AU113" s="89">
        <f t="shared" si="21"/>
        <v>0</v>
      </c>
    </row>
    <row r="114" spans="1:47" x14ac:dyDescent="0.2">
      <c r="B114" s="285">
        <f t="shared" si="14"/>
        <v>1</v>
      </c>
      <c r="C114" s="285"/>
      <c r="D114" s="16"/>
      <c r="E114" s="16"/>
      <c r="V114" s="94">
        <f t="shared" si="15"/>
        <v>0</v>
      </c>
      <c r="W114" s="94"/>
      <c r="AB114" s="320">
        <f t="shared" si="11"/>
        <v>0</v>
      </c>
      <c r="AD114" s="61">
        <f t="shared" si="22"/>
        <v>0</v>
      </c>
      <c r="AN114" s="9">
        <f t="shared" si="12"/>
        <v>0</v>
      </c>
      <c r="AO114" s="61">
        <f t="shared" si="17"/>
        <v>0</v>
      </c>
      <c r="AQ114" s="61">
        <f t="shared" si="18"/>
        <v>0</v>
      </c>
      <c r="AR114" s="61">
        <f t="shared" si="19"/>
        <v>0</v>
      </c>
      <c r="AS114" s="89">
        <f t="shared" si="13"/>
        <v>0</v>
      </c>
      <c r="AT114" s="89">
        <f t="shared" si="20"/>
        <v>0</v>
      </c>
      <c r="AU114" s="89">
        <f t="shared" si="21"/>
        <v>0</v>
      </c>
    </row>
    <row r="115" spans="1:47" x14ac:dyDescent="0.2">
      <c r="B115" s="285">
        <f t="shared" si="14"/>
        <v>1</v>
      </c>
      <c r="C115" s="285"/>
      <c r="D115" s="16"/>
      <c r="E115" s="16"/>
      <c r="V115" s="94">
        <f t="shared" si="15"/>
        <v>0</v>
      </c>
      <c r="W115" s="94"/>
      <c r="AB115" s="320">
        <f t="shared" si="11"/>
        <v>0</v>
      </c>
      <c r="AD115" s="61">
        <f t="shared" si="22"/>
        <v>0</v>
      </c>
      <c r="AN115" s="9">
        <f t="shared" si="12"/>
        <v>0</v>
      </c>
      <c r="AO115" s="61">
        <f t="shared" si="17"/>
        <v>0</v>
      </c>
      <c r="AQ115" s="61">
        <f t="shared" si="18"/>
        <v>0</v>
      </c>
      <c r="AR115" s="61">
        <f t="shared" si="19"/>
        <v>0</v>
      </c>
      <c r="AS115" s="89">
        <f t="shared" si="13"/>
        <v>0</v>
      </c>
      <c r="AT115" s="89">
        <f t="shared" si="20"/>
        <v>0</v>
      </c>
      <c r="AU115" s="89">
        <f t="shared" si="21"/>
        <v>0</v>
      </c>
    </row>
    <row r="116" spans="1:47" x14ac:dyDescent="0.2">
      <c r="A116" s="9" t="s">
        <v>2075</v>
      </c>
      <c r="B116" s="285">
        <f t="shared" si="14"/>
        <v>11</v>
      </c>
      <c r="C116" s="285"/>
      <c r="D116" s="16">
        <v>38315.329861111109</v>
      </c>
      <c r="E116" s="16">
        <v>38318.3125</v>
      </c>
      <c r="F116" s="19">
        <v>502230</v>
      </c>
      <c r="G116" s="326" t="s">
        <v>2461</v>
      </c>
      <c r="H116" s="9">
        <v>50</v>
      </c>
      <c r="N116" s="8">
        <v>194.4</v>
      </c>
      <c r="P116" s="317">
        <v>97</v>
      </c>
      <c r="R116" s="21">
        <v>38315.329861111109</v>
      </c>
      <c r="S116" s="21">
        <v>38318.3125</v>
      </c>
      <c r="T116">
        <v>2.2507000000000001</v>
      </c>
      <c r="U116">
        <v>6.9650999999999996</v>
      </c>
      <c r="V116" s="94">
        <f t="shared" si="15"/>
        <v>194.46048000000002</v>
      </c>
      <c r="W116" s="103"/>
      <c r="X116" s="21">
        <v>38315.329861111109</v>
      </c>
      <c r="Y116" s="21">
        <v>38320.969444444447</v>
      </c>
      <c r="Z116" s="319">
        <v>8.1783000000000001</v>
      </c>
      <c r="AA116" s="319">
        <v>11.8209</v>
      </c>
      <c r="AB116" s="320">
        <f t="shared" si="11"/>
        <v>706.60511999999983</v>
      </c>
      <c r="AD116" s="61">
        <f t="shared" si="22"/>
        <v>512.20511999999985</v>
      </c>
      <c r="AM116" s="9">
        <v>194.4</v>
      </c>
      <c r="AN116" s="9">
        <f t="shared" si="12"/>
        <v>194.46048000000002</v>
      </c>
      <c r="AO116" s="61">
        <f t="shared" si="17"/>
        <v>706.60511999999983</v>
      </c>
      <c r="AQ116" s="61">
        <f t="shared" si="18"/>
        <v>6.0480000000012524E-2</v>
      </c>
      <c r="AR116" s="61">
        <f t="shared" si="19"/>
        <v>512.14463999999975</v>
      </c>
      <c r="AS116" s="89">
        <f t="shared" si="13"/>
        <v>2.9826388888905058</v>
      </c>
      <c r="AT116" s="89">
        <f t="shared" si="20"/>
        <v>5.6395833333372138</v>
      </c>
      <c r="AU116" s="89">
        <f t="shared" si="21"/>
        <v>2.6569444444467081</v>
      </c>
    </row>
    <row r="117" spans="1:47" x14ac:dyDescent="0.2">
      <c r="A117" s="9" t="s">
        <v>2075</v>
      </c>
      <c r="B117" s="285">
        <f t="shared" si="14"/>
        <v>12</v>
      </c>
      <c r="C117" s="285"/>
      <c r="D117" s="16">
        <v>38323.626388888886</v>
      </c>
      <c r="E117" s="16">
        <v>38327.447222222225</v>
      </c>
      <c r="F117" s="19" t="s">
        <v>2466</v>
      </c>
      <c r="G117" s="325" t="s">
        <v>2467</v>
      </c>
      <c r="H117" s="9">
        <v>50</v>
      </c>
      <c r="N117" s="8">
        <v>479.8</v>
      </c>
      <c r="P117" s="317">
        <v>714</v>
      </c>
      <c r="R117" s="21">
        <v>38323.626388888886</v>
      </c>
      <c r="S117" s="21">
        <v>38327.447222222225</v>
      </c>
      <c r="T117">
        <v>5.5529000000000002</v>
      </c>
      <c r="U117">
        <v>12.1759</v>
      </c>
      <c r="V117" s="94">
        <f t="shared" si="15"/>
        <v>479.77056000000005</v>
      </c>
      <c r="W117" s="103"/>
      <c r="X117" s="21">
        <v>38320.969444444447</v>
      </c>
      <c r="Y117" s="21">
        <v>38329.017361111109</v>
      </c>
      <c r="Z117" s="319">
        <v>24.995999999999999</v>
      </c>
      <c r="AA117" s="319">
        <v>53.4467</v>
      </c>
      <c r="AB117" s="320">
        <f t="shared" si="11"/>
        <v>2159.6544000000004</v>
      </c>
      <c r="AD117" s="61">
        <f t="shared" si="22"/>
        <v>1679.8544000000004</v>
      </c>
      <c r="AM117" s="9">
        <v>479.8</v>
      </c>
      <c r="AN117" s="9">
        <f t="shared" si="12"/>
        <v>479.77056000000005</v>
      </c>
      <c r="AO117" s="61">
        <f t="shared" si="17"/>
        <v>2159.6544000000004</v>
      </c>
      <c r="AQ117" s="61">
        <f t="shared" si="18"/>
        <v>-2.9439999999965494E-2</v>
      </c>
      <c r="AR117" s="61">
        <f t="shared" si="19"/>
        <v>1679.8838400000004</v>
      </c>
      <c r="AS117" s="89">
        <f t="shared" si="13"/>
        <v>3.820833333338669</v>
      </c>
      <c r="AT117" s="89">
        <f t="shared" si="20"/>
        <v>8.0479166666627862</v>
      </c>
      <c r="AU117" s="89">
        <f t="shared" si="21"/>
        <v>4.2270833333241171</v>
      </c>
    </row>
    <row r="118" spans="1:47" x14ac:dyDescent="0.2">
      <c r="A118" s="9" t="s">
        <v>2075</v>
      </c>
      <c r="B118" s="285">
        <f t="shared" si="14"/>
        <v>12</v>
      </c>
      <c r="C118" s="285"/>
      <c r="D118" s="16">
        <v>38330.587500000001</v>
      </c>
      <c r="E118" s="16">
        <v>38331.728472222225</v>
      </c>
      <c r="F118" s="19" t="s">
        <v>2468</v>
      </c>
      <c r="G118" s="325" t="s">
        <v>2469</v>
      </c>
      <c r="H118" s="9">
        <v>50</v>
      </c>
      <c r="N118" s="8">
        <v>376</v>
      </c>
      <c r="P118" s="317">
        <v>160</v>
      </c>
      <c r="R118" s="21">
        <v>38330.587500000001</v>
      </c>
      <c r="S118" s="21">
        <v>38331.728472222225</v>
      </c>
      <c r="T118">
        <v>4.3535000000000004</v>
      </c>
      <c r="U118">
        <v>21.920400000000001</v>
      </c>
      <c r="V118" s="94">
        <f t="shared" si="15"/>
        <v>376.14240000000001</v>
      </c>
      <c r="W118" s="103"/>
      <c r="X118" s="21">
        <v>38329.017361111109</v>
      </c>
      <c r="Y118" s="21">
        <v>38334.769444444442</v>
      </c>
      <c r="Z118" s="319">
        <v>13.360900000000001</v>
      </c>
      <c r="AA118" s="319">
        <v>21.920400000000001</v>
      </c>
      <c r="AB118" s="320">
        <f t="shared" si="11"/>
        <v>1154.38176</v>
      </c>
      <c r="AD118" s="61">
        <f t="shared" si="22"/>
        <v>778.38175999999999</v>
      </c>
      <c r="AM118" s="9">
        <v>376</v>
      </c>
      <c r="AN118" s="9">
        <f t="shared" si="12"/>
        <v>376.14240000000001</v>
      </c>
      <c r="AO118" s="61">
        <f t="shared" si="17"/>
        <v>1154.38176</v>
      </c>
      <c r="AQ118" s="61">
        <f t="shared" si="18"/>
        <v>0.14240000000000919</v>
      </c>
      <c r="AR118" s="61">
        <f t="shared" si="19"/>
        <v>778.23936000000003</v>
      </c>
      <c r="AS118" s="89">
        <f t="shared" si="13"/>
        <v>1.140972222223354</v>
      </c>
      <c r="AT118" s="89">
        <f t="shared" si="20"/>
        <v>5.7520833333328483</v>
      </c>
      <c r="AU118" s="89">
        <f t="shared" si="21"/>
        <v>4.6111111111094942</v>
      </c>
    </row>
    <row r="119" spans="1:47" x14ac:dyDescent="0.2">
      <c r="A119" s="9" t="s">
        <v>2075</v>
      </c>
      <c r="B119" s="285">
        <f t="shared" si="14"/>
        <v>12</v>
      </c>
      <c r="C119" s="285"/>
      <c r="D119" s="16">
        <v>38337.810416666667</v>
      </c>
      <c r="E119" s="16">
        <v>38342.506249999999</v>
      </c>
      <c r="F119" s="19" t="s">
        <v>2470</v>
      </c>
      <c r="G119" s="325" t="s">
        <v>2471</v>
      </c>
      <c r="H119" s="9">
        <v>50</v>
      </c>
      <c r="N119" s="8">
        <v>142.6</v>
      </c>
      <c r="P119" s="317">
        <v>150</v>
      </c>
      <c r="R119" s="21">
        <v>38337.810416666667</v>
      </c>
      <c r="S119" s="21">
        <v>38342.506249999999</v>
      </c>
      <c r="T119">
        <v>1.6504000000000001</v>
      </c>
      <c r="U119">
        <v>0.45379999999999998</v>
      </c>
      <c r="V119" s="94">
        <f t="shared" si="15"/>
        <v>142.59456</v>
      </c>
      <c r="W119" s="103"/>
      <c r="X119" s="21">
        <v>38334.769444444442</v>
      </c>
      <c r="Y119" s="21">
        <v>38342.749305555553</v>
      </c>
      <c r="Z119" s="319">
        <v>3.2469999999999999</v>
      </c>
      <c r="AA119" s="319">
        <v>0.64680000000000004</v>
      </c>
      <c r="AB119" s="320">
        <f t="shared" si="11"/>
        <v>280.54079999999999</v>
      </c>
      <c r="AD119" s="61">
        <f t="shared" si="22"/>
        <v>137.9408</v>
      </c>
      <c r="AM119" s="9">
        <v>142.6</v>
      </c>
      <c r="AN119" s="9">
        <f t="shared" si="12"/>
        <v>142.59456</v>
      </c>
      <c r="AO119" s="61">
        <f t="shared" si="17"/>
        <v>280.54079999999999</v>
      </c>
      <c r="AQ119" s="61">
        <f t="shared" si="18"/>
        <v>-5.439999999993006E-3</v>
      </c>
      <c r="AR119" s="61">
        <f t="shared" si="19"/>
        <v>137.94623999999999</v>
      </c>
      <c r="AS119" s="89">
        <f t="shared" si="13"/>
        <v>4.6958333333313931</v>
      </c>
      <c r="AT119" s="89">
        <f t="shared" si="20"/>
        <v>7.9798611111109494</v>
      </c>
      <c r="AU119" s="89">
        <f t="shared" si="21"/>
        <v>3.2840277777795563</v>
      </c>
    </row>
    <row r="120" spans="1:47" x14ac:dyDescent="0.2">
      <c r="A120" s="9" t="s">
        <v>2075</v>
      </c>
      <c r="B120" s="285">
        <f t="shared" si="14"/>
        <v>12</v>
      </c>
      <c r="C120" s="285"/>
      <c r="D120" s="16">
        <v>38342.993055555555</v>
      </c>
      <c r="E120" s="16">
        <v>38345.134027777778</v>
      </c>
      <c r="F120" s="19" t="s">
        <v>2472</v>
      </c>
      <c r="G120" s="325" t="s">
        <v>2473</v>
      </c>
      <c r="H120" s="9">
        <v>50</v>
      </c>
      <c r="N120" s="8">
        <v>45.8</v>
      </c>
      <c r="P120" s="317">
        <v>393</v>
      </c>
      <c r="R120" s="21">
        <v>38342.993055555555</v>
      </c>
      <c r="S120" s="21">
        <v>38345.134027777778</v>
      </c>
      <c r="T120">
        <v>0.53039999999999998</v>
      </c>
      <c r="U120">
        <v>0.29430000000000001</v>
      </c>
      <c r="V120" s="94">
        <f t="shared" si="15"/>
        <v>45.826560000000001</v>
      </c>
      <c r="W120" s="103"/>
      <c r="X120" s="21">
        <v>38342.749305555553</v>
      </c>
      <c r="Y120" s="21">
        <v>38350.052777777775</v>
      </c>
      <c r="Z120" s="319">
        <v>1.5321</v>
      </c>
      <c r="AA120" s="319">
        <v>0.36919999999999997</v>
      </c>
      <c r="AB120" s="320">
        <f t="shared" si="11"/>
        <v>132.37344000000002</v>
      </c>
      <c r="AD120" s="61">
        <f t="shared" si="22"/>
        <v>86.573440000000019</v>
      </c>
      <c r="AM120" s="9">
        <v>45.8</v>
      </c>
      <c r="AN120" s="9">
        <f t="shared" si="12"/>
        <v>45.826560000000001</v>
      </c>
      <c r="AO120" s="61">
        <f t="shared" si="17"/>
        <v>132.37344000000002</v>
      </c>
      <c r="AQ120" s="61">
        <f t="shared" si="18"/>
        <v>2.656000000000347E-2</v>
      </c>
      <c r="AR120" s="61">
        <f t="shared" si="19"/>
        <v>86.546880000000016</v>
      </c>
      <c r="AS120" s="89">
        <f t="shared" si="13"/>
        <v>2.140972222223354</v>
      </c>
      <c r="AT120" s="89">
        <f t="shared" si="20"/>
        <v>7.3034722222218988</v>
      </c>
      <c r="AU120" s="89">
        <f t="shared" si="21"/>
        <v>5.1624999999985448</v>
      </c>
    </row>
    <row r="121" spans="1:47" x14ac:dyDescent="0.2">
      <c r="A121" s="9" t="s">
        <v>2075</v>
      </c>
      <c r="B121" s="285">
        <f t="shared" si="14"/>
        <v>1</v>
      </c>
      <c r="C121" s="285"/>
      <c r="D121" s="16">
        <v>38354.972222222219</v>
      </c>
      <c r="E121" s="16">
        <v>38356.359722222223</v>
      </c>
      <c r="F121" s="19" t="s">
        <v>2476</v>
      </c>
      <c r="G121" s="325" t="s">
        <v>2477</v>
      </c>
      <c r="H121" s="9">
        <v>50</v>
      </c>
      <c r="N121" s="8">
        <v>155.495</v>
      </c>
      <c r="P121" s="317">
        <v>3950</v>
      </c>
      <c r="R121" s="21">
        <v>38354.972222222219</v>
      </c>
      <c r="S121" s="21">
        <v>38356.359722222223</v>
      </c>
      <c r="T121">
        <v>1.7997000000000001</v>
      </c>
      <c r="U121">
        <v>1.681</v>
      </c>
      <c r="V121" s="94">
        <f t="shared" si="15"/>
        <v>155.49408000000003</v>
      </c>
      <c r="W121" s="103"/>
      <c r="X121" s="21">
        <v>38350.052777777775</v>
      </c>
      <c r="Y121" s="21">
        <v>38356.463888888888</v>
      </c>
      <c r="Z121" s="319">
        <v>26.656700000000001</v>
      </c>
      <c r="AA121" s="319">
        <v>101.8094</v>
      </c>
      <c r="AB121" s="320">
        <f t="shared" ref="AB121:AB184" si="23">Z121*60*60*24/1000</f>
        <v>2303.13888</v>
      </c>
      <c r="AD121" s="61">
        <f t="shared" si="22"/>
        <v>2147.6438800000001</v>
      </c>
      <c r="AM121" s="9">
        <v>155.495</v>
      </c>
      <c r="AN121" s="9">
        <f t="shared" si="12"/>
        <v>155.49408000000003</v>
      </c>
      <c r="AO121" s="61">
        <f t="shared" si="17"/>
        <v>2303.13888</v>
      </c>
      <c r="AQ121" s="61">
        <f t="shared" si="18"/>
        <v>-9.1999999997938176E-4</v>
      </c>
      <c r="AR121" s="61">
        <f t="shared" si="19"/>
        <v>2147.6448</v>
      </c>
      <c r="AS121" s="89">
        <f t="shared" si="13"/>
        <v>1.3875000000043656</v>
      </c>
      <c r="AT121" s="89">
        <f t="shared" si="20"/>
        <v>6.4111111111124046</v>
      </c>
      <c r="AU121" s="89">
        <f t="shared" si="21"/>
        <v>5.023611111108039</v>
      </c>
    </row>
    <row r="122" spans="1:47" x14ac:dyDescent="0.2">
      <c r="A122" s="9" t="s">
        <v>2075</v>
      </c>
      <c r="B122" s="285">
        <f t="shared" si="14"/>
        <v>1</v>
      </c>
      <c r="C122" s="285"/>
      <c r="D122" s="16">
        <v>38356.568055555559</v>
      </c>
      <c r="E122" s="16">
        <v>38358.476388888892</v>
      </c>
      <c r="F122" s="19" t="s">
        <v>2480</v>
      </c>
      <c r="G122" s="325" t="s">
        <v>2481</v>
      </c>
      <c r="H122" s="9">
        <v>50</v>
      </c>
      <c r="N122" s="8">
        <v>134.12</v>
      </c>
      <c r="P122" s="317">
        <v>2530</v>
      </c>
      <c r="R122" s="21">
        <v>38356.568055555559</v>
      </c>
      <c r="S122" s="21">
        <v>38358.476388888892</v>
      </c>
      <c r="T122">
        <v>1.5523</v>
      </c>
      <c r="U122">
        <v>1.0707</v>
      </c>
      <c r="V122" s="94">
        <f t="shared" si="15"/>
        <v>134.11872000000002</v>
      </c>
      <c r="W122" s="103"/>
      <c r="X122" s="21">
        <v>38356.463888888888</v>
      </c>
      <c r="Y122" s="21">
        <v>38358.54791666667</v>
      </c>
      <c r="Z122" s="319">
        <v>1.7001999999999999</v>
      </c>
      <c r="AA122" s="319">
        <v>1.0707</v>
      </c>
      <c r="AB122" s="320">
        <f t="shared" si="23"/>
        <v>146.89727999999999</v>
      </c>
      <c r="AD122" s="61">
        <f t="shared" si="22"/>
        <v>12.77727999999999</v>
      </c>
      <c r="AM122" s="9">
        <v>134.12</v>
      </c>
      <c r="AN122" s="9">
        <f t="shared" si="12"/>
        <v>134.11872000000002</v>
      </c>
      <c r="AO122" s="61">
        <f t="shared" si="17"/>
        <v>146.89727999999999</v>
      </c>
      <c r="AQ122" s="61">
        <f t="shared" si="18"/>
        <v>-1.2799999999799638E-3</v>
      </c>
      <c r="AR122" s="61">
        <f t="shared" si="19"/>
        <v>12.77855999999997</v>
      </c>
      <c r="AS122" s="89">
        <f t="shared" si="13"/>
        <v>1.9083333333328483</v>
      </c>
      <c r="AT122" s="89">
        <f t="shared" si="20"/>
        <v>2.0840277777824667</v>
      </c>
      <c r="AU122" s="89">
        <f t="shared" si="21"/>
        <v>0.17569444444961846</v>
      </c>
    </row>
    <row r="123" spans="1:47" x14ac:dyDescent="0.2">
      <c r="A123" s="9" t="s">
        <v>2075</v>
      </c>
      <c r="B123" s="285">
        <f t="shared" si="14"/>
        <v>1</v>
      </c>
      <c r="C123" s="285"/>
      <c r="D123" s="16">
        <v>38358.620138888888</v>
      </c>
      <c r="E123" s="16">
        <v>38363.46875</v>
      </c>
      <c r="F123" s="19" t="s">
        <v>2484</v>
      </c>
      <c r="G123" s="325" t="s">
        <v>2485</v>
      </c>
      <c r="H123" s="9">
        <v>50</v>
      </c>
      <c r="N123" s="8">
        <v>229.58</v>
      </c>
      <c r="P123" s="317">
        <v>1990</v>
      </c>
      <c r="R123" s="21">
        <v>38358.620138888888</v>
      </c>
      <c r="S123" s="21">
        <v>38363.46875</v>
      </c>
      <c r="T123">
        <v>2.6572</v>
      </c>
      <c r="U123">
        <v>0.75660000000000005</v>
      </c>
      <c r="V123" s="94">
        <f t="shared" si="15"/>
        <v>229.58208000000002</v>
      </c>
      <c r="W123" s="103"/>
      <c r="X123" s="21">
        <v>38358.54791666667</v>
      </c>
      <c r="Y123" s="21">
        <v>38363.536805555559</v>
      </c>
      <c r="Z123" s="319">
        <v>2.7524999999999999</v>
      </c>
      <c r="AA123" s="319">
        <v>0.75660000000000005</v>
      </c>
      <c r="AB123" s="320">
        <f t="shared" si="23"/>
        <v>237.816</v>
      </c>
      <c r="AD123" s="61">
        <f t="shared" si="22"/>
        <v>8.23599999999999</v>
      </c>
      <c r="AM123" s="9">
        <v>229.58</v>
      </c>
      <c r="AN123" s="9">
        <f t="shared" si="12"/>
        <v>229.58208000000002</v>
      </c>
      <c r="AO123" s="61">
        <f t="shared" si="17"/>
        <v>237.816</v>
      </c>
      <c r="AQ123" s="61">
        <f t="shared" si="18"/>
        <v>2.0800000000065211E-3</v>
      </c>
      <c r="AR123" s="61">
        <f t="shared" si="19"/>
        <v>8.2339199999999835</v>
      </c>
      <c r="AS123" s="89">
        <f t="shared" si="13"/>
        <v>4.8486111111124046</v>
      </c>
      <c r="AT123" s="89">
        <f t="shared" si="20"/>
        <v>4.9888888888890506</v>
      </c>
      <c r="AU123" s="89">
        <f t="shared" si="21"/>
        <v>0.14027777777664596</v>
      </c>
    </row>
    <row r="124" spans="1:47" x14ac:dyDescent="0.2">
      <c r="A124" s="9" t="s">
        <v>2075</v>
      </c>
      <c r="B124" s="285">
        <f t="shared" si="14"/>
        <v>1</v>
      </c>
      <c r="C124" s="285"/>
      <c r="D124" s="16">
        <v>38363.604861111111</v>
      </c>
      <c r="E124" s="16">
        <v>38363.974999999999</v>
      </c>
      <c r="F124" s="19" t="s">
        <v>2486</v>
      </c>
      <c r="G124" s="325" t="s">
        <v>2487</v>
      </c>
      <c r="H124" s="9">
        <v>50</v>
      </c>
      <c r="N124" s="8">
        <v>34.06</v>
      </c>
      <c r="P124" s="317">
        <v>3680</v>
      </c>
      <c r="R124" s="21">
        <v>38363.604861111111</v>
      </c>
      <c r="S124" s="21">
        <v>38363.974999999999</v>
      </c>
      <c r="T124">
        <v>0.39419999999999999</v>
      </c>
      <c r="U124">
        <v>1.5994999999999999</v>
      </c>
      <c r="V124" s="94">
        <f t="shared" si="15"/>
        <v>34.058880000000002</v>
      </c>
      <c r="W124" s="103"/>
      <c r="X124" s="21">
        <v>38363.536805555559</v>
      </c>
      <c r="Y124" s="21">
        <v>38364.018055555556</v>
      </c>
      <c r="Z124" s="319">
        <v>0.52280000000000004</v>
      </c>
      <c r="AA124" s="319">
        <v>1.5994999999999999</v>
      </c>
      <c r="AB124" s="320">
        <f t="shared" si="23"/>
        <v>45.169920000000005</v>
      </c>
      <c r="AD124" s="61">
        <f t="shared" si="22"/>
        <v>11.109920000000002</v>
      </c>
      <c r="AM124" s="9">
        <v>34.06</v>
      </c>
      <c r="AN124" s="9">
        <f t="shared" si="12"/>
        <v>34.058880000000002</v>
      </c>
      <c r="AO124" s="61">
        <f t="shared" si="17"/>
        <v>45.169920000000005</v>
      </c>
      <c r="AQ124" s="61">
        <f t="shared" si="18"/>
        <v>-1.1200000000002319E-3</v>
      </c>
      <c r="AR124" s="61">
        <f t="shared" si="19"/>
        <v>11.111040000000003</v>
      </c>
      <c r="AS124" s="89">
        <f t="shared" si="13"/>
        <v>0.37013888888759539</v>
      </c>
      <c r="AT124" s="89">
        <f t="shared" si="20"/>
        <v>0.48124999999708962</v>
      </c>
      <c r="AU124" s="89">
        <f t="shared" si="21"/>
        <v>0.11111111110949423</v>
      </c>
    </row>
    <row r="125" spans="1:47" x14ac:dyDescent="0.2">
      <c r="A125" s="9" t="s">
        <v>2075</v>
      </c>
      <c r="B125" s="285">
        <f t="shared" si="14"/>
        <v>1</v>
      </c>
      <c r="C125" s="285"/>
      <c r="D125" s="16">
        <v>38364.061805555553</v>
      </c>
      <c r="E125" s="16">
        <v>38364.169444444444</v>
      </c>
      <c r="F125" s="19" t="s">
        <v>2490</v>
      </c>
      <c r="G125" s="325" t="s">
        <v>2491</v>
      </c>
      <c r="H125" s="9">
        <v>50</v>
      </c>
      <c r="N125" s="8">
        <v>23.09</v>
      </c>
      <c r="P125" s="317">
        <v>2500</v>
      </c>
      <c r="R125" s="21">
        <v>38364.061805555553</v>
      </c>
      <c r="S125" s="21">
        <v>38364.169444444444</v>
      </c>
      <c r="T125">
        <v>0.26729999999999998</v>
      </c>
      <c r="U125">
        <v>10.463699999999999</v>
      </c>
      <c r="V125" s="94">
        <f t="shared" si="15"/>
        <v>23.094720000000002</v>
      </c>
      <c r="W125" s="103"/>
      <c r="X125" s="21">
        <v>38364.018055555556</v>
      </c>
      <c r="Y125" s="21">
        <v>38364.173611111109</v>
      </c>
      <c r="Z125" s="319">
        <v>0.36670000000000003</v>
      </c>
      <c r="AA125" s="319">
        <v>11.472200000000001</v>
      </c>
      <c r="AB125" s="320">
        <f t="shared" si="23"/>
        <v>31.682880000000004</v>
      </c>
      <c r="AD125" s="61">
        <f t="shared" si="22"/>
        <v>8.5928800000000045</v>
      </c>
      <c r="AM125" s="9">
        <v>23.09</v>
      </c>
      <c r="AN125" s="9">
        <f t="shared" si="12"/>
        <v>23.094720000000002</v>
      </c>
      <c r="AO125" s="61">
        <f t="shared" si="17"/>
        <v>31.682880000000004</v>
      </c>
      <c r="AQ125" s="61">
        <f t="shared" si="18"/>
        <v>4.7200000000025E-3</v>
      </c>
      <c r="AR125" s="61">
        <f t="shared" si="19"/>
        <v>8.588160000000002</v>
      </c>
      <c r="AS125" s="89">
        <f t="shared" si="13"/>
        <v>0.10763888889050577</v>
      </c>
      <c r="AT125" s="89">
        <f t="shared" si="20"/>
        <v>0.15555555555329192</v>
      </c>
      <c r="AU125" s="89">
        <f t="shared" si="21"/>
        <v>4.7916666662786156E-2</v>
      </c>
    </row>
    <row r="126" spans="1:47" x14ac:dyDescent="0.2">
      <c r="A126" s="9" t="s">
        <v>2075</v>
      </c>
      <c r="B126" s="285">
        <f t="shared" si="14"/>
        <v>1</v>
      </c>
      <c r="C126" s="285"/>
      <c r="D126" s="16">
        <v>38364.177777777775</v>
      </c>
      <c r="E126" s="16">
        <v>38364.616666666669</v>
      </c>
      <c r="F126" s="19" t="s">
        <v>2492</v>
      </c>
      <c r="G126" s="325" t="s">
        <v>2493</v>
      </c>
      <c r="H126" s="9">
        <v>50</v>
      </c>
      <c r="N126" s="8">
        <v>246.16</v>
      </c>
      <c r="P126" s="317">
        <v>1220</v>
      </c>
      <c r="R126" s="21">
        <v>38364.177777777775</v>
      </c>
      <c r="S126" s="21">
        <v>38364.616666666669</v>
      </c>
      <c r="T126">
        <v>2.8491</v>
      </c>
      <c r="U126">
        <v>10.463699999999999</v>
      </c>
      <c r="V126" s="94">
        <f t="shared" si="15"/>
        <v>246.16224</v>
      </c>
      <c r="W126" s="103"/>
      <c r="X126" s="21">
        <v>38364.173611111109</v>
      </c>
      <c r="Y126" s="21">
        <v>38364.640277777777</v>
      </c>
      <c r="Z126" s="319">
        <v>3.1107</v>
      </c>
      <c r="AA126" s="319">
        <v>11.472200000000001</v>
      </c>
      <c r="AB126" s="320">
        <f t="shared" si="23"/>
        <v>268.76447999999999</v>
      </c>
      <c r="AD126" s="61">
        <f t="shared" si="22"/>
        <v>22.604479999999995</v>
      </c>
      <c r="AM126" s="9">
        <v>246.16</v>
      </c>
      <c r="AN126" s="9">
        <f t="shared" si="12"/>
        <v>246.16224</v>
      </c>
      <c r="AO126" s="61">
        <f t="shared" si="17"/>
        <v>268.76447999999999</v>
      </c>
      <c r="AQ126" s="61">
        <f t="shared" si="18"/>
        <v>2.2400000000004638E-3</v>
      </c>
      <c r="AR126" s="61">
        <f t="shared" si="19"/>
        <v>22.602239999999995</v>
      </c>
      <c r="AS126" s="89">
        <f t="shared" si="13"/>
        <v>0.43888888889341615</v>
      </c>
      <c r="AT126" s="89">
        <f t="shared" si="20"/>
        <v>0.46666666666715173</v>
      </c>
      <c r="AU126" s="89">
        <f t="shared" si="21"/>
        <v>2.7777777773735579E-2</v>
      </c>
    </row>
    <row r="127" spans="1:47" x14ac:dyDescent="0.2">
      <c r="A127" s="9" t="s">
        <v>2075</v>
      </c>
      <c r="B127" s="285">
        <f t="shared" si="14"/>
        <v>1</v>
      </c>
      <c r="C127" s="285"/>
      <c r="D127" s="16">
        <v>38364.664583333331</v>
      </c>
      <c r="E127" s="16">
        <v>38364.780555555553</v>
      </c>
      <c r="F127" s="19" t="s">
        <v>2494</v>
      </c>
      <c r="G127" s="325" t="s">
        <v>2495</v>
      </c>
      <c r="H127" s="9">
        <v>50</v>
      </c>
      <c r="N127" s="8">
        <v>373.15</v>
      </c>
      <c r="P127" s="317">
        <v>44</v>
      </c>
      <c r="R127" s="21">
        <v>38364.664583333331</v>
      </c>
      <c r="S127" s="21">
        <v>38364.780555555553</v>
      </c>
      <c r="T127">
        <v>4.3189000000000002</v>
      </c>
      <c r="U127">
        <v>58.4758</v>
      </c>
      <c r="V127" s="94">
        <f t="shared" si="15"/>
        <v>373.15296000000001</v>
      </c>
      <c r="W127" s="103"/>
      <c r="X127" s="21">
        <v>38364.640277777777</v>
      </c>
      <c r="Y127" s="21">
        <v>38364.806944444441</v>
      </c>
      <c r="Z127" s="319">
        <v>5.75</v>
      </c>
      <c r="AA127" s="319">
        <v>58.4758</v>
      </c>
      <c r="AB127" s="320">
        <f t="shared" si="23"/>
        <v>496.8</v>
      </c>
      <c r="AD127" s="61">
        <f t="shared" si="22"/>
        <v>123.65000000000003</v>
      </c>
      <c r="AM127" s="9">
        <v>373.15</v>
      </c>
      <c r="AN127" s="9">
        <f t="shared" si="12"/>
        <v>373.15296000000001</v>
      </c>
      <c r="AO127" s="61">
        <f t="shared" si="17"/>
        <v>496.8</v>
      </c>
      <c r="AQ127" s="61">
        <f t="shared" si="18"/>
        <v>2.9600000000300497E-3</v>
      </c>
      <c r="AR127" s="61">
        <f t="shared" si="19"/>
        <v>123.64704</v>
      </c>
      <c r="AS127" s="89">
        <f t="shared" si="13"/>
        <v>0.11597222222189885</v>
      </c>
      <c r="AT127" s="89">
        <f t="shared" si="20"/>
        <v>0.16666666666424135</v>
      </c>
      <c r="AU127" s="89">
        <f t="shared" si="21"/>
        <v>5.0694444442342501E-2</v>
      </c>
    </row>
    <row r="128" spans="1:47" x14ac:dyDescent="0.2">
      <c r="A128" s="9" t="s">
        <v>2075</v>
      </c>
      <c r="B128" s="285">
        <f t="shared" si="14"/>
        <v>1</v>
      </c>
      <c r="C128" s="285"/>
      <c r="D128" s="16">
        <v>38364.834027777775</v>
      </c>
      <c r="E128" s="16">
        <v>38364.942361111112</v>
      </c>
      <c r="F128" s="19" t="s">
        <v>2496</v>
      </c>
      <c r="G128" s="325" t="s">
        <v>2497</v>
      </c>
      <c r="H128" s="9">
        <v>50</v>
      </c>
      <c r="N128" s="8">
        <v>969.6</v>
      </c>
      <c r="P128" s="317">
        <v>451</v>
      </c>
      <c r="R128" s="21">
        <v>38364.834027777775</v>
      </c>
      <c r="S128" s="21">
        <v>38364.942361111112</v>
      </c>
      <c r="T128">
        <v>11.222300000000001</v>
      </c>
      <c r="U128">
        <v>125.7687</v>
      </c>
      <c r="V128" s="94">
        <f t="shared" si="15"/>
        <v>969.60672000000022</v>
      </c>
      <c r="W128" s="103"/>
      <c r="X128" s="21">
        <v>38364.806944444441</v>
      </c>
      <c r="Y128" s="21">
        <v>38364.952777777777</v>
      </c>
      <c r="Z128" s="319">
        <v>13.732699999999999</v>
      </c>
      <c r="AA128" s="319">
        <v>125.7687</v>
      </c>
      <c r="AB128" s="320">
        <f t="shared" si="23"/>
        <v>1186.5052800000001</v>
      </c>
      <c r="AD128" s="61">
        <f t="shared" si="22"/>
        <v>216.90528000000006</v>
      </c>
      <c r="AM128" s="9">
        <v>969.6</v>
      </c>
      <c r="AN128" s="9">
        <f t="shared" si="12"/>
        <v>969.60672000000022</v>
      </c>
      <c r="AO128" s="61">
        <f t="shared" si="17"/>
        <v>1186.5052800000001</v>
      </c>
      <c r="AQ128" s="61">
        <f t="shared" si="18"/>
        <v>6.7200000002003435E-3</v>
      </c>
      <c r="AR128" s="61">
        <f t="shared" si="19"/>
        <v>216.89855999999986</v>
      </c>
      <c r="AS128" s="89">
        <f t="shared" si="13"/>
        <v>0.10833333333721384</v>
      </c>
      <c r="AT128" s="89">
        <f t="shared" si="20"/>
        <v>0.14583333333575865</v>
      </c>
      <c r="AU128" s="89">
        <f t="shared" si="21"/>
        <v>3.7499999998544808E-2</v>
      </c>
    </row>
    <row r="129" spans="1:47" x14ac:dyDescent="0.2">
      <c r="A129" s="9" t="s">
        <v>2075</v>
      </c>
      <c r="B129" s="285">
        <f t="shared" si="14"/>
        <v>1</v>
      </c>
      <c r="C129" s="285"/>
      <c r="D129" s="16">
        <v>38364.963194444441</v>
      </c>
      <c r="E129" s="16">
        <v>38365.570833333331</v>
      </c>
      <c r="F129" s="19" t="s">
        <v>2498</v>
      </c>
      <c r="G129" s="325" t="s">
        <v>2499</v>
      </c>
      <c r="H129" s="9">
        <v>50</v>
      </c>
      <c r="N129" s="8">
        <v>1279.8399999999999</v>
      </c>
      <c r="P129" s="317">
        <v>841</v>
      </c>
      <c r="R129" s="21">
        <v>38364.963194444441</v>
      </c>
      <c r="S129" s="21">
        <v>38365.570833333331</v>
      </c>
      <c r="T129">
        <v>14.813000000000001</v>
      </c>
      <c r="U129">
        <v>72.506799999999998</v>
      </c>
      <c r="V129" s="94">
        <f t="shared" si="15"/>
        <v>1279.8432000000003</v>
      </c>
      <c r="W129" s="103"/>
      <c r="X129" s="21">
        <v>38364.952777777777</v>
      </c>
      <c r="Y129" s="21">
        <v>38365.711111111108</v>
      </c>
      <c r="Z129" s="319">
        <v>16.561599999999999</v>
      </c>
      <c r="AA129" s="319">
        <v>77.418599999999998</v>
      </c>
      <c r="AB129" s="320">
        <f t="shared" si="23"/>
        <v>1430.9222399999996</v>
      </c>
      <c r="AD129" s="61">
        <f t="shared" si="22"/>
        <v>151.08223999999973</v>
      </c>
      <c r="AM129" s="9">
        <v>1279.8399999999999</v>
      </c>
      <c r="AN129" s="9">
        <f t="shared" si="12"/>
        <v>1279.8432000000003</v>
      </c>
      <c r="AO129" s="61">
        <f t="shared" si="17"/>
        <v>1430.9222399999996</v>
      </c>
      <c r="AQ129" s="61">
        <f t="shared" si="18"/>
        <v>3.2000000003336027E-3</v>
      </c>
      <c r="AR129" s="61">
        <f t="shared" si="19"/>
        <v>151.0790399999994</v>
      </c>
      <c r="AS129" s="89">
        <f t="shared" si="13"/>
        <v>0.60763888889050577</v>
      </c>
      <c r="AT129" s="89">
        <f t="shared" si="20"/>
        <v>0.75833333333139308</v>
      </c>
      <c r="AU129" s="89">
        <f t="shared" si="21"/>
        <v>0.15069444444088731</v>
      </c>
    </row>
    <row r="130" spans="1:47" x14ac:dyDescent="0.2">
      <c r="A130" s="9" t="s">
        <v>2075</v>
      </c>
      <c r="B130" s="285">
        <f t="shared" si="14"/>
        <v>1</v>
      </c>
      <c r="C130" s="285"/>
      <c r="D130" s="16">
        <v>38365.851388888892</v>
      </c>
      <c r="E130" s="16">
        <v>38368.213888888888</v>
      </c>
      <c r="F130" s="19" t="s">
        <v>2500</v>
      </c>
      <c r="G130" s="325" t="s">
        <v>2501</v>
      </c>
      <c r="H130" s="9">
        <v>50</v>
      </c>
      <c r="N130" s="8">
        <v>357.34</v>
      </c>
      <c r="P130" s="317">
        <v>857</v>
      </c>
      <c r="R130" s="21">
        <v>38365.851388888892</v>
      </c>
      <c r="S130" s="21">
        <v>38368.213888888888</v>
      </c>
      <c r="T130">
        <v>4.1359000000000004</v>
      </c>
      <c r="U130">
        <v>4.4946000000000002</v>
      </c>
      <c r="V130" s="94">
        <f t="shared" si="15"/>
        <v>357.34176000000002</v>
      </c>
      <c r="W130" s="103"/>
      <c r="X130" s="21">
        <v>38365.711111111108</v>
      </c>
      <c r="Y130" s="21">
        <v>38370.462500000001</v>
      </c>
      <c r="Z130" s="319">
        <v>6.7176999999999998</v>
      </c>
      <c r="AA130" s="319">
        <v>6.18</v>
      </c>
      <c r="AB130" s="320">
        <f t="shared" si="23"/>
        <v>580.40928000000008</v>
      </c>
      <c r="AD130" s="61">
        <f t="shared" si="22"/>
        <v>223.06928000000011</v>
      </c>
      <c r="AM130" s="9">
        <v>357.34</v>
      </c>
      <c r="AN130" s="9">
        <f t="shared" si="12"/>
        <v>357.34176000000002</v>
      </c>
      <c r="AO130" s="61">
        <f t="shared" si="17"/>
        <v>580.40928000000008</v>
      </c>
      <c r="AQ130" s="61">
        <f t="shared" si="18"/>
        <v>1.7600000000470573E-3</v>
      </c>
      <c r="AR130" s="61">
        <f t="shared" si="19"/>
        <v>223.06752000000006</v>
      </c>
      <c r="AS130" s="89">
        <f t="shared" si="13"/>
        <v>2.3624999999956344</v>
      </c>
      <c r="AT130" s="89">
        <f t="shared" si="20"/>
        <v>4.7513888888934162</v>
      </c>
      <c r="AU130" s="89">
        <f t="shared" si="21"/>
        <v>2.3888888888977817</v>
      </c>
    </row>
    <row r="131" spans="1:47" x14ac:dyDescent="0.2">
      <c r="A131" s="9" t="s">
        <v>2075</v>
      </c>
      <c r="B131" s="285">
        <f t="shared" si="14"/>
        <v>1</v>
      </c>
      <c r="C131" s="285"/>
      <c r="D131" s="16">
        <v>38372.711111111108</v>
      </c>
      <c r="E131" s="16">
        <v>38373.255555555559</v>
      </c>
      <c r="F131" s="19" t="s">
        <v>2502</v>
      </c>
      <c r="G131" s="325" t="s">
        <v>2503</v>
      </c>
      <c r="H131" s="9">
        <v>50</v>
      </c>
      <c r="N131" s="8">
        <v>30.76</v>
      </c>
      <c r="P131" s="317">
        <v>5760</v>
      </c>
      <c r="R131" s="21">
        <v>38372.711111111108</v>
      </c>
      <c r="S131" s="21">
        <v>38373.255555555559</v>
      </c>
      <c r="T131">
        <v>0.35610000000000003</v>
      </c>
      <c r="U131">
        <v>0.7</v>
      </c>
      <c r="V131" s="94">
        <f t="shared" si="15"/>
        <v>30.767040000000009</v>
      </c>
      <c r="W131" s="103"/>
      <c r="X131" s="21">
        <v>38370.462500000001</v>
      </c>
      <c r="Y131" s="21">
        <v>38373.355555555558</v>
      </c>
      <c r="Z131" s="319">
        <v>1.8528</v>
      </c>
      <c r="AA131" s="319">
        <v>0.7</v>
      </c>
      <c r="AB131" s="320">
        <f t="shared" si="23"/>
        <v>160.08192</v>
      </c>
      <c r="AD131" s="61">
        <f t="shared" si="22"/>
        <v>129.32192000000001</v>
      </c>
      <c r="AM131" s="9">
        <v>30.76</v>
      </c>
      <c r="AN131" s="9">
        <f t="shared" si="12"/>
        <v>30.767040000000009</v>
      </c>
      <c r="AO131" s="61">
        <f t="shared" si="17"/>
        <v>160.08192</v>
      </c>
      <c r="AQ131" s="61">
        <f t="shared" si="18"/>
        <v>7.0400000000070406E-3</v>
      </c>
      <c r="AR131" s="61">
        <f t="shared" si="19"/>
        <v>129.31487999999999</v>
      </c>
      <c r="AS131" s="89">
        <f t="shared" si="13"/>
        <v>0.54444444445107365</v>
      </c>
      <c r="AT131" s="89">
        <f t="shared" si="20"/>
        <v>2.8930555555562023</v>
      </c>
      <c r="AU131" s="89">
        <f t="shared" si="21"/>
        <v>2.3486111111051287</v>
      </c>
    </row>
    <row r="132" spans="1:47" x14ac:dyDescent="0.2">
      <c r="A132" s="9" t="s">
        <v>2075</v>
      </c>
      <c r="B132" s="285">
        <f t="shared" si="14"/>
        <v>1</v>
      </c>
      <c r="C132" s="285"/>
      <c r="D132" s="16">
        <v>38373.455555555556</v>
      </c>
      <c r="E132" s="16">
        <v>38374.050694444442</v>
      </c>
      <c r="F132" s="19" t="s">
        <v>2504</v>
      </c>
      <c r="G132" s="325" t="s">
        <v>2505</v>
      </c>
      <c r="H132" s="9">
        <v>50</v>
      </c>
      <c r="N132" s="8">
        <v>30.4</v>
      </c>
      <c r="P132" s="317">
        <v>1530</v>
      </c>
      <c r="R132" s="21">
        <v>38373.455555555556</v>
      </c>
      <c r="S132" s="21">
        <v>38374.050694444442</v>
      </c>
      <c r="T132">
        <v>0.35189999999999999</v>
      </c>
      <c r="U132">
        <v>0.64680000000000004</v>
      </c>
      <c r="V132" s="94">
        <f t="shared" si="15"/>
        <v>30.404160000000005</v>
      </c>
      <c r="W132" s="103"/>
      <c r="X132" s="21">
        <v>38373.355555555558</v>
      </c>
      <c r="Y132" s="21">
        <v>38374.15</v>
      </c>
      <c r="Z132" s="319">
        <v>0.4718</v>
      </c>
      <c r="AA132" s="319">
        <v>0.64680000000000004</v>
      </c>
      <c r="AB132" s="320">
        <f t="shared" si="23"/>
        <v>40.763520000000007</v>
      </c>
      <c r="AD132" s="61">
        <f t="shared" si="22"/>
        <v>10.363520000000008</v>
      </c>
      <c r="AM132" s="9">
        <v>30.4</v>
      </c>
      <c r="AN132" s="9">
        <f t="shared" si="12"/>
        <v>30.404160000000005</v>
      </c>
      <c r="AO132" s="61">
        <f t="shared" si="17"/>
        <v>40.763520000000007</v>
      </c>
      <c r="AQ132" s="61">
        <f t="shared" si="18"/>
        <v>4.1600000000059367E-3</v>
      </c>
      <c r="AR132" s="61">
        <f t="shared" si="19"/>
        <v>10.359360000000002</v>
      </c>
      <c r="AS132" s="89">
        <f t="shared" si="13"/>
        <v>0.59513888888614019</v>
      </c>
      <c r="AT132" s="89">
        <f t="shared" si="20"/>
        <v>0.79444444444379769</v>
      </c>
      <c r="AU132" s="89">
        <f t="shared" si="21"/>
        <v>0.1993055555576575</v>
      </c>
    </row>
    <row r="133" spans="1:47" x14ac:dyDescent="0.2">
      <c r="A133" s="9" t="s">
        <v>2075</v>
      </c>
      <c r="B133" s="285">
        <f t="shared" si="14"/>
        <v>1</v>
      </c>
      <c r="C133" s="285"/>
      <c r="D133" s="16">
        <v>38374.249305555553</v>
      </c>
      <c r="E133" s="16">
        <v>38374.63958333333</v>
      </c>
      <c r="F133" s="19" t="s">
        <v>2506</v>
      </c>
      <c r="G133" s="325" t="s">
        <v>2507</v>
      </c>
      <c r="H133" s="9">
        <v>50</v>
      </c>
      <c r="N133" s="8">
        <v>20.45</v>
      </c>
      <c r="P133" s="317">
        <v>1890</v>
      </c>
      <c r="R133" s="21">
        <v>38374.249305555553</v>
      </c>
      <c r="S133" s="21">
        <v>38374.63958333333</v>
      </c>
      <c r="T133">
        <v>0.23669999999999999</v>
      </c>
      <c r="U133">
        <v>0.64680000000000004</v>
      </c>
      <c r="V133" s="94">
        <f t="shared" si="15"/>
        <v>20.450880000000002</v>
      </c>
      <c r="W133" s="103"/>
      <c r="X133" s="21">
        <v>38374.15</v>
      </c>
      <c r="Y133" s="21">
        <v>38374.738888888889</v>
      </c>
      <c r="Z133" s="319">
        <v>0.35449999999999998</v>
      </c>
      <c r="AA133" s="319">
        <v>0.64680000000000004</v>
      </c>
      <c r="AB133" s="320">
        <f t="shared" si="23"/>
        <v>30.628800000000002</v>
      </c>
      <c r="AD133" s="61">
        <f t="shared" si="22"/>
        <v>10.178800000000003</v>
      </c>
      <c r="AM133" s="9">
        <v>20.45</v>
      </c>
      <c r="AN133" s="9">
        <f t="shared" si="12"/>
        <v>20.450880000000002</v>
      </c>
      <c r="AO133" s="61">
        <f t="shared" si="17"/>
        <v>30.628800000000002</v>
      </c>
      <c r="AQ133" s="61">
        <f t="shared" si="18"/>
        <v>8.8000000000221235E-4</v>
      </c>
      <c r="AR133" s="61">
        <f t="shared" si="19"/>
        <v>10.17792</v>
      </c>
      <c r="AS133" s="89">
        <f t="shared" si="13"/>
        <v>0.39027777777664596</v>
      </c>
      <c r="AT133" s="89">
        <f t="shared" si="20"/>
        <v>0.58888888888759539</v>
      </c>
      <c r="AU133" s="89">
        <f t="shared" si="21"/>
        <v>0.19861111111094942</v>
      </c>
    </row>
    <row r="134" spans="1:47" x14ac:dyDescent="0.2">
      <c r="A134" s="9" t="s">
        <v>2075</v>
      </c>
      <c r="B134" s="285">
        <f t="shared" si="14"/>
        <v>1</v>
      </c>
      <c r="C134" s="285"/>
      <c r="D134" s="16">
        <v>38374.838194444441</v>
      </c>
      <c r="E134" s="16">
        <v>38376.564583333333</v>
      </c>
      <c r="F134" s="19" t="s">
        <v>2508</v>
      </c>
      <c r="G134" s="325" t="s">
        <v>2509</v>
      </c>
      <c r="H134" s="9">
        <v>50</v>
      </c>
      <c r="N134" s="8">
        <v>79.180000000000007</v>
      </c>
      <c r="P134" s="317">
        <v>3130</v>
      </c>
      <c r="R134" s="21">
        <v>38374.838194444441</v>
      </c>
      <c r="S134" s="21">
        <v>38376.564583333333</v>
      </c>
      <c r="T134">
        <v>0.91649999999999998</v>
      </c>
      <c r="U134">
        <v>0.5958</v>
      </c>
      <c r="V134" s="94">
        <f t="shared" si="15"/>
        <v>79.185600000000008</v>
      </c>
      <c r="W134" s="103"/>
      <c r="X134" s="21">
        <v>38374.738888888889</v>
      </c>
      <c r="Y134" s="21">
        <v>38376.654861111114</v>
      </c>
      <c r="Z134" s="319">
        <v>1.0284</v>
      </c>
      <c r="AA134" s="319">
        <v>0.64680000000000004</v>
      </c>
      <c r="AB134" s="320">
        <f t="shared" si="23"/>
        <v>88.853760000000008</v>
      </c>
      <c r="AD134" s="61">
        <f t="shared" si="22"/>
        <v>9.6737600000000015</v>
      </c>
      <c r="AM134" s="9">
        <v>79.180000000000007</v>
      </c>
      <c r="AN134" s="9">
        <f t="shared" ref="AN134:AN197" si="24">V134</f>
        <v>79.185600000000008</v>
      </c>
      <c r="AO134" s="61">
        <f t="shared" si="17"/>
        <v>88.853760000000008</v>
      </c>
      <c r="AQ134" s="61">
        <f t="shared" si="18"/>
        <v>5.6000000000011596E-3</v>
      </c>
      <c r="AR134" s="61">
        <f t="shared" si="19"/>
        <v>9.6681600000000003</v>
      </c>
      <c r="AS134" s="89">
        <f t="shared" ref="AS134:AS197" si="25">S134-R134</f>
        <v>1.726388888891961</v>
      </c>
      <c r="AT134" s="89">
        <f t="shared" si="20"/>
        <v>1.9159722222248092</v>
      </c>
      <c r="AU134" s="89">
        <f t="shared" si="21"/>
        <v>0.18958333333284827</v>
      </c>
    </row>
    <row r="135" spans="1:47" x14ac:dyDescent="0.2">
      <c r="A135" s="9" t="s">
        <v>2075</v>
      </c>
      <c r="B135" s="285">
        <f t="shared" ref="B135:B198" si="26">MONTH(D135)</f>
        <v>1</v>
      </c>
      <c r="C135" s="285"/>
      <c r="D135" s="16">
        <v>38376.745833333334</v>
      </c>
      <c r="E135" s="16">
        <v>38378.873611111114</v>
      </c>
      <c r="F135" s="19" t="s">
        <v>2510</v>
      </c>
      <c r="G135" s="325" t="s">
        <v>2511</v>
      </c>
      <c r="H135" s="9">
        <v>50</v>
      </c>
      <c r="N135" s="8">
        <v>115.19</v>
      </c>
      <c r="P135" s="317">
        <v>5000</v>
      </c>
      <c r="R135" s="21">
        <v>38376.745833333334</v>
      </c>
      <c r="S135" s="21">
        <v>38378.873611111114</v>
      </c>
      <c r="T135">
        <v>1.3332999999999999</v>
      </c>
      <c r="U135">
        <v>1.0043</v>
      </c>
      <c r="V135" s="94">
        <f t="shared" ref="V135:V198" si="27">T135*60*60*24/1000</f>
        <v>115.19711999999998</v>
      </c>
      <c r="W135" s="103"/>
      <c r="X135" s="21">
        <v>38376.654861111114</v>
      </c>
      <c r="Y135" s="21">
        <v>38379.004861111112</v>
      </c>
      <c r="Z135" s="319">
        <v>1.4658</v>
      </c>
      <c r="AA135" s="319">
        <v>1.0043</v>
      </c>
      <c r="AB135" s="320">
        <f t="shared" si="23"/>
        <v>126.64511999999998</v>
      </c>
      <c r="AD135" s="61">
        <f t="shared" si="22"/>
        <v>11.45511999999998</v>
      </c>
      <c r="AM135" s="9">
        <v>115.19</v>
      </c>
      <c r="AN135" s="9">
        <f t="shared" si="24"/>
        <v>115.19711999999998</v>
      </c>
      <c r="AO135" s="61">
        <f t="shared" ref="AO135:AO198" si="28">AB135</f>
        <v>126.64511999999998</v>
      </c>
      <c r="AQ135" s="61">
        <f t="shared" ref="AQ135:AQ198" si="29">AN135-AM135</f>
        <v>7.1199999999862484E-3</v>
      </c>
      <c r="AR135" s="61">
        <f t="shared" ref="AR135:AR198" si="30">AO135-AN135</f>
        <v>11.447999999999993</v>
      </c>
      <c r="AS135" s="89">
        <f t="shared" si="25"/>
        <v>2.1277777777795563</v>
      </c>
      <c r="AT135" s="89">
        <f t="shared" ref="AT135:AT198" si="31">Y135-X135</f>
        <v>2.3499999999985448</v>
      </c>
      <c r="AU135" s="89">
        <f t="shared" ref="AU135:AU198" si="32">AT135-AS135</f>
        <v>0.22222222221898846</v>
      </c>
    </row>
    <row r="136" spans="1:47" x14ac:dyDescent="0.2">
      <c r="A136" s="9" t="s">
        <v>2075</v>
      </c>
      <c r="B136" s="285">
        <f t="shared" si="26"/>
        <v>1</v>
      </c>
      <c r="C136" s="285"/>
      <c r="D136" s="16">
        <v>38379.136805555558</v>
      </c>
      <c r="E136" s="16">
        <v>38384.59652777778</v>
      </c>
      <c r="F136" s="19" t="s">
        <v>2512</v>
      </c>
      <c r="G136" s="325" t="s">
        <v>2513</v>
      </c>
      <c r="H136" s="9">
        <v>50</v>
      </c>
      <c r="N136" s="8">
        <v>230.41</v>
      </c>
      <c r="P136" s="317">
        <v>4830</v>
      </c>
      <c r="R136" s="21">
        <v>38379.136805555558</v>
      </c>
      <c r="S136" s="21">
        <v>38384.59652777778</v>
      </c>
      <c r="T136">
        <v>2.6667999999999998</v>
      </c>
      <c r="U136">
        <v>0.64680000000000004</v>
      </c>
      <c r="V136" s="94">
        <f t="shared" si="27"/>
        <v>230.41152</v>
      </c>
      <c r="W136" s="103"/>
      <c r="X136" s="21">
        <v>38379.004861111112</v>
      </c>
      <c r="Y136" s="21">
        <v>38384.730555555558</v>
      </c>
      <c r="Z136" s="319">
        <v>2.7976000000000001</v>
      </c>
      <c r="AA136" s="319">
        <v>0.64680000000000004</v>
      </c>
      <c r="AB136" s="320">
        <f t="shared" si="23"/>
        <v>241.71264000000002</v>
      </c>
      <c r="AD136" s="61">
        <f t="shared" si="22"/>
        <v>11.302640000000025</v>
      </c>
      <c r="AM136" s="9">
        <v>230.41</v>
      </c>
      <c r="AN136" s="9">
        <f t="shared" si="24"/>
        <v>230.41152</v>
      </c>
      <c r="AO136" s="61">
        <f t="shared" si="28"/>
        <v>241.71264000000002</v>
      </c>
      <c r="AQ136" s="61">
        <f t="shared" si="29"/>
        <v>1.5199999999992997E-3</v>
      </c>
      <c r="AR136" s="61">
        <f t="shared" si="30"/>
        <v>11.301120000000026</v>
      </c>
      <c r="AS136" s="89">
        <f t="shared" si="25"/>
        <v>5.4597222222218988</v>
      </c>
      <c r="AT136" s="89">
        <f t="shared" si="31"/>
        <v>5.7256944444452529</v>
      </c>
      <c r="AU136" s="89">
        <f t="shared" si="32"/>
        <v>0.26597222222335404</v>
      </c>
    </row>
    <row r="137" spans="1:47" x14ac:dyDescent="0.2">
      <c r="A137" s="9" t="s">
        <v>2075</v>
      </c>
      <c r="B137" s="285">
        <f t="shared" si="26"/>
        <v>2</v>
      </c>
      <c r="C137" s="285"/>
      <c r="D137" s="16">
        <v>38384.864583333336</v>
      </c>
      <c r="E137" s="16">
        <v>38386.696527777778</v>
      </c>
      <c r="F137" s="19" t="s">
        <v>2514</v>
      </c>
      <c r="G137" s="325" t="s">
        <v>2515</v>
      </c>
      <c r="H137" s="9">
        <v>50</v>
      </c>
      <c r="N137" s="8">
        <v>76.33</v>
      </c>
      <c r="P137" s="317">
        <v>1940</v>
      </c>
      <c r="R137" s="21">
        <v>38384.864583333336</v>
      </c>
      <c r="S137" s="21">
        <v>38386.696527777778</v>
      </c>
      <c r="T137">
        <v>0.88349999999999995</v>
      </c>
      <c r="U137">
        <v>0.94</v>
      </c>
      <c r="V137" s="94">
        <f t="shared" si="27"/>
        <v>76.334399999999988</v>
      </c>
      <c r="W137" s="103"/>
      <c r="X137" s="21">
        <v>38384.730555555558</v>
      </c>
      <c r="Y137" s="21">
        <v>38386.749305555553</v>
      </c>
      <c r="Z137" s="319">
        <v>1.0007999999999999</v>
      </c>
      <c r="AA137" s="319">
        <v>1.0043</v>
      </c>
      <c r="AB137" s="320">
        <f t="shared" si="23"/>
        <v>86.46911999999999</v>
      </c>
      <c r="AD137" s="61">
        <f t="shared" si="22"/>
        <v>10.139119999999991</v>
      </c>
      <c r="AM137" s="9">
        <v>76.33</v>
      </c>
      <c r="AN137" s="9">
        <f t="shared" si="24"/>
        <v>76.334399999999988</v>
      </c>
      <c r="AO137" s="61">
        <f t="shared" si="28"/>
        <v>86.46911999999999</v>
      </c>
      <c r="AQ137" s="61">
        <f t="shared" si="29"/>
        <v>4.3999999999897454E-3</v>
      </c>
      <c r="AR137" s="61">
        <f t="shared" si="30"/>
        <v>10.134720000000002</v>
      </c>
      <c r="AS137" s="89">
        <f t="shared" si="25"/>
        <v>1.8319444444423425</v>
      </c>
      <c r="AT137" s="89">
        <f t="shared" si="31"/>
        <v>2.0187499999956344</v>
      </c>
      <c r="AU137" s="89">
        <f t="shared" si="32"/>
        <v>0.18680555555329192</v>
      </c>
    </row>
    <row r="138" spans="1:47" x14ac:dyDescent="0.2">
      <c r="A138" s="9" t="s">
        <v>2075</v>
      </c>
      <c r="B138" s="285">
        <f t="shared" si="26"/>
        <v>2</v>
      </c>
      <c r="C138" s="285"/>
      <c r="D138" s="16">
        <v>38386.802083333336</v>
      </c>
      <c r="E138" s="16">
        <v>38388.397222222222</v>
      </c>
      <c r="F138" s="19" t="s">
        <v>2518</v>
      </c>
      <c r="G138" s="325" t="s">
        <v>2519</v>
      </c>
      <c r="H138" s="9">
        <v>50</v>
      </c>
      <c r="N138" s="8">
        <v>152.35</v>
      </c>
      <c r="P138" s="317">
        <v>2420</v>
      </c>
      <c r="R138" s="21">
        <v>38386.802083333336</v>
      </c>
      <c r="S138" s="21">
        <v>38388.397222222222</v>
      </c>
      <c r="T138">
        <v>1.7634000000000001</v>
      </c>
      <c r="U138">
        <v>1.9438</v>
      </c>
      <c r="V138" s="94">
        <f t="shared" si="27"/>
        <v>152.35776000000001</v>
      </c>
      <c r="W138" s="103"/>
      <c r="X138" s="21">
        <v>38386.749305555553</v>
      </c>
      <c r="Y138" s="21">
        <v>38388.430555555555</v>
      </c>
      <c r="Z138" s="319">
        <v>1.8552</v>
      </c>
      <c r="AA138" s="319">
        <v>1.9438</v>
      </c>
      <c r="AB138" s="320">
        <f t="shared" si="23"/>
        <v>160.28927999999999</v>
      </c>
      <c r="AD138" s="61">
        <f t="shared" si="22"/>
        <v>7.9392799999999966</v>
      </c>
      <c r="AM138" s="9">
        <v>152.35</v>
      </c>
      <c r="AN138" s="9">
        <f t="shared" si="24"/>
        <v>152.35776000000001</v>
      </c>
      <c r="AO138" s="61">
        <f t="shared" si="28"/>
        <v>160.28927999999999</v>
      </c>
      <c r="AQ138" s="61">
        <f t="shared" si="29"/>
        <v>7.7600000000188629E-3</v>
      </c>
      <c r="AR138" s="61">
        <f t="shared" si="30"/>
        <v>7.9315199999999777</v>
      </c>
      <c r="AS138" s="89">
        <f t="shared" si="25"/>
        <v>1.5951388888861402</v>
      </c>
      <c r="AT138" s="89">
        <f t="shared" si="31"/>
        <v>1.6812500000014552</v>
      </c>
      <c r="AU138" s="89">
        <f t="shared" si="32"/>
        <v>8.6111111115314998E-2</v>
      </c>
    </row>
    <row r="139" spans="1:47" x14ac:dyDescent="0.2">
      <c r="A139" s="9" t="s">
        <v>2075</v>
      </c>
      <c r="B139" s="285">
        <f t="shared" si="26"/>
        <v>2</v>
      </c>
      <c r="C139" s="285"/>
      <c r="D139" s="16">
        <v>38388.463888888888</v>
      </c>
      <c r="E139" s="16">
        <v>38389.260416666664</v>
      </c>
      <c r="F139" s="19" t="s">
        <v>2520</v>
      </c>
      <c r="G139" s="325" t="s">
        <v>2521</v>
      </c>
      <c r="H139" s="9">
        <v>50</v>
      </c>
      <c r="N139" s="8">
        <v>316.35000000000002</v>
      </c>
      <c r="P139" s="317">
        <v>1900</v>
      </c>
      <c r="R139" s="21">
        <v>38388.463888888888</v>
      </c>
      <c r="S139" s="21">
        <v>38389.260416666664</v>
      </c>
      <c r="T139">
        <v>3.6615000000000002</v>
      </c>
      <c r="U139">
        <v>8.35</v>
      </c>
      <c r="V139" s="94">
        <f t="shared" si="27"/>
        <v>316.35359999999997</v>
      </c>
      <c r="W139" s="103"/>
      <c r="X139" s="21">
        <v>38388.430555555555</v>
      </c>
      <c r="Y139" s="21">
        <v>38389.28125</v>
      </c>
      <c r="Z139" s="319">
        <v>3.7585999999999999</v>
      </c>
      <c r="AA139" s="319">
        <v>8.35</v>
      </c>
      <c r="AB139" s="320">
        <f t="shared" si="23"/>
        <v>324.74303999999995</v>
      </c>
      <c r="AD139" s="61">
        <f>AB139-N139</f>
        <v>8.3930399999999281</v>
      </c>
      <c r="AM139" s="9">
        <v>316.35000000000002</v>
      </c>
      <c r="AN139" s="9">
        <f t="shared" si="24"/>
        <v>316.35359999999997</v>
      </c>
      <c r="AO139" s="61">
        <f t="shared" si="28"/>
        <v>324.74303999999995</v>
      </c>
      <c r="AQ139" s="61">
        <f t="shared" si="29"/>
        <v>3.5999999999489773E-3</v>
      </c>
      <c r="AR139" s="61">
        <f t="shared" si="30"/>
        <v>8.3894399999999791</v>
      </c>
      <c r="AS139" s="89">
        <f t="shared" si="25"/>
        <v>0.79652777777664596</v>
      </c>
      <c r="AT139" s="89">
        <f t="shared" si="31"/>
        <v>0.85069444444525288</v>
      </c>
      <c r="AU139" s="89">
        <f t="shared" si="32"/>
        <v>5.4166666668606922E-2</v>
      </c>
    </row>
    <row r="140" spans="1:47" x14ac:dyDescent="0.2">
      <c r="A140" s="9" t="s">
        <v>2075</v>
      </c>
      <c r="B140" s="285">
        <f t="shared" si="26"/>
        <v>2</v>
      </c>
      <c r="C140" s="285"/>
      <c r="D140" s="16">
        <v>38389.302083333336</v>
      </c>
      <c r="E140" s="16">
        <v>38389.763194444444</v>
      </c>
      <c r="F140" s="19" t="s">
        <v>2522</v>
      </c>
      <c r="G140" s="325" t="s">
        <v>2523</v>
      </c>
      <c r="H140" s="9">
        <v>50</v>
      </c>
      <c r="N140" s="8">
        <v>148.01</v>
      </c>
      <c r="P140" s="317">
        <v>1900</v>
      </c>
      <c r="R140" s="21">
        <v>38389.302083333336</v>
      </c>
      <c r="S140" s="21">
        <v>38389.763194444444</v>
      </c>
      <c r="T140">
        <v>1.7131000000000001</v>
      </c>
      <c r="U140">
        <v>6.6967999999999996</v>
      </c>
      <c r="V140" s="94">
        <f t="shared" si="27"/>
        <v>148.01184000000001</v>
      </c>
      <c r="W140" s="103"/>
      <c r="X140" s="21">
        <v>38389.28125</v>
      </c>
      <c r="Y140" s="21">
        <v>38389.788194444445</v>
      </c>
      <c r="Z140" s="319">
        <v>1.9538</v>
      </c>
      <c r="AA140" s="319">
        <v>6.6967999999999996</v>
      </c>
      <c r="AB140" s="320">
        <f t="shared" si="23"/>
        <v>168.80831999999998</v>
      </c>
      <c r="AD140" s="61">
        <f t="shared" si="22"/>
        <v>20.79831999999999</v>
      </c>
      <c r="AM140" s="9">
        <v>148.01</v>
      </c>
      <c r="AN140" s="9">
        <f t="shared" si="24"/>
        <v>148.01184000000001</v>
      </c>
      <c r="AO140" s="61">
        <f t="shared" si="28"/>
        <v>168.80831999999998</v>
      </c>
      <c r="AQ140" s="61">
        <f t="shared" si="29"/>
        <v>1.8400000000156069E-3</v>
      </c>
      <c r="AR140" s="61">
        <f t="shared" si="30"/>
        <v>20.796479999999974</v>
      </c>
      <c r="AS140" s="89">
        <f t="shared" si="25"/>
        <v>0.46111111110803904</v>
      </c>
      <c r="AT140" s="89">
        <f t="shared" si="31"/>
        <v>0.50694444444525288</v>
      </c>
      <c r="AU140" s="89">
        <f t="shared" si="32"/>
        <v>4.5833333337213844E-2</v>
      </c>
    </row>
    <row r="141" spans="1:47" x14ac:dyDescent="0.2">
      <c r="A141" s="9" t="s">
        <v>2075</v>
      </c>
      <c r="B141" s="285">
        <f t="shared" si="26"/>
        <v>2</v>
      </c>
      <c r="C141" s="285"/>
      <c r="D141" s="16">
        <v>38389.813888888886</v>
      </c>
      <c r="E141" s="16">
        <v>38391.986111111109</v>
      </c>
      <c r="F141" s="19" t="s">
        <v>2524</v>
      </c>
      <c r="G141" s="325" t="s">
        <v>2525</v>
      </c>
      <c r="H141" s="9">
        <v>50</v>
      </c>
      <c r="N141" s="8">
        <v>1800.9</v>
      </c>
      <c r="P141" s="317">
        <v>867</v>
      </c>
      <c r="R141" s="21">
        <v>38389.813888888886</v>
      </c>
      <c r="S141" s="21">
        <v>38391.986111111109</v>
      </c>
      <c r="T141">
        <v>20.843699999999998</v>
      </c>
      <c r="U141">
        <v>30</v>
      </c>
      <c r="V141" s="94">
        <f t="shared" si="27"/>
        <v>1800.8956799999996</v>
      </c>
      <c r="W141" s="103"/>
      <c r="X141" s="21">
        <v>38389.788194444445</v>
      </c>
      <c r="Y141" s="21">
        <v>38392.245833333334</v>
      </c>
      <c r="Z141" s="319">
        <v>21.459199999999999</v>
      </c>
      <c r="AA141" s="319">
        <v>30</v>
      </c>
      <c r="AB141" s="320">
        <f t="shared" si="23"/>
        <v>1854.0748799999999</v>
      </c>
      <c r="AD141" s="61">
        <f t="shared" si="22"/>
        <v>53.174879999999803</v>
      </c>
      <c r="AM141" s="9">
        <v>1800.9</v>
      </c>
      <c r="AN141" s="9">
        <f t="shared" si="24"/>
        <v>1800.8956799999996</v>
      </c>
      <c r="AO141" s="61">
        <f t="shared" si="28"/>
        <v>1854.0748799999999</v>
      </c>
      <c r="AQ141" s="61">
        <f t="shared" si="29"/>
        <v>-4.3200000004617323E-3</v>
      </c>
      <c r="AR141" s="61">
        <f t="shared" si="30"/>
        <v>53.179200000000264</v>
      </c>
      <c r="AS141" s="89">
        <f t="shared" si="25"/>
        <v>2.172222222223354</v>
      </c>
      <c r="AT141" s="89">
        <f t="shared" si="31"/>
        <v>2.4576388888890506</v>
      </c>
      <c r="AU141" s="89">
        <f t="shared" si="32"/>
        <v>0.28541666666569654</v>
      </c>
    </row>
    <row r="142" spans="1:47" x14ac:dyDescent="0.2">
      <c r="A142" s="9" t="s">
        <v>2075</v>
      </c>
      <c r="B142" s="285">
        <f t="shared" si="26"/>
        <v>2</v>
      </c>
      <c r="C142" s="285"/>
      <c r="D142" s="16">
        <v>38392.505555555559</v>
      </c>
      <c r="E142" s="16">
        <v>38394.818749999999</v>
      </c>
      <c r="F142" s="19" t="s">
        <v>2526</v>
      </c>
      <c r="G142" s="325" t="s">
        <v>2527</v>
      </c>
      <c r="H142" s="9">
        <v>50</v>
      </c>
      <c r="N142" s="8">
        <v>250.5</v>
      </c>
      <c r="P142" s="317">
        <v>3280</v>
      </c>
      <c r="R142" s="21">
        <v>38392.505555555559</v>
      </c>
      <c r="S142" s="21">
        <v>38394.818749999999</v>
      </c>
      <c r="T142">
        <v>2.8994</v>
      </c>
      <c r="U142">
        <v>1.5994999999999999</v>
      </c>
      <c r="V142" s="94">
        <f t="shared" si="27"/>
        <v>250.50816</v>
      </c>
      <c r="W142" s="103"/>
      <c r="X142" s="21">
        <v>38392.245833333334</v>
      </c>
      <c r="Y142" s="21">
        <v>38395.216666666667</v>
      </c>
      <c r="Z142" s="319">
        <v>3.7639999999999998</v>
      </c>
      <c r="AA142" s="319">
        <v>1.5994999999999999</v>
      </c>
      <c r="AB142" s="320">
        <f t="shared" si="23"/>
        <v>325.20959999999997</v>
      </c>
      <c r="AD142" s="61">
        <f t="shared" si="22"/>
        <v>74.709599999999966</v>
      </c>
      <c r="AM142" s="9">
        <v>250.5</v>
      </c>
      <c r="AN142" s="9">
        <f t="shared" si="24"/>
        <v>250.50816</v>
      </c>
      <c r="AO142" s="61">
        <f t="shared" si="28"/>
        <v>325.20959999999997</v>
      </c>
      <c r="AQ142" s="61">
        <f t="shared" si="29"/>
        <v>8.1600000000037198E-3</v>
      </c>
      <c r="AR142" s="61">
        <f t="shared" si="30"/>
        <v>74.701439999999963</v>
      </c>
      <c r="AS142" s="89">
        <f t="shared" si="25"/>
        <v>2.3131944444394321</v>
      </c>
      <c r="AT142" s="89">
        <f t="shared" si="31"/>
        <v>2.9708333333328483</v>
      </c>
      <c r="AU142" s="89">
        <f t="shared" si="32"/>
        <v>0.65763888889341615</v>
      </c>
    </row>
    <row r="143" spans="1:47" x14ac:dyDescent="0.2">
      <c r="A143" s="9" t="s">
        <v>2075</v>
      </c>
      <c r="B143" s="285">
        <f t="shared" si="26"/>
        <v>2</v>
      </c>
      <c r="C143" s="285"/>
      <c r="D143" s="16">
        <v>38395.614583333336</v>
      </c>
      <c r="E143" s="16">
        <v>38396.125</v>
      </c>
      <c r="F143" s="19" t="s">
        <v>2528</v>
      </c>
      <c r="G143" s="325" t="s">
        <v>2529</v>
      </c>
      <c r="H143" s="9">
        <v>50</v>
      </c>
      <c r="N143" s="8">
        <v>177.44</v>
      </c>
      <c r="P143" s="317">
        <v>1110</v>
      </c>
      <c r="R143" s="21">
        <v>38395.614583333336</v>
      </c>
      <c r="S143" s="21">
        <v>38396.125</v>
      </c>
      <c r="T143">
        <v>2.0537000000000001</v>
      </c>
      <c r="U143">
        <v>7.24</v>
      </c>
      <c r="V143" s="94">
        <f t="shared" si="27"/>
        <v>177.43968000000001</v>
      </c>
      <c r="W143" s="103"/>
      <c r="X143" s="21">
        <v>38395.216666666667</v>
      </c>
      <c r="Y143" s="21">
        <v>38396.352083333331</v>
      </c>
      <c r="Z143" s="319">
        <v>2.9518</v>
      </c>
      <c r="AA143" s="319">
        <v>7.24</v>
      </c>
      <c r="AB143" s="320">
        <f t="shared" si="23"/>
        <v>255.03551999999999</v>
      </c>
      <c r="AD143" s="61">
        <f t="shared" si="22"/>
        <v>77.595519999999993</v>
      </c>
      <c r="AM143" s="9">
        <v>177.44</v>
      </c>
      <c r="AN143" s="9">
        <f t="shared" si="24"/>
        <v>177.43968000000001</v>
      </c>
      <c r="AO143" s="61">
        <f t="shared" si="28"/>
        <v>255.03551999999999</v>
      </c>
      <c r="AQ143" s="61">
        <f t="shared" si="29"/>
        <v>-3.1999999998788553E-4</v>
      </c>
      <c r="AR143" s="61">
        <f t="shared" si="30"/>
        <v>77.595839999999981</v>
      </c>
      <c r="AS143" s="89">
        <f t="shared" si="25"/>
        <v>0.51041666666424135</v>
      </c>
      <c r="AT143" s="89">
        <f t="shared" si="31"/>
        <v>1.1354166666642413</v>
      </c>
      <c r="AU143" s="89">
        <f t="shared" si="32"/>
        <v>0.625</v>
      </c>
    </row>
    <row r="144" spans="1:47" x14ac:dyDescent="0.2">
      <c r="A144" s="9" t="s">
        <v>2075</v>
      </c>
      <c r="B144" s="285">
        <f t="shared" si="26"/>
        <v>2</v>
      </c>
      <c r="C144" s="285"/>
      <c r="D144" s="16">
        <v>38396.57916666667</v>
      </c>
      <c r="E144" s="16">
        <v>38397.888194444444</v>
      </c>
      <c r="F144" s="19" t="s">
        <v>2530</v>
      </c>
      <c r="G144" s="325" t="s">
        <v>2531</v>
      </c>
      <c r="H144" s="9">
        <v>50</v>
      </c>
      <c r="N144" s="8">
        <v>3313.26</v>
      </c>
      <c r="P144" s="317">
        <v>652</v>
      </c>
      <c r="R144" s="21">
        <v>38396.57916666667</v>
      </c>
      <c r="S144" s="21">
        <v>38397.888194444444</v>
      </c>
      <c r="T144">
        <v>38.347999999999999</v>
      </c>
      <c r="U144">
        <v>71.685500000000005</v>
      </c>
      <c r="V144" s="94">
        <f t="shared" si="27"/>
        <v>3313.2672000000002</v>
      </c>
      <c r="W144" s="103"/>
      <c r="X144" s="21">
        <v>38396.352083333331</v>
      </c>
      <c r="Y144" s="21">
        <v>38397.981249999997</v>
      </c>
      <c r="Z144" s="319">
        <v>39.509399999999999</v>
      </c>
      <c r="AA144" s="319">
        <v>71.685500000000005</v>
      </c>
      <c r="AB144" s="320">
        <f t="shared" si="23"/>
        <v>3413.6121600000001</v>
      </c>
      <c r="AD144" s="61">
        <f t="shared" si="22"/>
        <v>100.35215999999991</v>
      </c>
      <c r="AM144" s="9">
        <v>3313.26</v>
      </c>
      <c r="AN144" s="9">
        <f t="shared" si="24"/>
        <v>3313.2672000000002</v>
      </c>
      <c r="AO144" s="61">
        <f t="shared" si="28"/>
        <v>3413.6121600000001</v>
      </c>
      <c r="AQ144" s="61">
        <f t="shared" si="29"/>
        <v>7.2000000000116415E-3</v>
      </c>
      <c r="AR144" s="61">
        <f t="shared" si="30"/>
        <v>100.3449599999999</v>
      </c>
      <c r="AS144" s="89">
        <f t="shared" si="25"/>
        <v>1.3090277777737356</v>
      </c>
      <c r="AT144" s="89">
        <f t="shared" si="31"/>
        <v>1.6291666666656965</v>
      </c>
      <c r="AU144" s="89">
        <f t="shared" si="32"/>
        <v>0.32013888889196096</v>
      </c>
    </row>
    <row r="145" spans="1:47" x14ac:dyDescent="0.2">
      <c r="A145" s="9" t="s">
        <v>2075</v>
      </c>
      <c r="B145" s="285">
        <f t="shared" si="26"/>
        <v>2</v>
      </c>
      <c r="C145" s="285"/>
      <c r="D145" s="16">
        <v>38398.074305555558</v>
      </c>
      <c r="E145" s="16">
        <v>38401.510416666664</v>
      </c>
      <c r="F145" s="19" t="s">
        <v>2532</v>
      </c>
      <c r="G145" s="325" t="s">
        <v>2533</v>
      </c>
      <c r="H145" s="9">
        <v>50</v>
      </c>
      <c r="N145" s="8">
        <v>868.75</v>
      </c>
      <c r="P145" s="317">
        <v>588</v>
      </c>
      <c r="R145" s="21">
        <v>38398.074305555558</v>
      </c>
      <c r="S145" s="21">
        <v>38401.510416666664</v>
      </c>
      <c r="T145">
        <v>10.055</v>
      </c>
      <c r="U145">
        <v>7.24</v>
      </c>
      <c r="V145" s="94">
        <f t="shared" si="27"/>
        <v>868.75199999999995</v>
      </c>
      <c r="W145" s="103"/>
      <c r="X145" s="21">
        <v>38397.981249999997</v>
      </c>
      <c r="Y145" s="21">
        <v>38402.443055555559</v>
      </c>
      <c r="Z145" s="319">
        <v>11.725300000000001</v>
      </c>
      <c r="AA145" s="319">
        <v>7.24</v>
      </c>
      <c r="AB145" s="320">
        <f t="shared" si="23"/>
        <v>1013.06592</v>
      </c>
      <c r="AD145" s="61">
        <f t="shared" si="22"/>
        <v>144.31592000000001</v>
      </c>
      <c r="AM145" s="9">
        <v>868.75</v>
      </c>
      <c r="AN145" s="9">
        <f t="shared" si="24"/>
        <v>868.75199999999995</v>
      </c>
      <c r="AO145" s="61">
        <f t="shared" si="28"/>
        <v>1013.06592</v>
      </c>
      <c r="AQ145" s="61">
        <f t="shared" si="29"/>
        <v>1.9999999999527063E-3</v>
      </c>
      <c r="AR145" s="61">
        <f t="shared" si="30"/>
        <v>144.31392000000005</v>
      </c>
      <c r="AS145" s="89">
        <f t="shared" si="25"/>
        <v>3.4361111111065838</v>
      </c>
      <c r="AT145" s="89">
        <f t="shared" si="31"/>
        <v>4.4618055555620231</v>
      </c>
      <c r="AU145" s="89">
        <f t="shared" si="32"/>
        <v>1.0256944444554392</v>
      </c>
    </row>
    <row r="146" spans="1:47" x14ac:dyDescent="0.2">
      <c r="A146" s="9" t="s">
        <v>2075</v>
      </c>
      <c r="B146" s="285">
        <f t="shared" si="26"/>
        <v>2</v>
      </c>
      <c r="C146" s="285"/>
      <c r="D146" s="16">
        <v>38403.375694444447</v>
      </c>
      <c r="E146" s="16">
        <v>38405.041666666664</v>
      </c>
      <c r="F146" s="19" t="s">
        <v>2536</v>
      </c>
      <c r="G146" s="325" t="s">
        <v>2537</v>
      </c>
      <c r="H146" s="9">
        <v>50</v>
      </c>
      <c r="N146" s="8">
        <v>416</v>
      </c>
      <c r="P146" s="317">
        <v>4100</v>
      </c>
      <c r="R146" s="21">
        <v>38403.375694444447</v>
      </c>
      <c r="S146" s="21">
        <v>38405.041666666664</v>
      </c>
      <c r="T146">
        <v>4.8148</v>
      </c>
      <c r="U146">
        <v>5.9192999999999998</v>
      </c>
      <c r="V146" s="94">
        <f t="shared" si="27"/>
        <v>415.99871999999999</v>
      </c>
      <c r="W146" s="103"/>
      <c r="X146" s="21">
        <v>38402.443055555559</v>
      </c>
      <c r="Y146" s="21">
        <v>38405.30972222222</v>
      </c>
      <c r="Z146" s="319">
        <v>6.2995000000000001</v>
      </c>
      <c r="AA146" s="319">
        <v>5.9192999999999998</v>
      </c>
      <c r="AB146" s="320">
        <f t="shared" si="23"/>
        <v>544.27680000000009</v>
      </c>
      <c r="AD146" s="61">
        <f t="shared" si="22"/>
        <v>128.27680000000009</v>
      </c>
      <c r="AM146" s="9">
        <v>416</v>
      </c>
      <c r="AN146" s="9">
        <f t="shared" si="24"/>
        <v>415.99871999999999</v>
      </c>
      <c r="AO146" s="61">
        <f t="shared" si="28"/>
        <v>544.27680000000009</v>
      </c>
      <c r="AQ146" s="61">
        <f t="shared" si="29"/>
        <v>-1.2800000000083855E-3</v>
      </c>
      <c r="AR146" s="61">
        <f t="shared" si="30"/>
        <v>128.2780800000001</v>
      </c>
      <c r="AS146" s="89">
        <f t="shared" si="25"/>
        <v>1.6659722222175333</v>
      </c>
      <c r="AT146" s="89">
        <f t="shared" si="31"/>
        <v>2.866666666661331</v>
      </c>
      <c r="AU146" s="89">
        <f t="shared" si="32"/>
        <v>1.2006944444437977</v>
      </c>
    </row>
    <row r="147" spans="1:47" x14ac:dyDescent="0.2">
      <c r="A147" s="9" t="s">
        <v>2075</v>
      </c>
      <c r="B147" s="285">
        <f t="shared" si="26"/>
        <v>2</v>
      </c>
      <c r="C147" s="285"/>
      <c r="D147" s="16">
        <v>38405.578472222223</v>
      </c>
      <c r="E147" s="16">
        <v>38407.81527777778</v>
      </c>
      <c r="F147" s="19" t="s">
        <v>2538</v>
      </c>
      <c r="G147" s="325" t="s">
        <v>2539</v>
      </c>
      <c r="H147" s="9">
        <v>50</v>
      </c>
      <c r="N147" s="8">
        <v>244.15</v>
      </c>
      <c r="P147" s="317">
        <v>1760</v>
      </c>
      <c r="R147" s="21">
        <v>38405.578472222223</v>
      </c>
      <c r="S147" s="21">
        <v>38407.81527777778</v>
      </c>
      <c r="T147">
        <v>2.8258000000000001</v>
      </c>
      <c r="U147">
        <v>2.1484000000000001</v>
      </c>
      <c r="V147" s="94">
        <f t="shared" si="27"/>
        <v>244.14912000000001</v>
      </c>
      <c r="W147" s="103"/>
      <c r="X147" s="21">
        <v>38405.30972222222</v>
      </c>
      <c r="Y147" s="21">
        <v>38408.377083333333</v>
      </c>
      <c r="Z147" s="319">
        <v>3.8052000000000001</v>
      </c>
      <c r="AA147" s="319">
        <v>2.1484000000000001</v>
      </c>
      <c r="AB147" s="320">
        <f t="shared" si="23"/>
        <v>328.76928000000004</v>
      </c>
      <c r="AD147" s="61">
        <f t="shared" si="22"/>
        <v>84.619280000000032</v>
      </c>
      <c r="AM147" s="9">
        <v>244.15</v>
      </c>
      <c r="AN147" s="9">
        <f t="shared" si="24"/>
        <v>244.14912000000001</v>
      </c>
      <c r="AO147" s="61">
        <f t="shared" si="28"/>
        <v>328.76928000000004</v>
      </c>
      <c r="AQ147" s="61">
        <f t="shared" si="29"/>
        <v>-8.7999999999510692E-4</v>
      </c>
      <c r="AR147" s="61">
        <f t="shared" si="30"/>
        <v>84.620160000000027</v>
      </c>
      <c r="AS147" s="89">
        <f t="shared" si="25"/>
        <v>2.2368055555562023</v>
      </c>
      <c r="AT147" s="89">
        <f t="shared" si="31"/>
        <v>3.0673611111124046</v>
      </c>
      <c r="AU147" s="89">
        <f t="shared" si="32"/>
        <v>0.83055555555620231</v>
      </c>
    </row>
    <row r="148" spans="1:47" x14ac:dyDescent="0.2">
      <c r="A148" s="9" t="s">
        <v>2075</v>
      </c>
      <c r="B148" s="285">
        <f t="shared" si="26"/>
        <v>2</v>
      </c>
      <c r="C148" s="285"/>
      <c r="D148" s="16">
        <v>38408.938888888886</v>
      </c>
      <c r="E148" s="16">
        <v>38411.048611111109</v>
      </c>
      <c r="F148" s="19" t="s">
        <v>2540</v>
      </c>
      <c r="G148" s="325" t="s">
        <v>2541</v>
      </c>
      <c r="H148" s="9">
        <v>50</v>
      </c>
      <c r="N148" s="8">
        <v>152.66999999999999</v>
      </c>
      <c r="P148" s="317">
        <v>1840</v>
      </c>
      <c r="R148" s="21">
        <v>38408.938888888886</v>
      </c>
      <c r="S148" s="21">
        <v>38411.048611111109</v>
      </c>
      <c r="T148">
        <v>1.7670999999999999</v>
      </c>
      <c r="U148">
        <v>1.5994999999999999</v>
      </c>
      <c r="V148" s="94">
        <f t="shared" si="27"/>
        <v>152.67743999999999</v>
      </c>
      <c r="W148" s="103"/>
      <c r="X148" s="21">
        <v>38408.377083333333</v>
      </c>
      <c r="Y148" s="21">
        <v>38411.098611111112</v>
      </c>
      <c r="Z148" s="319">
        <v>2.4022000000000001</v>
      </c>
      <c r="AA148" s="319">
        <v>1.5994999999999999</v>
      </c>
      <c r="AB148" s="320">
        <f t="shared" si="23"/>
        <v>207.55008000000001</v>
      </c>
      <c r="AD148" s="61">
        <f t="shared" si="22"/>
        <v>54.880080000000021</v>
      </c>
      <c r="AM148" s="9">
        <v>152.66999999999999</v>
      </c>
      <c r="AN148" s="9">
        <f t="shared" si="24"/>
        <v>152.67743999999999</v>
      </c>
      <c r="AO148" s="61">
        <f t="shared" si="28"/>
        <v>207.55008000000001</v>
      </c>
      <c r="AQ148" s="61">
        <f t="shared" si="29"/>
        <v>7.4400000000025557E-3</v>
      </c>
      <c r="AR148" s="61">
        <f t="shared" si="30"/>
        <v>54.872640000000018</v>
      </c>
      <c r="AS148" s="89">
        <f t="shared" si="25"/>
        <v>2.109722222223354</v>
      </c>
      <c r="AT148" s="89">
        <f t="shared" si="31"/>
        <v>2.7215277777795563</v>
      </c>
      <c r="AU148" s="89">
        <f t="shared" si="32"/>
        <v>0.61180555555620231</v>
      </c>
    </row>
    <row r="149" spans="1:47" x14ac:dyDescent="0.2">
      <c r="A149" s="9" t="s">
        <v>2075</v>
      </c>
      <c r="B149" s="285">
        <f t="shared" si="26"/>
        <v>2</v>
      </c>
      <c r="C149" s="285"/>
      <c r="D149" s="16">
        <v>38411.148611111108</v>
      </c>
      <c r="E149" s="16">
        <v>38411.713888888888</v>
      </c>
      <c r="F149" s="19" t="s">
        <v>2542</v>
      </c>
      <c r="G149" s="325" t="s">
        <v>2543</v>
      </c>
      <c r="H149" s="9">
        <v>50</v>
      </c>
      <c r="N149" s="8">
        <v>80.11</v>
      </c>
      <c r="P149" s="317">
        <v>7140</v>
      </c>
      <c r="R149" s="21">
        <v>38411.148611111108</v>
      </c>
      <c r="S149" s="21">
        <v>38411.713888888888</v>
      </c>
      <c r="T149">
        <v>0.92710000000000004</v>
      </c>
      <c r="U149">
        <v>1.9438</v>
      </c>
      <c r="V149" s="94">
        <f t="shared" si="27"/>
        <v>80.101439999999997</v>
      </c>
      <c r="W149" s="103"/>
      <c r="X149" s="21">
        <v>38411.098611111112</v>
      </c>
      <c r="Y149" s="21">
        <v>38411.75277777778</v>
      </c>
      <c r="Z149" s="319">
        <v>1.0582</v>
      </c>
      <c r="AA149" s="319">
        <v>1.9438</v>
      </c>
      <c r="AB149" s="320">
        <f t="shared" si="23"/>
        <v>91.428480000000008</v>
      </c>
      <c r="AD149" s="61">
        <f t="shared" si="22"/>
        <v>11.318480000000008</v>
      </c>
      <c r="AM149" s="9">
        <v>80.11</v>
      </c>
      <c r="AN149" s="9">
        <f t="shared" si="24"/>
        <v>80.101439999999997</v>
      </c>
      <c r="AO149" s="61">
        <f t="shared" si="28"/>
        <v>91.428480000000008</v>
      </c>
      <c r="AQ149" s="61">
        <f t="shared" si="29"/>
        <v>-8.5600000000027876E-3</v>
      </c>
      <c r="AR149" s="61">
        <f t="shared" si="30"/>
        <v>11.327040000000011</v>
      </c>
      <c r="AS149" s="89">
        <f t="shared" si="25"/>
        <v>0.56527777777955635</v>
      </c>
      <c r="AT149" s="89">
        <f t="shared" si="31"/>
        <v>0.65416666666715173</v>
      </c>
      <c r="AU149" s="89">
        <f t="shared" si="32"/>
        <v>8.8888888887595385E-2</v>
      </c>
    </row>
    <row r="150" spans="1:47" x14ac:dyDescent="0.2">
      <c r="A150" s="9" t="s">
        <v>2075</v>
      </c>
      <c r="B150" s="285">
        <f t="shared" si="26"/>
        <v>2</v>
      </c>
      <c r="C150" s="285"/>
      <c r="D150" s="16">
        <v>38411.792361111111</v>
      </c>
      <c r="E150" s="16">
        <v>38415.67083333333</v>
      </c>
      <c r="F150" s="19" t="s">
        <v>2544</v>
      </c>
      <c r="G150" s="325" t="s">
        <v>2545</v>
      </c>
      <c r="H150" s="9">
        <v>50</v>
      </c>
      <c r="N150" s="8">
        <v>288.64</v>
      </c>
      <c r="P150" s="317">
        <v>1750</v>
      </c>
      <c r="R150" s="21">
        <v>38411.792361111111</v>
      </c>
      <c r="S150" s="21">
        <v>38415.67083333333</v>
      </c>
      <c r="T150">
        <v>3.3407</v>
      </c>
      <c r="U150">
        <v>1.681</v>
      </c>
      <c r="V150" s="94">
        <f t="shared" si="27"/>
        <v>288.63648000000001</v>
      </c>
      <c r="W150" s="103"/>
      <c r="X150" s="21">
        <v>38411.75277777778</v>
      </c>
      <c r="Y150" s="21">
        <v>38415.742361111108</v>
      </c>
      <c r="Z150" s="319">
        <v>3.4883999999999999</v>
      </c>
      <c r="AA150" s="319">
        <v>1.681</v>
      </c>
      <c r="AB150" s="320">
        <f t="shared" si="23"/>
        <v>301.39776000000001</v>
      </c>
      <c r="AD150" s="61">
        <f t="shared" si="22"/>
        <v>12.757760000000019</v>
      </c>
      <c r="AM150" s="9">
        <v>288.64</v>
      </c>
      <c r="AN150" s="9">
        <f t="shared" si="24"/>
        <v>288.63648000000001</v>
      </c>
      <c r="AO150" s="61">
        <f t="shared" si="28"/>
        <v>301.39776000000001</v>
      </c>
      <c r="AQ150" s="61">
        <f t="shared" si="29"/>
        <v>-3.5199999999804277E-3</v>
      </c>
      <c r="AR150" s="61">
        <f t="shared" si="30"/>
        <v>12.761279999999999</v>
      </c>
      <c r="AS150" s="89">
        <f t="shared" si="25"/>
        <v>3.8784722222189885</v>
      </c>
      <c r="AT150" s="89">
        <f t="shared" si="31"/>
        <v>3.9895833333284827</v>
      </c>
      <c r="AU150" s="89">
        <f t="shared" si="32"/>
        <v>0.11111111110949423</v>
      </c>
    </row>
    <row r="151" spans="1:47" x14ac:dyDescent="0.2">
      <c r="A151" s="9" t="s">
        <v>2075</v>
      </c>
      <c r="B151" s="285">
        <f t="shared" si="26"/>
        <v>3</v>
      </c>
      <c r="C151" s="285"/>
      <c r="D151" s="16">
        <v>38415.814583333333</v>
      </c>
      <c r="E151" s="16">
        <v>38416.481944444444</v>
      </c>
      <c r="F151" s="19" t="s">
        <v>2546</v>
      </c>
      <c r="G151" s="325" t="s">
        <v>2547</v>
      </c>
      <c r="H151" s="9">
        <v>50</v>
      </c>
      <c r="N151" s="8">
        <v>50.88</v>
      </c>
      <c r="P151" s="317">
        <v>1220</v>
      </c>
      <c r="R151" s="21">
        <v>38415.814583333333</v>
      </c>
      <c r="S151" s="21">
        <v>38416.481944444444</v>
      </c>
      <c r="T151">
        <v>0.58879999999999999</v>
      </c>
      <c r="U151">
        <v>1.21</v>
      </c>
      <c r="V151" s="94">
        <f t="shared" si="27"/>
        <v>50.872320000000009</v>
      </c>
      <c r="W151" s="103"/>
      <c r="X151" s="21">
        <v>38415.742361111108</v>
      </c>
      <c r="Y151" s="21">
        <v>38416.52847222222</v>
      </c>
      <c r="Z151" s="319">
        <v>0.71899999999999997</v>
      </c>
      <c r="AA151" s="319">
        <v>1.21</v>
      </c>
      <c r="AB151" s="320">
        <f t="shared" si="23"/>
        <v>62.121600000000008</v>
      </c>
      <c r="AD151" s="61">
        <f t="shared" si="22"/>
        <v>11.241600000000005</v>
      </c>
      <c r="AM151" s="9">
        <v>50.88</v>
      </c>
      <c r="AN151" s="9">
        <f t="shared" si="24"/>
        <v>50.872320000000009</v>
      </c>
      <c r="AO151" s="61">
        <f t="shared" si="28"/>
        <v>62.121600000000008</v>
      </c>
      <c r="AQ151" s="61">
        <f t="shared" si="29"/>
        <v>-7.6799999999934698E-3</v>
      </c>
      <c r="AR151" s="61">
        <f t="shared" si="30"/>
        <v>11.249279999999999</v>
      </c>
      <c r="AS151" s="89">
        <f t="shared" si="25"/>
        <v>0.66736111111094942</v>
      </c>
      <c r="AT151" s="89">
        <f t="shared" si="31"/>
        <v>0.78611111111240461</v>
      </c>
      <c r="AU151" s="89">
        <f t="shared" si="32"/>
        <v>0.11875000000145519</v>
      </c>
    </row>
    <row r="152" spans="1:47" x14ac:dyDescent="0.2">
      <c r="A152" s="9" t="s">
        <v>2075</v>
      </c>
      <c r="B152" s="285">
        <f t="shared" si="26"/>
        <v>3</v>
      </c>
      <c r="C152" s="285"/>
      <c r="D152" s="16">
        <v>38416.574999999997</v>
      </c>
      <c r="E152" s="16">
        <v>38416.669444444444</v>
      </c>
      <c r="F152" s="19" t="s">
        <v>2548</v>
      </c>
      <c r="G152" s="325" t="s">
        <v>2549</v>
      </c>
      <c r="H152" s="9">
        <v>50</v>
      </c>
      <c r="N152" s="8">
        <v>92.7</v>
      </c>
      <c r="P152" s="317">
        <v>767</v>
      </c>
      <c r="R152" s="21">
        <v>38416.574999999997</v>
      </c>
      <c r="S152" s="21">
        <v>38416.669444444444</v>
      </c>
      <c r="T152">
        <v>1.0729</v>
      </c>
      <c r="U152">
        <v>17.82</v>
      </c>
      <c r="V152" s="94">
        <f t="shared" si="27"/>
        <v>92.698560000000001</v>
      </c>
      <c r="W152" s="103"/>
      <c r="X152" s="21">
        <v>38416.52847222222</v>
      </c>
      <c r="Y152" s="21">
        <v>38416.672222222223</v>
      </c>
      <c r="Z152" s="319">
        <v>1.2285999999999999</v>
      </c>
      <c r="AA152" s="319">
        <v>17.82</v>
      </c>
      <c r="AB152" s="320">
        <f t="shared" si="23"/>
        <v>106.15104000000001</v>
      </c>
      <c r="AD152" s="61">
        <f t="shared" si="22"/>
        <v>13.451040000000006</v>
      </c>
      <c r="AM152" s="9">
        <v>92.7</v>
      </c>
      <c r="AN152" s="9">
        <f t="shared" si="24"/>
        <v>92.698560000000001</v>
      </c>
      <c r="AO152" s="61">
        <f t="shared" si="28"/>
        <v>106.15104000000001</v>
      </c>
      <c r="AQ152" s="61">
        <f t="shared" si="29"/>
        <v>-1.4400000000023283E-3</v>
      </c>
      <c r="AR152" s="61">
        <f t="shared" si="30"/>
        <v>13.452480000000008</v>
      </c>
      <c r="AS152" s="89">
        <f t="shared" si="25"/>
        <v>9.4444444446708076E-2</v>
      </c>
      <c r="AT152" s="89">
        <f t="shared" si="31"/>
        <v>0.14375000000291038</v>
      </c>
      <c r="AU152" s="89">
        <f t="shared" si="32"/>
        <v>4.9305555556202307E-2</v>
      </c>
    </row>
    <row r="153" spans="1:47" x14ac:dyDescent="0.2">
      <c r="A153" s="9" t="s">
        <v>2075</v>
      </c>
      <c r="B153" s="285">
        <f t="shared" si="26"/>
        <v>3</v>
      </c>
      <c r="C153" s="285"/>
      <c r="D153" s="16">
        <v>38416.675694444442</v>
      </c>
      <c r="E153" s="16">
        <v>38417.176388888889</v>
      </c>
      <c r="F153" s="19" t="s">
        <v>2550</v>
      </c>
      <c r="G153" s="325" t="s">
        <v>2551</v>
      </c>
      <c r="H153" s="9">
        <v>50</v>
      </c>
      <c r="N153" s="8">
        <v>282.47000000000003</v>
      </c>
      <c r="P153" s="317">
        <v>524</v>
      </c>
      <c r="R153" s="21">
        <v>38416.675694444442</v>
      </c>
      <c r="S153" s="21">
        <v>38417.176388888889</v>
      </c>
      <c r="T153">
        <v>3.2692999999999999</v>
      </c>
      <c r="U153">
        <v>17.82</v>
      </c>
      <c r="V153" s="94">
        <f t="shared" si="27"/>
        <v>282.46752000000004</v>
      </c>
      <c r="W153" s="103"/>
      <c r="X153" s="21">
        <v>38416.672222222223</v>
      </c>
      <c r="Y153" s="21">
        <v>38417.207638888889</v>
      </c>
      <c r="Z153" s="319">
        <v>3.3923000000000001</v>
      </c>
      <c r="AA153" s="319">
        <v>17.82</v>
      </c>
      <c r="AB153" s="320">
        <f t="shared" si="23"/>
        <v>293.09472000000005</v>
      </c>
      <c r="AD153" s="61">
        <f t="shared" si="22"/>
        <v>10.624720000000025</v>
      </c>
      <c r="AM153" s="9">
        <v>282.47000000000003</v>
      </c>
      <c r="AN153" s="9">
        <f t="shared" si="24"/>
        <v>282.46752000000004</v>
      </c>
      <c r="AO153" s="61">
        <f t="shared" si="28"/>
        <v>293.09472000000005</v>
      </c>
      <c r="AQ153" s="61">
        <f t="shared" si="29"/>
        <v>-2.479999999991378E-3</v>
      </c>
      <c r="AR153" s="61">
        <f t="shared" si="30"/>
        <v>10.627200000000016</v>
      </c>
      <c r="AS153" s="89">
        <f t="shared" si="25"/>
        <v>0.50069444444670808</v>
      </c>
      <c r="AT153" s="89">
        <f t="shared" si="31"/>
        <v>0.53541666666569654</v>
      </c>
      <c r="AU153" s="89">
        <f t="shared" si="32"/>
        <v>3.4722222218988463E-2</v>
      </c>
    </row>
    <row r="154" spans="1:47" x14ac:dyDescent="0.2">
      <c r="A154" s="9" t="s">
        <v>2075</v>
      </c>
      <c r="B154" s="285">
        <f t="shared" si="26"/>
        <v>3</v>
      </c>
      <c r="C154" s="285"/>
      <c r="D154" s="16">
        <v>38417.239583333336</v>
      </c>
      <c r="E154" s="16">
        <v>38417.56527777778</v>
      </c>
      <c r="F154" s="19" t="s">
        <v>2552</v>
      </c>
      <c r="G154" s="325" t="s">
        <v>2553</v>
      </c>
      <c r="H154" s="9">
        <v>50</v>
      </c>
      <c r="N154" s="8">
        <v>200.51</v>
      </c>
      <c r="P154" s="317">
        <v>387</v>
      </c>
      <c r="R154" s="21">
        <v>38417.239583333336</v>
      </c>
      <c r="S154" s="21">
        <v>38417.56527777778</v>
      </c>
      <c r="T154">
        <v>2.3208000000000002</v>
      </c>
      <c r="U154">
        <v>24.469899999999999</v>
      </c>
      <c r="V154" s="94">
        <f t="shared" si="27"/>
        <v>200.51712000000003</v>
      </c>
      <c r="W154" s="103"/>
      <c r="X154" s="21">
        <v>38417.207638888889</v>
      </c>
      <c r="Y154" s="21">
        <v>38417.567361111112</v>
      </c>
      <c r="Z154" s="319">
        <v>2.4647999999999999</v>
      </c>
      <c r="AA154" s="319">
        <v>24.469899999999999</v>
      </c>
      <c r="AB154" s="320">
        <f t="shared" si="23"/>
        <v>212.95872000000003</v>
      </c>
      <c r="AD154" s="61">
        <f t="shared" si="22"/>
        <v>12.448720000000037</v>
      </c>
      <c r="AM154" s="9">
        <v>200.51</v>
      </c>
      <c r="AN154" s="9">
        <f t="shared" si="24"/>
        <v>200.51712000000003</v>
      </c>
      <c r="AO154" s="61">
        <f t="shared" si="28"/>
        <v>212.95872000000003</v>
      </c>
      <c r="AQ154" s="61">
        <f t="shared" si="29"/>
        <v>7.1200000000430919E-3</v>
      </c>
      <c r="AR154" s="61">
        <f t="shared" si="30"/>
        <v>12.441599999999994</v>
      </c>
      <c r="AS154" s="89">
        <f t="shared" si="25"/>
        <v>0.32569444444379769</v>
      </c>
      <c r="AT154" s="89">
        <f t="shared" si="31"/>
        <v>0.35972222222335404</v>
      </c>
      <c r="AU154" s="89">
        <f t="shared" si="32"/>
        <v>3.4027777779556345E-2</v>
      </c>
    </row>
    <row r="155" spans="1:47" x14ac:dyDescent="0.2">
      <c r="A155" s="9" t="s">
        <v>2075</v>
      </c>
      <c r="B155" s="285">
        <f t="shared" si="26"/>
        <v>3</v>
      </c>
      <c r="C155" s="285"/>
      <c r="D155" s="16">
        <v>38417.569444444445</v>
      </c>
      <c r="E155" s="16">
        <v>38417.597916666666</v>
      </c>
      <c r="F155" s="19" t="s">
        <v>2554</v>
      </c>
      <c r="G155" s="325" t="s">
        <v>2555</v>
      </c>
      <c r="H155" s="9">
        <v>50</v>
      </c>
      <c r="N155" s="8">
        <v>59.94</v>
      </c>
      <c r="P155" s="317">
        <v>190</v>
      </c>
      <c r="R155" s="21">
        <v>38417.569444444445</v>
      </c>
      <c r="S155" s="21">
        <v>38417.597916666666</v>
      </c>
      <c r="T155">
        <v>0.69369999999999998</v>
      </c>
      <c r="U155">
        <v>25</v>
      </c>
      <c r="V155" s="94">
        <f t="shared" si="27"/>
        <v>59.935680000000005</v>
      </c>
      <c r="W155" s="103"/>
      <c r="X155" s="21">
        <v>38417.567361111112</v>
      </c>
      <c r="Y155" s="21">
        <v>38417.599999999999</v>
      </c>
      <c r="Z155" s="319">
        <v>0.69369999999999998</v>
      </c>
      <c r="AA155" s="319">
        <v>25</v>
      </c>
      <c r="AB155" s="320">
        <f t="shared" si="23"/>
        <v>59.935680000000005</v>
      </c>
      <c r="AD155" s="61">
        <f t="shared" si="22"/>
        <v>-4.3199999999927741E-3</v>
      </c>
      <c r="AM155" s="9">
        <v>59.94</v>
      </c>
      <c r="AN155" s="9">
        <f t="shared" si="24"/>
        <v>59.935680000000005</v>
      </c>
      <c r="AO155" s="61">
        <f t="shared" si="28"/>
        <v>59.935680000000005</v>
      </c>
      <c r="AQ155" s="61">
        <f t="shared" si="29"/>
        <v>-4.3199999999927741E-3</v>
      </c>
      <c r="AR155" s="61">
        <f t="shared" si="30"/>
        <v>0</v>
      </c>
      <c r="AS155" s="89">
        <f t="shared" si="25"/>
        <v>2.8472222220443655E-2</v>
      </c>
      <c r="AT155" s="89">
        <f t="shared" si="31"/>
        <v>3.2638888886140194E-2</v>
      </c>
      <c r="AU155" s="89">
        <f t="shared" si="32"/>
        <v>4.166666665696539E-3</v>
      </c>
    </row>
    <row r="156" spans="1:47" x14ac:dyDescent="0.2">
      <c r="A156" s="9" t="s">
        <v>2075</v>
      </c>
      <c r="B156" s="285">
        <f t="shared" si="26"/>
        <v>3</v>
      </c>
      <c r="C156" s="285"/>
      <c r="D156" s="16">
        <v>38417.602083333331</v>
      </c>
      <c r="E156" s="16">
        <v>38417.668055555558</v>
      </c>
      <c r="F156" s="19" t="s">
        <v>2556</v>
      </c>
      <c r="G156" s="325" t="s">
        <v>2557</v>
      </c>
      <c r="H156" s="9">
        <v>50</v>
      </c>
      <c r="N156" s="8">
        <v>125.27</v>
      </c>
      <c r="P156" s="317">
        <v>358</v>
      </c>
      <c r="R156" s="21">
        <v>38417.602083333331</v>
      </c>
      <c r="S156" s="21">
        <v>38417.668055555558</v>
      </c>
      <c r="T156">
        <v>1.4499</v>
      </c>
      <c r="U156">
        <v>24.469899999999999</v>
      </c>
      <c r="V156" s="94">
        <f t="shared" si="27"/>
        <v>125.27136000000002</v>
      </c>
      <c r="W156" s="103"/>
      <c r="X156" s="21">
        <v>38417.599999999999</v>
      </c>
      <c r="Y156" s="21">
        <v>38419.731249999997</v>
      </c>
      <c r="Z156" s="319">
        <v>13.7593</v>
      </c>
      <c r="AA156" s="319">
        <v>25</v>
      </c>
      <c r="AB156" s="320">
        <f t="shared" si="23"/>
        <v>1188.8035199999999</v>
      </c>
      <c r="AD156" s="61">
        <f t="shared" si="22"/>
        <v>1063.53352</v>
      </c>
      <c r="AM156" s="9">
        <v>125.27</v>
      </c>
      <c r="AN156" s="9">
        <f t="shared" si="24"/>
        <v>125.27136000000002</v>
      </c>
      <c r="AO156" s="61">
        <f t="shared" si="28"/>
        <v>1188.8035199999999</v>
      </c>
      <c r="AQ156" s="61">
        <f t="shared" si="29"/>
        <v>1.3600000000195678E-3</v>
      </c>
      <c r="AR156" s="61">
        <f t="shared" si="30"/>
        <v>1063.53216</v>
      </c>
      <c r="AS156" s="89">
        <f t="shared" si="25"/>
        <v>6.5972222226264421E-2</v>
      </c>
      <c r="AT156" s="89">
        <f t="shared" si="31"/>
        <v>2.1312499999985448</v>
      </c>
      <c r="AU156" s="89">
        <f t="shared" si="32"/>
        <v>2.0652777777722804</v>
      </c>
    </row>
    <row r="157" spans="1:47" x14ac:dyDescent="0.2">
      <c r="A157" s="9" t="s">
        <v>2075</v>
      </c>
      <c r="B157" s="285">
        <f t="shared" si="26"/>
        <v>3</v>
      </c>
      <c r="C157" s="285"/>
      <c r="D157" s="16">
        <v>38421.795138888891</v>
      </c>
      <c r="E157" s="16">
        <v>38422.502083333333</v>
      </c>
      <c r="F157" s="19" t="s">
        <v>2558</v>
      </c>
      <c r="G157" s="325" t="s">
        <v>2559</v>
      </c>
      <c r="H157" s="9">
        <v>50</v>
      </c>
      <c r="N157" s="8">
        <v>82.23</v>
      </c>
      <c r="P157" s="317">
        <v>2130</v>
      </c>
      <c r="R157" s="21">
        <v>38421.795138888891</v>
      </c>
      <c r="S157" s="21">
        <v>38422.502083333333</v>
      </c>
      <c r="T157">
        <v>0.95169999999999999</v>
      </c>
      <c r="U157">
        <v>1.9438</v>
      </c>
      <c r="V157" s="94">
        <f t="shared" si="27"/>
        <v>82.226880000000008</v>
      </c>
      <c r="W157" s="103"/>
      <c r="X157" s="21">
        <v>38419.731249999997</v>
      </c>
      <c r="Y157" s="21">
        <v>38422.607638888891</v>
      </c>
      <c r="Z157" s="319">
        <v>4.0228000000000002</v>
      </c>
      <c r="AA157" s="319">
        <v>2.1484000000000001</v>
      </c>
      <c r="AB157" s="320">
        <f t="shared" si="23"/>
        <v>347.56991999999997</v>
      </c>
      <c r="AD157" s="61">
        <f>AB157-N157</f>
        <v>265.33991999999995</v>
      </c>
      <c r="AM157" s="9">
        <v>82.23</v>
      </c>
      <c r="AN157" s="9">
        <f t="shared" si="24"/>
        <v>82.226880000000008</v>
      </c>
      <c r="AO157" s="61">
        <f t="shared" si="28"/>
        <v>347.56991999999997</v>
      </c>
      <c r="AQ157" s="61">
        <f t="shared" si="29"/>
        <v>-3.1199999999955708E-3</v>
      </c>
      <c r="AR157" s="61">
        <f t="shared" si="30"/>
        <v>265.34303999999997</v>
      </c>
      <c r="AS157" s="89">
        <f t="shared" si="25"/>
        <v>0.7069444444423425</v>
      </c>
      <c r="AT157" s="89">
        <f t="shared" si="31"/>
        <v>2.8763888888934162</v>
      </c>
      <c r="AU157" s="89">
        <f t="shared" si="32"/>
        <v>2.1694444444510737</v>
      </c>
    </row>
    <row r="158" spans="1:47" x14ac:dyDescent="0.2">
      <c r="A158" s="9" t="s">
        <v>2075</v>
      </c>
      <c r="B158" s="285">
        <f t="shared" si="26"/>
        <v>3</v>
      </c>
      <c r="C158" s="285"/>
      <c r="D158" s="16">
        <v>38422.713194444441</v>
      </c>
      <c r="E158" s="16">
        <v>38425.824999999997</v>
      </c>
      <c r="F158" s="19" t="s">
        <v>2560</v>
      </c>
      <c r="G158" s="325" t="s">
        <v>2561</v>
      </c>
      <c r="H158" s="9">
        <v>50</v>
      </c>
      <c r="N158" s="8">
        <v>296</v>
      </c>
      <c r="P158" s="317">
        <v>2400</v>
      </c>
      <c r="R158" s="21">
        <v>38422.713194444441</v>
      </c>
      <c r="S158" s="21">
        <v>38425.824999999997</v>
      </c>
      <c r="T158">
        <v>3.4258999999999999</v>
      </c>
      <c r="U158">
        <v>1.681</v>
      </c>
      <c r="V158" s="94">
        <f t="shared" si="27"/>
        <v>295.99776000000003</v>
      </c>
      <c r="W158" s="103"/>
      <c r="X158" s="21">
        <v>38422.607638888891</v>
      </c>
      <c r="Y158" s="21">
        <v>38426.004861111112</v>
      </c>
      <c r="Z158" s="319">
        <v>3.7528000000000001</v>
      </c>
      <c r="AA158" s="319">
        <v>1.681</v>
      </c>
      <c r="AB158" s="320">
        <f t="shared" si="23"/>
        <v>324.24191999999999</v>
      </c>
      <c r="AD158" s="61">
        <f t="shared" ref="AD158:AD195" si="33">AB158-N158</f>
        <v>28.241919999999993</v>
      </c>
      <c r="AM158" s="9">
        <v>296</v>
      </c>
      <c r="AN158" s="9">
        <f t="shared" si="24"/>
        <v>295.99776000000003</v>
      </c>
      <c r="AO158" s="61">
        <f t="shared" si="28"/>
        <v>324.24191999999999</v>
      </c>
      <c r="AQ158" s="61">
        <f t="shared" si="29"/>
        <v>-2.2399999999720421E-3</v>
      </c>
      <c r="AR158" s="61">
        <f t="shared" si="30"/>
        <v>28.244159999999965</v>
      </c>
      <c r="AS158" s="89">
        <f t="shared" si="25"/>
        <v>3.1118055555562023</v>
      </c>
      <c r="AT158" s="89">
        <f t="shared" si="31"/>
        <v>3.3972222222218988</v>
      </c>
      <c r="AU158" s="89">
        <f t="shared" si="32"/>
        <v>0.28541666666569654</v>
      </c>
    </row>
    <row r="159" spans="1:47" x14ac:dyDescent="0.2">
      <c r="A159" s="9" t="s">
        <v>2075</v>
      </c>
      <c r="B159" s="285">
        <f t="shared" si="26"/>
        <v>3</v>
      </c>
      <c r="C159" s="285"/>
      <c r="D159" s="16">
        <v>38426.185416666667</v>
      </c>
      <c r="E159" s="16">
        <v>38427.731249999997</v>
      </c>
      <c r="F159" s="19" t="s">
        <v>2562</v>
      </c>
      <c r="G159" s="325" t="s">
        <v>2563</v>
      </c>
      <c r="H159" s="9">
        <v>50</v>
      </c>
      <c r="N159" s="8">
        <v>129.91999999999999</v>
      </c>
      <c r="P159" s="317">
        <v>1140</v>
      </c>
      <c r="R159" s="21">
        <v>38426.185416666667</v>
      </c>
      <c r="S159" s="21">
        <v>38427.731249999997</v>
      </c>
      <c r="T159">
        <v>1.5037</v>
      </c>
      <c r="U159">
        <v>1.9438</v>
      </c>
      <c r="V159" s="94">
        <f t="shared" si="27"/>
        <v>129.91968000000003</v>
      </c>
      <c r="W159" s="103"/>
      <c r="X159" s="21">
        <v>38426.004861111112</v>
      </c>
      <c r="Y159" s="21">
        <v>38427.795138888891</v>
      </c>
      <c r="Z159" s="319">
        <v>1.7919</v>
      </c>
      <c r="AA159" s="319">
        <v>1.9438</v>
      </c>
      <c r="AB159" s="320">
        <f t="shared" si="23"/>
        <v>154.82016000000002</v>
      </c>
      <c r="AD159" s="61">
        <f t="shared" si="33"/>
        <v>24.900160000000028</v>
      </c>
      <c r="AM159" s="9">
        <v>129.91999999999999</v>
      </c>
      <c r="AN159" s="9">
        <f t="shared" si="24"/>
        <v>129.91968000000003</v>
      </c>
      <c r="AO159" s="61">
        <f t="shared" si="28"/>
        <v>154.82016000000002</v>
      </c>
      <c r="AQ159" s="61">
        <f t="shared" si="29"/>
        <v>-3.1999999995946382E-4</v>
      </c>
      <c r="AR159" s="61">
        <f t="shared" si="30"/>
        <v>24.900479999999988</v>
      </c>
      <c r="AS159" s="89">
        <f t="shared" si="25"/>
        <v>1.5458333333299379</v>
      </c>
      <c r="AT159" s="89">
        <f t="shared" si="31"/>
        <v>1.7902777777781012</v>
      </c>
      <c r="AU159" s="89">
        <f t="shared" si="32"/>
        <v>0.24444444444816327</v>
      </c>
    </row>
    <row r="160" spans="1:47" x14ac:dyDescent="0.2">
      <c r="A160" s="9" t="s">
        <v>2075</v>
      </c>
      <c r="B160" s="285">
        <f t="shared" si="26"/>
        <v>3</v>
      </c>
      <c r="C160" s="285"/>
      <c r="D160" s="16">
        <v>38427.859722222223</v>
      </c>
      <c r="E160" s="16">
        <v>38428.679166666669</v>
      </c>
      <c r="F160" s="19" t="s">
        <v>2564</v>
      </c>
      <c r="G160" s="325" t="s">
        <v>2565</v>
      </c>
      <c r="H160" s="9">
        <v>50</v>
      </c>
      <c r="N160" s="8">
        <v>75.2</v>
      </c>
      <c r="P160" s="317">
        <v>864</v>
      </c>
      <c r="R160" s="21">
        <v>38427.859722222223</v>
      </c>
      <c r="S160" s="21">
        <v>38428.679166666669</v>
      </c>
      <c r="T160">
        <v>0.87029999999999996</v>
      </c>
      <c r="U160">
        <v>1.52</v>
      </c>
      <c r="V160" s="94">
        <f t="shared" si="27"/>
        <v>75.193919999999991</v>
      </c>
      <c r="W160" s="103"/>
      <c r="X160" s="21">
        <v>38427.795138888891</v>
      </c>
      <c r="Y160" s="21">
        <v>38428.82708333333</v>
      </c>
      <c r="Z160" s="319">
        <v>1.1157999999999999</v>
      </c>
      <c r="AA160" s="319">
        <v>1.7645</v>
      </c>
      <c r="AB160" s="320">
        <f t="shared" si="23"/>
        <v>96.405119999999997</v>
      </c>
      <c r="AD160" s="61">
        <f t="shared" si="33"/>
        <v>21.205119999999994</v>
      </c>
      <c r="AM160" s="9">
        <v>75.2</v>
      </c>
      <c r="AN160" s="9">
        <f t="shared" si="24"/>
        <v>75.193919999999991</v>
      </c>
      <c r="AO160" s="61">
        <f t="shared" si="28"/>
        <v>96.405119999999997</v>
      </c>
      <c r="AQ160" s="61">
        <f t="shared" si="29"/>
        <v>-6.0800000000114096E-3</v>
      </c>
      <c r="AR160" s="61">
        <f t="shared" si="30"/>
        <v>21.211200000000005</v>
      </c>
      <c r="AS160" s="89">
        <f t="shared" si="25"/>
        <v>0.81944444444525288</v>
      </c>
      <c r="AT160" s="89">
        <f t="shared" si="31"/>
        <v>1.0319444444394321</v>
      </c>
      <c r="AU160" s="89">
        <f t="shared" si="32"/>
        <v>0.21249999999417923</v>
      </c>
    </row>
    <row r="161" spans="1:88" x14ac:dyDescent="0.2">
      <c r="A161" s="9" t="s">
        <v>2075</v>
      </c>
      <c r="B161" s="285">
        <f t="shared" si="26"/>
        <v>3</v>
      </c>
      <c r="C161" s="285"/>
      <c r="D161" s="16">
        <v>38428.975694444445</v>
      </c>
      <c r="E161" s="16">
        <v>38429.541666666664</v>
      </c>
      <c r="F161" s="19" t="s">
        <v>2568</v>
      </c>
      <c r="G161" s="325" t="s">
        <v>2569</v>
      </c>
      <c r="H161" s="9">
        <v>50</v>
      </c>
      <c r="N161" s="8">
        <v>65.63</v>
      </c>
      <c r="P161" s="317">
        <v>4660</v>
      </c>
      <c r="R161" s="21">
        <v>38428.975694444445</v>
      </c>
      <c r="S161" s="21">
        <v>38429.541666666664</v>
      </c>
      <c r="T161">
        <v>0.75960000000000005</v>
      </c>
      <c r="U161">
        <v>1.7645</v>
      </c>
      <c r="V161" s="94">
        <f t="shared" si="27"/>
        <v>65.629440000000002</v>
      </c>
      <c r="W161" s="103"/>
      <c r="X161" s="21">
        <v>38428.82708333333</v>
      </c>
      <c r="Y161" s="21">
        <v>38429.600694444445</v>
      </c>
      <c r="Z161" s="319">
        <v>1.0175000000000001</v>
      </c>
      <c r="AA161" s="319">
        <v>1.85</v>
      </c>
      <c r="AB161" s="320">
        <f t="shared" si="23"/>
        <v>87.91200000000002</v>
      </c>
      <c r="AD161" s="61">
        <f t="shared" si="33"/>
        <v>22.282000000000025</v>
      </c>
      <c r="AM161" s="9">
        <v>65.63</v>
      </c>
      <c r="AN161" s="9">
        <f t="shared" si="24"/>
        <v>65.629440000000002</v>
      </c>
      <c r="AO161" s="61">
        <f t="shared" si="28"/>
        <v>87.91200000000002</v>
      </c>
      <c r="AQ161" s="61">
        <f t="shared" si="29"/>
        <v>-5.5999999999301053E-4</v>
      </c>
      <c r="AR161" s="61">
        <f t="shared" si="30"/>
        <v>22.282560000000018</v>
      </c>
      <c r="AS161" s="89">
        <f t="shared" si="25"/>
        <v>0.56597222221898846</v>
      </c>
      <c r="AT161" s="89">
        <f t="shared" si="31"/>
        <v>0.773611111115315</v>
      </c>
      <c r="AU161" s="89">
        <f t="shared" si="32"/>
        <v>0.20763888889632653</v>
      </c>
    </row>
    <row r="162" spans="1:88" x14ac:dyDescent="0.2">
      <c r="A162" s="9" t="s">
        <v>2075</v>
      </c>
      <c r="B162" s="285">
        <f t="shared" si="26"/>
        <v>3</v>
      </c>
      <c r="C162" s="285"/>
      <c r="D162" s="16">
        <v>38429.660416666666</v>
      </c>
      <c r="E162" s="16">
        <v>38430.040277777778</v>
      </c>
      <c r="F162" s="19" t="s">
        <v>2572</v>
      </c>
      <c r="G162" s="325" t="s">
        <v>2573</v>
      </c>
      <c r="H162" s="9">
        <v>50</v>
      </c>
      <c r="N162" s="8">
        <v>56.52</v>
      </c>
      <c r="P162" s="317">
        <v>2080</v>
      </c>
      <c r="R162" s="21">
        <v>38429.660416666666</v>
      </c>
      <c r="S162" s="21">
        <v>38430.040277777778</v>
      </c>
      <c r="T162">
        <v>0.6542</v>
      </c>
      <c r="U162">
        <v>1.9438</v>
      </c>
      <c r="V162" s="94">
        <f t="shared" si="27"/>
        <v>56.522880000000008</v>
      </c>
      <c r="W162" s="103"/>
      <c r="X162" s="21">
        <v>38429.600694444445</v>
      </c>
      <c r="Y162" s="21">
        <v>38430.066666666666</v>
      </c>
      <c r="Z162" s="319">
        <v>0.81279999999999997</v>
      </c>
      <c r="AA162" s="319">
        <v>1.9438</v>
      </c>
      <c r="AB162" s="320">
        <f t="shared" si="23"/>
        <v>70.225920000000002</v>
      </c>
      <c r="AD162" s="61">
        <f t="shared" si="33"/>
        <v>13.705919999999999</v>
      </c>
      <c r="AM162" s="9">
        <v>56.52</v>
      </c>
      <c r="AN162" s="9">
        <f t="shared" si="24"/>
        <v>56.522880000000008</v>
      </c>
      <c r="AO162" s="61">
        <f t="shared" si="28"/>
        <v>70.225920000000002</v>
      </c>
      <c r="AQ162" s="61">
        <f t="shared" si="29"/>
        <v>2.8800000000046566E-3</v>
      </c>
      <c r="AR162" s="61">
        <f t="shared" si="30"/>
        <v>13.703039999999994</v>
      </c>
      <c r="AS162" s="89">
        <f t="shared" si="25"/>
        <v>0.37986111111240461</v>
      </c>
      <c r="AT162" s="89">
        <f t="shared" si="31"/>
        <v>0.46597222222044365</v>
      </c>
      <c r="AU162" s="89">
        <f t="shared" si="32"/>
        <v>8.611111110803904E-2</v>
      </c>
    </row>
    <row r="163" spans="1:88" x14ac:dyDescent="0.2">
      <c r="A163" s="9" t="s">
        <v>2075</v>
      </c>
      <c r="B163" s="285">
        <f t="shared" si="26"/>
        <v>3</v>
      </c>
      <c r="C163" s="285"/>
      <c r="D163" s="16">
        <v>38430.09375</v>
      </c>
      <c r="E163" s="16">
        <v>38430.128472222219</v>
      </c>
      <c r="F163" s="19" t="s">
        <v>2574</v>
      </c>
      <c r="G163" s="325" t="s">
        <v>2575</v>
      </c>
      <c r="H163" s="9">
        <v>50</v>
      </c>
      <c r="N163" s="8">
        <v>50.14</v>
      </c>
      <c r="P163" s="317">
        <v>2850</v>
      </c>
      <c r="R163" s="21">
        <v>38430.09375</v>
      </c>
      <c r="S163" s="21">
        <v>38430.128472222219</v>
      </c>
      <c r="T163">
        <v>0.58040000000000003</v>
      </c>
      <c r="U163">
        <v>18.532800000000002</v>
      </c>
      <c r="V163" s="94">
        <f t="shared" si="27"/>
        <v>50.146560000000001</v>
      </c>
      <c r="W163" s="103"/>
      <c r="X163" s="21">
        <v>38430.066666666666</v>
      </c>
      <c r="Y163" s="21">
        <v>38430.134027777778</v>
      </c>
      <c r="Z163" s="319">
        <v>0.78549999999999998</v>
      </c>
      <c r="AA163" s="319">
        <v>18.532800000000002</v>
      </c>
      <c r="AB163" s="320">
        <f t="shared" si="23"/>
        <v>67.867199999999997</v>
      </c>
      <c r="AD163" s="61">
        <f t="shared" si="33"/>
        <v>17.727199999999996</v>
      </c>
      <c r="AM163" s="9">
        <v>50.14</v>
      </c>
      <c r="AN163" s="9">
        <f t="shared" si="24"/>
        <v>50.146560000000001</v>
      </c>
      <c r="AO163" s="61">
        <f t="shared" si="28"/>
        <v>67.867199999999997</v>
      </c>
      <c r="AQ163" s="61">
        <f t="shared" si="29"/>
        <v>6.5600000000003433E-3</v>
      </c>
      <c r="AR163" s="61">
        <f t="shared" si="30"/>
        <v>17.720639999999996</v>
      </c>
      <c r="AS163" s="89">
        <f t="shared" si="25"/>
        <v>3.4722222218988463E-2</v>
      </c>
      <c r="AT163" s="89">
        <f t="shared" si="31"/>
        <v>6.7361111112404615E-2</v>
      </c>
      <c r="AU163" s="89">
        <f t="shared" si="32"/>
        <v>3.2638888893416151E-2</v>
      </c>
      <c r="CJ163" s="9">
        <v>50.14</v>
      </c>
    </row>
    <row r="164" spans="1:88" x14ac:dyDescent="0.2">
      <c r="A164" s="9" t="s">
        <v>2075</v>
      </c>
      <c r="B164" s="285">
        <f t="shared" si="26"/>
        <v>3</v>
      </c>
      <c r="C164" s="285"/>
      <c r="D164" s="16">
        <v>38430.140277777777</v>
      </c>
      <c r="E164" s="16">
        <v>38430.270833333336</v>
      </c>
      <c r="F164" s="19" t="s">
        <v>2576</v>
      </c>
      <c r="G164" s="325" t="s">
        <v>2577</v>
      </c>
      <c r="H164" s="9">
        <v>50</v>
      </c>
      <c r="N164" s="8">
        <v>182.62</v>
      </c>
      <c r="P164" s="317">
        <v>816</v>
      </c>
      <c r="R164" s="21">
        <v>38430.140277777777</v>
      </c>
      <c r="S164" s="21">
        <v>38430.270833333336</v>
      </c>
      <c r="T164">
        <v>2.1135999999999999</v>
      </c>
      <c r="U164">
        <v>24.469899999999999</v>
      </c>
      <c r="V164" s="94">
        <f t="shared" si="27"/>
        <v>182.61504000000002</v>
      </c>
      <c r="W164" s="103"/>
      <c r="X164" s="21">
        <v>38430.134027777778</v>
      </c>
      <c r="Y164" s="21">
        <v>38430.274305555555</v>
      </c>
      <c r="Z164" s="319">
        <v>2.3121999999999998</v>
      </c>
      <c r="AA164" s="319">
        <v>25.5291</v>
      </c>
      <c r="AB164" s="320">
        <f t="shared" si="23"/>
        <v>199.77408000000003</v>
      </c>
      <c r="AD164" s="61">
        <f t="shared" si="33"/>
        <v>17.154080000000022</v>
      </c>
      <c r="AM164" s="9">
        <v>182.62</v>
      </c>
      <c r="AN164" s="9">
        <f t="shared" si="24"/>
        <v>182.61504000000002</v>
      </c>
      <c r="AO164" s="61">
        <f t="shared" si="28"/>
        <v>199.77408000000003</v>
      </c>
      <c r="AQ164" s="61">
        <f t="shared" si="29"/>
        <v>-4.959999999982756E-3</v>
      </c>
      <c r="AR164" s="61">
        <f t="shared" si="30"/>
        <v>17.159040000000005</v>
      </c>
      <c r="AS164" s="89">
        <f t="shared" si="25"/>
        <v>0.13055555555911269</v>
      </c>
      <c r="AT164" s="89">
        <f t="shared" si="31"/>
        <v>0.14027777777664596</v>
      </c>
      <c r="AU164" s="89">
        <f t="shared" si="32"/>
        <v>9.7222222175332718E-3</v>
      </c>
    </row>
    <row r="165" spans="1:88" x14ac:dyDescent="0.2">
      <c r="A165" s="9" t="s">
        <v>2075</v>
      </c>
      <c r="B165" s="285">
        <f t="shared" si="26"/>
        <v>3</v>
      </c>
      <c r="C165" s="285"/>
      <c r="D165" s="16">
        <v>38430.27847222222</v>
      </c>
      <c r="E165" s="16">
        <v>38430.423611111109</v>
      </c>
      <c r="F165" s="19" t="s">
        <v>2578</v>
      </c>
      <c r="G165" s="325" t="s">
        <v>2579</v>
      </c>
      <c r="H165" s="9">
        <v>50</v>
      </c>
      <c r="N165" s="8">
        <v>249.05</v>
      </c>
      <c r="P165" s="317">
        <v>538</v>
      </c>
      <c r="R165" s="21">
        <v>38430.27847222222</v>
      </c>
      <c r="S165" s="21">
        <v>38430.423611111109</v>
      </c>
      <c r="T165">
        <v>2.8824999999999998</v>
      </c>
      <c r="U165">
        <v>26.064800000000002</v>
      </c>
      <c r="V165" s="94">
        <f t="shared" si="27"/>
        <v>249.048</v>
      </c>
      <c r="W165" s="103"/>
      <c r="X165" s="21">
        <v>38430.274305555555</v>
      </c>
      <c r="Y165" s="21">
        <v>38430.4375</v>
      </c>
      <c r="Z165" s="319">
        <v>3.2603</v>
      </c>
      <c r="AA165" s="319">
        <v>26.064800000000002</v>
      </c>
      <c r="AB165" s="320">
        <f t="shared" si="23"/>
        <v>281.68991999999997</v>
      </c>
      <c r="AD165" s="61">
        <f t="shared" si="33"/>
        <v>32.639919999999961</v>
      </c>
      <c r="AM165" s="9">
        <v>249.05</v>
      </c>
      <c r="AN165" s="9">
        <f t="shared" si="24"/>
        <v>249.048</v>
      </c>
      <c r="AO165" s="61">
        <f t="shared" si="28"/>
        <v>281.68991999999997</v>
      </c>
      <c r="AQ165" s="61">
        <f t="shared" si="29"/>
        <v>-2.0000000000095497E-3</v>
      </c>
      <c r="AR165" s="61">
        <f t="shared" si="30"/>
        <v>32.641919999999971</v>
      </c>
      <c r="AS165" s="89">
        <f t="shared" si="25"/>
        <v>0.14513888888905058</v>
      </c>
      <c r="AT165" s="89">
        <f t="shared" si="31"/>
        <v>0.16319444444525288</v>
      </c>
      <c r="AU165" s="89">
        <f t="shared" si="32"/>
        <v>1.8055555556202307E-2</v>
      </c>
    </row>
    <row r="166" spans="1:88" x14ac:dyDescent="0.2">
      <c r="A166" s="9" t="s">
        <v>2075</v>
      </c>
      <c r="B166" s="285">
        <f t="shared" si="26"/>
        <v>3</v>
      </c>
      <c r="C166" s="285"/>
      <c r="D166" s="16">
        <v>38430.45208333333</v>
      </c>
      <c r="E166" s="16">
        <v>38430.809027777781</v>
      </c>
      <c r="F166" s="19" t="s">
        <v>2580</v>
      </c>
      <c r="G166" s="325" t="s">
        <v>2581</v>
      </c>
      <c r="H166" s="9">
        <v>50</v>
      </c>
      <c r="N166" s="8">
        <v>234.36</v>
      </c>
      <c r="P166" s="317">
        <v>389</v>
      </c>
      <c r="R166" s="21">
        <v>38430.45208333333</v>
      </c>
      <c r="S166" s="21">
        <v>38430.809027777781</v>
      </c>
      <c r="T166">
        <v>2.7124999999999999</v>
      </c>
      <c r="U166">
        <v>13.279299999999999</v>
      </c>
      <c r="V166" s="94">
        <f t="shared" si="27"/>
        <v>234.36</v>
      </c>
      <c r="W166" s="103"/>
      <c r="X166" s="21">
        <v>38430.4375</v>
      </c>
      <c r="Y166" s="21">
        <v>38430.863194444442</v>
      </c>
      <c r="Z166" s="319">
        <v>3.1486000000000001</v>
      </c>
      <c r="AA166" s="319">
        <v>14.046200000000001</v>
      </c>
      <c r="AB166" s="320">
        <f t="shared" si="23"/>
        <v>272.03904</v>
      </c>
      <c r="AD166" s="61">
        <f t="shared" si="33"/>
        <v>37.679039999999986</v>
      </c>
      <c r="AM166" s="9">
        <v>234.36</v>
      </c>
      <c r="AN166" s="9">
        <f t="shared" si="24"/>
        <v>234.36</v>
      </c>
      <c r="AO166" s="61">
        <f t="shared" si="28"/>
        <v>272.03904</v>
      </c>
      <c r="AQ166" s="61">
        <f t="shared" si="29"/>
        <v>0</v>
      </c>
      <c r="AR166" s="61">
        <f t="shared" si="30"/>
        <v>37.679039999999986</v>
      </c>
      <c r="AS166" s="89">
        <f t="shared" si="25"/>
        <v>0.35694444445107365</v>
      </c>
      <c r="AT166" s="89">
        <f t="shared" si="31"/>
        <v>0.4256944444423425</v>
      </c>
      <c r="AU166" s="89">
        <f t="shared" si="32"/>
        <v>6.8749999991268851E-2</v>
      </c>
    </row>
    <row r="167" spans="1:88" x14ac:dyDescent="0.2">
      <c r="A167" s="9" t="s">
        <v>2075</v>
      </c>
      <c r="B167" s="285">
        <f t="shared" si="26"/>
        <v>3</v>
      </c>
      <c r="C167" s="285"/>
      <c r="D167" s="16">
        <v>38430.917361111111</v>
      </c>
      <c r="E167" s="16">
        <v>38431.268750000003</v>
      </c>
      <c r="F167" s="19" t="s">
        <v>2582</v>
      </c>
      <c r="G167" s="325" t="s">
        <v>2583</v>
      </c>
      <c r="H167" s="9">
        <v>50</v>
      </c>
      <c r="N167" s="8">
        <v>68.22</v>
      </c>
      <c r="P167" s="317">
        <v>608</v>
      </c>
      <c r="R167" s="21">
        <v>38430.917361111111</v>
      </c>
      <c r="S167" s="21">
        <v>38431.268750000003</v>
      </c>
      <c r="T167">
        <v>0.78949999999999998</v>
      </c>
      <c r="U167">
        <v>2.9611000000000001</v>
      </c>
      <c r="V167" s="94">
        <f t="shared" si="27"/>
        <v>68.212799999999987</v>
      </c>
      <c r="W167" s="103"/>
      <c r="X167" s="21">
        <v>38430.863194444442</v>
      </c>
      <c r="Y167" s="21">
        <v>38431.39166666667</v>
      </c>
      <c r="Z167" s="319">
        <v>1.1881999999999999</v>
      </c>
      <c r="AA167" s="319">
        <v>3.48</v>
      </c>
      <c r="AB167" s="320">
        <f t="shared" si="23"/>
        <v>102.66048000000001</v>
      </c>
      <c r="AD167" s="61">
        <f t="shared" si="33"/>
        <v>34.440480000000008</v>
      </c>
      <c r="AM167" s="9">
        <v>68.22</v>
      </c>
      <c r="AN167" s="9">
        <f t="shared" si="24"/>
        <v>68.212799999999987</v>
      </c>
      <c r="AO167" s="61">
        <f t="shared" si="28"/>
        <v>102.66048000000001</v>
      </c>
      <c r="AQ167" s="61">
        <f t="shared" si="29"/>
        <v>-7.2000000000116415E-3</v>
      </c>
      <c r="AR167" s="61">
        <f t="shared" si="30"/>
        <v>34.44768000000002</v>
      </c>
      <c r="AS167" s="89">
        <f t="shared" si="25"/>
        <v>0.35138888889196096</v>
      </c>
      <c r="AT167" s="89">
        <f t="shared" si="31"/>
        <v>0.52847222222771961</v>
      </c>
      <c r="AU167" s="89">
        <f t="shared" si="32"/>
        <v>0.17708333333575865</v>
      </c>
    </row>
    <row r="168" spans="1:88" x14ac:dyDescent="0.2">
      <c r="A168" s="9" t="s">
        <v>2075</v>
      </c>
      <c r="B168" s="285">
        <f t="shared" si="26"/>
        <v>3</v>
      </c>
      <c r="C168" s="285"/>
      <c r="D168" s="16">
        <v>38431.515277777777</v>
      </c>
      <c r="E168" s="16">
        <v>38432.181944444441</v>
      </c>
      <c r="F168" s="19" t="s">
        <v>2584</v>
      </c>
      <c r="G168" s="325" t="s">
        <v>2585</v>
      </c>
      <c r="H168" s="9">
        <v>50</v>
      </c>
      <c r="N168" s="8">
        <v>107.43</v>
      </c>
      <c r="P168" s="317">
        <v>612</v>
      </c>
      <c r="R168" s="21">
        <v>38431.515277777777</v>
      </c>
      <c r="S168" s="21">
        <v>38432.181944444441</v>
      </c>
      <c r="T168">
        <v>1.2434000000000001</v>
      </c>
      <c r="U168">
        <v>2.2599999999999998</v>
      </c>
      <c r="V168" s="94">
        <f t="shared" si="27"/>
        <v>107.42976</v>
      </c>
      <c r="W168" s="103"/>
      <c r="X168" s="21">
        <v>38431.39166666667</v>
      </c>
      <c r="Y168" s="21">
        <v>38432.347916666666</v>
      </c>
      <c r="Z168" s="319">
        <v>1.6998</v>
      </c>
      <c r="AA168" s="319">
        <v>2.2599999999999998</v>
      </c>
      <c r="AB168" s="320">
        <f t="shared" si="23"/>
        <v>146.86272</v>
      </c>
      <c r="AD168" s="61">
        <f t="shared" si="33"/>
        <v>39.432719999999989</v>
      </c>
      <c r="AM168" s="9">
        <v>107.43</v>
      </c>
      <c r="AN168" s="9">
        <f t="shared" si="24"/>
        <v>107.42976</v>
      </c>
      <c r="AO168" s="61">
        <f t="shared" si="28"/>
        <v>146.86272</v>
      </c>
      <c r="AQ168" s="61">
        <f t="shared" si="29"/>
        <v>-2.40000000005125E-4</v>
      </c>
      <c r="AR168" s="61">
        <f t="shared" si="30"/>
        <v>39.432959999999994</v>
      </c>
      <c r="AS168" s="89">
        <f t="shared" si="25"/>
        <v>0.66666666666424135</v>
      </c>
      <c r="AT168" s="89">
        <f t="shared" si="31"/>
        <v>0.95624999999563443</v>
      </c>
      <c r="AU168" s="89">
        <f t="shared" si="32"/>
        <v>0.28958333333139308</v>
      </c>
    </row>
    <row r="169" spans="1:88" x14ac:dyDescent="0.2">
      <c r="A169" s="9" t="s">
        <v>2075</v>
      </c>
      <c r="B169" s="285">
        <f t="shared" si="26"/>
        <v>3</v>
      </c>
      <c r="C169" s="285"/>
      <c r="D169" s="16">
        <v>38432.51458333333</v>
      </c>
      <c r="E169" s="16">
        <v>38433.28402777778</v>
      </c>
      <c r="F169" s="19" t="s">
        <v>2586</v>
      </c>
      <c r="G169" s="325" t="s">
        <v>2587</v>
      </c>
      <c r="H169" s="9">
        <v>50</v>
      </c>
      <c r="N169" s="8">
        <v>108.57</v>
      </c>
      <c r="P169" s="317">
        <v>657</v>
      </c>
      <c r="R169" s="21">
        <v>38432.51458333333</v>
      </c>
      <c r="S169" s="21">
        <v>38433.28402777778</v>
      </c>
      <c r="T169">
        <v>1.2565999999999999</v>
      </c>
      <c r="U169">
        <v>2.1484000000000001</v>
      </c>
      <c r="V169" s="94">
        <f t="shared" si="27"/>
        <v>108.57024</v>
      </c>
      <c r="W169" s="103"/>
      <c r="X169" s="21">
        <v>38432.347916666666</v>
      </c>
      <c r="Y169" s="21">
        <v>38433.454861111109</v>
      </c>
      <c r="Z169" s="319">
        <v>1.7055</v>
      </c>
      <c r="AA169" s="319">
        <v>2.1484000000000001</v>
      </c>
      <c r="AB169" s="320">
        <f t="shared" si="23"/>
        <v>147.35520000000002</v>
      </c>
      <c r="AD169" s="61">
        <f t="shared" si="33"/>
        <v>38.785200000000032</v>
      </c>
      <c r="AM169" s="9">
        <v>108.57</v>
      </c>
      <c r="AN169" s="9">
        <f t="shared" si="24"/>
        <v>108.57024</v>
      </c>
      <c r="AO169" s="61">
        <f t="shared" si="28"/>
        <v>147.35520000000002</v>
      </c>
      <c r="AQ169" s="61">
        <f t="shared" si="29"/>
        <v>2.40000000005125E-4</v>
      </c>
      <c r="AR169" s="61">
        <f t="shared" si="30"/>
        <v>38.784960000000027</v>
      </c>
      <c r="AS169" s="89">
        <f t="shared" si="25"/>
        <v>0.76944444444961846</v>
      </c>
      <c r="AT169" s="89">
        <f t="shared" si="31"/>
        <v>1.1069444444437977</v>
      </c>
      <c r="AU169" s="89">
        <f t="shared" si="32"/>
        <v>0.33749999999417923</v>
      </c>
    </row>
    <row r="170" spans="1:88" x14ac:dyDescent="0.2">
      <c r="A170" s="9" t="s">
        <v>2075</v>
      </c>
      <c r="B170" s="285">
        <f t="shared" si="26"/>
        <v>3</v>
      </c>
      <c r="C170" s="285"/>
      <c r="D170" s="16">
        <v>38433.626388888886</v>
      </c>
      <c r="E170" s="16">
        <v>38434.574999999997</v>
      </c>
      <c r="F170" s="19" t="s">
        <v>2588</v>
      </c>
      <c r="G170" s="325" t="s">
        <v>2589</v>
      </c>
      <c r="H170" s="9">
        <v>50</v>
      </c>
      <c r="N170" s="8">
        <v>116.6</v>
      </c>
      <c r="P170" s="317">
        <v>528</v>
      </c>
      <c r="R170" s="21">
        <v>38433.626388888886</v>
      </c>
      <c r="S170" s="21">
        <v>38434.574999999997</v>
      </c>
      <c r="T170">
        <v>1.3494999999999999</v>
      </c>
      <c r="U170">
        <v>1.7645</v>
      </c>
      <c r="V170" s="94">
        <f t="shared" si="27"/>
        <v>116.59679999999999</v>
      </c>
      <c r="W170" s="103"/>
      <c r="X170" s="21">
        <v>38433.454861111109</v>
      </c>
      <c r="Y170" s="21">
        <v>38434.750694444447</v>
      </c>
      <c r="Z170" s="319">
        <v>1.8282</v>
      </c>
      <c r="AA170" s="319">
        <v>1.7645</v>
      </c>
      <c r="AB170" s="320">
        <f t="shared" si="23"/>
        <v>157.95648</v>
      </c>
      <c r="AD170" s="61">
        <f t="shared" si="33"/>
        <v>41.356480000000005</v>
      </c>
      <c r="AM170" s="9">
        <v>116.6</v>
      </c>
      <c r="AN170" s="9">
        <f t="shared" si="24"/>
        <v>116.59679999999999</v>
      </c>
      <c r="AO170" s="61">
        <f t="shared" si="28"/>
        <v>157.95648</v>
      </c>
      <c r="AQ170" s="61">
        <f t="shared" si="29"/>
        <v>-3.200000000006753E-3</v>
      </c>
      <c r="AR170" s="61">
        <f t="shared" si="30"/>
        <v>41.359680000000012</v>
      </c>
      <c r="AS170" s="89">
        <f t="shared" si="25"/>
        <v>0.94861111111094942</v>
      </c>
      <c r="AT170" s="89">
        <f t="shared" si="31"/>
        <v>1.2958333333372138</v>
      </c>
      <c r="AU170" s="89">
        <f t="shared" si="32"/>
        <v>0.34722222222626442</v>
      </c>
    </row>
    <row r="171" spans="1:88" x14ac:dyDescent="0.2">
      <c r="A171" s="9" t="s">
        <v>2075</v>
      </c>
      <c r="B171" s="285">
        <f t="shared" si="26"/>
        <v>3</v>
      </c>
      <c r="C171" s="285"/>
      <c r="D171" s="16">
        <v>38434.926388888889</v>
      </c>
      <c r="E171" s="16">
        <v>38440.581944444442</v>
      </c>
      <c r="F171" s="19" t="s">
        <v>2590</v>
      </c>
      <c r="G171" s="325" t="s">
        <v>2591</v>
      </c>
      <c r="H171" s="9">
        <v>50</v>
      </c>
      <c r="N171" s="8">
        <v>573.99</v>
      </c>
      <c r="P171" s="317">
        <v>486</v>
      </c>
      <c r="R171" s="21">
        <v>38434.926388888889</v>
      </c>
      <c r="S171" s="21">
        <v>38440.581944444442</v>
      </c>
      <c r="T171">
        <v>6.6433999999999997</v>
      </c>
      <c r="U171">
        <v>1.7645</v>
      </c>
      <c r="V171" s="94">
        <f t="shared" si="27"/>
        <v>573.98976000000005</v>
      </c>
      <c r="W171" s="103"/>
      <c r="X171" s="21">
        <v>38434.750694444447</v>
      </c>
      <c r="Y171" s="21">
        <v>38440.736111111109</v>
      </c>
      <c r="Z171" s="319">
        <v>7.0952000000000002</v>
      </c>
      <c r="AA171" s="319">
        <v>1.7645</v>
      </c>
      <c r="AB171" s="320">
        <f t="shared" si="23"/>
        <v>613.02528000000007</v>
      </c>
      <c r="AD171" s="61">
        <f t="shared" si="33"/>
        <v>39.035280000000057</v>
      </c>
      <c r="AM171" s="9">
        <v>573.99</v>
      </c>
      <c r="AN171" s="9">
        <f t="shared" si="24"/>
        <v>573.98976000000005</v>
      </c>
      <c r="AO171" s="61">
        <f t="shared" si="28"/>
        <v>613.02528000000007</v>
      </c>
      <c r="AQ171" s="61">
        <f t="shared" si="29"/>
        <v>-2.3999999996249244E-4</v>
      </c>
      <c r="AR171" s="61">
        <f t="shared" si="30"/>
        <v>39.03552000000002</v>
      </c>
      <c r="AS171" s="89">
        <f t="shared" si="25"/>
        <v>5.6555555555532919</v>
      </c>
      <c r="AT171" s="89">
        <f t="shared" si="31"/>
        <v>5.9854166666627862</v>
      </c>
      <c r="AU171" s="89">
        <f t="shared" si="32"/>
        <v>0.32986111110949423</v>
      </c>
    </row>
    <row r="172" spans="1:88" x14ac:dyDescent="0.2">
      <c r="A172" s="9" t="s">
        <v>2075</v>
      </c>
      <c r="B172" s="285">
        <f t="shared" si="26"/>
        <v>3</v>
      </c>
      <c r="C172" s="285"/>
      <c r="D172" s="16">
        <v>38440.890277777777</v>
      </c>
      <c r="E172" s="16">
        <v>38443.698611111111</v>
      </c>
      <c r="F172" s="19" t="s">
        <v>2592</v>
      </c>
      <c r="G172" s="325" t="s">
        <v>2593</v>
      </c>
      <c r="H172" s="9">
        <v>50</v>
      </c>
      <c r="N172" s="8">
        <v>380.48</v>
      </c>
      <c r="P172" s="317">
        <v>497</v>
      </c>
      <c r="R172" s="21">
        <v>38440.890277777777</v>
      </c>
      <c r="S172" s="21">
        <v>38443.698611111111</v>
      </c>
      <c r="T172">
        <v>4.4036999999999997</v>
      </c>
      <c r="U172">
        <v>16.075800000000001</v>
      </c>
      <c r="V172" s="94">
        <f t="shared" si="27"/>
        <v>380.47967999999997</v>
      </c>
      <c r="W172" s="103"/>
      <c r="X172" s="21">
        <v>38440.736111111109</v>
      </c>
      <c r="Y172" s="21">
        <v>38443.710416666669</v>
      </c>
      <c r="Z172" s="319">
        <v>4.7872000000000003</v>
      </c>
      <c r="AA172" s="319">
        <v>16.5017</v>
      </c>
      <c r="AB172" s="320">
        <f t="shared" si="23"/>
        <v>413.61408000000006</v>
      </c>
      <c r="AD172" s="61">
        <f t="shared" si="33"/>
        <v>33.13408000000004</v>
      </c>
      <c r="AM172" s="9">
        <v>380.48</v>
      </c>
      <c r="AN172" s="9">
        <f t="shared" si="24"/>
        <v>380.47967999999997</v>
      </c>
      <c r="AO172" s="61">
        <f t="shared" si="28"/>
        <v>413.61408000000006</v>
      </c>
      <c r="AQ172" s="61">
        <f t="shared" si="29"/>
        <v>-3.2000000004472895E-4</v>
      </c>
      <c r="AR172" s="61">
        <f t="shared" si="30"/>
        <v>33.134400000000085</v>
      </c>
      <c r="AS172" s="89">
        <f t="shared" si="25"/>
        <v>2.8083333333343035</v>
      </c>
      <c r="AT172" s="89">
        <f t="shared" si="31"/>
        <v>2.9743055555591127</v>
      </c>
      <c r="AU172" s="89">
        <f t="shared" si="32"/>
        <v>0.16597222222480923</v>
      </c>
    </row>
    <row r="173" spans="1:88" x14ac:dyDescent="0.2">
      <c r="A173" s="9" t="s">
        <v>2075</v>
      </c>
      <c r="B173" s="285">
        <f t="shared" si="26"/>
        <v>4</v>
      </c>
      <c r="C173" s="285"/>
      <c r="D173" s="16">
        <v>38443.722222222219</v>
      </c>
      <c r="E173" s="16">
        <v>38444.645833333336</v>
      </c>
      <c r="F173" s="19" t="s">
        <v>2594</v>
      </c>
      <c r="G173" s="325" t="s">
        <v>2595</v>
      </c>
      <c r="H173" s="9">
        <v>50</v>
      </c>
      <c r="N173" s="8">
        <v>844.66</v>
      </c>
      <c r="P173" s="317">
        <v>183</v>
      </c>
      <c r="R173" s="21">
        <v>38443.722222222219</v>
      </c>
      <c r="S173" s="21">
        <v>38444.645833333336</v>
      </c>
      <c r="T173">
        <v>9.7761999999999993</v>
      </c>
      <c r="U173">
        <v>48.492199999999997</v>
      </c>
      <c r="V173" s="94">
        <f t="shared" si="27"/>
        <v>844.66367999999989</v>
      </c>
      <c r="W173" s="103"/>
      <c r="X173" s="21">
        <v>38443.710416666669</v>
      </c>
      <c r="Y173" s="21">
        <v>38444.741666666669</v>
      </c>
      <c r="Z173" s="319">
        <v>10.1433</v>
      </c>
      <c r="AA173" s="319">
        <v>48.492199999999997</v>
      </c>
      <c r="AB173" s="320">
        <f t="shared" si="23"/>
        <v>876.3811199999999</v>
      </c>
      <c r="AD173" s="61">
        <f t="shared" si="33"/>
        <v>31.721119999999928</v>
      </c>
      <c r="AM173" s="9">
        <v>844.66</v>
      </c>
      <c r="AN173" s="9">
        <f t="shared" si="24"/>
        <v>844.66367999999989</v>
      </c>
      <c r="AO173" s="61">
        <f t="shared" si="28"/>
        <v>876.3811199999999</v>
      </c>
      <c r="AQ173" s="61">
        <f t="shared" si="29"/>
        <v>3.679999999917527E-3</v>
      </c>
      <c r="AR173" s="61">
        <f t="shared" si="30"/>
        <v>31.717440000000011</v>
      </c>
      <c r="AS173" s="89">
        <f t="shared" si="25"/>
        <v>0.92361111111677019</v>
      </c>
      <c r="AT173" s="89">
        <f t="shared" si="31"/>
        <v>1.03125</v>
      </c>
      <c r="AU173" s="89">
        <f t="shared" si="32"/>
        <v>0.10763888888322981</v>
      </c>
    </row>
    <row r="174" spans="1:88" x14ac:dyDescent="0.2">
      <c r="A174" s="9" t="s">
        <v>2075</v>
      </c>
      <c r="B174" s="285">
        <f t="shared" si="26"/>
        <v>4</v>
      </c>
      <c r="C174" s="285"/>
      <c r="D174" s="16">
        <v>38444.838194444441</v>
      </c>
      <c r="E174" s="16">
        <v>38448.78402777778</v>
      </c>
      <c r="F174" s="19" t="s">
        <v>2596</v>
      </c>
      <c r="G174" s="325" t="s">
        <v>2597</v>
      </c>
      <c r="H174" s="9">
        <v>50</v>
      </c>
      <c r="N174" s="8">
        <v>552.99</v>
      </c>
      <c r="P174" s="317">
        <v>317</v>
      </c>
      <c r="R174" s="21">
        <v>38444.838194444441</v>
      </c>
      <c r="S174" s="21">
        <v>38448.78402777778</v>
      </c>
      <c r="T174">
        <v>6.4004000000000003</v>
      </c>
      <c r="U174">
        <v>18.174700000000001</v>
      </c>
      <c r="V174" s="94">
        <f t="shared" si="27"/>
        <v>552.99455999999998</v>
      </c>
      <c r="W174" s="103"/>
      <c r="X174" s="21">
        <v>38444.741666666669</v>
      </c>
      <c r="Y174" s="21">
        <v>38448.822222222225</v>
      </c>
      <c r="Z174" s="319">
        <v>7.2008000000000001</v>
      </c>
      <c r="AA174" s="319">
        <v>18.174700000000001</v>
      </c>
      <c r="AB174" s="320">
        <f t="shared" si="23"/>
        <v>622.14912000000004</v>
      </c>
      <c r="AD174" s="61">
        <f t="shared" si="33"/>
        <v>69.15912000000003</v>
      </c>
      <c r="AM174" s="9">
        <v>552.99</v>
      </c>
      <c r="AN174" s="9">
        <f t="shared" si="24"/>
        <v>552.99455999999998</v>
      </c>
      <c r="AO174" s="61">
        <f t="shared" si="28"/>
        <v>622.14912000000004</v>
      </c>
      <c r="AQ174" s="61">
        <f t="shared" si="29"/>
        <v>4.5599999999694774E-3</v>
      </c>
      <c r="AR174" s="61">
        <f t="shared" si="30"/>
        <v>69.15456000000006</v>
      </c>
      <c r="AS174" s="89">
        <f t="shared" si="25"/>
        <v>3.945833333338669</v>
      </c>
      <c r="AT174" s="89">
        <f t="shared" si="31"/>
        <v>4.0805555555562023</v>
      </c>
      <c r="AU174" s="89">
        <f t="shared" si="32"/>
        <v>0.13472222221753327</v>
      </c>
    </row>
    <row r="175" spans="1:88" x14ac:dyDescent="0.2">
      <c r="A175" s="9" t="s">
        <v>2075</v>
      </c>
      <c r="B175" s="285">
        <f t="shared" si="26"/>
        <v>4</v>
      </c>
      <c r="C175" s="285"/>
      <c r="D175" s="16">
        <v>38448.86041666667</v>
      </c>
      <c r="E175" s="16">
        <v>38449.634027777778</v>
      </c>
      <c r="F175" s="19" t="s">
        <v>2598</v>
      </c>
      <c r="G175" s="325" t="s">
        <v>2599</v>
      </c>
      <c r="H175" s="9">
        <v>50</v>
      </c>
      <c r="N175" s="8">
        <v>347.41</v>
      </c>
      <c r="P175" s="317">
        <v>162</v>
      </c>
      <c r="R175" s="21">
        <v>38448.86041666667</v>
      </c>
      <c r="S175" s="21">
        <v>38449.634027777778</v>
      </c>
      <c r="T175">
        <v>4.0209999999999999</v>
      </c>
      <c r="U175">
        <v>13.279299999999999</v>
      </c>
      <c r="V175" s="94">
        <f t="shared" si="27"/>
        <v>347.41439999999994</v>
      </c>
      <c r="W175" s="103"/>
      <c r="X175" s="21">
        <v>38448.822222222225</v>
      </c>
      <c r="Y175" s="21">
        <v>38449.726388888892</v>
      </c>
      <c r="Z175" s="319">
        <v>4.5763999999999996</v>
      </c>
      <c r="AA175" s="319">
        <v>13.279299999999999</v>
      </c>
      <c r="AB175" s="320">
        <f t="shared" si="23"/>
        <v>395.40095999999994</v>
      </c>
      <c r="AD175" s="61">
        <f t="shared" si="33"/>
        <v>47.990959999999916</v>
      </c>
      <c r="AM175" s="9">
        <v>347.41</v>
      </c>
      <c r="AN175" s="9">
        <f t="shared" si="24"/>
        <v>347.41439999999994</v>
      </c>
      <c r="AO175" s="61">
        <f t="shared" si="28"/>
        <v>395.40095999999994</v>
      </c>
      <c r="AQ175" s="61">
        <f t="shared" si="29"/>
        <v>4.3999999999186912E-3</v>
      </c>
      <c r="AR175" s="61">
        <f t="shared" si="30"/>
        <v>47.986559999999997</v>
      </c>
      <c r="AS175" s="89">
        <f t="shared" si="25"/>
        <v>0.77361111110803904</v>
      </c>
      <c r="AT175" s="89">
        <f t="shared" si="31"/>
        <v>0.90416666666715173</v>
      </c>
      <c r="AU175" s="89">
        <f t="shared" si="32"/>
        <v>0.13055555555911269</v>
      </c>
    </row>
    <row r="176" spans="1:88" x14ac:dyDescent="0.2">
      <c r="A176" s="9" t="s">
        <v>2075</v>
      </c>
      <c r="B176" s="285">
        <f t="shared" si="26"/>
        <v>4</v>
      </c>
      <c r="C176" s="285"/>
      <c r="D176" s="16">
        <v>38449.819444444445</v>
      </c>
      <c r="E176" s="16">
        <v>38455.558333333334</v>
      </c>
      <c r="F176" s="19" t="s">
        <v>2600</v>
      </c>
      <c r="G176" s="325" t="s">
        <v>2601</v>
      </c>
      <c r="H176" s="9">
        <v>50</v>
      </c>
      <c r="N176" s="8">
        <v>534.77</v>
      </c>
      <c r="P176" s="317">
        <v>27</v>
      </c>
      <c r="R176" s="21">
        <v>38449.819444444445</v>
      </c>
      <c r="S176" s="21">
        <v>38455.558333333334</v>
      </c>
      <c r="T176">
        <v>6.1894999999999998</v>
      </c>
      <c r="U176">
        <v>1.7645</v>
      </c>
      <c r="V176" s="94">
        <f t="shared" si="27"/>
        <v>534.77280000000007</v>
      </c>
      <c r="W176" s="103"/>
      <c r="X176" s="21">
        <v>38449.726388888892</v>
      </c>
      <c r="Y176" s="21">
        <v>38455.820833333331</v>
      </c>
      <c r="Z176" s="319">
        <v>6.5551000000000004</v>
      </c>
      <c r="AA176" s="319">
        <v>1.7645</v>
      </c>
      <c r="AB176" s="320">
        <f t="shared" si="23"/>
        <v>566.36063999999999</v>
      </c>
      <c r="AD176" s="61">
        <f t="shared" si="33"/>
        <v>31.590640000000008</v>
      </c>
      <c r="AM176" s="9">
        <v>534.77</v>
      </c>
      <c r="AN176" s="9">
        <f t="shared" si="24"/>
        <v>534.77280000000007</v>
      </c>
      <c r="AO176" s="61">
        <f t="shared" si="28"/>
        <v>566.36063999999999</v>
      </c>
      <c r="AQ176" s="61">
        <f t="shared" si="29"/>
        <v>2.8000000000929504E-3</v>
      </c>
      <c r="AR176" s="61">
        <f t="shared" si="30"/>
        <v>31.587839999999915</v>
      </c>
      <c r="AS176" s="89">
        <f t="shared" si="25"/>
        <v>5.7388888888890506</v>
      </c>
      <c r="AT176" s="89">
        <f t="shared" si="31"/>
        <v>6.0944444444394321</v>
      </c>
      <c r="AU176" s="89">
        <f t="shared" si="32"/>
        <v>0.35555555555038154</v>
      </c>
    </row>
    <row r="177" spans="1:47" x14ac:dyDescent="0.2">
      <c r="A177" s="9" t="s">
        <v>2075</v>
      </c>
      <c r="B177" s="285">
        <f t="shared" si="26"/>
        <v>4</v>
      </c>
      <c r="C177" s="285"/>
      <c r="D177" s="16">
        <v>38456.083333333336</v>
      </c>
      <c r="E177" s="16">
        <v>38462.709722222222</v>
      </c>
      <c r="F177" s="19" t="s">
        <v>2602</v>
      </c>
      <c r="G177" s="325" t="s">
        <v>2603</v>
      </c>
      <c r="H177" s="9">
        <v>50</v>
      </c>
      <c r="N177" s="8">
        <v>415.24</v>
      </c>
      <c r="P177" s="317">
        <v>310</v>
      </c>
      <c r="R177" s="21">
        <v>38456.083333333336</v>
      </c>
      <c r="S177" s="21">
        <v>38462.709722222222</v>
      </c>
      <c r="T177">
        <v>4.8060999999999998</v>
      </c>
      <c r="U177">
        <v>4.0697999999999999</v>
      </c>
      <c r="V177" s="94">
        <f t="shared" si="27"/>
        <v>415.24703999999997</v>
      </c>
      <c r="W177" s="103"/>
      <c r="X177" s="21">
        <v>38455.820833333331</v>
      </c>
      <c r="Y177" s="21">
        <v>38463.331944444442</v>
      </c>
      <c r="Z177" s="319">
        <v>5.4269999999999996</v>
      </c>
      <c r="AA177" s="319">
        <v>4.0697999999999999</v>
      </c>
      <c r="AB177" s="320">
        <f t="shared" si="23"/>
        <v>468.89280000000002</v>
      </c>
      <c r="AD177" s="61">
        <f t="shared" si="33"/>
        <v>53.652800000000013</v>
      </c>
      <c r="AM177" s="9">
        <v>415.24</v>
      </c>
      <c r="AN177" s="9">
        <f t="shared" si="24"/>
        <v>415.24703999999997</v>
      </c>
      <c r="AO177" s="61">
        <f t="shared" si="28"/>
        <v>468.89280000000002</v>
      </c>
      <c r="AQ177" s="61">
        <f t="shared" si="29"/>
        <v>7.0399999999608553E-3</v>
      </c>
      <c r="AR177" s="61">
        <f t="shared" si="30"/>
        <v>53.645760000000053</v>
      </c>
      <c r="AS177" s="89">
        <f t="shared" si="25"/>
        <v>6.6263888888861402</v>
      </c>
      <c r="AT177" s="89">
        <f t="shared" si="31"/>
        <v>7.5111111111109494</v>
      </c>
      <c r="AU177" s="89">
        <f t="shared" si="32"/>
        <v>0.88472222222480923</v>
      </c>
    </row>
    <row r="178" spans="1:47" x14ac:dyDescent="0.2">
      <c r="A178" s="9" t="s">
        <v>2075</v>
      </c>
      <c r="B178" s="285">
        <f t="shared" si="26"/>
        <v>4</v>
      </c>
      <c r="C178" s="285"/>
      <c r="D178" s="16">
        <v>38463.95416666667</v>
      </c>
      <c r="E178" s="16">
        <v>38469.945833333331</v>
      </c>
      <c r="F178" s="19" t="s">
        <v>2604</v>
      </c>
      <c r="G178" s="325" t="s">
        <v>2605</v>
      </c>
      <c r="H178" s="9">
        <v>50</v>
      </c>
      <c r="N178" s="8">
        <v>617.50699999999995</v>
      </c>
      <c r="P178" s="317">
        <v>241</v>
      </c>
      <c r="R178" s="21">
        <v>38463.95416666667</v>
      </c>
      <c r="S178" s="21">
        <v>38469.945833333331</v>
      </c>
      <c r="T178">
        <v>7.1471</v>
      </c>
      <c r="U178">
        <v>17.373799999999999</v>
      </c>
      <c r="V178" s="94">
        <f t="shared" si="27"/>
        <v>617.50944000000004</v>
      </c>
      <c r="W178" s="103"/>
      <c r="X178" s="21">
        <v>38463.331944444442</v>
      </c>
      <c r="Y178" s="21">
        <v>38470.711805555555</v>
      </c>
      <c r="Z178" s="319">
        <v>7.9263000000000003</v>
      </c>
      <c r="AA178" s="319">
        <v>17.373799999999999</v>
      </c>
      <c r="AB178" s="320">
        <f t="shared" si="23"/>
        <v>684.8323200000001</v>
      </c>
      <c r="AD178" s="61">
        <f t="shared" si="33"/>
        <v>67.325320000000147</v>
      </c>
      <c r="AM178" s="9">
        <v>617.50699999999995</v>
      </c>
      <c r="AN178" s="9">
        <f t="shared" si="24"/>
        <v>617.50944000000004</v>
      </c>
      <c r="AO178" s="61">
        <f t="shared" si="28"/>
        <v>684.8323200000001</v>
      </c>
      <c r="AQ178" s="61">
        <f t="shared" si="29"/>
        <v>2.4400000000923683E-3</v>
      </c>
      <c r="AR178" s="61">
        <f t="shared" si="30"/>
        <v>67.322880000000055</v>
      </c>
      <c r="AS178" s="89">
        <f t="shared" si="25"/>
        <v>5.991666666661331</v>
      </c>
      <c r="AT178" s="89">
        <f t="shared" si="31"/>
        <v>7.3798611111124046</v>
      </c>
      <c r="AU178" s="89">
        <f t="shared" si="32"/>
        <v>1.3881944444510737</v>
      </c>
    </row>
    <row r="179" spans="1:47" x14ac:dyDescent="0.2">
      <c r="A179" s="9" t="s">
        <v>2075</v>
      </c>
      <c r="B179" s="285">
        <f t="shared" si="26"/>
        <v>4</v>
      </c>
      <c r="C179" s="285"/>
      <c r="D179" s="16">
        <v>38471.477777777778</v>
      </c>
      <c r="E179" s="16">
        <v>38481.40625</v>
      </c>
      <c r="F179" s="19" t="s">
        <v>2608</v>
      </c>
      <c r="G179" s="325" t="s">
        <v>2609</v>
      </c>
      <c r="H179" s="9">
        <v>50</v>
      </c>
      <c r="N179" s="8">
        <v>670.06</v>
      </c>
      <c r="P179" s="317">
        <v>184</v>
      </c>
      <c r="R179" s="21">
        <v>38471.477777777778</v>
      </c>
      <c r="S179" s="21">
        <v>38481.40625</v>
      </c>
      <c r="T179">
        <v>7.7553999999999998</v>
      </c>
      <c r="U179">
        <v>17.373799999999999</v>
      </c>
      <c r="V179" s="94">
        <f t="shared" si="27"/>
        <v>670.06656000000009</v>
      </c>
      <c r="W179" s="103"/>
      <c r="X179" s="21">
        <v>38470.711805555555</v>
      </c>
      <c r="Y179" s="21">
        <v>38481.40625</v>
      </c>
      <c r="Z179" s="319">
        <v>8.1373999999999995</v>
      </c>
      <c r="AA179" s="319">
        <v>17.373799999999999</v>
      </c>
      <c r="AB179" s="320">
        <f t="shared" si="23"/>
        <v>703.07136000000003</v>
      </c>
      <c r="AD179" s="61">
        <f t="shared" si="33"/>
        <v>33.011360000000082</v>
      </c>
      <c r="AM179" s="9">
        <v>670.06</v>
      </c>
      <c r="AN179" s="9">
        <f t="shared" si="24"/>
        <v>670.06656000000009</v>
      </c>
      <c r="AO179" s="61">
        <f t="shared" si="28"/>
        <v>703.07136000000003</v>
      </c>
      <c r="AQ179" s="61">
        <f t="shared" si="29"/>
        <v>6.5600000001495573E-3</v>
      </c>
      <c r="AR179" s="61">
        <f t="shared" si="30"/>
        <v>33.004799999999932</v>
      </c>
      <c r="AS179" s="89">
        <f t="shared" si="25"/>
        <v>9.9284722222218988</v>
      </c>
      <c r="AT179" s="89">
        <f t="shared" si="31"/>
        <v>10.694444444445253</v>
      </c>
      <c r="AU179" s="89">
        <f t="shared" si="32"/>
        <v>0.76597222222335404</v>
      </c>
    </row>
    <row r="180" spans="1:47" x14ac:dyDescent="0.2">
      <c r="B180" s="285">
        <f t="shared" si="26"/>
        <v>1</v>
      </c>
      <c r="C180" s="285"/>
      <c r="D180" s="16"/>
      <c r="E180" s="16"/>
      <c r="V180" s="94">
        <f t="shared" si="27"/>
        <v>0</v>
      </c>
      <c r="W180" s="94"/>
      <c r="AB180" s="320">
        <f t="shared" si="23"/>
        <v>0</v>
      </c>
      <c r="AD180" s="61">
        <f t="shared" si="33"/>
        <v>0</v>
      </c>
      <c r="AN180" s="9">
        <f t="shared" si="24"/>
        <v>0</v>
      </c>
      <c r="AO180" s="61">
        <f t="shared" si="28"/>
        <v>0</v>
      </c>
      <c r="AQ180" s="61">
        <f t="shared" si="29"/>
        <v>0</v>
      </c>
      <c r="AR180" s="61">
        <f t="shared" si="30"/>
        <v>0</v>
      </c>
      <c r="AS180" s="89">
        <f t="shared" si="25"/>
        <v>0</v>
      </c>
      <c r="AT180" s="89">
        <f t="shared" si="31"/>
        <v>0</v>
      </c>
      <c r="AU180" s="89">
        <f t="shared" si="32"/>
        <v>0</v>
      </c>
    </row>
    <row r="181" spans="1:47" x14ac:dyDescent="0.2">
      <c r="B181" s="285">
        <f t="shared" si="26"/>
        <v>1</v>
      </c>
      <c r="C181" s="285"/>
      <c r="D181" s="16"/>
      <c r="E181" s="16"/>
      <c r="V181" s="94">
        <f t="shared" si="27"/>
        <v>0</v>
      </c>
      <c r="W181" s="94"/>
      <c r="AB181" s="320">
        <f t="shared" si="23"/>
        <v>0</v>
      </c>
      <c r="AD181" s="61">
        <f t="shared" si="33"/>
        <v>0</v>
      </c>
      <c r="AN181" s="9">
        <f t="shared" si="24"/>
        <v>0</v>
      </c>
      <c r="AO181" s="61">
        <f t="shared" si="28"/>
        <v>0</v>
      </c>
      <c r="AQ181" s="61">
        <f t="shared" si="29"/>
        <v>0</v>
      </c>
      <c r="AR181" s="61">
        <f t="shared" si="30"/>
        <v>0</v>
      </c>
      <c r="AS181" s="89">
        <f t="shared" si="25"/>
        <v>0</v>
      </c>
      <c r="AT181" s="89">
        <f t="shared" si="31"/>
        <v>0</v>
      </c>
      <c r="AU181" s="89">
        <f t="shared" si="32"/>
        <v>0</v>
      </c>
    </row>
    <row r="182" spans="1:47" x14ac:dyDescent="0.2">
      <c r="B182" s="285">
        <f t="shared" si="26"/>
        <v>1</v>
      </c>
      <c r="C182" s="285"/>
      <c r="D182" s="16"/>
      <c r="E182" s="16"/>
      <c r="V182" s="94">
        <f t="shared" si="27"/>
        <v>0</v>
      </c>
      <c r="W182" s="94"/>
      <c r="AB182" s="320">
        <f t="shared" si="23"/>
        <v>0</v>
      </c>
      <c r="AD182" s="61">
        <f t="shared" si="33"/>
        <v>0</v>
      </c>
      <c r="AN182" s="9">
        <f t="shared" si="24"/>
        <v>0</v>
      </c>
      <c r="AO182" s="61">
        <f t="shared" si="28"/>
        <v>0</v>
      </c>
      <c r="AQ182" s="61">
        <f t="shared" si="29"/>
        <v>0</v>
      </c>
      <c r="AR182" s="61">
        <f t="shared" si="30"/>
        <v>0</v>
      </c>
      <c r="AS182" s="89">
        <f t="shared" si="25"/>
        <v>0</v>
      </c>
      <c r="AT182" s="89">
        <f t="shared" si="31"/>
        <v>0</v>
      </c>
      <c r="AU182" s="89">
        <f t="shared" si="32"/>
        <v>0</v>
      </c>
    </row>
    <row r="183" spans="1:47" x14ac:dyDescent="0.2">
      <c r="B183" s="285">
        <f t="shared" si="26"/>
        <v>1</v>
      </c>
      <c r="C183" s="285"/>
      <c r="D183" s="16"/>
      <c r="E183" s="16"/>
      <c r="V183" s="94">
        <f t="shared" si="27"/>
        <v>0</v>
      </c>
      <c r="W183" s="94"/>
      <c r="AB183" s="320">
        <f t="shared" si="23"/>
        <v>0</v>
      </c>
      <c r="AD183" s="61">
        <f t="shared" si="33"/>
        <v>0</v>
      </c>
      <c r="AN183" s="9">
        <f t="shared" si="24"/>
        <v>0</v>
      </c>
      <c r="AO183" s="61">
        <f t="shared" si="28"/>
        <v>0</v>
      </c>
      <c r="AQ183" s="61">
        <f t="shared" si="29"/>
        <v>0</v>
      </c>
      <c r="AR183" s="61">
        <f t="shared" si="30"/>
        <v>0</v>
      </c>
      <c r="AS183" s="89">
        <f t="shared" si="25"/>
        <v>0</v>
      </c>
      <c r="AT183" s="89">
        <f t="shared" si="31"/>
        <v>0</v>
      </c>
      <c r="AU183" s="89">
        <f t="shared" si="32"/>
        <v>0</v>
      </c>
    </row>
    <row r="184" spans="1:47" x14ac:dyDescent="0.2">
      <c r="B184" s="285">
        <f t="shared" si="26"/>
        <v>1</v>
      </c>
      <c r="C184" s="285"/>
      <c r="D184" s="16"/>
      <c r="E184" s="16"/>
      <c r="V184" s="94">
        <f t="shared" si="27"/>
        <v>0</v>
      </c>
      <c r="W184" s="94"/>
      <c r="AB184" s="320">
        <f t="shared" si="23"/>
        <v>0</v>
      </c>
      <c r="AD184" s="61">
        <f t="shared" si="33"/>
        <v>0</v>
      </c>
      <c r="AN184" s="9">
        <f t="shared" si="24"/>
        <v>0</v>
      </c>
      <c r="AO184" s="61">
        <f t="shared" si="28"/>
        <v>0</v>
      </c>
      <c r="AQ184" s="61">
        <f t="shared" si="29"/>
        <v>0</v>
      </c>
      <c r="AR184" s="61">
        <f t="shared" si="30"/>
        <v>0</v>
      </c>
      <c r="AS184" s="89">
        <f t="shared" si="25"/>
        <v>0</v>
      </c>
      <c r="AT184" s="89">
        <f t="shared" si="31"/>
        <v>0</v>
      </c>
      <c r="AU184" s="89">
        <f t="shared" si="32"/>
        <v>0</v>
      </c>
    </row>
    <row r="185" spans="1:47" x14ac:dyDescent="0.2">
      <c r="B185" s="285">
        <f t="shared" si="26"/>
        <v>1</v>
      </c>
      <c r="C185" s="285"/>
      <c r="D185" s="16"/>
      <c r="E185" s="16"/>
      <c r="R185" t="s">
        <v>429</v>
      </c>
      <c r="S185"/>
      <c r="T185" t="s">
        <v>421</v>
      </c>
      <c r="U185" t="s">
        <v>422</v>
      </c>
      <c r="V185" s="94" t="e">
        <f t="shared" si="27"/>
        <v>#VALUE!</v>
      </c>
      <c r="W185" s="103"/>
      <c r="X185" t="s">
        <v>430</v>
      </c>
      <c r="Y185"/>
      <c r="Z185" s="319" t="s">
        <v>421</v>
      </c>
      <c r="AA185" s="319" t="s">
        <v>422</v>
      </c>
      <c r="AB185" s="320" t="e">
        <f t="shared" ref="AB185:AB251" si="34">Z185*60*60*24/1000</f>
        <v>#VALUE!</v>
      </c>
      <c r="AD185" s="61" t="e">
        <f t="shared" si="33"/>
        <v>#VALUE!</v>
      </c>
      <c r="AN185" s="9" t="e">
        <f t="shared" si="24"/>
        <v>#VALUE!</v>
      </c>
      <c r="AO185" s="61" t="e">
        <f t="shared" si="28"/>
        <v>#VALUE!</v>
      </c>
      <c r="AQ185" s="61" t="e">
        <f t="shared" si="29"/>
        <v>#VALUE!</v>
      </c>
      <c r="AR185" s="61" t="e">
        <f t="shared" si="30"/>
        <v>#VALUE!</v>
      </c>
      <c r="AS185" s="89" t="e">
        <f t="shared" si="25"/>
        <v>#VALUE!</v>
      </c>
      <c r="AT185" s="89" t="e">
        <f t="shared" si="31"/>
        <v>#VALUE!</v>
      </c>
      <c r="AU185" s="89" t="e">
        <f t="shared" si="32"/>
        <v>#VALUE!</v>
      </c>
    </row>
    <row r="186" spans="1:47" x14ac:dyDescent="0.2">
      <c r="B186" s="285">
        <f t="shared" si="26"/>
        <v>1</v>
      </c>
      <c r="C186" s="285"/>
      <c r="D186" s="16"/>
      <c r="E186" s="16"/>
      <c r="R186" t="s">
        <v>424</v>
      </c>
      <c r="S186" t="s">
        <v>424</v>
      </c>
      <c r="T186" t="s">
        <v>425</v>
      </c>
      <c r="U186" t="s">
        <v>426</v>
      </c>
      <c r="V186" s="94" t="e">
        <f t="shared" si="27"/>
        <v>#VALUE!</v>
      </c>
      <c r="W186" s="103"/>
      <c r="X186" t="s">
        <v>424</v>
      </c>
      <c r="Y186" t="s">
        <v>424</v>
      </c>
      <c r="Z186" s="319" t="s">
        <v>425</v>
      </c>
      <c r="AA186" s="319" t="s">
        <v>426</v>
      </c>
      <c r="AB186" s="320" t="e">
        <f t="shared" si="34"/>
        <v>#VALUE!</v>
      </c>
      <c r="AD186" s="61" t="e">
        <f t="shared" si="33"/>
        <v>#VALUE!</v>
      </c>
      <c r="AN186" s="9" t="e">
        <f t="shared" si="24"/>
        <v>#VALUE!</v>
      </c>
      <c r="AO186" s="61" t="e">
        <f t="shared" si="28"/>
        <v>#VALUE!</v>
      </c>
      <c r="AQ186" s="61" t="e">
        <f t="shared" si="29"/>
        <v>#VALUE!</v>
      </c>
      <c r="AR186" s="61" t="e">
        <f t="shared" si="30"/>
        <v>#VALUE!</v>
      </c>
      <c r="AS186" s="89" t="e">
        <f t="shared" si="25"/>
        <v>#VALUE!</v>
      </c>
      <c r="AT186" s="89" t="e">
        <f t="shared" si="31"/>
        <v>#VALUE!</v>
      </c>
      <c r="AU186" s="89" t="e">
        <f t="shared" si="32"/>
        <v>#VALUE!</v>
      </c>
    </row>
    <row r="187" spans="1:47" x14ac:dyDescent="0.2">
      <c r="A187" s="9" t="s">
        <v>2075</v>
      </c>
      <c r="B187" s="285">
        <f t="shared" si="26"/>
        <v>11</v>
      </c>
      <c r="C187" s="285"/>
      <c r="D187" s="16">
        <v>38679.295138888891</v>
      </c>
      <c r="E187" s="16">
        <v>38682.955555555556</v>
      </c>
      <c r="F187" s="19" t="s">
        <v>2610</v>
      </c>
      <c r="G187" s="325" t="s">
        <v>2611</v>
      </c>
      <c r="H187" s="9">
        <v>50</v>
      </c>
      <c r="N187" s="8">
        <v>191.93</v>
      </c>
      <c r="P187" s="317">
        <v>2780</v>
      </c>
      <c r="R187" s="21">
        <v>38679.295138888891</v>
      </c>
      <c r="S187" s="21">
        <v>38682.955555555556</v>
      </c>
      <c r="T187">
        <v>2.2214</v>
      </c>
      <c r="U187">
        <v>1.9438</v>
      </c>
      <c r="V187" s="94">
        <f t="shared" si="27"/>
        <v>191.92895999999996</v>
      </c>
      <c r="W187" s="103"/>
      <c r="X187" s="21">
        <v>38679.295138888891</v>
      </c>
      <c r="Y187" s="21">
        <v>38683.017361111109</v>
      </c>
      <c r="Z187" s="319">
        <v>2.2547000000000001</v>
      </c>
      <c r="AA187" s="319">
        <v>1.9438</v>
      </c>
      <c r="AB187" s="320">
        <f t="shared" si="34"/>
        <v>194.80608000000001</v>
      </c>
      <c r="AD187" s="61">
        <f t="shared" si="33"/>
        <v>2.8760800000000017</v>
      </c>
      <c r="AM187" s="9">
        <v>191.93</v>
      </c>
      <c r="AN187" s="9">
        <f t="shared" si="24"/>
        <v>191.92895999999996</v>
      </c>
      <c r="AO187" s="61">
        <f t="shared" si="28"/>
        <v>194.80608000000001</v>
      </c>
      <c r="AQ187" s="61">
        <f t="shared" si="29"/>
        <v>-1.0400000000458931E-3</v>
      </c>
      <c r="AR187" s="61">
        <f t="shared" si="30"/>
        <v>2.8771200000000476</v>
      </c>
      <c r="AS187" s="89">
        <f t="shared" si="25"/>
        <v>3.6604166666656965</v>
      </c>
      <c r="AT187" s="89">
        <f t="shared" si="31"/>
        <v>3.7222222222189885</v>
      </c>
      <c r="AU187" s="89">
        <f t="shared" si="32"/>
        <v>6.1805555553291924E-2</v>
      </c>
    </row>
    <row r="188" spans="1:47" x14ac:dyDescent="0.2">
      <c r="A188" s="9" t="s">
        <v>2075</v>
      </c>
      <c r="B188" s="285">
        <f t="shared" si="26"/>
        <v>11</v>
      </c>
      <c r="C188" s="285"/>
      <c r="D188" s="16">
        <v>38683.079861111109</v>
      </c>
      <c r="E188" s="16">
        <v>38683.615972222222</v>
      </c>
      <c r="F188" s="19" t="s">
        <v>2612</v>
      </c>
      <c r="G188" s="325" t="s">
        <v>2613</v>
      </c>
      <c r="H188" s="9">
        <v>50</v>
      </c>
      <c r="N188" s="8">
        <v>317.64999999999998</v>
      </c>
      <c r="P188" s="317">
        <v>1710</v>
      </c>
      <c r="R188" s="21">
        <v>38683.079861111109</v>
      </c>
      <c r="S188" s="21">
        <v>38683.615972222222</v>
      </c>
      <c r="T188">
        <v>3.6764999999999999</v>
      </c>
      <c r="U188">
        <v>16.075800000000001</v>
      </c>
      <c r="V188" s="94">
        <f t="shared" si="27"/>
        <v>317.64959999999996</v>
      </c>
      <c r="W188" s="103"/>
      <c r="X188" s="21">
        <v>38683.017361111109</v>
      </c>
      <c r="Y188" s="21">
        <v>38683.747916666667</v>
      </c>
      <c r="Z188" s="319">
        <v>4.4120999999999997</v>
      </c>
      <c r="AA188" s="319">
        <v>16.075800000000001</v>
      </c>
      <c r="AB188" s="320">
        <f t="shared" si="34"/>
        <v>381.20544000000001</v>
      </c>
      <c r="AD188" s="61">
        <f t="shared" si="33"/>
        <v>63.555440000000033</v>
      </c>
      <c r="AM188" s="9">
        <v>317.64999999999998</v>
      </c>
      <c r="AN188" s="9">
        <f t="shared" si="24"/>
        <v>317.64959999999996</v>
      </c>
      <c r="AO188" s="61">
        <f t="shared" si="28"/>
        <v>381.20544000000001</v>
      </c>
      <c r="AQ188" s="61">
        <f t="shared" si="29"/>
        <v>-4.0000000001327862E-4</v>
      </c>
      <c r="AR188" s="61">
        <f t="shared" si="30"/>
        <v>63.555840000000046</v>
      </c>
      <c r="AS188" s="89">
        <f t="shared" si="25"/>
        <v>0.53611111111240461</v>
      </c>
      <c r="AT188" s="89">
        <f t="shared" si="31"/>
        <v>0.7305555555576575</v>
      </c>
      <c r="AU188" s="89">
        <f t="shared" si="32"/>
        <v>0.19444444444525288</v>
      </c>
    </row>
    <row r="189" spans="1:47" x14ac:dyDescent="0.2">
      <c r="A189" s="9" t="s">
        <v>2075</v>
      </c>
      <c r="B189" s="285">
        <f t="shared" si="26"/>
        <v>11</v>
      </c>
      <c r="C189" s="285"/>
      <c r="D189" s="16">
        <v>38683.879861111112</v>
      </c>
      <c r="E189" s="16">
        <v>38684.616666666669</v>
      </c>
      <c r="F189" s="19" t="s">
        <v>2614</v>
      </c>
      <c r="G189" s="325" t="s">
        <v>2615</v>
      </c>
      <c r="H189" s="9">
        <v>50</v>
      </c>
      <c r="N189" s="8">
        <v>1081.81</v>
      </c>
      <c r="P189" s="317">
        <v>190</v>
      </c>
      <c r="R189" s="21">
        <v>38683.879861111112</v>
      </c>
      <c r="S189" s="21">
        <v>38684.616666666669</v>
      </c>
      <c r="T189">
        <v>12.521000000000001</v>
      </c>
      <c r="U189">
        <v>57.742800000000003</v>
      </c>
      <c r="V189" s="94">
        <f t="shared" si="27"/>
        <v>1081.8144</v>
      </c>
      <c r="W189" s="103"/>
      <c r="X189" s="21">
        <v>38683.747916666667</v>
      </c>
      <c r="Y189" s="21">
        <v>38685.018750000003</v>
      </c>
      <c r="Z189" s="319">
        <v>14.7249</v>
      </c>
      <c r="AA189" s="319">
        <v>57.742800000000003</v>
      </c>
      <c r="AB189" s="320">
        <f t="shared" si="34"/>
        <v>1272.2313599999998</v>
      </c>
      <c r="AD189" s="61">
        <f t="shared" si="33"/>
        <v>190.42135999999982</v>
      </c>
      <c r="AM189" s="9">
        <v>1081.81</v>
      </c>
      <c r="AN189" s="9">
        <f t="shared" si="24"/>
        <v>1081.8144</v>
      </c>
      <c r="AO189" s="61">
        <f t="shared" si="28"/>
        <v>1272.2313599999998</v>
      </c>
      <c r="AQ189" s="61">
        <f t="shared" si="29"/>
        <v>4.400000000032378E-3</v>
      </c>
      <c r="AR189" s="61">
        <f t="shared" si="30"/>
        <v>190.41695999999979</v>
      </c>
      <c r="AS189" s="89">
        <f t="shared" si="25"/>
        <v>0.73680555555620231</v>
      </c>
      <c r="AT189" s="89">
        <f t="shared" si="31"/>
        <v>1.2708333333357587</v>
      </c>
      <c r="AU189" s="89">
        <f t="shared" si="32"/>
        <v>0.53402777777955635</v>
      </c>
    </row>
    <row r="190" spans="1:47" x14ac:dyDescent="0.2">
      <c r="A190" s="9" t="s">
        <v>2075</v>
      </c>
      <c r="B190" s="285">
        <f t="shared" si="26"/>
        <v>11</v>
      </c>
      <c r="C190" s="285"/>
      <c r="D190" s="16">
        <v>38685.42083333333</v>
      </c>
      <c r="E190" s="16">
        <v>38688.02847222222</v>
      </c>
      <c r="F190" s="19" t="s">
        <v>2616</v>
      </c>
      <c r="G190" s="325" t="s">
        <v>2617</v>
      </c>
      <c r="H190" s="9">
        <v>50</v>
      </c>
      <c r="N190" s="8">
        <v>232.68</v>
      </c>
      <c r="P190" s="317">
        <v>936</v>
      </c>
      <c r="R190" s="21">
        <v>38685.42083333333</v>
      </c>
      <c r="S190" s="21">
        <v>38688.02847222222</v>
      </c>
      <c r="T190">
        <v>2.6930000000000001</v>
      </c>
      <c r="U190">
        <v>1.5994999999999999</v>
      </c>
      <c r="V190" s="94">
        <f t="shared" si="27"/>
        <v>232.67520000000002</v>
      </c>
      <c r="W190" s="103"/>
      <c r="X190" s="21">
        <v>38685.018750000003</v>
      </c>
      <c r="Y190" s="21">
        <v>38689.064583333333</v>
      </c>
      <c r="Z190" s="319">
        <v>4.1826999999999996</v>
      </c>
      <c r="AA190" s="319">
        <v>2.3782000000000001</v>
      </c>
      <c r="AB190" s="320">
        <f t="shared" si="34"/>
        <v>361.38527999999997</v>
      </c>
      <c r="AD190" s="61">
        <f t="shared" si="33"/>
        <v>128.70527999999996</v>
      </c>
      <c r="AM190" s="9">
        <v>232.68</v>
      </c>
      <c r="AN190" s="9">
        <f t="shared" si="24"/>
        <v>232.67520000000002</v>
      </c>
      <c r="AO190" s="61">
        <f t="shared" si="28"/>
        <v>361.38527999999997</v>
      </c>
      <c r="AQ190" s="61">
        <f t="shared" si="29"/>
        <v>-4.7999999999888132E-3</v>
      </c>
      <c r="AR190" s="61">
        <f t="shared" si="30"/>
        <v>128.71007999999995</v>
      </c>
      <c r="AS190" s="89">
        <f t="shared" si="25"/>
        <v>2.6076388888905058</v>
      </c>
      <c r="AT190" s="89">
        <f t="shared" si="31"/>
        <v>4.0458333333299379</v>
      </c>
      <c r="AU190" s="89">
        <f t="shared" si="32"/>
        <v>1.4381944444394321</v>
      </c>
    </row>
    <row r="191" spans="1:47" x14ac:dyDescent="0.2">
      <c r="A191" s="9" t="s">
        <v>2075</v>
      </c>
      <c r="B191" s="285">
        <f t="shared" si="26"/>
        <v>12</v>
      </c>
      <c r="C191" s="285"/>
      <c r="D191" s="16">
        <v>38690.101388888892</v>
      </c>
      <c r="E191" s="16">
        <v>38696.48541666667</v>
      </c>
      <c r="F191" s="19" t="s">
        <v>2618</v>
      </c>
      <c r="G191" s="325" t="s">
        <v>2619</v>
      </c>
      <c r="H191" s="9">
        <v>50</v>
      </c>
      <c r="N191" s="8">
        <v>245.22</v>
      </c>
      <c r="P191" s="317">
        <v>878</v>
      </c>
      <c r="R191" s="21">
        <v>38690.101388888892</v>
      </c>
      <c r="S191" s="21">
        <v>38696.48541666667</v>
      </c>
      <c r="T191">
        <v>2.7886000000000002</v>
      </c>
      <c r="U191">
        <v>0.64680000000000004</v>
      </c>
      <c r="V191" s="94">
        <f t="shared" si="27"/>
        <v>240.93504000000004</v>
      </c>
      <c r="W191" s="103"/>
      <c r="X191" s="21">
        <v>38689.064583333333</v>
      </c>
      <c r="Y191" s="21">
        <v>38698.527083333334</v>
      </c>
      <c r="Z191" s="319">
        <v>4.2252000000000001</v>
      </c>
      <c r="AA191" s="319">
        <v>0.64680000000000004</v>
      </c>
      <c r="AB191" s="320">
        <f t="shared" si="34"/>
        <v>365.05727999999999</v>
      </c>
      <c r="AD191" s="61">
        <f t="shared" si="33"/>
        <v>119.83727999999999</v>
      </c>
      <c r="AM191" s="9">
        <v>245.22</v>
      </c>
      <c r="AN191" s="9">
        <f t="shared" si="24"/>
        <v>240.93504000000004</v>
      </c>
      <c r="AO191" s="61">
        <f t="shared" si="28"/>
        <v>365.05727999999999</v>
      </c>
      <c r="AQ191" s="61">
        <f t="shared" si="29"/>
        <v>-4.2849599999999555</v>
      </c>
      <c r="AR191" s="61">
        <f t="shared" si="30"/>
        <v>124.12223999999995</v>
      </c>
      <c r="AS191" s="89">
        <f t="shared" si="25"/>
        <v>6.3840277777781012</v>
      </c>
      <c r="AT191" s="89">
        <f t="shared" si="31"/>
        <v>9.4625000000014552</v>
      </c>
      <c r="AU191" s="89">
        <f t="shared" si="32"/>
        <v>3.078472222223354</v>
      </c>
    </row>
    <row r="192" spans="1:47" x14ac:dyDescent="0.2">
      <c r="A192" s="9" t="s">
        <v>2075</v>
      </c>
      <c r="B192" s="285">
        <f t="shared" si="26"/>
        <v>12</v>
      </c>
      <c r="C192" s="285"/>
      <c r="D192" s="16">
        <v>38700.569444444445</v>
      </c>
      <c r="E192" s="16">
        <v>38701.717361111114</v>
      </c>
      <c r="F192" s="19" t="s">
        <v>2620</v>
      </c>
      <c r="G192" s="325" t="s">
        <v>2621</v>
      </c>
      <c r="H192" s="9">
        <v>50</v>
      </c>
      <c r="N192" s="8">
        <v>70.28</v>
      </c>
      <c r="P192" s="317">
        <v>10000</v>
      </c>
      <c r="R192" s="21">
        <v>38700.569444444445</v>
      </c>
      <c r="S192" s="21">
        <v>38701.717361111114</v>
      </c>
      <c r="T192">
        <v>0.81340000000000001</v>
      </c>
      <c r="U192">
        <v>1.7645</v>
      </c>
      <c r="V192" s="94">
        <f t="shared" si="27"/>
        <v>70.277760000000015</v>
      </c>
      <c r="W192" s="103"/>
      <c r="X192" s="21">
        <v>38698.527083333334</v>
      </c>
      <c r="Y192" s="21">
        <v>38701.793055555558</v>
      </c>
      <c r="Z192" s="319">
        <v>1.6012999999999999</v>
      </c>
      <c r="AA192" s="319">
        <v>1.7645</v>
      </c>
      <c r="AB192" s="320">
        <f t="shared" si="34"/>
        <v>138.35232000000002</v>
      </c>
      <c r="AD192" s="61">
        <f t="shared" si="33"/>
        <v>68.072320000000019</v>
      </c>
      <c r="AM192" s="9">
        <v>70.28</v>
      </c>
      <c r="AN192" s="9">
        <f t="shared" si="24"/>
        <v>70.277760000000015</v>
      </c>
      <c r="AO192" s="61">
        <f t="shared" si="28"/>
        <v>138.35232000000002</v>
      </c>
      <c r="AQ192" s="61">
        <f t="shared" si="29"/>
        <v>-2.239999999986253E-3</v>
      </c>
      <c r="AR192" s="61">
        <f t="shared" si="30"/>
        <v>68.074560000000005</v>
      </c>
      <c r="AS192" s="89">
        <f t="shared" si="25"/>
        <v>1.1479166666686069</v>
      </c>
      <c r="AT192" s="89">
        <f t="shared" si="31"/>
        <v>3.265972222223354</v>
      </c>
      <c r="AU192" s="89">
        <f t="shared" si="32"/>
        <v>2.1180555555547471</v>
      </c>
    </row>
    <row r="193" spans="1:47" x14ac:dyDescent="0.2">
      <c r="A193" s="9" t="s">
        <v>2075</v>
      </c>
      <c r="B193" s="285">
        <f t="shared" si="26"/>
        <v>12</v>
      </c>
      <c r="C193" s="285"/>
      <c r="D193" s="16">
        <v>38701.868750000001</v>
      </c>
      <c r="E193" s="16">
        <v>38706.418055555558</v>
      </c>
      <c r="F193" s="19" t="s">
        <v>2622</v>
      </c>
      <c r="G193" s="325" t="s">
        <v>2623</v>
      </c>
      <c r="H193" s="9">
        <v>50</v>
      </c>
      <c r="N193" s="8">
        <v>159.68</v>
      </c>
      <c r="P193" s="317">
        <v>2130</v>
      </c>
      <c r="R193" s="21">
        <v>38701.868750000001</v>
      </c>
      <c r="S193" s="21">
        <v>38706.418055555558</v>
      </c>
      <c r="T193">
        <v>1.8482000000000001</v>
      </c>
      <c r="U193">
        <v>0.7</v>
      </c>
      <c r="V193" s="94">
        <f t="shared" si="27"/>
        <v>159.68448000000001</v>
      </c>
      <c r="W193" s="103"/>
      <c r="X193" s="21">
        <v>38701.793055555558</v>
      </c>
      <c r="Y193" s="21">
        <v>38710.990277777775</v>
      </c>
      <c r="Z193" s="319">
        <v>3.956</v>
      </c>
      <c r="AA193" s="319">
        <v>1.85</v>
      </c>
      <c r="AB193" s="320">
        <f t="shared" si="34"/>
        <v>341.79839999999996</v>
      </c>
      <c r="AD193" s="61">
        <f t="shared" si="33"/>
        <v>182.11839999999995</v>
      </c>
      <c r="AM193" s="9">
        <v>159.68</v>
      </c>
      <c r="AN193" s="9">
        <f t="shared" si="24"/>
        <v>159.68448000000001</v>
      </c>
      <c r="AO193" s="61">
        <f t="shared" si="28"/>
        <v>341.79839999999996</v>
      </c>
      <c r="AQ193" s="61">
        <f t="shared" si="29"/>
        <v>4.4800000000009277E-3</v>
      </c>
      <c r="AR193" s="61">
        <f t="shared" si="30"/>
        <v>182.11391999999995</v>
      </c>
      <c r="AS193" s="89">
        <f t="shared" si="25"/>
        <v>4.5493055555562023</v>
      </c>
      <c r="AT193" s="89">
        <f t="shared" si="31"/>
        <v>9.1972222222175333</v>
      </c>
      <c r="AU193" s="89">
        <f t="shared" si="32"/>
        <v>4.647916666661331</v>
      </c>
    </row>
    <row r="194" spans="1:47" x14ac:dyDescent="0.2">
      <c r="A194" s="9" t="s">
        <v>2075</v>
      </c>
      <c r="B194" s="285">
        <f t="shared" si="26"/>
        <v>12</v>
      </c>
      <c r="C194" s="285"/>
      <c r="D194" s="16">
        <v>38715.563194444447</v>
      </c>
      <c r="E194" s="16">
        <v>38716.302777777775</v>
      </c>
      <c r="F194" s="19" t="s">
        <v>2624</v>
      </c>
      <c r="G194" s="325" t="s">
        <v>2625</v>
      </c>
      <c r="H194" s="9">
        <v>50</v>
      </c>
      <c r="N194" s="8">
        <v>77.59</v>
      </c>
      <c r="P194" s="317">
        <v>702</v>
      </c>
      <c r="R194" s="21">
        <v>38715.563194444447</v>
      </c>
      <c r="S194" s="21">
        <v>38716.302777777775</v>
      </c>
      <c r="T194">
        <v>0.89800000000000002</v>
      </c>
      <c r="U194">
        <v>1.4391</v>
      </c>
      <c r="V194" s="94">
        <f t="shared" si="27"/>
        <v>77.58720000000001</v>
      </c>
      <c r="W194" s="103"/>
      <c r="X194" s="21">
        <v>38710.990277777775</v>
      </c>
      <c r="Y194" s="21">
        <v>38717.961805555555</v>
      </c>
      <c r="Z194" s="319">
        <v>10.807499999999999</v>
      </c>
      <c r="AA194" s="319">
        <v>11.472200000000001</v>
      </c>
      <c r="AB194" s="320">
        <f t="shared" si="34"/>
        <v>933.7679999999998</v>
      </c>
      <c r="AD194" s="61">
        <f t="shared" si="33"/>
        <v>856.17799999999977</v>
      </c>
      <c r="AM194" s="9">
        <v>77.59</v>
      </c>
      <c r="AN194" s="9">
        <f t="shared" si="24"/>
        <v>77.58720000000001</v>
      </c>
      <c r="AO194" s="61">
        <f t="shared" si="28"/>
        <v>933.7679999999998</v>
      </c>
      <c r="AQ194" s="61">
        <f t="shared" si="29"/>
        <v>-2.7999999999934744E-3</v>
      </c>
      <c r="AR194" s="61">
        <f t="shared" si="30"/>
        <v>856.18079999999975</v>
      </c>
      <c r="AS194" s="89">
        <f t="shared" si="25"/>
        <v>0.73958333332848269</v>
      </c>
      <c r="AT194" s="89">
        <f t="shared" si="31"/>
        <v>6.9715277777795563</v>
      </c>
      <c r="AU194" s="89">
        <f t="shared" si="32"/>
        <v>6.2319444444510737</v>
      </c>
    </row>
    <row r="195" spans="1:47" x14ac:dyDescent="0.2">
      <c r="A195" s="9" t="s">
        <v>2075</v>
      </c>
      <c r="B195" s="285">
        <f t="shared" si="26"/>
        <v>1</v>
      </c>
      <c r="C195" s="285"/>
      <c r="D195" s="16">
        <v>38719.620833333334</v>
      </c>
      <c r="E195" s="16">
        <v>38720.541666666664</v>
      </c>
      <c r="F195" s="19" t="s">
        <v>2626</v>
      </c>
      <c r="G195" s="325" t="s">
        <v>2627</v>
      </c>
      <c r="H195" s="9">
        <v>50</v>
      </c>
      <c r="N195" s="8">
        <v>1271</v>
      </c>
      <c r="P195" s="317">
        <v>197</v>
      </c>
      <c r="R195" s="21">
        <v>38719.620833333334</v>
      </c>
      <c r="S195" s="21">
        <v>38720.541666666664</v>
      </c>
      <c r="T195">
        <v>14.710599999999999</v>
      </c>
      <c r="U195">
        <v>85.759600000000006</v>
      </c>
      <c r="V195" s="94">
        <f t="shared" si="27"/>
        <v>1270.9958399999998</v>
      </c>
      <c r="W195" s="103"/>
      <c r="X195" s="21">
        <v>38717.961805555555</v>
      </c>
      <c r="Y195" s="21">
        <v>38720.720138888886</v>
      </c>
      <c r="Z195" s="319">
        <v>31.928599999999999</v>
      </c>
      <c r="AA195" s="319">
        <v>90.970699999999994</v>
      </c>
      <c r="AB195" s="320">
        <f t="shared" si="34"/>
        <v>2758.6310400000002</v>
      </c>
      <c r="AD195" s="61">
        <f t="shared" si="33"/>
        <v>1487.6310400000002</v>
      </c>
      <c r="AM195" s="9">
        <v>1271</v>
      </c>
      <c r="AN195" s="9">
        <f t="shared" si="24"/>
        <v>1270.9958399999998</v>
      </c>
      <c r="AO195" s="61">
        <f t="shared" si="28"/>
        <v>2758.6310400000002</v>
      </c>
      <c r="AQ195" s="61">
        <f t="shared" si="29"/>
        <v>-4.1600000001835724E-3</v>
      </c>
      <c r="AR195" s="61">
        <f t="shared" si="30"/>
        <v>1487.6352000000004</v>
      </c>
      <c r="AS195" s="89">
        <f t="shared" si="25"/>
        <v>0.92083333332993789</v>
      </c>
      <c r="AT195" s="89">
        <f t="shared" si="31"/>
        <v>2.7583333333313931</v>
      </c>
      <c r="AU195" s="89">
        <f t="shared" si="32"/>
        <v>1.8375000000014552</v>
      </c>
    </row>
    <row r="196" spans="1:47" x14ac:dyDescent="0.2">
      <c r="A196" s="9" t="s">
        <v>2075</v>
      </c>
      <c r="B196" s="285">
        <f t="shared" si="26"/>
        <v>1</v>
      </c>
      <c r="C196" s="285"/>
      <c r="D196" s="16">
        <v>38720.898611111108</v>
      </c>
      <c r="E196" s="16">
        <v>38724.174305555556</v>
      </c>
      <c r="F196" s="19" t="s">
        <v>2628</v>
      </c>
      <c r="G196" s="325" t="s">
        <v>2629</v>
      </c>
      <c r="H196" s="9">
        <v>50</v>
      </c>
      <c r="N196" s="8">
        <v>559.25</v>
      </c>
      <c r="P196" s="317">
        <v>465</v>
      </c>
      <c r="R196" s="21">
        <v>38720.898611111108</v>
      </c>
      <c r="S196" s="21">
        <v>38724.174305555556</v>
      </c>
      <c r="T196">
        <v>6.4728000000000003</v>
      </c>
      <c r="U196">
        <v>3.3010000000000002</v>
      </c>
      <c r="V196" s="94">
        <f t="shared" si="27"/>
        <v>559.24991999999997</v>
      </c>
      <c r="W196" s="103"/>
      <c r="X196" s="21">
        <v>38720.720138888886</v>
      </c>
      <c r="Y196" s="21">
        <v>38724.275694444441</v>
      </c>
      <c r="Z196" s="319">
        <v>7.1886999999999999</v>
      </c>
      <c r="AA196" s="319">
        <v>3.48</v>
      </c>
      <c r="AB196" s="320">
        <f t="shared" si="34"/>
        <v>621.10367999999994</v>
      </c>
      <c r="AD196" s="61">
        <f>AB196-N196</f>
        <v>61.85367999999994</v>
      </c>
      <c r="AM196" s="9">
        <v>559.25</v>
      </c>
      <c r="AN196" s="9">
        <f t="shared" si="24"/>
        <v>559.24991999999997</v>
      </c>
      <c r="AO196" s="61">
        <f t="shared" si="28"/>
        <v>621.10367999999994</v>
      </c>
      <c r="AQ196" s="61">
        <f t="shared" si="29"/>
        <v>-8.0000000025393092E-5</v>
      </c>
      <c r="AR196" s="61">
        <f t="shared" si="30"/>
        <v>61.853759999999966</v>
      </c>
      <c r="AS196" s="89">
        <f t="shared" si="25"/>
        <v>3.2756944444481633</v>
      </c>
      <c r="AT196" s="89">
        <f t="shared" si="31"/>
        <v>3.5555555555547471</v>
      </c>
      <c r="AU196" s="89">
        <f t="shared" si="32"/>
        <v>0.27986111110658385</v>
      </c>
    </row>
    <row r="197" spans="1:47" x14ac:dyDescent="0.2">
      <c r="A197" s="9" t="s">
        <v>2075</v>
      </c>
      <c r="B197" s="285">
        <f t="shared" si="26"/>
        <v>1</v>
      </c>
      <c r="C197" s="285"/>
      <c r="D197" s="16">
        <v>38724.377083333333</v>
      </c>
      <c r="E197" s="16">
        <v>38727.222222222219</v>
      </c>
      <c r="F197" s="19" t="s">
        <v>2630</v>
      </c>
      <c r="G197" s="325" t="s">
        <v>2631</v>
      </c>
      <c r="H197" s="9">
        <v>50</v>
      </c>
      <c r="N197" s="8">
        <v>254.53</v>
      </c>
      <c r="P197" s="317">
        <v>422</v>
      </c>
      <c r="R197" s="21">
        <v>38724.377083333333</v>
      </c>
      <c r="S197" s="21">
        <v>38727.222222222219</v>
      </c>
      <c r="T197">
        <v>2.9460000000000002</v>
      </c>
      <c r="U197">
        <v>1.21</v>
      </c>
      <c r="V197" s="94">
        <f t="shared" si="27"/>
        <v>254.53440000000003</v>
      </c>
      <c r="W197" s="103"/>
      <c r="X197" s="21">
        <v>38724.275694444441</v>
      </c>
      <c r="Y197" s="21">
        <v>38727.408333333333</v>
      </c>
      <c r="Z197" s="319">
        <v>3.2179000000000002</v>
      </c>
      <c r="AA197" s="319">
        <v>1.21</v>
      </c>
      <c r="AB197" s="320">
        <f t="shared" si="34"/>
        <v>278.02656000000002</v>
      </c>
      <c r="AD197" s="61">
        <f>AB197-N197</f>
        <v>23.496560000000017</v>
      </c>
      <c r="AM197" s="9">
        <v>254.53</v>
      </c>
      <c r="AN197" s="9">
        <f t="shared" si="24"/>
        <v>254.53440000000003</v>
      </c>
      <c r="AO197" s="61">
        <f t="shared" si="28"/>
        <v>278.02656000000002</v>
      </c>
      <c r="AQ197" s="61">
        <f t="shared" si="29"/>
        <v>4.400000000032378E-3</v>
      </c>
      <c r="AR197" s="61">
        <f t="shared" si="30"/>
        <v>23.492159999999984</v>
      </c>
      <c r="AS197" s="89">
        <f t="shared" si="25"/>
        <v>2.8451388888861402</v>
      </c>
      <c r="AT197" s="89">
        <f t="shared" si="31"/>
        <v>3.132638888891961</v>
      </c>
      <c r="AU197" s="89">
        <f t="shared" si="32"/>
        <v>0.28750000000582077</v>
      </c>
    </row>
    <row r="198" spans="1:47" x14ac:dyDescent="0.2">
      <c r="A198" s="9" t="s">
        <v>2075</v>
      </c>
      <c r="B198" s="285">
        <f t="shared" si="26"/>
        <v>1</v>
      </c>
      <c r="C198" s="285"/>
      <c r="D198" s="16">
        <v>38727.594444444447</v>
      </c>
      <c r="E198" s="16">
        <v>38728.90625</v>
      </c>
      <c r="F198" s="19" t="s">
        <v>2632</v>
      </c>
      <c r="G198" s="325" t="s">
        <v>2633</v>
      </c>
      <c r="H198" s="9">
        <v>50</v>
      </c>
      <c r="N198" s="8">
        <v>192.37</v>
      </c>
      <c r="P198" s="317">
        <v>775</v>
      </c>
      <c r="R198" s="21">
        <v>38727.594444444447</v>
      </c>
      <c r="S198" s="21">
        <v>38728.90625</v>
      </c>
      <c r="T198">
        <v>2.2265000000000001</v>
      </c>
      <c r="U198">
        <v>8.9139999999999997</v>
      </c>
      <c r="V198" s="94">
        <f t="shared" si="27"/>
        <v>192.36960000000002</v>
      </c>
      <c r="W198" s="103"/>
      <c r="X198" s="21">
        <v>38727.408333333333</v>
      </c>
      <c r="Y198" s="21">
        <v>38733.338194444441</v>
      </c>
      <c r="Z198" s="319">
        <v>8.82</v>
      </c>
      <c r="AA198" s="319">
        <v>8.9139999999999997</v>
      </c>
      <c r="AB198" s="320">
        <f t="shared" si="34"/>
        <v>762.04800000000012</v>
      </c>
      <c r="AD198" s="61">
        <f t="shared" ref="AD198:AD261" si="35">AB198-N198</f>
        <v>569.67800000000011</v>
      </c>
      <c r="AM198" s="9">
        <v>192.37</v>
      </c>
      <c r="AN198" s="9">
        <f t="shared" ref="AN198:AN261" si="36">V198</f>
        <v>192.36960000000002</v>
      </c>
      <c r="AO198" s="61">
        <f t="shared" si="28"/>
        <v>762.04800000000012</v>
      </c>
      <c r="AQ198" s="61">
        <f t="shared" si="29"/>
        <v>-3.9999999998485691E-4</v>
      </c>
      <c r="AR198" s="61">
        <f t="shared" si="30"/>
        <v>569.67840000000012</v>
      </c>
      <c r="AS198" s="89">
        <f t="shared" ref="AS198:AS261" si="37">S198-R198</f>
        <v>1.3118055555532919</v>
      </c>
      <c r="AT198" s="89">
        <f t="shared" si="31"/>
        <v>5.929861111108039</v>
      </c>
      <c r="AU198" s="89">
        <f t="shared" si="32"/>
        <v>4.6180555555547471</v>
      </c>
    </row>
    <row r="199" spans="1:47" x14ac:dyDescent="0.2">
      <c r="A199" s="9" t="s">
        <v>2075</v>
      </c>
      <c r="B199" s="285">
        <f t="shared" ref="B199:B262" si="38">MONTH(D199)</f>
        <v>1</v>
      </c>
      <c r="C199" s="285"/>
      <c r="D199" s="16">
        <v>38737.770833333336</v>
      </c>
      <c r="E199" s="16">
        <v>38738.237500000003</v>
      </c>
      <c r="F199" s="19" t="s">
        <v>2636</v>
      </c>
      <c r="G199" s="325" t="s">
        <v>2637</v>
      </c>
      <c r="H199" s="9">
        <v>50</v>
      </c>
      <c r="N199" s="8">
        <v>31.27</v>
      </c>
      <c r="P199" s="317">
        <v>1060</v>
      </c>
      <c r="R199" s="21">
        <v>38737.770833333336</v>
      </c>
      <c r="S199" s="21">
        <v>38738.237500000003</v>
      </c>
      <c r="T199">
        <v>0.3619</v>
      </c>
      <c r="U199">
        <v>0.94</v>
      </c>
      <c r="V199" s="94">
        <f t="shared" ref="V199:V243" si="39">T199*60*60*24/1000</f>
        <v>31.268159999999995</v>
      </c>
      <c r="W199" s="103"/>
      <c r="X199" s="21">
        <v>38733.338194444441</v>
      </c>
      <c r="Y199" s="21">
        <v>38738.277777777781</v>
      </c>
      <c r="Z199" s="319">
        <v>4.1204999999999998</v>
      </c>
      <c r="AA199" s="319">
        <v>1.0043</v>
      </c>
      <c r="AB199" s="320">
        <f t="shared" si="34"/>
        <v>356.01119999999997</v>
      </c>
      <c r="AD199" s="61">
        <f t="shared" si="35"/>
        <v>324.74119999999999</v>
      </c>
      <c r="AM199" s="9">
        <v>31.27</v>
      </c>
      <c r="AN199" s="9">
        <f t="shared" si="36"/>
        <v>31.268159999999995</v>
      </c>
      <c r="AO199" s="61">
        <f t="shared" ref="AO199:AO262" si="40">AB199</f>
        <v>356.01119999999997</v>
      </c>
      <c r="AQ199" s="61">
        <f t="shared" ref="AQ199:AQ262" si="41">AN199-AM199</f>
        <v>-1.8400000000049488E-3</v>
      </c>
      <c r="AR199" s="61">
        <f t="shared" ref="AR199:AR262" si="42">AO199-AN199</f>
        <v>324.74303999999995</v>
      </c>
      <c r="AS199" s="89">
        <f t="shared" si="37"/>
        <v>0.46666666666715173</v>
      </c>
      <c r="AT199" s="89">
        <f t="shared" ref="AT199:AT243" si="43">Y199-X199</f>
        <v>4.9395833333401242</v>
      </c>
      <c r="AU199" s="89">
        <f t="shared" ref="AU199:AU262" si="44">AT199-AS199</f>
        <v>4.4729166666729725</v>
      </c>
    </row>
    <row r="200" spans="1:47" x14ac:dyDescent="0.2">
      <c r="A200" s="9" t="s">
        <v>2075</v>
      </c>
      <c r="B200" s="285">
        <f t="shared" si="38"/>
        <v>1</v>
      </c>
      <c r="C200" s="285"/>
      <c r="D200" s="16">
        <v>38738.318055555559</v>
      </c>
      <c r="E200" s="16">
        <v>38739.413194444445</v>
      </c>
      <c r="F200" s="19" t="s">
        <v>2638</v>
      </c>
      <c r="G200" s="325" t="s">
        <v>2639</v>
      </c>
      <c r="H200" s="9">
        <v>50</v>
      </c>
      <c r="N200" s="8">
        <v>109.02</v>
      </c>
      <c r="P200" s="317">
        <v>9450</v>
      </c>
      <c r="R200" s="21">
        <v>38738.318055555559</v>
      </c>
      <c r="S200" s="21">
        <v>38739.413194444445</v>
      </c>
      <c r="T200">
        <v>1.2618</v>
      </c>
      <c r="U200">
        <v>2.04</v>
      </c>
      <c r="V200" s="94">
        <f t="shared" si="39"/>
        <v>109.01951999999999</v>
      </c>
      <c r="W200" s="103"/>
      <c r="X200" s="21">
        <v>38738.277777777781</v>
      </c>
      <c r="Y200" s="21">
        <v>38739.45208333333</v>
      </c>
      <c r="Z200" s="319">
        <v>1.3305</v>
      </c>
      <c r="AA200" s="319">
        <v>2.04</v>
      </c>
      <c r="AB200" s="320">
        <f t="shared" si="34"/>
        <v>114.9552</v>
      </c>
      <c r="AD200" s="61">
        <f t="shared" si="35"/>
        <v>5.9352000000000089</v>
      </c>
      <c r="AM200" s="9">
        <v>109.02</v>
      </c>
      <c r="AN200" s="9">
        <f t="shared" si="36"/>
        <v>109.01951999999999</v>
      </c>
      <c r="AO200" s="61">
        <f t="shared" si="40"/>
        <v>114.9552</v>
      </c>
      <c r="AQ200" s="61">
        <f t="shared" si="41"/>
        <v>-4.8000000001025001E-4</v>
      </c>
      <c r="AR200" s="61">
        <f t="shared" si="42"/>
        <v>5.9356800000000192</v>
      </c>
      <c r="AS200" s="89">
        <f t="shared" si="37"/>
        <v>1.0951388888861402</v>
      </c>
      <c r="AT200" s="89">
        <f t="shared" si="43"/>
        <v>1.1743055555489263</v>
      </c>
      <c r="AU200" s="89">
        <f t="shared" si="44"/>
        <v>7.9166666662786156E-2</v>
      </c>
    </row>
    <row r="201" spans="1:47" x14ac:dyDescent="0.2">
      <c r="A201" s="9" t="s">
        <v>2075</v>
      </c>
      <c r="B201" s="285">
        <f t="shared" si="38"/>
        <v>1</v>
      </c>
      <c r="C201" s="285"/>
      <c r="D201" s="16">
        <v>38739.491666666669</v>
      </c>
      <c r="E201" s="16">
        <v>38739.98333333333</v>
      </c>
      <c r="F201" s="19" t="s">
        <v>2640</v>
      </c>
      <c r="G201" s="325" t="s">
        <v>2641</v>
      </c>
      <c r="H201" s="9">
        <v>50</v>
      </c>
      <c r="N201" s="8">
        <v>39.22</v>
      </c>
      <c r="P201" s="317">
        <v>1010</v>
      </c>
      <c r="R201" s="21">
        <v>38739.491666666669</v>
      </c>
      <c r="S201" s="21">
        <v>38739.98333333333</v>
      </c>
      <c r="T201">
        <v>0.45390000000000003</v>
      </c>
      <c r="U201">
        <v>0.94</v>
      </c>
      <c r="V201" s="94">
        <f t="shared" si="39"/>
        <v>39.216960000000007</v>
      </c>
      <c r="W201" s="103"/>
      <c r="X201" s="21">
        <v>38739.45208333333</v>
      </c>
      <c r="Y201" s="21">
        <v>38740.053472222222</v>
      </c>
      <c r="Z201" s="319">
        <v>0.55269999999999997</v>
      </c>
      <c r="AA201" s="319">
        <v>0.94</v>
      </c>
      <c r="AB201" s="320">
        <f t="shared" si="34"/>
        <v>47.753279999999997</v>
      </c>
      <c r="AD201" s="61">
        <f t="shared" si="35"/>
        <v>8.5332799999999978</v>
      </c>
      <c r="AM201" s="9">
        <v>39.22</v>
      </c>
      <c r="AN201" s="9">
        <f t="shared" si="36"/>
        <v>39.216960000000007</v>
      </c>
      <c r="AO201" s="61">
        <f t="shared" si="40"/>
        <v>47.753279999999997</v>
      </c>
      <c r="AQ201" s="61">
        <f t="shared" si="41"/>
        <v>-3.039999999991494E-3</v>
      </c>
      <c r="AR201" s="61">
        <f t="shared" si="42"/>
        <v>8.5363199999999892</v>
      </c>
      <c r="AS201" s="89">
        <f t="shared" si="37"/>
        <v>0.49166666666133096</v>
      </c>
      <c r="AT201" s="89">
        <f t="shared" si="43"/>
        <v>0.60138888889196096</v>
      </c>
      <c r="AU201" s="89">
        <f t="shared" si="44"/>
        <v>0.10972222223063</v>
      </c>
    </row>
    <row r="202" spans="1:47" x14ac:dyDescent="0.2">
      <c r="A202" s="9" t="s">
        <v>2075</v>
      </c>
      <c r="B202" s="285">
        <f t="shared" si="38"/>
        <v>1</v>
      </c>
      <c r="C202" s="285"/>
      <c r="D202" s="16">
        <v>38740.124305555553</v>
      </c>
      <c r="E202" s="16">
        <v>38743.27847222222</v>
      </c>
      <c r="F202" s="19" t="s">
        <v>2642</v>
      </c>
      <c r="G202" s="325" t="s">
        <v>2643</v>
      </c>
      <c r="H202" s="9">
        <v>50</v>
      </c>
      <c r="N202" s="8">
        <v>286.17</v>
      </c>
      <c r="P202" s="317">
        <v>948</v>
      </c>
      <c r="R202" s="21">
        <v>38740.124305555553</v>
      </c>
      <c r="S202" s="21">
        <v>38743.27847222222</v>
      </c>
      <c r="T202">
        <v>3.3121</v>
      </c>
      <c r="U202">
        <v>2.04</v>
      </c>
      <c r="V202" s="94">
        <f t="shared" si="39"/>
        <v>286.16543999999999</v>
      </c>
      <c r="W202" s="103"/>
      <c r="X202" s="21">
        <v>38740.053472222222</v>
      </c>
      <c r="Y202" s="21">
        <v>38743.345138888886</v>
      </c>
      <c r="Z202" s="319">
        <v>3.4314</v>
      </c>
      <c r="AA202" s="319">
        <v>2.04</v>
      </c>
      <c r="AB202" s="320">
        <f t="shared" si="34"/>
        <v>296.47296</v>
      </c>
      <c r="AD202" s="61">
        <f t="shared" si="35"/>
        <v>10.302959999999985</v>
      </c>
      <c r="AM202" s="9">
        <v>286.17</v>
      </c>
      <c r="AN202" s="9">
        <f t="shared" si="36"/>
        <v>286.16543999999999</v>
      </c>
      <c r="AO202" s="61">
        <f t="shared" si="40"/>
        <v>296.47296</v>
      </c>
      <c r="AQ202" s="61">
        <f t="shared" si="41"/>
        <v>-4.5600000000263208E-3</v>
      </c>
      <c r="AR202" s="61">
        <f t="shared" si="42"/>
        <v>10.307520000000011</v>
      </c>
      <c r="AS202" s="89">
        <f t="shared" si="37"/>
        <v>3.1541666666671517</v>
      </c>
      <c r="AT202" s="89">
        <f t="shared" si="43"/>
        <v>3.2916666666642413</v>
      </c>
      <c r="AU202" s="89">
        <f t="shared" si="44"/>
        <v>0.13749999999708962</v>
      </c>
    </row>
    <row r="203" spans="1:47" x14ac:dyDescent="0.2">
      <c r="A203" s="9" t="s">
        <v>2075</v>
      </c>
      <c r="B203" s="285">
        <f t="shared" si="38"/>
        <v>1</v>
      </c>
      <c r="C203" s="285"/>
      <c r="D203" s="16">
        <v>38743.411805555559</v>
      </c>
      <c r="E203" s="16">
        <v>38745.293055555558</v>
      </c>
      <c r="F203" s="19" t="s">
        <v>2644</v>
      </c>
      <c r="G203" s="325" t="s">
        <v>2645</v>
      </c>
      <c r="H203" s="9">
        <v>50</v>
      </c>
      <c r="N203" s="8">
        <v>201.96</v>
      </c>
      <c r="P203" s="317">
        <v>524</v>
      </c>
      <c r="R203" s="21">
        <v>38743.411805555559</v>
      </c>
      <c r="S203" s="21">
        <v>38745.293055555558</v>
      </c>
      <c r="T203">
        <v>2.3374999999999999</v>
      </c>
      <c r="U203">
        <v>2.5</v>
      </c>
      <c r="V203" s="94">
        <f t="shared" si="39"/>
        <v>201.96</v>
      </c>
      <c r="W203" s="103"/>
      <c r="X203" s="21">
        <v>38743.345138888886</v>
      </c>
      <c r="Y203" s="21">
        <v>38745.423611111109</v>
      </c>
      <c r="Z203" s="319">
        <v>2.5518000000000001</v>
      </c>
      <c r="AA203" s="319">
        <v>2.5</v>
      </c>
      <c r="AB203" s="320">
        <f t="shared" si="34"/>
        <v>220.47551999999999</v>
      </c>
      <c r="AD203" s="61">
        <f t="shared" si="35"/>
        <v>18.515519999999981</v>
      </c>
      <c r="AM203" s="9">
        <v>201.96</v>
      </c>
      <c r="AN203" s="9">
        <f t="shared" si="36"/>
        <v>201.96</v>
      </c>
      <c r="AO203" s="61">
        <f t="shared" si="40"/>
        <v>220.47551999999999</v>
      </c>
      <c r="AQ203" s="61">
        <f t="shared" si="41"/>
        <v>0</v>
      </c>
      <c r="AR203" s="61">
        <f t="shared" si="42"/>
        <v>18.515519999999981</v>
      </c>
      <c r="AS203" s="89">
        <f t="shared" si="37"/>
        <v>1.8812499999985448</v>
      </c>
      <c r="AT203" s="89">
        <f t="shared" si="43"/>
        <v>2.078472222223354</v>
      </c>
      <c r="AU203" s="89">
        <f t="shared" si="44"/>
        <v>0.19722222222480923</v>
      </c>
    </row>
    <row r="204" spans="1:47" x14ac:dyDescent="0.2">
      <c r="A204" s="9" t="s">
        <v>2075</v>
      </c>
      <c r="B204" s="285">
        <f t="shared" si="38"/>
        <v>1</v>
      </c>
      <c r="C204" s="285"/>
      <c r="D204" s="16">
        <v>38745.554861111108</v>
      </c>
      <c r="E204" s="16">
        <v>38745.857638888891</v>
      </c>
      <c r="F204" s="19" t="s">
        <v>2646</v>
      </c>
      <c r="G204" s="325" t="s">
        <v>2647</v>
      </c>
      <c r="H204" s="9">
        <v>50</v>
      </c>
      <c r="N204" s="8">
        <v>260.27999999999997</v>
      </c>
      <c r="P204" s="317">
        <v>521</v>
      </c>
      <c r="R204" s="21">
        <v>38745.554861111108</v>
      </c>
      <c r="S204" s="21">
        <v>38745.857638888891</v>
      </c>
      <c r="T204">
        <v>3.0125000000000002</v>
      </c>
      <c r="U204">
        <v>28.842300000000002</v>
      </c>
      <c r="V204" s="94">
        <f t="shared" si="39"/>
        <v>260.27999999999997</v>
      </c>
      <c r="W204" s="103"/>
      <c r="X204" s="21">
        <v>38745.423611111109</v>
      </c>
      <c r="Y204" s="21">
        <v>38745.864583333336</v>
      </c>
      <c r="Z204" s="319">
        <v>3.3723000000000001</v>
      </c>
      <c r="AA204" s="319">
        <v>28.842300000000002</v>
      </c>
      <c r="AB204" s="320">
        <f t="shared" si="34"/>
        <v>291.36671999999999</v>
      </c>
      <c r="AD204" s="61">
        <f t="shared" si="35"/>
        <v>31.086720000000014</v>
      </c>
      <c r="AM204" s="9">
        <v>260.27999999999997</v>
      </c>
      <c r="AN204" s="9">
        <f t="shared" si="36"/>
        <v>260.27999999999997</v>
      </c>
      <c r="AO204" s="61">
        <f t="shared" si="40"/>
        <v>291.36671999999999</v>
      </c>
      <c r="AQ204" s="61">
        <f t="shared" si="41"/>
        <v>0</v>
      </c>
      <c r="AR204" s="61">
        <f t="shared" si="42"/>
        <v>31.086720000000014</v>
      </c>
      <c r="AS204" s="89">
        <f t="shared" si="37"/>
        <v>0.30277777778246673</v>
      </c>
      <c r="AT204" s="89">
        <f t="shared" si="43"/>
        <v>0.44097222222626442</v>
      </c>
      <c r="AU204" s="89">
        <f t="shared" si="44"/>
        <v>0.13819444444379769</v>
      </c>
    </row>
    <row r="205" spans="1:47" x14ac:dyDescent="0.2">
      <c r="A205" s="9" t="s">
        <v>2075</v>
      </c>
      <c r="B205" s="285">
        <f t="shared" si="38"/>
        <v>1</v>
      </c>
      <c r="C205" s="285"/>
      <c r="D205" s="16">
        <v>38745.87222222222</v>
      </c>
      <c r="E205" s="16">
        <v>38746.073611111111</v>
      </c>
      <c r="F205" s="19" t="s">
        <v>2648</v>
      </c>
      <c r="G205" s="325" t="s">
        <v>2649</v>
      </c>
      <c r="H205" s="9">
        <v>50</v>
      </c>
      <c r="N205" s="8">
        <v>519.04999999999995</v>
      </c>
      <c r="P205" s="317">
        <v>175</v>
      </c>
      <c r="R205" s="21">
        <v>38745.87222222222</v>
      </c>
      <c r="S205" s="21">
        <v>38746.073611111111</v>
      </c>
      <c r="T205">
        <v>6.0075000000000003</v>
      </c>
      <c r="U205">
        <v>34.423499999999997</v>
      </c>
      <c r="V205" s="94">
        <f t="shared" si="39"/>
        <v>519.04800000000012</v>
      </c>
      <c r="W205" s="103"/>
      <c r="X205" s="21">
        <v>38745.864583333336</v>
      </c>
      <c r="Y205" s="21">
        <v>38746.127083333333</v>
      </c>
      <c r="Z205" s="319">
        <v>7.9490999999999996</v>
      </c>
      <c r="AA205" s="319">
        <v>34.423499999999997</v>
      </c>
      <c r="AB205" s="320">
        <f t="shared" si="34"/>
        <v>686.80223999999998</v>
      </c>
      <c r="AD205" s="61">
        <f t="shared" si="35"/>
        <v>167.75224000000003</v>
      </c>
      <c r="AM205" s="9">
        <v>519.04999999999995</v>
      </c>
      <c r="AN205" s="9">
        <f t="shared" si="36"/>
        <v>519.04800000000012</v>
      </c>
      <c r="AO205" s="61">
        <f t="shared" si="40"/>
        <v>686.80223999999998</v>
      </c>
      <c r="AQ205" s="61">
        <f t="shared" si="41"/>
        <v>-1.9999999998390194E-3</v>
      </c>
      <c r="AR205" s="61">
        <f t="shared" si="42"/>
        <v>167.75423999999987</v>
      </c>
      <c r="AS205" s="89">
        <f t="shared" si="37"/>
        <v>0.20138888889050577</v>
      </c>
      <c r="AT205" s="89">
        <f t="shared" si="43"/>
        <v>0.26249999999708962</v>
      </c>
      <c r="AU205" s="89">
        <f t="shared" si="44"/>
        <v>6.1111111106583849E-2</v>
      </c>
    </row>
    <row r="206" spans="1:47" x14ac:dyDescent="0.2">
      <c r="B206" s="285">
        <f t="shared" si="38"/>
        <v>1</v>
      </c>
      <c r="C206" s="285"/>
      <c r="D206" s="16">
        <v>38746.180555555555</v>
      </c>
      <c r="E206" s="16">
        <v>38748.374305555553</v>
      </c>
      <c r="F206" s="19" t="s">
        <v>2650</v>
      </c>
      <c r="G206" s="325" t="s">
        <v>2651</v>
      </c>
      <c r="H206" s="9">
        <v>50</v>
      </c>
      <c r="N206" s="8">
        <v>2587.23</v>
      </c>
      <c r="P206" s="317">
        <v>255</v>
      </c>
      <c r="R206" s="21">
        <v>38746.180555555555</v>
      </c>
      <c r="S206" s="21">
        <v>38748.374305555553</v>
      </c>
      <c r="T206">
        <v>29.944800000000001</v>
      </c>
      <c r="U206">
        <v>62.214100000000002</v>
      </c>
      <c r="V206" s="94">
        <f t="shared" si="39"/>
        <v>2587.2307199999996</v>
      </c>
      <c r="W206" s="103"/>
      <c r="X206" s="21">
        <v>38746.127083333333</v>
      </c>
      <c r="Y206" s="21">
        <v>38747.831250000003</v>
      </c>
      <c r="Z206" s="319">
        <v>29.9954</v>
      </c>
      <c r="AA206" s="319">
        <v>62.214100000000002</v>
      </c>
      <c r="AB206" s="320">
        <f t="shared" si="34"/>
        <v>2591.6025600000003</v>
      </c>
      <c r="AD206" s="61">
        <f t="shared" si="35"/>
        <v>4.3725600000002487</v>
      </c>
      <c r="AM206" s="9">
        <v>2587.23</v>
      </c>
      <c r="AN206" s="9">
        <f t="shared" si="36"/>
        <v>2587.2307199999996</v>
      </c>
      <c r="AO206" s="61">
        <f t="shared" si="40"/>
        <v>2591.6025600000003</v>
      </c>
      <c r="AQ206" s="61">
        <f t="shared" si="41"/>
        <v>7.199999995464168E-4</v>
      </c>
      <c r="AR206" s="61">
        <f t="shared" si="42"/>
        <v>4.3718400000007023</v>
      </c>
      <c r="AS206" s="89">
        <f t="shared" si="37"/>
        <v>2.1937499999985448</v>
      </c>
      <c r="AT206" s="89">
        <f t="shared" si="43"/>
        <v>1.7041666666700621</v>
      </c>
      <c r="AU206" s="89">
        <f t="shared" si="44"/>
        <v>-0.48958333332848269</v>
      </c>
    </row>
    <row r="207" spans="1:47" x14ac:dyDescent="0.2">
      <c r="A207" s="9" t="s">
        <v>2075</v>
      </c>
      <c r="B207" s="285">
        <f t="shared" si="38"/>
        <v>1</v>
      </c>
      <c r="C207" s="285"/>
      <c r="D207" s="16">
        <v>38747.288194444445</v>
      </c>
      <c r="E207" s="16">
        <v>38747.493055555555</v>
      </c>
      <c r="F207" s="19" t="s">
        <v>2652</v>
      </c>
      <c r="G207" s="325" t="s">
        <v>2653</v>
      </c>
      <c r="H207" s="9">
        <v>50</v>
      </c>
      <c r="N207" s="8">
        <v>98.68</v>
      </c>
      <c r="P207" s="317">
        <v>461</v>
      </c>
      <c r="R207" s="21">
        <v>38747.288194444445</v>
      </c>
      <c r="S207" s="21">
        <v>38747.493055555555</v>
      </c>
      <c r="T207">
        <v>1.1420999999999999</v>
      </c>
      <c r="U207">
        <v>6.6967999999999996</v>
      </c>
      <c r="V207" s="94">
        <f t="shared" si="39"/>
        <v>98.67743999999999</v>
      </c>
      <c r="W207" s="103"/>
      <c r="X207" s="21">
        <v>38747.831250000003</v>
      </c>
      <c r="Y207" s="21">
        <v>38748.135416666664</v>
      </c>
      <c r="Z207" s="319">
        <v>1.1037999999999999</v>
      </c>
      <c r="AA207" s="319">
        <v>4.28</v>
      </c>
      <c r="AB207" s="320">
        <f t="shared" si="34"/>
        <v>95.368319999999997</v>
      </c>
      <c r="AD207" s="61">
        <f t="shared" si="35"/>
        <v>-3.3116800000000097</v>
      </c>
      <c r="AM207" s="9">
        <v>98.68</v>
      </c>
      <c r="AN207" s="9">
        <f t="shared" si="36"/>
        <v>98.67743999999999</v>
      </c>
      <c r="AO207" s="61">
        <f t="shared" si="40"/>
        <v>95.368319999999997</v>
      </c>
      <c r="AQ207" s="61">
        <f t="shared" si="41"/>
        <v>-2.5600000000167711E-3</v>
      </c>
      <c r="AR207" s="61">
        <f t="shared" si="42"/>
        <v>-3.309119999999993</v>
      </c>
      <c r="AS207" s="89">
        <f t="shared" si="37"/>
        <v>0.20486111110949423</v>
      </c>
      <c r="AT207" s="89">
        <f t="shared" si="43"/>
        <v>0.30416666666133096</v>
      </c>
      <c r="AU207" s="89">
        <f t="shared" si="44"/>
        <v>9.9305555551836733E-2</v>
      </c>
    </row>
    <row r="208" spans="1:47" x14ac:dyDescent="0.2">
      <c r="A208" s="9" t="s">
        <v>2075</v>
      </c>
      <c r="B208" s="285">
        <f t="shared" si="38"/>
        <v>1</v>
      </c>
      <c r="C208" s="285"/>
      <c r="D208" s="16">
        <v>38748.777777777781</v>
      </c>
      <c r="E208" s="16">
        <v>38751.311111111114</v>
      </c>
      <c r="F208" s="19" t="s">
        <v>2654</v>
      </c>
      <c r="G208" s="325" t="s">
        <v>2655</v>
      </c>
      <c r="H208" s="9">
        <v>50</v>
      </c>
      <c r="N208" s="8">
        <v>449.85</v>
      </c>
      <c r="P208" s="317">
        <v>256</v>
      </c>
      <c r="R208" s="21">
        <v>38748.777777777781</v>
      </c>
      <c r="S208" s="21">
        <v>38751.311111111114</v>
      </c>
      <c r="T208">
        <v>5.2065999999999999</v>
      </c>
      <c r="U208">
        <v>2.5</v>
      </c>
      <c r="V208" s="94">
        <f t="shared" si="39"/>
        <v>449.85024000000004</v>
      </c>
      <c r="W208" s="103"/>
      <c r="X208" s="21">
        <v>38748.135416666664</v>
      </c>
      <c r="Y208" s="21">
        <v>38751.504861111112</v>
      </c>
      <c r="Z208" s="319">
        <v>7.3304</v>
      </c>
      <c r="AA208" s="319">
        <v>3.3010000000000002</v>
      </c>
      <c r="AB208" s="320">
        <f t="shared" si="34"/>
        <v>633.34656000000007</v>
      </c>
      <c r="AD208" s="61">
        <f t="shared" si="35"/>
        <v>183.49656000000004</v>
      </c>
      <c r="AM208" s="9">
        <v>449.85</v>
      </c>
      <c r="AN208" s="9">
        <f t="shared" si="36"/>
        <v>449.85024000000004</v>
      </c>
      <c r="AO208" s="61">
        <f t="shared" si="40"/>
        <v>633.34656000000007</v>
      </c>
      <c r="AQ208" s="61">
        <f t="shared" si="41"/>
        <v>2.4000000001933586E-4</v>
      </c>
      <c r="AR208" s="61">
        <f t="shared" si="42"/>
        <v>183.49632000000003</v>
      </c>
      <c r="AS208" s="89">
        <f t="shared" si="37"/>
        <v>2.5333333333328483</v>
      </c>
      <c r="AT208" s="89">
        <f t="shared" si="43"/>
        <v>3.3694444444481633</v>
      </c>
      <c r="AU208" s="89">
        <f t="shared" si="44"/>
        <v>0.836111111115315</v>
      </c>
    </row>
    <row r="209" spans="1:47" x14ac:dyDescent="0.2">
      <c r="A209" s="9" t="s">
        <v>2075</v>
      </c>
      <c r="B209" s="285">
        <f t="shared" si="38"/>
        <v>2</v>
      </c>
      <c r="C209" s="285"/>
      <c r="D209" s="16">
        <v>38751.699305555558</v>
      </c>
      <c r="E209" s="16">
        <v>38755.893750000003</v>
      </c>
      <c r="F209" s="19" t="s">
        <v>2656</v>
      </c>
      <c r="G209" s="325" t="s">
        <v>2657</v>
      </c>
      <c r="H209" s="9">
        <v>50</v>
      </c>
      <c r="N209" s="8">
        <v>508.83</v>
      </c>
      <c r="P209" s="317">
        <v>333</v>
      </c>
      <c r="R209" s="21">
        <v>38751.699305555558</v>
      </c>
      <c r="S209" s="21">
        <v>38755.893750000003</v>
      </c>
      <c r="T209">
        <v>5.8891999999999998</v>
      </c>
      <c r="U209">
        <v>2.04</v>
      </c>
      <c r="V209" s="94">
        <f t="shared" si="39"/>
        <v>508.82688000000002</v>
      </c>
      <c r="W209" s="103"/>
      <c r="X209" s="21">
        <v>38751.504861111112</v>
      </c>
      <c r="Y209" s="21">
        <v>38756.244444444441</v>
      </c>
      <c r="Z209" s="319">
        <v>6.6863999999999999</v>
      </c>
      <c r="AA209" s="319">
        <v>2.3782000000000001</v>
      </c>
      <c r="AB209" s="320">
        <f t="shared" si="34"/>
        <v>577.70495999999991</v>
      </c>
      <c r="AD209" s="61">
        <f t="shared" si="35"/>
        <v>68.87495999999993</v>
      </c>
      <c r="AM209" s="9">
        <v>508.83</v>
      </c>
      <c r="AN209" s="9">
        <f t="shared" si="36"/>
        <v>508.82688000000002</v>
      </c>
      <c r="AO209" s="61">
        <f t="shared" si="40"/>
        <v>577.70495999999991</v>
      </c>
      <c r="AQ209" s="61">
        <f t="shared" si="41"/>
        <v>-3.1199999999671491E-3</v>
      </c>
      <c r="AR209" s="61">
        <f t="shared" si="42"/>
        <v>68.878079999999898</v>
      </c>
      <c r="AS209" s="89">
        <f t="shared" si="37"/>
        <v>4.1944444444452529</v>
      </c>
      <c r="AT209" s="89">
        <f t="shared" si="43"/>
        <v>4.7395833333284827</v>
      </c>
      <c r="AU209" s="89">
        <f t="shared" si="44"/>
        <v>0.54513888888322981</v>
      </c>
    </row>
    <row r="210" spans="1:47" x14ac:dyDescent="0.2">
      <c r="A210" s="9" t="s">
        <v>2075</v>
      </c>
      <c r="B210" s="285">
        <f t="shared" si="38"/>
        <v>2</v>
      </c>
      <c r="C210" s="285"/>
      <c r="D210" s="16">
        <v>38756.595833333333</v>
      </c>
      <c r="E210" s="16">
        <v>38757.984027777777</v>
      </c>
      <c r="F210" s="19" t="s">
        <v>2658</v>
      </c>
      <c r="G210" s="325" t="s">
        <v>2659</v>
      </c>
      <c r="H210" s="9">
        <v>50</v>
      </c>
      <c r="N210" s="8">
        <v>120.95</v>
      </c>
      <c r="P210" s="317">
        <v>213</v>
      </c>
      <c r="R210" s="21">
        <v>38756.595833333333</v>
      </c>
      <c r="S210" s="21">
        <v>38757.984027777777</v>
      </c>
      <c r="T210">
        <v>1.3998999999999999</v>
      </c>
      <c r="U210">
        <v>1.0707</v>
      </c>
      <c r="V210" s="94">
        <f t="shared" si="39"/>
        <v>120.95136000000001</v>
      </c>
      <c r="W210" s="103"/>
      <c r="X210" s="21">
        <v>38756.244444444441</v>
      </c>
      <c r="Y210" s="21">
        <v>38758.103472222225</v>
      </c>
      <c r="Z210" s="319">
        <v>1.8880999999999999</v>
      </c>
      <c r="AA210" s="319">
        <v>1.0707</v>
      </c>
      <c r="AB210" s="320">
        <f t="shared" si="34"/>
        <v>163.13183999999995</v>
      </c>
      <c r="AD210" s="61">
        <f t="shared" si="35"/>
        <v>42.181839999999951</v>
      </c>
      <c r="AM210" s="9">
        <v>120.95</v>
      </c>
      <c r="AN210" s="9">
        <f t="shared" si="36"/>
        <v>120.95136000000001</v>
      </c>
      <c r="AO210" s="61">
        <f t="shared" si="40"/>
        <v>163.13183999999995</v>
      </c>
      <c r="AQ210" s="61">
        <f t="shared" si="41"/>
        <v>1.3600000000053569E-3</v>
      </c>
      <c r="AR210" s="61">
        <f t="shared" si="42"/>
        <v>42.180479999999946</v>
      </c>
      <c r="AS210" s="89">
        <f t="shared" si="37"/>
        <v>1.3881944444437977</v>
      </c>
      <c r="AT210" s="89">
        <f t="shared" si="43"/>
        <v>1.8590277777839219</v>
      </c>
      <c r="AU210" s="89">
        <f t="shared" si="44"/>
        <v>0.47083333334012423</v>
      </c>
    </row>
    <row r="211" spans="1:47" x14ac:dyDescent="0.2">
      <c r="A211" s="9" t="s">
        <v>2075</v>
      </c>
      <c r="B211" s="285">
        <f t="shared" si="38"/>
        <v>2</v>
      </c>
      <c r="C211" s="285"/>
      <c r="D211" s="16">
        <v>38758.223611111112</v>
      </c>
      <c r="E211" s="16">
        <v>38758.902083333334</v>
      </c>
      <c r="F211" s="19" t="s">
        <v>2660</v>
      </c>
      <c r="G211" s="325" t="s">
        <v>2661</v>
      </c>
      <c r="H211" s="9">
        <v>50</v>
      </c>
      <c r="N211" s="8">
        <v>62.03</v>
      </c>
      <c r="P211" s="317">
        <v>1270</v>
      </c>
      <c r="R211" s="21">
        <v>38758.223611111112</v>
      </c>
      <c r="S211" s="21">
        <v>38758.902083333334</v>
      </c>
      <c r="T211">
        <v>0.71789999999999998</v>
      </c>
      <c r="U211">
        <v>1.1393</v>
      </c>
      <c r="V211" s="94">
        <f t="shared" si="39"/>
        <v>62.026559999999996</v>
      </c>
      <c r="W211" s="103"/>
      <c r="X211" s="21">
        <v>38758.103472222225</v>
      </c>
      <c r="Y211" s="21">
        <v>38759.021527777775</v>
      </c>
      <c r="Z211" s="319">
        <v>0.97450000000000003</v>
      </c>
      <c r="AA211" s="319">
        <v>1.1393</v>
      </c>
      <c r="AB211" s="320">
        <f t="shared" si="34"/>
        <v>84.196799999999982</v>
      </c>
      <c r="AD211" s="61">
        <f t="shared" si="35"/>
        <v>22.166799999999981</v>
      </c>
      <c r="AM211" s="9">
        <v>62.03</v>
      </c>
      <c r="AN211" s="9">
        <f t="shared" si="36"/>
        <v>62.026559999999996</v>
      </c>
      <c r="AO211" s="61">
        <f t="shared" si="40"/>
        <v>84.196799999999982</v>
      </c>
      <c r="AQ211" s="61">
        <f t="shared" si="41"/>
        <v>-3.4400000000047726E-3</v>
      </c>
      <c r="AR211" s="61">
        <f t="shared" si="42"/>
        <v>22.170239999999986</v>
      </c>
      <c r="AS211" s="89">
        <f t="shared" si="37"/>
        <v>0.67847222222189885</v>
      </c>
      <c r="AT211" s="89">
        <f t="shared" si="43"/>
        <v>0.91805555555038154</v>
      </c>
      <c r="AU211" s="89">
        <f t="shared" si="44"/>
        <v>0.23958333332848269</v>
      </c>
    </row>
    <row r="212" spans="1:47" x14ac:dyDescent="0.2">
      <c r="A212" s="9" t="s">
        <v>2075</v>
      </c>
      <c r="B212" s="285">
        <f t="shared" si="38"/>
        <v>2</v>
      </c>
      <c r="C212" s="285"/>
      <c r="D212" s="16">
        <v>38759.14166666667</v>
      </c>
      <c r="E212" s="16">
        <v>38761.421527777777</v>
      </c>
      <c r="F212" s="19" t="s">
        <v>2662</v>
      </c>
      <c r="G212" s="325" t="s">
        <v>2663</v>
      </c>
      <c r="H212" s="9">
        <v>50</v>
      </c>
      <c r="N212" s="8">
        <v>193.31</v>
      </c>
      <c r="P212" s="317">
        <v>1160</v>
      </c>
      <c r="R212" s="21">
        <v>38759.14166666667</v>
      </c>
      <c r="S212" s="21">
        <v>38761.421527777777</v>
      </c>
      <c r="T212">
        <v>2.2374000000000001</v>
      </c>
      <c r="U212">
        <v>1.4391</v>
      </c>
      <c r="V212" s="94">
        <f t="shared" si="39"/>
        <v>193.31136000000001</v>
      </c>
      <c r="W212" s="103"/>
      <c r="X212" s="21">
        <v>38759.021527777775</v>
      </c>
      <c r="Y212" s="21">
        <v>38761.536111111112</v>
      </c>
      <c r="Z212" s="319">
        <v>2.4561999999999999</v>
      </c>
      <c r="AA212" s="319">
        <v>1.4391</v>
      </c>
      <c r="AB212" s="320">
        <f t="shared" si="34"/>
        <v>212.21567999999999</v>
      </c>
      <c r="AD212" s="61">
        <f t="shared" si="35"/>
        <v>18.90567999999999</v>
      </c>
      <c r="AM212" s="9">
        <v>193.31</v>
      </c>
      <c r="AN212" s="9">
        <f t="shared" si="36"/>
        <v>193.31136000000001</v>
      </c>
      <c r="AO212" s="61">
        <f t="shared" si="40"/>
        <v>212.21567999999999</v>
      </c>
      <c r="AQ212" s="61">
        <f t="shared" si="41"/>
        <v>1.3600000000053569E-3</v>
      </c>
      <c r="AR212" s="61">
        <f t="shared" si="42"/>
        <v>18.904319999999984</v>
      </c>
      <c r="AS212" s="89">
        <f t="shared" si="37"/>
        <v>2.2798611111065838</v>
      </c>
      <c r="AT212" s="89">
        <f t="shared" si="43"/>
        <v>2.5145833333372138</v>
      </c>
      <c r="AU212" s="89">
        <f t="shared" si="44"/>
        <v>0.23472222223063</v>
      </c>
    </row>
    <row r="213" spans="1:47" x14ac:dyDescent="0.2">
      <c r="A213" s="9" t="s">
        <v>2075</v>
      </c>
      <c r="B213" s="285">
        <f t="shared" si="38"/>
        <v>2</v>
      </c>
      <c r="C213" s="285"/>
      <c r="D213" s="16">
        <v>38761.651388888888</v>
      </c>
      <c r="E213" s="16">
        <v>38763.111111111109</v>
      </c>
      <c r="F213" s="19" t="s">
        <v>2666</v>
      </c>
      <c r="G213" s="325" t="s">
        <v>2667</v>
      </c>
      <c r="H213" s="9">
        <v>50</v>
      </c>
      <c r="N213" s="8">
        <v>116.85</v>
      </c>
      <c r="P213" s="317">
        <v>501</v>
      </c>
      <c r="R213" s="21">
        <v>38761.651388888888</v>
      </c>
      <c r="S213" s="21">
        <v>38763.111111111109</v>
      </c>
      <c r="T213">
        <v>1.3524</v>
      </c>
      <c r="U213">
        <v>1.1393</v>
      </c>
      <c r="V213" s="94">
        <f t="shared" si="39"/>
        <v>116.84736000000001</v>
      </c>
      <c r="W213" s="103"/>
      <c r="X213" s="21">
        <v>38761.536111111112</v>
      </c>
      <c r="Y213" s="21">
        <v>38763.236111111109</v>
      </c>
      <c r="Z213" s="319">
        <v>1.5667</v>
      </c>
      <c r="AA213" s="319">
        <v>1.1393</v>
      </c>
      <c r="AB213" s="320">
        <f t="shared" si="34"/>
        <v>135.36288000000002</v>
      </c>
      <c r="AD213" s="61">
        <f t="shared" si="35"/>
        <v>18.512880000000024</v>
      </c>
      <c r="AM213" s="9">
        <v>116.85</v>
      </c>
      <c r="AN213" s="9">
        <f t="shared" si="36"/>
        <v>116.84736000000001</v>
      </c>
      <c r="AO213" s="61">
        <f t="shared" si="40"/>
        <v>135.36288000000002</v>
      </c>
      <c r="AQ213" s="61">
        <f t="shared" si="41"/>
        <v>-2.6399999999853208E-3</v>
      </c>
      <c r="AR213" s="61">
        <f t="shared" si="42"/>
        <v>18.515520000000009</v>
      </c>
      <c r="AS213" s="89">
        <f t="shared" si="37"/>
        <v>1.4597222222218988</v>
      </c>
      <c r="AT213" s="89">
        <f t="shared" si="43"/>
        <v>1.6999999999970896</v>
      </c>
      <c r="AU213" s="89">
        <f t="shared" si="44"/>
        <v>0.24027777777519077</v>
      </c>
    </row>
    <row r="214" spans="1:47" x14ac:dyDescent="0.2">
      <c r="B214" s="285">
        <f t="shared" si="38"/>
        <v>2</v>
      </c>
      <c r="C214" s="285"/>
      <c r="D214" s="16">
        <v>38763.361111111109</v>
      </c>
      <c r="E214" s="16">
        <v>38764.06527777778</v>
      </c>
      <c r="F214" s="19" t="s">
        <v>2668</v>
      </c>
      <c r="G214" s="325" t="s">
        <v>2669</v>
      </c>
      <c r="H214" s="9">
        <v>50</v>
      </c>
      <c r="N214" s="8">
        <v>50.8</v>
      </c>
      <c r="P214" s="317">
        <v>354</v>
      </c>
      <c r="R214" s="21">
        <v>38763.361111111109</v>
      </c>
      <c r="S214" s="21">
        <v>38764.06527777778</v>
      </c>
      <c r="T214">
        <v>0.58799999999999997</v>
      </c>
      <c r="U214">
        <v>0.94</v>
      </c>
      <c r="V214" s="94">
        <f t="shared" si="39"/>
        <v>50.803200000000004</v>
      </c>
      <c r="W214" s="103"/>
      <c r="X214" s="21">
        <v>38763.236111111109</v>
      </c>
      <c r="Y214" s="21">
        <v>38764.150694444441</v>
      </c>
      <c r="Z214" s="319">
        <v>0.77629999999999999</v>
      </c>
      <c r="AA214" s="319">
        <v>1.0043</v>
      </c>
      <c r="AB214" s="320">
        <f t="shared" si="34"/>
        <v>67.072320000000005</v>
      </c>
      <c r="AD214" s="61">
        <f t="shared" si="35"/>
        <v>16.272320000000008</v>
      </c>
      <c r="AM214" s="9">
        <v>50.8</v>
      </c>
      <c r="AN214" s="9">
        <f t="shared" si="36"/>
        <v>50.803200000000004</v>
      </c>
      <c r="AO214" s="61">
        <f t="shared" si="40"/>
        <v>67.072320000000005</v>
      </c>
      <c r="AQ214" s="61">
        <f t="shared" si="41"/>
        <v>3.200000000006753E-3</v>
      </c>
      <c r="AR214" s="61">
        <f t="shared" si="42"/>
        <v>16.269120000000001</v>
      </c>
      <c r="AS214" s="89">
        <f t="shared" si="37"/>
        <v>0.70416666667006211</v>
      </c>
      <c r="AT214" s="89">
        <f t="shared" si="43"/>
        <v>0.91458333333139308</v>
      </c>
      <c r="AU214" s="89">
        <f t="shared" si="44"/>
        <v>0.21041666666133096</v>
      </c>
    </row>
    <row r="215" spans="1:47" x14ac:dyDescent="0.2">
      <c r="A215" s="9" t="s">
        <v>2075</v>
      </c>
      <c r="B215" s="285">
        <f t="shared" si="38"/>
        <v>2</v>
      </c>
      <c r="C215" s="285"/>
      <c r="D215" s="16">
        <v>38764.236111111109</v>
      </c>
      <c r="E215" s="16">
        <v>38764.436111111114</v>
      </c>
      <c r="F215" s="19" t="s">
        <v>2670</v>
      </c>
      <c r="G215" s="325" t="s">
        <v>2671</v>
      </c>
      <c r="H215" s="9">
        <v>50</v>
      </c>
      <c r="N215" s="8">
        <v>28.51</v>
      </c>
      <c r="P215" s="317">
        <v>1513</v>
      </c>
      <c r="R215" s="21">
        <v>38764.236111111109</v>
      </c>
      <c r="S215" s="21">
        <v>38764.436111111114</v>
      </c>
      <c r="T215">
        <v>0.33</v>
      </c>
      <c r="U215">
        <v>8.6293000000000006</v>
      </c>
      <c r="V215" s="94">
        <f t="shared" si="39"/>
        <v>28.512</v>
      </c>
      <c r="W215" s="103"/>
      <c r="X215" s="21">
        <v>38764.150694444441</v>
      </c>
      <c r="Y215" s="21">
        <v>38764.439583333333</v>
      </c>
      <c r="Z215" s="319">
        <v>0.46139999999999998</v>
      </c>
      <c r="AA215" s="319">
        <v>10.793699999999999</v>
      </c>
      <c r="AB215" s="320">
        <f t="shared" si="34"/>
        <v>39.864959999999996</v>
      </c>
      <c r="AD215" s="61">
        <f t="shared" si="35"/>
        <v>11.354959999999995</v>
      </c>
      <c r="AM215" s="9">
        <v>28.51</v>
      </c>
      <c r="AN215" s="9">
        <f t="shared" si="36"/>
        <v>28.512</v>
      </c>
      <c r="AO215" s="61">
        <f t="shared" si="40"/>
        <v>39.864959999999996</v>
      </c>
      <c r="AQ215" s="61">
        <f t="shared" si="41"/>
        <v>1.9999999999988916E-3</v>
      </c>
      <c r="AR215" s="61">
        <f t="shared" si="42"/>
        <v>11.352959999999996</v>
      </c>
      <c r="AS215" s="89">
        <f t="shared" si="37"/>
        <v>0.20000000000436557</v>
      </c>
      <c r="AT215" s="89">
        <f t="shared" si="43"/>
        <v>0.28888888889196096</v>
      </c>
      <c r="AU215" s="89">
        <f t="shared" si="44"/>
        <v>8.8888888887595385E-2</v>
      </c>
    </row>
    <row r="216" spans="1:47" x14ac:dyDescent="0.2">
      <c r="A216" s="9" t="s">
        <v>2075</v>
      </c>
      <c r="B216" s="285">
        <f t="shared" si="38"/>
        <v>2</v>
      </c>
      <c r="C216" s="285"/>
      <c r="D216" s="16">
        <v>38764.443749999999</v>
      </c>
      <c r="E216" s="16">
        <v>38764.468055555553</v>
      </c>
      <c r="F216" s="19" t="s">
        <v>2672</v>
      </c>
      <c r="G216" s="325" t="s">
        <v>2673</v>
      </c>
      <c r="H216" s="9">
        <v>50</v>
      </c>
      <c r="N216" s="8">
        <v>25.7</v>
      </c>
      <c r="P216" s="317">
        <v>6077</v>
      </c>
      <c r="R216" s="21">
        <v>38764.443749999999</v>
      </c>
      <c r="S216" s="21">
        <v>38764.468055555553</v>
      </c>
      <c r="T216">
        <v>0.2974</v>
      </c>
      <c r="U216">
        <v>15.656700000000001</v>
      </c>
      <c r="V216" s="94">
        <f t="shared" si="39"/>
        <v>25.695360000000001</v>
      </c>
      <c r="W216" s="103"/>
      <c r="X216" s="21">
        <v>38764.439583333333</v>
      </c>
      <c r="Y216" s="21">
        <v>38764.475694444445</v>
      </c>
      <c r="Z216" s="319">
        <v>0.43969999999999998</v>
      </c>
      <c r="AA216" s="319">
        <v>15.656700000000001</v>
      </c>
      <c r="AB216" s="320">
        <f t="shared" si="34"/>
        <v>37.990079999999992</v>
      </c>
      <c r="AD216" s="61">
        <f t="shared" si="35"/>
        <v>12.290079999999993</v>
      </c>
      <c r="AM216" s="9">
        <v>25.7</v>
      </c>
      <c r="AN216" s="9">
        <f t="shared" si="36"/>
        <v>25.695360000000001</v>
      </c>
      <c r="AO216" s="61">
        <f t="shared" si="40"/>
        <v>37.990079999999992</v>
      </c>
      <c r="AQ216" s="61">
        <f t="shared" si="41"/>
        <v>-4.6399999999984232E-3</v>
      </c>
      <c r="AR216" s="61">
        <f t="shared" si="42"/>
        <v>12.294719999999991</v>
      </c>
      <c r="AS216" s="89">
        <f t="shared" si="37"/>
        <v>2.4305555554747116E-2</v>
      </c>
      <c r="AT216" s="89">
        <f t="shared" si="43"/>
        <v>3.6111111112404615E-2</v>
      </c>
      <c r="AU216" s="89">
        <f t="shared" si="44"/>
        <v>1.1805555557657499E-2</v>
      </c>
    </row>
    <row r="217" spans="1:47" x14ac:dyDescent="0.2">
      <c r="A217" s="9" t="s">
        <v>2075</v>
      </c>
      <c r="B217" s="285">
        <f t="shared" si="38"/>
        <v>2</v>
      </c>
      <c r="C217" s="285"/>
      <c r="D217" s="16">
        <v>38764.48333333333</v>
      </c>
      <c r="E217" s="16">
        <v>38764.591666666667</v>
      </c>
      <c r="F217" s="19" t="s">
        <v>2674</v>
      </c>
      <c r="G217" s="325" t="s">
        <v>2675</v>
      </c>
      <c r="H217" s="9">
        <v>50</v>
      </c>
      <c r="N217" s="8">
        <v>27.13</v>
      </c>
      <c r="P217" s="317">
        <v>2974</v>
      </c>
      <c r="R217" s="21">
        <v>38764.48333333333</v>
      </c>
      <c r="S217" s="21">
        <v>38764.591666666667</v>
      </c>
      <c r="T217">
        <v>0.314</v>
      </c>
      <c r="U217">
        <v>5.18</v>
      </c>
      <c r="V217" s="94">
        <f t="shared" si="39"/>
        <v>27.129600000000003</v>
      </c>
      <c r="W217" s="103"/>
      <c r="X217" s="21">
        <v>38764.475694444445</v>
      </c>
      <c r="Y217" s="21">
        <v>38764.606249999997</v>
      </c>
      <c r="Z217" s="319">
        <v>0.42649999999999999</v>
      </c>
      <c r="AA217" s="319">
        <v>7.7828999999999997</v>
      </c>
      <c r="AB217" s="320">
        <f t="shared" si="34"/>
        <v>36.849600000000002</v>
      </c>
      <c r="AD217" s="61">
        <f t="shared" si="35"/>
        <v>9.7196000000000033</v>
      </c>
      <c r="AM217" s="9">
        <v>27.13</v>
      </c>
      <c r="AN217" s="9">
        <f t="shared" si="36"/>
        <v>27.129600000000003</v>
      </c>
      <c r="AO217" s="61">
        <f t="shared" si="40"/>
        <v>36.849600000000002</v>
      </c>
      <c r="AQ217" s="61">
        <f t="shared" si="41"/>
        <v>-3.9999999999551505E-4</v>
      </c>
      <c r="AR217" s="61">
        <f t="shared" si="42"/>
        <v>9.7199999999999989</v>
      </c>
      <c r="AS217" s="89">
        <f t="shared" si="37"/>
        <v>0.10833333333721384</v>
      </c>
      <c r="AT217" s="89">
        <f t="shared" si="43"/>
        <v>0.13055555555183673</v>
      </c>
      <c r="AU217" s="89">
        <f t="shared" si="44"/>
        <v>2.2222222214622889E-2</v>
      </c>
    </row>
    <row r="218" spans="1:47" x14ac:dyDescent="0.2">
      <c r="A218" s="9" t="s">
        <v>2075</v>
      </c>
      <c r="B218" s="285">
        <f t="shared" si="38"/>
        <v>2</v>
      </c>
      <c r="C218" s="285"/>
      <c r="D218" s="16">
        <v>38764.621527777781</v>
      </c>
      <c r="E218" s="16">
        <v>38764.709027777775</v>
      </c>
      <c r="F218" s="19" t="s">
        <v>2676</v>
      </c>
      <c r="G218" s="325" t="s">
        <v>2677</v>
      </c>
      <c r="H218" s="9">
        <v>50</v>
      </c>
      <c r="N218" s="8">
        <v>27.88</v>
      </c>
      <c r="P218" s="317">
        <v>3576</v>
      </c>
      <c r="R218" s="21">
        <v>38764.621527777781</v>
      </c>
      <c r="S218" s="21">
        <v>38764.709027777775</v>
      </c>
      <c r="T218">
        <v>0.32269999999999999</v>
      </c>
      <c r="U218">
        <v>3.8664999999999998</v>
      </c>
      <c r="V218" s="94">
        <f t="shared" si="39"/>
        <v>27.881279999999997</v>
      </c>
      <c r="W218" s="103"/>
      <c r="X218" s="21">
        <v>38764.606249999997</v>
      </c>
      <c r="Y218" s="21">
        <v>38764.722916666666</v>
      </c>
      <c r="Z218" s="319">
        <v>0.42370000000000002</v>
      </c>
      <c r="AA218" s="319">
        <v>3.8664999999999998</v>
      </c>
      <c r="AB218" s="320">
        <f t="shared" si="34"/>
        <v>36.607680000000002</v>
      </c>
      <c r="AD218" s="61">
        <f t="shared" si="35"/>
        <v>8.727680000000003</v>
      </c>
      <c r="AM218" s="9">
        <v>27.88</v>
      </c>
      <c r="AN218" s="9">
        <f t="shared" si="36"/>
        <v>27.881279999999997</v>
      </c>
      <c r="AO218" s="61">
        <f t="shared" si="40"/>
        <v>36.607680000000002</v>
      </c>
      <c r="AQ218" s="61">
        <f t="shared" si="41"/>
        <v>1.2799999999977274E-3</v>
      </c>
      <c r="AR218" s="61">
        <f t="shared" si="42"/>
        <v>8.7264000000000053</v>
      </c>
      <c r="AS218" s="89">
        <f t="shared" si="37"/>
        <v>8.7499999994179234E-2</v>
      </c>
      <c r="AT218" s="89">
        <f t="shared" si="43"/>
        <v>0.11666666666860692</v>
      </c>
      <c r="AU218" s="89">
        <f t="shared" si="44"/>
        <v>2.9166666674427688E-2</v>
      </c>
    </row>
    <row r="219" spans="1:47" x14ac:dyDescent="0.2">
      <c r="A219" s="9" t="s">
        <v>2075</v>
      </c>
      <c r="B219" s="285">
        <f t="shared" si="38"/>
        <v>2</v>
      </c>
      <c r="C219" s="285"/>
      <c r="D219" s="16">
        <v>38764.737500000003</v>
      </c>
      <c r="E219" s="16">
        <v>38764.839583333334</v>
      </c>
      <c r="F219" s="19" t="s">
        <v>2678</v>
      </c>
      <c r="G219" s="325" t="s">
        <v>2679</v>
      </c>
      <c r="H219" s="9">
        <v>50</v>
      </c>
      <c r="N219" s="8">
        <v>26.71</v>
      </c>
      <c r="P219" s="317">
        <v>5360</v>
      </c>
      <c r="R219" s="21">
        <v>38764.737500000003</v>
      </c>
      <c r="S219" s="21">
        <v>38764.839583333334</v>
      </c>
      <c r="T219">
        <v>0.30919999999999997</v>
      </c>
      <c r="U219">
        <v>3.6699000000000002</v>
      </c>
      <c r="V219" s="94">
        <f t="shared" si="39"/>
        <v>26.714879999999997</v>
      </c>
      <c r="W219" s="103"/>
      <c r="X219" s="21">
        <v>38764.722916666666</v>
      </c>
      <c r="Y219" s="21">
        <v>38764.86041666667</v>
      </c>
      <c r="Z219" s="319">
        <v>0.41720000000000002</v>
      </c>
      <c r="AA219" s="319">
        <v>3.6699000000000002</v>
      </c>
      <c r="AB219" s="320">
        <f t="shared" si="34"/>
        <v>36.046080000000003</v>
      </c>
      <c r="AD219" s="61">
        <f t="shared" si="35"/>
        <v>9.3360800000000026</v>
      </c>
      <c r="AM219" s="9">
        <v>26.71</v>
      </c>
      <c r="AN219" s="9">
        <f t="shared" si="36"/>
        <v>26.714879999999997</v>
      </c>
      <c r="AO219" s="61">
        <f t="shared" si="40"/>
        <v>36.046080000000003</v>
      </c>
      <c r="AQ219" s="61">
        <f t="shared" si="41"/>
        <v>4.8799999999964427E-3</v>
      </c>
      <c r="AR219" s="61">
        <f t="shared" si="42"/>
        <v>9.3312000000000062</v>
      </c>
      <c r="AS219" s="89">
        <f t="shared" si="37"/>
        <v>0.10208333333139308</v>
      </c>
      <c r="AT219" s="89">
        <f t="shared" si="43"/>
        <v>0.13750000000436557</v>
      </c>
      <c r="AU219" s="89">
        <f t="shared" si="44"/>
        <v>3.5416666672972497E-2</v>
      </c>
    </row>
    <row r="220" spans="1:47" x14ac:dyDescent="0.2">
      <c r="A220" s="9" t="s">
        <v>2075</v>
      </c>
      <c r="B220" s="285">
        <f t="shared" si="38"/>
        <v>2</v>
      </c>
      <c r="C220" s="285"/>
      <c r="D220" s="16">
        <v>38764.881944444445</v>
      </c>
      <c r="E220" s="16">
        <v>38765.063888888886</v>
      </c>
      <c r="F220" s="19" t="s">
        <v>2680</v>
      </c>
      <c r="G220" s="325" t="s">
        <v>2681</v>
      </c>
      <c r="H220" s="9">
        <v>50</v>
      </c>
      <c r="N220" s="8">
        <v>31.03</v>
      </c>
      <c r="P220" s="317">
        <v>3070</v>
      </c>
      <c r="R220" s="21">
        <v>38764.881944444445</v>
      </c>
      <c r="S220" s="21">
        <v>38765.063888888886</v>
      </c>
      <c r="T220">
        <v>0.35909999999999997</v>
      </c>
      <c r="U220">
        <v>2.5</v>
      </c>
      <c r="V220" s="94">
        <f t="shared" si="39"/>
        <v>31.026239999999998</v>
      </c>
      <c r="W220" s="103"/>
      <c r="X220" s="21">
        <v>38764.86041666667</v>
      </c>
      <c r="Y220" s="21">
        <v>38765.131249999999</v>
      </c>
      <c r="Z220" s="319">
        <v>0.53600000000000003</v>
      </c>
      <c r="AA220" s="319">
        <v>2.6473</v>
      </c>
      <c r="AB220" s="320">
        <f t="shared" si="34"/>
        <v>46.310400000000001</v>
      </c>
      <c r="AD220" s="61">
        <f t="shared" si="35"/>
        <v>15.2804</v>
      </c>
      <c r="AM220" s="9">
        <v>31.03</v>
      </c>
      <c r="AN220" s="9">
        <f t="shared" si="36"/>
        <v>31.026239999999998</v>
      </c>
      <c r="AO220" s="61">
        <f t="shared" si="40"/>
        <v>46.310400000000001</v>
      </c>
      <c r="AQ220" s="61">
        <f t="shared" si="41"/>
        <v>-3.7600000000033162E-3</v>
      </c>
      <c r="AR220" s="61">
        <f t="shared" si="42"/>
        <v>15.284160000000004</v>
      </c>
      <c r="AS220" s="89">
        <f t="shared" si="37"/>
        <v>0.18194444444088731</v>
      </c>
      <c r="AT220" s="89">
        <f t="shared" si="43"/>
        <v>0.27083333332848269</v>
      </c>
      <c r="AU220" s="89">
        <f t="shared" si="44"/>
        <v>8.8888888887595385E-2</v>
      </c>
    </row>
    <row r="221" spans="1:47" x14ac:dyDescent="0.2">
      <c r="A221" s="9" t="s">
        <v>2075</v>
      </c>
      <c r="B221" s="285">
        <f t="shared" si="38"/>
        <v>2</v>
      </c>
      <c r="C221" s="285"/>
      <c r="D221" s="16">
        <v>38765.198611111111</v>
      </c>
      <c r="E221" s="16">
        <v>38765.404861111114</v>
      </c>
      <c r="F221" s="19" t="s">
        <v>2682</v>
      </c>
      <c r="G221" s="325" t="s">
        <v>2683</v>
      </c>
      <c r="H221" s="9">
        <v>50</v>
      </c>
      <c r="N221" s="8">
        <v>25.01</v>
      </c>
      <c r="P221" s="317">
        <v>2660</v>
      </c>
      <c r="R221" s="21">
        <v>38765.198611111111</v>
      </c>
      <c r="S221" s="21">
        <v>38765.404861111114</v>
      </c>
      <c r="T221">
        <v>0.28949999999999998</v>
      </c>
      <c r="U221">
        <v>1.681</v>
      </c>
      <c r="V221" s="94">
        <f t="shared" si="39"/>
        <v>25.012799999999995</v>
      </c>
      <c r="W221" s="103"/>
      <c r="X221" s="21">
        <v>38765.131249999999</v>
      </c>
      <c r="Y221" s="21">
        <v>38765.470833333333</v>
      </c>
      <c r="Z221" s="319">
        <v>0.49619999999999997</v>
      </c>
      <c r="AA221" s="319">
        <v>1.85</v>
      </c>
      <c r="AB221" s="320">
        <f t="shared" si="34"/>
        <v>42.871679999999998</v>
      </c>
      <c r="AD221" s="61">
        <f t="shared" si="35"/>
        <v>17.861679999999996</v>
      </c>
      <c r="AM221" s="9">
        <v>25.01</v>
      </c>
      <c r="AN221" s="9">
        <f t="shared" si="36"/>
        <v>25.012799999999995</v>
      </c>
      <c r="AO221" s="61">
        <f t="shared" si="40"/>
        <v>42.871679999999998</v>
      </c>
      <c r="AQ221" s="61">
        <f t="shared" si="41"/>
        <v>2.7999999999934744E-3</v>
      </c>
      <c r="AR221" s="61">
        <f t="shared" si="42"/>
        <v>17.858880000000003</v>
      </c>
      <c r="AS221" s="89">
        <f t="shared" si="37"/>
        <v>0.20625000000291038</v>
      </c>
      <c r="AT221" s="89">
        <f t="shared" si="43"/>
        <v>0.33958333333430346</v>
      </c>
      <c r="AU221" s="89">
        <f t="shared" si="44"/>
        <v>0.13333333333139308</v>
      </c>
    </row>
    <row r="222" spans="1:47" x14ac:dyDescent="0.2">
      <c r="A222" s="9" t="s">
        <v>2075</v>
      </c>
      <c r="B222" s="285">
        <f t="shared" si="38"/>
        <v>2</v>
      </c>
      <c r="C222" s="285"/>
      <c r="D222" s="16">
        <v>38765.536805555559</v>
      </c>
      <c r="E222" s="16">
        <v>38768.832638888889</v>
      </c>
      <c r="F222" s="19" t="s">
        <v>2684</v>
      </c>
      <c r="G222" s="325" t="s">
        <v>2685</v>
      </c>
      <c r="H222" s="9">
        <v>50</v>
      </c>
      <c r="N222" s="8">
        <v>248.02</v>
      </c>
      <c r="P222" s="317">
        <v>3076</v>
      </c>
      <c r="R222" s="21">
        <v>38765.536805555559</v>
      </c>
      <c r="S222" s="21">
        <v>38768.832638888889</v>
      </c>
      <c r="T222">
        <v>2.8706</v>
      </c>
      <c r="U222">
        <v>1.9438</v>
      </c>
      <c r="V222" s="94">
        <f t="shared" si="39"/>
        <v>248.01983999999999</v>
      </c>
      <c r="W222" s="103"/>
      <c r="X222" s="21">
        <v>38765.470833333333</v>
      </c>
      <c r="Y222" s="21">
        <v>38768.952777777777</v>
      </c>
      <c r="Z222" s="319">
        <v>3.0558000000000001</v>
      </c>
      <c r="AA222" s="319">
        <v>1.9438</v>
      </c>
      <c r="AB222" s="320">
        <f t="shared" si="34"/>
        <v>264.02112</v>
      </c>
      <c r="AD222" s="61">
        <f t="shared" si="35"/>
        <v>16.001119999999986</v>
      </c>
      <c r="AM222" s="9">
        <v>248.02</v>
      </c>
      <c r="AN222" s="9">
        <f t="shared" si="36"/>
        <v>248.01983999999999</v>
      </c>
      <c r="AO222" s="61">
        <f t="shared" si="40"/>
        <v>264.02112</v>
      </c>
      <c r="AQ222" s="61">
        <f t="shared" si="41"/>
        <v>-1.6000000002236447E-4</v>
      </c>
      <c r="AR222" s="61">
        <f t="shared" si="42"/>
        <v>16.001280000000008</v>
      </c>
      <c r="AS222" s="89">
        <f t="shared" si="37"/>
        <v>3.2958333333299379</v>
      </c>
      <c r="AT222" s="89">
        <f t="shared" si="43"/>
        <v>3.4819444444437977</v>
      </c>
      <c r="AU222" s="89">
        <f t="shared" si="44"/>
        <v>0.18611111111385981</v>
      </c>
    </row>
    <row r="223" spans="1:47" x14ac:dyDescent="0.2">
      <c r="A223" s="9" t="s">
        <v>2075</v>
      </c>
      <c r="B223" s="285">
        <f t="shared" si="38"/>
        <v>2</v>
      </c>
      <c r="C223" s="285"/>
      <c r="D223" s="16">
        <v>38769.073611111111</v>
      </c>
      <c r="E223" s="16">
        <v>38770.247916666667</v>
      </c>
      <c r="F223" s="19" t="s">
        <v>2686</v>
      </c>
      <c r="G223" s="325" t="s">
        <v>2687</v>
      </c>
      <c r="H223" s="9">
        <v>50</v>
      </c>
      <c r="N223" s="8">
        <v>99.1</v>
      </c>
      <c r="P223" s="317">
        <v>928</v>
      </c>
      <c r="R223" s="21">
        <v>38769.073611111111</v>
      </c>
      <c r="S223" s="21">
        <v>38770.247916666667</v>
      </c>
      <c r="T223">
        <v>1.147</v>
      </c>
      <c r="U223">
        <v>1.5994999999999999</v>
      </c>
      <c r="V223" s="94">
        <f t="shared" si="39"/>
        <v>99.100800000000021</v>
      </c>
      <c r="W223" s="103"/>
      <c r="X223" s="21">
        <v>38768.952777777777</v>
      </c>
      <c r="Y223" s="21">
        <v>38770.354166666664</v>
      </c>
      <c r="Z223" s="319">
        <v>1.343</v>
      </c>
      <c r="AA223" s="319">
        <v>1.5994999999999999</v>
      </c>
      <c r="AB223" s="320">
        <f t="shared" si="34"/>
        <v>116.03520000000002</v>
      </c>
      <c r="AD223" s="61">
        <f t="shared" si="35"/>
        <v>16.935200000000023</v>
      </c>
      <c r="AM223" s="9">
        <v>99.1</v>
      </c>
      <c r="AN223" s="9">
        <f t="shared" si="36"/>
        <v>99.100800000000021</v>
      </c>
      <c r="AO223" s="61">
        <f t="shared" si="40"/>
        <v>116.03520000000002</v>
      </c>
      <c r="AQ223" s="61">
        <f t="shared" si="41"/>
        <v>8.0000000002655725E-4</v>
      </c>
      <c r="AR223" s="61">
        <f t="shared" si="42"/>
        <v>16.934399999999997</v>
      </c>
      <c r="AS223" s="89">
        <f t="shared" si="37"/>
        <v>1.1743055555562023</v>
      </c>
      <c r="AT223" s="89">
        <f t="shared" si="43"/>
        <v>1.4013888888875954</v>
      </c>
      <c r="AU223" s="89">
        <f t="shared" si="44"/>
        <v>0.22708333333139308</v>
      </c>
    </row>
    <row r="224" spans="1:47" x14ac:dyDescent="0.2">
      <c r="A224" s="9" t="s">
        <v>2075</v>
      </c>
      <c r="B224" s="285">
        <f t="shared" si="38"/>
        <v>2</v>
      </c>
      <c r="C224" s="285"/>
      <c r="D224" s="16">
        <v>38770.460416666669</v>
      </c>
      <c r="E224" s="16">
        <v>38772.402083333334</v>
      </c>
      <c r="F224" s="19" t="s">
        <v>2688</v>
      </c>
      <c r="G224" s="325" t="s">
        <v>2689</v>
      </c>
      <c r="H224" s="9">
        <v>50</v>
      </c>
      <c r="N224" s="8">
        <v>281.87</v>
      </c>
      <c r="P224" s="317">
        <v>914</v>
      </c>
      <c r="R224" s="21">
        <v>38770.460416666669</v>
      </c>
      <c r="S224" s="21">
        <v>38772.402083333334</v>
      </c>
      <c r="T224">
        <v>3.2624</v>
      </c>
      <c r="U224">
        <v>3.8664999999999998</v>
      </c>
      <c r="V224" s="94">
        <f t="shared" si="39"/>
        <v>281.87135999999998</v>
      </c>
      <c r="W224" s="103"/>
      <c r="X224" s="21">
        <v>38770.354166666664</v>
      </c>
      <c r="Y224" s="21">
        <v>38772.59375</v>
      </c>
      <c r="Z224" s="319">
        <v>3.5139</v>
      </c>
      <c r="AA224" s="319">
        <v>3.8664999999999998</v>
      </c>
      <c r="AB224" s="320">
        <f t="shared" si="34"/>
        <v>303.60096000000004</v>
      </c>
      <c r="AD224" s="61">
        <f t="shared" si="35"/>
        <v>21.730960000000039</v>
      </c>
      <c r="AM224" s="9">
        <v>281.87</v>
      </c>
      <c r="AN224" s="9">
        <f t="shared" si="36"/>
        <v>281.87135999999998</v>
      </c>
      <c r="AO224" s="61">
        <f t="shared" si="40"/>
        <v>303.60096000000004</v>
      </c>
      <c r="AQ224" s="61">
        <f t="shared" si="41"/>
        <v>1.3599999999769352E-3</v>
      </c>
      <c r="AR224" s="61">
        <f t="shared" si="42"/>
        <v>21.729600000000062</v>
      </c>
      <c r="AS224" s="89">
        <f t="shared" si="37"/>
        <v>1.9416666666656965</v>
      </c>
      <c r="AT224" s="89">
        <f t="shared" si="43"/>
        <v>2.2395833333357587</v>
      </c>
      <c r="AU224" s="89">
        <f t="shared" si="44"/>
        <v>0.29791666667006211</v>
      </c>
    </row>
    <row r="225" spans="1:47" x14ac:dyDescent="0.2">
      <c r="A225" s="9" t="s">
        <v>2075</v>
      </c>
      <c r="B225" s="285">
        <f t="shared" si="38"/>
        <v>2</v>
      </c>
      <c r="C225" s="285"/>
      <c r="D225" s="16">
        <v>38772.785416666666</v>
      </c>
      <c r="E225" s="16">
        <v>38776.533333333333</v>
      </c>
      <c r="F225" s="19" t="s">
        <v>2690</v>
      </c>
      <c r="G225" s="325" t="s">
        <v>2691</v>
      </c>
      <c r="H225" s="9">
        <v>50</v>
      </c>
      <c r="N225" s="8">
        <v>255.1</v>
      </c>
      <c r="P225" s="317">
        <v>480</v>
      </c>
      <c r="R225" s="21">
        <v>38772.785416666666</v>
      </c>
      <c r="S225" s="21">
        <v>38776.533333333333</v>
      </c>
      <c r="T225">
        <v>2.9525000000000001</v>
      </c>
      <c r="U225">
        <v>1.3605</v>
      </c>
      <c r="V225" s="94">
        <f t="shared" si="39"/>
        <v>255.096</v>
      </c>
      <c r="W225" s="103"/>
      <c r="X225" s="21">
        <v>38772.59375</v>
      </c>
      <c r="Y225" s="21">
        <v>38776.661805555559</v>
      </c>
      <c r="Z225" s="319">
        <v>3.2421000000000002</v>
      </c>
      <c r="AA225" s="319">
        <v>1.3605</v>
      </c>
      <c r="AB225" s="320">
        <f t="shared" si="34"/>
        <v>280.11744000000004</v>
      </c>
      <c r="AD225" s="61">
        <f t="shared" si="35"/>
        <v>25.01744000000005</v>
      </c>
      <c r="AM225" s="9">
        <v>255.1</v>
      </c>
      <c r="AN225" s="9">
        <f t="shared" si="36"/>
        <v>255.096</v>
      </c>
      <c r="AO225" s="61">
        <f t="shared" si="40"/>
        <v>280.11744000000004</v>
      </c>
      <c r="AQ225" s="61">
        <f t="shared" si="41"/>
        <v>-3.9999999999906777E-3</v>
      </c>
      <c r="AR225" s="61">
        <f t="shared" si="42"/>
        <v>25.021440000000041</v>
      </c>
      <c r="AS225" s="89">
        <f t="shared" si="37"/>
        <v>3.7479166666671517</v>
      </c>
      <c r="AT225" s="89">
        <f t="shared" si="43"/>
        <v>4.0680555555591127</v>
      </c>
      <c r="AU225" s="89">
        <f t="shared" si="44"/>
        <v>0.32013888889196096</v>
      </c>
    </row>
    <row r="226" spans="1:47" x14ac:dyDescent="0.2">
      <c r="A226" s="9" t="s">
        <v>2075</v>
      </c>
      <c r="B226" s="285">
        <f t="shared" si="38"/>
        <v>2</v>
      </c>
      <c r="C226" s="285"/>
      <c r="D226" s="16">
        <v>38776.790972222225</v>
      </c>
      <c r="E226" s="16">
        <v>38780.004166666666</v>
      </c>
      <c r="F226" s="19" t="s">
        <v>2692</v>
      </c>
      <c r="G226" s="325" t="s">
        <v>2691</v>
      </c>
      <c r="H226" s="9">
        <v>50</v>
      </c>
      <c r="N226" s="8">
        <v>250.81</v>
      </c>
      <c r="P226" s="317">
        <v>1931</v>
      </c>
      <c r="R226" s="21">
        <v>38776.790972222225</v>
      </c>
      <c r="S226" s="21">
        <v>38780.004166666666</v>
      </c>
      <c r="T226">
        <v>2.9028999999999998</v>
      </c>
      <c r="U226">
        <v>1.9438</v>
      </c>
      <c r="V226" s="94">
        <f t="shared" si="39"/>
        <v>250.81055999999998</v>
      </c>
      <c r="W226" s="103"/>
      <c r="X226" s="21">
        <v>38776.661805555559</v>
      </c>
      <c r="Y226" s="21">
        <v>38780.104166666664</v>
      </c>
      <c r="Z226" s="319">
        <v>3.1577999999999999</v>
      </c>
      <c r="AA226" s="319">
        <v>1.9438</v>
      </c>
      <c r="AB226" s="320">
        <f t="shared" si="34"/>
        <v>272.83391999999998</v>
      </c>
      <c r="AD226" s="61">
        <f t="shared" si="35"/>
        <v>22.023919999999976</v>
      </c>
      <c r="AM226" s="9">
        <v>250.81</v>
      </c>
      <c r="AN226" s="9">
        <f t="shared" si="36"/>
        <v>250.81055999999998</v>
      </c>
      <c r="AO226" s="61">
        <f t="shared" si="40"/>
        <v>272.83391999999998</v>
      </c>
      <c r="AQ226" s="61">
        <f t="shared" si="41"/>
        <v>5.5999999997879968E-4</v>
      </c>
      <c r="AR226" s="61">
        <f t="shared" si="42"/>
        <v>22.023359999999997</v>
      </c>
      <c r="AS226" s="89">
        <f t="shared" si="37"/>
        <v>3.2131944444408873</v>
      </c>
      <c r="AT226" s="89">
        <f t="shared" si="43"/>
        <v>3.4423611111051287</v>
      </c>
      <c r="AU226" s="89">
        <f t="shared" si="44"/>
        <v>0.22916666666424135</v>
      </c>
    </row>
    <row r="227" spans="1:47" x14ac:dyDescent="0.2">
      <c r="A227" s="9" t="s">
        <v>2075</v>
      </c>
      <c r="B227" s="285">
        <f t="shared" si="38"/>
        <v>3</v>
      </c>
      <c r="C227" s="285"/>
      <c r="D227" s="16">
        <v>38780.20416666667</v>
      </c>
      <c r="E227" s="16">
        <v>38782.207638888889</v>
      </c>
      <c r="F227" s="19" t="s">
        <v>2693</v>
      </c>
      <c r="G227" s="325" t="s">
        <v>2694</v>
      </c>
      <c r="H227" s="9">
        <v>50</v>
      </c>
      <c r="N227" s="8">
        <v>159.26</v>
      </c>
      <c r="P227" s="317">
        <v>3741</v>
      </c>
      <c r="R227" s="21">
        <v>38780.20416666667</v>
      </c>
      <c r="S227" s="21">
        <v>38782.207638888889</v>
      </c>
      <c r="T227">
        <v>1.8432999999999999</v>
      </c>
      <c r="U227">
        <v>1.52</v>
      </c>
      <c r="V227" s="94">
        <f t="shared" si="39"/>
        <v>159.26112000000001</v>
      </c>
      <c r="W227" s="103"/>
      <c r="X227" s="21">
        <v>38780.104166666664</v>
      </c>
      <c r="Y227" s="21">
        <v>38782.259027777778</v>
      </c>
      <c r="Z227" s="319">
        <v>1.9695</v>
      </c>
      <c r="AA227" s="319">
        <v>1.52</v>
      </c>
      <c r="AB227" s="320">
        <f t="shared" si="34"/>
        <v>170.16479999999999</v>
      </c>
      <c r="AD227" s="61">
        <f t="shared" si="35"/>
        <v>10.904799999999994</v>
      </c>
      <c r="AM227" s="9">
        <v>159.26</v>
      </c>
      <c r="AN227" s="9">
        <f t="shared" si="36"/>
        <v>159.26112000000001</v>
      </c>
      <c r="AO227" s="61">
        <f t="shared" si="40"/>
        <v>170.16479999999999</v>
      </c>
      <c r="AQ227" s="61">
        <f t="shared" si="41"/>
        <v>1.1200000000144428E-3</v>
      </c>
      <c r="AR227" s="61">
        <f t="shared" si="42"/>
        <v>10.90367999999998</v>
      </c>
      <c r="AS227" s="89">
        <f t="shared" si="37"/>
        <v>2.0034722222189885</v>
      </c>
      <c r="AT227" s="89">
        <f t="shared" si="43"/>
        <v>2.1548611111138598</v>
      </c>
      <c r="AU227" s="89">
        <f t="shared" si="44"/>
        <v>0.15138888889487134</v>
      </c>
    </row>
    <row r="228" spans="1:47" x14ac:dyDescent="0.2">
      <c r="A228" s="9" t="s">
        <v>2075</v>
      </c>
      <c r="B228" s="285">
        <f t="shared" si="38"/>
        <v>3</v>
      </c>
      <c r="C228" s="285"/>
      <c r="D228" s="16">
        <v>38782.310416666667</v>
      </c>
      <c r="E228" s="16">
        <v>38783.354861111111</v>
      </c>
      <c r="F228" s="19" t="s">
        <v>2697</v>
      </c>
      <c r="G228" s="325" t="s">
        <v>2698</v>
      </c>
      <c r="H228" s="9">
        <v>50</v>
      </c>
      <c r="N228" s="8">
        <v>230.72</v>
      </c>
      <c r="P228" s="317">
        <v>5800</v>
      </c>
      <c r="R228" s="21">
        <v>38782.310416666667</v>
      </c>
      <c r="S228" s="21">
        <v>38783.354861111111</v>
      </c>
      <c r="T228">
        <v>2.6703999999999999</v>
      </c>
      <c r="U228">
        <v>5.9192999999999998</v>
      </c>
      <c r="V228" s="94">
        <f t="shared" si="39"/>
        <v>230.72255999999996</v>
      </c>
      <c r="W228" s="103"/>
      <c r="X228" s="21">
        <v>38782.259027777778</v>
      </c>
      <c r="Y228" s="21">
        <v>38783.404166666667</v>
      </c>
      <c r="Z228" s="319">
        <v>2.7812999999999999</v>
      </c>
      <c r="AA228" s="319">
        <v>5.9192999999999998</v>
      </c>
      <c r="AB228" s="320">
        <f t="shared" si="34"/>
        <v>240.30431999999996</v>
      </c>
      <c r="AD228" s="61">
        <f t="shared" si="35"/>
        <v>9.5843199999999626</v>
      </c>
      <c r="AM228" s="9">
        <v>230.72</v>
      </c>
      <c r="AN228" s="9">
        <f t="shared" si="36"/>
        <v>230.72255999999996</v>
      </c>
      <c r="AO228" s="61">
        <f t="shared" si="40"/>
        <v>240.30431999999996</v>
      </c>
      <c r="AQ228" s="61">
        <f t="shared" si="41"/>
        <v>2.5599999999599277E-3</v>
      </c>
      <c r="AR228" s="61">
        <f t="shared" si="42"/>
        <v>9.5817600000000027</v>
      </c>
      <c r="AS228" s="89">
        <f t="shared" si="37"/>
        <v>1.0444444444437977</v>
      </c>
      <c r="AT228" s="89">
        <f t="shared" si="43"/>
        <v>1.1451388888890506</v>
      </c>
      <c r="AU228" s="89">
        <f t="shared" si="44"/>
        <v>0.10069444444525288</v>
      </c>
    </row>
    <row r="229" spans="1:47" x14ac:dyDescent="0.2">
      <c r="B229" s="285">
        <f t="shared" si="38"/>
        <v>3</v>
      </c>
      <c r="C229" s="285"/>
      <c r="D229" s="16">
        <v>38783.453472222223</v>
      </c>
      <c r="E229" s="16">
        <v>38784.444444444445</v>
      </c>
      <c r="F229" s="19" t="s">
        <v>2699</v>
      </c>
      <c r="G229" s="325" t="s">
        <v>2700</v>
      </c>
      <c r="H229" s="9">
        <v>50</v>
      </c>
      <c r="N229" s="8">
        <v>381.28</v>
      </c>
      <c r="P229" s="317">
        <v>961</v>
      </c>
      <c r="R229" s="21">
        <v>38783.453472222223</v>
      </c>
      <c r="S229" s="21">
        <v>38784.444444444445</v>
      </c>
      <c r="T229">
        <v>4.4130000000000003</v>
      </c>
      <c r="U229">
        <v>12.904999999999999</v>
      </c>
      <c r="V229" s="94">
        <f t="shared" si="39"/>
        <v>381.28320000000002</v>
      </c>
      <c r="W229" s="103"/>
      <c r="X229" s="21">
        <v>38783.404166666667</v>
      </c>
      <c r="Y229" s="21">
        <v>38784.482638888891</v>
      </c>
      <c r="Z229" s="319">
        <v>4.6059999999999999</v>
      </c>
      <c r="AA229" s="319">
        <v>12.904999999999999</v>
      </c>
      <c r="AB229" s="320">
        <f t="shared" si="34"/>
        <v>397.95840000000004</v>
      </c>
      <c r="AD229" s="61">
        <f t="shared" si="35"/>
        <v>16.678400000000067</v>
      </c>
      <c r="AM229" s="9">
        <v>381.28</v>
      </c>
      <c r="AN229" s="9">
        <f t="shared" si="36"/>
        <v>381.28320000000002</v>
      </c>
      <c r="AO229" s="61">
        <f t="shared" si="40"/>
        <v>397.95840000000004</v>
      </c>
      <c r="AQ229" s="61">
        <f t="shared" si="41"/>
        <v>3.2000000000493856E-3</v>
      </c>
      <c r="AR229" s="61">
        <f t="shared" si="42"/>
        <v>16.675200000000018</v>
      </c>
      <c r="AS229" s="89">
        <f t="shared" si="37"/>
        <v>0.99097222222189885</v>
      </c>
      <c r="AT229" s="89">
        <f t="shared" si="43"/>
        <v>1.078472222223354</v>
      </c>
      <c r="AU229" s="89">
        <f t="shared" si="44"/>
        <v>8.7500000001455192E-2</v>
      </c>
    </row>
    <row r="230" spans="1:47" x14ac:dyDescent="0.2">
      <c r="A230" s="9" t="s">
        <v>2075</v>
      </c>
      <c r="B230" s="285">
        <f t="shared" si="38"/>
        <v>3</v>
      </c>
      <c r="C230" s="285"/>
      <c r="D230" s="16">
        <v>38784.521527777775</v>
      </c>
      <c r="E230" s="16">
        <v>38784.925000000003</v>
      </c>
      <c r="F230" s="19" t="s">
        <v>2705</v>
      </c>
      <c r="G230" s="325" t="s">
        <v>2706</v>
      </c>
      <c r="H230" s="9">
        <v>50</v>
      </c>
      <c r="N230" s="8">
        <v>514</v>
      </c>
      <c r="P230" s="317">
        <v>420</v>
      </c>
      <c r="R230" s="21">
        <v>38784.521527777775</v>
      </c>
      <c r="S230" s="21">
        <v>38784.925000000003</v>
      </c>
      <c r="T230">
        <v>5.9490999999999996</v>
      </c>
      <c r="U230">
        <v>144.55420000000001</v>
      </c>
      <c r="V230" s="94">
        <f t="shared" si="39"/>
        <v>514.00224000000003</v>
      </c>
      <c r="W230" s="103"/>
      <c r="X230" s="21">
        <v>38784.482638888891</v>
      </c>
      <c r="Y230" s="21">
        <v>38784.931250000001</v>
      </c>
      <c r="Z230" s="319">
        <v>7.2869000000000002</v>
      </c>
      <c r="AA230" s="319">
        <v>151.0609</v>
      </c>
      <c r="AB230" s="320">
        <f t="shared" si="34"/>
        <v>629.58816000000002</v>
      </c>
      <c r="AD230" s="61">
        <f t="shared" si="35"/>
        <v>115.58816000000002</v>
      </c>
      <c r="AM230" s="9">
        <v>514</v>
      </c>
      <c r="AN230" s="9">
        <f t="shared" si="36"/>
        <v>514.00224000000003</v>
      </c>
      <c r="AO230" s="61">
        <f t="shared" si="40"/>
        <v>629.58816000000002</v>
      </c>
      <c r="AQ230" s="61">
        <f t="shared" si="41"/>
        <v>2.2400000000288856E-3</v>
      </c>
      <c r="AR230" s="61">
        <f t="shared" si="42"/>
        <v>115.58591999999999</v>
      </c>
      <c r="AS230" s="89">
        <f t="shared" si="37"/>
        <v>0.40347222222771961</v>
      </c>
      <c r="AT230" s="89">
        <f t="shared" si="43"/>
        <v>0.44861111111094942</v>
      </c>
      <c r="AU230" s="89">
        <f t="shared" si="44"/>
        <v>4.5138888883229811E-2</v>
      </c>
    </row>
    <row r="231" spans="1:47" x14ac:dyDescent="0.2">
      <c r="B231" s="285">
        <f t="shared" si="38"/>
        <v>3</v>
      </c>
      <c r="C231" s="285"/>
      <c r="D231" s="16">
        <v>38784.938194444447</v>
      </c>
      <c r="E231" s="16">
        <v>38785.530555555553</v>
      </c>
      <c r="F231" s="19" t="s">
        <v>2707</v>
      </c>
      <c r="G231" s="325" t="s">
        <v>2708</v>
      </c>
      <c r="H231" s="9">
        <v>50</v>
      </c>
      <c r="N231" s="8">
        <v>1926.26</v>
      </c>
      <c r="P231" s="317">
        <v>22</v>
      </c>
      <c r="R231" s="21">
        <v>38784.938194444447</v>
      </c>
      <c r="S231" s="21">
        <v>38785.530555555553</v>
      </c>
      <c r="T231">
        <v>22.294699999999999</v>
      </c>
      <c r="U231">
        <v>158.58629999999999</v>
      </c>
      <c r="V231" s="94">
        <f t="shared" si="39"/>
        <v>1926.26208</v>
      </c>
      <c r="W231" s="103"/>
      <c r="X231" s="21">
        <v>38784.931250000001</v>
      </c>
      <c r="Y231" s="21">
        <v>38785.598611111112</v>
      </c>
      <c r="Z231" s="319">
        <v>23.826699999999999</v>
      </c>
      <c r="AA231" s="319">
        <v>158.58629999999999</v>
      </c>
      <c r="AB231" s="320">
        <f t="shared" si="34"/>
        <v>2058.6268799999998</v>
      </c>
      <c r="AD231" s="61">
        <f t="shared" si="35"/>
        <v>132.36687999999981</v>
      </c>
      <c r="AM231" s="9">
        <v>1926.26</v>
      </c>
      <c r="AN231" s="9">
        <f t="shared" si="36"/>
        <v>1926.26208</v>
      </c>
      <c r="AO231" s="61">
        <f t="shared" si="40"/>
        <v>2058.6268799999998</v>
      </c>
      <c r="AQ231" s="61">
        <f t="shared" si="41"/>
        <v>2.0799999999780994E-3</v>
      </c>
      <c r="AR231" s="61">
        <f t="shared" si="42"/>
        <v>132.36479999999983</v>
      </c>
      <c r="AS231" s="89">
        <f t="shared" si="37"/>
        <v>0.59236111110658385</v>
      </c>
      <c r="AT231" s="89">
        <f t="shared" si="43"/>
        <v>0.66736111111094942</v>
      </c>
      <c r="AU231" s="89">
        <f t="shared" si="44"/>
        <v>7.5000000004365575E-2</v>
      </c>
    </row>
    <row r="232" spans="1:47" x14ac:dyDescent="0.2">
      <c r="A232" s="9" t="s">
        <v>2075</v>
      </c>
      <c r="B232" s="285">
        <f t="shared" si="38"/>
        <v>3</v>
      </c>
      <c r="C232" s="285"/>
      <c r="D232" s="16">
        <v>38785.666666666664</v>
      </c>
      <c r="E232" s="16">
        <v>38786.179166666669</v>
      </c>
      <c r="F232" s="19" t="s">
        <v>2709</v>
      </c>
      <c r="G232" s="325" t="s">
        <v>2710</v>
      </c>
      <c r="H232" s="9">
        <v>50</v>
      </c>
      <c r="N232" s="8">
        <v>1096.82</v>
      </c>
      <c r="P232" s="317">
        <v>139</v>
      </c>
      <c r="R232" s="21">
        <v>38785.666666666664</v>
      </c>
      <c r="S232" s="21">
        <v>38786.179166666669</v>
      </c>
      <c r="T232">
        <v>12.694699999999999</v>
      </c>
      <c r="U232">
        <v>57.014600000000002</v>
      </c>
      <c r="V232" s="94">
        <f t="shared" si="39"/>
        <v>1096.8220799999999</v>
      </c>
      <c r="W232" s="103"/>
      <c r="X232" s="21">
        <v>38785.598611111112</v>
      </c>
      <c r="Y232" s="21">
        <v>38786.232638888891</v>
      </c>
      <c r="Z232" s="319">
        <v>13.813499999999999</v>
      </c>
      <c r="AA232" s="319">
        <v>57.014600000000002</v>
      </c>
      <c r="AB232" s="320">
        <f t="shared" si="34"/>
        <v>1193.4864</v>
      </c>
      <c r="AD232" s="61">
        <f t="shared" si="35"/>
        <v>96.666400000000067</v>
      </c>
      <c r="AM232" s="9">
        <v>1096.82</v>
      </c>
      <c r="AN232" s="9">
        <f t="shared" si="36"/>
        <v>1096.8220799999999</v>
      </c>
      <c r="AO232" s="61">
        <f t="shared" si="40"/>
        <v>1193.4864</v>
      </c>
      <c r="AQ232" s="61">
        <f t="shared" si="41"/>
        <v>2.0799999999780994E-3</v>
      </c>
      <c r="AR232" s="61">
        <f t="shared" si="42"/>
        <v>96.664320000000089</v>
      </c>
      <c r="AS232" s="89">
        <f t="shared" si="37"/>
        <v>0.51250000000436557</v>
      </c>
      <c r="AT232" s="89">
        <f t="shared" si="43"/>
        <v>0.63402777777810115</v>
      </c>
      <c r="AU232" s="89">
        <f t="shared" si="44"/>
        <v>0.12152777777373558</v>
      </c>
    </row>
    <row r="233" spans="1:47" x14ac:dyDescent="0.2">
      <c r="A233" s="9" t="s">
        <v>2075</v>
      </c>
      <c r="B233" s="285">
        <f t="shared" si="38"/>
        <v>3</v>
      </c>
      <c r="C233" s="285"/>
      <c r="D233" s="16">
        <v>38786.286111111112</v>
      </c>
      <c r="E233" s="16">
        <v>38788.495833333334</v>
      </c>
      <c r="F233" s="19" t="s">
        <v>2711</v>
      </c>
      <c r="G233" s="325" t="s">
        <v>2712</v>
      </c>
      <c r="H233" s="9">
        <v>50</v>
      </c>
      <c r="N233" s="8">
        <v>774.97</v>
      </c>
      <c r="P233" s="317">
        <v>186</v>
      </c>
      <c r="R233" s="21">
        <v>38786.286111111112</v>
      </c>
      <c r="S233" s="21">
        <v>38788.495833333334</v>
      </c>
      <c r="T233">
        <v>8.9695999999999998</v>
      </c>
      <c r="U233">
        <v>9.5</v>
      </c>
      <c r="V233" s="94">
        <f t="shared" si="39"/>
        <v>774.97343999999998</v>
      </c>
      <c r="W233" s="103"/>
      <c r="X233" s="21">
        <v>38786.232638888891</v>
      </c>
      <c r="Y233" s="21">
        <v>38788.677777777775</v>
      </c>
      <c r="Z233" s="319">
        <v>10.0077</v>
      </c>
      <c r="AA233" s="319">
        <v>11.472200000000001</v>
      </c>
      <c r="AB233" s="320">
        <f t="shared" si="34"/>
        <v>864.66528000000005</v>
      </c>
      <c r="AD233" s="61">
        <f t="shared" si="35"/>
        <v>89.695280000000025</v>
      </c>
      <c r="AM233" s="9">
        <v>774.97</v>
      </c>
      <c r="AN233" s="9">
        <f t="shared" si="36"/>
        <v>774.97343999999998</v>
      </c>
      <c r="AO233" s="61">
        <f t="shared" si="40"/>
        <v>864.66528000000005</v>
      </c>
      <c r="AQ233" s="61">
        <f t="shared" si="41"/>
        <v>3.4399999999550346E-3</v>
      </c>
      <c r="AR233" s="61">
        <f t="shared" si="42"/>
        <v>89.69184000000007</v>
      </c>
      <c r="AS233" s="89">
        <f t="shared" si="37"/>
        <v>2.2097222222218988</v>
      </c>
      <c r="AT233" s="89">
        <f t="shared" si="43"/>
        <v>2.445138888884685</v>
      </c>
      <c r="AU233" s="89">
        <f t="shared" si="44"/>
        <v>0.23541666666278616</v>
      </c>
    </row>
    <row r="234" spans="1:47" x14ac:dyDescent="0.2">
      <c r="A234" s="9" t="s">
        <v>2075</v>
      </c>
      <c r="B234" s="285">
        <f t="shared" si="38"/>
        <v>3</v>
      </c>
      <c r="C234" s="285"/>
      <c r="D234" s="16">
        <v>38788.86041666667</v>
      </c>
      <c r="E234" s="16">
        <v>38788.993055555555</v>
      </c>
      <c r="F234" s="19" t="s">
        <v>2713</v>
      </c>
      <c r="G234" s="325" t="s">
        <v>2714</v>
      </c>
      <c r="H234" s="9">
        <v>50</v>
      </c>
      <c r="N234" s="8">
        <v>744.17</v>
      </c>
      <c r="P234" s="317">
        <v>104</v>
      </c>
      <c r="R234" s="21">
        <v>38788.86041666667</v>
      </c>
      <c r="S234" s="21">
        <v>38788.993055555555</v>
      </c>
      <c r="T234">
        <v>8.6130999999999993</v>
      </c>
      <c r="U234">
        <v>204.7954</v>
      </c>
      <c r="V234" s="94">
        <f t="shared" si="39"/>
        <v>744.17183999999986</v>
      </c>
      <c r="W234" s="103"/>
      <c r="X234" s="21">
        <v>38788.677777777775</v>
      </c>
      <c r="Y234" s="21">
        <v>38789.002083333333</v>
      </c>
      <c r="Z234" s="319">
        <v>11.017200000000001</v>
      </c>
      <c r="AA234" s="319">
        <v>233.38390000000001</v>
      </c>
      <c r="AB234" s="320">
        <f t="shared" si="34"/>
        <v>951.88608000000011</v>
      </c>
      <c r="AD234" s="61">
        <f t="shared" si="35"/>
        <v>207.71608000000015</v>
      </c>
      <c r="AM234" s="9">
        <v>744.17</v>
      </c>
      <c r="AN234" s="9">
        <f t="shared" si="36"/>
        <v>744.17183999999986</v>
      </c>
      <c r="AO234" s="61">
        <f t="shared" si="40"/>
        <v>951.88608000000011</v>
      </c>
      <c r="AQ234" s="61">
        <f t="shared" si="41"/>
        <v>1.8399999999019201E-3</v>
      </c>
      <c r="AR234" s="61">
        <f t="shared" si="42"/>
        <v>207.71424000000025</v>
      </c>
      <c r="AS234" s="89">
        <f t="shared" si="37"/>
        <v>0.132638888884685</v>
      </c>
      <c r="AT234" s="89">
        <f t="shared" si="43"/>
        <v>0.3243055555576575</v>
      </c>
      <c r="AU234" s="89">
        <f t="shared" si="44"/>
        <v>0.1916666666729725</v>
      </c>
    </row>
    <row r="235" spans="1:47" x14ac:dyDescent="0.2">
      <c r="A235" s="9" t="s">
        <v>2075</v>
      </c>
      <c r="B235" s="285">
        <f t="shared" si="38"/>
        <v>3</v>
      </c>
      <c r="C235" s="285"/>
      <c r="D235" s="16">
        <v>38789.011111111111</v>
      </c>
      <c r="E235" s="16">
        <v>38790.815972222219</v>
      </c>
      <c r="F235" s="19" t="s">
        <v>2715</v>
      </c>
      <c r="G235" s="325" t="s">
        <v>2716</v>
      </c>
      <c r="H235" s="9">
        <v>50</v>
      </c>
      <c r="N235" s="8">
        <v>5277.79</v>
      </c>
      <c r="P235" s="317">
        <v>41</v>
      </c>
      <c r="R235" s="21">
        <v>38789.011111111111</v>
      </c>
      <c r="S235" s="21">
        <v>38790.815972222219</v>
      </c>
      <c r="T235">
        <v>61.085500000000003</v>
      </c>
      <c r="U235">
        <v>245.0394</v>
      </c>
      <c r="V235" s="94">
        <f t="shared" si="39"/>
        <v>5277.7871999999998</v>
      </c>
      <c r="W235" s="103"/>
      <c r="X235" s="21">
        <v>38789.002083333333</v>
      </c>
      <c r="Y235" s="21">
        <v>38791.229861111111</v>
      </c>
      <c r="Z235" s="319">
        <v>64.936800000000005</v>
      </c>
      <c r="AA235" s="319">
        <v>246.35069999999999</v>
      </c>
      <c r="AB235" s="320">
        <f t="shared" si="34"/>
        <v>5610.5395200000012</v>
      </c>
      <c r="AD235" s="61">
        <f t="shared" si="35"/>
        <v>332.74952000000121</v>
      </c>
      <c r="AM235" s="9">
        <v>5277.79</v>
      </c>
      <c r="AN235" s="9">
        <f t="shared" si="36"/>
        <v>5277.7871999999998</v>
      </c>
      <c r="AO235" s="61">
        <f t="shared" si="40"/>
        <v>5610.5395200000012</v>
      </c>
      <c r="AQ235" s="61">
        <f t="shared" si="41"/>
        <v>-2.8000000002066372E-3</v>
      </c>
      <c r="AR235" s="61">
        <f t="shared" si="42"/>
        <v>332.75232000000142</v>
      </c>
      <c r="AS235" s="89">
        <f t="shared" si="37"/>
        <v>1.804861111108039</v>
      </c>
      <c r="AT235" s="89">
        <f t="shared" si="43"/>
        <v>2.2277777777781012</v>
      </c>
      <c r="AU235" s="89">
        <f t="shared" si="44"/>
        <v>0.42291666667006211</v>
      </c>
    </row>
    <row r="236" spans="1:47" x14ac:dyDescent="0.2">
      <c r="A236" s="9" t="s">
        <v>2075</v>
      </c>
      <c r="B236" s="285">
        <f t="shared" si="38"/>
        <v>3</v>
      </c>
      <c r="C236" s="285"/>
      <c r="D236" s="16">
        <v>38791.643750000003</v>
      </c>
      <c r="E236" s="16">
        <v>38796.299305555556</v>
      </c>
      <c r="F236" s="19" t="s">
        <v>2717</v>
      </c>
      <c r="G236" s="325" t="s">
        <v>2718</v>
      </c>
      <c r="H236" s="9">
        <v>50</v>
      </c>
      <c r="N236" s="8">
        <v>1092.9000000000001</v>
      </c>
      <c r="P236" s="317">
        <v>505</v>
      </c>
      <c r="R236" s="21">
        <v>38791.643750000003</v>
      </c>
      <c r="S236" s="21">
        <v>38796.299305555556</v>
      </c>
      <c r="T236">
        <v>12.6493</v>
      </c>
      <c r="U236">
        <v>9.8168000000000006</v>
      </c>
      <c r="V236" s="94">
        <f t="shared" si="39"/>
        <v>1092.8995199999999</v>
      </c>
      <c r="W236" s="103"/>
      <c r="X236" s="21">
        <v>38791.229861111111</v>
      </c>
      <c r="Y236" s="21">
        <v>38796.442361111112</v>
      </c>
      <c r="Z236" s="319">
        <v>13.9429</v>
      </c>
      <c r="AA236" s="319">
        <v>9.8168000000000006</v>
      </c>
      <c r="AB236" s="320">
        <f t="shared" si="34"/>
        <v>1204.6665599999999</v>
      </c>
      <c r="AD236" s="61">
        <f t="shared" si="35"/>
        <v>111.7665599999998</v>
      </c>
      <c r="AM236" s="9">
        <v>1092.9000000000001</v>
      </c>
      <c r="AN236" s="9">
        <f t="shared" si="36"/>
        <v>1092.8995199999999</v>
      </c>
      <c r="AO236" s="61">
        <f t="shared" si="40"/>
        <v>1204.6665599999999</v>
      </c>
      <c r="AQ236" s="61">
        <f t="shared" si="41"/>
        <v>-4.8000000015235855E-4</v>
      </c>
      <c r="AR236" s="61">
        <f t="shared" si="42"/>
        <v>111.76703999999995</v>
      </c>
      <c r="AS236" s="89">
        <f t="shared" si="37"/>
        <v>4.6555555555532919</v>
      </c>
      <c r="AT236" s="89">
        <f t="shared" si="43"/>
        <v>5.2125000000014552</v>
      </c>
      <c r="AU236" s="89">
        <f t="shared" si="44"/>
        <v>0.55694444444816327</v>
      </c>
    </row>
    <row r="237" spans="1:47" x14ac:dyDescent="0.2">
      <c r="A237" s="9" t="s">
        <v>2075</v>
      </c>
      <c r="B237" s="285">
        <f t="shared" si="38"/>
        <v>3</v>
      </c>
      <c r="C237" s="285"/>
      <c r="D237" s="16">
        <v>38796.586111111108</v>
      </c>
      <c r="E237" s="16">
        <v>38804.53125</v>
      </c>
      <c r="F237" s="19" t="s">
        <v>2719</v>
      </c>
      <c r="G237" s="325" t="s">
        <v>2720</v>
      </c>
      <c r="H237" s="9">
        <v>50</v>
      </c>
      <c r="N237" s="8">
        <v>1002.23</v>
      </c>
      <c r="P237" s="317">
        <v>168</v>
      </c>
      <c r="R237" s="21">
        <v>38796.586111111108</v>
      </c>
      <c r="S237" s="21">
        <v>38804.53125</v>
      </c>
      <c r="T237">
        <v>11.5999</v>
      </c>
      <c r="U237">
        <v>2.1484000000000001</v>
      </c>
      <c r="V237" s="94">
        <f t="shared" si="39"/>
        <v>1002.23136</v>
      </c>
      <c r="W237" s="103"/>
      <c r="X237" s="21">
        <v>38796.442361111112</v>
      </c>
      <c r="Y237" s="21">
        <v>38804.750694444447</v>
      </c>
      <c r="Z237" s="319">
        <v>12.14</v>
      </c>
      <c r="AA237" s="319">
        <v>2.1484000000000001</v>
      </c>
      <c r="AB237" s="320">
        <f t="shared" si="34"/>
        <v>1048.8960000000002</v>
      </c>
      <c r="AD237" s="61">
        <f t="shared" si="35"/>
        <v>46.666000000000167</v>
      </c>
      <c r="AM237" s="9">
        <v>1002.23</v>
      </c>
      <c r="AN237" s="9">
        <f t="shared" si="36"/>
        <v>1002.23136</v>
      </c>
      <c r="AO237" s="61">
        <f t="shared" si="40"/>
        <v>1048.8960000000002</v>
      </c>
      <c r="AQ237" s="61">
        <f t="shared" si="41"/>
        <v>1.3599999999769352E-3</v>
      </c>
      <c r="AR237" s="61">
        <f t="shared" si="42"/>
        <v>46.66464000000019</v>
      </c>
      <c r="AS237" s="89">
        <f t="shared" si="37"/>
        <v>7.945138888891961</v>
      </c>
      <c r="AT237" s="89">
        <f t="shared" si="43"/>
        <v>8.3083333333343035</v>
      </c>
      <c r="AU237" s="89">
        <f t="shared" si="44"/>
        <v>0.3631944444423425</v>
      </c>
    </row>
    <row r="238" spans="1:47" x14ac:dyDescent="0.2">
      <c r="B238" s="285">
        <f t="shared" si="38"/>
        <v>3</v>
      </c>
      <c r="C238" s="285"/>
      <c r="D238" s="16">
        <v>38804.970833333333</v>
      </c>
      <c r="E238" s="16">
        <v>38808.922222222223</v>
      </c>
      <c r="F238" s="19" t="s">
        <v>2721</v>
      </c>
      <c r="G238" s="325" t="s">
        <v>2722</v>
      </c>
      <c r="H238" s="9">
        <v>50</v>
      </c>
      <c r="N238" s="8">
        <v>483.5</v>
      </c>
      <c r="P238" s="317">
        <v>595</v>
      </c>
      <c r="R238" s="21">
        <v>38804.970833333333</v>
      </c>
      <c r="S238" s="21">
        <v>38808.922222222223</v>
      </c>
      <c r="T238">
        <v>5.5960999999999999</v>
      </c>
      <c r="U238">
        <v>7.7828999999999997</v>
      </c>
      <c r="V238" s="94">
        <f t="shared" si="39"/>
        <v>483.50304</v>
      </c>
      <c r="W238" s="103"/>
      <c r="X238" s="21">
        <v>38804.750694444447</v>
      </c>
      <c r="Y238" s="21">
        <v>38809.116666666669</v>
      </c>
      <c r="Z238" s="319">
        <v>6.0480999999999998</v>
      </c>
      <c r="AA238" s="319">
        <v>7.7828999999999997</v>
      </c>
      <c r="AB238" s="320">
        <f t="shared" si="34"/>
        <v>522.55583999999988</v>
      </c>
      <c r="AD238" s="61">
        <f t="shared" si="35"/>
        <v>39.055839999999876</v>
      </c>
      <c r="AM238" s="9">
        <v>483.5</v>
      </c>
      <c r="AN238" s="9">
        <f t="shared" si="36"/>
        <v>483.50304</v>
      </c>
      <c r="AO238" s="61">
        <f t="shared" si="40"/>
        <v>522.55583999999988</v>
      </c>
      <c r="AQ238" s="61">
        <f t="shared" si="41"/>
        <v>3.0399999999985994E-3</v>
      </c>
      <c r="AR238" s="61">
        <f t="shared" si="42"/>
        <v>39.052799999999877</v>
      </c>
      <c r="AS238" s="89">
        <f t="shared" si="37"/>
        <v>3.9513888888905058</v>
      </c>
      <c r="AT238" s="89">
        <f t="shared" si="43"/>
        <v>4.3659722222218988</v>
      </c>
      <c r="AU238" s="89">
        <f t="shared" si="44"/>
        <v>0.41458333333139308</v>
      </c>
    </row>
    <row r="239" spans="1:47" x14ac:dyDescent="0.2">
      <c r="B239" s="285">
        <f t="shared" si="38"/>
        <v>4</v>
      </c>
      <c r="C239" s="285"/>
      <c r="D239" s="16">
        <v>38809.311805555553</v>
      </c>
      <c r="E239" s="16">
        <v>38809.681250000001</v>
      </c>
      <c r="F239" s="19" t="s">
        <v>2723</v>
      </c>
      <c r="G239" s="325" t="s">
        <v>2724</v>
      </c>
      <c r="H239" s="9">
        <v>50</v>
      </c>
      <c r="N239" s="8">
        <v>175.6</v>
      </c>
      <c r="P239" s="317">
        <v>221.6</v>
      </c>
      <c r="R239" s="21">
        <v>38809.311805555553</v>
      </c>
      <c r="S239" s="21">
        <v>38809.681250000001</v>
      </c>
      <c r="T239">
        <v>2.0324</v>
      </c>
      <c r="U239">
        <v>21.920400000000001</v>
      </c>
      <c r="V239" s="94">
        <f t="shared" si="39"/>
        <v>175.59936000000002</v>
      </c>
      <c r="W239" s="103"/>
      <c r="X239" s="21">
        <v>38809.116666666669</v>
      </c>
      <c r="Y239" s="21">
        <v>38809.713888888888</v>
      </c>
      <c r="Z239" s="319">
        <v>2.4971000000000001</v>
      </c>
      <c r="AA239" s="319">
        <v>21.920400000000001</v>
      </c>
      <c r="AB239" s="320">
        <f t="shared" si="34"/>
        <v>215.74943999999999</v>
      </c>
      <c r="AD239" s="61">
        <f t="shared" si="35"/>
        <v>40.149439999999998</v>
      </c>
      <c r="AM239" s="9">
        <v>175.6</v>
      </c>
      <c r="AN239" s="9">
        <f t="shared" si="36"/>
        <v>175.59936000000002</v>
      </c>
      <c r="AO239" s="61">
        <f t="shared" si="40"/>
        <v>215.74943999999999</v>
      </c>
      <c r="AQ239" s="61">
        <f t="shared" si="41"/>
        <v>-6.3999999997577106E-4</v>
      </c>
      <c r="AR239" s="61">
        <f t="shared" si="42"/>
        <v>40.150079999999974</v>
      </c>
      <c r="AS239" s="89">
        <f t="shared" si="37"/>
        <v>0.36944444444816327</v>
      </c>
      <c r="AT239" s="89">
        <f t="shared" si="43"/>
        <v>0.59722222221898846</v>
      </c>
      <c r="AU239" s="89">
        <f t="shared" si="44"/>
        <v>0.2277777777708252</v>
      </c>
    </row>
    <row r="240" spans="1:47" x14ac:dyDescent="0.2">
      <c r="B240" s="285">
        <f t="shared" si="38"/>
        <v>4</v>
      </c>
      <c r="C240" s="285"/>
      <c r="D240" s="16">
        <v>38809.746527777781</v>
      </c>
      <c r="E240" s="16">
        <v>38812.46597222222</v>
      </c>
      <c r="F240" s="19" t="s">
        <v>2725</v>
      </c>
      <c r="G240" s="325" t="s">
        <v>2726</v>
      </c>
      <c r="H240" s="9">
        <v>50</v>
      </c>
      <c r="N240" s="8">
        <v>3063.29</v>
      </c>
      <c r="P240" s="317">
        <v>86</v>
      </c>
      <c r="R240" s="21">
        <v>38809.746527777781</v>
      </c>
      <c r="S240" s="21">
        <v>38812.46597222222</v>
      </c>
      <c r="T240">
        <v>35.454799999999999</v>
      </c>
      <c r="U240">
        <v>76.608099999999993</v>
      </c>
      <c r="V240" s="94">
        <f t="shared" si="39"/>
        <v>3063.2947199999999</v>
      </c>
      <c r="W240" s="103"/>
      <c r="X240" s="21">
        <v>38809.713888888888</v>
      </c>
      <c r="Y240" s="21">
        <v>38812.576388888891</v>
      </c>
      <c r="Z240" s="319">
        <v>35.930799999999998</v>
      </c>
      <c r="AA240" s="319">
        <v>76.608099999999993</v>
      </c>
      <c r="AB240" s="320">
        <f t="shared" si="34"/>
        <v>3104.42112</v>
      </c>
      <c r="AD240" s="61">
        <f t="shared" si="35"/>
        <v>41.13112000000001</v>
      </c>
      <c r="AM240" s="9">
        <v>3063.29</v>
      </c>
      <c r="AN240" s="9">
        <f t="shared" si="36"/>
        <v>3063.2947199999999</v>
      </c>
      <c r="AO240" s="61">
        <f t="shared" si="40"/>
        <v>3104.42112</v>
      </c>
      <c r="AQ240" s="61">
        <f t="shared" si="41"/>
        <v>4.7199999999065767E-3</v>
      </c>
      <c r="AR240" s="61">
        <f t="shared" si="42"/>
        <v>41.126400000000103</v>
      </c>
      <c r="AS240" s="89">
        <f t="shared" si="37"/>
        <v>2.7194444444394321</v>
      </c>
      <c r="AT240" s="89">
        <f t="shared" si="43"/>
        <v>2.8625000000029104</v>
      </c>
      <c r="AU240" s="89">
        <f t="shared" si="44"/>
        <v>0.14305555556347826</v>
      </c>
    </row>
    <row r="241" spans="1:51" x14ac:dyDescent="0.2">
      <c r="B241" s="285">
        <f t="shared" si="38"/>
        <v>4</v>
      </c>
      <c r="C241" s="285"/>
      <c r="D241" s="16">
        <v>38812.6875</v>
      </c>
      <c r="E241" s="16">
        <v>38819.651388888888</v>
      </c>
      <c r="F241" s="19" t="s">
        <v>2727</v>
      </c>
      <c r="G241" s="325" t="s">
        <v>2728</v>
      </c>
      <c r="H241" s="9">
        <v>50</v>
      </c>
      <c r="N241" s="8">
        <v>4443.71</v>
      </c>
      <c r="P241" s="317">
        <v>73</v>
      </c>
      <c r="R241" s="21">
        <v>38812.6875</v>
      </c>
      <c r="S241" s="21">
        <v>38819.561111111114</v>
      </c>
      <c r="T241">
        <v>51.177799999999998</v>
      </c>
      <c r="U241">
        <v>113.9584</v>
      </c>
      <c r="V241" s="94">
        <f t="shared" si="39"/>
        <v>4421.7619199999999</v>
      </c>
      <c r="W241" s="103"/>
      <c r="X241" s="21">
        <v>38812.576388888891</v>
      </c>
      <c r="Y241" s="21">
        <v>38820.027083333334</v>
      </c>
      <c r="Z241" s="319">
        <v>52.388800000000003</v>
      </c>
      <c r="AA241" s="319">
        <v>113.9584</v>
      </c>
      <c r="AB241" s="320">
        <f t="shared" si="34"/>
        <v>4526.3923199999999</v>
      </c>
      <c r="AD241" s="61">
        <f t="shared" si="35"/>
        <v>82.682319999999891</v>
      </c>
      <c r="AM241" s="9">
        <v>4443.71</v>
      </c>
      <c r="AN241" s="9">
        <f t="shared" si="36"/>
        <v>4421.7619199999999</v>
      </c>
      <c r="AO241" s="61">
        <f t="shared" si="40"/>
        <v>4526.3923199999999</v>
      </c>
      <c r="AQ241" s="63">
        <f t="shared" si="41"/>
        <v>-21.948080000000118</v>
      </c>
      <c r="AR241" s="61">
        <f t="shared" si="42"/>
        <v>104.63040000000001</v>
      </c>
      <c r="AS241" s="89">
        <f t="shared" si="37"/>
        <v>6.8736111111138598</v>
      </c>
      <c r="AT241" s="89">
        <f t="shared" si="43"/>
        <v>7.4506944444437977</v>
      </c>
      <c r="AU241" s="89">
        <f t="shared" si="44"/>
        <v>0.57708333332993789</v>
      </c>
    </row>
    <row r="242" spans="1:51" x14ac:dyDescent="0.2">
      <c r="B242" s="285">
        <f t="shared" si="38"/>
        <v>1</v>
      </c>
      <c r="C242" s="285"/>
      <c r="R242" s="21">
        <v>38820.493055555555</v>
      </c>
      <c r="S242" s="21">
        <v>38827.090277777781</v>
      </c>
      <c r="T242">
        <v>12.582000000000001</v>
      </c>
      <c r="U242">
        <v>43.4236</v>
      </c>
      <c r="V242" s="94">
        <f t="shared" si="39"/>
        <v>1087.0848000000001</v>
      </c>
      <c r="W242" s="103"/>
      <c r="X242" s="21">
        <v>38820.027083333334</v>
      </c>
      <c r="Y242" s="21">
        <v>38827.208333333336</v>
      </c>
      <c r="Z242" s="319">
        <v>17.404299999999999</v>
      </c>
      <c r="AA242" s="319">
        <v>59.956499999999998</v>
      </c>
      <c r="AB242" s="320">
        <f t="shared" si="34"/>
        <v>1503.73152</v>
      </c>
      <c r="AD242" s="61">
        <f t="shared" si="35"/>
        <v>1503.73152</v>
      </c>
      <c r="AN242" s="9">
        <f t="shared" si="36"/>
        <v>1087.0848000000001</v>
      </c>
      <c r="AO242" s="61">
        <f t="shared" si="40"/>
        <v>1503.73152</v>
      </c>
      <c r="AQ242" s="61"/>
      <c r="AR242" s="61">
        <f t="shared" si="42"/>
        <v>416.64671999999996</v>
      </c>
      <c r="AS242" s="89">
        <f t="shared" si="37"/>
        <v>6.5972222222262644</v>
      </c>
      <c r="AT242" s="89">
        <f t="shared" si="43"/>
        <v>7.1812500000014552</v>
      </c>
      <c r="AU242" s="89">
        <f t="shared" si="44"/>
        <v>0.58402777777519077</v>
      </c>
    </row>
    <row r="243" spans="1:51" x14ac:dyDescent="0.2">
      <c r="B243" s="285">
        <f t="shared" si="38"/>
        <v>1</v>
      </c>
      <c r="C243" s="285"/>
      <c r="R243" s="21">
        <v>38827.32708333333</v>
      </c>
      <c r="S243" s="21">
        <v>38839.6875</v>
      </c>
      <c r="T243">
        <v>34.241700000000002</v>
      </c>
      <c r="U243">
        <v>42.034599999999998</v>
      </c>
      <c r="V243" s="94">
        <f t="shared" si="39"/>
        <v>2958.48288</v>
      </c>
      <c r="W243" s="103"/>
      <c r="X243" s="21">
        <v>38827.208333333336</v>
      </c>
      <c r="Y243" s="21">
        <v>38839.6875</v>
      </c>
      <c r="Z243" s="319">
        <v>35.8904</v>
      </c>
      <c r="AA243" s="319">
        <v>42.034599999999998</v>
      </c>
      <c r="AB243" s="320">
        <f t="shared" si="34"/>
        <v>3100.9305600000002</v>
      </c>
      <c r="AD243" s="61">
        <f t="shared" si="35"/>
        <v>3100.9305600000002</v>
      </c>
      <c r="AN243" s="9">
        <f t="shared" si="36"/>
        <v>2958.48288</v>
      </c>
      <c r="AO243" s="61">
        <f t="shared" si="40"/>
        <v>3100.9305600000002</v>
      </c>
      <c r="AQ243" s="61"/>
      <c r="AR243" s="61">
        <f t="shared" si="42"/>
        <v>142.44768000000022</v>
      </c>
      <c r="AS243" s="89">
        <f t="shared" si="37"/>
        <v>12.360416666670062</v>
      </c>
      <c r="AT243" s="89">
        <f t="shared" si="43"/>
        <v>12.479166666664241</v>
      </c>
      <c r="AU243" s="89">
        <f t="shared" si="44"/>
        <v>0.11874999999417923</v>
      </c>
    </row>
    <row r="244" spans="1:51" x14ac:dyDescent="0.2">
      <c r="B244" s="285">
        <f t="shared" si="38"/>
        <v>1</v>
      </c>
      <c r="C244" s="285"/>
      <c r="V244" s="94"/>
      <c r="W244" s="94"/>
      <c r="AB244" s="320">
        <f t="shared" si="34"/>
        <v>0</v>
      </c>
      <c r="AD244" s="61">
        <f t="shared" si="35"/>
        <v>0</v>
      </c>
      <c r="AN244" s="9">
        <f t="shared" si="36"/>
        <v>0</v>
      </c>
      <c r="AO244" s="61">
        <f t="shared" si="40"/>
        <v>0</v>
      </c>
      <c r="AQ244" s="61">
        <f t="shared" si="41"/>
        <v>0</v>
      </c>
      <c r="AR244" s="61">
        <f t="shared" si="42"/>
        <v>0</v>
      </c>
      <c r="AS244" s="89">
        <f t="shared" si="37"/>
        <v>0</v>
      </c>
      <c r="AT244" s="89">
        <f t="shared" ref="AT244:AT247" si="45">Y244-X244</f>
        <v>0</v>
      </c>
      <c r="AU244" s="89">
        <f t="shared" si="44"/>
        <v>0</v>
      </c>
    </row>
    <row r="245" spans="1:51" x14ac:dyDescent="0.2">
      <c r="B245" s="285">
        <f t="shared" si="38"/>
        <v>1</v>
      </c>
      <c r="C245" s="285"/>
      <c r="D245" s="16"/>
      <c r="E245" s="16"/>
      <c r="V245" s="94"/>
      <c r="W245" s="94"/>
      <c r="AB245" s="320">
        <f t="shared" si="34"/>
        <v>0</v>
      </c>
      <c r="AD245" s="61">
        <f t="shared" si="35"/>
        <v>0</v>
      </c>
      <c r="AN245" s="9">
        <f t="shared" si="36"/>
        <v>0</v>
      </c>
      <c r="AO245" s="61">
        <f t="shared" si="40"/>
        <v>0</v>
      </c>
      <c r="AQ245" s="61">
        <f t="shared" si="41"/>
        <v>0</v>
      </c>
      <c r="AR245" s="61">
        <f t="shared" si="42"/>
        <v>0</v>
      </c>
      <c r="AS245" s="89">
        <f t="shared" si="37"/>
        <v>0</v>
      </c>
      <c r="AT245" s="89">
        <f t="shared" si="45"/>
        <v>0</v>
      </c>
      <c r="AU245" s="89">
        <f t="shared" si="44"/>
        <v>0</v>
      </c>
    </row>
    <row r="246" spans="1:51" x14ac:dyDescent="0.2">
      <c r="B246" s="285">
        <f t="shared" si="38"/>
        <v>1</v>
      </c>
      <c r="C246" s="285"/>
      <c r="D246" s="16"/>
      <c r="E246" s="16"/>
      <c r="V246" s="101"/>
      <c r="W246" s="105"/>
      <c r="X246" s="21"/>
      <c r="Y246" s="21"/>
      <c r="Z246" s="319"/>
      <c r="AA246" s="319"/>
      <c r="AB246" s="320">
        <f t="shared" si="34"/>
        <v>0</v>
      </c>
      <c r="AD246" s="61">
        <f t="shared" si="35"/>
        <v>0</v>
      </c>
      <c r="AN246" s="9">
        <f t="shared" si="36"/>
        <v>0</v>
      </c>
      <c r="AO246" s="61">
        <f t="shared" si="40"/>
        <v>0</v>
      </c>
      <c r="AQ246" s="61">
        <f t="shared" si="41"/>
        <v>0</v>
      </c>
      <c r="AR246" s="61">
        <f t="shared" si="42"/>
        <v>0</v>
      </c>
      <c r="AS246" s="89">
        <f t="shared" si="37"/>
        <v>0</v>
      </c>
      <c r="AT246" s="89">
        <f t="shared" si="45"/>
        <v>0</v>
      </c>
      <c r="AU246" s="89">
        <f t="shared" si="44"/>
        <v>0</v>
      </c>
    </row>
    <row r="247" spans="1:51" x14ac:dyDescent="0.2">
      <c r="B247" s="285">
        <f t="shared" si="38"/>
        <v>1</v>
      </c>
      <c r="C247" s="285"/>
      <c r="F247" s="9"/>
      <c r="V247" s="94"/>
      <c r="W247" s="94"/>
      <c r="AB247" s="320">
        <f t="shared" si="34"/>
        <v>0</v>
      </c>
      <c r="AD247" s="61">
        <f t="shared" si="35"/>
        <v>0</v>
      </c>
      <c r="AN247" s="9">
        <f t="shared" si="36"/>
        <v>0</v>
      </c>
      <c r="AO247" s="61">
        <f t="shared" si="40"/>
        <v>0</v>
      </c>
      <c r="AQ247" s="61">
        <f t="shared" si="41"/>
        <v>0</v>
      </c>
      <c r="AR247" s="61">
        <f t="shared" si="42"/>
        <v>0</v>
      </c>
      <c r="AS247" s="89">
        <f t="shared" si="37"/>
        <v>0</v>
      </c>
      <c r="AT247" s="89">
        <f t="shared" si="45"/>
        <v>0</v>
      </c>
      <c r="AU247" s="89">
        <f t="shared" si="44"/>
        <v>0</v>
      </c>
      <c r="AV247" s="85"/>
      <c r="AW247" s="2"/>
      <c r="AX247" s="2"/>
      <c r="AY247" s="2"/>
    </row>
    <row r="248" spans="1:51" x14ac:dyDescent="0.2">
      <c r="A248" s="9" t="s">
        <v>2075</v>
      </c>
      <c r="B248" s="285">
        <f t="shared" si="38"/>
        <v>11</v>
      </c>
      <c r="C248" s="285"/>
      <c r="D248" s="16">
        <v>39050.958333333336</v>
      </c>
      <c r="E248" s="16">
        <v>39051.614583333336</v>
      </c>
      <c r="F248" s="19" t="s">
        <v>2729</v>
      </c>
      <c r="G248" s="325" t="s">
        <v>2730</v>
      </c>
      <c r="H248" s="9">
        <v>50</v>
      </c>
      <c r="N248" s="8">
        <v>1358</v>
      </c>
      <c r="P248" s="317">
        <v>26.9</v>
      </c>
      <c r="R248" s="21">
        <v>39050.958333333336</v>
      </c>
      <c r="S248" s="21">
        <v>39051.621527777781</v>
      </c>
      <c r="T248">
        <v>15.7209</v>
      </c>
      <c r="U248">
        <v>71.686000000000007</v>
      </c>
      <c r="V248" s="50">
        <f>T248*60*60*24/1000</f>
        <v>1358.28576</v>
      </c>
      <c r="W248" s="50"/>
      <c r="X248" s="21">
        <v>39050.958333333336</v>
      </c>
      <c r="Y248" s="21">
        <v>39051.635416666664</v>
      </c>
      <c r="Z248" s="319">
        <v>15.8088</v>
      </c>
      <c r="AA248" s="319">
        <v>71.686000000000007</v>
      </c>
      <c r="AB248" s="320">
        <f t="shared" si="34"/>
        <v>1365.88032</v>
      </c>
      <c r="AD248" s="61">
        <f t="shared" si="35"/>
        <v>7.8803199999999833</v>
      </c>
      <c r="AM248" s="9">
        <v>1358</v>
      </c>
      <c r="AN248" s="9">
        <f t="shared" si="36"/>
        <v>1358.28576</v>
      </c>
      <c r="AO248" s="61">
        <f t="shared" si="40"/>
        <v>1365.88032</v>
      </c>
      <c r="AQ248" s="91">
        <f t="shared" si="41"/>
        <v>0.28575999999998203</v>
      </c>
      <c r="AR248" s="61">
        <f t="shared" si="42"/>
        <v>7.5945600000000013</v>
      </c>
      <c r="AS248" s="89">
        <f t="shared" si="37"/>
        <v>0.66319444444525288</v>
      </c>
      <c r="AT248" s="89">
        <f t="shared" ref="AT248:AT263" si="46">Y248-X248</f>
        <v>0.67708333332848269</v>
      </c>
      <c r="AU248" s="89">
        <f t="shared" si="44"/>
        <v>1.3888888883229811E-2</v>
      </c>
      <c r="AV248" s="45"/>
      <c r="AW248"/>
      <c r="AX248"/>
      <c r="AY248"/>
    </row>
    <row r="249" spans="1:51" x14ac:dyDescent="0.2">
      <c r="A249" s="9" t="s">
        <v>2075</v>
      </c>
      <c r="B249" s="285">
        <f t="shared" si="38"/>
        <v>11</v>
      </c>
      <c r="C249" s="285"/>
      <c r="D249" s="16">
        <v>39051.649305555555</v>
      </c>
      <c r="E249" s="16">
        <v>39051.892361111109</v>
      </c>
      <c r="F249" s="19" t="s">
        <v>2731</v>
      </c>
      <c r="G249" s="325" t="s">
        <v>2732</v>
      </c>
      <c r="H249" s="9">
        <v>50</v>
      </c>
      <c r="N249" s="8">
        <v>84.8</v>
      </c>
      <c r="P249" s="317">
        <v>39.6</v>
      </c>
      <c r="R249" s="21">
        <v>39051.649305555555</v>
      </c>
      <c r="S249" s="21">
        <v>39051.892361111109</v>
      </c>
      <c r="T249">
        <v>0.98199999999999998</v>
      </c>
      <c r="U249">
        <v>4.9444999999999997</v>
      </c>
      <c r="V249" s="50">
        <f t="shared" ref="V249:V312" si="47">T249*60*60*24/1000</f>
        <v>84.844800000000006</v>
      </c>
      <c r="W249" s="50"/>
      <c r="X249" s="21">
        <v>39051.635416666664</v>
      </c>
      <c r="Y249" s="21">
        <v>39051.914583333331</v>
      </c>
      <c r="Z249" s="319">
        <v>1.1204000000000001</v>
      </c>
      <c r="AA249" s="319">
        <v>4.9444999999999997</v>
      </c>
      <c r="AB249" s="320">
        <f t="shared" si="34"/>
        <v>96.80256</v>
      </c>
      <c r="AD249" s="61">
        <f t="shared" si="35"/>
        <v>12.002560000000003</v>
      </c>
      <c r="AM249" s="9">
        <v>84.8</v>
      </c>
      <c r="AN249" s="9">
        <f t="shared" si="36"/>
        <v>84.844800000000006</v>
      </c>
      <c r="AO249" s="61">
        <f t="shared" si="40"/>
        <v>96.80256</v>
      </c>
      <c r="AQ249" s="91">
        <f t="shared" si="41"/>
        <v>4.4800000000009277E-2</v>
      </c>
      <c r="AR249" s="61">
        <f t="shared" si="42"/>
        <v>11.957759999999993</v>
      </c>
      <c r="AS249" s="89">
        <f t="shared" si="37"/>
        <v>0.24305555555474712</v>
      </c>
      <c r="AT249" s="89">
        <f t="shared" si="46"/>
        <v>0.27916666666715173</v>
      </c>
      <c r="AU249" s="89">
        <f t="shared" si="44"/>
        <v>3.6111111112404615E-2</v>
      </c>
      <c r="AV249" s="45"/>
      <c r="AW249"/>
      <c r="AX249"/>
      <c r="AY249"/>
    </row>
    <row r="250" spans="1:51" x14ac:dyDescent="0.2">
      <c r="A250" s="9" t="s">
        <v>2075</v>
      </c>
      <c r="B250" s="285">
        <f t="shared" si="38"/>
        <v>11</v>
      </c>
      <c r="C250" s="285"/>
      <c r="D250" s="16">
        <v>39051.9375</v>
      </c>
      <c r="E250" s="16">
        <v>39052.538194444445</v>
      </c>
      <c r="F250" s="19" t="s">
        <v>2733</v>
      </c>
      <c r="G250" s="325" t="s">
        <v>2734</v>
      </c>
      <c r="H250" s="9">
        <v>50</v>
      </c>
      <c r="N250" s="8">
        <v>137.6</v>
      </c>
      <c r="P250" s="317">
        <v>27.6</v>
      </c>
      <c r="R250" s="21">
        <v>39051.9375</v>
      </c>
      <c r="S250" s="21">
        <v>39052.538194444445</v>
      </c>
      <c r="T250">
        <v>1.5929</v>
      </c>
      <c r="U250">
        <v>3.3010000000000002</v>
      </c>
      <c r="V250" s="50">
        <f t="shared" si="47"/>
        <v>137.62655999999998</v>
      </c>
      <c r="W250" s="50"/>
      <c r="X250" s="21">
        <v>39051.914583333331</v>
      </c>
      <c r="Y250" s="21">
        <v>39052.569444444445</v>
      </c>
      <c r="Z250" s="319">
        <v>1.7341</v>
      </c>
      <c r="AA250" s="319">
        <v>3.3010000000000002</v>
      </c>
      <c r="AB250" s="320">
        <f t="shared" ref="AB250" si="48">Z250*60*60*24/1000</f>
        <v>149.82623999999998</v>
      </c>
      <c r="AD250" s="61">
        <f t="shared" si="35"/>
        <v>12.22623999999999</v>
      </c>
      <c r="AM250" s="9">
        <v>137.6</v>
      </c>
      <c r="AN250" s="9">
        <f t="shared" si="36"/>
        <v>137.62655999999998</v>
      </c>
      <c r="AO250" s="61">
        <f t="shared" si="40"/>
        <v>149.82623999999998</v>
      </c>
      <c r="AQ250" s="91">
        <f t="shared" si="41"/>
        <v>2.6559999999989259E-2</v>
      </c>
      <c r="AR250" s="61">
        <f t="shared" si="42"/>
        <v>12.199680000000001</v>
      </c>
      <c r="AS250" s="89">
        <f t="shared" si="37"/>
        <v>0.60069444444525288</v>
      </c>
      <c r="AT250" s="89">
        <f t="shared" si="46"/>
        <v>0.65486111111385981</v>
      </c>
      <c r="AU250" s="89">
        <f t="shared" si="44"/>
        <v>5.4166666668606922E-2</v>
      </c>
      <c r="AV250" s="45"/>
      <c r="AW250"/>
      <c r="AX250"/>
      <c r="AY250"/>
    </row>
    <row r="251" spans="1:51" x14ac:dyDescent="0.2">
      <c r="A251" s="9" t="s">
        <v>2075</v>
      </c>
      <c r="B251" s="285">
        <f t="shared" si="38"/>
        <v>12</v>
      </c>
      <c r="C251" s="285"/>
      <c r="D251" s="16">
        <v>39052.600694444445</v>
      </c>
      <c r="E251" s="16">
        <v>39053.104166666664</v>
      </c>
      <c r="F251" s="19" t="s">
        <v>2737</v>
      </c>
      <c r="G251" s="325" t="s">
        <v>2738</v>
      </c>
      <c r="H251" s="9">
        <v>50</v>
      </c>
      <c r="N251" s="8">
        <v>92</v>
      </c>
      <c r="P251" s="317">
        <v>706</v>
      </c>
      <c r="R251" s="21">
        <v>39052.600694444445</v>
      </c>
      <c r="S251" s="21">
        <v>39053.104166666664</v>
      </c>
      <c r="T251">
        <v>1.0652999999999999</v>
      </c>
      <c r="U251">
        <v>2.3782000000000001</v>
      </c>
      <c r="V251" s="50">
        <f t="shared" si="47"/>
        <v>92.04191999999999</v>
      </c>
      <c r="W251" s="50"/>
      <c r="X251" s="21">
        <v>39052.569444444445</v>
      </c>
      <c r="Y251" s="21">
        <v>39053.142361111109</v>
      </c>
      <c r="Z251" s="319">
        <v>1.2149000000000001</v>
      </c>
      <c r="AA251" s="319">
        <v>2.3782000000000001</v>
      </c>
      <c r="AB251" s="320">
        <f t="shared" si="34"/>
        <v>104.96736000000001</v>
      </c>
      <c r="AD251" s="61">
        <f t="shared" si="35"/>
        <v>12.967360000000014</v>
      </c>
      <c r="AM251" s="9">
        <v>92</v>
      </c>
      <c r="AN251" s="9">
        <f t="shared" si="36"/>
        <v>92.04191999999999</v>
      </c>
      <c r="AO251" s="61">
        <f t="shared" si="40"/>
        <v>104.96736000000001</v>
      </c>
      <c r="AQ251" s="91">
        <f t="shared" si="41"/>
        <v>4.1919999999990409E-2</v>
      </c>
      <c r="AR251" s="61">
        <f t="shared" si="42"/>
        <v>12.925440000000023</v>
      </c>
      <c r="AS251" s="89">
        <f t="shared" si="37"/>
        <v>0.50347222221898846</v>
      </c>
      <c r="AT251" s="89">
        <f t="shared" si="46"/>
        <v>0.57291666666424135</v>
      </c>
      <c r="AU251" s="89">
        <f t="shared" si="44"/>
        <v>6.9444444445252884E-2</v>
      </c>
      <c r="AV251" s="45"/>
      <c r="AW251"/>
      <c r="AX251"/>
      <c r="AY251"/>
    </row>
    <row r="252" spans="1:51" x14ac:dyDescent="0.2">
      <c r="A252" s="9" t="s">
        <v>2075</v>
      </c>
      <c r="B252" s="285">
        <f t="shared" si="38"/>
        <v>12</v>
      </c>
      <c r="C252" s="285"/>
      <c r="D252" s="16">
        <v>39053.180555555555</v>
      </c>
      <c r="E252" s="16">
        <v>39053.697916666664</v>
      </c>
      <c r="F252" s="19" t="s">
        <v>2739</v>
      </c>
      <c r="G252" s="325" t="s">
        <v>2740</v>
      </c>
      <c r="H252" s="9">
        <v>50</v>
      </c>
      <c r="N252" s="8">
        <v>94</v>
      </c>
      <c r="P252" s="317">
        <v>718</v>
      </c>
      <c r="R252" s="21">
        <v>39053.180555555555</v>
      </c>
      <c r="S252" s="21">
        <v>39053.697916666664</v>
      </c>
      <c r="T252">
        <v>1.0880000000000001</v>
      </c>
      <c r="U252">
        <v>2.2599999999999998</v>
      </c>
      <c r="V252" s="50">
        <f t="shared" si="47"/>
        <v>94.003200000000007</v>
      </c>
      <c r="W252" s="50"/>
      <c r="X252" s="21">
        <v>39053.142361111109</v>
      </c>
      <c r="Y252" s="21">
        <v>39053.879861111112</v>
      </c>
      <c r="Z252" s="319">
        <v>1.5639000000000001</v>
      </c>
      <c r="AA252" s="319">
        <v>2.2599999999999998</v>
      </c>
      <c r="AB252" s="320">
        <f t="shared" ref="AB252:AB315" si="49">Z252*60*60*24/1000</f>
        <v>135.12096</v>
      </c>
      <c r="AD252" s="61">
        <f t="shared" si="35"/>
        <v>41.120959999999997</v>
      </c>
      <c r="AM252" s="9">
        <v>94</v>
      </c>
      <c r="AN252" s="9">
        <f t="shared" si="36"/>
        <v>94.003200000000007</v>
      </c>
      <c r="AO252" s="61">
        <f t="shared" si="40"/>
        <v>135.12096</v>
      </c>
      <c r="AQ252" s="91">
        <f t="shared" si="41"/>
        <v>3.200000000006753E-3</v>
      </c>
      <c r="AR252" s="61">
        <f t="shared" si="42"/>
        <v>41.11775999999999</v>
      </c>
      <c r="AS252" s="89">
        <f t="shared" si="37"/>
        <v>0.51736111110949423</v>
      </c>
      <c r="AT252" s="89">
        <f t="shared" si="46"/>
        <v>0.73750000000291038</v>
      </c>
      <c r="AU252" s="89">
        <f t="shared" si="44"/>
        <v>0.22013888889341615</v>
      </c>
      <c r="AV252" s="45"/>
      <c r="AW252"/>
      <c r="AX252"/>
      <c r="AY252"/>
    </row>
    <row r="253" spans="1:51" x14ac:dyDescent="0.2">
      <c r="B253" s="285">
        <f t="shared" si="38"/>
        <v>1</v>
      </c>
      <c r="C253" s="285"/>
      <c r="F253" s="9"/>
      <c r="G253" s="325" t="s">
        <v>3549</v>
      </c>
      <c r="R253" s="21">
        <v>39054.061805555553</v>
      </c>
      <c r="S253" s="21">
        <v>39057.425000000003</v>
      </c>
      <c r="T253">
        <v>5.0707000000000004</v>
      </c>
      <c r="U253">
        <v>1.9438</v>
      </c>
      <c r="V253" s="50">
        <f t="shared" si="47"/>
        <v>438.10847999999999</v>
      </c>
      <c r="W253" s="50"/>
      <c r="X253" s="21">
        <v>39053.879861111112</v>
      </c>
      <c r="Y253" s="21">
        <v>39057.583333333336</v>
      </c>
      <c r="Z253" s="319">
        <v>5.6463999999999999</v>
      </c>
      <c r="AA253" s="319">
        <v>2.1484000000000001</v>
      </c>
      <c r="AB253" s="320">
        <f t="shared" si="49"/>
        <v>487.84896000000003</v>
      </c>
      <c r="AD253" s="61">
        <f t="shared" si="35"/>
        <v>487.84896000000003</v>
      </c>
      <c r="AN253" s="9">
        <f t="shared" si="36"/>
        <v>438.10847999999999</v>
      </c>
      <c r="AO253" s="61">
        <f t="shared" si="40"/>
        <v>487.84896000000003</v>
      </c>
      <c r="AQ253" s="91">
        <f t="shared" si="41"/>
        <v>438.10847999999999</v>
      </c>
      <c r="AR253" s="61">
        <f t="shared" si="42"/>
        <v>49.740480000000048</v>
      </c>
      <c r="AS253" s="89">
        <f t="shared" si="37"/>
        <v>3.3631944444496185</v>
      </c>
      <c r="AT253" s="89">
        <f t="shared" si="46"/>
        <v>3.703472222223354</v>
      </c>
      <c r="AU253" s="89">
        <f t="shared" si="44"/>
        <v>0.34027777777373558</v>
      </c>
      <c r="AV253" s="45"/>
      <c r="AW253"/>
      <c r="AX253"/>
      <c r="AY253"/>
    </row>
    <row r="254" spans="1:51" x14ac:dyDescent="0.2">
      <c r="B254" s="285">
        <f t="shared" si="38"/>
        <v>1</v>
      </c>
      <c r="C254" s="285"/>
      <c r="F254" s="9"/>
      <c r="G254" s="325" t="s">
        <v>3550</v>
      </c>
      <c r="R254" s="21">
        <v>39057.741666666669</v>
      </c>
      <c r="S254" s="21">
        <v>39062.490972222222</v>
      </c>
      <c r="T254">
        <v>5.1806000000000001</v>
      </c>
      <c r="U254">
        <v>1.2841</v>
      </c>
      <c r="V254" s="50">
        <f t="shared" si="47"/>
        <v>447.60383999999999</v>
      </c>
      <c r="W254" s="50"/>
      <c r="X254" s="21">
        <v>39057.583333333336</v>
      </c>
      <c r="Y254" s="21">
        <v>39062.603472222225</v>
      </c>
      <c r="Z254" s="319">
        <v>5.5412999999999997</v>
      </c>
      <c r="AA254" s="319">
        <v>1.52</v>
      </c>
      <c r="AB254" s="320">
        <f t="shared" si="49"/>
        <v>478.76831999999996</v>
      </c>
      <c r="AD254" s="61">
        <f t="shared" si="35"/>
        <v>478.76831999999996</v>
      </c>
      <c r="AN254" s="9">
        <f t="shared" si="36"/>
        <v>447.60383999999999</v>
      </c>
      <c r="AO254" s="61">
        <f t="shared" si="40"/>
        <v>478.76831999999996</v>
      </c>
      <c r="AQ254" s="91">
        <f t="shared" si="41"/>
        <v>447.60383999999999</v>
      </c>
      <c r="AR254" s="61">
        <f t="shared" si="42"/>
        <v>31.164479999999969</v>
      </c>
      <c r="AS254" s="89">
        <f t="shared" si="37"/>
        <v>4.7493055555532919</v>
      </c>
      <c r="AT254" s="89">
        <f t="shared" si="46"/>
        <v>5.0201388888890506</v>
      </c>
      <c r="AU254" s="89">
        <f t="shared" si="44"/>
        <v>0.27083333333575865</v>
      </c>
      <c r="AV254" s="45"/>
      <c r="AW254"/>
      <c r="AX254"/>
      <c r="AY254"/>
    </row>
    <row r="255" spans="1:51" x14ac:dyDescent="0.2">
      <c r="B255" s="285">
        <f t="shared" si="38"/>
        <v>1</v>
      </c>
      <c r="C255" s="285"/>
      <c r="F255" s="9"/>
      <c r="G255" s="325" t="s">
        <v>3551</v>
      </c>
      <c r="R255" s="21">
        <v>39062.716666666667</v>
      </c>
      <c r="S255" s="21">
        <v>39063.336111111108</v>
      </c>
      <c r="T255">
        <v>4.1417999999999999</v>
      </c>
      <c r="U255">
        <v>12.904999999999999</v>
      </c>
      <c r="V255" s="50">
        <f t="shared" si="47"/>
        <v>357.85151999999999</v>
      </c>
      <c r="W255" s="50"/>
      <c r="X255" s="21">
        <v>39062.603472222225</v>
      </c>
      <c r="Y255" s="21">
        <v>39063.356944444444</v>
      </c>
      <c r="Z255" s="319">
        <v>4.6197999999999997</v>
      </c>
      <c r="AA255" s="319">
        <v>13.279</v>
      </c>
      <c r="AB255" s="320">
        <f t="shared" si="49"/>
        <v>399.15071999999998</v>
      </c>
      <c r="AD255" s="61">
        <f t="shared" si="35"/>
        <v>399.15071999999998</v>
      </c>
      <c r="AN255" s="9">
        <f t="shared" si="36"/>
        <v>357.85151999999999</v>
      </c>
      <c r="AO255" s="61">
        <f t="shared" si="40"/>
        <v>399.15071999999998</v>
      </c>
      <c r="AQ255" s="91">
        <f t="shared" si="41"/>
        <v>357.85151999999999</v>
      </c>
      <c r="AR255" s="61">
        <f t="shared" si="42"/>
        <v>41.299199999999985</v>
      </c>
      <c r="AS255" s="89">
        <f t="shared" si="37"/>
        <v>0.61944444444088731</v>
      </c>
      <c r="AT255" s="89">
        <f t="shared" si="46"/>
        <v>0.75347222221898846</v>
      </c>
      <c r="AU255" s="89">
        <f t="shared" si="44"/>
        <v>0.13402777777810115</v>
      </c>
      <c r="AV255" s="45"/>
      <c r="AW255"/>
      <c r="AX255"/>
      <c r="AY255"/>
    </row>
    <row r="256" spans="1:51" x14ac:dyDescent="0.2">
      <c r="B256" s="285">
        <f t="shared" si="38"/>
        <v>1</v>
      </c>
      <c r="C256" s="285"/>
      <c r="F256" s="9"/>
      <c r="G256" s="325" t="s">
        <v>3552</v>
      </c>
      <c r="R256" s="21">
        <v>39063.378472222219</v>
      </c>
      <c r="S256" s="21">
        <v>39064.50277777778</v>
      </c>
      <c r="T256">
        <v>10.608499999999999</v>
      </c>
      <c r="U256">
        <v>14.837999999999999</v>
      </c>
      <c r="V256" s="50">
        <f>T256*60*60*24/1000</f>
        <v>916.57439999999986</v>
      </c>
      <c r="W256" s="50"/>
      <c r="X256" s="21">
        <v>39063.356944444444</v>
      </c>
      <c r="Y256" s="21">
        <v>39064.541666666664</v>
      </c>
      <c r="Z256" s="319">
        <v>11.0381</v>
      </c>
      <c r="AA256" s="319">
        <v>14.837999999999999</v>
      </c>
      <c r="AB256" s="320">
        <f t="shared" si="49"/>
        <v>953.69184000000007</v>
      </c>
      <c r="AD256" s="61">
        <f t="shared" si="35"/>
        <v>953.69184000000007</v>
      </c>
      <c r="AN256" s="9">
        <f t="shared" si="36"/>
        <v>916.57439999999986</v>
      </c>
      <c r="AO256" s="61">
        <f t="shared" si="40"/>
        <v>953.69184000000007</v>
      </c>
      <c r="AQ256" s="91">
        <f t="shared" si="41"/>
        <v>916.57439999999986</v>
      </c>
      <c r="AR256" s="61">
        <f t="shared" si="42"/>
        <v>37.117440000000215</v>
      </c>
      <c r="AS256" s="89">
        <f t="shared" si="37"/>
        <v>1.1243055555605679</v>
      </c>
      <c r="AT256" s="89">
        <f t="shared" si="46"/>
        <v>1.1847222222204437</v>
      </c>
      <c r="AU256" s="89">
        <f t="shared" si="44"/>
        <v>6.0416666659875773E-2</v>
      </c>
      <c r="AV256" s="45"/>
      <c r="AW256"/>
      <c r="AX256"/>
      <c r="AY256"/>
    </row>
    <row r="257" spans="1:51" x14ac:dyDescent="0.2">
      <c r="B257" s="285">
        <f t="shared" si="38"/>
        <v>1</v>
      </c>
      <c r="C257" s="285"/>
      <c r="F257" s="9"/>
      <c r="G257" s="325" t="s">
        <v>3553</v>
      </c>
      <c r="R257" s="21">
        <v>39064.580555555556</v>
      </c>
      <c r="S257" s="21">
        <v>39071.289583333331</v>
      </c>
      <c r="T257">
        <v>12.8895</v>
      </c>
      <c r="U257">
        <v>3.8664999999999998</v>
      </c>
      <c r="V257" s="50">
        <f t="shared" si="47"/>
        <v>1113.6527999999998</v>
      </c>
      <c r="W257" s="50"/>
      <c r="X257" s="21">
        <v>39064.541666666664</v>
      </c>
      <c r="Y257" s="21">
        <v>39071.488888888889</v>
      </c>
      <c r="Z257" s="319">
        <v>13.2669</v>
      </c>
      <c r="AA257" s="319">
        <v>3.8664999999999998</v>
      </c>
      <c r="AB257" s="320">
        <f t="shared" si="49"/>
        <v>1146.26016</v>
      </c>
      <c r="AD257" s="61">
        <f t="shared" si="35"/>
        <v>1146.26016</v>
      </c>
      <c r="AN257" s="9">
        <f t="shared" si="36"/>
        <v>1113.6527999999998</v>
      </c>
      <c r="AO257" s="61">
        <f t="shared" si="40"/>
        <v>1146.26016</v>
      </c>
      <c r="AQ257" s="91">
        <f t="shared" si="41"/>
        <v>1113.6527999999998</v>
      </c>
      <c r="AR257" s="61">
        <f t="shared" si="42"/>
        <v>32.607360000000199</v>
      </c>
      <c r="AS257" s="89">
        <f t="shared" si="37"/>
        <v>6.7090277777751908</v>
      </c>
      <c r="AT257" s="89">
        <f t="shared" si="46"/>
        <v>6.9472222222248092</v>
      </c>
      <c r="AU257" s="89">
        <f t="shared" si="44"/>
        <v>0.23819444444961846</v>
      </c>
      <c r="AV257" s="45"/>
      <c r="AW257"/>
      <c r="AX257"/>
      <c r="AY257"/>
    </row>
    <row r="258" spans="1:51" x14ac:dyDescent="0.2">
      <c r="B258" s="285">
        <f t="shared" si="38"/>
        <v>1</v>
      </c>
      <c r="C258" s="285"/>
      <c r="F258" s="9"/>
      <c r="G258" s="325" t="s">
        <v>3554</v>
      </c>
      <c r="R258" s="21">
        <v>39071.688194444447</v>
      </c>
      <c r="S258" s="21">
        <v>39072.630555555559</v>
      </c>
      <c r="T258">
        <v>4.1409000000000002</v>
      </c>
      <c r="U258">
        <v>36.215000000000003</v>
      </c>
      <c r="V258" s="50">
        <f t="shared" si="47"/>
        <v>357.77375999999998</v>
      </c>
      <c r="W258" s="50"/>
      <c r="X258" s="21">
        <v>39071.488888888889</v>
      </c>
      <c r="Y258" s="21">
        <v>39072.638888888891</v>
      </c>
      <c r="Z258" s="319">
        <v>4.7268999999999997</v>
      </c>
      <c r="AA258" s="319">
        <v>36.215000000000003</v>
      </c>
      <c r="AB258" s="320">
        <f t="shared" si="49"/>
        <v>408.40416000000005</v>
      </c>
      <c r="AD258" s="61">
        <f t="shared" si="35"/>
        <v>408.40416000000005</v>
      </c>
      <c r="AN258" s="9">
        <f t="shared" si="36"/>
        <v>357.77375999999998</v>
      </c>
      <c r="AO258" s="61">
        <f t="shared" si="40"/>
        <v>408.40416000000005</v>
      </c>
      <c r="AQ258" s="91">
        <f t="shared" si="41"/>
        <v>357.77375999999998</v>
      </c>
      <c r="AR258" s="61">
        <f t="shared" si="42"/>
        <v>50.630400000000066</v>
      </c>
      <c r="AS258" s="89">
        <f t="shared" si="37"/>
        <v>0.94236111111240461</v>
      </c>
      <c r="AT258" s="89">
        <f t="shared" si="46"/>
        <v>1.1500000000014552</v>
      </c>
      <c r="AU258" s="89">
        <f t="shared" si="44"/>
        <v>0.20763888888905058</v>
      </c>
      <c r="AV258" s="45"/>
      <c r="AW258"/>
      <c r="AX258"/>
      <c r="AY258"/>
    </row>
    <row r="259" spans="1:51" x14ac:dyDescent="0.2">
      <c r="B259" s="285">
        <f t="shared" si="38"/>
        <v>1</v>
      </c>
      <c r="C259" s="285"/>
      <c r="F259" s="9"/>
      <c r="G259" s="325" t="s">
        <v>3555</v>
      </c>
      <c r="R259" s="21">
        <v>39072.647222222222</v>
      </c>
      <c r="S259" s="21">
        <v>39073.305555555555</v>
      </c>
      <c r="T259">
        <v>12.223000000000001</v>
      </c>
      <c r="U259">
        <v>85.76</v>
      </c>
      <c r="V259" s="50">
        <f t="shared" si="47"/>
        <v>1056.0672000000002</v>
      </c>
      <c r="W259" s="50"/>
      <c r="X259" s="21">
        <v>39072.638888888891</v>
      </c>
      <c r="Y259" s="21">
        <v>39073.311805555553</v>
      </c>
      <c r="Z259" s="319">
        <v>13.154</v>
      </c>
      <c r="AA259" s="319">
        <v>87.478999999999999</v>
      </c>
      <c r="AB259" s="320">
        <f t="shared" si="49"/>
        <v>1136.5056000000002</v>
      </c>
      <c r="AD259" s="61">
        <f t="shared" si="35"/>
        <v>1136.5056000000002</v>
      </c>
      <c r="AN259" s="9">
        <f t="shared" si="36"/>
        <v>1056.0672000000002</v>
      </c>
      <c r="AO259" s="61">
        <f t="shared" si="40"/>
        <v>1136.5056000000002</v>
      </c>
      <c r="AQ259" s="91">
        <f t="shared" si="41"/>
        <v>1056.0672000000002</v>
      </c>
      <c r="AR259" s="61">
        <f t="shared" si="42"/>
        <v>80.438400000000001</v>
      </c>
      <c r="AS259" s="89">
        <f t="shared" si="37"/>
        <v>0.65833333333284827</v>
      </c>
      <c r="AT259" s="89">
        <f t="shared" si="46"/>
        <v>0.67291666666278616</v>
      </c>
      <c r="AU259" s="89">
        <f t="shared" si="44"/>
        <v>1.4583333329937886E-2</v>
      </c>
      <c r="AV259" s="45"/>
      <c r="AW259"/>
      <c r="AX259"/>
      <c r="AY259"/>
    </row>
    <row r="260" spans="1:51" x14ac:dyDescent="0.2">
      <c r="B260" s="285">
        <f t="shared" si="38"/>
        <v>1</v>
      </c>
      <c r="C260" s="285"/>
      <c r="F260" s="9"/>
      <c r="G260" s="325" t="s">
        <v>3556</v>
      </c>
      <c r="R260" s="21">
        <v>39073.318055555559</v>
      </c>
      <c r="S260" s="21">
        <v>39073.469444444447</v>
      </c>
      <c r="T260">
        <v>16.212599999999998</v>
      </c>
      <c r="U260">
        <v>124.76</v>
      </c>
      <c r="V260" s="50">
        <f t="shared" si="47"/>
        <v>1400.76864</v>
      </c>
      <c r="W260" s="50"/>
      <c r="X260" s="21">
        <v>39073.311805555553</v>
      </c>
      <c r="Y260" s="21">
        <v>39073.972916666666</v>
      </c>
      <c r="Z260" s="319">
        <v>46.520299999999999</v>
      </c>
      <c r="AA260" s="319">
        <v>124.76</v>
      </c>
      <c r="AB260" s="320">
        <f t="shared" si="49"/>
        <v>4019.35392</v>
      </c>
      <c r="AD260" s="61">
        <f t="shared" si="35"/>
        <v>4019.35392</v>
      </c>
      <c r="AN260" s="9">
        <f t="shared" si="36"/>
        <v>1400.76864</v>
      </c>
      <c r="AO260" s="61">
        <f t="shared" si="40"/>
        <v>4019.35392</v>
      </c>
      <c r="AQ260" s="91">
        <f t="shared" si="41"/>
        <v>1400.76864</v>
      </c>
      <c r="AR260" s="61">
        <f t="shared" si="42"/>
        <v>2618.5852800000002</v>
      </c>
      <c r="AS260" s="89">
        <f t="shared" si="37"/>
        <v>0.15138888888759539</v>
      </c>
      <c r="AT260" s="89">
        <f t="shared" si="46"/>
        <v>0.66111111111240461</v>
      </c>
      <c r="AU260" s="89">
        <f t="shared" si="44"/>
        <v>0.50972222222480923</v>
      </c>
      <c r="AV260" s="45"/>
      <c r="AW260"/>
      <c r="AX260"/>
      <c r="AY260"/>
    </row>
    <row r="261" spans="1:51" x14ac:dyDescent="0.2">
      <c r="B261" s="285">
        <f t="shared" si="38"/>
        <v>1</v>
      </c>
      <c r="C261" s="285"/>
      <c r="F261" s="9"/>
      <c r="G261" s="325" t="s">
        <v>3557</v>
      </c>
      <c r="R261" s="21">
        <v>39074.477083333331</v>
      </c>
      <c r="S261" s="21">
        <v>39081.693749999999</v>
      </c>
      <c r="T261">
        <v>16.146999999999998</v>
      </c>
      <c r="U261">
        <v>6.6967999999999996</v>
      </c>
      <c r="V261" s="50">
        <f t="shared" si="47"/>
        <v>1395.1007999999997</v>
      </c>
      <c r="W261" s="50"/>
      <c r="X261" s="21">
        <v>39073.972916666666</v>
      </c>
      <c r="Y261" s="21">
        <v>39081.847222222219</v>
      </c>
      <c r="Z261" s="319">
        <v>22.696400000000001</v>
      </c>
      <c r="AA261" s="319">
        <v>32.17</v>
      </c>
      <c r="AB261" s="320">
        <f t="shared" si="49"/>
        <v>1960.9689600000002</v>
      </c>
      <c r="AD261" s="61">
        <f t="shared" si="35"/>
        <v>1960.9689600000002</v>
      </c>
      <c r="AN261" s="9">
        <f t="shared" si="36"/>
        <v>1395.1007999999997</v>
      </c>
      <c r="AO261" s="61">
        <f t="shared" si="40"/>
        <v>1960.9689600000002</v>
      </c>
      <c r="AQ261" s="91">
        <f t="shared" si="41"/>
        <v>1395.1007999999997</v>
      </c>
      <c r="AR261" s="61">
        <f t="shared" si="42"/>
        <v>565.86816000000044</v>
      </c>
      <c r="AS261" s="89">
        <f t="shared" si="37"/>
        <v>7.2166666666671517</v>
      </c>
      <c r="AT261" s="89">
        <f t="shared" si="46"/>
        <v>7.8743055555532919</v>
      </c>
      <c r="AU261" s="89">
        <f t="shared" si="44"/>
        <v>0.65763888888614019</v>
      </c>
      <c r="AV261" s="45"/>
      <c r="AW261"/>
      <c r="AX261"/>
      <c r="AY261"/>
    </row>
    <row r="262" spans="1:51" x14ac:dyDescent="0.2">
      <c r="B262" s="285">
        <f t="shared" si="38"/>
        <v>1</v>
      </c>
      <c r="C262" s="285"/>
      <c r="F262" s="9"/>
      <c r="G262" s="325" t="s">
        <v>3558</v>
      </c>
      <c r="R262" s="21">
        <v>39082.000694444447</v>
      </c>
      <c r="S262" s="21">
        <v>39083.28125</v>
      </c>
      <c r="T262">
        <v>4.7141000000000002</v>
      </c>
      <c r="U262">
        <v>12.176</v>
      </c>
      <c r="V262" s="50">
        <f t="shared" si="47"/>
        <v>407.29824000000002</v>
      </c>
      <c r="W262" s="50"/>
      <c r="X262" s="21">
        <v>39081.847222222219</v>
      </c>
      <c r="Y262" s="21">
        <v>39083.925694444442</v>
      </c>
      <c r="Z262" s="319">
        <v>5.9401000000000002</v>
      </c>
      <c r="AA262" s="319">
        <v>12.176</v>
      </c>
      <c r="AB262" s="320">
        <f t="shared" si="49"/>
        <v>513.22464000000002</v>
      </c>
      <c r="AD262" s="61">
        <f t="shared" ref="AD262:AD325" si="50">AB262-N262</f>
        <v>513.22464000000002</v>
      </c>
      <c r="AN262" s="9">
        <f t="shared" ref="AN262:AN325" si="51">V262</f>
        <v>407.29824000000002</v>
      </c>
      <c r="AO262" s="61">
        <f t="shared" si="40"/>
        <v>513.22464000000002</v>
      </c>
      <c r="AQ262" s="91">
        <f t="shared" si="41"/>
        <v>407.29824000000002</v>
      </c>
      <c r="AR262" s="61">
        <f t="shared" si="42"/>
        <v>105.9264</v>
      </c>
      <c r="AS262" s="89">
        <f t="shared" ref="AS262:AS325" si="52">S262-R262</f>
        <v>1.2805555555532919</v>
      </c>
      <c r="AT262" s="89">
        <f t="shared" si="46"/>
        <v>2.078472222223354</v>
      </c>
      <c r="AU262" s="89">
        <f t="shared" si="44"/>
        <v>0.79791666667006211</v>
      </c>
      <c r="AV262" s="45"/>
      <c r="AW262"/>
      <c r="AX262"/>
      <c r="AY262"/>
    </row>
    <row r="263" spans="1:51" x14ac:dyDescent="0.2">
      <c r="A263" s="9" t="s">
        <v>2075</v>
      </c>
      <c r="B263" s="285">
        <f t="shared" ref="B263:B326" si="53">MONTH(D263)</f>
        <v>1</v>
      </c>
      <c r="C263" s="285"/>
      <c r="D263" s="16">
        <v>39084.570833333331</v>
      </c>
      <c r="E263" s="16">
        <v>39091.848611111112</v>
      </c>
      <c r="F263" s="19" t="s">
        <v>2741</v>
      </c>
      <c r="G263" s="325" t="s">
        <v>2742</v>
      </c>
      <c r="H263" s="9">
        <v>50</v>
      </c>
      <c r="N263" s="8">
        <v>733</v>
      </c>
      <c r="P263" s="317">
        <v>59</v>
      </c>
      <c r="R263" s="21">
        <v>39084.570833333331</v>
      </c>
      <c r="S263" s="21">
        <v>39091.848611111112</v>
      </c>
      <c r="T263">
        <v>8.4832999999999998</v>
      </c>
      <c r="U263">
        <v>1.52</v>
      </c>
      <c r="V263" s="50">
        <f t="shared" si="47"/>
        <v>732.95712000000003</v>
      </c>
      <c r="W263" s="50"/>
      <c r="X263" s="21">
        <v>39083.925694444442</v>
      </c>
      <c r="Y263" s="21">
        <v>39092.477777777778</v>
      </c>
      <c r="Z263" s="319">
        <v>9.8987999999999996</v>
      </c>
      <c r="AA263" s="319">
        <v>1.5994999999999999</v>
      </c>
      <c r="AB263" s="320">
        <f t="shared" si="49"/>
        <v>855.25632000000007</v>
      </c>
      <c r="AD263" s="61">
        <f t="shared" si="50"/>
        <v>122.25632000000007</v>
      </c>
      <c r="AM263" s="9">
        <v>733</v>
      </c>
      <c r="AN263" s="9">
        <f t="shared" si="51"/>
        <v>732.95712000000003</v>
      </c>
      <c r="AO263" s="61">
        <f t="shared" ref="AO263:AO326" si="54">AB263</f>
        <v>855.25632000000007</v>
      </c>
      <c r="AQ263" s="91">
        <f t="shared" ref="AQ263:AQ326" si="55">AN263-AM263</f>
        <v>-4.2879999999968277E-2</v>
      </c>
      <c r="AR263" s="61">
        <f t="shared" ref="AR263:AR326" si="56">AO263-AN263</f>
        <v>122.29920000000004</v>
      </c>
      <c r="AS263" s="89">
        <f t="shared" si="52"/>
        <v>7.2777777777810115</v>
      </c>
      <c r="AT263" s="89">
        <f t="shared" si="46"/>
        <v>8.5520833333357587</v>
      </c>
      <c r="AU263" s="89">
        <f t="shared" ref="AU263:AU326" si="57">AT263-AS263</f>
        <v>1.2743055555547471</v>
      </c>
      <c r="AV263" s="45"/>
      <c r="AW263"/>
      <c r="AX263"/>
      <c r="AY263"/>
    </row>
    <row r="264" spans="1:51" x14ac:dyDescent="0.2">
      <c r="A264" s="9" t="s">
        <v>2075</v>
      </c>
      <c r="B264" s="285">
        <f t="shared" si="53"/>
        <v>1</v>
      </c>
      <c r="C264" s="285"/>
      <c r="D264" s="16">
        <v>39093.106944444444</v>
      </c>
      <c r="E264" s="16">
        <v>39096.811111111114</v>
      </c>
      <c r="F264" s="19" t="s">
        <v>2743</v>
      </c>
      <c r="G264" s="325" t="s">
        <v>2744</v>
      </c>
      <c r="H264" s="9">
        <v>50</v>
      </c>
      <c r="N264" s="8">
        <v>352</v>
      </c>
      <c r="P264" s="317">
        <v>1110</v>
      </c>
      <c r="R264" s="21">
        <v>39093.106944444444</v>
      </c>
      <c r="S264" s="21">
        <v>39096.811111111114</v>
      </c>
      <c r="T264">
        <v>4.0715000000000003</v>
      </c>
      <c r="U264">
        <v>2.1484000000000001</v>
      </c>
      <c r="V264" s="50">
        <f t="shared" si="47"/>
        <v>351.77760000000001</v>
      </c>
      <c r="W264" s="50"/>
      <c r="X264" s="21">
        <v>39092.477777777778</v>
      </c>
      <c r="Y264" s="21">
        <v>39096.881249999999</v>
      </c>
      <c r="Z264" s="319">
        <v>4.7088000000000001</v>
      </c>
      <c r="AA264" s="319">
        <v>2.1484000000000001</v>
      </c>
      <c r="AB264" s="320">
        <f t="shared" si="49"/>
        <v>406.84032000000002</v>
      </c>
      <c r="AD264" s="61">
        <f t="shared" si="50"/>
        <v>54.84032000000002</v>
      </c>
      <c r="AM264" s="9">
        <v>352</v>
      </c>
      <c r="AN264" s="9">
        <f t="shared" si="51"/>
        <v>351.77760000000001</v>
      </c>
      <c r="AO264" s="61">
        <f t="shared" si="54"/>
        <v>406.84032000000002</v>
      </c>
      <c r="AQ264" s="91">
        <f t="shared" si="55"/>
        <v>-0.22239999999999327</v>
      </c>
      <c r="AR264" s="61">
        <f t="shared" si="56"/>
        <v>55.062720000000013</v>
      </c>
      <c r="AS264" s="89">
        <f t="shared" si="52"/>
        <v>3.7041666666700621</v>
      </c>
      <c r="AT264" s="89">
        <f t="shared" ref="AT264:AT327" si="58">Y264-X264</f>
        <v>4.4034722222204437</v>
      </c>
      <c r="AU264" s="89">
        <f t="shared" si="57"/>
        <v>0.69930555555038154</v>
      </c>
      <c r="AV264" s="45"/>
      <c r="AW264"/>
      <c r="AX264"/>
      <c r="AY264"/>
    </row>
    <row r="265" spans="1:51" x14ac:dyDescent="0.2">
      <c r="A265" s="9" t="s">
        <v>2075</v>
      </c>
      <c r="B265" s="285">
        <f t="shared" si="53"/>
        <v>1</v>
      </c>
      <c r="C265" s="285"/>
      <c r="D265" s="16">
        <v>39096.951388888891</v>
      </c>
      <c r="E265" s="16">
        <v>39097.828472222223</v>
      </c>
      <c r="F265" s="19" t="s">
        <v>2747</v>
      </c>
      <c r="G265" s="325" t="s">
        <v>2748</v>
      </c>
      <c r="H265" s="9">
        <v>50</v>
      </c>
      <c r="N265" s="8">
        <v>75.25</v>
      </c>
      <c r="P265" s="317">
        <v>1370</v>
      </c>
      <c r="R265" s="21">
        <v>39096.951388888891</v>
      </c>
      <c r="S265" s="21">
        <v>39097.828472222223</v>
      </c>
      <c r="T265">
        <v>0.87090000000000001</v>
      </c>
      <c r="U265">
        <v>1.1393</v>
      </c>
      <c r="V265" s="50">
        <f t="shared" si="47"/>
        <v>75.24575999999999</v>
      </c>
      <c r="W265" s="50"/>
      <c r="X265" s="21">
        <v>39096.881249999999</v>
      </c>
      <c r="Y265" s="21">
        <v>39097.893750000003</v>
      </c>
      <c r="Z265" s="319">
        <v>1.0016</v>
      </c>
      <c r="AA265" s="319">
        <v>1.1393</v>
      </c>
      <c r="AB265" s="320">
        <f t="shared" si="49"/>
        <v>86.538240000000002</v>
      </c>
      <c r="AD265" s="61">
        <f t="shared" si="50"/>
        <v>11.288240000000002</v>
      </c>
      <c r="AM265" s="9">
        <v>75.25</v>
      </c>
      <c r="AN265" s="9">
        <f t="shared" si="51"/>
        <v>75.24575999999999</v>
      </c>
      <c r="AO265" s="61">
        <f t="shared" si="54"/>
        <v>86.538240000000002</v>
      </c>
      <c r="AQ265" s="91">
        <f t="shared" si="55"/>
        <v>-4.2400000000100135E-3</v>
      </c>
      <c r="AR265" s="61">
        <f t="shared" si="56"/>
        <v>11.292480000000012</v>
      </c>
      <c r="AS265" s="89">
        <f t="shared" si="52"/>
        <v>0.87708333333284827</v>
      </c>
      <c r="AT265" s="89">
        <f t="shared" si="58"/>
        <v>1.0125000000043656</v>
      </c>
      <c r="AU265" s="89">
        <f t="shared" si="57"/>
        <v>0.13541666667151731</v>
      </c>
      <c r="AV265" s="45"/>
      <c r="AW265"/>
      <c r="AX265"/>
      <c r="AY265"/>
    </row>
    <row r="266" spans="1:51" x14ac:dyDescent="0.2">
      <c r="A266" s="9" t="s">
        <v>2075</v>
      </c>
      <c r="B266" s="285">
        <f t="shared" si="53"/>
        <v>1</v>
      </c>
      <c r="C266" s="285"/>
      <c r="D266" s="16">
        <v>39097.959027777775</v>
      </c>
      <c r="E266" s="16">
        <v>39098.383333333331</v>
      </c>
      <c r="F266" s="19" t="s">
        <v>2751</v>
      </c>
      <c r="G266" s="325" t="s">
        <v>2752</v>
      </c>
      <c r="H266" s="9">
        <v>50</v>
      </c>
      <c r="N266" s="8">
        <v>33.450000000000003</v>
      </c>
      <c r="P266" s="317">
        <v>1930</v>
      </c>
      <c r="R266" s="21">
        <v>39097.959027777775</v>
      </c>
      <c r="S266" s="21">
        <v>39098.383333333331</v>
      </c>
      <c r="T266">
        <v>0.3871</v>
      </c>
      <c r="U266">
        <v>0.94</v>
      </c>
      <c r="V266" s="50">
        <f t="shared" si="47"/>
        <v>33.445440000000005</v>
      </c>
      <c r="W266" s="50"/>
      <c r="X266" s="21">
        <v>39097.893750000003</v>
      </c>
      <c r="Y266" s="21">
        <v>39098.460416666669</v>
      </c>
      <c r="Z266" s="319">
        <v>0.51659999999999995</v>
      </c>
      <c r="AA266" s="319">
        <v>1.0043</v>
      </c>
      <c r="AB266" s="320">
        <f t="shared" si="49"/>
        <v>44.634239999999991</v>
      </c>
      <c r="AD266" s="61">
        <f t="shared" si="50"/>
        <v>11.184239999999988</v>
      </c>
      <c r="AM266" s="9">
        <v>33.450000000000003</v>
      </c>
      <c r="AN266" s="9">
        <f t="shared" si="51"/>
        <v>33.445440000000005</v>
      </c>
      <c r="AO266" s="61">
        <f t="shared" si="54"/>
        <v>44.634239999999991</v>
      </c>
      <c r="AQ266" s="91">
        <f t="shared" si="55"/>
        <v>-4.5599999999978991E-3</v>
      </c>
      <c r="AR266" s="61">
        <f t="shared" si="56"/>
        <v>11.188799999999986</v>
      </c>
      <c r="AS266" s="89">
        <f t="shared" si="52"/>
        <v>0.42430555555620231</v>
      </c>
      <c r="AT266" s="89">
        <f t="shared" si="58"/>
        <v>0.56666666666569654</v>
      </c>
      <c r="AU266" s="89">
        <f t="shared" si="57"/>
        <v>0.14236111110949423</v>
      </c>
      <c r="AV266" s="45"/>
      <c r="AW266"/>
      <c r="AX266"/>
      <c r="AY266"/>
    </row>
    <row r="267" spans="1:51" x14ac:dyDescent="0.2">
      <c r="A267" s="9" t="s">
        <v>2075</v>
      </c>
      <c r="B267" s="285">
        <f t="shared" si="53"/>
        <v>1</v>
      </c>
      <c r="C267" s="285"/>
      <c r="D267" s="16">
        <v>39098.537499999999</v>
      </c>
      <c r="E267" s="16">
        <v>39100.268750000003</v>
      </c>
      <c r="F267" s="19" t="s">
        <v>2753</v>
      </c>
      <c r="G267" s="325" t="s">
        <v>2754</v>
      </c>
      <c r="H267" s="9">
        <v>50</v>
      </c>
      <c r="N267" s="8">
        <v>121.3</v>
      </c>
      <c r="P267" s="317">
        <v>554</v>
      </c>
      <c r="R267" s="21">
        <v>39098.537499999999</v>
      </c>
      <c r="S267" s="21">
        <v>39100.268750000003</v>
      </c>
      <c r="T267">
        <v>1.4035</v>
      </c>
      <c r="U267">
        <v>0.87660000000000005</v>
      </c>
      <c r="V267" s="50">
        <f t="shared" si="47"/>
        <v>121.2624</v>
      </c>
      <c r="W267" s="50"/>
      <c r="X267" s="21">
        <v>39098.460416666669</v>
      </c>
      <c r="Y267" s="21">
        <v>39100.420138888891</v>
      </c>
      <c r="Z267" s="319">
        <v>1.595</v>
      </c>
      <c r="AA267" s="319">
        <v>0.87660000000000005</v>
      </c>
      <c r="AB267" s="320">
        <f t="shared" si="49"/>
        <v>137.80799999999999</v>
      </c>
      <c r="AD267" s="61">
        <f t="shared" si="50"/>
        <v>16.507999999999996</v>
      </c>
      <c r="AM267" s="9">
        <v>121.3</v>
      </c>
      <c r="AN267" s="9">
        <f t="shared" si="51"/>
        <v>121.2624</v>
      </c>
      <c r="AO267" s="61">
        <f t="shared" si="54"/>
        <v>137.80799999999999</v>
      </c>
      <c r="AQ267" s="91">
        <f t="shared" si="55"/>
        <v>-3.7599999999997635E-2</v>
      </c>
      <c r="AR267" s="61">
        <f t="shared" si="56"/>
        <v>16.545599999999993</v>
      </c>
      <c r="AS267" s="89">
        <f t="shared" si="52"/>
        <v>1.7312500000043656</v>
      </c>
      <c r="AT267" s="89">
        <f t="shared" si="58"/>
        <v>1.9597222222218988</v>
      </c>
      <c r="AU267" s="89">
        <f t="shared" si="57"/>
        <v>0.22847222221753327</v>
      </c>
      <c r="AV267" s="45"/>
      <c r="AW267"/>
      <c r="AX267"/>
      <c r="AY267"/>
    </row>
    <row r="268" spans="1:51" x14ac:dyDescent="0.2">
      <c r="A268" s="9" t="s">
        <v>2075</v>
      </c>
      <c r="B268" s="285">
        <f t="shared" si="53"/>
        <v>1</v>
      </c>
      <c r="C268" s="285"/>
      <c r="D268" s="16">
        <v>39100.571527777778</v>
      </c>
      <c r="E268" s="16">
        <v>39102.357638888891</v>
      </c>
      <c r="F268" s="19" t="s">
        <v>2755</v>
      </c>
      <c r="G268" s="325" t="s">
        <v>2756</v>
      </c>
      <c r="H268" s="9">
        <v>50</v>
      </c>
      <c r="N268" s="8">
        <v>130</v>
      </c>
      <c r="P268" s="317">
        <v>879</v>
      </c>
      <c r="R268" s="21">
        <v>39100.571527777778</v>
      </c>
      <c r="S268" s="21">
        <v>39102.357638888891</v>
      </c>
      <c r="T268">
        <v>1.5026999999999999</v>
      </c>
      <c r="U268">
        <v>1.0043</v>
      </c>
      <c r="V268" s="50">
        <f t="shared" si="47"/>
        <v>129.83327999999997</v>
      </c>
      <c r="W268" s="50"/>
      <c r="X268" s="21">
        <v>39100.420138888891</v>
      </c>
      <c r="Y268" s="21">
        <v>39102.472222222219</v>
      </c>
      <c r="Z268" s="319">
        <v>1.7058</v>
      </c>
      <c r="AA268" s="319">
        <v>1.0043</v>
      </c>
      <c r="AB268" s="320">
        <f t="shared" si="49"/>
        <v>147.38111999999998</v>
      </c>
      <c r="AD268" s="61">
        <f t="shared" si="50"/>
        <v>17.381119999999981</v>
      </c>
      <c r="AM268" s="9">
        <v>130</v>
      </c>
      <c r="AN268" s="9">
        <f t="shared" si="51"/>
        <v>129.83327999999997</v>
      </c>
      <c r="AO268" s="61">
        <f t="shared" si="54"/>
        <v>147.38111999999998</v>
      </c>
      <c r="AQ268" s="91">
        <f t="shared" si="55"/>
        <v>-0.1667200000000264</v>
      </c>
      <c r="AR268" s="61">
        <f t="shared" si="56"/>
        <v>17.547840000000008</v>
      </c>
      <c r="AS268" s="89">
        <f t="shared" si="52"/>
        <v>1.7861111111124046</v>
      </c>
      <c r="AT268" s="89">
        <f t="shared" si="58"/>
        <v>2.0520833333284827</v>
      </c>
      <c r="AU268" s="89">
        <f t="shared" si="57"/>
        <v>0.26597222221607808</v>
      </c>
      <c r="AV268" s="45"/>
      <c r="AW268"/>
      <c r="AX268"/>
      <c r="AY268"/>
    </row>
    <row r="269" spans="1:51" x14ac:dyDescent="0.2">
      <c r="A269" s="9" t="s">
        <v>2075</v>
      </c>
      <c r="B269" s="285">
        <f t="shared" si="53"/>
        <v>1</v>
      </c>
      <c r="C269" s="285"/>
      <c r="D269" s="16">
        <v>39102.587500000001</v>
      </c>
      <c r="E269" s="16">
        <v>39103.306250000001</v>
      </c>
      <c r="F269" s="19" t="s">
        <v>2757</v>
      </c>
      <c r="G269" s="325" t="s">
        <v>2758</v>
      </c>
      <c r="H269" s="9">
        <v>50</v>
      </c>
      <c r="N269" s="8">
        <v>39.26</v>
      </c>
      <c r="P269" s="317">
        <v>402</v>
      </c>
      <c r="R269" s="21">
        <v>39102.587500000001</v>
      </c>
      <c r="S269" s="21">
        <v>39103.306250000001</v>
      </c>
      <c r="T269">
        <v>0.45440000000000003</v>
      </c>
      <c r="U269">
        <v>0.64680000000000004</v>
      </c>
      <c r="V269" s="50">
        <f t="shared" si="47"/>
        <v>39.260160000000006</v>
      </c>
      <c r="W269" s="50"/>
      <c r="X269" s="21">
        <v>39102.472222222219</v>
      </c>
      <c r="Y269" s="21">
        <v>39103.419444444444</v>
      </c>
      <c r="Z269" s="319">
        <v>0.6008</v>
      </c>
      <c r="AA269" s="319">
        <v>0.64680000000000004</v>
      </c>
      <c r="AB269" s="320">
        <f t="shared" si="49"/>
        <v>51.909120000000001</v>
      </c>
      <c r="AD269" s="61">
        <f t="shared" si="50"/>
        <v>12.649120000000003</v>
      </c>
      <c r="AM269" s="9">
        <v>39.26</v>
      </c>
      <c r="AN269" s="9">
        <f t="shared" si="51"/>
        <v>39.260160000000006</v>
      </c>
      <c r="AO269" s="61">
        <f t="shared" si="54"/>
        <v>51.909120000000001</v>
      </c>
      <c r="AQ269" s="91">
        <f t="shared" si="55"/>
        <v>1.6000000000815362E-4</v>
      </c>
      <c r="AR269" s="61">
        <f t="shared" si="56"/>
        <v>12.648959999999995</v>
      </c>
      <c r="AS269" s="89">
        <f t="shared" si="52"/>
        <v>0.71875</v>
      </c>
      <c r="AT269" s="89">
        <f t="shared" si="58"/>
        <v>0.94722222222480923</v>
      </c>
      <c r="AU269" s="89">
        <f t="shared" si="57"/>
        <v>0.22847222222480923</v>
      </c>
      <c r="AV269" s="45"/>
      <c r="AW269"/>
      <c r="AX269"/>
      <c r="AY269"/>
    </row>
    <row r="270" spans="1:51" x14ac:dyDescent="0.2">
      <c r="A270" s="9" t="s">
        <v>2075</v>
      </c>
      <c r="B270" s="285">
        <f t="shared" si="53"/>
        <v>1</v>
      </c>
      <c r="C270" s="285"/>
      <c r="D270" s="16">
        <v>39103.533333333333</v>
      </c>
      <c r="E270" s="16">
        <v>39104.085416666669</v>
      </c>
      <c r="F270" s="19" t="s">
        <v>2761</v>
      </c>
      <c r="G270" s="325" t="s">
        <v>2762</v>
      </c>
      <c r="H270" s="9">
        <v>50</v>
      </c>
      <c r="N270" s="8">
        <v>36.700000000000003</v>
      </c>
      <c r="P270" s="317">
        <v>900</v>
      </c>
      <c r="R270" s="21">
        <v>39103.533333333333</v>
      </c>
      <c r="S270" s="21">
        <v>39104.085416666669</v>
      </c>
      <c r="T270">
        <v>0.42499999999999999</v>
      </c>
      <c r="U270">
        <v>0.87660000000000005</v>
      </c>
      <c r="V270" s="50">
        <f>T270*60*60*24/1000</f>
        <v>36.72</v>
      </c>
      <c r="W270" s="50"/>
      <c r="X270" s="21">
        <v>39103.419444444444</v>
      </c>
      <c r="Y270" s="21">
        <v>39104.224999999999</v>
      </c>
      <c r="Z270" s="319">
        <v>0.60960000000000003</v>
      </c>
      <c r="AA270" s="319">
        <v>0.87660000000000005</v>
      </c>
      <c r="AB270" s="320">
        <f t="shared" si="49"/>
        <v>52.669440000000002</v>
      </c>
      <c r="AD270" s="61">
        <f t="shared" si="50"/>
        <v>15.969439999999999</v>
      </c>
      <c r="AM270" s="9">
        <v>36.700000000000003</v>
      </c>
      <c r="AN270" s="9">
        <f t="shared" si="51"/>
        <v>36.72</v>
      </c>
      <c r="AO270" s="61">
        <f t="shared" si="54"/>
        <v>52.669440000000002</v>
      </c>
      <c r="AQ270" s="91">
        <f t="shared" si="55"/>
        <v>1.9999999999996021E-2</v>
      </c>
      <c r="AR270" s="61">
        <f t="shared" si="56"/>
        <v>15.949440000000003</v>
      </c>
      <c r="AS270" s="89">
        <f t="shared" si="52"/>
        <v>0.55208333333575865</v>
      </c>
      <c r="AT270" s="89">
        <f t="shared" si="58"/>
        <v>0.80555555555474712</v>
      </c>
      <c r="AU270" s="89">
        <f t="shared" si="57"/>
        <v>0.25347222221898846</v>
      </c>
      <c r="AV270" s="45"/>
      <c r="AW270"/>
      <c r="AX270"/>
      <c r="AY270"/>
    </row>
    <row r="271" spans="1:51" x14ac:dyDescent="0.2">
      <c r="A271" s="9" t="s">
        <v>2075</v>
      </c>
      <c r="B271" s="285">
        <f t="shared" si="53"/>
        <v>1</v>
      </c>
      <c r="C271" s="285"/>
      <c r="D271" s="16">
        <v>39104.364583333336</v>
      </c>
      <c r="E271" s="16">
        <v>39104.668055555558</v>
      </c>
      <c r="F271" s="19" t="s">
        <v>2763</v>
      </c>
      <c r="G271" s="325" t="s">
        <v>2764</v>
      </c>
      <c r="H271" s="9">
        <v>50</v>
      </c>
      <c r="N271" s="8">
        <v>25.7</v>
      </c>
      <c r="P271" s="317">
        <v>3360</v>
      </c>
      <c r="R271" s="21">
        <v>39104.364583333336</v>
      </c>
      <c r="S271" s="21">
        <v>39104.668055555558</v>
      </c>
      <c r="T271">
        <v>0.29770000000000002</v>
      </c>
      <c r="U271">
        <v>1.52</v>
      </c>
      <c r="V271" s="50">
        <f t="shared" si="47"/>
        <v>25.72128</v>
      </c>
      <c r="W271" s="50"/>
      <c r="X271" s="21">
        <v>39104.224999999999</v>
      </c>
      <c r="Y271" s="21">
        <v>39104.738194444442</v>
      </c>
      <c r="Z271" s="319">
        <v>0.46429999999999999</v>
      </c>
      <c r="AA271" s="319">
        <v>1.52</v>
      </c>
      <c r="AB271" s="320">
        <f t="shared" si="49"/>
        <v>40.115520000000004</v>
      </c>
      <c r="AD271" s="61">
        <f t="shared" si="50"/>
        <v>14.415520000000004</v>
      </c>
      <c r="AM271" s="9">
        <v>25.7</v>
      </c>
      <c r="AN271" s="9">
        <f t="shared" si="51"/>
        <v>25.72128</v>
      </c>
      <c r="AO271" s="61">
        <f t="shared" si="54"/>
        <v>40.115520000000004</v>
      </c>
      <c r="AQ271" s="91">
        <f t="shared" si="55"/>
        <v>2.1280000000000854E-2</v>
      </c>
      <c r="AR271" s="61">
        <f t="shared" si="56"/>
        <v>14.394240000000003</v>
      </c>
      <c r="AS271" s="89">
        <f t="shared" si="52"/>
        <v>0.30347222222189885</v>
      </c>
      <c r="AT271" s="89">
        <f t="shared" si="58"/>
        <v>0.51319444444379769</v>
      </c>
      <c r="AU271" s="89">
        <f t="shared" si="57"/>
        <v>0.20972222222189885</v>
      </c>
      <c r="AV271" s="45"/>
      <c r="AW271"/>
      <c r="AX271"/>
      <c r="AY271"/>
    </row>
    <row r="272" spans="1:51" x14ac:dyDescent="0.2">
      <c r="A272" s="9" t="s">
        <v>2075</v>
      </c>
      <c r="B272" s="285">
        <f t="shared" si="53"/>
        <v>1</v>
      </c>
      <c r="C272" s="285"/>
      <c r="D272" s="16">
        <v>39104.808333333334</v>
      </c>
      <c r="E272" s="16">
        <v>39105.382638888892</v>
      </c>
      <c r="F272" s="19" t="s">
        <v>2765</v>
      </c>
      <c r="G272" s="325" t="s">
        <v>2766</v>
      </c>
      <c r="H272" s="9">
        <v>50</v>
      </c>
      <c r="N272" s="8">
        <v>37.049999999999997</v>
      </c>
      <c r="P272" s="317">
        <v>1850</v>
      </c>
      <c r="R272" s="21">
        <v>39104.808333333334</v>
      </c>
      <c r="S272" s="21">
        <v>39105.382638888892</v>
      </c>
      <c r="T272">
        <v>0.42880000000000001</v>
      </c>
      <c r="U272">
        <v>0.87660000000000005</v>
      </c>
      <c r="V272" s="50">
        <f t="shared" si="47"/>
        <v>37.048319999999997</v>
      </c>
      <c r="W272" s="50"/>
      <c r="X272" s="21">
        <v>39104.738194444442</v>
      </c>
      <c r="Y272" s="21">
        <v>39120.411111111112</v>
      </c>
      <c r="Z272" s="319">
        <v>9.0592000000000006</v>
      </c>
      <c r="AA272" s="319">
        <v>0.87660000000000005</v>
      </c>
      <c r="AB272" s="320">
        <f t="shared" si="49"/>
        <v>782.71488000000011</v>
      </c>
      <c r="AD272" s="61">
        <f t="shared" si="50"/>
        <v>745.66488000000015</v>
      </c>
      <c r="AM272" s="9">
        <v>37.049999999999997</v>
      </c>
      <c r="AN272" s="9">
        <f t="shared" si="51"/>
        <v>37.048319999999997</v>
      </c>
      <c r="AO272" s="61">
        <f t="shared" si="54"/>
        <v>782.71488000000011</v>
      </c>
      <c r="AQ272" s="91">
        <f t="shared" si="55"/>
        <v>-1.6800000000003479E-3</v>
      </c>
      <c r="AR272" s="61">
        <f t="shared" si="56"/>
        <v>745.66656000000012</v>
      </c>
      <c r="AS272" s="89">
        <f t="shared" si="52"/>
        <v>0.5743055555576575</v>
      </c>
      <c r="AT272" s="89">
        <f t="shared" si="58"/>
        <v>15.672916666670062</v>
      </c>
      <c r="AU272" s="89">
        <f t="shared" si="57"/>
        <v>15.098611111112405</v>
      </c>
      <c r="AV272" s="45"/>
      <c r="AW272"/>
      <c r="AX272"/>
      <c r="AY272"/>
    </row>
    <row r="273" spans="1:51" x14ac:dyDescent="0.2">
      <c r="A273" s="9" t="s">
        <v>2075</v>
      </c>
      <c r="B273" s="285">
        <f t="shared" si="53"/>
        <v>2</v>
      </c>
      <c r="C273" s="285"/>
      <c r="D273" s="16">
        <v>39135.44027777778</v>
      </c>
      <c r="E273" s="16">
        <v>39136.188194444447</v>
      </c>
      <c r="F273" s="19" t="s">
        <v>2767</v>
      </c>
      <c r="G273" s="325" t="s">
        <v>2768</v>
      </c>
      <c r="H273" s="9">
        <v>50</v>
      </c>
      <c r="N273" s="8">
        <v>179.6</v>
      </c>
      <c r="P273" s="317">
        <v>1330</v>
      </c>
      <c r="R273" s="21">
        <v>39135.44027777778</v>
      </c>
      <c r="S273" s="21">
        <v>39136.188194444447</v>
      </c>
      <c r="T273">
        <v>2.0783</v>
      </c>
      <c r="U273">
        <v>4.4946000000000002</v>
      </c>
      <c r="V273" s="50">
        <f t="shared" si="47"/>
        <v>179.56512000000001</v>
      </c>
      <c r="W273" s="50"/>
      <c r="X273" s="21">
        <v>39120.411111111112</v>
      </c>
      <c r="Y273" s="21">
        <v>39136.322916666664</v>
      </c>
      <c r="Z273" s="319">
        <v>17.170400000000001</v>
      </c>
      <c r="AA273" s="319">
        <v>18.533000000000001</v>
      </c>
      <c r="AB273" s="320">
        <f t="shared" si="49"/>
        <v>1483.5225600000003</v>
      </c>
      <c r="AD273" s="61">
        <f t="shared" si="50"/>
        <v>1303.9225600000004</v>
      </c>
      <c r="AM273" s="9">
        <v>179.6</v>
      </c>
      <c r="AN273" s="9">
        <f t="shared" si="51"/>
        <v>179.56512000000001</v>
      </c>
      <c r="AO273" s="61">
        <f t="shared" si="54"/>
        <v>1483.5225600000003</v>
      </c>
      <c r="AQ273" s="91">
        <f t="shared" si="55"/>
        <v>-3.4879999999986921E-2</v>
      </c>
      <c r="AR273" s="61">
        <f t="shared" si="56"/>
        <v>1303.9574400000004</v>
      </c>
      <c r="AS273" s="89">
        <f t="shared" si="52"/>
        <v>0.74791666666715173</v>
      </c>
      <c r="AT273" s="89">
        <f t="shared" si="58"/>
        <v>15.911805555551837</v>
      </c>
      <c r="AU273" s="89">
        <f t="shared" si="57"/>
        <v>15.163888888884685</v>
      </c>
      <c r="AV273" s="45"/>
      <c r="AW273"/>
      <c r="AX273"/>
      <c r="AY273"/>
    </row>
    <row r="274" spans="1:51" x14ac:dyDescent="0.2">
      <c r="A274" s="9" t="s">
        <v>2075</v>
      </c>
      <c r="B274" s="285">
        <f t="shared" si="53"/>
        <v>2</v>
      </c>
      <c r="C274" s="285"/>
      <c r="D274" s="16">
        <v>39136.458333333336</v>
      </c>
      <c r="E274" s="16">
        <v>39137.634027777778</v>
      </c>
      <c r="F274" s="19" t="s">
        <v>2769</v>
      </c>
      <c r="G274" s="325" t="s">
        <v>2770</v>
      </c>
      <c r="H274" s="9">
        <v>50</v>
      </c>
      <c r="N274" s="8">
        <v>112</v>
      </c>
      <c r="P274" s="317">
        <v>1920</v>
      </c>
      <c r="R274" s="21">
        <v>39136.458333333336</v>
      </c>
      <c r="S274" s="21">
        <v>39137.634027777778</v>
      </c>
      <c r="T274">
        <v>1.2966</v>
      </c>
      <c r="U274">
        <v>1.3605</v>
      </c>
      <c r="V274" s="50">
        <f t="shared" si="47"/>
        <v>112.02623999999999</v>
      </c>
      <c r="W274" s="50"/>
      <c r="X274" s="21">
        <v>39136.322916666664</v>
      </c>
      <c r="Y274" s="21">
        <v>39137.88958333333</v>
      </c>
      <c r="Z274" s="319">
        <v>1.7274</v>
      </c>
      <c r="AA274" s="319">
        <v>1.4391</v>
      </c>
      <c r="AB274" s="320">
        <f t="shared" si="49"/>
        <v>149.24736000000001</v>
      </c>
      <c r="AD274" s="61">
        <f t="shared" si="50"/>
        <v>37.247360000000015</v>
      </c>
      <c r="AM274" s="9">
        <v>112</v>
      </c>
      <c r="AN274" s="9">
        <f t="shared" si="51"/>
        <v>112.02623999999999</v>
      </c>
      <c r="AO274" s="61">
        <f t="shared" si="54"/>
        <v>149.24736000000001</v>
      </c>
      <c r="AQ274" s="91">
        <f t="shared" si="55"/>
        <v>2.6239999999987162E-2</v>
      </c>
      <c r="AR274" s="61">
        <f t="shared" si="56"/>
        <v>37.221120000000028</v>
      </c>
      <c r="AS274" s="89">
        <f t="shared" si="52"/>
        <v>1.1756944444423425</v>
      </c>
      <c r="AT274" s="89">
        <f t="shared" si="58"/>
        <v>1.5666666666656965</v>
      </c>
      <c r="AU274" s="89">
        <f t="shared" si="57"/>
        <v>0.39097222222335404</v>
      </c>
      <c r="AV274" s="45"/>
      <c r="AW274"/>
      <c r="AX274"/>
      <c r="AY274"/>
    </row>
    <row r="275" spans="1:51" x14ac:dyDescent="0.2">
      <c r="A275" s="9" t="s">
        <v>2075</v>
      </c>
      <c r="B275" s="285">
        <f t="shared" si="53"/>
        <v>2</v>
      </c>
      <c r="C275" s="285"/>
      <c r="D275" s="16">
        <v>39138.145833333336</v>
      </c>
      <c r="E275" s="16">
        <v>39139.512499999997</v>
      </c>
      <c r="F275" s="19" t="s">
        <v>2773</v>
      </c>
      <c r="G275" s="325" t="s">
        <v>2774</v>
      </c>
      <c r="H275" s="9">
        <v>50</v>
      </c>
      <c r="N275" s="8">
        <v>315.26</v>
      </c>
      <c r="P275" s="317">
        <v>3020</v>
      </c>
      <c r="R275" s="21">
        <v>39138.145833333336</v>
      </c>
      <c r="S275" s="21">
        <v>39139.512499999997</v>
      </c>
      <c r="T275">
        <v>3.6488999999999998</v>
      </c>
      <c r="U275">
        <v>5.6657000000000002</v>
      </c>
      <c r="V275" s="50">
        <f t="shared" si="47"/>
        <v>315.26495999999997</v>
      </c>
      <c r="W275" s="50"/>
      <c r="X275" s="21">
        <v>39137.88958333333</v>
      </c>
      <c r="Y275" s="21">
        <v>39139.547222222223</v>
      </c>
      <c r="Z275" s="319">
        <v>4.0220000000000002</v>
      </c>
      <c r="AA275" s="319">
        <v>5.6657000000000002</v>
      </c>
      <c r="AB275" s="320">
        <f t="shared" si="49"/>
        <v>347.50080000000003</v>
      </c>
      <c r="AD275" s="61">
        <f t="shared" si="50"/>
        <v>32.240800000000036</v>
      </c>
      <c r="AM275" s="9">
        <v>315.26</v>
      </c>
      <c r="AN275" s="9">
        <f t="shared" si="51"/>
        <v>315.26495999999997</v>
      </c>
      <c r="AO275" s="61">
        <f t="shared" si="54"/>
        <v>347.50080000000003</v>
      </c>
      <c r="AQ275" s="91">
        <f t="shared" si="55"/>
        <v>4.959999999982756E-3</v>
      </c>
      <c r="AR275" s="61">
        <f t="shared" si="56"/>
        <v>32.235840000000053</v>
      </c>
      <c r="AS275" s="89">
        <f t="shared" si="52"/>
        <v>1.366666666661331</v>
      </c>
      <c r="AT275" s="89">
        <f t="shared" si="58"/>
        <v>1.6576388888934162</v>
      </c>
      <c r="AU275" s="89">
        <f t="shared" si="57"/>
        <v>0.29097222223208519</v>
      </c>
      <c r="AV275" s="45"/>
      <c r="AW275"/>
      <c r="AX275"/>
      <c r="AY275"/>
    </row>
    <row r="276" spans="1:51" x14ac:dyDescent="0.2">
      <c r="A276" s="9" t="s">
        <v>2075</v>
      </c>
      <c r="B276" s="285">
        <f t="shared" si="53"/>
        <v>2</v>
      </c>
      <c r="C276" s="285"/>
      <c r="D276" s="16">
        <v>39139.581944444442</v>
      </c>
      <c r="E276" s="16">
        <v>39141.631249999999</v>
      </c>
      <c r="F276" s="19" t="s">
        <v>2775</v>
      </c>
      <c r="G276" s="325" t="s">
        <v>2776</v>
      </c>
      <c r="H276" s="9">
        <v>50</v>
      </c>
      <c r="N276" s="8">
        <v>380</v>
      </c>
      <c r="P276" s="317">
        <v>1930</v>
      </c>
      <c r="R276" s="21">
        <v>39139.581944444442</v>
      </c>
      <c r="S276" s="21">
        <v>39141.631249999999</v>
      </c>
      <c r="T276">
        <v>4.3954000000000004</v>
      </c>
      <c r="U276">
        <v>3.6699000000000002</v>
      </c>
      <c r="V276" s="50">
        <f t="shared" si="47"/>
        <v>379.76256000000006</v>
      </c>
      <c r="W276" s="50"/>
      <c r="X276" s="21">
        <v>39139.547222222223</v>
      </c>
      <c r="Y276" s="21">
        <v>39141.714583333334</v>
      </c>
      <c r="Z276" s="319">
        <v>4.6801000000000004</v>
      </c>
      <c r="AA276" s="319">
        <v>4.0697999999999999</v>
      </c>
      <c r="AB276" s="320">
        <f t="shared" si="49"/>
        <v>404.36063999999999</v>
      </c>
      <c r="AD276" s="61">
        <f t="shared" si="50"/>
        <v>24.360639999999989</v>
      </c>
      <c r="AM276" s="9">
        <v>380</v>
      </c>
      <c r="AN276" s="9">
        <f t="shared" si="51"/>
        <v>379.76256000000006</v>
      </c>
      <c r="AO276" s="61">
        <f t="shared" si="54"/>
        <v>404.36063999999999</v>
      </c>
      <c r="AQ276" s="91">
        <f t="shared" si="55"/>
        <v>-0.23743999999993548</v>
      </c>
      <c r="AR276" s="61">
        <f t="shared" si="56"/>
        <v>24.598079999999925</v>
      </c>
      <c r="AS276" s="89">
        <f t="shared" si="52"/>
        <v>2.0493055555562023</v>
      </c>
      <c r="AT276" s="89">
        <f t="shared" si="58"/>
        <v>2.1673611111109494</v>
      </c>
      <c r="AU276" s="89">
        <f t="shared" si="57"/>
        <v>0.11805555555474712</v>
      </c>
      <c r="AV276" s="45"/>
      <c r="AW276"/>
      <c r="AX276"/>
      <c r="AY276"/>
    </row>
    <row r="277" spans="1:51" x14ac:dyDescent="0.2">
      <c r="A277" s="9" t="s">
        <v>2075</v>
      </c>
      <c r="B277" s="285">
        <f t="shared" si="53"/>
        <v>2</v>
      </c>
      <c r="C277" s="285"/>
      <c r="D277" s="16">
        <v>39141.79791666667</v>
      </c>
      <c r="E277" s="16">
        <v>39142.147222222222</v>
      </c>
      <c r="F277" s="19" t="s">
        <v>2777</v>
      </c>
      <c r="G277" s="325" t="s">
        <v>2778</v>
      </c>
      <c r="H277" s="9">
        <v>50</v>
      </c>
      <c r="N277" s="8">
        <v>72.45</v>
      </c>
      <c r="P277" s="317">
        <v>2830</v>
      </c>
      <c r="R277" s="21">
        <v>39141.79791666667</v>
      </c>
      <c r="S277" s="21">
        <v>39142.147222222222</v>
      </c>
      <c r="T277">
        <v>0.83850000000000002</v>
      </c>
      <c r="U277">
        <v>3.6699000000000002</v>
      </c>
      <c r="V277" s="50">
        <f t="shared" si="47"/>
        <v>72.446400000000011</v>
      </c>
      <c r="W277" s="50"/>
      <c r="X277" s="21">
        <v>39141.714583333334</v>
      </c>
      <c r="Y277" s="21">
        <v>39142.204861111109</v>
      </c>
      <c r="Z277" s="319">
        <v>1.1180000000000001</v>
      </c>
      <c r="AA277" s="319">
        <v>3.6699000000000002</v>
      </c>
      <c r="AB277" s="320">
        <f t="shared" si="49"/>
        <v>96.595200000000006</v>
      </c>
      <c r="AD277" s="61">
        <f t="shared" si="50"/>
        <v>24.145200000000003</v>
      </c>
      <c r="AM277" s="9">
        <v>72.45</v>
      </c>
      <c r="AN277" s="9">
        <f t="shared" si="51"/>
        <v>72.446400000000011</v>
      </c>
      <c r="AO277" s="61">
        <f t="shared" si="54"/>
        <v>96.595200000000006</v>
      </c>
      <c r="AQ277" s="91">
        <f t="shared" si="55"/>
        <v>-3.5999999999916099E-3</v>
      </c>
      <c r="AR277" s="61">
        <f t="shared" si="56"/>
        <v>24.148799999999994</v>
      </c>
      <c r="AS277" s="89">
        <f t="shared" si="52"/>
        <v>0.34930555555183673</v>
      </c>
      <c r="AT277" s="89">
        <f t="shared" si="58"/>
        <v>0.49027777777519077</v>
      </c>
      <c r="AU277" s="89">
        <f t="shared" si="57"/>
        <v>0.14097222222335404</v>
      </c>
      <c r="AV277" s="45"/>
      <c r="AW277"/>
      <c r="AX277"/>
      <c r="AY277"/>
    </row>
    <row r="278" spans="1:51" x14ac:dyDescent="0.2">
      <c r="A278" s="9" t="s">
        <v>2075</v>
      </c>
      <c r="B278" s="285">
        <f t="shared" si="53"/>
        <v>3</v>
      </c>
      <c r="C278" s="285"/>
      <c r="D278" s="16">
        <v>39142.263194444444</v>
      </c>
      <c r="E278" s="16">
        <v>39143.291666666664</v>
      </c>
      <c r="F278" s="19" t="s">
        <v>2779</v>
      </c>
      <c r="G278" s="325" t="s">
        <v>2780</v>
      </c>
      <c r="H278" s="9">
        <v>50</v>
      </c>
      <c r="N278" s="8">
        <v>1499.29</v>
      </c>
      <c r="P278" s="317">
        <v>2170</v>
      </c>
      <c r="R278" s="21">
        <v>39142.263194444444</v>
      </c>
      <c r="S278" s="21">
        <v>39143.291666666664</v>
      </c>
      <c r="T278">
        <v>17.353000000000002</v>
      </c>
      <c r="U278">
        <v>48.491999999999997</v>
      </c>
      <c r="V278" s="50">
        <f>T278*60*60*24/1000</f>
        <v>1499.2992000000002</v>
      </c>
      <c r="W278" s="50"/>
      <c r="X278" s="21">
        <v>39142.204861111109</v>
      </c>
      <c r="Y278" s="21">
        <v>39143.388888888891</v>
      </c>
      <c r="Z278" s="319">
        <v>18.233000000000001</v>
      </c>
      <c r="AA278" s="319">
        <v>48.491999999999997</v>
      </c>
      <c r="AB278" s="320">
        <f t="shared" si="49"/>
        <v>1575.3312000000001</v>
      </c>
      <c r="AD278" s="61">
        <f t="shared" si="50"/>
        <v>76.041200000000117</v>
      </c>
      <c r="AM278" s="9">
        <v>1499.29</v>
      </c>
      <c r="AN278" s="9">
        <f t="shared" si="51"/>
        <v>1499.2992000000002</v>
      </c>
      <c r="AO278" s="61">
        <f t="shared" si="54"/>
        <v>1575.3312000000001</v>
      </c>
      <c r="AQ278" s="91">
        <f t="shared" si="55"/>
        <v>9.2000000001917215E-3</v>
      </c>
      <c r="AR278" s="61">
        <f t="shared" si="56"/>
        <v>76.031999999999925</v>
      </c>
      <c r="AS278" s="89">
        <f t="shared" si="52"/>
        <v>1.0284722222204437</v>
      </c>
      <c r="AT278" s="89">
        <f t="shared" si="58"/>
        <v>1.1840277777810115</v>
      </c>
      <c r="AU278" s="89">
        <f t="shared" si="57"/>
        <v>0.15555555556056788</v>
      </c>
      <c r="AV278" s="45"/>
      <c r="AW278"/>
      <c r="AX278"/>
      <c r="AY278"/>
    </row>
    <row r="279" spans="1:51" x14ac:dyDescent="0.2">
      <c r="B279" s="285">
        <f t="shared" si="53"/>
        <v>1</v>
      </c>
      <c r="C279" s="285"/>
      <c r="G279" s="325" t="s">
        <v>3559</v>
      </c>
      <c r="R279" s="21">
        <v>39143.486805555556</v>
      </c>
      <c r="S279" s="21">
        <v>39143.803472222222</v>
      </c>
      <c r="T279">
        <v>1.8842000000000001</v>
      </c>
      <c r="U279">
        <v>6.4352</v>
      </c>
      <c r="V279" s="50">
        <f t="shared" si="47"/>
        <v>162.79488000000001</v>
      </c>
      <c r="W279" s="50"/>
      <c r="X279" s="21">
        <v>39143.388888888891</v>
      </c>
      <c r="Y279" s="21">
        <v>39143.831250000003</v>
      </c>
      <c r="Z279" s="319">
        <v>2.6873999999999998</v>
      </c>
      <c r="AA279" s="319">
        <v>6.9650999999999996</v>
      </c>
      <c r="AB279" s="320">
        <f t="shared" si="49"/>
        <v>232.19135999999997</v>
      </c>
      <c r="AD279" s="61">
        <f t="shared" si="50"/>
        <v>232.19135999999997</v>
      </c>
      <c r="AN279" s="9">
        <f t="shared" si="51"/>
        <v>162.79488000000001</v>
      </c>
      <c r="AO279" s="61">
        <f t="shared" si="54"/>
        <v>232.19135999999997</v>
      </c>
      <c r="AQ279" s="91">
        <f t="shared" si="55"/>
        <v>162.79488000000001</v>
      </c>
      <c r="AR279" s="61">
        <f t="shared" si="56"/>
        <v>69.396479999999968</v>
      </c>
      <c r="AS279" s="89">
        <f t="shared" si="52"/>
        <v>0.31666666666569654</v>
      </c>
      <c r="AT279" s="89">
        <f t="shared" si="58"/>
        <v>0.44236111111240461</v>
      </c>
      <c r="AU279" s="89">
        <f t="shared" si="57"/>
        <v>0.12569444444670808</v>
      </c>
      <c r="AV279" s="45"/>
      <c r="AW279"/>
      <c r="AX279"/>
      <c r="AY279"/>
    </row>
    <row r="280" spans="1:51" x14ac:dyDescent="0.2">
      <c r="B280" s="285">
        <f t="shared" si="53"/>
        <v>1</v>
      </c>
      <c r="C280" s="285"/>
      <c r="G280" s="325" t="s">
        <v>3560</v>
      </c>
      <c r="R280" s="21">
        <v>39143.859722222223</v>
      </c>
      <c r="S280" s="21">
        <v>39145.911805555559</v>
      </c>
      <c r="T280">
        <v>4.4348000000000001</v>
      </c>
      <c r="U280">
        <v>4.7160000000000002</v>
      </c>
      <c r="V280" s="50">
        <f t="shared" si="47"/>
        <v>383.16672000000005</v>
      </c>
      <c r="W280" s="50"/>
      <c r="X280" s="21">
        <v>39143.831250000003</v>
      </c>
      <c r="Y280" s="21">
        <v>39146.051388888889</v>
      </c>
      <c r="Z280" s="319">
        <v>4.7584999999999997</v>
      </c>
      <c r="AA280" s="319">
        <v>4.7160000000000002</v>
      </c>
      <c r="AB280" s="320">
        <f t="shared" si="49"/>
        <v>411.13439999999997</v>
      </c>
      <c r="AD280" s="61">
        <f t="shared" si="50"/>
        <v>411.13439999999997</v>
      </c>
      <c r="AN280" s="9">
        <f t="shared" si="51"/>
        <v>383.16672000000005</v>
      </c>
      <c r="AO280" s="61">
        <f t="shared" si="54"/>
        <v>411.13439999999997</v>
      </c>
      <c r="AQ280" s="91">
        <f t="shared" si="55"/>
        <v>383.16672000000005</v>
      </c>
      <c r="AR280" s="61">
        <f t="shared" si="56"/>
        <v>27.967679999999916</v>
      </c>
      <c r="AS280" s="89">
        <f t="shared" si="52"/>
        <v>2.0520833333357587</v>
      </c>
      <c r="AT280" s="89">
        <f t="shared" si="58"/>
        <v>2.2201388888861402</v>
      </c>
      <c r="AU280" s="89">
        <f t="shared" si="57"/>
        <v>0.16805555555038154</v>
      </c>
      <c r="AV280" s="45"/>
      <c r="AW280"/>
      <c r="AX280"/>
      <c r="AY280"/>
    </row>
    <row r="281" spans="1:51" x14ac:dyDescent="0.2">
      <c r="B281" s="285">
        <f t="shared" si="53"/>
        <v>1</v>
      </c>
      <c r="C281" s="285"/>
      <c r="G281" s="325" t="s">
        <v>3561</v>
      </c>
      <c r="R281" s="21">
        <v>39146.190972222219</v>
      </c>
      <c r="S281" s="21">
        <v>39149.282638888886</v>
      </c>
      <c r="T281">
        <v>3.3839000000000001</v>
      </c>
      <c r="U281">
        <v>1.4391</v>
      </c>
      <c r="V281" s="50">
        <f t="shared" si="47"/>
        <v>292.36896000000002</v>
      </c>
      <c r="W281" s="50"/>
      <c r="X281" s="21">
        <v>39146.051388888889</v>
      </c>
      <c r="Y281" s="21">
        <v>39149.519444444442</v>
      </c>
      <c r="Z281" s="319">
        <v>3.7786</v>
      </c>
      <c r="AA281" s="319">
        <v>1.4391</v>
      </c>
      <c r="AB281" s="320">
        <f t="shared" si="49"/>
        <v>326.47104000000002</v>
      </c>
      <c r="AD281" s="61">
        <f t="shared" si="50"/>
        <v>326.47104000000002</v>
      </c>
      <c r="AN281" s="9">
        <f t="shared" si="51"/>
        <v>292.36896000000002</v>
      </c>
      <c r="AO281" s="61">
        <f t="shared" si="54"/>
        <v>326.47104000000002</v>
      </c>
      <c r="AQ281" s="91">
        <f t="shared" si="55"/>
        <v>292.36896000000002</v>
      </c>
      <c r="AR281" s="61">
        <f t="shared" si="56"/>
        <v>34.102080000000001</v>
      </c>
      <c r="AS281" s="89">
        <f t="shared" si="52"/>
        <v>3.0916666666671517</v>
      </c>
      <c r="AT281" s="89">
        <f t="shared" si="58"/>
        <v>3.4680555555532919</v>
      </c>
      <c r="AU281" s="89">
        <f t="shared" si="57"/>
        <v>0.37638888888614019</v>
      </c>
      <c r="AV281" s="45"/>
      <c r="AW281"/>
      <c r="AX281"/>
      <c r="AY281"/>
    </row>
    <row r="282" spans="1:51" x14ac:dyDescent="0.2">
      <c r="A282" s="9" t="s">
        <v>2075</v>
      </c>
      <c r="B282" s="285">
        <f t="shared" si="53"/>
        <v>3</v>
      </c>
      <c r="C282" s="285"/>
      <c r="D282" s="16">
        <v>39149.756249999999</v>
      </c>
      <c r="E282" s="16">
        <v>39150.618055555555</v>
      </c>
      <c r="F282" s="19" t="s">
        <v>2783</v>
      </c>
      <c r="G282" s="325" t="s">
        <v>2784</v>
      </c>
      <c r="H282" s="9">
        <v>50</v>
      </c>
      <c r="N282" s="8">
        <v>97.1</v>
      </c>
      <c r="P282" s="317">
        <v>950</v>
      </c>
      <c r="R282" s="21">
        <v>39149.756249999999</v>
      </c>
      <c r="S282" s="21">
        <v>39150.618055555555</v>
      </c>
      <c r="T282">
        <v>1.1237999999999999</v>
      </c>
      <c r="U282">
        <v>5.4192999999999998</v>
      </c>
      <c r="V282" s="50">
        <f t="shared" si="47"/>
        <v>97.096319999999992</v>
      </c>
      <c r="W282" s="50"/>
      <c r="X282" s="21">
        <v>39149.519444444442</v>
      </c>
      <c r="Y282" s="21">
        <v>39150.675694444442</v>
      </c>
      <c r="Z282" s="319">
        <v>1.6978</v>
      </c>
      <c r="AA282" s="319">
        <v>6.6967999999999996</v>
      </c>
      <c r="AB282" s="320">
        <f t="shared" si="49"/>
        <v>146.68991999999997</v>
      </c>
      <c r="AD282" s="61">
        <f t="shared" si="50"/>
        <v>49.589919999999978</v>
      </c>
      <c r="AM282" s="9">
        <v>97.1</v>
      </c>
      <c r="AN282" s="9">
        <f t="shared" si="51"/>
        <v>97.096319999999992</v>
      </c>
      <c r="AO282" s="61">
        <f t="shared" si="54"/>
        <v>146.68991999999997</v>
      </c>
      <c r="AQ282" s="91">
        <f t="shared" si="55"/>
        <v>-3.6800000000027921E-3</v>
      </c>
      <c r="AR282" s="61">
        <f t="shared" si="56"/>
        <v>49.593599999999981</v>
      </c>
      <c r="AS282" s="89">
        <f t="shared" si="52"/>
        <v>0.86180555555620231</v>
      </c>
      <c r="AT282" s="89">
        <f t="shared" si="58"/>
        <v>1.15625</v>
      </c>
      <c r="AU282" s="89">
        <f t="shared" si="57"/>
        <v>0.29444444444379769</v>
      </c>
      <c r="AV282" s="45"/>
      <c r="AW282"/>
      <c r="AX282"/>
      <c r="AY282"/>
    </row>
    <row r="283" spans="1:51" x14ac:dyDescent="0.2">
      <c r="A283" s="9" t="s">
        <v>2075</v>
      </c>
      <c r="B283" s="285">
        <f t="shared" si="53"/>
        <v>3</v>
      </c>
      <c r="C283" s="285"/>
      <c r="D283" s="16">
        <v>39150.73333333333</v>
      </c>
      <c r="E283" s="16">
        <v>39151.496527777781</v>
      </c>
      <c r="F283" s="19" t="s">
        <v>2785</v>
      </c>
      <c r="G283" s="325" t="s">
        <v>2786</v>
      </c>
      <c r="H283" s="9">
        <v>50</v>
      </c>
      <c r="N283" s="8">
        <v>1314.14</v>
      </c>
      <c r="P283" s="317">
        <v>403</v>
      </c>
      <c r="R283" s="21">
        <v>39150.73333333333</v>
      </c>
      <c r="S283" s="21">
        <v>39151.496527777781</v>
      </c>
      <c r="T283">
        <v>15.21</v>
      </c>
      <c r="U283">
        <v>50</v>
      </c>
      <c r="V283" s="50">
        <f t="shared" si="47"/>
        <v>1314.144</v>
      </c>
      <c r="W283" s="50"/>
      <c r="X283" s="21">
        <v>39150.675694444442</v>
      </c>
      <c r="Y283" s="21">
        <v>39151.530555555553</v>
      </c>
      <c r="Z283" s="319">
        <v>16.630400000000002</v>
      </c>
      <c r="AA283" s="319">
        <v>50</v>
      </c>
      <c r="AB283" s="320">
        <f t="shared" si="49"/>
        <v>1436.8665600000002</v>
      </c>
      <c r="AD283" s="61">
        <f t="shared" si="50"/>
        <v>122.72656000000006</v>
      </c>
      <c r="AM283" s="9">
        <v>1314.14</v>
      </c>
      <c r="AN283" s="9">
        <f t="shared" si="51"/>
        <v>1314.144</v>
      </c>
      <c r="AO283" s="61">
        <f t="shared" si="54"/>
        <v>1436.8665600000002</v>
      </c>
      <c r="AQ283" s="91">
        <f t="shared" si="55"/>
        <v>3.9999999999054126E-3</v>
      </c>
      <c r="AR283" s="61">
        <f t="shared" si="56"/>
        <v>122.72256000000016</v>
      </c>
      <c r="AS283" s="89">
        <f t="shared" si="52"/>
        <v>0.76319444445107365</v>
      </c>
      <c r="AT283" s="89">
        <f t="shared" si="58"/>
        <v>0.85486111111094942</v>
      </c>
      <c r="AU283" s="89">
        <f t="shared" si="57"/>
        <v>9.1666666659875773E-2</v>
      </c>
      <c r="AV283" s="45"/>
      <c r="AW283"/>
      <c r="AX283"/>
      <c r="AY283"/>
    </row>
    <row r="284" spans="1:51" x14ac:dyDescent="0.2">
      <c r="A284" s="9" t="s">
        <v>2075</v>
      </c>
      <c r="B284" s="285">
        <f t="shared" si="53"/>
        <v>3</v>
      </c>
      <c r="C284" s="285"/>
      <c r="D284" s="16">
        <v>39151.56527777778</v>
      </c>
      <c r="E284" s="16">
        <v>39151.74722222222</v>
      </c>
      <c r="F284" s="19" t="s">
        <v>2787</v>
      </c>
      <c r="G284" s="325" t="s">
        <v>2788</v>
      </c>
      <c r="H284" s="9">
        <v>50</v>
      </c>
      <c r="N284" s="8">
        <v>615.41</v>
      </c>
      <c r="P284" s="317">
        <v>168</v>
      </c>
      <c r="R284" s="21">
        <v>39151.56527777778</v>
      </c>
      <c r="S284" s="21">
        <v>39151.74722222222</v>
      </c>
      <c r="T284">
        <v>7.1228999999999996</v>
      </c>
      <c r="U284">
        <v>45.555999999999997</v>
      </c>
      <c r="V284" s="50">
        <f t="shared" si="47"/>
        <v>615.41855999999996</v>
      </c>
      <c r="W284" s="50"/>
      <c r="X284" s="21">
        <v>39151.530555555553</v>
      </c>
      <c r="Y284" s="21">
        <v>39151.78402777778</v>
      </c>
      <c r="Z284" s="319">
        <v>9.3758999999999997</v>
      </c>
      <c r="AA284" s="319">
        <v>45.555999999999997</v>
      </c>
      <c r="AB284" s="320">
        <f t="shared" si="49"/>
        <v>810.07776000000001</v>
      </c>
      <c r="AD284" s="61">
        <f t="shared" si="50"/>
        <v>194.66776000000004</v>
      </c>
      <c r="AM284" s="9">
        <v>615.41</v>
      </c>
      <c r="AN284" s="9">
        <f t="shared" si="51"/>
        <v>615.41855999999996</v>
      </c>
      <c r="AO284" s="61">
        <f t="shared" si="54"/>
        <v>810.07776000000001</v>
      </c>
      <c r="AQ284" s="91">
        <f t="shared" si="55"/>
        <v>8.5599999999885767E-3</v>
      </c>
      <c r="AR284" s="61">
        <f t="shared" si="56"/>
        <v>194.65920000000006</v>
      </c>
      <c r="AS284" s="89">
        <f t="shared" si="52"/>
        <v>0.18194444444088731</v>
      </c>
      <c r="AT284" s="89">
        <f t="shared" si="58"/>
        <v>0.25347222222626442</v>
      </c>
      <c r="AU284" s="89">
        <f t="shared" si="57"/>
        <v>7.1527777785377111E-2</v>
      </c>
      <c r="AV284" s="45"/>
      <c r="AW284"/>
      <c r="AX284"/>
      <c r="AY284"/>
    </row>
    <row r="285" spans="1:51" x14ac:dyDescent="0.2">
      <c r="A285" s="9" t="s">
        <v>2075</v>
      </c>
      <c r="B285" s="285">
        <f t="shared" si="53"/>
        <v>3</v>
      </c>
      <c r="C285" s="285"/>
      <c r="D285" s="16">
        <v>39151.821527777778</v>
      </c>
      <c r="E285" s="16">
        <v>39152.50277777778</v>
      </c>
      <c r="F285" s="19" t="s">
        <v>2789</v>
      </c>
      <c r="G285" s="325" t="s">
        <v>2790</v>
      </c>
      <c r="H285" s="9">
        <v>50</v>
      </c>
      <c r="N285" s="8">
        <v>424</v>
      </c>
      <c r="P285" s="317">
        <v>374</v>
      </c>
      <c r="R285" s="21">
        <v>39151.821527777778</v>
      </c>
      <c r="S285" s="21">
        <v>39152.50277777778</v>
      </c>
      <c r="T285">
        <v>4.9119000000000002</v>
      </c>
      <c r="U285">
        <v>17.373999999999999</v>
      </c>
      <c r="V285" s="50">
        <f t="shared" si="47"/>
        <v>424.38816000000003</v>
      </c>
      <c r="W285" s="50"/>
      <c r="X285" s="21">
        <v>39151.78402777778</v>
      </c>
      <c r="Y285" s="21">
        <v>39152.556944444441</v>
      </c>
      <c r="Z285" s="319">
        <v>5.9500999999999999</v>
      </c>
      <c r="AA285" s="319">
        <v>21.92</v>
      </c>
      <c r="AB285" s="320">
        <f t="shared" si="49"/>
        <v>514.08863999999994</v>
      </c>
      <c r="AD285" s="61">
        <f t="shared" si="50"/>
        <v>90.088639999999941</v>
      </c>
      <c r="AM285" s="9">
        <v>424</v>
      </c>
      <c r="AN285" s="9">
        <f t="shared" si="51"/>
        <v>424.38816000000003</v>
      </c>
      <c r="AO285" s="61">
        <f t="shared" si="54"/>
        <v>514.08863999999994</v>
      </c>
      <c r="AQ285" s="91">
        <f t="shared" si="55"/>
        <v>0.38816000000002759</v>
      </c>
      <c r="AR285" s="61">
        <f t="shared" si="56"/>
        <v>89.700479999999914</v>
      </c>
      <c r="AS285" s="89">
        <f t="shared" si="52"/>
        <v>0.68125000000145519</v>
      </c>
      <c r="AT285" s="89">
        <f t="shared" si="58"/>
        <v>0.77291666666133096</v>
      </c>
      <c r="AU285" s="89">
        <f t="shared" si="57"/>
        <v>9.1666666659875773E-2</v>
      </c>
      <c r="AV285" s="45"/>
      <c r="AW285"/>
      <c r="AX285"/>
      <c r="AY285"/>
    </row>
    <row r="286" spans="1:51" x14ac:dyDescent="0.2">
      <c r="A286" s="9" t="s">
        <v>2075</v>
      </c>
      <c r="B286" s="285">
        <f t="shared" si="53"/>
        <v>3</v>
      </c>
      <c r="C286" s="285"/>
      <c r="D286" s="16">
        <v>39152.611805555556</v>
      </c>
      <c r="E286" s="16">
        <v>39153.243055555555</v>
      </c>
      <c r="F286" s="19" t="s">
        <v>2791</v>
      </c>
      <c r="G286" s="325" t="s">
        <v>2792</v>
      </c>
      <c r="H286" s="9">
        <v>50</v>
      </c>
      <c r="N286" s="8">
        <v>511</v>
      </c>
      <c r="P286" s="317">
        <v>300</v>
      </c>
      <c r="R286" s="21">
        <v>39152.611805555556</v>
      </c>
      <c r="S286" s="21">
        <v>39153.243055555555</v>
      </c>
      <c r="T286">
        <v>5.9107000000000003</v>
      </c>
      <c r="U286">
        <v>15.244</v>
      </c>
      <c r="V286" s="50">
        <f t="shared" si="47"/>
        <v>510.68448000000001</v>
      </c>
      <c r="W286" s="50"/>
      <c r="X286" s="21">
        <v>39152.556944444441</v>
      </c>
      <c r="Y286" s="21">
        <v>39153.294444444444</v>
      </c>
      <c r="Z286" s="319">
        <v>6.6430999999999996</v>
      </c>
      <c r="AA286" s="319">
        <v>15.244</v>
      </c>
      <c r="AB286" s="320">
        <f t="shared" si="49"/>
        <v>573.96383999999989</v>
      </c>
      <c r="AD286" s="61">
        <f t="shared" si="50"/>
        <v>62.963839999999891</v>
      </c>
      <c r="AM286" s="9">
        <v>511</v>
      </c>
      <c r="AN286" s="9">
        <f t="shared" si="51"/>
        <v>510.68448000000001</v>
      </c>
      <c r="AO286" s="61">
        <f t="shared" si="54"/>
        <v>573.96383999999989</v>
      </c>
      <c r="AQ286" s="91">
        <f t="shared" si="55"/>
        <v>-0.31551999999999225</v>
      </c>
      <c r="AR286" s="61">
        <f t="shared" si="56"/>
        <v>63.279359999999883</v>
      </c>
      <c r="AS286" s="89">
        <f t="shared" si="52"/>
        <v>0.63124999999854481</v>
      </c>
      <c r="AT286" s="89">
        <f t="shared" si="58"/>
        <v>0.73750000000291038</v>
      </c>
      <c r="AU286" s="89">
        <f t="shared" si="57"/>
        <v>0.10625000000436557</v>
      </c>
      <c r="AV286" s="45"/>
      <c r="AW286"/>
      <c r="AX286"/>
      <c r="AY286"/>
    </row>
    <row r="287" spans="1:51" x14ac:dyDescent="0.2">
      <c r="A287" s="9" t="s">
        <v>2075</v>
      </c>
      <c r="B287" s="285">
        <f t="shared" si="53"/>
        <v>3</v>
      </c>
      <c r="C287" s="285"/>
      <c r="D287" s="16">
        <v>39153.34652777778</v>
      </c>
      <c r="E287" s="16">
        <v>39154.21597222222</v>
      </c>
      <c r="F287" s="19" t="s">
        <v>2793</v>
      </c>
      <c r="G287" s="325" t="s">
        <v>2794</v>
      </c>
      <c r="H287" s="9">
        <v>50</v>
      </c>
      <c r="N287" s="8">
        <v>679.7</v>
      </c>
      <c r="P287" s="317">
        <v>316</v>
      </c>
      <c r="R287" s="21">
        <v>39153.34652777778</v>
      </c>
      <c r="S287" s="21">
        <v>39154.21597222222</v>
      </c>
      <c r="T287">
        <v>7.8667999999999996</v>
      </c>
      <c r="U287">
        <v>14.439</v>
      </c>
      <c r="V287" s="50">
        <f t="shared" si="47"/>
        <v>679.69151999999997</v>
      </c>
      <c r="W287" s="50"/>
      <c r="X287" s="21">
        <v>39153.294444444444</v>
      </c>
      <c r="Y287" s="21">
        <v>39154.267361111109</v>
      </c>
      <c r="Z287" s="319">
        <v>8.4133999999999993</v>
      </c>
      <c r="AA287" s="319">
        <v>14.439</v>
      </c>
      <c r="AB287" s="320">
        <f t="shared" si="49"/>
        <v>726.91776000000004</v>
      </c>
      <c r="AD287" s="61">
        <f t="shared" si="50"/>
        <v>47.217759999999998</v>
      </c>
      <c r="AM287" s="9">
        <v>679.7</v>
      </c>
      <c r="AN287" s="9">
        <f t="shared" si="51"/>
        <v>679.69151999999997</v>
      </c>
      <c r="AO287" s="61">
        <f t="shared" si="54"/>
        <v>726.91776000000004</v>
      </c>
      <c r="AQ287" s="91">
        <f t="shared" si="55"/>
        <v>-8.4800000000768705E-3</v>
      </c>
      <c r="AR287" s="61">
        <f t="shared" si="56"/>
        <v>47.226240000000075</v>
      </c>
      <c r="AS287" s="89">
        <f t="shared" si="52"/>
        <v>0.86944444444088731</v>
      </c>
      <c r="AT287" s="89">
        <f t="shared" si="58"/>
        <v>0.97291666666569654</v>
      </c>
      <c r="AU287" s="89">
        <f t="shared" si="57"/>
        <v>0.10347222222480923</v>
      </c>
      <c r="AV287" s="45"/>
      <c r="AW287"/>
      <c r="AX287"/>
      <c r="AY287"/>
    </row>
    <row r="288" spans="1:51" x14ac:dyDescent="0.2">
      <c r="A288" s="9" t="s">
        <v>2075</v>
      </c>
      <c r="B288" s="285">
        <f t="shared" si="53"/>
        <v>3</v>
      </c>
      <c r="C288" s="285"/>
      <c r="D288" s="16">
        <v>39154.318749999999</v>
      </c>
      <c r="E288" s="16">
        <v>39155.415277777778</v>
      </c>
      <c r="F288" s="19" t="s">
        <v>2795</v>
      </c>
      <c r="G288" s="325" t="s">
        <v>2796</v>
      </c>
      <c r="H288" s="9">
        <v>50</v>
      </c>
      <c r="N288" s="8">
        <v>630</v>
      </c>
      <c r="P288" s="317">
        <v>322</v>
      </c>
      <c r="R288" s="21">
        <v>39154.318749999999</v>
      </c>
      <c r="S288" s="21">
        <v>39155.415277777778</v>
      </c>
      <c r="T288">
        <v>7.2887000000000004</v>
      </c>
      <c r="U288">
        <v>13.279</v>
      </c>
      <c r="V288" s="50">
        <f>T288*60*60*24/1000</f>
        <v>629.74367999999993</v>
      </c>
      <c r="W288" s="50"/>
      <c r="X288" s="21">
        <v>39154.267361111109</v>
      </c>
      <c r="Y288" s="21">
        <v>39155.45416666667</v>
      </c>
      <c r="Z288" s="319">
        <v>7.6719999999999997</v>
      </c>
      <c r="AA288" s="319">
        <v>13.279</v>
      </c>
      <c r="AB288" s="320">
        <f t="shared" si="49"/>
        <v>662.86080000000004</v>
      </c>
      <c r="AD288" s="61">
        <f t="shared" si="50"/>
        <v>32.86080000000004</v>
      </c>
      <c r="AM288" s="9">
        <v>630</v>
      </c>
      <c r="AN288" s="9">
        <f t="shared" si="51"/>
        <v>629.74367999999993</v>
      </c>
      <c r="AO288" s="61">
        <f t="shared" si="54"/>
        <v>662.86080000000004</v>
      </c>
      <c r="AQ288" s="91">
        <f t="shared" si="55"/>
        <v>-0.25632000000007338</v>
      </c>
      <c r="AR288" s="61">
        <f t="shared" si="56"/>
        <v>33.117120000000114</v>
      </c>
      <c r="AS288" s="89">
        <f t="shared" si="52"/>
        <v>1.0965277777795563</v>
      </c>
      <c r="AT288" s="89">
        <f t="shared" si="58"/>
        <v>1.1868055555605679</v>
      </c>
      <c r="AU288" s="89">
        <f t="shared" si="57"/>
        <v>9.0277777781011537E-2</v>
      </c>
      <c r="AV288" s="45"/>
      <c r="AW288"/>
      <c r="AX288"/>
      <c r="AY288"/>
    </row>
    <row r="289" spans="1:51" x14ac:dyDescent="0.2">
      <c r="A289" s="9" t="s">
        <v>2075</v>
      </c>
      <c r="B289" s="285">
        <f t="shared" si="53"/>
        <v>3</v>
      </c>
      <c r="C289" s="285"/>
      <c r="D289" s="16">
        <v>39155.493750000001</v>
      </c>
      <c r="E289" s="16">
        <v>39156.726388888892</v>
      </c>
      <c r="F289" s="19" t="s">
        <v>2797</v>
      </c>
      <c r="G289" s="325" t="s">
        <v>2798</v>
      </c>
      <c r="H289" s="9">
        <v>50</v>
      </c>
      <c r="N289" s="8">
        <v>334</v>
      </c>
      <c r="P289" s="317">
        <v>495</v>
      </c>
      <c r="R289" s="21">
        <v>39155.493750000001</v>
      </c>
      <c r="S289" s="21">
        <v>39156.726388888892</v>
      </c>
      <c r="T289">
        <v>3.8651</v>
      </c>
      <c r="U289">
        <v>7.5084999999999997</v>
      </c>
      <c r="V289" s="50">
        <f t="shared" si="47"/>
        <v>333.94463999999999</v>
      </c>
      <c r="W289" s="50"/>
      <c r="X289" s="21">
        <v>39155.45416666667</v>
      </c>
      <c r="Y289" s="21">
        <v>39156.825694444444</v>
      </c>
      <c r="Z289" s="319">
        <v>4.2042999999999999</v>
      </c>
      <c r="AA289" s="319">
        <v>7.5084999999999997</v>
      </c>
      <c r="AB289" s="320">
        <f t="shared" si="49"/>
        <v>363.25152000000003</v>
      </c>
      <c r="AD289" s="61">
        <f t="shared" si="50"/>
        <v>29.251520000000028</v>
      </c>
      <c r="AM289" s="9">
        <v>334</v>
      </c>
      <c r="AN289" s="9">
        <f t="shared" si="51"/>
        <v>333.94463999999999</v>
      </c>
      <c r="AO289" s="61">
        <f t="shared" si="54"/>
        <v>363.25152000000003</v>
      </c>
      <c r="AQ289" s="91">
        <f t="shared" si="55"/>
        <v>-5.5360000000007403E-2</v>
      </c>
      <c r="AR289" s="61">
        <f t="shared" si="56"/>
        <v>29.306880000000035</v>
      </c>
      <c r="AS289" s="89">
        <f t="shared" si="52"/>
        <v>1.2326388888905058</v>
      </c>
      <c r="AT289" s="89">
        <f t="shared" si="58"/>
        <v>1.3715277777737356</v>
      </c>
      <c r="AU289" s="89">
        <f t="shared" si="57"/>
        <v>0.13888888888322981</v>
      </c>
      <c r="AV289" s="45"/>
      <c r="AW289"/>
      <c r="AX289"/>
      <c r="AY289"/>
    </row>
    <row r="290" spans="1:51" x14ac:dyDescent="0.2">
      <c r="A290" s="9" t="s">
        <v>2075</v>
      </c>
      <c r="B290" s="285">
        <f t="shared" si="53"/>
        <v>3</v>
      </c>
      <c r="C290" s="285"/>
      <c r="D290" s="16">
        <v>39156.925694444442</v>
      </c>
      <c r="E290" s="16">
        <v>39161.64166666667</v>
      </c>
      <c r="F290" s="19" t="s">
        <v>2799</v>
      </c>
      <c r="G290" s="325" t="s">
        <v>2800</v>
      </c>
      <c r="H290" s="9">
        <v>50</v>
      </c>
      <c r="N290" s="8">
        <v>617</v>
      </c>
      <c r="P290" s="317">
        <v>417</v>
      </c>
      <c r="R290" s="21">
        <v>39156.925694444442</v>
      </c>
      <c r="S290" s="21">
        <v>39161.64166666667</v>
      </c>
      <c r="T290">
        <v>7.1337000000000002</v>
      </c>
      <c r="U290">
        <v>2.04</v>
      </c>
      <c r="V290" s="50">
        <f t="shared" si="47"/>
        <v>616.35167999999999</v>
      </c>
      <c r="W290" s="50"/>
      <c r="X290" s="21">
        <v>39156.825694444444</v>
      </c>
      <c r="Y290" s="21">
        <v>39161.81527777778</v>
      </c>
      <c r="Z290" s="319">
        <v>7.5460000000000003</v>
      </c>
      <c r="AA290" s="319">
        <v>2.04</v>
      </c>
      <c r="AB290" s="320">
        <f t="shared" si="49"/>
        <v>651.97439999999995</v>
      </c>
      <c r="AD290" s="61">
        <f t="shared" si="50"/>
        <v>34.974399999999946</v>
      </c>
      <c r="AM290" s="9">
        <v>617</v>
      </c>
      <c r="AN290" s="9">
        <f t="shared" si="51"/>
        <v>616.35167999999999</v>
      </c>
      <c r="AO290" s="61">
        <f t="shared" si="54"/>
        <v>651.97439999999995</v>
      </c>
      <c r="AQ290" s="91">
        <f t="shared" si="55"/>
        <v>-0.64832000000001244</v>
      </c>
      <c r="AR290" s="61">
        <f t="shared" si="56"/>
        <v>35.622719999999958</v>
      </c>
      <c r="AS290" s="89">
        <f t="shared" si="52"/>
        <v>4.7159722222277196</v>
      </c>
      <c r="AT290" s="89">
        <f t="shared" si="58"/>
        <v>4.9895833333357587</v>
      </c>
      <c r="AU290" s="89">
        <f t="shared" si="57"/>
        <v>0.27361111110803904</v>
      </c>
      <c r="AV290" s="45"/>
      <c r="AW290"/>
      <c r="AX290"/>
      <c r="AY290"/>
    </row>
    <row r="291" spans="1:51" x14ac:dyDescent="0.2">
      <c r="B291" s="285">
        <f t="shared" si="53"/>
        <v>1</v>
      </c>
      <c r="C291" s="285"/>
      <c r="G291" s="325" t="s">
        <v>3562</v>
      </c>
      <c r="R291" s="21">
        <v>39161.988888888889</v>
      </c>
      <c r="S291" s="21">
        <v>39162.282638888886</v>
      </c>
      <c r="T291">
        <v>0.89419999999999999</v>
      </c>
      <c r="U291">
        <v>28.273</v>
      </c>
      <c r="V291" s="50">
        <f t="shared" si="47"/>
        <v>77.258880000000005</v>
      </c>
      <c r="W291" s="50"/>
      <c r="X291" s="21">
        <v>39161.81527777778</v>
      </c>
      <c r="Y291" s="21">
        <v>39162.288888888892</v>
      </c>
      <c r="Z291" s="319">
        <v>1.2991999999999999</v>
      </c>
      <c r="AA291" s="319">
        <v>31.074999999999999</v>
      </c>
      <c r="AB291" s="320">
        <f t="shared" si="49"/>
        <v>112.25088000000001</v>
      </c>
      <c r="AD291" s="61">
        <f t="shared" si="50"/>
        <v>112.25088000000001</v>
      </c>
      <c r="AN291" s="9">
        <f t="shared" si="51"/>
        <v>77.258880000000005</v>
      </c>
      <c r="AO291" s="61">
        <f t="shared" si="54"/>
        <v>112.25088000000001</v>
      </c>
      <c r="AQ291" s="91">
        <f t="shared" si="55"/>
        <v>77.258880000000005</v>
      </c>
      <c r="AR291" s="61">
        <f t="shared" si="56"/>
        <v>34.992000000000004</v>
      </c>
      <c r="AS291" s="89">
        <f t="shared" si="52"/>
        <v>0.29374999999708962</v>
      </c>
      <c r="AT291" s="89">
        <f t="shared" si="58"/>
        <v>0.47361111111240461</v>
      </c>
      <c r="AU291" s="89">
        <f t="shared" si="57"/>
        <v>0.179861111115315</v>
      </c>
      <c r="AV291" s="45"/>
      <c r="AW291"/>
      <c r="AX291"/>
      <c r="AY291"/>
    </row>
    <row r="292" spans="1:51" x14ac:dyDescent="0.2">
      <c r="B292" s="285">
        <f t="shared" si="53"/>
        <v>1</v>
      </c>
      <c r="C292" s="285"/>
      <c r="G292" s="325" t="s">
        <v>3563</v>
      </c>
      <c r="R292" s="21">
        <v>39162.29583333333</v>
      </c>
      <c r="S292" s="21">
        <v>39164.300000000003</v>
      </c>
      <c r="T292">
        <v>38.448500000000003</v>
      </c>
      <c r="U292">
        <v>128.81</v>
      </c>
      <c r="V292" s="50">
        <f t="shared" si="47"/>
        <v>3321.9504000000002</v>
      </c>
      <c r="W292" s="50"/>
      <c r="X292" s="21">
        <v>39162.288888888892</v>
      </c>
      <c r="Y292" s="21">
        <v>39164.467361111114</v>
      </c>
      <c r="Z292" s="319">
        <v>39.260899999999999</v>
      </c>
      <c r="AA292" s="319">
        <v>128.81</v>
      </c>
      <c r="AB292" s="320">
        <f t="shared" si="49"/>
        <v>3392.14176</v>
      </c>
      <c r="AD292" s="61">
        <f t="shared" si="50"/>
        <v>3392.14176</v>
      </c>
      <c r="AN292" s="9">
        <f t="shared" si="51"/>
        <v>3321.9504000000002</v>
      </c>
      <c r="AO292" s="61">
        <f t="shared" si="54"/>
        <v>3392.14176</v>
      </c>
      <c r="AQ292" s="91">
        <f t="shared" si="55"/>
        <v>3321.9504000000002</v>
      </c>
      <c r="AR292" s="61">
        <f t="shared" si="56"/>
        <v>70.191359999999804</v>
      </c>
      <c r="AS292" s="89">
        <f t="shared" si="52"/>
        <v>2.0041666666729725</v>
      </c>
      <c r="AT292" s="89">
        <f t="shared" si="58"/>
        <v>2.1784722222218988</v>
      </c>
      <c r="AU292" s="89">
        <f t="shared" si="57"/>
        <v>0.17430555554892635</v>
      </c>
      <c r="AV292" s="45"/>
      <c r="AW292"/>
      <c r="AX292"/>
      <c r="AY292"/>
    </row>
    <row r="293" spans="1:51" x14ac:dyDescent="0.2">
      <c r="B293" s="285">
        <f t="shared" si="53"/>
        <v>1</v>
      </c>
      <c r="C293" s="285"/>
      <c r="G293" s="325" t="s">
        <v>3564</v>
      </c>
      <c r="R293" s="21">
        <v>39164.634722222225</v>
      </c>
      <c r="S293" s="21">
        <v>39168.714583333334</v>
      </c>
      <c r="T293">
        <v>8.7606999999999999</v>
      </c>
      <c r="U293">
        <v>3.6699000000000002</v>
      </c>
      <c r="V293" s="50">
        <f t="shared" si="47"/>
        <v>756.92448000000013</v>
      </c>
      <c r="W293" s="50"/>
      <c r="X293" s="21">
        <v>39164.467361111114</v>
      </c>
      <c r="Y293" s="21">
        <v>39168.993750000001</v>
      </c>
      <c r="Z293" s="319">
        <v>9.7190999999999992</v>
      </c>
      <c r="AA293" s="319">
        <v>3.6699000000000002</v>
      </c>
      <c r="AB293" s="320">
        <f t="shared" si="49"/>
        <v>839.73023999999987</v>
      </c>
      <c r="AD293" s="61">
        <f t="shared" si="50"/>
        <v>839.73023999999987</v>
      </c>
      <c r="AN293" s="9">
        <f t="shared" si="51"/>
        <v>756.92448000000013</v>
      </c>
      <c r="AO293" s="61">
        <f t="shared" si="54"/>
        <v>839.73023999999987</v>
      </c>
      <c r="AQ293" s="91">
        <f t="shared" si="55"/>
        <v>756.92448000000013</v>
      </c>
      <c r="AR293" s="61">
        <f t="shared" si="56"/>
        <v>82.805759999999736</v>
      </c>
      <c r="AS293" s="89">
        <f t="shared" si="52"/>
        <v>4.0798611111094942</v>
      </c>
      <c r="AT293" s="89">
        <f t="shared" si="58"/>
        <v>4.5263888888875954</v>
      </c>
      <c r="AU293" s="89">
        <f t="shared" si="57"/>
        <v>0.44652777777810115</v>
      </c>
      <c r="AV293" s="45"/>
      <c r="AW293"/>
      <c r="AX293"/>
      <c r="AY293"/>
    </row>
    <row r="294" spans="1:51" x14ac:dyDescent="0.2">
      <c r="B294" s="285">
        <f t="shared" si="53"/>
        <v>1</v>
      </c>
      <c r="C294" s="285"/>
      <c r="G294" s="325" t="s">
        <v>3565</v>
      </c>
      <c r="R294" s="21">
        <v>39169.272916666669</v>
      </c>
      <c r="S294" s="21">
        <v>39170.479861111111</v>
      </c>
      <c r="T294">
        <v>6.7697000000000003</v>
      </c>
      <c r="U294">
        <v>25.529</v>
      </c>
      <c r="V294" s="50">
        <f t="shared" si="47"/>
        <v>584.90208000000007</v>
      </c>
      <c r="W294" s="50"/>
      <c r="X294" s="21">
        <v>39168.993750000001</v>
      </c>
      <c r="Y294" s="21">
        <v>39170.654166666667</v>
      </c>
      <c r="Z294" s="319">
        <v>8.0340000000000007</v>
      </c>
      <c r="AA294" s="319">
        <v>25.529</v>
      </c>
      <c r="AB294" s="320">
        <f t="shared" si="49"/>
        <v>694.13760000000013</v>
      </c>
      <c r="AD294" s="61">
        <f t="shared" si="50"/>
        <v>694.13760000000013</v>
      </c>
      <c r="AN294" s="9">
        <f t="shared" si="51"/>
        <v>584.90208000000007</v>
      </c>
      <c r="AO294" s="61">
        <f t="shared" si="54"/>
        <v>694.13760000000013</v>
      </c>
      <c r="AQ294" s="91">
        <f t="shared" si="55"/>
        <v>584.90208000000007</v>
      </c>
      <c r="AR294" s="61">
        <f t="shared" si="56"/>
        <v>109.23552000000007</v>
      </c>
      <c r="AS294" s="89">
        <f t="shared" si="52"/>
        <v>1.2069444444423425</v>
      </c>
      <c r="AT294" s="89">
        <f t="shared" si="58"/>
        <v>1.6604166666656965</v>
      </c>
      <c r="AU294" s="89">
        <f t="shared" si="57"/>
        <v>0.45347222222335404</v>
      </c>
    </row>
    <row r="295" spans="1:51" x14ac:dyDescent="0.2">
      <c r="B295" s="285">
        <f t="shared" si="53"/>
        <v>1</v>
      </c>
      <c r="C295" s="285"/>
      <c r="G295" s="325" t="s">
        <v>3566</v>
      </c>
      <c r="R295" s="21">
        <v>39170.82916666667</v>
      </c>
      <c r="S295" s="21">
        <v>39172.974305555559</v>
      </c>
      <c r="T295">
        <v>4.5209999999999999</v>
      </c>
      <c r="U295">
        <v>33.851999999999997</v>
      </c>
      <c r="V295" s="50">
        <f t="shared" si="47"/>
        <v>390.61439999999999</v>
      </c>
      <c r="W295" s="50"/>
      <c r="X295" s="21">
        <v>39170.654166666667</v>
      </c>
      <c r="Y295" s="21">
        <v>39172.980555555558</v>
      </c>
      <c r="Z295" s="319">
        <v>5.0956000000000001</v>
      </c>
      <c r="AA295" s="319">
        <v>39.353999999999999</v>
      </c>
      <c r="AB295" s="320">
        <f t="shared" si="49"/>
        <v>440.25983999999994</v>
      </c>
      <c r="AD295" s="61">
        <f t="shared" si="50"/>
        <v>440.25983999999994</v>
      </c>
      <c r="AN295" s="9">
        <f t="shared" si="51"/>
        <v>390.61439999999999</v>
      </c>
      <c r="AO295" s="61">
        <f t="shared" si="54"/>
        <v>440.25983999999994</v>
      </c>
      <c r="AQ295" s="91">
        <f t="shared" si="55"/>
        <v>390.61439999999999</v>
      </c>
      <c r="AR295" s="61">
        <f t="shared" si="56"/>
        <v>49.645439999999951</v>
      </c>
      <c r="AS295" s="89">
        <f t="shared" si="52"/>
        <v>2.1451388888890506</v>
      </c>
      <c r="AT295" s="89">
        <f t="shared" si="58"/>
        <v>2.3263888888905058</v>
      </c>
      <c r="AU295" s="89">
        <f t="shared" si="57"/>
        <v>0.18125000000145519</v>
      </c>
    </row>
    <row r="296" spans="1:51" x14ac:dyDescent="0.2">
      <c r="B296" s="285">
        <f t="shared" si="53"/>
        <v>1</v>
      </c>
      <c r="C296" s="285"/>
      <c r="G296" s="325" t="s">
        <v>3567</v>
      </c>
      <c r="R296" s="21">
        <v>39172.987500000003</v>
      </c>
      <c r="S296" s="21">
        <v>39173.790277777778</v>
      </c>
      <c r="T296">
        <v>8.2136999999999993</v>
      </c>
      <c r="U296">
        <v>45.555999999999997</v>
      </c>
      <c r="V296" s="50">
        <f>T296*60*60*24/1000</f>
        <v>709.66367999999989</v>
      </c>
      <c r="W296" s="50"/>
      <c r="X296" s="21">
        <v>39172.980555555558</v>
      </c>
      <c r="Y296" s="21">
        <v>39174.029861111114</v>
      </c>
      <c r="Z296" s="319">
        <v>9.1301000000000005</v>
      </c>
      <c r="AA296" s="319">
        <v>45.555999999999997</v>
      </c>
      <c r="AB296" s="320">
        <f t="shared" si="49"/>
        <v>788.84064000000001</v>
      </c>
      <c r="AD296" s="61">
        <f t="shared" si="50"/>
        <v>788.84064000000001</v>
      </c>
      <c r="AN296" s="9">
        <f t="shared" si="51"/>
        <v>709.66367999999989</v>
      </c>
      <c r="AO296" s="61">
        <f t="shared" si="54"/>
        <v>788.84064000000001</v>
      </c>
      <c r="AQ296" s="91">
        <f t="shared" si="55"/>
        <v>709.66367999999989</v>
      </c>
      <c r="AR296" s="61">
        <f t="shared" si="56"/>
        <v>79.176960000000122</v>
      </c>
      <c r="AS296" s="89">
        <f t="shared" si="52"/>
        <v>0.80277777777519077</v>
      </c>
      <c r="AT296" s="89">
        <f t="shared" si="58"/>
        <v>1.0493055555562023</v>
      </c>
      <c r="AU296" s="89">
        <f t="shared" si="57"/>
        <v>0.24652777778101154</v>
      </c>
    </row>
    <row r="297" spans="1:51" x14ac:dyDescent="0.2">
      <c r="B297" s="285">
        <f t="shared" si="53"/>
        <v>1</v>
      </c>
      <c r="C297" s="285"/>
      <c r="G297" s="325" t="s">
        <v>3568</v>
      </c>
      <c r="R297" s="21">
        <v>39174.269444444442</v>
      </c>
      <c r="S297" s="21">
        <v>39175.479166666664</v>
      </c>
      <c r="T297">
        <v>42.940800000000003</v>
      </c>
      <c r="U297">
        <v>169.64</v>
      </c>
      <c r="V297" s="50">
        <f t="shared" si="47"/>
        <v>3710.0851200000002</v>
      </c>
      <c r="W297" s="50"/>
      <c r="X297" s="21">
        <v>39174.029861111114</v>
      </c>
      <c r="Y297" s="21">
        <v>39175.500694444447</v>
      </c>
      <c r="Z297" s="319">
        <v>44.776000000000003</v>
      </c>
      <c r="AA297" s="319">
        <v>169.64</v>
      </c>
      <c r="AB297" s="320">
        <f t="shared" si="49"/>
        <v>3868.646400000001</v>
      </c>
      <c r="AD297" s="61">
        <f t="shared" si="50"/>
        <v>3868.646400000001</v>
      </c>
      <c r="AN297" s="9">
        <f t="shared" si="51"/>
        <v>3710.0851200000002</v>
      </c>
      <c r="AO297" s="61">
        <f t="shared" si="54"/>
        <v>3868.646400000001</v>
      </c>
      <c r="AQ297" s="91">
        <f t="shared" si="55"/>
        <v>3710.0851200000002</v>
      </c>
      <c r="AR297" s="61">
        <f t="shared" si="56"/>
        <v>158.56128000000081</v>
      </c>
      <c r="AS297" s="89">
        <f t="shared" si="52"/>
        <v>1.2097222222218988</v>
      </c>
      <c r="AT297" s="89">
        <f t="shared" si="58"/>
        <v>1.4708333333328483</v>
      </c>
      <c r="AU297" s="89">
        <f t="shared" si="57"/>
        <v>0.26111111111094942</v>
      </c>
    </row>
    <row r="298" spans="1:51" x14ac:dyDescent="0.2">
      <c r="B298" s="285">
        <f t="shared" si="53"/>
        <v>1</v>
      </c>
      <c r="C298" s="285"/>
      <c r="G298" s="325" t="s">
        <v>3569</v>
      </c>
      <c r="R298" s="21">
        <v>39175.522222222222</v>
      </c>
      <c r="S298" s="21">
        <v>39177.190972222219</v>
      </c>
      <c r="T298">
        <v>19.714300000000001</v>
      </c>
      <c r="U298">
        <v>47.011000000000003</v>
      </c>
      <c r="V298" s="50">
        <f t="shared" si="47"/>
        <v>1703.3155200000003</v>
      </c>
      <c r="W298" s="50"/>
      <c r="X298" s="21">
        <v>39175.500694444447</v>
      </c>
      <c r="Y298" s="21">
        <v>39177.381944444445</v>
      </c>
      <c r="Z298" s="319">
        <v>21.275700000000001</v>
      </c>
      <c r="AA298" s="319">
        <v>50</v>
      </c>
      <c r="AB298" s="320">
        <f t="shared" si="49"/>
        <v>1838.2204799999997</v>
      </c>
      <c r="AD298" s="61">
        <f t="shared" si="50"/>
        <v>1838.2204799999997</v>
      </c>
      <c r="AN298" s="9">
        <f t="shared" si="51"/>
        <v>1703.3155200000003</v>
      </c>
      <c r="AO298" s="61">
        <f t="shared" si="54"/>
        <v>1838.2204799999997</v>
      </c>
      <c r="AQ298" s="91">
        <f t="shared" si="55"/>
        <v>1703.3155200000003</v>
      </c>
      <c r="AR298" s="61">
        <f t="shared" si="56"/>
        <v>134.90495999999939</v>
      </c>
      <c r="AS298" s="89">
        <f t="shared" si="52"/>
        <v>1.6687499999970896</v>
      </c>
      <c r="AT298" s="89">
        <f t="shared" si="58"/>
        <v>1.8812499999985448</v>
      </c>
      <c r="AU298" s="89">
        <f t="shared" si="57"/>
        <v>0.21250000000145519</v>
      </c>
    </row>
    <row r="299" spans="1:51" x14ac:dyDescent="0.2">
      <c r="A299" s="9" t="s">
        <v>2075</v>
      </c>
      <c r="B299" s="285">
        <f t="shared" si="53"/>
        <v>4</v>
      </c>
      <c r="C299" s="285"/>
      <c r="D299" s="16">
        <v>39177.572916666664</v>
      </c>
      <c r="E299" s="16">
        <v>39183.218055555553</v>
      </c>
      <c r="F299" s="19" t="s">
        <v>2801</v>
      </c>
      <c r="G299" s="325" t="s">
        <v>2802</v>
      </c>
      <c r="H299" s="9">
        <v>50</v>
      </c>
      <c r="N299" s="8">
        <v>848</v>
      </c>
      <c r="P299" s="317">
        <v>27</v>
      </c>
      <c r="R299" s="21">
        <v>39177.572916666664</v>
      </c>
      <c r="S299" s="21">
        <v>39183.218055555553</v>
      </c>
      <c r="T299">
        <v>9.8187999999999995</v>
      </c>
      <c r="U299">
        <v>2.6473</v>
      </c>
      <c r="V299" s="50">
        <f t="shared" si="47"/>
        <v>848.34431999999981</v>
      </c>
      <c r="W299" s="50"/>
      <c r="X299" s="21">
        <v>39177.381944444445</v>
      </c>
      <c r="Y299" s="21">
        <v>39183.431250000001</v>
      </c>
      <c r="Z299" s="319">
        <v>10.6418</v>
      </c>
      <c r="AA299" s="319">
        <v>2.8</v>
      </c>
      <c r="AB299" s="320">
        <f t="shared" si="49"/>
        <v>919.45152000000007</v>
      </c>
      <c r="AD299" s="61">
        <f t="shared" si="50"/>
        <v>71.451520000000073</v>
      </c>
      <c r="AM299" s="9">
        <v>848</v>
      </c>
      <c r="AN299" s="9">
        <f t="shared" si="51"/>
        <v>848.34431999999981</v>
      </c>
      <c r="AO299" s="61">
        <f t="shared" si="54"/>
        <v>919.45152000000007</v>
      </c>
      <c r="AQ299" s="91">
        <f t="shared" si="55"/>
        <v>0.34431999999981144</v>
      </c>
      <c r="AR299" s="61">
        <f t="shared" si="56"/>
        <v>71.107200000000262</v>
      </c>
      <c r="AS299" s="89">
        <f t="shared" si="52"/>
        <v>5.6451388888890506</v>
      </c>
      <c r="AT299" s="89">
        <f t="shared" si="58"/>
        <v>6.0493055555562023</v>
      </c>
      <c r="AU299" s="89">
        <f t="shared" si="57"/>
        <v>0.40416666666715173</v>
      </c>
    </row>
    <row r="300" spans="1:51" x14ac:dyDescent="0.2">
      <c r="A300" s="9" t="s">
        <v>2075</v>
      </c>
      <c r="B300" s="285">
        <f t="shared" si="53"/>
        <v>4</v>
      </c>
      <c r="C300" s="285"/>
      <c r="D300" s="16">
        <v>39183.645138888889</v>
      </c>
      <c r="E300" s="16">
        <v>39183.915972222225</v>
      </c>
      <c r="F300" s="19" t="s">
        <v>2805</v>
      </c>
      <c r="G300" s="325" t="s">
        <v>2806</v>
      </c>
      <c r="H300" s="9">
        <v>50</v>
      </c>
      <c r="N300" s="8">
        <v>143</v>
      </c>
      <c r="P300" s="317">
        <v>28</v>
      </c>
      <c r="R300" s="21">
        <v>39183.645138888889</v>
      </c>
      <c r="S300" s="21">
        <v>39183.915972222225</v>
      </c>
      <c r="T300">
        <v>1.6503000000000001</v>
      </c>
      <c r="U300">
        <v>13.66</v>
      </c>
      <c r="V300" s="50">
        <f t="shared" si="47"/>
        <v>142.58591999999999</v>
      </c>
      <c r="W300" s="50"/>
      <c r="X300" s="21">
        <v>39183.431250000001</v>
      </c>
      <c r="Y300" s="21">
        <v>39183.936805555553</v>
      </c>
      <c r="Z300" s="319">
        <v>2.3127</v>
      </c>
      <c r="AA300" s="319">
        <v>13.66</v>
      </c>
      <c r="AB300" s="320">
        <f t="shared" si="49"/>
        <v>199.81727999999998</v>
      </c>
      <c r="AD300" s="61">
        <f t="shared" si="50"/>
        <v>56.817279999999982</v>
      </c>
      <c r="AM300" s="9">
        <v>143</v>
      </c>
      <c r="AN300" s="9">
        <f t="shared" si="51"/>
        <v>142.58591999999999</v>
      </c>
      <c r="AO300" s="61">
        <f t="shared" si="54"/>
        <v>199.81727999999998</v>
      </c>
      <c r="AQ300" s="91">
        <f t="shared" si="55"/>
        <v>-0.41408000000001266</v>
      </c>
      <c r="AR300" s="61">
        <f t="shared" si="56"/>
        <v>57.231359999999995</v>
      </c>
      <c r="AS300" s="89">
        <f t="shared" si="52"/>
        <v>0.27083333333575865</v>
      </c>
      <c r="AT300" s="89">
        <f t="shared" si="58"/>
        <v>0.50555555555183673</v>
      </c>
      <c r="AU300" s="89">
        <f t="shared" si="57"/>
        <v>0.23472222221607808</v>
      </c>
    </row>
    <row r="301" spans="1:51" x14ac:dyDescent="0.2">
      <c r="A301" s="9" t="s">
        <v>2075</v>
      </c>
      <c r="B301" s="285">
        <f t="shared" si="53"/>
        <v>4</v>
      </c>
      <c r="C301" s="285"/>
      <c r="D301" s="16">
        <v>39183.958333333336</v>
      </c>
      <c r="E301" s="16">
        <v>39184.311805555553</v>
      </c>
      <c r="F301" s="19" t="s">
        <v>2807</v>
      </c>
      <c r="G301" s="325" t="s">
        <v>2808</v>
      </c>
      <c r="H301" s="9">
        <v>50</v>
      </c>
      <c r="N301" s="8">
        <v>428</v>
      </c>
      <c r="P301" s="317">
        <v>38</v>
      </c>
      <c r="R301" s="21">
        <v>39183.958333333336</v>
      </c>
      <c r="S301" s="21">
        <v>39184.311805555553</v>
      </c>
      <c r="T301">
        <v>4.9512999999999998</v>
      </c>
      <c r="U301">
        <v>15.244</v>
      </c>
      <c r="V301" s="50">
        <f t="shared" si="47"/>
        <v>427.79232000000002</v>
      </c>
      <c r="W301" s="50"/>
      <c r="X301" s="21">
        <v>39183.936805555553</v>
      </c>
      <c r="Y301" s="21">
        <v>39184.335416666669</v>
      </c>
      <c r="Z301" s="319">
        <v>5.5148999999999999</v>
      </c>
      <c r="AA301" s="319">
        <v>15.244</v>
      </c>
      <c r="AB301" s="320">
        <f t="shared" si="49"/>
        <v>476.48735999999997</v>
      </c>
      <c r="AD301" s="61">
        <f t="shared" si="50"/>
        <v>48.487359999999967</v>
      </c>
      <c r="AM301" s="9">
        <v>428</v>
      </c>
      <c r="AN301" s="9">
        <f t="shared" si="51"/>
        <v>427.79232000000002</v>
      </c>
      <c r="AO301" s="61">
        <f t="shared" si="54"/>
        <v>476.48735999999997</v>
      </c>
      <c r="AQ301" s="91">
        <f t="shared" si="55"/>
        <v>-0.2076799999999821</v>
      </c>
      <c r="AR301" s="61">
        <f t="shared" si="56"/>
        <v>48.695039999999949</v>
      </c>
      <c r="AS301" s="89">
        <f t="shared" si="52"/>
        <v>0.35347222221753327</v>
      </c>
      <c r="AT301" s="89">
        <f t="shared" si="58"/>
        <v>0.398611111115315</v>
      </c>
      <c r="AU301" s="89">
        <f t="shared" si="57"/>
        <v>4.5138888897781726E-2</v>
      </c>
    </row>
    <row r="302" spans="1:51" x14ac:dyDescent="0.2">
      <c r="A302" s="9" t="s">
        <v>2075</v>
      </c>
      <c r="B302" s="285">
        <f t="shared" si="53"/>
        <v>4</v>
      </c>
      <c r="C302" s="285"/>
      <c r="D302" s="16">
        <v>39184.359027777777</v>
      </c>
      <c r="E302" s="16">
        <v>39184.693055555559</v>
      </c>
      <c r="F302" s="19" t="s">
        <v>2811</v>
      </c>
      <c r="G302" s="325" t="s">
        <v>2812</v>
      </c>
      <c r="H302" s="9">
        <v>50</v>
      </c>
      <c r="N302" s="8">
        <v>424.92</v>
      </c>
      <c r="P302" s="317">
        <v>234</v>
      </c>
      <c r="R302" s="21">
        <v>39184.359027777777</v>
      </c>
      <c r="S302" s="21">
        <v>39184.693055555559</v>
      </c>
      <c r="T302">
        <v>4.9180999999999999</v>
      </c>
      <c r="U302">
        <v>18.533000000000001</v>
      </c>
      <c r="V302" s="50">
        <f t="shared" si="47"/>
        <v>424.92383999999998</v>
      </c>
      <c r="W302" s="50"/>
      <c r="X302" s="21">
        <v>39184.335416666669</v>
      </c>
      <c r="Y302" s="21">
        <v>39184.709027777775</v>
      </c>
      <c r="Z302" s="319">
        <v>5.5214999999999996</v>
      </c>
      <c r="AA302" s="319">
        <v>18.533000000000001</v>
      </c>
      <c r="AB302" s="320">
        <f t="shared" si="49"/>
        <v>477.05759999999998</v>
      </c>
      <c r="AD302" s="61">
        <f t="shared" si="50"/>
        <v>52.137599999999964</v>
      </c>
      <c r="AM302" s="9">
        <v>424.92</v>
      </c>
      <c r="AN302" s="9">
        <f t="shared" si="51"/>
        <v>424.92383999999998</v>
      </c>
      <c r="AO302" s="61">
        <f t="shared" si="54"/>
        <v>477.05759999999998</v>
      </c>
      <c r="AQ302" s="91">
        <f t="shared" si="55"/>
        <v>3.8399999999683132E-3</v>
      </c>
      <c r="AR302" s="61">
        <f t="shared" si="56"/>
        <v>52.133759999999995</v>
      </c>
      <c r="AS302" s="89">
        <f t="shared" si="52"/>
        <v>0.33402777778246673</v>
      </c>
      <c r="AT302" s="89">
        <f t="shared" si="58"/>
        <v>0.37361111110658385</v>
      </c>
      <c r="AU302" s="89">
        <f t="shared" si="57"/>
        <v>3.958333332411712E-2</v>
      </c>
    </row>
    <row r="303" spans="1:51" x14ac:dyDescent="0.2">
      <c r="B303" s="285">
        <f t="shared" si="53"/>
        <v>1</v>
      </c>
      <c r="C303" s="285"/>
      <c r="G303" s="325" t="s">
        <v>3570</v>
      </c>
      <c r="R303" s="21">
        <v>39184.725694444445</v>
      </c>
      <c r="S303" s="21">
        <v>39185.628472222219</v>
      </c>
      <c r="T303">
        <v>6.7122000000000002</v>
      </c>
      <c r="U303">
        <v>18.175000000000001</v>
      </c>
      <c r="V303" s="50">
        <f t="shared" si="47"/>
        <v>579.93408000000011</v>
      </c>
      <c r="W303" s="50"/>
      <c r="X303" s="36">
        <v>39184.709027777775</v>
      </c>
      <c r="Y303" s="21">
        <v>39185.678472222222</v>
      </c>
      <c r="Z303" s="319">
        <v>7.2493999999999996</v>
      </c>
      <c r="AA303" s="319">
        <v>18.533000000000001</v>
      </c>
      <c r="AB303" s="320">
        <f t="shared" si="49"/>
        <v>626.34816000000001</v>
      </c>
      <c r="AD303" s="61">
        <f t="shared" si="50"/>
        <v>626.34816000000001</v>
      </c>
      <c r="AN303" s="9">
        <f t="shared" si="51"/>
        <v>579.93408000000011</v>
      </c>
      <c r="AO303" s="61">
        <f t="shared" si="54"/>
        <v>626.34816000000001</v>
      </c>
      <c r="AQ303" s="91">
        <f t="shared" si="55"/>
        <v>579.93408000000011</v>
      </c>
      <c r="AR303" s="61">
        <f t="shared" si="56"/>
        <v>46.414079999999899</v>
      </c>
      <c r="AS303" s="89">
        <f t="shared" si="52"/>
        <v>0.90277777777373558</v>
      </c>
      <c r="AT303" s="89">
        <f t="shared" si="58"/>
        <v>0.96944444444670808</v>
      </c>
      <c r="AU303" s="89">
        <f t="shared" si="57"/>
        <v>6.6666666672972497E-2</v>
      </c>
    </row>
    <row r="304" spans="1:51" x14ac:dyDescent="0.2">
      <c r="B304" s="285">
        <f t="shared" si="53"/>
        <v>1</v>
      </c>
      <c r="C304" s="285"/>
      <c r="G304" s="325" t="s">
        <v>3571</v>
      </c>
      <c r="R304" s="21">
        <v>39185.729166666664</v>
      </c>
      <c r="S304" s="21">
        <v>39193.364583333336</v>
      </c>
      <c r="T304">
        <v>15.4673</v>
      </c>
      <c r="U304">
        <v>9.8168000000000006</v>
      </c>
      <c r="V304" s="50">
        <f t="shared" si="47"/>
        <v>1336.37472</v>
      </c>
      <c r="W304" s="50"/>
      <c r="X304" s="21">
        <v>39185.678472222222</v>
      </c>
      <c r="Y304" s="21">
        <v>39193.618055555555</v>
      </c>
      <c r="Z304" s="319">
        <v>16.052199999999999</v>
      </c>
      <c r="AA304" s="319">
        <v>9.8168000000000006</v>
      </c>
      <c r="AB304" s="320">
        <f t="shared" si="49"/>
        <v>1386.9100800000001</v>
      </c>
      <c r="AD304" s="61">
        <f t="shared" si="50"/>
        <v>1386.9100800000001</v>
      </c>
      <c r="AN304" s="9">
        <f t="shared" si="51"/>
        <v>1336.37472</v>
      </c>
      <c r="AO304" s="61">
        <f t="shared" si="54"/>
        <v>1386.9100800000001</v>
      </c>
      <c r="AQ304" s="91">
        <f t="shared" si="55"/>
        <v>1336.37472</v>
      </c>
      <c r="AR304" s="61">
        <f t="shared" si="56"/>
        <v>50.535360000000082</v>
      </c>
      <c r="AS304" s="89">
        <f t="shared" si="52"/>
        <v>7.6354166666715173</v>
      </c>
      <c r="AT304" s="89">
        <f t="shared" si="58"/>
        <v>7.9395833333328483</v>
      </c>
      <c r="AU304" s="89">
        <f t="shared" si="57"/>
        <v>0.30416666666133096</v>
      </c>
    </row>
    <row r="305" spans="1:47" x14ac:dyDescent="0.2">
      <c r="B305" s="285">
        <f t="shared" si="53"/>
        <v>1</v>
      </c>
      <c r="C305" s="285"/>
      <c r="G305" s="325" t="s">
        <v>3572</v>
      </c>
      <c r="R305" s="21">
        <v>39193.87222222222</v>
      </c>
      <c r="S305" s="21">
        <v>39198.456250000003</v>
      </c>
      <c r="T305">
        <v>21.427700000000002</v>
      </c>
      <c r="U305">
        <v>41.35</v>
      </c>
      <c r="V305" s="50">
        <f t="shared" si="47"/>
        <v>1851.35328</v>
      </c>
      <c r="W305" s="50"/>
      <c r="X305" s="21">
        <v>39193.618055555555</v>
      </c>
      <c r="Y305" s="21">
        <v>39198.472222222219</v>
      </c>
      <c r="Z305" s="319">
        <v>21.9619</v>
      </c>
      <c r="AA305" s="319">
        <v>41.35</v>
      </c>
      <c r="AB305" s="320">
        <f t="shared" si="49"/>
        <v>1897.5081599999999</v>
      </c>
      <c r="AD305" s="61">
        <f t="shared" si="50"/>
        <v>1897.5081599999999</v>
      </c>
      <c r="AN305" s="9">
        <f t="shared" si="51"/>
        <v>1851.35328</v>
      </c>
      <c r="AO305" s="61">
        <f t="shared" si="54"/>
        <v>1897.5081599999999</v>
      </c>
      <c r="AQ305" s="91">
        <f t="shared" si="55"/>
        <v>1851.35328</v>
      </c>
      <c r="AR305" s="61">
        <f t="shared" si="56"/>
        <v>46.154879999999821</v>
      </c>
      <c r="AS305" s="89">
        <f t="shared" si="52"/>
        <v>4.5840277777824667</v>
      </c>
      <c r="AT305" s="89">
        <f t="shared" si="58"/>
        <v>4.8541666666642413</v>
      </c>
      <c r="AU305" s="89">
        <f t="shared" si="57"/>
        <v>0.27013888888177462</v>
      </c>
    </row>
    <row r="306" spans="1:47" x14ac:dyDescent="0.2">
      <c r="B306" s="285">
        <f t="shared" si="53"/>
        <v>1</v>
      </c>
      <c r="C306" s="285"/>
      <c r="G306" s="325" t="s">
        <v>3573</v>
      </c>
      <c r="R306" s="21">
        <v>39198.488888888889</v>
      </c>
      <c r="S306" s="21">
        <v>39199.859722222223</v>
      </c>
      <c r="T306">
        <v>14.1288</v>
      </c>
      <c r="U306">
        <v>43.423999999999999</v>
      </c>
      <c r="V306" s="50">
        <f t="shared" si="47"/>
        <v>1220.7283200000002</v>
      </c>
      <c r="W306" s="50"/>
      <c r="X306" s="21">
        <v>39198.472222222219</v>
      </c>
      <c r="Y306" s="21">
        <v>39202.288888888892</v>
      </c>
      <c r="Z306" s="319">
        <v>19.75</v>
      </c>
      <c r="AA306" s="319">
        <v>43.423999999999999</v>
      </c>
      <c r="AB306" s="320">
        <f t="shared" si="49"/>
        <v>1706.4</v>
      </c>
      <c r="AD306" s="61">
        <f t="shared" si="50"/>
        <v>1706.4</v>
      </c>
      <c r="AN306" s="9">
        <f t="shared" si="51"/>
        <v>1220.7283200000002</v>
      </c>
      <c r="AO306" s="61">
        <f t="shared" si="54"/>
        <v>1706.4</v>
      </c>
      <c r="AQ306" s="91">
        <f t="shared" si="55"/>
        <v>1220.7283200000002</v>
      </c>
      <c r="AR306" s="61">
        <f t="shared" si="56"/>
        <v>485.67167999999992</v>
      </c>
      <c r="AS306" s="89">
        <f t="shared" si="52"/>
        <v>1.3708333333343035</v>
      </c>
      <c r="AT306" s="89">
        <f t="shared" si="58"/>
        <v>3.8166666666729725</v>
      </c>
      <c r="AU306" s="89">
        <f t="shared" si="57"/>
        <v>2.445833333338669</v>
      </c>
    </row>
    <row r="307" spans="1:47" x14ac:dyDescent="0.2">
      <c r="A307" s="9" t="s">
        <v>2075</v>
      </c>
      <c r="B307" s="285">
        <f t="shared" si="53"/>
        <v>5</v>
      </c>
      <c r="C307" s="285"/>
      <c r="D307" s="16">
        <v>39204.718055555553</v>
      </c>
      <c r="E307" s="16">
        <v>39209.731249999997</v>
      </c>
      <c r="F307" s="19" t="s">
        <v>2813</v>
      </c>
      <c r="G307" s="325" t="s">
        <v>2814</v>
      </c>
      <c r="H307" s="9">
        <v>50</v>
      </c>
      <c r="N307" s="8">
        <v>575.05999999999995</v>
      </c>
      <c r="P307" s="317">
        <v>60</v>
      </c>
      <c r="R307" s="21">
        <v>39204.718055555553</v>
      </c>
      <c r="S307" s="21">
        <v>39209.731249999997</v>
      </c>
      <c r="T307">
        <v>6.6557000000000004</v>
      </c>
      <c r="U307">
        <v>2.5</v>
      </c>
      <c r="V307" s="50">
        <f t="shared" si="47"/>
        <v>575.05248000000006</v>
      </c>
      <c r="W307" s="50"/>
      <c r="X307" s="21">
        <v>39202.288888888892</v>
      </c>
      <c r="Y307" s="21">
        <v>39210.111111111109</v>
      </c>
      <c r="Z307" s="319">
        <v>24.7517</v>
      </c>
      <c r="AA307" s="319">
        <v>52.747999999999998</v>
      </c>
      <c r="AB307" s="320">
        <f t="shared" si="49"/>
        <v>2138.5468799999999</v>
      </c>
      <c r="AD307" s="61">
        <f t="shared" si="50"/>
        <v>1563.4868799999999</v>
      </c>
      <c r="AM307" s="9">
        <v>575.05999999999995</v>
      </c>
      <c r="AN307" s="9">
        <f t="shared" si="51"/>
        <v>575.05248000000006</v>
      </c>
      <c r="AO307" s="61">
        <f t="shared" si="54"/>
        <v>2138.5468799999999</v>
      </c>
      <c r="AQ307" s="91">
        <f t="shared" si="55"/>
        <v>-7.5199999998858402E-3</v>
      </c>
      <c r="AR307" s="61">
        <f t="shared" si="56"/>
        <v>1563.4943999999998</v>
      </c>
      <c r="AS307" s="89">
        <f t="shared" si="52"/>
        <v>5.0131944444437977</v>
      </c>
      <c r="AT307" s="89">
        <f t="shared" si="58"/>
        <v>7.8222222222175333</v>
      </c>
      <c r="AU307" s="89">
        <f t="shared" si="57"/>
        <v>2.8090277777737356</v>
      </c>
    </row>
    <row r="308" spans="1:47" x14ac:dyDescent="0.2">
      <c r="A308" s="9" t="s">
        <v>2075</v>
      </c>
      <c r="B308" s="285">
        <f t="shared" si="53"/>
        <v>5</v>
      </c>
      <c r="C308" s="285"/>
      <c r="D308" s="16">
        <v>39210.491666666669</v>
      </c>
      <c r="E308" s="16">
        <v>39211.410416666666</v>
      </c>
      <c r="F308" s="19" t="s">
        <v>2815</v>
      </c>
      <c r="G308" s="325" t="s">
        <v>2816</v>
      </c>
      <c r="H308" s="9">
        <v>50</v>
      </c>
      <c r="N308" s="8">
        <v>205.17</v>
      </c>
      <c r="P308" s="317">
        <v>137</v>
      </c>
      <c r="R308" s="21">
        <v>39210.491666666669</v>
      </c>
      <c r="S308" s="21">
        <v>39211.410416666666</v>
      </c>
      <c r="T308">
        <v>2.3746</v>
      </c>
      <c r="U308">
        <v>19.628</v>
      </c>
      <c r="V308" s="50">
        <f t="shared" si="47"/>
        <v>205.16543999999999</v>
      </c>
      <c r="W308" s="50"/>
      <c r="X308" s="21">
        <v>39210.111111111109</v>
      </c>
      <c r="Y308" s="21">
        <v>39211.410416666666</v>
      </c>
      <c r="Z308" s="319">
        <v>2.7578999999999998</v>
      </c>
      <c r="AA308" s="319">
        <v>19.628</v>
      </c>
      <c r="AB308" s="320">
        <f t="shared" si="49"/>
        <v>238.28255999999996</v>
      </c>
      <c r="AD308" s="61">
        <f t="shared" si="50"/>
        <v>33.112559999999974</v>
      </c>
      <c r="AM308" s="9">
        <v>205.17</v>
      </c>
      <c r="AN308" s="9">
        <f t="shared" si="51"/>
        <v>205.16543999999999</v>
      </c>
      <c r="AO308" s="61">
        <f t="shared" si="54"/>
        <v>238.28255999999996</v>
      </c>
      <c r="AQ308" s="91">
        <f t="shared" si="55"/>
        <v>-4.5599999999978991E-3</v>
      </c>
      <c r="AR308" s="61">
        <f t="shared" si="56"/>
        <v>33.117119999999971</v>
      </c>
      <c r="AS308" s="89">
        <f t="shared" si="52"/>
        <v>0.91874999999708962</v>
      </c>
      <c r="AT308" s="89">
        <f t="shared" si="58"/>
        <v>1.2993055555562023</v>
      </c>
      <c r="AU308" s="89">
        <f t="shared" si="57"/>
        <v>0.38055555555911269</v>
      </c>
    </row>
    <row r="309" spans="1:47" x14ac:dyDescent="0.2">
      <c r="B309" s="285">
        <f t="shared" si="53"/>
        <v>1</v>
      </c>
      <c r="C309" s="285"/>
      <c r="D309" s="16"/>
      <c r="E309" s="16"/>
      <c r="R309" s="24"/>
      <c r="S309" s="23"/>
      <c r="T309" s="24"/>
      <c r="U309" s="6"/>
      <c r="V309" s="50">
        <f t="shared" si="47"/>
        <v>0</v>
      </c>
      <c r="W309" s="50"/>
      <c r="X309" s="34"/>
      <c r="Y309" s="35"/>
      <c r="Z309" s="323"/>
      <c r="AA309" s="323"/>
      <c r="AB309" s="320">
        <f t="shared" si="49"/>
        <v>0</v>
      </c>
      <c r="AD309" s="61">
        <f t="shared" si="50"/>
        <v>0</v>
      </c>
      <c r="AN309" s="9">
        <f t="shared" si="51"/>
        <v>0</v>
      </c>
      <c r="AO309" s="61">
        <f t="shared" si="54"/>
        <v>0</v>
      </c>
      <c r="AQ309" s="61">
        <f t="shared" si="55"/>
        <v>0</v>
      </c>
      <c r="AR309" s="61">
        <f t="shared" si="56"/>
        <v>0</v>
      </c>
      <c r="AS309" s="89">
        <f t="shared" si="52"/>
        <v>0</v>
      </c>
      <c r="AT309" s="89">
        <f t="shared" si="58"/>
        <v>0</v>
      </c>
      <c r="AU309" s="89">
        <f t="shared" si="57"/>
        <v>0</v>
      </c>
    </row>
    <row r="310" spans="1:47" x14ac:dyDescent="0.2">
      <c r="B310" s="285">
        <f t="shared" si="53"/>
        <v>1</v>
      </c>
      <c r="C310" s="285"/>
      <c r="D310" s="16"/>
      <c r="E310" s="16"/>
      <c r="R310" s="24"/>
      <c r="S310" s="23"/>
      <c r="T310" s="24"/>
      <c r="U310" s="6"/>
      <c r="V310" s="50">
        <f t="shared" si="47"/>
        <v>0</v>
      </c>
      <c r="W310" s="50"/>
      <c r="X310" s="34"/>
      <c r="Y310" s="35"/>
      <c r="Z310" s="323"/>
      <c r="AA310" s="323"/>
      <c r="AB310" s="320">
        <f t="shared" si="49"/>
        <v>0</v>
      </c>
      <c r="AD310" s="61">
        <f t="shared" si="50"/>
        <v>0</v>
      </c>
      <c r="AN310" s="9">
        <f t="shared" si="51"/>
        <v>0</v>
      </c>
      <c r="AO310" s="61">
        <f t="shared" si="54"/>
        <v>0</v>
      </c>
      <c r="AQ310" s="61">
        <f t="shared" si="55"/>
        <v>0</v>
      </c>
      <c r="AR310" s="61">
        <f t="shared" si="56"/>
        <v>0</v>
      </c>
      <c r="AS310" s="89">
        <f t="shared" si="52"/>
        <v>0</v>
      </c>
      <c r="AT310" s="89">
        <f t="shared" si="58"/>
        <v>0</v>
      </c>
      <c r="AU310" s="89">
        <f t="shared" si="57"/>
        <v>0</v>
      </c>
    </row>
    <row r="311" spans="1:47" x14ac:dyDescent="0.2">
      <c r="B311" s="285">
        <f t="shared" si="53"/>
        <v>1</v>
      </c>
      <c r="C311" s="285"/>
      <c r="D311" s="16"/>
      <c r="E311" s="16"/>
      <c r="R311" s="24"/>
      <c r="S311" s="23"/>
      <c r="T311" s="24"/>
      <c r="U311" s="6"/>
      <c r="V311" s="50">
        <f t="shared" si="47"/>
        <v>0</v>
      </c>
      <c r="W311" s="50"/>
      <c r="X311" s="34"/>
      <c r="Y311" s="35"/>
      <c r="Z311" s="323"/>
      <c r="AA311" s="323"/>
      <c r="AB311" s="320">
        <f t="shared" si="49"/>
        <v>0</v>
      </c>
      <c r="AD311" s="61">
        <f t="shared" si="50"/>
        <v>0</v>
      </c>
      <c r="AN311" s="9">
        <f t="shared" si="51"/>
        <v>0</v>
      </c>
      <c r="AO311" s="61">
        <f t="shared" si="54"/>
        <v>0</v>
      </c>
      <c r="AQ311" s="61">
        <f t="shared" si="55"/>
        <v>0</v>
      </c>
      <c r="AR311" s="61">
        <f t="shared" si="56"/>
        <v>0</v>
      </c>
      <c r="AS311" s="89">
        <f t="shared" si="52"/>
        <v>0</v>
      </c>
      <c r="AT311" s="89">
        <f t="shared" si="58"/>
        <v>0</v>
      </c>
      <c r="AU311" s="89">
        <f t="shared" si="57"/>
        <v>0</v>
      </c>
    </row>
    <row r="312" spans="1:47" x14ac:dyDescent="0.2">
      <c r="B312" s="285">
        <f t="shared" si="53"/>
        <v>1</v>
      </c>
      <c r="C312" s="285"/>
      <c r="D312" s="16"/>
      <c r="E312" s="16"/>
      <c r="R312" s="24"/>
      <c r="S312" s="23"/>
      <c r="T312" s="24"/>
      <c r="U312" s="6"/>
      <c r="V312" s="50">
        <f t="shared" si="47"/>
        <v>0</v>
      </c>
      <c r="W312" s="50"/>
      <c r="X312" s="34"/>
      <c r="Y312" s="35"/>
      <c r="Z312" s="323"/>
      <c r="AA312" s="323"/>
      <c r="AB312" s="320">
        <f t="shared" si="49"/>
        <v>0</v>
      </c>
      <c r="AD312" s="61">
        <f t="shared" si="50"/>
        <v>0</v>
      </c>
      <c r="AN312" s="9">
        <f t="shared" si="51"/>
        <v>0</v>
      </c>
      <c r="AO312" s="61">
        <f t="shared" si="54"/>
        <v>0</v>
      </c>
      <c r="AQ312" s="61">
        <f t="shared" si="55"/>
        <v>0</v>
      </c>
      <c r="AR312" s="61">
        <f t="shared" si="56"/>
        <v>0</v>
      </c>
      <c r="AS312" s="89">
        <f t="shared" si="52"/>
        <v>0</v>
      </c>
      <c r="AT312" s="89">
        <f t="shared" si="58"/>
        <v>0</v>
      </c>
      <c r="AU312" s="89">
        <f t="shared" si="57"/>
        <v>0</v>
      </c>
    </row>
    <row r="313" spans="1:47" x14ac:dyDescent="0.2">
      <c r="B313" s="285">
        <f t="shared" si="53"/>
        <v>1</v>
      </c>
      <c r="C313" s="285"/>
      <c r="D313" s="16"/>
      <c r="E313" s="16"/>
      <c r="R313" s="24"/>
      <c r="S313" s="23"/>
      <c r="T313" s="24"/>
      <c r="U313" s="6"/>
      <c r="V313" s="50">
        <f t="shared" ref="V313:V376" si="59">T313*60*60*24/1000</f>
        <v>0</v>
      </c>
      <c r="W313" s="50"/>
      <c r="X313" s="34"/>
      <c r="Y313" s="35"/>
      <c r="Z313" s="323"/>
      <c r="AA313" s="323"/>
      <c r="AB313" s="320">
        <f t="shared" si="49"/>
        <v>0</v>
      </c>
      <c r="AD313" s="61">
        <f t="shared" si="50"/>
        <v>0</v>
      </c>
      <c r="AN313" s="9">
        <f t="shared" si="51"/>
        <v>0</v>
      </c>
      <c r="AO313" s="61">
        <f t="shared" si="54"/>
        <v>0</v>
      </c>
      <c r="AQ313" s="61">
        <f t="shared" si="55"/>
        <v>0</v>
      </c>
      <c r="AR313" s="61">
        <f t="shared" si="56"/>
        <v>0</v>
      </c>
      <c r="AS313" s="89">
        <f t="shared" si="52"/>
        <v>0</v>
      </c>
      <c r="AT313" s="89">
        <f t="shared" si="58"/>
        <v>0</v>
      </c>
      <c r="AU313" s="89">
        <f t="shared" si="57"/>
        <v>0</v>
      </c>
    </row>
    <row r="314" spans="1:47" x14ac:dyDescent="0.2">
      <c r="B314" s="285">
        <f t="shared" si="53"/>
        <v>1</v>
      </c>
      <c r="C314" s="285"/>
      <c r="D314" s="16"/>
      <c r="E314" s="16"/>
      <c r="R314" s="24"/>
      <c r="S314" s="23"/>
      <c r="T314" s="24"/>
      <c r="U314" s="6"/>
      <c r="V314" s="50">
        <f t="shared" si="59"/>
        <v>0</v>
      </c>
      <c r="W314" s="50"/>
      <c r="X314" s="34"/>
      <c r="Y314" s="35"/>
      <c r="Z314" s="323"/>
      <c r="AA314" s="323"/>
      <c r="AB314" s="320">
        <f t="shared" si="49"/>
        <v>0</v>
      </c>
      <c r="AD314" s="61">
        <f t="shared" si="50"/>
        <v>0</v>
      </c>
      <c r="AN314" s="9">
        <f t="shared" si="51"/>
        <v>0</v>
      </c>
      <c r="AO314" s="61">
        <f t="shared" si="54"/>
        <v>0</v>
      </c>
      <c r="AQ314" s="61">
        <f t="shared" si="55"/>
        <v>0</v>
      </c>
      <c r="AR314" s="61">
        <f t="shared" si="56"/>
        <v>0</v>
      </c>
      <c r="AS314" s="89">
        <f t="shared" si="52"/>
        <v>0</v>
      </c>
      <c r="AT314" s="89">
        <f t="shared" si="58"/>
        <v>0</v>
      </c>
      <c r="AU314" s="89">
        <f t="shared" si="57"/>
        <v>0</v>
      </c>
    </row>
    <row r="315" spans="1:47" x14ac:dyDescent="0.2">
      <c r="B315" s="285">
        <f t="shared" si="53"/>
        <v>1</v>
      </c>
      <c r="C315" s="285"/>
      <c r="D315" s="16"/>
      <c r="E315" s="16"/>
      <c r="R315" s="24"/>
      <c r="S315" s="23"/>
      <c r="T315" s="24"/>
      <c r="U315" s="6"/>
      <c r="V315" s="50">
        <f t="shared" si="59"/>
        <v>0</v>
      </c>
      <c r="W315" s="50"/>
      <c r="X315" s="34"/>
      <c r="Y315" s="35"/>
      <c r="Z315" s="323"/>
      <c r="AA315" s="323"/>
      <c r="AB315" s="320">
        <f t="shared" si="49"/>
        <v>0</v>
      </c>
      <c r="AD315" s="61">
        <f t="shared" si="50"/>
        <v>0</v>
      </c>
      <c r="AN315" s="9">
        <f t="shared" si="51"/>
        <v>0</v>
      </c>
      <c r="AO315" s="61">
        <f t="shared" si="54"/>
        <v>0</v>
      </c>
      <c r="AQ315" s="61">
        <f t="shared" si="55"/>
        <v>0</v>
      </c>
      <c r="AR315" s="61">
        <f t="shared" si="56"/>
        <v>0</v>
      </c>
      <c r="AS315" s="89">
        <f t="shared" si="52"/>
        <v>0</v>
      </c>
      <c r="AT315" s="89">
        <f t="shared" si="58"/>
        <v>0</v>
      </c>
      <c r="AU315" s="89">
        <f t="shared" si="57"/>
        <v>0</v>
      </c>
    </row>
    <row r="316" spans="1:47" x14ac:dyDescent="0.2">
      <c r="B316" s="285">
        <f t="shared" si="53"/>
        <v>1</v>
      </c>
      <c r="C316" s="285"/>
      <c r="D316" s="16"/>
      <c r="E316" s="16"/>
      <c r="R316" s="24"/>
      <c r="S316" s="23"/>
      <c r="T316" s="24"/>
      <c r="U316" s="6"/>
      <c r="V316" s="50">
        <f t="shared" si="59"/>
        <v>0</v>
      </c>
      <c r="W316" s="50"/>
      <c r="X316" s="34"/>
      <c r="Y316" s="35"/>
      <c r="Z316" s="323"/>
      <c r="AA316" s="323"/>
      <c r="AB316" s="320">
        <f t="shared" ref="AB316:AB379" si="60">Z316*60*60*24/1000</f>
        <v>0</v>
      </c>
      <c r="AD316" s="61">
        <f t="shared" si="50"/>
        <v>0</v>
      </c>
      <c r="AN316" s="9">
        <f t="shared" si="51"/>
        <v>0</v>
      </c>
      <c r="AO316" s="61">
        <f t="shared" si="54"/>
        <v>0</v>
      </c>
      <c r="AQ316" s="61">
        <f t="shared" si="55"/>
        <v>0</v>
      </c>
      <c r="AR316" s="61">
        <f t="shared" si="56"/>
        <v>0</v>
      </c>
      <c r="AS316" s="89">
        <f t="shared" si="52"/>
        <v>0</v>
      </c>
      <c r="AT316" s="89">
        <f t="shared" si="58"/>
        <v>0</v>
      </c>
      <c r="AU316" s="89">
        <f t="shared" si="57"/>
        <v>0</v>
      </c>
    </row>
    <row r="317" spans="1:47" x14ac:dyDescent="0.2">
      <c r="B317" s="285">
        <f t="shared" si="53"/>
        <v>1</v>
      </c>
      <c r="C317" s="285"/>
      <c r="D317" s="16"/>
      <c r="E317" s="16"/>
      <c r="R317" s="24"/>
      <c r="S317" s="23"/>
      <c r="T317" s="24"/>
      <c r="U317" s="6"/>
      <c r="V317" s="50">
        <f t="shared" si="59"/>
        <v>0</v>
      </c>
      <c r="W317" s="50"/>
      <c r="X317" s="34"/>
      <c r="Y317" s="35"/>
      <c r="Z317" s="323"/>
      <c r="AA317" s="323"/>
      <c r="AB317" s="320">
        <f t="shared" si="60"/>
        <v>0</v>
      </c>
      <c r="AD317" s="61">
        <f t="shared" si="50"/>
        <v>0</v>
      </c>
      <c r="AN317" s="9">
        <f t="shared" si="51"/>
        <v>0</v>
      </c>
      <c r="AO317" s="61">
        <f t="shared" si="54"/>
        <v>0</v>
      </c>
      <c r="AQ317" s="61">
        <f t="shared" si="55"/>
        <v>0</v>
      </c>
      <c r="AR317" s="61">
        <f t="shared" si="56"/>
        <v>0</v>
      </c>
      <c r="AS317" s="89">
        <f t="shared" si="52"/>
        <v>0</v>
      </c>
      <c r="AT317" s="89">
        <f t="shared" si="58"/>
        <v>0</v>
      </c>
      <c r="AU317" s="89">
        <f t="shared" si="57"/>
        <v>0</v>
      </c>
    </row>
    <row r="318" spans="1:47" x14ac:dyDescent="0.2">
      <c r="B318" s="285">
        <f t="shared" si="53"/>
        <v>1</v>
      </c>
      <c r="C318" s="285"/>
      <c r="D318" s="16"/>
      <c r="E318" s="16"/>
      <c r="R318" s="24"/>
      <c r="S318" s="23"/>
      <c r="T318" s="24"/>
      <c r="U318" s="6"/>
      <c r="V318" s="50">
        <f t="shared" si="59"/>
        <v>0</v>
      </c>
      <c r="W318" s="50"/>
      <c r="X318" s="34"/>
      <c r="Y318" s="35"/>
      <c r="Z318" s="323"/>
      <c r="AA318" s="323"/>
      <c r="AB318" s="320">
        <f t="shared" si="60"/>
        <v>0</v>
      </c>
      <c r="AD318" s="61">
        <f t="shared" si="50"/>
        <v>0</v>
      </c>
      <c r="AN318" s="9">
        <f t="shared" si="51"/>
        <v>0</v>
      </c>
      <c r="AO318" s="61">
        <f t="shared" si="54"/>
        <v>0</v>
      </c>
      <c r="AQ318" s="61">
        <f t="shared" si="55"/>
        <v>0</v>
      </c>
      <c r="AR318" s="61">
        <f t="shared" si="56"/>
        <v>0</v>
      </c>
      <c r="AS318" s="89">
        <f t="shared" si="52"/>
        <v>0</v>
      </c>
      <c r="AT318" s="89">
        <f t="shared" si="58"/>
        <v>0</v>
      </c>
      <c r="AU318" s="89">
        <f t="shared" si="57"/>
        <v>0</v>
      </c>
    </row>
    <row r="319" spans="1:47" x14ac:dyDescent="0.2">
      <c r="A319" s="9" t="s">
        <v>2075</v>
      </c>
      <c r="B319" s="285">
        <f t="shared" si="53"/>
        <v>11</v>
      </c>
      <c r="C319" s="285"/>
      <c r="D319" s="16">
        <v>39407.863194444442</v>
      </c>
      <c r="E319" s="16">
        <v>39415.551388888889</v>
      </c>
      <c r="F319" s="19" t="s">
        <v>2821</v>
      </c>
      <c r="G319" s="325" t="s">
        <v>2822</v>
      </c>
      <c r="H319" s="9">
        <v>50</v>
      </c>
      <c r="N319" s="8">
        <v>409</v>
      </c>
      <c r="P319" s="317">
        <v>920</v>
      </c>
      <c r="R319" s="93">
        <v>39407.863194444442</v>
      </c>
      <c r="S319" s="93">
        <v>39415.551388888889</v>
      </c>
      <c r="T319" s="22">
        <v>4.7305000000000001</v>
      </c>
      <c r="U319" s="22">
        <v>4.0697999999999999</v>
      </c>
      <c r="V319" s="50">
        <f t="shared" si="59"/>
        <v>408.71519999999998</v>
      </c>
      <c r="W319" s="50"/>
      <c r="X319" s="21">
        <v>39407.863194444442</v>
      </c>
      <c r="Y319" s="21">
        <v>39416.25277777778</v>
      </c>
      <c r="Z319" s="319">
        <v>4.9871999999999996</v>
      </c>
      <c r="AA319" s="319">
        <v>4.0697999999999999</v>
      </c>
      <c r="AB319" s="320">
        <f t="shared" si="60"/>
        <v>430.89407999999997</v>
      </c>
      <c r="AD319" s="61">
        <f t="shared" si="50"/>
        <v>21.894079999999974</v>
      </c>
      <c r="AM319" s="9">
        <v>409</v>
      </c>
      <c r="AN319" s="9">
        <f t="shared" si="51"/>
        <v>408.71519999999998</v>
      </c>
      <c r="AO319" s="61">
        <f t="shared" si="54"/>
        <v>430.89407999999997</v>
      </c>
      <c r="AQ319" s="61">
        <f t="shared" si="55"/>
        <v>-0.28480000000001837</v>
      </c>
      <c r="AR319" s="61">
        <f t="shared" si="56"/>
        <v>22.178879999999992</v>
      </c>
      <c r="AS319" s="89">
        <f t="shared" si="52"/>
        <v>7.6881944444467081</v>
      </c>
      <c r="AT319" s="89">
        <f t="shared" si="58"/>
        <v>8.3895833333372138</v>
      </c>
      <c r="AU319" s="89">
        <f t="shared" si="57"/>
        <v>0.70138888889050577</v>
      </c>
    </row>
    <row r="320" spans="1:47" x14ac:dyDescent="0.2">
      <c r="A320" s="9" t="s">
        <v>2075</v>
      </c>
      <c r="B320" s="285">
        <f t="shared" si="53"/>
        <v>11</v>
      </c>
      <c r="C320" s="285"/>
      <c r="D320" s="16">
        <v>39416.954861111109</v>
      </c>
      <c r="E320" s="16">
        <v>39417.875694444447</v>
      </c>
      <c r="F320" s="19" t="s">
        <v>2823</v>
      </c>
      <c r="G320" s="325" t="s">
        <v>2824</v>
      </c>
      <c r="H320" s="9">
        <v>50</v>
      </c>
      <c r="N320" s="8">
        <v>38.4</v>
      </c>
      <c r="P320" s="317">
        <v>785</v>
      </c>
      <c r="R320" s="93">
        <v>39416.954861111109</v>
      </c>
      <c r="S320" s="93">
        <v>39417.875694444447</v>
      </c>
      <c r="T320" s="22">
        <v>0.44569999999999999</v>
      </c>
      <c r="U320" s="22">
        <v>1.4391</v>
      </c>
      <c r="V320" s="50">
        <f t="shared" si="59"/>
        <v>38.508479999999999</v>
      </c>
      <c r="W320" s="50"/>
      <c r="X320" s="21">
        <v>39416.25277777778</v>
      </c>
      <c r="Y320" s="21">
        <v>39417.90902777778</v>
      </c>
      <c r="Z320" s="319">
        <v>0.7399</v>
      </c>
      <c r="AA320" s="319">
        <v>1.4391</v>
      </c>
      <c r="AB320" s="320">
        <f t="shared" si="60"/>
        <v>63.92736</v>
      </c>
      <c r="AD320" s="61">
        <f t="shared" si="50"/>
        <v>25.527360000000002</v>
      </c>
      <c r="AM320" s="9">
        <v>38.4</v>
      </c>
      <c r="AN320" s="9">
        <f t="shared" si="51"/>
        <v>38.508479999999999</v>
      </c>
      <c r="AO320" s="61">
        <f t="shared" si="54"/>
        <v>63.92736</v>
      </c>
      <c r="AQ320" s="61">
        <f t="shared" si="55"/>
        <v>0.10848000000000013</v>
      </c>
      <c r="AR320" s="61">
        <f t="shared" si="56"/>
        <v>25.418880000000001</v>
      </c>
      <c r="AS320" s="89">
        <f t="shared" si="52"/>
        <v>0.92083333333721384</v>
      </c>
      <c r="AT320" s="89">
        <f t="shared" si="58"/>
        <v>1.65625</v>
      </c>
      <c r="AU320" s="89">
        <f t="shared" si="57"/>
        <v>0.73541666666278616</v>
      </c>
    </row>
    <row r="321" spans="1:47" x14ac:dyDescent="0.2">
      <c r="A321" s="9" t="s">
        <v>2075</v>
      </c>
      <c r="B321" s="285">
        <f t="shared" si="53"/>
        <v>12</v>
      </c>
      <c r="C321" s="285"/>
      <c r="D321" s="16">
        <v>39417.942361111112</v>
      </c>
      <c r="E321" s="16">
        <v>39418.431250000001</v>
      </c>
      <c r="F321" s="19" t="s">
        <v>2827</v>
      </c>
      <c r="G321" s="325" t="s">
        <v>2828</v>
      </c>
      <c r="H321" s="9">
        <v>50</v>
      </c>
      <c r="N321" s="8">
        <v>140</v>
      </c>
      <c r="P321" s="317">
        <v>2100</v>
      </c>
      <c r="R321" s="93">
        <v>39417.942361111112</v>
      </c>
      <c r="S321" s="93">
        <v>39418.431250000001</v>
      </c>
      <c r="T321" s="22">
        <v>1.6162000000000001</v>
      </c>
      <c r="U321" s="22">
        <v>4.7160000000000002</v>
      </c>
      <c r="V321" s="50">
        <f t="shared" si="59"/>
        <v>139.63968000000003</v>
      </c>
      <c r="W321" s="50"/>
      <c r="X321" s="21">
        <v>39417.90902777778</v>
      </c>
      <c r="Y321" s="21">
        <v>39418.447916666664</v>
      </c>
      <c r="Z321" s="319">
        <v>1.7642</v>
      </c>
      <c r="AA321" s="319">
        <v>5.18</v>
      </c>
      <c r="AB321" s="320">
        <f t="shared" si="60"/>
        <v>152.42688000000001</v>
      </c>
      <c r="AD321" s="61">
        <f t="shared" si="50"/>
        <v>12.426880000000011</v>
      </c>
      <c r="AM321" s="9">
        <v>140</v>
      </c>
      <c r="AN321" s="9">
        <f t="shared" si="51"/>
        <v>139.63968000000003</v>
      </c>
      <c r="AO321" s="61">
        <f t="shared" si="54"/>
        <v>152.42688000000001</v>
      </c>
      <c r="AQ321" s="61">
        <f t="shared" si="55"/>
        <v>-0.36031999999997311</v>
      </c>
      <c r="AR321" s="61">
        <f t="shared" si="56"/>
        <v>12.787199999999984</v>
      </c>
      <c r="AS321" s="89">
        <f t="shared" si="52"/>
        <v>0.48888888888905058</v>
      </c>
      <c r="AT321" s="89">
        <f t="shared" si="58"/>
        <v>0.538888888884685</v>
      </c>
      <c r="AU321" s="89">
        <f t="shared" si="57"/>
        <v>4.9999999995634425E-2</v>
      </c>
    </row>
    <row r="322" spans="1:47" x14ac:dyDescent="0.2">
      <c r="A322" s="9" t="s">
        <v>2075</v>
      </c>
      <c r="B322" s="285">
        <f t="shared" si="53"/>
        <v>12</v>
      </c>
      <c r="C322" s="285"/>
      <c r="D322" s="16">
        <v>39418.464583333334</v>
      </c>
      <c r="E322" s="16">
        <v>39418.538888888892</v>
      </c>
      <c r="F322" s="19" t="s">
        <v>2829</v>
      </c>
      <c r="G322" s="325" t="s">
        <v>2830</v>
      </c>
      <c r="H322" s="9">
        <v>50</v>
      </c>
      <c r="N322" s="8">
        <v>41.9</v>
      </c>
      <c r="P322" s="317">
        <v>2150</v>
      </c>
      <c r="R322" s="93">
        <v>39418.464583333334</v>
      </c>
      <c r="S322" s="93">
        <v>39418.538888888892</v>
      </c>
      <c r="T322" s="22">
        <v>0.4844</v>
      </c>
      <c r="U322" s="22">
        <v>11.472200000000001</v>
      </c>
      <c r="V322" s="50">
        <f t="shared" si="59"/>
        <v>41.852159999999998</v>
      </c>
      <c r="W322" s="50"/>
      <c r="X322" s="21">
        <v>39418.447916666664</v>
      </c>
      <c r="Y322" s="21">
        <v>39418.54791666667</v>
      </c>
      <c r="Z322" s="319">
        <v>0.66759999999999997</v>
      </c>
      <c r="AA322" s="319">
        <v>15.2441</v>
      </c>
      <c r="AB322" s="320">
        <f t="shared" si="60"/>
        <v>57.68063999999999</v>
      </c>
      <c r="AD322" s="61">
        <f t="shared" si="50"/>
        <v>15.780639999999991</v>
      </c>
      <c r="AM322" s="9">
        <v>41.9</v>
      </c>
      <c r="AN322" s="9">
        <f t="shared" si="51"/>
        <v>41.852159999999998</v>
      </c>
      <c r="AO322" s="61">
        <f t="shared" si="54"/>
        <v>57.68063999999999</v>
      </c>
      <c r="AQ322" s="61">
        <f t="shared" si="55"/>
        <v>-4.7840000000000771E-2</v>
      </c>
      <c r="AR322" s="61">
        <f t="shared" si="56"/>
        <v>15.828479999999992</v>
      </c>
      <c r="AS322" s="89">
        <f t="shared" si="52"/>
        <v>7.4305555557657499E-2</v>
      </c>
      <c r="AT322" s="89">
        <f t="shared" si="58"/>
        <v>0.10000000000582077</v>
      </c>
      <c r="AU322" s="89">
        <f t="shared" si="57"/>
        <v>2.5694444448163267E-2</v>
      </c>
    </row>
    <row r="323" spans="1:47" x14ac:dyDescent="0.2">
      <c r="A323" s="9" t="s">
        <v>2075</v>
      </c>
      <c r="B323" s="285">
        <f t="shared" si="53"/>
        <v>12</v>
      </c>
      <c r="C323" s="285"/>
      <c r="D323" s="16">
        <v>39418.557638888888</v>
      </c>
      <c r="E323" s="16">
        <v>39418.895833333336</v>
      </c>
      <c r="F323" s="19" t="s">
        <v>2831</v>
      </c>
      <c r="G323" s="325" t="s">
        <v>2832</v>
      </c>
      <c r="H323" s="9">
        <v>50</v>
      </c>
      <c r="N323" s="8">
        <v>317</v>
      </c>
      <c r="P323" s="317">
        <v>552</v>
      </c>
      <c r="R323" s="93">
        <v>39418.557638888888</v>
      </c>
      <c r="S323" s="93">
        <v>39418.895833333336</v>
      </c>
      <c r="T323" s="22">
        <v>3.6747000000000001</v>
      </c>
      <c r="U323" s="22">
        <v>20.470300000000002</v>
      </c>
      <c r="V323" s="50">
        <f t="shared" si="59"/>
        <v>317.49408</v>
      </c>
      <c r="W323" s="50"/>
      <c r="X323" s="21">
        <v>39418.54791666667</v>
      </c>
      <c r="Y323" s="21">
        <v>39418.927777777775</v>
      </c>
      <c r="Z323" s="319">
        <v>4.0507999999999997</v>
      </c>
      <c r="AA323" s="319">
        <v>20.470300000000002</v>
      </c>
      <c r="AB323" s="320">
        <f t="shared" si="60"/>
        <v>349.98912000000001</v>
      </c>
      <c r="AD323" s="61">
        <f t="shared" si="50"/>
        <v>32.989120000000014</v>
      </c>
      <c r="AM323" s="9">
        <v>317</v>
      </c>
      <c r="AN323" s="9">
        <f t="shared" si="51"/>
        <v>317.49408</v>
      </c>
      <c r="AO323" s="61">
        <f t="shared" si="54"/>
        <v>349.98912000000001</v>
      </c>
      <c r="AQ323" s="61">
        <f t="shared" si="55"/>
        <v>0.49407999999999674</v>
      </c>
      <c r="AR323" s="61">
        <f t="shared" si="56"/>
        <v>32.495040000000017</v>
      </c>
      <c r="AS323" s="89">
        <f t="shared" si="52"/>
        <v>0.33819444444816327</v>
      </c>
      <c r="AT323" s="89">
        <f t="shared" si="58"/>
        <v>0.37986111110512866</v>
      </c>
      <c r="AU323" s="89">
        <f t="shared" si="57"/>
        <v>4.166666665696539E-2</v>
      </c>
    </row>
    <row r="324" spans="1:47" x14ac:dyDescent="0.2">
      <c r="A324" s="9" t="s">
        <v>2075</v>
      </c>
      <c r="B324" s="285">
        <f t="shared" si="53"/>
        <v>12</v>
      </c>
      <c r="C324" s="285"/>
      <c r="D324" s="16">
        <v>39418.960416666669</v>
      </c>
      <c r="E324" s="16">
        <v>39419.36041666667</v>
      </c>
      <c r="F324" s="19" t="s">
        <v>2835</v>
      </c>
      <c r="G324" s="325" t="s">
        <v>2836</v>
      </c>
      <c r="H324" s="9">
        <v>50</v>
      </c>
      <c r="N324" s="8">
        <v>92</v>
      </c>
      <c r="P324" s="317">
        <v>484</v>
      </c>
      <c r="R324" s="93">
        <v>39418.960416666669</v>
      </c>
      <c r="S324" s="93">
        <v>39419.36041666667</v>
      </c>
      <c r="T324" s="22">
        <v>1.0643</v>
      </c>
      <c r="U324" s="22">
        <v>4.7160000000000002</v>
      </c>
      <c r="V324" s="50">
        <f t="shared" si="59"/>
        <v>91.955520000000021</v>
      </c>
      <c r="W324" s="50"/>
      <c r="X324" s="21">
        <v>39418.927777777775</v>
      </c>
      <c r="Y324" s="21">
        <v>39419.512499999997</v>
      </c>
      <c r="Z324" s="319">
        <v>1.4595</v>
      </c>
      <c r="AA324" s="319">
        <v>5.4192999999999998</v>
      </c>
      <c r="AB324" s="320">
        <f t="shared" si="60"/>
        <v>126.10080000000002</v>
      </c>
      <c r="AD324" s="61">
        <f t="shared" si="50"/>
        <v>34.100800000000021</v>
      </c>
      <c r="AM324" s="9">
        <v>92</v>
      </c>
      <c r="AN324" s="9">
        <f t="shared" si="51"/>
        <v>91.955520000000021</v>
      </c>
      <c r="AO324" s="61">
        <f t="shared" si="54"/>
        <v>126.10080000000002</v>
      </c>
      <c r="AQ324" s="61">
        <f t="shared" si="55"/>
        <v>-4.4479999999978759E-2</v>
      </c>
      <c r="AR324" s="61">
        <f t="shared" si="56"/>
        <v>34.14528</v>
      </c>
      <c r="AS324" s="89">
        <f t="shared" si="52"/>
        <v>0.40000000000145519</v>
      </c>
      <c r="AT324" s="89">
        <f t="shared" si="58"/>
        <v>0.58472222222189885</v>
      </c>
      <c r="AU324" s="89">
        <f t="shared" si="57"/>
        <v>0.18472222222044365</v>
      </c>
    </row>
    <row r="325" spans="1:47" x14ac:dyDescent="0.2">
      <c r="A325" s="9" t="s">
        <v>2075</v>
      </c>
      <c r="B325" s="285">
        <f t="shared" si="53"/>
        <v>12</v>
      </c>
      <c r="C325" s="285"/>
      <c r="D325" s="16">
        <v>39419.665277777778</v>
      </c>
      <c r="E325" s="16">
        <v>39420.400000000001</v>
      </c>
      <c r="F325" s="19" t="s">
        <v>2837</v>
      </c>
      <c r="G325" s="325" t="s">
        <v>2838</v>
      </c>
      <c r="H325" s="9">
        <v>50</v>
      </c>
      <c r="N325" s="8">
        <v>77</v>
      </c>
      <c r="P325" s="317">
        <v>524</v>
      </c>
      <c r="R325" s="93">
        <v>39419.665277777778</v>
      </c>
      <c r="S325" s="93">
        <v>39420.400000000001</v>
      </c>
      <c r="T325" s="22">
        <v>0.89070000000000005</v>
      </c>
      <c r="U325" s="22">
        <v>1.5994999999999999</v>
      </c>
      <c r="V325" s="50">
        <f t="shared" si="59"/>
        <v>76.956479999999999</v>
      </c>
      <c r="W325" s="50"/>
      <c r="X325" s="21">
        <v>39419.512499999997</v>
      </c>
      <c r="Y325" s="21">
        <v>39420.400000000001</v>
      </c>
      <c r="Z325" s="319">
        <v>1.1085</v>
      </c>
      <c r="AA325" s="319">
        <v>1.5994999999999999</v>
      </c>
      <c r="AB325" s="320">
        <f t="shared" si="60"/>
        <v>95.774400000000014</v>
      </c>
      <c r="AD325" s="61">
        <f t="shared" si="50"/>
        <v>18.774400000000014</v>
      </c>
      <c r="AM325" s="9">
        <v>77</v>
      </c>
      <c r="AN325" s="9">
        <f t="shared" si="51"/>
        <v>76.956479999999999</v>
      </c>
      <c r="AO325" s="61">
        <f t="shared" si="54"/>
        <v>95.774400000000014</v>
      </c>
      <c r="AQ325" s="61">
        <f t="shared" si="55"/>
        <v>-4.3520000000000891E-2</v>
      </c>
      <c r="AR325" s="61">
        <f t="shared" si="56"/>
        <v>18.817920000000015</v>
      </c>
      <c r="AS325" s="89">
        <f t="shared" si="52"/>
        <v>0.73472222222335404</v>
      </c>
      <c r="AT325" s="89">
        <f t="shared" si="58"/>
        <v>0.88750000000436557</v>
      </c>
      <c r="AU325" s="89">
        <f t="shared" si="57"/>
        <v>0.15277777778101154</v>
      </c>
    </row>
    <row r="326" spans="1:47" x14ac:dyDescent="0.2">
      <c r="A326" s="9" t="s">
        <v>2075</v>
      </c>
      <c r="B326" s="285">
        <f t="shared" si="53"/>
        <v>12</v>
      </c>
      <c r="C326" s="285"/>
      <c r="D326" s="16">
        <v>39420.400694444441</v>
      </c>
      <c r="E326" s="16">
        <v>39421.712500000001</v>
      </c>
      <c r="F326" s="19" t="s">
        <v>2839</v>
      </c>
      <c r="G326" s="325" t="s">
        <v>2840</v>
      </c>
      <c r="H326" s="9">
        <v>50</v>
      </c>
      <c r="N326" s="8">
        <v>121</v>
      </c>
      <c r="P326" s="317">
        <v>4140</v>
      </c>
      <c r="R326" s="93">
        <v>39420.400694444441</v>
      </c>
      <c r="S326" s="93">
        <v>39421.712500000001</v>
      </c>
      <c r="T326" s="22">
        <v>1.3969</v>
      </c>
      <c r="U326" s="22">
        <v>1.3605</v>
      </c>
      <c r="V326" s="50">
        <f t="shared" si="59"/>
        <v>120.69216</v>
      </c>
      <c r="W326" s="50"/>
      <c r="X326" s="21">
        <v>39420.400000000001</v>
      </c>
      <c r="Y326" s="21">
        <v>39421.877083333333</v>
      </c>
      <c r="Z326" s="319">
        <v>1.5537000000000001</v>
      </c>
      <c r="AA326" s="319">
        <v>1.3605</v>
      </c>
      <c r="AB326" s="320">
        <f t="shared" si="60"/>
        <v>134.23968000000002</v>
      </c>
      <c r="AD326" s="61">
        <f t="shared" ref="AD326:AD389" si="61">AB326-N326</f>
        <v>13.239680000000021</v>
      </c>
      <c r="AM326" s="9">
        <v>121</v>
      </c>
      <c r="AN326" s="9">
        <f t="shared" ref="AN326:AN389" si="62">V326</f>
        <v>120.69216</v>
      </c>
      <c r="AO326" s="61">
        <f t="shared" si="54"/>
        <v>134.23968000000002</v>
      </c>
      <c r="AQ326" s="61">
        <f t="shared" si="55"/>
        <v>-0.30783999999999878</v>
      </c>
      <c r="AR326" s="61">
        <f t="shared" si="56"/>
        <v>13.54752000000002</v>
      </c>
      <c r="AS326" s="89">
        <f t="shared" ref="AS326:AS389" si="63">S326-R326</f>
        <v>1.3118055555605679</v>
      </c>
      <c r="AT326" s="89">
        <f t="shared" si="58"/>
        <v>1.4770833333313931</v>
      </c>
      <c r="AU326" s="89">
        <f t="shared" si="57"/>
        <v>0.1652777777708252</v>
      </c>
    </row>
    <row r="327" spans="1:47" x14ac:dyDescent="0.2">
      <c r="A327" s="9" t="s">
        <v>2075</v>
      </c>
      <c r="B327" s="285">
        <f t="shared" ref="B327:B390" si="64">MONTH(D327)</f>
        <v>12</v>
      </c>
      <c r="C327" s="285"/>
      <c r="D327" s="16">
        <v>39422.042361111111</v>
      </c>
      <c r="E327" s="16">
        <v>39423.308333333334</v>
      </c>
      <c r="F327" s="19" t="s">
        <v>2841</v>
      </c>
      <c r="G327" s="325" t="s">
        <v>2842</v>
      </c>
      <c r="H327" s="9">
        <v>50</v>
      </c>
      <c r="N327" s="8">
        <v>79.2</v>
      </c>
      <c r="P327" s="317">
        <v>2290</v>
      </c>
      <c r="R327" s="93">
        <v>39422.042361111111</v>
      </c>
      <c r="S327" s="93">
        <v>39423.308333333334</v>
      </c>
      <c r="T327" s="22">
        <v>0.91639999999999999</v>
      </c>
      <c r="U327" s="22">
        <v>1.0043</v>
      </c>
      <c r="V327" s="50">
        <f t="shared" si="59"/>
        <v>79.176959999999994</v>
      </c>
      <c r="W327" s="50"/>
      <c r="X327" s="21">
        <v>39421.877083333333</v>
      </c>
      <c r="Y327" s="21">
        <v>39423.477777777778</v>
      </c>
      <c r="Z327" s="319">
        <v>1.1482000000000001</v>
      </c>
      <c r="AA327" s="319">
        <v>1.0043</v>
      </c>
      <c r="AB327" s="320">
        <f t="shared" si="60"/>
        <v>99.204480000000004</v>
      </c>
      <c r="AD327" s="61">
        <f t="shared" si="61"/>
        <v>20.004480000000001</v>
      </c>
      <c r="AM327" s="9">
        <v>79.2</v>
      </c>
      <c r="AN327" s="9">
        <f t="shared" si="62"/>
        <v>79.176959999999994</v>
      </c>
      <c r="AO327" s="61">
        <f t="shared" ref="AO327:AO390" si="65">AB327</f>
        <v>99.204480000000004</v>
      </c>
      <c r="AQ327" s="61">
        <f t="shared" ref="AQ327:AQ390" si="66">AN327-AM327</f>
        <v>-2.3040000000008831E-2</v>
      </c>
      <c r="AR327" s="61">
        <f t="shared" ref="AR327:AR390" si="67">AO327-AN327</f>
        <v>20.02752000000001</v>
      </c>
      <c r="AS327" s="89">
        <f t="shared" si="63"/>
        <v>1.265972222223354</v>
      </c>
      <c r="AT327" s="89">
        <f t="shared" si="58"/>
        <v>1.6006944444452529</v>
      </c>
      <c r="AU327" s="89">
        <f t="shared" ref="AU327:AU390" si="68">AT327-AS327</f>
        <v>0.33472222222189885</v>
      </c>
    </row>
    <row r="328" spans="1:47" x14ac:dyDescent="0.2">
      <c r="A328" s="9" t="s">
        <v>2075</v>
      </c>
      <c r="B328" s="285">
        <f t="shared" si="64"/>
        <v>12</v>
      </c>
      <c r="C328" s="285"/>
      <c r="D328" s="16">
        <v>39423.647222222222</v>
      </c>
      <c r="E328" s="16">
        <v>39424.449305555558</v>
      </c>
      <c r="F328" s="19" t="s">
        <v>2843</v>
      </c>
      <c r="G328" s="325" t="s">
        <v>2844</v>
      </c>
      <c r="H328" s="9">
        <v>50</v>
      </c>
      <c r="N328" s="8">
        <v>43.48</v>
      </c>
      <c r="P328" s="317">
        <v>2930</v>
      </c>
      <c r="R328" s="93">
        <v>39423.647222222222</v>
      </c>
      <c r="S328" s="93">
        <v>39424.449305555558</v>
      </c>
      <c r="T328" s="22">
        <v>0.50319999999999998</v>
      </c>
      <c r="U328" s="22">
        <v>1.2841</v>
      </c>
      <c r="V328" s="50">
        <f t="shared" si="59"/>
        <v>43.476479999999995</v>
      </c>
      <c r="W328" s="50"/>
      <c r="X328" s="21">
        <v>39423.477777777778</v>
      </c>
      <c r="Y328" s="21">
        <v>39424.490277777775</v>
      </c>
      <c r="Z328" s="319">
        <v>0.64649999999999996</v>
      </c>
      <c r="AA328" s="319">
        <v>1.2841</v>
      </c>
      <c r="AB328" s="320">
        <f t="shared" si="60"/>
        <v>55.857600000000005</v>
      </c>
      <c r="AD328" s="61">
        <f t="shared" si="61"/>
        <v>12.377600000000008</v>
      </c>
      <c r="AM328" s="9">
        <v>43.48</v>
      </c>
      <c r="AN328" s="9">
        <f t="shared" si="62"/>
        <v>43.476479999999995</v>
      </c>
      <c r="AO328" s="61">
        <f t="shared" si="65"/>
        <v>55.857600000000005</v>
      </c>
      <c r="AQ328" s="61">
        <f t="shared" si="66"/>
        <v>-3.520000000001744E-3</v>
      </c>
      <c r="AR328" s="61">
        <f t="shared" si="67"/>
        <v>12.38112000000001</v>
      </c>
      <c r="AS328" s="89">
        <f t="shared" si="63"/>
        <v>0.80208333333575865</v>
      </c>
      <c r="AT328" s="89">
        <f t="shared" ref="AT328:AT391" si="69">Y328-X328</f>
        <v>1.0124999999970896</v>
      </c>
      <c r="AU328" s="89">
        <f t="shared" si="68"/>
        <v>0.21041666666133096</v>
      </c>
    </row>
    <row r="329" spans="1:47" x14ac:dyDescent="0.2">
      <c r="A329" s="9" t="s">
        <v>2075</v>
      </c>
      <c r="B329" s="285">
        <f t="shared" si="64"/>
        <v>12</v>
      </c>
      <c r="C329" s="285"/>
      <c r="D329" s="16">
        <v>39424.53125</v>
      </c>
      <c r="E329" s="16">
        <v>39426.68472222222</v>
      </c>
      <c r="F329" s="19" t="s">
        <v>2845</v>
      </c>
      <c r="G329" s="325" t="s">
        <v>2846</v>
      </c>
      <c r="H329" s="9">
        <v>50</v>
      </c>
      <c r="N329" s="8">
        <v>142</v>
      </c>
      <c r="P329" s="317">
        <v>2880</v>
      </c>
      <c r="R329" s="93">
        <v>39424.53125</v>
      </c>
      <c r="S329" s="93">
        <v>39426.68472222222</v>
      </c>
      <c r="T329" s="22">
        <v>1.6465000000000001</v>
      </c>
      <c r="U329" s="22">
        <v>1.2841</v>
      </c>
      <c r="V329" s="50">
        <f t="shared" si="59"/>
        <v>142.2576</v>
      </c>
      <c r="W329" s="50"/>
      <c r="X329" s="21">
        <v>39424.490277777775</v>
      </c>
      <c r="Y329" s="21">
        <v>39426.973611111112</v>
      </c>
      <c r="Z329" s="319">
        <v>1.8622000000000001</v>
      </c>
      <c r="AA329" s="319">
        <v>1.2841</v>
      </c>
      <c r="AB329" s="320">
        <f t="shared" si="60"/>
        <v>160.89408</v>
      </c>
      <c r="AD329" s="61">
        <f t="shared" si="61"/>
        <v>18.894080000000002</v>
      </c>
      <c r="AM329" s="9">
        <v>142</v>
      </c>
      <c r="AN329" s="9">
        <f t="shared" si="62"/>
        <v>142.2576</v>
      </c>
      <c r="AO329" s="61">
        <f t="shared" si="65"/>
        <v>160.89408</v>
      </c>
      <c r="AQ329" s="61">
        <f t="shared" si="66"/>
        <v>0.2575999999999965</v>
      </c>
      <c r="AR329" s="61">
        <f t="shared" si="67"/>
        <v>18.636480000000006</v>
      </c>
      <c r="AS329" s="89">
        <f t="shared" si="63"/>
        <v>2.1534722222204437</v>
      </c>
      <c r="AT329" s="89">
        <f t="shared" si="69"/>
        <v>2.4833333333372138</v>
      </c>
      <c r="AU329" s="89">
        <f t="shared" si="68"/>
        <v>0.32986111111677019</v>
      </c>
    </row>
    <row r="330" spans="1:47" x14ac:dyDescent="0.2">
      <c r="A330" s="9" t="s">
        <v>2075</v>
      </c>
      <c r="B330" s="285">
        <f t="shared" si="64"/>
        <v>12</v>
      </c>
      <c r="C330" s="285"/>
      <c r="D330" s="16">
        <v>39427.262499999997</v>
      </c>
      <c r="E330" s="16">
        <v>39427.472916666666</v>
      </c>
      <c r="F330" s="19" t="s">
        <v>2847</v>
      </c>
      <c r="G330" s="325" t="s">
        <v>2848</v>
      </c>
      <c r="H330" s="9">
        <v>50</v>
      </c>
      <c r="N330" s="8">
        <v>15.9</v>
      </c>
      <c r="P330" s="317">
        <v>2740</v>
      </c>
      <c r="R330" s="93">
        <v>39427.262499999997</v>
      </c>
      <c r="S330" s="93">
        <v>39427.472916666666</v>
      </c>
      <c r="T330" s="22">
        <v>0.18390000000000001</v>
      </c>
      <c r="U330" s="22">
        <v>1.52</v>
      </c>
      <c r="V330" s="50">
        <f t="shared" si="59"/>
        <v>15.888960000000003</v>
      </c>
      <c r="W330" s="50"/>
      <c r="X330" s="21">
        <v>39426.973611111112</v>
      </c>
      <c r="Y330" s="21">
        <v>39427.496527777781</v>
      </c>
      <c r="Z330" s="319">
        <v>0.36559999999999998</v>
      </c>
      <c r="AA330" s="319">
        <v>1.5994999999999999</v>
      </c>
      <c r="AB330" s="320">
        <f t="shared" si="60"/>
        <v>31.587840000000003</v>
      </c>
      <c r="AD330" s="61">
        <f t="shared" si="61"/>
        <v>15.687840000000003</v>
      </c>
      <c r="AM330" s="9">
        <v>15.9</v>
      </c>
      <c r="AN330" s="9">
        <f t="shared" si="62"/>
        <v>15.888960000000003</v>
      </c>
      <c r="AO330" s="61">
        <f t="shared" si="65"/>
        <v>31.587840000000003</v>
      </c>
      <c r="AQ330" s="61">
        <f t="shared" si="66"/>
        <v>-1.1039999999997718E-2</v>
      </c>
      <c r="AR330" s="61">
        <f t="shared" si="67"/>
        <v>15.698880000000001</v>
      </c>
      <c r="AS330" s="89">
        <f t="shared" si="63"/>
        <v>0.21041666666860692</v>
      </c>
      <c r="AT330" s="89">
        <f t="shared" si="69"/>
        <v>0.52291666666860692</v>
      </c>
      <c r="AU330" s="89">
        <f t="shared" si="68"/>
        <v>0.3125</v>
      </c>
    </row>
    <row r="331" spans="1:47" x14ac:dyDescent="0.2">
      <c r="A331" s="9" t="s">
        <v>2075</v>
      </c>
      <c r="B331" s="285">
        <f t="shared" si="64"/>
        <v>12</v>
      </c>
      <c r="C331" s="285"/>
      <c r="D331" s="16">
        <v>39427.520138888889</v>
      </c>
      <c r="E331" s="16">
        <v>39427.65</v>
      </c>
      <c r="F331" s="19" t="s">
        <v>2851</v>
      </c>
      <c r="G331" s="325" t="s">
        <v>2852</v>
      </c>
      <c r="H331" s="9">
        <v>50</v>
      </c>
      <c r="N331" s="8">
        <v>18.3</v>
      </c>
      <c r="P331" s="317">
        <v>5190</v>
      </c>
      <c r="R331" s="93">
        <v>39427.520138888889</v>
      </c>
      <c r="S331" s="93">
        <v>39427.65</v>
      </c>
      <c r="T331" s="22">
        <v>0.21129999999999999</v>
      </c>
      <c r="U331" s="22">
        <v>1.681</v>
      </c>
      <c r="V331" s="50">
        <f t="shared" si="59"/>
        <v>18.256319999999999</v>
      </c>
      <c r="W331" s="50"/>
      <c r="X331" s="21">
        <v>39427.496527777781</v>
      </c>
      <c r="Y331" s="21">
        <v>39427.677083333336</v>
      </c>
      <c r="Z331" s="319">
        <v>0.28870000000000001</v>
      </c>
      <c r="AA331" s="319">
        <v>1.681</v>
      </c>
      <c r="AB331" s="320">
        <f t="shared" si="60"/>
        <v>24.943680000000001</v>
      </c>
      <c r="AD331" s="61">
        <f t="shared" si="61"/>
        <v>6.6436799999999998</v>
      </c>
      <c r="AM331" s="9">
        <v>18.3</v>
      </c>
      <c r="AN331" s="9">
        <f t="shared" si="62"/>
        <v>18.256319999999999</v>
      </c>
      <c r="AO331" s="61">
        <f t="shared" si="65"/>
        <v>24.943680000000001</v>
      </c>
      <c r="AQ331" s="61">
        <f t="shared" si="66"/>
        <v>-4.3680000000001939E-2</v>
      </c>
      <c r="AR331" s="61">
        <f t="shared" si="67"/>
        <v>6.6873600000000017</v>
      </c>
      <c r="AS331" s="89">
        <f t="shared" si="63"/>
        <v>0.12986111111240461</v>
      </c>
      <c r="AT331" s="89">
        <f t="shared" si="69"/>
        <v>0.18055555555474712</v>
      </c>
      <c r="AU331" s="89">
        <f t="shared" si="68"/>
        <v>5.0694444442342501E-2</v>
      </c>
    </row>
    <row r="332" spans="1:47" x14ac:dyDescent="0.2">
      <c r="A332" s="9" t="s">
        <v>2075</v>
      </c>
      <c r="B332" s="285">
        <f t="shared" si="64"/>
        <v>12</v>
      </c>
      <c r="C332" s="285"/>
      <c r="D332" s="16">
        <v>39427.70416666667</v>
      </c>
      <c r="E332" s="16">
        <v>39427.929166666669</v>
      </c>
      <c r="F332" s="19" t="s">
        <v>2853</v>
      </c>
      <c r="G332" s="325" t="s">
        <v>2854</v>
      </c>
      <c r="H332" s="9">
        <v>50</v>
      </c>
      <c r="N332" s="8">
        <v>22.6</v>
      </c>
      <c r="P332" s="317">
        <v>11500</v>
      </c>
      <c r="R332" s="93">
        <v>39427.70416666667</v>
      </c>
      <c r="S332" s="93">
        <v>39427.929166666669</v>
      </c>
      <c r="T332" s="22">
        <v>0.26100000000000001</v>
      </c>
      <c r="U332" s="22">
        <v>1.3605</v>
      </c>
      <c r="V332" s="50">
        <f t="shared" si="59"/>
        <v>22.5504</v>
      </c>
      <c r="W332" s="50"/>
      <c r="X332" s="21">
        <v>39427.677083333336</v>
      </c>
      <c r="Y332" s="21">
        <v>39427.957638888889</v>
      </c>
      <c r="Z332" s="319">
        <v>0.33629999999999999</v>
      </c>
      <c r="AA332" s="319">
        <v>1.4391</v>
      </c>
      <c r="AB332" s="320">
        <f t="shared" si="60"/>
        <v>29.056319999999999</v>
      </c>
      <c r="AD332" s="61">
        <f t="shared" si="61"/>
        <v>6.4563199999999981</v>
      </c>
      <c r="AM332" s="9">
        <v>22.6</v>
      </c>
      <c r="AN332" s="9">
        <f t="shared" si="62"/>
        <v>22.5504</v>
      </c>
      <c r="AO332" s="61">
        <f t="shared" si="65"/>
        <v>29.056319999999999</v>
      </c>
      <c r="AQ332" s="61">
        <f t="shared" si="66"/>
        <v>-4.9600000000001643E-2</v>
      </c>
      <c r="AR332" s="61">
        <f t="shared" si="67"/>
        <v>6.5059199999999997</v>
      </c>
      <c r="AS332" s="89">
        <f t="shared" si="63"/>
        <v>0.22499999999854481</v>
      </c>
      <c r="AT332" s="89">
        <f t="shared" si="69"/>
        <v>0.28055555555329192</v>
      </c>
      <c r="AU332" s="89">
        <f t="shared" si="68"/>
        <v>5.5555555554747116E-2</v>
      </c>
    </row>
    <row r="333" spans="1:47" x14ac:dyDescent="0.2">
      <c r="A333" s="9" t="s">
        <v>2075</v>
      </c>
      <c r="B333" s="285">
        <f t="shared" si="64"/>
        <v>12</v>
      </c>
      <c r="C333" s="285"/>
      <c r="D333" s="16">
        <v>39427.986805555556</v>
      </c>
      <c r="E333" s="16">
        <v>39428.168749999997</v>
      </c>
      <c r="F333" s="19" t="s">
        <v>2855</v>
      </c>
      <c r="G333" s="325" t="s">
        <v>2856</v>
      </c>
      <c r="H333" s="9">
        <v>50</v>
      </c>
      <c r="N333" s="8">
        <v>20.7</v>
      </c>
      <c r="P333" s="317">
        <v>8920</v>
      </c>
      <c r="R333" s="93">
        <v>39427.986805555556</v>
      </c>
      <c r="S333" s="93">
        <v>39428.168749999997</v>
      </c>
      <c r="T333" s="22">
        <v>0.2399</v>
      </c>
      <c r="U333" s="22">
        <v>1.4391</v>
      </c>
      <c r="V333" s="50">
        <f t="shared" si="59"/>
        <v>20.727360000000001</v>
      </c>
      <c r="W333" s="50"/>
      <c r="X333" s="21">
        <v>39427.957638888889</v>
      </c>
      <c r="Y333" s="21">
        <v>39428.202777777777</v>
      </c>
      <c r="Z333" s="319">
        <v>0.32919999999999999</v>
      </c>
      <c r="AA333" s="319">
        <v>1.4391</v>
      </c>
      <c r="AB333" s="320">
        <f t="shared" si="60"/>
        <v>28.442879999999999</v>
      </c>
      <c r="AD333" s="61">
        <f t="shared" si="61"/>
        <v>7.7428799999999995</v>
      </c>
      <c r="AM333" s="9">
        <v>20.7</v>
      </c>
      <c r="AN333" s="9">
        <f t="shared" si="62"/>
        <v>20.727360000000001</v>
      </c>
      <c r="AO333" s="61">
        <f t="shared" si="65"/>
        <v>28.442879999999999</v>
      </c>
      <c r="AQ333" s="61">
        <f t="shared" si="66"/>
        <v>2.7360000000001605E-2</v>
      </c>
      <c r="AR333" s="61">
        <f t="shared" si="67"/>
        <v>7.7155199999999979</v>
      </c>
      <c r="AS333" s="89">
        <f t="shared" si="63"/>
        <v>0.18194444444088731</v>
      </c>
      <c r="AT333" s="89">
        <f t="shared" si="69"/>
        <v>0.24513888888759539</v>
      </c>
      <c r="AU333" s="89">
        <f t="shared" si="68"/>
        <v>6.3194444446708076E-2</v>
      </c>
    </row>
    <row r="334" spans="1:47" x14ac:dyDescent="0.2">
      <c r="A334" s="9" t="s">
        <v>2075</v>
      </c>
      <c r="B334" s="285">
        <f t="shared" si="64"/>
        <v>12</v>
      </c>
      <c r="C334" s="285"/>
      <c r="D334" s="16">
        <v>39428.236805555556</v>
      </c>
      <c r="E334" s="16">
        <v>39428.401388888888</v>
      </c>
      <c r="F334" s="19" t="s">
        <v>2857</v>
      </c>
      <c r="G334" s="325" t="s">
        <v>2858</v>
      </c>
      <c r="H334" s="9">
        <v>50</v>
      </c>
      <c r="N334" s="8">
        <v>15.53</v>
      </c>
      <c r="P334" s="317">
        <v>4690</v>
      </c>
      <c r="R334" s="93">
        <v>39428.236805555556</v>
      </c>
      <c r="S334" s="93">
        <v>39428.401388888888</v>
      </c>
      <c r="T334" s="22">
        <v>0.1797</v>
      </c>
      <c r="U334" s="22">
        <v>1.2841</v>
      </c>
      <c r="V334" s="50">
        <f t="shared" si="59"/>
        <v>15.526079999999999</v>
      </c>
      <c r="W334" s="50"/>
      <c r="X334" s="21">
        <v>39428.202777777777</v>
      </c>
      <c r="Y334" s="21">
        <v>39428.481944444444</v>
      </c>
      <c r="Z334" s="319">
        <v>0.31929999999999997</v>
      </c>
      <c r="AA334" s="319">
        <v>1.2841</v>
      </c>
      <c r="AB334" s="320">
        <f t="shared" si="60"/>
        <v>27.587519999999998</v>
      </c>
      <c r="AD334" s="61">
        <f t="shared" si="61"/>
        <v>12.057519999999998</v>
      </c>
      <c r="AM334" s="9">
        <v>15.53</v>
      </c>
      <c r="AN334" s="9">
        <f t="shared" si="62"/>
        <v>15.526079999999999</v>
      </c>
      <c r="AO334" s="61">
        <f t="shared" si="65"/>
        <v>27.587519999999998</v>
      </c>
      <c r="AQ334" s="61">
        <f t="shared" si="66"/>
        <v>-3.9200000000008117E-3</v>
      </c>
      <c r="AR334" s="61">
        <f t="shared" si="67"/>
        <v>12.061439999999999</v>
      </c>
      <c r="AS334" s="89">
        <f t="shared" si="63"/>
        <v>0.16458333333139308</v>
      </c>
      <c r="AT334" s="89">
        <f t="shared" si="69"/>
        <v>0.27916666666715173</v>
      </c>
      <c r="AU334" s="89">
        <f t="shared" si="68"/>
        <v>0.11458333333575865</v>
      </c>
    </row>
    <row r="335" spans="1:47" x14ac:dyDescent="0.2">
      <c r="A335" s="9" t="s">
        <v>2075</v>
      </c>
      <c r="B335" s="285">
        <f t="shared" si="64"/>
        <v>12</v>
      </c>
      <c r="C335" s="285"/>
      <c r="D335" s="16">
        <v>39428.5625</v>
      </c>
      <c r="E335" s="16">
        <v>39430.3125</v>
      </c>
      <c r="F335" s="19" t="s">
        <v>2859</v>
      </c>
      <c r="G335" s="325" t="s">
        <v>2860</v>
      </c>
      <c r="H335" s="9">
        <v>50</v>
      </c>
      <c r="N335" s="8">
        <v>187</v>
      </c>
      <c r="P335" s="317">
        <v>7640</v>
      </c>
      <c r="R335" s="93">
        <v>39428.5625</v>
      </c>
      <c r="S335" s="93">
        <v>39430.3125</v>
      </c>
      <c r="T335" s="22">
        <v>2.1695000000000002</v>
      </c>
      <c r="U335" s="22">
        <v>1.681</v>
      </c>
      <c r="V335" s="50">
        <f t="shared" si="59"/>
        <v>187.44480000000001</v>
      </c>
      <c r="W335" s="50"/>
      <c r="X335" s="21">
        <v>39428.481944444444</v>
      </c>
      <c r="Y335" s="21">
        <v>39430.44027777778</v>
      </c>
      <c r="Z335" s="319">
        <v>2.3761999999999999</v>
      </c>
      <c r="AA335" s="319">
        <v>1.681</v>
      </c>
      <c r="AB335" s="320">
        <f t="shared" si="60"/>
        <v>205.30367999999999</v>
      </c>
      <c r="AD335" s="61">
        <f t="shared" si="61"/>
        <v>18.303679999999986</v>
      </c>
      <c r="AM335" s="9">
        <v>187</v>
      </c>
      <c r="AN335" s="9">
        <f t="shared" si="62"/>
        <v>187.44480000000001</v>
      </c>
      <c r="AO335" s="61">
        <f t="shared" si="65"/>
        <v>205.30367999999999</v>
      </c>
      <c r="AQ335" s="61">
        <f t="shared" si="66"/>
        <v>0.44480000000001496</v>
      </c>
      <c r="AR335" s="61">
        <f t="shared" si="67"/>
        <v>17.858879999999971</v>
      </c>
      <c r="AS335" s="89">
        <f t="shared" si="63"/>
        <v>1.75</v>
      </c>
      <c r="AT335" s="89">
        <f t="shared" si="69"/>
        <v>1.9583333333357587</v>
      </c>
      <c r="AU335" s="89">
        <f t="shared" si="68"/>
        <v>0.20833333333575865</v>
      </c>
    </row>
    <row r="336" spans="1:47" x14ac:dyDescent="0.2">
      <c r="A336" s="9" t="s">
        <v>2075</v>
      </c>
      <c r="B336" s="285">
        <f t="shared" si="64"/>
        <v>12</v>
      </c>
      <c r="C336" s="285"/>
      <c r="D336" s="16">
        <v>39430.568749999999</v>
      </c>
      <c r="E336" s="16">
        <v>39436.614583333336</v>
      </c>
      <c r="F336" s="19" t="s">
        <v>2861</v>
      </c>
      <c r="G336" s="325" t="s">
        <v>2862</v>
      </c>
      <c r="H336" s="9">
        <v>50</v>
      </c>
      <c r="N336" s="8">
        <v>374</v>
      </c>
      <c r="P336" s="317">
        <v>2890</v>
      </c>
      <c r="R336" s="93">
        <v>39430.568749999999</v>
      </c>
      <c r="S336" s="93">
        <v>39436.614583333336</v>
      </c>
      <c r="T336" s="22">
        <v>4.3339999999999996</v>
      </c>
      <c r="U336" s="22">
        <v>1.52</v>
      </c>
      <c r="V336" s="50">
        <f t="shared" si="59"/>
        <v>374.45759999999996</v>
      </c>
      <c r="W336" s="50"/>
      <c r="X336" s="21">
        <v>39430.44027777778</v>
      </c>
      <c r="Y336" s="21">
        <v>39436.729861111111</v>
      </c>
      <c r="Z336" s="319">
        <v>4.6162000000000001</v>
      </c>
      <c r="AA336" s="319">
        <v>1.52</v>
      </c>
      <c r="AB336" s="320">
        <f t="shared" si="60"/>
        <v>398.83967999999999</v>
      </c>
      <c r="AD336" s="61">
        <f t="shared" si="61"/>
        <v>24.839679999999987</v>
      </c>
      <c r="AM336" s="9">
        <v>374</v>
      </c>
      <c r="AN336" s="9">
        <f t="shared" si="62"/>
        <v>374.45759999999996</v>
      </c>
      <c r="AO336" s="61">
        <f t="shared" si="65"/>
        <v>398.83967999999999</v>
      </c>
      <c r="AQ336" s="61">
        <f t="shared" si="66"/>
        <v>0.45759999999995671</v>
      </c>
      <c r="AR336" s="61">
        <f t="shared" si="67"/>
        <v>24.38208000000003</v>
      </c>
      <c r="AS336" s="89">
        <f t="shared" si="63"/>
        <v>6.0458333333372138</v>
      </c>
      <c r="AT336" s="89">
        <f t="shared" si="69"/>
        <v>6.2895833333313931</v>
      </c>
      <c r="AU336" s="89">
        <f t="shared" si="68"/>
        <v>0.24374999999417923</v>
      </c>
    </row>
    <row r="337" spans="1:47" x14ac:dyDescent="0.2">
      <c r="A337" s="9" t="s">
        <v>2075</v>
      </c>
      <c r="B337" s="285">
        <f t="shared" si="64"/>
        <v>12</v>
      </c>
      <c r="C337" s="285"/>
      <c r="D337" s="16">
        <v>39436.845833333333</v>
      </c>
      <c r="E337" s="16">
        <v>39437.54583333333</v>
      </c>
      <c r="F337" s="19" t="s">
        <v>2863</v>
      </c>
      <c r="G337" s="325" t="s">
        <v>2864</v>
      </c>
      <c r="H337" s="9">
        <v>50</v>
      </c>
      <c r="N337" s="8">
        <v>104.97</v>
      </c>
      <c r="P337" s="317">
        <v>1710</v>
      </c>
      <c r="R337" s="93">
        <v>39436.845833333333</v>
      </c>
      <c r="S337" s="93">
        <v>39437.54583333333</v>
      </c>
      <c r="T337" s="22">
        <v>1.2149000000000001</v>
      </c>
      <c r="U337" s="22">
        <v>2.6473</v>
      </c>
      <c r="V337" s="50">
        <f t="shared" si="59"/>
        <v>104.96736000000001</v>
      </c>
      <c r="W337" s="50"/>
      <c r="X337" s="21">
        <v>39436.729861111111</v>
      </c>
      <c r="Y337" s="21">
        <v>39437.588194444441</v>
      </c>
      <c r="Z337" s="319">
        <v>1.4336</v>
      </c>
      <c r="AA337" s="319">
        <v>2.9611000000000001</v>
      </c>
      <c r="AB337" s="320">
        <f t="shared" si="60"/>
        <v>123.86304000000001</v>
      </c>
      <c r="AD337" s="61">
        <f t="shared" si="61"/>
        <v>18.893040000000013</v>
      </c>
      <c r="AM337" s="9">
        <v>104.97</v>
      </c>
      <c r="AN337" s="9">
        <f t="shared" si="62"/>
        <v>104.96736000000001</v>
      </c>
      <c r="AO337" s="61">
        <f t="shared" si="65"/>
        <v>123.86304000000001</v>
      </c>
      <c r="AQ337" s="61">
        <f t="shared" si="66"/>
        <v>-2.6399999999853208E-3</v>
      </c>
      <c r="AR337" s="61">
        <f t="shared" si="67"/>
        <v>18.895679999999999</v>
      </c>
      <c r="AS337" s="89">
        <f t="shared" si="63"/>
        <v>0.69999999999708962</v>
      </c>
      <c r="AT337" s="89">
        <f t="shared" si="69"/>
        <v>0.85833333332993789</v>
      </c>
      <c r="AU337" s="89">
        <f t="shared" si="68"/>
        <v>0.15833333333284827</v>
      </c>
    </row>
    <row r="338" spans="1:47" x14ac:dyDescent="0.2">
      <c r="A338" s="9" t="s">
        <v>2075</v>
      </c>
      <c r="B338" s="285">
        <f t="shared" si="64"/>
        <v>12</v>
      </c>
      <c r="C338" s="285"/>
      <c r="D338" s="16">
        <v>39437.630555555559</v>
      </c>
      <c r="E338" s="16">
        <v>39438.47152777778</v>
      </c>
      <c r="F338" s="19" t="s">
        <v>2865</v>
      </c>
      <c r="G338" s="325" t="s">
        <v>2866</v>
      </c>
      <c r="H338" s="9">
        <v>50</v>
      </c>
      <c r="N338" s="8">
        <v>292</v>
      </c>
      <c r="P338" s="317">
        <v>944</v>
      </c>
      <c r="R338" s="93">
        <v>39437.630555555559</v>
      </c>
      <c r="S338" s="93">
        <v>39438.47152777778</v>
      </c>
      <c r="T338" s="22">
        <v>3.3807999999999998</v>
      </c>
      <c r="U338" s="22">
        <v>7.7828999999999997</v>
      </c>
      <c r="V338" s="50">
        <f t="shared" si="59"/>
        <v>292.10111999999998</v>
      </c>
      <c r="W338" s="50"/>
      <c r="X338" s="21">
        <v>39437.588194444441</v>
      </c>
      <c r="Y338" s="21">
        <v>39438.498611111114</v>
      </c>
      <c r="Z338" s="319">
        <v>3.7332000000000001</v>
      </c>
      <c r="AA338" s="319">
        <v>8.35</v>
      </c>
      <c r="AB338" s="320">
        <f t="shared" si="60"/>
        <v>322.54847999999998</v>
      </c>
      <c r="AD338" s="61">
        <f t="shared" si="61"/>
        <v>30.548479999999984</v>
      </c>
      <c r="AM338" s="9">
        <v>292</v>
      </c>
      <c r="AN338" s="9">
        <f t="shared" si="62"/>
        <v>292.10111999999998</v>
      </c>
      <c r="AO338" s="61">
        <f t="shared" si="65"/>
        <v>322.54847999999998</v>
      </c>
      <c r="AQ338" s="61">
        <f t="shared" si="66"/>
        <v>0.10111999999998034</v>
      </c>
      <c r="AR338" s="61">
        <f t="shared" si="67"/>
        <v>30.447360000000003</v>
      </c>
      <c r="AS338" s="89">
        <f t="shared" si="63"/>
        <v>0.84097222222044365</v>
      </c>
      <c r="AT338" s="89">
        <f t="shared" si="69"/>
        <v>0.9104166666729725</v>
      </c>
      <c r="AU338" s="89">
        <f t="shared" si="68"/>
        <v>6.9444444452528842E-2</v>
      </c>
    </row>
    <row r="339" spans="1:47" x14ac:dyDescent="0.2">
      <c r="A339" s="9" t="s">
        <v>2075</v>
      </c>
      <c r="B339" s="285">
        <f t="shared" si="64"/>
        <v>12</v>
      </c>
      <c r="C339" s="285"/>
      <c r="D339" s="16">
        <v>39438.525694444441</v>
      </c>
      <c r="E339" s="16">
        <v>39439.11041666667</v>
      </c>
      <c r="F339" s="19" t="s">
        <v>2867</v>
      </c>
      <c r="G339" s="325" t="s">
        <v>2868</v>
      </c>
      <c r="H339" s="9">
        <v>50</v>
      </c>
      <c r="N339" s="8">
        <v>1147</v>
      </c>
      <c r="P339" s="317">
        <v>689</v>
      </c>
      <c r="R339" s="93">
        <v>39438.525694444441</v>
      </c>
      <c r="S339" s="93">
        <v>39439.11041666667</v>
      </c>
      <c r="T339" s="22">
        <v>13.2706</v>
      </c>
      <c r="U339" s="22">
        <v>50.679699999999997</v>
      </c>
      <c r="V339" s="50">
        <f t="shared" si="59"/>
        <v>1146.5798399999999</v>
      </c>
      <c r="W339" s="50"/>
      <c r="X339" s="21">
        <v>39438.498611111114</v>
      </c>
      <c r="Y339" s="21">
        <v>39439.118055555555</v>
      </c>
      <c r="Z339" s="319">
        <v>14.0509</v>
      </c>
      <c r="AA339" s="319">
        <v>53.4467</v>
      </c>
      <c r="AB339" s="320">
        <f t="shared" si="60"/>
        <v>1213.99776</v>
      </c>
      <c r="AD339" s="61">
        <f t="shared" si="61"/>
        <v>66.997759999999971</v>
      </c>
      <c r="AM339" s="9">
        <v>1147</v>
      </c>
      <c r="AN339" s="9">
        <f t="shared" si="62"/>
        <v>1146.5798399999999</v>
      </c>
      <c r="AO339" s="61">
        <f t="shared" si="65"/>
        <v>1213.99776</v>
      </c>
      <c r="AQ339" s="61">
        <f t="shared" si="66"/>
        <v>-0.42016000000012355</v>
      </c>
      <c r="AR339" s="61">
        <f t="shared" si="67"/>
        <v>67.417920000000095</v>
      </c>
      <c r="AS339" s="89">
        <f t="shared" si="63"/>
        <v>0.5847222222291748</v>
      </c>
      <c r="AT339" s="89">
        <f t="shared" si="69"/>
        <v>0.61944444444088731</v>
      </c>
      <c r="AU339" s="89">
        <f t="shared" si="68"/>
        <v>3.4722222211712506E-2</v>
      </c>
    </row>
    <row r="340" spans="1:47" x14ac:dyDescent="0.2">
      <c r="A340" s="9" t="s">
        <v>2075</v>
      </c>
      <c r="B340" s="285">
        <f t="shared" si="64"/>
        <v>12</v>
      </c>
      <c r="C340" s="285"/>
      <c r="D340" s="16">
        <v>39439.126388888886</v>
      </c>
      <c r="E340" s="16">
        <v>39439.347916666666</v>
      </c>
      <c r="F340" s="19" t="s">
        <v>2869</v>
      </c>
      <c r="G340" s="325" t="s">
        <v>2870</v>
      </c>
      <c r="H340" s="9">
        <v>50</v>
      </c>
      <c r="N340" s="8">
        <v>1135.08</v>
      </c>
      <c r="P340" s="317">
        <v>225</v>
      </c>
      <c r="R340" s="93">
        <v>39439.126388888886</v>
      </c>
      <c r="S340" s="93">
        <v>39439.347916666666</v>
      </c>
      <c r="T340" s="22">
        <v>13.137499999999999</v>
      </c>
      <c r="U340" s="22">
        <v>83.212199999999996</v>
      </c>
      <c r="V340" s="50">
        <f t="shared" si="59"/>
        <v>1135.08</v>
      </c>
      <c r="W340" s="50"/>
      <c r="X340" s="21">
        <v>39439.118055555555</v>
      </c>
      <c r="Y340" s="21">
        <v>39439.361805555556</v>
      </c>
      <c r="Z340" s="319">
        <v>14.1555</v>
      </c>
      <c r="AA340" s="319">
        <v>83.212199999999996</v>
      </c>
      <c r="AB340" s="320">
        <f t="shared" si="60"/>
        <v>1223.0352000000003</v>
      </c>
      <c r="AD340" s="61">
        <f t="shared" si="61"/>
        <v>87.955200000000332</v>
      </c>
      <c r="AM340" s="9">
        <v>1135.08</v>
      </c>
      <c r="AN340" s="9">
        <f t="shared" si="62"/>
        <v>1135.08</v>
      </c>
      <c r="AO340" s="61">
        <f t="shared" si="65"/>
        <v>1223.0352000000003</v>
      </c>
      <c r="AQ340" s="61">
        <f t="shared" si="66"/>
        <v>0</v>
      </c>
      <c r="AR340" s="61">
        <f t="shared" si="67"/>
        <v>87.955200000000332</v>
      </c>
      <c r="AS340" s="89">
        <f t="shared" si="63"/>
        <v>0.22152777777955635</v>
      </c>
      <c r="AT340" s="89">
        <f t="shared" si="69"/>
        <v>0.24375000000145519</v>
      </c>
      <c r="AU340" s="89">
        <f t="shared" si="68"/>
        <v>2.2222222221898846E-2</v>
      </c>
    </row>
    <row r="341" spans="1:47" x14ac:dyDescent="0.2">
      <c r="A341" s="9" t="s">
        <v>2075</v>
      </c>
      <c r="B341" s="285">
        <f t="shared" si="64"/>
        <v>12</v>
      </c>
      <c r="C341" s="285"/>
      <c r="D341" s="16">
        <v>39439.376388888886</v>
      </c>
      <c r="E341" s="16">
        <v>39446.215277777781</v>
      </c>
      <c r="F341" s="19" t="s">
        <v>2871</v>
      </c>
      <c r="G341" s="325" t="s">
        <v>2872</v>
      </c>
      <c r="H341" s="9">
        <v>50</v>
      </c>
      <c r="N341" s="8">
        <v>1880</v>
      </c>
      <c r="P341" s="317">
        <v>576</v>
      </c>
      <c r="R341" s="93">
        <v>39439.376388888886</v>
      </c>
      <c r="S341" s="93">
        <v>39446.215277777781</v>
      </c>
      <c r="T341" s="22">
        <v>21.761600000000001</v>
      </c>
      <c r="U341" s="22">
        <v>27.711400000000001</v>
      </c>
      <c r="V341" s="50">
        <f t="shared" si="59"/>
        <v>1880.2022400000003</v>
      </c>
      <c r="W341" s="50"/>
      <c r="X341" s="21">
        <v>39439.361805555556</v>
      </c>
      <c r="Y341" s="21">
        <v>39446.494444444441</v>
      </c>
      <c r="Z341" s="319">
        <v>22.593299999999999</v>
      </c>
      <c r="AA341" s="319">
        <v>30.534700000000001</v>
      </c>
      <c r="AB341" s="320">
        <f t="shared" si="60"/>
        <v>1952.0611200000001</v>
      </c>
      <c r="AD341" s="61">
        <f t="shared" si="61"/>
        <v>72.061120000000074</v>
      </c>
      <c r="AM341" s="9">
        <v>1880</v>
      </c>
      <c r="AN341" s="9">
        <f t="shared" si="62"/>
        <v>1880.2022400000003</v>
      </c>
      <c r="AO341" s="61">
        <f t="shared" si="65"/>
        <v>1952.0611200000001</v>
      </c>
      <c r="AQ341" s="61">
        <f t="shared" si="66"/>
        <v>0.20224000000030173</v>
      </c>
      <c r="AR341" s="61">
        <f t="shared" si="67"/>
        <v>71.858879999999772</v>
      </c>
      <c r="AS341" s="89">
        <f t="shared" si="63"/>
        <v>6.8388888888948713</v>
      </c>
      <c r="AT341" s="89">
        <f t="shared" si="69"/>
        <v>7.132638888884685</v>
      </c>
      <c r="AU341" s="89">
        <f t="shared" si="68"/>
        <v>0.29374999998981366</v>
      </c>
    </row>
    <row r="342" spans="1:47" x14ac:dyDescent="0.2">
      <c r="A342" s="9" t="s">
        <v>2075</v>
      </c>
      <c r="B342" s="285">
        <f t="shared" si="64"/>
        <v>12</v>
      </c>
      <c r="C342" s="285"/>
      <c r="D342" s="16">
        <v>39446.773611111108</v>
      </c>
      <c r="E342" s="16">
        <v>39451.583333333336</v>
      </c>
      <c r="F342" s="19" t="s">
        <v>2873</v>
      </c>
      <c r="G342" s="325" t="s">
        <v>2874</v>
      </c>
      <c r="H342" s="9">
        <v>50</v>
      </c>
      <c r="N342" s="8">
        <v>540</v>
      </c>
      <c r="P342" s="317">
        <v>1240</v>
      </c>
      <c r="R342" s="93">
        <v>39446.773611111108</v>
      </c>
      <c r="S342" s="93">
        <v>39451.583333333336</v>
      </c>
      <c r="T342" s="22">
        <v>6.2484000000000002</v>
      </c>
      <c r="U342" s="22">
        <v>2.2599999999999998</v>
      </c>
      <c r="V342" s="50">
        <f t="shared" si="59"/>
        <v>539.86176</v>
      </c>
      <c r="W342" s="50"/>
      <c r="X342" s="21">
        <v>39446.494444444441</v>
      </c>
      <c r="Y342" s="21">
        <v>39451.779166666667</v>
      </c>
      <c r="Z342" s="319">
        <v>6.8943000000000003</v>
      </c>
      <c r="AA342" s="319">
        <v>2.2599999999999998</v>
      </c>
      <c r="AB342" s="320">
        <f t="shared" si="60"/>
        <v>595.66751999999997</v>
      </c>
      <c r="AD342" s="61">
        <f t="shared" si="61"/>
        <v>55.667519999999968</v>
      </c>
      <c r="AM342" s="9">
        <v>540</v>
      </c>
      <c r="AN342" s="9">
        <f t="shared" si="62"/>
        <v>539.86176</v>
      </c>
      <c r="AO342" s="61">
        <f t="shared" si="65"/>
        <v>595.66751999999997</v>
      </c>
      <c r="AQ342" s="61">
        <f t="shared" si="66"/>
        <v>-0.13823999999999614</v>
      </c>
      <c r="AR342" s="61">
        <f t="shared" si="67"/>
        <v>55.805759999999964</v>
      </c>
      <c r="AS342" s="89">
        <f t="shared" si="63"/>
        <v>4.8097222222277196</v>
      </c>
      <c r="AT342" s="89">
        <f t="shared" si="69"/>
        <v>5.2847222222262644</v>
      </c>
      <c r="AU342" s="89">
        <f t="shared" si="68"/>
        <v>0.47499999999854481</v>
      </c>
    </row>
    <row r="343" spans="1:47" x14ac:dyDescent="0.2">
      <c r="A343" s="9" t="s">
        <v>2075</v>
      </c>
      <c r="B343" s="285">
        <f t="shared" si="64"/>
        <v>1</v>
      </c>
      <c r="C343" s="285"/>
      <c r="D343" s="16">
        <v>39451.975694444445</v>
      </c>
      <c r="E343" s="16">
        <v>39452.72152777778</v>
      </c>
      <c r="F343" s="19" t="s">
        <v>2875</v>
      </c>
      <c r="G343" s="325" t="s">
        <v>2876</v>
      </c>
      <c r="H343" s="9">
        <v>50</v>
      </c>
      <c r="N343" s="8">
        <v>82.2</v>
      </c>
      <c r="P343" s="317">
        <v>884</v>
      </c>
      <c r="R343" s="93">
        <v>39451.975694444445</v>
      </c>
      <c r="S343" s="93">
        <v>39452.72152777778</v>
      </c>
      <c r="T343" s="22">
        <v>0.95140000000000002</v>
      </c>
      <c r="U343" s="22">
        <v>2.04</v>
      </c>
      <c r="V343" s="50">
        <f t="shared" si="59"/>
        <v>82.200959999999995</v>
      </c>
      <c r="W343" s="50"/>
      <c r="X343" s="21">
        <v>39451.779166666667</v>
      </c>
      <c r="Y343" s="21">
        <v>39452.771527777775</v>
      </c>
      <c r="Z343" s="319">
        <v>1.2619</v>
      </c>
      <c r="AA343" s="319">
        <v>2.3782000000000001</v>
      </c>
      <c r="AB343" s="320">
        <f t="shared" si="60"/>
        <v>109.02816</v>
      </c>
      <c r="AD343" s="61">
        <f t="shared" si="61"/>
        <v>26.828159999999997</v>
      </c>
      <c r="AM343" s="9">
        <v>82.2</v>
      </c>
      <c r="AN343" s="9">
        <f t="shared" si="62"/>
        <v>82.200959999999995</v>
      </c>
      <c r="AO343" s="61">
        <f t="shared" si="65"/>
        <v>109.02816</v>
      </c>
      <c r="AQ343" s="61">
        <f t="shared" si="66"/>
        <v>9.599999999920783E-4</v>
      </c>
      <c r="AR343" s="61">
        <f t="shared" si="67"/>
        <v>26.827200000000005</v>
      </c>
      <c r="AS343" s="89">
        <f t="shared" si="63"/>
        <v>0.74583333333430346</v>
      </c>
      <c r="AT343" s="89">
        <f t="shared" si="69"/>
        <v>0.99236111110803904</v>
      </c>
      <c r="AU343" s="89">
        <f t="shared" si="68"/>
        <v>0.24652777777373558</v>
      </c>
    </row>
    <row r="344" spans="1:47" x14ac:dyDescent="0.2">
      <c r="A344" s="9" t="s">
        <v>2075</v>
      </c>
      <c r="B344" s="285">
        <f t="shared" si="64"/>
        <v>1</v>
      </c>
      <c r="C344" s="285"/>
      <c r="D344" s="16">
        <v>39452.822222222225</v>
      </c>
      <c r="E344" s="16">
        <v>39453.257638888892</v>
      </c>
      <c r="F344" s="19" t="s">
        <v>2879</v>
      </c>
      <c r="G344" s="325" t="s">
        <v>2880</v>
      </c>
      <c r="H344" s="9">
        <v>50</v>
      </c>
      <c r="N344" s="8">
        <v>236</v>
      </c>
      <c r="P344" s="317">
        <v>628</v>
      </c>
      <c r="R344" s="93">
        <v>39452.822222222225</v>
      </c>
      <c r="S344" s="93">
        <v>39453.257638888892</v>
      </c>
      <c r="T344" s="22">
        <v>2.7311999999999999</v>
      </c>
      <c r="U344" s="22">
        <v>11.129799999999999</v>
      </c>
      <c r="V344" s="50">
        <f t="shared" si="59"/>
        <v>235.97567999999998</v>
      </c>
      <c r="W344" s="50"/>
      <c r="X344" s="21">
        <v>39452.771527777775</v>
      </c>
      <c r="Y344" s="21">
        <v>39453.3125</v>
      </c>
      <c r="Z344" s="319">
        <v>3.4906999999999999</v>
      </c>
      <c r="AA344" s="319">
        <v>11.472200000000001</v>
      </c>
      <c r="AB344" s="320">
        <f t="shared" si="60"/>
        <v>301.59647999999999</v>
      </c>
      <c r="AD344" s="61">
        <f t="shared" si="61"/>
        <v>65.596479999999985</v>
      </c>
      <c r="AM344" s="9">
        <v>236</v>
      </c>
      <c r="AN344" s="9">
        <f t="shared" si="62"/>
        <v>235.97567999999998</v>
      </c>
      <c r="AO344" s="61">
        <f t="shared" si="65"/>
        <v>301.59647999999999</v>
      </c>
      <c r="AQ344" s="61">
        <f t="shared" si="66"/>
        <v>-2.4320000000017217E-2</v>
      </c>
      <c r="AR344" s="61">
        <f t="shared" si="67"/>
        <v>65.620800000000003</v>
      </c>
      <c r="AS344" s="89">
        <f t="shared" si="63"/>
        <v>0.43541666666715173</v>
      </c>
      <c r="AT344" s="89">
        <f t="shared" si="69"/>
        <v>0.54097222222480923</v>
      </c>
      <c r="AU344" s="89">
        <f t="shared" si="68"/>
        <v>0.1055555555576575</v>
      </c>
    </row>
    <row r="345" spans="1:47" x14ac:dyDescent="0.2">
      <c r="A345" s="9" t="s">
        <v>2075</v>
      </c>
      <c r="B345" s="285">
        <f t="shared" si="64"/>
        <v>1</v>
      </c>
      <c r="C345" s="285"/>
      <c r="D345" s="16">
        <v>39453.367361111108</v>
      </c>
      <c r="E345" s="16">
        <v>39453.734722222223</v>
      </c>
      <c r="F345" s="19" t="s">
        <v>2881</v>
      </c>
      <c r="G345" s="325" t="s">
        <v>2882</v>
      </c>
      <c r="H345" s="9">
        <v>50</v>
      </c>
      <c r="N345" s="8">
        <v>530</v>
      </c>
      <c r="P345" s="317">
        <v>354</v>
      </c>
      <c r="R345" s="93">
        <v>39453.367361111108</v>
      </c>
      <c r="S345" s="93">
        <v>39453.734722222223</v>
      </c>
      <c r="T345" s="22">
        <v>6.1326000000000001</v>
      </c>
      <c r="U345" s="22">
        <v>19.628</v>
      </c>
      <c r="V345" s="50">
        <f t="shared" si="59"/>
        <v>529.85663999999997</v>
      </c>
      <c r="W345" s="50"/>
      <c r="X345" s="21">
        <v>39453.3125</v>
      </c>
      <c r="Y345" s="21">
        <v>39453.822916666664</v>
      </c>
      <c r="Z345" s="319">
        <v>8.1247000000000007</v>
      </c>
      <c r="AA345" s="319">
        <v>19.628</v>
      </c>
      <c r="AB345" s="320">
        <f t="shared" si="60"/>
        <v>701.97408000000007</v>
      </c>
      <c r="AD345" s="61">
        <f t="shared" si="61"/>
        <v>171.97408000000007</v>
      </c>
      <c r="AM345" s="9">
        <v>530</v>
      </c>
      <c r="AN345" s="9">
        <f t="shared" si="62"/>
        <v>529.85663999999997</v>
      </c>
      <c r="AO345" s="61">
        <f t="shared" si="65"/>
        <v>701.97408000000007</v>
      </c>
      <c r="AQ345" s="61">
        <f t="shared" si="66"/>
        <v>-0.14336000000002969</v>
      </c>
      <c r="AR345" s="61">
        <f t="shared" si="67"/>
        <v>172.1174400000001</v>
      </c>
      <c r="AS345" s="89">
        <f t="shared" si="63"/>
        <v>0.367361111115315</v>
      </c>
      <c r="AT345" s="89">
        <f t="shared" si="69"/>
        <v>0.51041666666424135</v>
      </c>
      <c r="AU345" s="89">
        <f t="shared" si="68"/>
        <v>0.14305555554892635</v>
      </c>
    </row>
    <row r="346" spans="1:47" x14ac:dyDescent="0.2">
      <c r="A346" s="9" t="s">
        <v>2075</v>
      </c>
      <c r="B346" s="285">
        <f t="shared" si="64"/>
        <v>1</v>
      </c>
      <c r="C346" s="285"/>
      <c r="D346" s="16">
        <v>39453.911805555559</v>
      </c>
      <c r="E346" s="16">
        <v>39454.439583333333</v>
      </c>
      <c r="F346" s="19" t="s">
        <v>2883</v>
      </c>
      <c r="G346" s="325" t="s">
        <v>2884</v>
      </c>
      <c r="H346" s="9">
        <v>50</v>
      </c>
      <c r="N346" s="8">
        <v>635.16999999999996</v>
      </c>
      <c r="P346" s="317">
        <v>270</v>
      </c>
      <c r="R346" s="93">
        <v>39453.911805555559</v>
      </c>
      <c r="S346" s="93">
        <v>39454.439583333333</v>
      </c>
      <c r="T346" s="22">
        <v>7.3514999999999997</v>
      </c>
      <c r="U346" s="22">
        <v>29.4178</v>
      </c>
      <c r="V346" s="50">
        <f t="shared" si="59"/>
        <v>635.16959999999995</v>
      </c>
      <c r="W346" s="50"/>
      <c r="X346" s="21">
        <v>39453.822916666664</v>
      </c>
      <c r="Y346" s="21">
        <v>39454.509027777778</v>
      </c>
      <c r="Z346" s="319">
        <v>10.574199999999999</v>
      </c>
      <c r="AA346" s="319">
        <v>29.4178</v>
      </c>
      <c r="AB346" s="320">
        <f t="shared" si="60"/>
        <v>913.61088000000007</v>
      </c>
      <c r="AD346" s="61">
        <f t="shared" si="61"/>
        <v>278.44088000000011</v>
      </c>
      <c r="AM346" s="9">
        <v>635.16999999999996</v>
      </c>
      <c r="AN346" s="9">
        <f t="shared" si="62"/>
        <v>635.16959999999995</v>
      </c>
      <c r="AO346" s="61">
        <f t="shared" si="65"/>
        <v>913.61088000000007</v>
      </c>
      <c r="AQ346" s="61">
        <f t="shared" si="66"/>
        <v>-4.0000000001327862E-4</v>
      </c>
      <c r="AR346" s="61">
        <f t="shared" si="67"/>
        <v>278.44128000000012</v>
      </c>
      <c r="AS346" s="89">
        <f t="shared" si="63"/>
        <v>0.52777777777373558</v>
      </c>
      <c r="AT346" s="89">
        <f t="shared" si="69"/>
        <v>0.68611111111385981</v>
      </c>
      <c r="AU346" s="89">
        <f t="shared" si="68"/>
        <v>0.15833333334012423</v>
      </c>
    </row>
    <row r="347" spans="1:47" x14ac:dyDescent="0.2">
      <c r="A347" s="9" t="s">
        <v>2075</v>
      </c>
      <c r="B347" s="285">
        <f t="shared" si="64"/>
        <v>1</v>
      </c>
      <c r="C347" s="285"/>
      <c r="D347" s="16">
        <v>39454.578472222223</v>
      </c>
      <c r="E347" s="16">
        <v>39454.717361111114</v>
      </c>
      <c r="F347" s="19" t="s">
        <v>2886</v>
      </c>
      <c r="G347" s="325" t="s">
        <v>2887</v>
      </c>
      <c r="H347" s="9">
        <v>50</v>
      </c>
      <c r="N347" s="8">
        <v>500</v>
      </c>
      <c r="P347" s="317">
        <v>165</v>
      </c>
      <c r="R347" s="93">
        <v>39454.578472222223</v>
      </c>
      <c r="S347" s="93">
        <v>39454.717361111114</v>
      </c>
      <c r="T347" s="22">
        <v>5.7920999999999996</v>
      </c>
      <c r="U347" s="22">
        <v>89.216399999999993</v>
      </c>
      <c r="V347" s="50">
        <f t="shared" si="59"/>
        <v>500.43743999999992</v>
      </c>
      <c r="W347" s="50"/>
      <c r="X347" s="21">
        <v>39454.509027777778</v>
      </c>
      <c r="Y347" s="21">
        <v>39454.730555555558</v>
      </c>
      <c r="Z347" s="319">
        <v>8.9428999999999998</v>
      </c>
      <c r="AA347" s="319">
        <v>89.216399999999993</v>
      </c>
      <c r="AB347" s="320">
        <f t="shared" si="60"/>
        <v>772.66655999999989</v>
      </c>
      <c r="AD347" s="61">
        <f t="shared" si="61"/>
        <v>272.66655999999989</v>
      </c>
      <c r="AM347" s="9">
        <v>500</v>
      </c>
      <c r="AN347" s="9">
        <f t="shared" si="62"/>
        <v>500.43743999999992</v>
      </c>
      <c r="AO347" s="61">
        <f t="shared" si="65"/>
        <v>772.66655999999989</v>
      </c>
      <c r="AQ347" s="61">
        <f t="shared" si="66"/>
        <v>0.43743999999992411</v>
      </c>
      <c r="AR347" s="61">
        <f t="shared" si="67"/>
        <v>272.22911999999997</v>
      </c>
      <c r="AS347" s="89">
        <f t="shared" si="63"/>
        <v>0.13888888889050577</v>
      </c>
      <c r="AT347" s="89">
        <f t="shared" si="69"/>
        <v>0.22152777777955635</v>
      </c>
      <c r="AU347" s="89">
        <f t="shared" si="68"/>
        <v>8.2638888889050577E-2</v>
      </c>
    </row>
    <row r="348" spans="1:47" x14ac:dyDescent="0.2">
      <c r="A348" s="9" t="s">
        <v>2075</v>
      </c>
      <c r="B348" s="285">
        <f t="shared" si="64"/>
        <v>1</v>
      </c>
      <c r="C348" s="285"/>
      <c r="D348" s="16">
        <v>39454.743750000001</v>
      </c>
      <c r="E348" s="16">
        <v>39454.861111111109</v>
      </c>
      <c r="F348" s="19" t="s">
        <v>2888</v>
      </c>
      <c r="G348" s="325" t="s">
        <v>2889</v>
      </c>
      <c r="H348" s="9">
        <v>50</v>
      </c>
      <c r="N348" s="8">
        <v>522</v>
      </c>
      <c r="P348" s="317">
        <v>137</v>
      </c>
      <c r="R348" s="93">
        <v>39454.743750000001</v>
      </c>
      <c r="S348" s="93">
        <v>39454.861111111109</v>
      </c>
      <c r="T348" s="22">
        <v>6.0391000000000004</v>
      </c>
      <c r="U348" s="22">
        <v>69.251400000000004</v>
      </c>
      <c r="V348" s="50">
        <f t="shared" si="59"/>
        <v>521.7782400000001</v>
      </c>
      <c r="W348" s="50"/>
      <c r="X348" s="21">
        <v>39454.730555555558</v>
      </c>
      <c r="Y348" s="21">
        <v>39454.888888888891</v>
      </c>
      <c r="Z348" s="319">
        <v>8.1484000000000005</v>
      </c>
      <c r="AA348" s="319">
        <v>78.2333</v>
      </c>
      <c r="AB348" s="320">
        <f t="shared" si="60"/>
        <v>704.02175999999997</v>
      </c>
      <c r="AD348" s="61">
        <f t="shared" si="61"/>
        <v>182.02175999999997</v>
      </c>
      <c r="AM348" s="9">
        <v>522</v>
      </c>
      <c r="AN348" s="9">
        <f t="shared" si="62"/>
        <v>521.7782400000001</v>
      </c>
      <c r="AO348" s="61">
        <f t="shared" si="65"/>
        <v>704.02175999999997</v>
      </c>
      <c r="AQ348" s="61">
        <f t="shared" si="66"/>
        <v>-0.22175999999990381</v>
      </c>
      <c r="AR348" s="61">
        <f t="shared" si="67"/>
        <v>182.24351999999988</v>
      </c>
      <c r="AS348" s="89">
        <f t="shared" si="63"/>
        <v>0.11736111110803904</v>
      </c>
      <c r="AT348" s="89">
        <f t="shared" si="69"/>
        <v>0.15833333333284827</v>
      </c>
      <c r="AU348" s="89">
        <f t="shared" si="68"/>
        <v>4.0972222224809229E-2</v>
      </c>
    </row>
    <row r="349" spans="1:47" x14ac:dyDescent="0.2">
      <c r="A349" s="9" t="s">
        <v>2075</v>
      </c>
      <c r="B349" s="285">
        <f t="shared" si="64"/>
        <v>1</v>
      </c>
      <c r="C349" s="285"/>
      <c r="D349" s="16">
        <v>39454.916666666664</v>
      </c>
      <c r="E349" s="16">
        <v>39455.260416666664</v>
      </c>
      <c r="F349" s="19" t="s">
        <v>2890</v>
      </c>
      <c r="G349" s="325" t="s">
        <v>2891</v>
      </c>
      <c r="H349" s="9">
        <v>50</v>
      </c>
      <c r="N349" s="8">
        <v>538</v>
      </c>
      <c r="P349" s="317">
        <v>225</v>
      </c>
      <c r="R349" s="93">
        <v>39454.916666666664</v>
      </c>
      <c r="S349" s="93">
        <v>39455.260416666664</v>
      </c>
      <c r="T349" s="22">
        <v>6.2245999999999997</v>
      </c>
      <c r="U349" s="22">
        <v>32.725499999999997</v>
      </c>
      <c r="V349" s="50">
        <f t="shared" si="59"/>
        <v>537.80544000000009</v>
      </c>
      <c r="W349" s="50"/>
      <c r="X349" s="21">
        <v>39454.888888888891</v>
      </c>
      <c r="Y349" s="21">
        <v>39455.340277777781</v>
      </c>
      <c r="Z349" s="319">
        <v>8.0298999999999996</v>
      </c>
      <c r="AA349" s="319">
        <v>36.830800000000004</v>
      </c>
      <c r="AB349" s="320">
        <f t="shared" si="60"/>
        <v>693.78336000000002</v>
      </c>
      <c r="AD349" s="61">
        <f t="shared" si="61"/>
        <v>155.78336000000002</v>
      </c>
      <c r="AM349" s="9">
        <v>538</v>
      </c>
      <c r="AN349" s="9">
        <f t="shared" si="62"/>
        <v>537.80544000000009</v>
      </c>
      <c r="AO349" s="61">
        <f t="shared" si="65"/>
        <v>693.78336000000002</v>
      </c>
      <c r="AQ349" s="61">
        <f t="shared" si="66"/>
        <v>-0.19455999999991036</v>
      </c>
      <c r="AR349" s="61">
        <f t="shared" si="67"/>
        <v>155.97791999999993</v>
      </c>
      <c r="AS349" s="89">
        <f t="shared" si="63"/>
        <v>0.34375</v>
      </c>
      <c r="AT349" s="89">
        <f t="shared" si="69"/>
        <v>0.45138888889050577</v>
      </c>
      <c r="AU349" s="89">
        <f t="shared" si="68"/>
        <v>0.10763888889050577</v>
      </c>
    </row>
    <row r="350" spans="1:47" x14ac:dyDescent="0.2">
      <c r="A350" s="9" t="s">
        <v>2075</v>
      </c>
      <c r="B350" s="285">
        <f t="shared" si="64"/>
        <v>1</v>
      </c>
      <c r="C350" s="285"/>
      <c r="D350" s="16">
        <v>39455.420138888891</v>
      </c>
      <c r="E350" s="16">
        <v>39455.638194444444</v>
      </c>
      <c r="F350" s="19" t="s">
        <v>2892</v>
      </c>
      <c r="G350" s="325" t="s">
        <v>2893</v>
      </c>
      <c r="H350" s="9">
        <v>50</v>
      </c>
      <c r="N350" s="8">
        <v>522</v>
      </c>
      <c r="P350" s="317">
        <v>263</v>
      </c>
      <c r="R350" s="93">
        <v>39455.420138888891</v>
      </c>
      <c r="S350" s="93">
        <v>39455.638194444444</v>
      </c>
      <c r="T350" s="22">
        <v>6.0427</v>
      </c>
      <c r="U350" s="22">
        <v>36.214700000000001</v>
      </c>
      <c r="V350" s="50">
        <f t="shared" si="59"/>
        <v>522.08928000000003</v>
      </c>
      <c r="W350" s="50"/>
      <c r="X350" s="21">
        <v>39455.340277777781</v>
      </c>
      <c r="Y350" s="21">
        <v>39455.68472222222</v>
      </c>
      <c r="Z350" s="319">
        <v>8.3478999999999992</v>
      </c>
      <c r="AA350" s="319">
        <v>36.214700000000001</v>
      </c>
      <c r="AB350" s="320">
        <f t="shared" si="60"/>
        <v>721.25855999999999</v>
      </c>
      <c r="AD350" s="61">
        <f t="shared" si="61"/>
        <v>199.25855999999999</v>
      </c>
      <c r="AM350" s="9">
        <v>522</v>
      </c>
      <c r="AN350" s="9">
        <f t="shared" si="62"/>
        <v>522.08928000000003</v>
      </c>
      <c r="AO350" s="61">
        <f t="shared" si="65"/>
        <v>721.25855999999999</v>
      </c>
      <c r="AQ350" s="61">
        <f t="shared" si="66"/>
        <v>8.9280000000030668E-2</v>
      </c>
      <c r="AR350" s="61">
        <f t="shared" si="67"/>
        <v>199.16927999999996</v>
      </c>
      <c r="AS350" s="89">
        <f t="shared" si="63"/>
        <v>0.21805555555329192</v>
      </c>
      <c r="AT350" s="89">
        <f t="shared" si="69"/>
        <v>0.34444444443943212</v>
      </c>
      <c r="AU350" s="89">
        <f t="shared" si="68"/>
        <v>0.12638888888614019</v>
      </c>
    </row>
    <row r="351" spans="1:47" x14ac:dyDescent="0.2">
      <c r="A351" s="9" t="s">
        <v>2075</v>
      </c>
      <c r="B351" s="285">
        <f t="shared" si="64"/>
        <v>1</v>
      </c>
      <c r="C351" s="285"/>
      <c r="D351" s="16">
        <v>39455.731944444444</v>
      </c>
      <c r="E351" s="16">
        <v>39456.429861111108</v>
      </c>
      <c r="F351" s="19" t="s">
        <v>2894</v>
      </c>
      <c r="G351" s="325" t="s">
        <v>2895</v>
      </c>
      <c r="H351" s="9">
        <v>50</v>
      </c>
      <c r="N351" s="8">
        <v>754.9</v>
      </c>
      <c r="P351" s="317">
        <v>241</v>
      </c>
      <c r="R351" s="93">
        <v>39455.731944444444</v>
      </c>
      <c r="S351" s="93">
        <v>39456.429861111108</v>
      </c>
      <c r="T351" s="22">
        <v>8.7370999999999999</v>
      </c>
      <c r="U351" s="22">
        <v>19.259499999999999</v>
      </c>
      <c r="V351" s="50">
        <f t="shared" si="59"/>
        <v>754.88544000000002</v>
      </c>
      <c r="W351" s="50"/>
      <c r="X351" s="21">
        <v>39455.68472222222</v>
      </c>
      <c r="Y351" s="21">
        <v>39456.506944444445</v>
      </c>
      <c r="Z351" s="319">
        <v>10.227499999999999</v>
      </c>
      <c r="AA351" s="319">
        <v>21.430399999999999</v>
      </c>
      <c r="AB351" s="320">
        <f t="shared" si="60"/>
        <v>883.65599999999995</v>
      </c>
      <c r="AD351" s="61">
        <f t="shared" si="61"/>
        <v>128.75599999999997</v>
      </c>
      <c r="AM351" s="9">
        <v>754.9</v>
      </c>
      <c r="AN351" s="9">
        <f t="shared" si="62"/>
        <v>754.88544000000002</v>
      </c>
      <c r="AO351" s="61">
        <f t="shared" si="65"/>
        <v>883.65599999999995</v>
      </c>
      <c r="AQ351" s="61">
        <f t="shared" si="66"/>
        <v>-1.4559999999960382E-2</v>
      </c>
      <c r="AR351" s="61">
        <f t="shared" si="67"/>
        <v>128.77055999999993</v>
      </c>
      <c r="AS351" s="89">
        <f t="shared" si="63"/>
        <v>0.69791666666424135</v>
      </c>
      <c r="AT351" s="89">
        <f t="shared" si="69"/>
        <v>0.82222222222480923</v>
      </c>
      <c r="AU351" s="89">
        <f t="shared" si="68"/>
        <v>0.12430555556056788</v>
      </c>
    </row>
    <row r="352" spans="1:47" x14ac:dyDescent="0.2">
      <c r="A352" s="9" t="s">
        <v>2075</v>
      </c>
      <c r="B352" s="285">
        <f t="shared" si="64"/>
        <v>1</v>
      </c>
      <c r="C352" s="285"/>
      <c r="D352" s="16">
        <v>39456.584027777775</v>
      </c>
      <c r="E352" s="16">
        <v>39457.168749999997</v>
      </c>
      <c r="F352" s="19" t="s">
        <v>2896</v>
      </c>
      <c r="G352" s="325" t="s">
        <v>2897</v>
      </c>
      <c r="H352" s="9">
        <v>50</v>
      </c>
      <c r="N352" s="8">
        <v>274</v>
      </c>
      <c r="P352" s="317">
        <v>281</v>
      </c>
      <c r="R352" s="93">
        <v>39456.584027777775</v>
      </c>
      <c r="S352" s="93">
        <v>39457.168749999997</v>
      </c>
      <c r="T352" s="22">
        <v>3.1756000000000002</v>
      </c>
      <c r="U352" s="22">
        <v>6.4352</v>
      </c>
      <c r="V352" s="50">
        <f t="shared" si="59"/>
        <v>274.37183999999996</v>
      </c>
      <c r="W352" s="50"/>
      <c r="X352" s="21">
        <v>39456.506944444445</v>
      </c>
      <c r="Y352" s="21">
        <v>39457.290277777778</v>
      </c>
      <c r="Z352" s="319">
        <v>4.2594000000000003</v>
      </c>
      <c r="AA352" s="319">
        <v>6.9650999999999996</v>
      </c>
      <c r="AB352" s="320">
        <f t="shared" si="60"/>
        <v>368.01216000000005</v>
      </c>
      <c r="AD352" s="61">
        <f t="shared" si="61"/>
        <v>94.012160000000051</v>
      </c>
      <c r="AM352" s="9">
        <v>274</v>
      </c>
      <c r="AN352" s="9">
        <f t="shared" si="62"/>
        <v>274.37183999999996</v>
      </c>
      <c r="AO352" s="61">
        <f t="shared" si="65"/>
        <v>368.01216000000005</v>
      </c>
      <c r="AQ352" s="61">
        <f t="shared" si="66"/>
        <v>0.37183999999996331</v>
      </c>
      <c r="AR352" s="61">
        <f t="shared" si="67"/>
        <v>93.640320000000088</v>
      </c>
      <c r="AS352" s="89">
        <f t="shared" si="63"/>
        <v>0.58472222222189885</v>
      </c>
      <c r="AT352" s="89">
        <f t="shared" si="69"/>
        <v>0.78333333333284827</v>
      </c>
      <c r="AU352" s="89">
        <f t="shared" si="68"/>
        <v>0.19861111111094942</v>
      </c>
    </row>
    <row r="353" spans="1:47" x14ac:dyDescent="0.2">
      <c r="A353" s="9" t="s">
        <v>2075</v>
      </c>
      <c r="B353" s="285">
        <f t="shared" si="64"/>
        <v>1</v>
      </c>
      <c r="C353" s="285"/>
      <c r="D353" s="16">
        <v>39457.411805555559</v>
      </c>
      <c r="E353" s="16">
        <v>39459.260416666664</v>
      </c>
      <c r="F353" s="19" t="s">
        <v>2898</v>
      </c>
      <c r="G353" s="325" t="s">
        <v>2899</v>
      </c>
      <c r="H353" s="9">
        <v>50</v>
      </c>
      <c r="N353" s="8">
        <v>1316</v>
      </c>
      <c r="P353" s="317">
        <v>1530</v>
      </c>
      <c r="R353" s="93">
        <v>39457.411805555559</v>
      </c>
      <c r="S353" s="93">
        <v>39459.260416666664</v>
      </c>
      <c r="T353" s="22">
        <v>15.2324</v>
      </c>
      <c r="U353" s="22">
        <v>13.279299999999999</v>
      </c>
      <c r="V353" s="50">
        <f t="shared" si="59"/>
        <v>1316.07936</v>
      </c>
      <c r="W353" s="50"/>
      <c r="X353" s="21">
        <v>39457.290277777778</v>
      </c>
      <c r="Y353" s="21">
        <v>39459.370833333334</v>
      </c>
      <c r="Z353" s="319">
        <v>16.269600000000001</v>
      </c>
      <c r="AA353" s="319">
        <v>13.279299999999999</v>
      </c>
      <c r="AB353" s="320">
        <f t="shared" si="60"/>
        <v>1405.6934400000002</v>
      </c>
      <c r="AD353" s="61">
        <f t="shared" si="61"/>
        <v>89.693440000000237</v>
      </c>
      <c r="AM353" s="9">
        <v>1316</v>
      </c>
      <c r="AN353" s="9">
        <f t="shared" si="62"/>
        <v>1316.07936</v>
      </c>
      <c r="AO353" s="61">
        <f t="shared" si="65"/>
        <v>1405.6934400000002</v>
      </c>
      <c r="AQ353" s="61">
        <f t="shared" si="66"/>
        <v>7.9359999999951469E-2</v>
      </c>
      <c r="AR353" s="61">
        <f t="shared" si="67"/>
        <v>89.614080000000286</v>
      </c>
      <c r="AS353" s="89">
        <f t="shared" si="63"/>
        <v>1.8486111111051287</v>
      </c>
      <c r="AT353" s="89">
        <f t="shared" si="69"/>
        <v>2.0805555555562023</v>
      </c>
      <c r="AU353" s="89">
        <f t="shared" si="68"/>
        <v>0.23194444445107365</v>
      </c>
    </row>
    <row r="354" spans="1:47" x14ac:dyDescent="0.2">
      <c r="A354" s="9" t="s">
        <v>2075</v>
      </c>
      <c r="B354" s="285">
        <f t="shared" si="64"/>
        <v>1</v>
      </c>
      <c r="C354" s="285"/>
      <c r="D354" s="16">
        <v>39459.481249999997</v>
      </c>
      <c r="E354" s="16">
        <v>39461.220138888886</v>
      </c>
      <c r="F354" s="19" t="s">
        <v>2900</v>
      </c>
      <c r="G354" s="325" t="s">
        <v>2901</v>
      </c>
      <c r="H354" s="9">
        <v>50</v>
      </c>
      <c r="N354" s="8">
        <v>764</v>
      </c>
      <c r="P354" s="317">
        <v>351</v>
      </c>
      <c r="R354" s="93">
        <v>39459.481249999997</v>
      </c>
      <c r="S354" s="93">
        <v>39461.220138888886</v>
      </c>
      <c r="T354" s="22">
        <v>8.8442000000000007</v>
      </c>
      <c r="U354" s="22">
        <v>7.7828999999999997</v>
      </c>
      <c r="V354" s="50">
        <f t="shared" si="59"/>
        <v>764.13888000000009</v>
      </c>
      <c r="W354" s="50"/>
      <c r="X354" s="21">
        <v>39459.370833333334</v>
      </c>
      <c r="Y354" s="21">
        <v>39461.988888888889</v>
      </c>
      <c r="Z354" s="319">
        <v>11.509399999999999</v>
      </c>
      <c r="AA354" s="319">
        <v>7.7828999999999997</v>
      </c>
      <c r="AB354" s="320">
        <f t="shared" si="60"/>
        <v>994.41215999999997</v>
      </c>
      <c r="AD354" s="61">
        <f t="shared" si="61"/>
        <v>230.41215999999997</v>
      </c>
      <c r="AM354" s="9">
        <v>764</v>
      </c>
      <c r="AN354" s="9">
        <f t="shared" si="62"/>
        <v>764.13888000000009</v>
      </c>
      <c r="AO354" s="61">
        <f t="shared" si="65"/>
        <v>994.41215999999997</v>
      </c>
      <c r="AQ354" s="61">
        <f t="shared" si="66"/>
        <v>0.1388800000000856</v>
      </c>
      <c r="AR354" s="61">
        <f t="shared" si="67"/>
        <v>230.27327999999989</v>
      </c>
      <c r="AS354" s="89">
        <f t="shared" si="63"/>
        <v>1.7388888888890506</v>
      </c>
      <c r="AT354" s="89">
        <f t="shared" si="69"/>
        <v>2.6180555555547471</v>
      </c>
      <c r="AU354" s="89">
        <f t="shared" si="68"/>
        <v>0.87916666666569654</v>
      </c>
    </row>
    <row r="355" spans="1:47" x14ac:dyDescent="0.2">
      <c r="A355" s="9" t="s">
        <v>2075</v>
      </c>
      <c r="B355" s="285">
        <f t="shared" si="64"/>
        <v>1</v>
      </c>
      <c r="C355" s="285"/>
      <c r="D355" s="16">
        <v>39462.758333333331</v>
      </c>
      <c r="E355" s="16">
        <v>39464.297222222223</v>
      </c>
      <c r="F355" s="19" t="s">
        <v>2902</v>
      </c>
      <c r="G355" s="325" t="s">
        <v>2903</v>
      </c>
      <c r="H355" s="9">
        <v>50</v>
      </c>
      <c r="N355" s="8">
        <v>250</v>
      </c>
      <c r="P355" s="317">
        <v>263</v>
      </c>
      <c r="R355" s="93">
        <v>39462.758333333331</v>
      </c>
      <c r="S355" s="93">
        <v>39464.297222222223</v>
      </c>
      <c r="T355" s="22">
        <v>2.8925999999999998</v>
      </c>
      <c r="U355" s="22">
        <v>2.04</v>
      </c>
      <c r="V355" s="50">
        <f t="shared" si="59"/>
        <v>249.92063999999996</v>
      </c>
      <c r="W355" s="50"/>
      <c r="X355" s="21">
        <v>39461.988888888889</v>
      </c>
      <c r="Y355" s="21">
        <v>39464.438888888886</v>
      </c>
      <c r="Z355" s="319">
        <v>4.8144999999999998</v>
      </c>
      <c r="AA355" s="319">
        <v>2.5</v>
      </c>
      <c r="AB355" s="320">
        <f t="shared" si="60"/>
        <v>415.97280000000006</v>
      </c>
      <c r="AD355" s="61">
        <f t="shared" si="61"/>
        <v>165.97280000000006</v>
      </c>
      <c r="AM355" s="9">
        <v>250</v>
      </c>
      <c r="AN355" s="9">
        <f t="shared" si="62"/>
        <v>249.92063999999996</v>
      </c>
      <c r="AO355" s="61">
        <f t="shared" si="65"/>
        <v>415.97280000000006</v>
      </c>
      <c r="AQ355" s="61">
        <f t="shared" si="66"/>
        <v>-7.9360000000036734E-2</v>
      </c>
      <c r="AR355" s="61">
        <f t="shared" si="67"/>
        <v>166.0521600000001</v>
      </c>
      <c r="AS355" s="89">
        <f t="shared" si="63"/>
        <v>1.538888888891961</v>
      </c>
      <c r="AT355" s="89">
        <f t="shared" si="69"/>
        <v>2.4499999999970896</v>
      </c>
      <c r="AU355" s="89">
        <f t="shared" si="68"/>
        <v>0.91111111110512866</v>
      </c>
    </row>
    <row r="356" spans="1:47" x14ac:dyDescent="0.2">
      <c r="A356" s="9" t="s">
        <v>2075</v>
      </c>
      <c r="B356" s="285">
        <f t="shared" si="64"/>
        <v>1</v>
      </c>
      <c r="C356" s="285"/>
      <c r="D356" s="16">
        <v>39464.580555555556</v>
      </c>
      <c r="E356" s="16">
        <v>39471.37777777778</v>
      </c>
      <c r="F356" s="19" t="s">
        <v>2904</v>
      </c>
      <c r="G356" s="325" t="s">
        <v>2905</v>
      </c>
      <c r="H356" s="9">
        <v>50</v>
      </c>
      <c r="N356" s="8">
        <v>676</v>
      </c>
      <c r="P356" s="317">
        <v>678</v>
      </c>
      <c r="R356" s="93">
        <v>39464.580555555556</v>
      </c>
      <c r="S356" s="93">
        <v>39471.37777777778</v>
      </c>
      <c r="T356" s="22">
        <v>7.8217999999999996</v>
      </c>
      <c r="U356" s="22">
        <v>2.8</v>
      </c>
      <c r="V356" s="50">
        <f t="shared" si="59"/>
        <v>675.80352000000005</v>
      </c>
      <c r="W356" s="50"/>
      <c r="X356" s="21">
        <v>39464.438888888886</v>
      </c>
      <c r="Y356" s="21">
        <v>39471.952777777777</v>
      </c>
      <c r="Z356" s="319">
        <v>8.3994</v>
      </c>
      <c r="AA356" s="319">
        <v>2.8</v>
      </c>
      <c r="AB356" s="320">
        <f t="shared" si="60"/>
        <v>725.70816000000002</v>
      </c>
      <c r="AD356" s="61">
        <f t="shared" si="61"/>
        <v>49.708160000000021</v>
      </c>
      <c r="AM356" s="9">
        <v>676</v>
      </c>
      <c r="AN356" s="9">
        <f t="shared" si="62"/>
        <v>675.80352000000005</v>
      </c>
      <c r="AO356" s="61">
        <f t="shared" si="65"/>
        <v>725.70816000000002</v>
      </c>
      <c r="AQ356" s="61">
        <f t="shared" si="66"/>
        <v>-0.19647999999995136</v>
      </c>
      <c r="AR356" s="61">
        <f t="shared" si="67"/>
        <v>49.904639999999972</v>
      </c>
      <c r="AS356" s="89">
        <f t="shared" si="63"/>
        <v>6.797222222223354</v>
      </c>
      <c r="AT356" s="89">
        <f t="shared" si="69"/>
        <v>7.5138888888905058</v>
      </c>
      <c r="AU356" s="89">
        <f t="shared" si="68"/>
        <v>0.71666666666715173</v>
      </c>
    </row>
    <row r="357" spans="1:47" x14ac:dyDescent="0.2">
      <c r="A357" s="9" t="s">
        <v>2075</v>
      </c>
      <c r="B357" s="285">
        <f t="shared" si="64"/>
        <v>1</v>
      </c>
      <c r="C357" s="285"/>
      <c r="D357" s="16">
        <v>39472.52847222222</v>
      </c>
      <c r="E357" s="16">
        <v>39475.056250000001</v>
      </c>
      <c r="F357" s="19" t="s">
        <v>2906</v>
      </c>
      <c r="G357" s="325" t="s">
        <v>2907</v>
      </c>
      <c r="H357" s="9">
        <v>50</v>
      </c>
      <c r="N357" s="8">
        <v>172</v>
      </c>
      <c r="P357" s="317">
        <v>3360</v>
      </c>
      <c r="R357" s="93">
        <v>39472.52847222222</v>
      </c>
      <c r="S357" s="93">
        <v>39475.056250000001</v>
      </c>
      <c r="T357" s="22">
        <v>1.9911000000000001</v>
      </c>
      <c r="U357" s="22">
        <v>1.2841</v>
      </c>
      <c r="V357" s="50">
        <f t="shared" si="59"/>
        <v>172.03104000000005</v>
      </c>
      <c r="W357" s="50"/>
      <c r="X357" s="21">
        <v>39471.952777777777</v>
      </c>
      <c r="Y357" s="21">
        <v>39475.155555555553</v>
      </c>
      <c r="Z357" s="319">
        <v>2.4232</v>
      </c>
      <c r="AA357" s="319">
        <v>1.2841</v>
      </c>
      <c r="AB357" s="320">
        <f t="shared" si="60"/>
        <v>209.36448000000001</v>
      </c>
      <c r="AD357" s="61">
        <f t="shared" si="61"/>
        <v>37.364480000000015</v>
      </c>
      <c r="AM357" s="9">
        <v>172</v>
      </c>
      <c r="AN357" s="9">
        <f t="shared" si="62"/>
        <v>172.03104000000005</v>
      </c>
      <c r="AO357" s="61">
        <f t="shared" si="65"/>
        <v>209.36448000000001</v>
      </c>
      <c r="AQ357" s="61">
        <f t="shared" si="66"/>
        <v>3.104000000004703E-2</v>
      </c>
      <c r="AR357" s="61">
        <f t="shared" si="67"/>
        <v>37.333439999999968</v>
      </c>
      <c r="AS357" s="89">
        <f t="shared" si="63"/>
        <v>2.5277777777810115</v>
      </c>
      <c r="AT357" s="89">
        <f t="shared" si="69"/>
        <v>3.202777777776646</v>
      </c>
      <c r="AU357" s="89">
        <f t="shared" si="68"/>
        <v>0.67499999999563443</v>
      </c>
    </row>
    <row r="358" spans="1:47" x14ac:dyDescent="0.2">
      <c r="A358" s="9" t="s">
        <v>2075</v>
      </c>
      <c r="B358" s="285">
        <f t="shared" si="64"/>
        <v>1</v>
      </c>
      <c r="C358" s="285"/>
      <c r="D358" s="16">
        <v>39475.254861111112</v>
      </c>
      <c r="E358" s="16">
        <v>39478.390277777777</v>
      </c>
      <c r="F358" s="19" t="s">
        <v>2908</v>
      </c>
      <c r="G358" s="325" t="s">
        <v>2909</v>
      </c>
      <c r="H358" s="9">
        <v>50</v>
      </c>
      <c r="N358" s="8">
        <v>1048</v>
      </c>
      <c r="P358" s="317">
        <v>2920</v>
      </c>
      <c r="R358" s="93">
        <v>39475.254861111112</v>
      </c>
      <c r="S358" s="93">
        <v>39478.390277777777</v>
      </c>
      <c r="T358" s="22">
        <v>12.133100000000001</v>
      </c>
      <c r="U358" s="22">
        <v>19.628</v>
      </c>
      <c r="V358" s="50">
        <f t="shared" si="59"/>
        <v>1048.2998399999999</v>
      </c>
      <c r="W358" s="50"/>
      <c r="X358" s="21">
        <v>39475.155555555553</v>
      </c>
      <c r="Y358" s="21">
        <v>39478.473611111112</v>
      </c>
      <c r="Z358" s="319">
        <v>12.2758</v>
      </c>
      <c r="AA358" s="319">
        <v>19.628</v>
      </c>
      <c r="AB358" s="320">
        <f t="shared" si="60"/>
        <v>1060.6291199999998</v>
      </c>
      <c r="AD358" s="61">
        <f t="shared" si="61"/>
        <v>12.62911999999983</v>
      </c>
      <c r="AM358" s="9">
        <v>1048</v>
      </c>
      <c r="AN358" s="9">
        <f t="shared" si="62"/>
        <v>1048.2998399999999</v>
      </c>
      <c r="AO358" s="61">
        <f t="shared" si="65"/>
        <v>1060.6291199999998</v>
      </c>
      <c r="AQ358" s="61">
        <f t="shared" si="66"/>
        <v>0.29983999999990374</v>
      </c>
      <c r="AR358" s="61">
        <f t="shared" si="67"/>
        <v>12.329279999999926</v>
      </c>
      <c r="AS358" s="89">
        <f t="shared" si="63"/>
        <v>3.1354166666642413</v>
      </c>
      <c r="AT358" s="89">
        <f t="shared" si="69"/>
        <v>3.3180555555591127</v>
      </c>
      <c r="AU358" s="89">
        <f t="shared" si="68"/>
        <v>0.18263888889487134</v>
      </c>
    </row>
    <row r="359" spans="1:47" x14ac:dyDescent="0.2">
      <c r="A359" s="9" t="s">
        <v>2075</v>
      </c>
      <c r="B359" s="285">
        <f t="shared" si="64"/>
        <v>1</v>
      </c>
      <c r="C359" s="285"/>
      <c r="D359" s="16">
        <v>39478.557638888888</v>
      </c>
      <c r="E359" s="16">
        <v>39482.379861111112</v>
      </c>
      <c r="F359" s="19" t="s">
        <v>2910</v>
      </c>
      <c r="G359" s="325" t="s">
        <v>2911</v>
      </c>
      <c r="H359" s="9">
        <v>50</v>
      </c>
      <c r="N359" s="8">
        <v>274</v>
      </c>
      <c r="P359" s="317">
        <v>1430</v>
      </c>
      <c r="R359" s="93">
        <v>39478.557638888888</v>
      </c>
      <c r="S359" s="93">
        <v>39482.379861111112</v>
      </c>
      <c r="T359" s="22">
        <v>3.1675</v>
      </c>
      <c r="U359" s="22">
        <v>1.1393</v>
      </c>
      <c r="V359" s="50">
        <f t="shared" si="59"/>
        <v>273.67200000000003</v>
      </c>
      <c r="W359" s="50"/>
      <c r="X359" s="21">
        <v>39478.473611111112</v>
      </c>
      <c r="Y359" s="21">
        <v>39482.430555555555</v>
      </c>
      <c r="Z359" s="319">
        <v>3.2915000000000001</v>
      </c>
      <c r="AA359" s="319">
        <v>1.21</v>
      </c>
      <c r="AB359" s="320">
        <f t="shared" si="60"/>
        <v>284.38560000000001</v>
      </c>
      <c r="AD359" s="61">
        <f t="shared" si="61"/>
        <v>10.385600000000011</v>
      </c>
      <c r="AM359" s="9">
        <v>274</v>
      </c>
      <c r="AN359" s="9">
        <f t="shared" si="62"/>
        <v>273.67200000000003</v>
      </c>
      <c r="AO359" s="61">
        <f t="shared" si="65"/>
        <v>284.38560000000001</v>
      </c>
      <c r="AQ359" s="61">
        <f t="shared" si="66"/>
        <v>-0.32799999999997453</v>
      </c>
      <c r="AR359" s="61">
        <f t="shared" si="67"/>
        <v>10.713599999999985</v>
      </c>
      <c r="AS359" s="89">
        <f t="shared" si="63"/>
        <v>3.8222222222248092</v>
      </c>
      <c r="AT359" s="89">
        <f t="shared" si="69"/>
        <v>3.9569444444423425</v>
      </c>
      <c r="AU359" s="89">
        <f t="shared" si="68"/>
        <v>0.13472222221753327</v>
      </c>
    </row>
    <row r="360" spans="1:47" x14ac:dyDescent="0.2">
      <c r="A360" s="9" t="s">
        <v>2075</v>
      </c>
      <c r="B360" s="285">
        <f t="shared" si="64"/>
        <v>2</v>
      </c>
      <c r="C360" s="285"/>
      <c r="D360" s="16">
        <v>39482.481944444444</v>
      </c>
      <c r="E360" s="16">
        <v>39483.781944444447</v>
      </c>
      <c r="F360" s="19" t="s">
        <v>2912</v>
      </c>
      <c r="G360" s="325" t="s">
        <v>2913</v>
      </c>
      <c r="H360" s="9">
        <v>50</v>
      </c>
      <c r="N360" s="8">
        <v>925.3</v>
      </c>
      <c r="P360" s="317">
        <v>1160</v>
      </c>
      <c r="R360" s="93">
        <v>39482.481944444444</v>
      </c>
      <c r="S360" s="93">
        <v>39483.781944444447</v>
      </c>
      <c r="T360" s="22">
        <v>10.7098</v>
      </c>
      <c r="U360" s="22">
        <v>31.0746</v>
      </c>
      <c r="V360" s="50">
        <f t="shared" si="59"/>
        <v>925.32672000000002</v>
      </c>
      <c r="W360" s="50"/>
      <c r="X360" s="21">
        <v>39482.430555555555</v>
      </c>
      <c r="Y360" s="21">
        <v>39483.807638888888</v>
      </c>
      <c r="Z360" s="319">
        <v>10.973699999999999</v>
      </c>
      <c r="AA360" s="319">
        <v>31.0746</v>
      </c>
      <c r="AB360" s="320">
        <f t="shared" si="60"/>
        <v>948.12767999999983</v>
      </c>
      <c r="AD360" s="61">
        <f t="shared" si="61"/>
        <v>22.827679999999873</v>
      </c>
      <c r="AM360" s="9">
        <v>925.3</v>
      </c>
      <c r="AN360" s="9">
        <f t="shared" si="62"/>
        <v>925.32672000000002</v>
      </c>
      <c r="AO360" s="61">
        <f t="shared" si="65"/>
        <v>948.12767999999983</v>
      </c>
      <c r="AQ360" s="61">
        <f t="shared" si="66"/>
        <v>2.6720000000068467E-2</v>
      </c>
      <c r="AR360" s="61">
        <f t="shared" si="67"/>
        <v>22.800959999999804</v>
      </c>
      <c r="AS360" s="89">
        <f t="shared" si="63"/>
        <v>1.3000000000029104</v>
      </c>
      <c r="AT360" s="89">
        <f t="shared" si="69"/>
        <v>1.3770833333328483</v>
      </c>
      <c r="AU360" s="89">
        <f t="shared" si="68"/>
        <v>7.7083333329937886E-2</v>
      </c>
    </row>
    <row r="361" spans="1:47" x14ac:dyDescent="0.2">
      <c r="A361" s="9" t="s">
        <v>2075</v>
      </c>
      <c r="B361" s="285">
        <f t="shared" si="64"/>
        <v>2</v>
      </c>
      <c r="C361" s="285"/>
      <c r="D361" s="16">
        <v>39483.834027777775</v>
      </c>
      <c r="E361" s="16">
        <v>39484.103472222225</v>
      </c>
      <c r="F361" s="19" t="s">
        <v>2914</v>
      </c>
      <c r="G361" s="325" t="s">
        <v>2915</v>
      </c>
      <c r="H361" s="9">
        <v>50</v>
      </c>
      <c r="N361" s="8">
        <v>81.7</v>
      </c>
      <c r="P361" s="317">
        <v>3160</v>
      </c>
      <c r="R361" s="93">
        <v>39483.834027777775</v>
      </c>
      <c r="S361" s="93">
        <v>39484.103472222225</v>
      </c>
      <c r="T361" s="22">
        <v>0.94510000000000005</v>
      </c>
      <c r="U361" s="22">
        <v>4.0697999999999999</v>
      </c>
      <c r="V361" s="50">
        <f t="shared" si="59"/>
        <v>81.656639999999996</v>
      </c>
      <c r="W361" s="50"/>
      <c r="X361" s="21">
        <v>39483.807638888888</v>
      </c>
      <c r="Y361" s="21">
        <v>39484.148611111108</v>
      </c>
      <c r="Z361" s="319">
        <v>1.1995</v>
      </c>
      <c r="AA361" s="319">
        <v>4.0697999999999999</v>
      </c>
      <c r="AB361" s="320">
        <f t="shared" si="60"/>
        <v>103.63679999999999</v>
      </c>
      <c r="AD361" s="61">
        <f t="shared" si="61"/>
        <v>21.936799999999991</v>
      </c>
      <c r="AM361" s="9">
        <v>81.7</v>
      </c>
      <c r="AN361" s="9">
        <f t="shared" si="62"/>
        <v>81.656639999999996</v>
      </c>
      <c r="AO361" s="61">
        <f t="shared" si="65"/>
        <v>103.63679999999999</v>
      </c>
      <c r="AQ361" s="61">
        <f t="shared" si="66"/>
        <v>-4.3360000000006949E-2</v>
      </c>
      <c r="AR361" s="61">
        <f t="shared" si="67"/>
        <v>21.980159999999998</v>
      </c>
      <c r="AS361" s="89">
        <f t="shared" si="63"/>
        <v>0.26944444444961846</v>
      </c>
      <c r="AT361" s="89">
        <f t="shared" si="69"/>
        <v>0.34097222222044365</v>
      </c>
      <c r="AU361" s="89">
        <f t="shared" si="68"/>
        <v>7.1527777770825196E-2</v>
      </c>
    </row>
    <row r="362" spans="1:47" x14ac:dyDescent="0.2">
      <c r="A362" s="9" t="s">
        <v>2075</v>
      </c>
      <c r="B362" s="285">
        <f t="shared" si="64"/>
        <v>2</v>
      </c>
      <c r="C362" s="285"/>
      <c r="D362" s="16">
        <v>39484.193749999999</v>
      </c>
      <c r="E362" s="16">
        <v>39484.567361111112</v>
      </c>
      <c r="F362" s="19" t="s">
        <v>2916</v>
      </c>
      <c r="G362" s="325" t="s">
        <v>2917</v>
      </c>
      <c r="H362" s="9">
        <v>50</v>
      </c>
      <c r="N362" s="8">
        <v>84.7</v>
      </c>
      <c r="P362" s="317">
        <v>2290</v>
      </c>
      <c r="R362" s="93">
        <v>39484.193749999999</v>
      </c>
      <c r="S362" s="93">
        <v>39484.567361111112</v>
      </c>
      <c r="T362" s="22">
        <v>0.98089999999999999</v>
      </c>
      <c r="U362" s="22">
        <v>3.3010000000000002</v>
      </c>
      <c r="V362" s="50">
        <f t="shared" si="59"/>
        <v>84.749759999999995</v>
      </c>
      <c r="W362" s="50"/>
      <c r="X362" s="21">
        <v>39484.148611111108</v>
      </c>
      <c r="Y362" s="21">
        <v>39484.686111111114</v>
      </c>
      <c r="Z362" s="319">
        <v>1.351</v>
      </c>
      <c r="AA362" s="319">
        <v>3.6699000000000002</v>
      </c>
      <c r="AB362" s="320">
        <f t="shared" si="60"/>
        <v>116.72640000000001</v>
      </c>
      <c r="AD362" s="61">
        <f t="shared" si="61"/>
        <v>32.02640000000001</v>
      </c>
      <c r="AM362" s="9">
        <v>84.7</v>
      </c>
      <c r="AN362" s="9">
        <f t="shared" si="62"/>
        <v>84.749759999999995</v>
      </c>
      <c r="AO362" s="61">
        <f t="shared" si="65"/>
        <v>116.72640000000001</v>
      </c>
      <c r="AQ362" s="61">
        <f t="shared" si="66"/>
        <v>4.9759999999992033E-2</v>
      </c>
      <c r="AR362" s="61">
        <f t="shared" si="67"/>
        <v>31.976640000000017</v>
      </c>
      <c r="AS362" s="89">
        <f t="shared" si="63"/>
        <v>0.37361111111385981</v>
      </c>
      <c r="AT362" s="89">
        <f t="shared" si="69"/>
        <v>0.53750000000582077</v>
      </c>
      <c r="AU362" s="89">
        <f t="shared" si="68"/>
        <v>0.16388888889196096</v>
      </c>
    </row>
    <row r="363" spans="1:47" x14ac:dyDescent="0.2">
      <c r="A363" s="9" t="s">
        <v>2075</v>
      </c>
      <c r="B363" s="285">
        <f t="shared" si="64"/>
        <v>2</v>
      </c>
      <c r="C363" s="285"/>
      <c r="D363" s="16">
        <v>39484.805555555555</v>
      </c>
      <c r="E363" s="16">
        <v>39486.256944444445</v>
      </c>
      <c r="F363" s="19" t="s">
        <v>2918</v>
      </c>
      <c r="G363" s="325" t="s">
        <v>2919</v>
      </c>
      <c r="H363" s="9">
        <v>50</v>
      </c>
      <c r="N363" s="8">
        <v>228</v>
      </c>
      <c r="P363" s="317">
        <v>3000</v>
      </c>
      <c r="R363" s="93">
        <v>39484.805555555555</v>
      </c>
      <c r="S363" s="93">
        <v>39486.256944444445</v>
      </c>
      <c r="T363" s="22">
        <v>2.6429999999999998</v>
      </c>
      <c r="U363" s="22">
        <v>2.5</v>
      </c>
      <c r="V363" s="50">
        <f t="shared" si="59"/>
        <v>228.3552</v>
      </c>
      <c r="W363" s="50"/>
      <c r="X363" s="21">
        <v>39484.686111111114</v>
      </c>
      <c r="Y363" s="21">
        <v>39486.395138888889</v>
      </c>
      <c r="Z363" s="319">
        <v>3.0207000000000002</v>
      </c>
      <c r="AA363" s="319">
        <v>2.5</v>
      </c>
      <c r="AB363" s="320">
        <f t="shared" si="60"/>
        <v>260.98848000000004</v>
      </c>
      <c r="AD363" s="61">
        <f t="shared" si="61"/>
        <v>32.988480000000038</v>
      </c>
      <c r="AM363" s="9">
        <v>228</v>
      </c>
      <c r="AN363" s="9">
        <f t="shared" si="62"/>
        <v>228.3552</v>
      </c>
      <c r="AO363" s="61">
        <f t="shared" si="65"/>
        <v>260.98848000000004</v>
      </c>
      <c r="AQ363" s="61">
        <f t="shared" si="66"/>
        <v>0.35519999999999641</v>
      </c>
      <c r="AR363" s="61">
        <f t="shared" si="67"/>
        <v>32.633280000000042</v>
      </c>
      <c r="AS363" s="89">
        <f t="shared" si="63"/>
        <v>1.4513888888905058</v>
      </c>
      <c r="AT363" s="89">
        <f t="shared" si="69"/>
        <v>1.7090277777751908</v>
      </c>
      <c r="AU363" s="89">
        <f t="shared" si="68"/>
        <v>0.257638888884685</v>
      </c>
    </row>
    <row r="364" spans="1:47" x14ac:dyDescent="0.2">
      <c r="A364" s="9" t="s">
        <v>2075</v>
      </c>
      <c r="B364" s="285">
        <f t="shared" si="64"/>
        <v>2</v>
      </c>
      <c r="C364" s="285"/>
      <c r="D364" s="16">
        <v>39486.53402777778</v>
      </c>
      <c r="E364" s="16">
        <v>39489.499305555553</v>
      </c>
      <c r="F364" s="19" t="s">
        <v>2920</v>
      </c>
      <c r="G364" s="325" t="s">
        <v>2921</v>
      </c>
      <c r="H364" s="9">
        <v>50</v>
      </c>
      <c r="N364" s="8">
        <v>373</v>
      </c>
      <c r="P364" s="317">
        <v>4100</v>
      </c>
      <c r="R364" s="93">
        <v>39486.53402777778</v>
      </c>
      <c r="S364" s="93">
        <v>39489.499305555553</v>
      </c>
      <c r="T364" s="22">
        <v>4.3167999999999997</v>
      </c>
      <c r="U364" s="22">
        <v>3.3010000000000002</v>
      </c>
      <c r="V364" s="50">
        <f t="shared" si="59"/>
        <v>372.97152</v>
      </c>
      <c r="W364" s="50"/>
      <c r="X364" s="21">
        <v>39486.395138888889</v>
      </c>
      <c r="Y364" s="21">
        <v>39489.629166666666</v>
      </c>
      <c r="Z364" s="319">
        <v>4.6845999999999997</v>
      </c>
      <c r="AA364" s="319">
        <v>3.3010000000000002</v>
      </c>
      <c r="AB364" s="320">
        <f t="shared" si="60"/>
        <v>404.74943999999994</v>
      </c>
      <c r="AD364" s="61">
        <f t="shared" si="61"/>
        <v>31.749439999999936</v>
      </c>
      <c r="AM364" s="9">
        <v>373</v>
      </c>
      <c r="AN364" s="9">
        <f t="shared" si="62"/>
        <v>372.97152</v>
      </c>
      <c r="AO364" s="61">
        <f t="shared" si="65"/>
        <v>404.74943999999994</v>
      </c>
      <c r="AQ364" s="61">
        <f t="shared" si="66"/>
        <v>-2.8480000000001837E-2</v>
      </c>
      <c r="AR364" s="61">
        <f t="shared" si="67"/>
        <v>31.777919999999938</v>
      </c>
      <c r="AS364" s="89">
        <f t="shared" si="63"/>
        <v>2.9652777777737356</v>
      </c>
      <c r="AT364" s="89">
        <f t="shared" si="69"/>
        <v>3.234027777776646</v>
      </c>
      <c r="AU364" s="89">
        <f t="shared" si="68"/>
        <v>0.26875000000291038</v>
      </c>
    </row>
    <row r="365" spans="1:47" x14ac:dyDescent="0.2">
      <c r="A365" s="9" t="s">
        <v>2075</v>
      </c>
      <c r="B365" s="285">
        <f t="shared" si="64"/>
        <v>2</v>
      </c>
      <c r="C365" s="285"/>
      <c r="D365" s="16">
        <v>39489.759027777778</v>
      </c>
      <c r="E365" s="16">
        <v>39491.309027777781</v>
      </c>
      <c r="F365" s="19" t="s">
        <v>2922</v>
      </c>
      <c r="G365" s="325" t="s">
        <v>2923</v>
      </c>
      <c r="H365" s="9">
        <v>50</v>
      </c>
      <c r="N365" s="8">
        <v>142</v>
      </c>
      <c r="P365" s="317">
        <v>4530</v>
      </c>
      <c r="R365" s="93">
        <v>39489.759027777778</v>
      </c>
      <c r="S365" s="93">
        <v>39491.309027777781</v>
      </c>
      <c r="T365" s="22">
        <v>1.6445000000000001</v>
      </c>
      <c r="U365" s="22">
        <v>1.52</v>
      </c>
      <c r="V365" s="50">
        <f t="shared" si="59"/>
        <v>142.0848</v>
      </c>
      <c r="W365" s="50"/>
      <c r="X365" s="21">
        <v>39489.629166666666</v>
      </c>
      <c r="Y365" s="21">
        <v>39491.465277777781</v>
      </c>
      <c r="Z365" s="319">
        <v>1.9091</v>
      </c>
      <c r="AA365" s="319">
        <v>1.52</v>
      </c>
      <c r="AB365" s="320">
        <f t="shared" si="60"/>
        <v>164.94623999999999</v>
      </c>
      <c r="AD365" s="61">
        <f t="shared" si="61"/>
        <v>22.946239999999989</v>
      </c>
      <c r="AM365" s="9">
        <v>142</v>
      </c>
      <c r="AN365" s="9">
        <f t="shared" si="62"/>
        <v>142.0848</v>
      </c>
      <c r="AO365" s="61">
        <f t="shared" si="65"/>
        <v>164.94623999999999</v>
      </c>
      <c r="AQ365" s="61">
        <f t="shared" si="66"/>
        <v>8.4800000000001319E-2</v>
      </c>
      <c r="AR365" s="61">
        <f t="shared" si="67"/>
        <v>22.861439999999988</v>
      </c>
      <c r="AS365" s="89">
        <f t="shared" si="63"/>
        <v>1.5500000000029104</v>
      </c>
      <c r="AT365" s="89">
        <f t="shared" si="69"/>
        <v>1.836111111115315</v>
      </c>
      <c r="AU365" s="89">
        <f t="shared" si="68"/>
        <v>0.28611111111240461</v>
      </c>
    </row>
    <row r="366" spans="1:47" x14ac:dyDescent="0.2">
      <c r="A366" s="9" t="s">
        <v>2075</v>
      </c>
      <c r="B366" s="285">
        <f t="shared" si="64"/>
        <v>2</v>
      </c>
      <c r="C366" s="285"/>
      <c r="D366" s="16">
        <v>39491.621527777781</v>
      </c>
      <c r="E366" s="16">
        <v>39493.161111111112</v>
      </c>
      <c r="F366" s="19" t="s">
        <v>2924</v>
      </c>
      <c r="G366" s="325" t="s">
        <v>2925</v>
      </c>
      <c r="H366" s="9">
        <v>50</v>
      </c>
      <c r="N366" s="8">
        <v>129</v>
      </c>
      <c r="P366" s="317">
        <v>3920</v>
      </c>
      <c r="R366" s="93">
        <v>39491.621527777781</v>
      </c>
      <c r="S366" s="93">
        <v>39493.161111111112</v>
      </c>
      <c r="T366" s="22">
        <v>1.4915</v>
      </c>
      <c r="U366" s="22">
        <v>1.2841</v>
      </c>
      <c r="V366" s="50">
        <f t="shared" si="59"/>
        <v>128.8656</v>
      </c>
      <c r="W366" s="50"/>
      <c r="X366" s="21">
        <v>39491.465277777781</v>
      </c>
      <c r="Y366" s="21">
        <v>39493.331250000003</v>
      </c>
      <c r="Z366" s="319">
        <v>1.7762</v>
      </c>
      <c r="AA366" s="319">
        <v>1.2841</v>
      </c>
      <c r="AB366" s="320">
        <f t="shared" si="60"/>
        <v>153.46367999999998</v>
      </c>
      <c r="AD366" s="61">
        <f t="shared" si="61"/>
        <v>24.463679999999982</v>
      </c>
      <c r="AM366" s="9">
        <v>129</v>
      </c>
      <c r="AN366" s="9">
        <f t="shared" si="62"/>
        <v>128.8656</v>
      </c>
      <c r="AO366" s="61">
        <f t="shared" si="65"/>
        <v>153.46367999999998</v>
      </c>
      <c r="AQ366" s="61">
        <f t="shared" si="66"/>
        <v>-0.13439999999999941</v>
      </c>
      <c r="AR366" s="61">
        <f t="shared" si="67"/>
        <v>24.598079999999982</v>
      </c>
      <c r="AS366" s="89">
        <f t="shared" si="63"/>
        <v>1.5395833333313931</v>
      </c>
      <c r="AT366" s="89">
        <f t="shared" si="69"/>
        <v>1.8659722222218988</v>
      </c>
      <c r="AU366" s="89">
        <f t="shared" si="68"/>
        <v>0.32638888889050577</v>
      </c>
    </row>
    <row r="367" spans="1:47" x14ac:dyDescent="0.2">
      <c r="A367" s="9" t="s">
        <v>2075</v>
      </c>
      <c r="B367" s="285">
        <f t="shared" si="64"/>
        <v>2</v>
      </c>
      <c r="C367" s="285"/>
      <c r="D367" s="16">
        <v>39493.502083333333</v>
      </c>
      <c r="E367" s="16">
        <v>39494.671527777777</v>
      </c>
      <c r="F367" s="19" t="s">
        <v>2926</v>
      </c>
      <c r="G367" s="325" t="s">
        <v>2927</v>
      </c>
      <c r="H367" s="9">
        <v>50</v>
      </c>
      <c r="N367" s="8">
        <v>74.3</v>
      </c>
      <c r="P367" s="317">
        <v>2630</v>
      </c>
      <c r="R367" s="93">
        <v>39493.502083333333</v>
      </c>
      <c r="S367" s="93">
        <v>39494.671527777777</v>
      </c>
      <c r="T367" s="22">
        <v>0.86050000000000004</v>
      </c>
      <c r="U367" s="22">
        <v>1.0043</v>
      </c>
      <c r="V367" s="50">
        <f t="shared" si="59"/>
        <v>74.347200000000015</v>
      </c>
      <c r="W367" s="50"/>
      <c r="X367" s="21">
        <v>39493.331250000003</v>
      </c>
      <c r="Y367" s="21">
        <v>39494.86041666667</v>
      </c>
      <c r="Z367" s="319">
        <v>1.1352</v>
      </c>
      <c r="AA367" s="319">
        <v>1.0043</v>
      </c>
      <c r="AB367" s="320">
        <f t="shared" si="60"/>
        <v>98.081279999999992</v>
      </c>
      <c r="AD367" s="61">
        <f t="shared" si="61"/>
        <v>23.781279999999995</v>
      </c>
      <c r="AM367" s="9">
        <v>74.3</v>
      </c>
      <c r="AN367" s="9">
        <f t="shared" si="62"/>
        <v>74.347200000000015</v>
      </c>
      <c r="AO367" s="61">
        <f t="shared" si="65"/>
        <v>98.081279999999992</v>
      </c>
      <c r="AQ367" s="61">
        <f t="shared" si="66"/>
        <v>4.7200000000017894E-2</v>
      </c>
      <c r="AR367" s="61">
        <f t="shared" si="67"/>
        <v>23.734079999999977</v>
      </c>
      <c r="AS367" s="89">
        <f t="shared" si="63"/>
        <v>1.1694444444437977</v>
      </c>
      <c r="AT367" s="89">
        <f t="shared" si="69"/>
        <v>1.5291666666671517</v>
      </c>
      <c r="AU367" s="89">
        <f t="shared" si="68"/>
        <v>0.35972222222335404</v>
      </c>
    </row>
    <row r="368" spans="1:47" x14ac:dyDescent="0.2">
      <c r="A368" s="9" t="s">
        <v>2075</v>
      </c>
      <c r="B368" s="285">
        <f t="shared" si="64"/>
        <v>2</v>
      </c>
      <c r="C368" s="285"/>
      <c r="D368" s="16">
        <v>39495.050000000003</v>
      </c>
      <c r="E368" s="16">
        <v>39495.292361111111</v>
      </c>
      <c r="F368" s="19" t="s">
        <v>2928</v>
      </c>
      <c r="G368" s="325" t="s">
        <v>2929</v>
      </c>
      <c r="H368" s="9">
        <v>50</v>
      </c>
      <c r="N368" s="8">
        <v>84.98</v>
      </c>
      <c r="P368" s="317">
        <v>4590</v>
      </c>
      <c r="R368" s="93">
        <v>39495.050000000003</v>
      </c>
      <c r="S368" s="93">
        <v>39495.292361111111</v>
      </c>
      <c r="T368" s="22">
        <v>0.98360000000000003</v>
      </c>
      <c r="U368" s="22">
        <v>17.82</v>
      </c>
      <c r="V368" s="50">
        <f t="shared" si="59"/>
        <v>84.983040000000003</v>
      </c>
      <c r="W368" s="50"/>
      <c r="X368" s="21">
        <v>39494.86041666667</v>
      </c>
      <c r="Y368" s="21">
        <v>39495.301388888889</v>
      </c>
      <c r="Z368" s="319">
        <v>1.2554000000000001</v>
      </c>
      <c r="AA368" s="319">
        <v>19.259499999999999</v>
      </c>
      <c r="AB368" s="320">
        <f t="shared" si="60"/>
        <v>108.46656</v>
      </c>
      <c r="AD368" s="61">
        <f t="shared" si="61"/>
        <v>23.486559999999997</v>
      </c>
      <c r="AM368" s="9">
        <v>84.98</v>
      </c>
      <c r="AN368" s="9">
        <f t="shared" si="62"/>
        <v>84.983040000000003</v>
      </c>
      <c r="AO368" s="61">
        <f t="shared" si="65"/>
        <v>108.46656</v>
      </c>
      <c r="AQ368" s="61">
        <f t="shared" si="66"/>
        <v>3.0399999999985994E-3</v>
      </c>
      <c r="AR368" s="61">
        <f t="shared" si="67"/>
        <v>23.483519999999999</v>
      </c>
      <c r="AS368" s="89">
        <f t="shared" si="63"/>
        <v>0.24236111110803904</v>
      </c>
      <c r="AT368" s="89">
        <f t="shared" si="69"/>
        <v>0.44097222221898846</v>
      </c>
      <c r="AU368" s="89">
        <f t="shared" si="68"/>
        <v>0.19861111111094942</v>
      </c>
    </row>
    <row r="369" spans="1:47" x14ac:dyDescent="0.2">
      <c r="A369" s="9" t="s">
        <v>2075</v>
      </c>
      <c r="B369" s="285">
        <f t="shared" si="64"/>
        <v>2</v>
      </c>
      <c r="C369" s="285"/>
      <c r="D369" s="16">
        <v>39495.311111111114</v>
      </c>
      <c r="E369" s="16">
        <v>39495.404861111114</v>
      </c>
      <c r="F369" s="19" t="s">
        <v>2932</v>
      </c>
      <c r="G369" s="325" t="s">
        <v>2933</v>
      </c>
      <c r="H369" s="9">
        <v>50</v>
      </c>
      <c r="N369" s="8">
        <v>236</v>
      </c>
      <c r="P369" s="317">
        <v>1420</v>
      </c>
      <c r="R369" s="93">
        <v>39495.311111111114</v>
      </c>
      <c r="S369" s="93">
        <v>39495.404861111114</v>
      </c>
      <c r="T369" s="22">
        <v>2.7280000000000002</v>
      </c>
      <c r="U369" s="22">
        <v>35.604399999999998</v>
      </c>
      <c r="V369" s="50">
        <f t="shared" si="59"/>
        <v>235.69920000000002</v>
      </c>
      <c r="W369" s="50"/>
      <c r="X369" s="21">
        <v>39495.301388888889</v>
      </c>
      <c r="Y369" s="21">
        <v>39495.42083333333</v>
      </c>
      <c r="Z369" s="319">
        <v>3.6284000000000001</v>
      </c>
      <c r="AA369" s="319">
        <v>43.4236</v>
      </c>
      <c r="AB369" s="320">
        <f t="shared" si="60"/>
        <v>313.49376000000001</v>
      </c>
      <c r="AD369" s="61">
        <f t="shared" si="61"/>
        <v>77.493760000000009</v>
      </c>
      <c r="AM369" s="9">
        <v>236</v>
      </c>
      <c r="AN369" s="9">
        <f t="shared" si="62"/>
        <v>235.69920000000002</v>
      </c>
      <c r="AO369" s="61">
        <f t="shared" si="65"/>
        <v>313.49376000000001</v>
      </c>
      <c r="AQ369" s="61">
        <f t="shared" si="66"/>
        <v>-0.30079999999998108</v>
      </c>
      <c r="AR369" s="61">
        <f t="shared" si="67"/>
        <v>77.79455999999999</v>
      </c>
      <c r="AS369" s="89">
        <f t="shared" si="63"/>
        <v>9.375E-2</v>
      </c>
      <c r="AT369" s="89">
        <f t="shared" si="69"/>
        <v>0.11944444444088731</v>
      </c>
      <c r="AU369" s="89">
        <f t="shared" si="68"/>
        <v>2.569444444088731E-2</v>
      </c>
    </row>
    <row r="370" spans="1:47" x14ac:dyDescent="0.2">
      <c r="A370" s="9" t="s">
        <v>2075</v>
      </c>
      <c r="B370" s="285">
        <f t="shared" si="64"/>
        <v>2</v>
      </c>
      <c r="C370" s="285"/>
      <c r="D370" s="16">
        <v>39495.436805555553</v>
      </c>
      <c r="E370" s="16">
        <v>39495.655555555553</v>
      </c>
      <c r="F370" s="19" t="s">
        <v>2934</v>
      </c>
      <c r="G370" s="325" t="s">
        <v>2935</v>
      </c>
      <c r="H370" s="9">
        <v>50</v>
      </c>
      <c r="N370" s="8">
        <v>804</v>
      </c>
      <c r="P370" s="317">
        <v>522</v>
      </c>
      <c r="R370" s="93">
        <v>39495.436805555553</v>
      </c>
      <c r="S370" s="93">
        <v>39495.655555555553</v>
      </c>
      <c r="T370" s="22">
        <v>9.31</v>
      </c>
      <c r="U370" s="22">
        <v>48.492199999999997</v>
      </c>
      <c r="V370" s="50">
        <f t="shared" si="59"/>
        <v>804.38400000000001</v>
      </c>
      <c r="W370" s="50"/>
      <c r="X370" s="21">
        <v>39495.42083333333</v>
      </c>
      <c r="Y370" s="21">
        <v>39495.670138888891</v>
      </c>
      <c r="Z370" s="319">
        <v>10.691599999999999</v>
      </c>
      <c r="AA370" s="319">
        <v>48.492199999999997</v>
      </c>
      <c r="AB370" s="320">
        <f t="shared" si="60"/>
        <v>923.75423999999998</v>
      </c>
      <c r="AD370" s="61">
        <f t="shared" si="61"/>
        <v>119.75423999999998</v>
      </c>
      <c r="AM370" s="9">
        <v>804</v>
      </c>
      <c r="AN370" s="9">
        <f t="shared" si="62"/>
        <v>804.38400000000001</v>
      </c>
      <c r="AO370" s="61">
        <f t="shared" si="65"/>
        <v>923.75423999999998</v>
      </c>
      <c r="AQ370" s="61">
        <f t="shared" si="66"/>
        <v>0.38400000000001455</v>
      </c>
      <c r="AR370" s="61">
        <f t="shared" si="67"/>
        <v>119.37023999999997</v>
      </c>
      <c r="AS370" s="89">
        <f t="shared" si="63"/>
        <v>0.21875</v>
      </c>
      <c r="AT370" s="89">
        <f t="shared" si="69"/>
        <v>0.24930555556056788</v>
      </c>
      <c r="AU370" s="89">
        <f t="shared" si="68"/>
        <v>3.0555555560567882E-2</v>
      </c>
    </row>
    <row r="371" spans="1:47" x14ac:dyDescent="0.2">
      <c r="A371" s="9" t="s">
        <v>2075</v>
      </c>
      <c r="B371" s="285">
        <f t="shared" si="64"/>
        <v>2</v>
      </c>
      <c r="C371" s="285"/>
      <c r="D371" s="16">
        <v>39495.685416666667</v>
      </c>
      <c r="E371" s="16">
        <v>39496.043749999997</v>
      </c>
      <c r="F371" s="19" t="s">
        <v>2936</v>
      </c>
      <c r="G371" s="325" t="s">
        <v>2937</v>
      </c>
      <c r="H371" s="9">
        <v>50</v>
      </c>
      <c r="N371" s="8">
        <v>814.95</v>
      </c>
      <c r="P371" s="317">
        <v>548</v>
      </c>
      <c r="R371" s="93">
        <v>39495.685416666667</v>
      </c>
      <c r="S371" s="93">
        <v>39496.043749999997</v>
      </c>
      <c r="T371" s="22">
        <v>9.4322999999999997</v>
      </c>
      <c r="U371" s="22">
        <v>44.838799999999999</v>
      </c>
      <c r="V371" s="50">
        <f t="shared" si="59"/>
        <v>814.95071999999993</v>
      </c>
      <c r="W371" s="50"/>
      <c r="X371" s="21">
        <v>39495.670138888891</v>
      </c>
      <c r="Y371" s="21">
        <v>39496.089583333334</v>
      </c>
      <c r="Z371" s="319">
        <v>10.7658</v>
      </c>
      <c r="AA371" s="319">
        <v>44.838799999999999</v>
      </c>
      <c r="AB371" s="320">
        <f t="shared" si="60"/>
        <v>930.16511999999989</v>
      </c>
      <c r="AD371" s="61">
        <f t="shared" si="61"/>
        <v>115.21511999999984</v>
      </c>
      <c r="AM371" s="9">
        <v>814.95</v>
      </c>
      <c r="AN371" s="9">
        <f t="shared" si="62"/>
        <v>814.95071999999993</v>
      </c>
      <c r="AO371" s="61">
        <f t="shared" si="65"/>
        <v>930.16511999999989</v>
      </c>
      <c r="AQ371" s="61">
        <f t="shared" si="66"/>
        <v>7.1999999988747732E-4</v>
      </c>
      <c r="AR371" s="61">
        <f t="shared" si="67"/>
        <v>115.21439999999996</v>
      </c>
      <c r="AS371" s="89">
        <f t="shared" si="63"/>
        <v>0.35833333332993789</v>
      </c>
      <c r="AT371" s="89">
        <f t="shared" si="69"/>
        <v>0.41944444444379769</v>
      </c>
      <c r="AU371" s="89">
        <f t="shared" si="68"/>
        <v>6.1111111113859806E-2</v>
      </c>
    </row>
    <row r="372" spans="1:47" x14ac:dyDescent="0.2">
      <c r="A372" s="9" t="s">
        <v>2075</v>
      </c>
      <c r="B372" s="285">
        <f t="shared" si="64"/>
        <v>2</v>
      </c>
      <c r="C372" s="285"/>
      <c r="D372" s="16">
        <v>39496.135416666664</v>
      </c>
      <c r="E372" s="16">
        <v>39496.495833333334</v>
      </c>
      <c r="F372" s="19" t="s">
        <v>2938</v>
      </c>
      <c r="G372" s="325" t="s">
        <v>2939</v>
      </c>
      <c r="H372" s="9">
        <v>50</v>
      </c>
      <c r="N372" s="8">
        <v>358</v>
      </c>
      <c r="P372" s="317">
        <v>713</v>
      </c>
      <c r="R372" s="93">
        <v>39496.135416666664</v>
      </c>
      <c r="S372" s="93">
        <v>39496.495833333334</v>
      </c>
      <c r="T372" s="22">
        <v>4.141</v>
      </c>
      <c r="U372" s="22">
        <v>14.046200000000001</v>
      </c>
      <c r="V372" s="50">
        <f t="shared" si="59"/>
        <v>357.7824</v>
      </c>
      <c r="W372" s="50"/>
      <c r="X372" s="21">
        <v>39496.089583333334</v>
      </c>
      <c r="Y372" s="21">
        <v>39496.568749999999</v>
      </c>
      <c r="Z372" s="319">
        <v>5.4976000000000003</v>
      </c>
      <c r="AA372" s="319">
        <v>15.2441</v>
      </c>
      <c r="AB372" s="320">
        <f t="shared" si="60"/>
        <v>474.99263999999999</v>
      </c>
      <c r="AD372" s="61">
        <f t="shared" si="61"/>
        <v>116.99263999999999</v>
      </c>
      <c r="AM372" s="9">
        <v>358</v>
      </c>
      <c r="AN372" s="9">
        <f t="shared" si="62"/>
        <v>357.7824</v>
      </c>
      <c r="AO372" s="61">
        <f t="shared" si="65"/>
        <v>474.99263999999999</v>
      </c>
      <c r="AQ372" s="61">
        <f t="shared" si="66"/>
        <v>-0.21760000000000446</v>
      </c>
      <c r="AR372" s="61">
        <f t="shared" si="67"/>
        <v>117.21024</v>
      </c>
      <c r="AS372" s="89">
        <f t="shared" si="63"/>
        <v>0.36041666667006211</v>
      </c>
      <c r="AT372" s="89">
        <f t="shared" si="69"/>
        <v>0.47916666666424135</v>
      </c>
      <c r="AU372" s="89">
        <f t="shared" si="68"/>
        <v>0.11874999999417923</v>
      </c>
    </row>
    <row r="373" spans="1:47" x14ac:dyDescent="0.2">
      <c r="A373" s="9" t="s">
        <v>2075</v>
      </c>
      <c r="B373" s="285">
        <f t="shared" si="64"/>
        <v>2</v>
      </c>
      <c r="C373" s="285"/>
      <c r="D373" s="16">
        <v>39496.64166666667</v>
      </c>
      <c r="E373" s="16">
        <v>39497.904166666667</v>
      </c>
      <c r="F373" s="19" t="s">
        <v>2940</v>
      </c>
      <c r="G373" s="325" t="s">
        <v>2941</v>
      </c>
      <c r="H373" s="9">
        <v>50</v>
      </c>
      <c r="N373" s="8">
        <v>573</v>
      </c>
      <c r="P373" s="317">
        <v>899</v>
      </c>
      <c r="R373" s="93">
        <v>39496.64166666667</v>
      </c>
      <c r="S373" s="93">
        <v>39497.904166666667</v>
      </c>
      <c r="T373" s="22">
        <v>6.6345000000000001</v>
      </c>
      <c r="U373" s="22">
        <v>10.14</v>
      </c>
      <c r="V373" s="50">
        <f t="shared" si="59"/>
        <v>573.22080000000005</v>
      </c>
      <c r="W373" s="50"/>
      <c r="X373" s="21">
        <v>39496.568749999999</v>
      </c>
      <c r="Y373" s="21">
        <v>39498.017361111109</v>
      </c>
      <c r="Z373" s="319">
        <v>7.6082000000000001</v>
      </c>
      <c r="AA373" s="319">
        <v>10.14</v>
      </c>
      <c r="AB373" s="320">
        <f t="shared" si="60"/>
        <v>657.34848</v>
      </c>
      <c r="AD373" s="61">
        <f t="shared" si="61"/>
        <v>84.348479999999995</v>
      </c>
      <c r="AM373" s="9">
        <v>573</v>
      </c>
      <c r="AN373" s="9">
        <f t="shared" si="62"/>
        <v>573.22080000000005</v>
      </c>
      <c r="AO373" s="61">
        <f t="shared" si="65"/>
        <v>657.34848</v>
      </c>
      <c r="AQ373" s="61">
        <f t="shared" si="66"/>
        <v>0.22080000000005384</v>
      </c>
      <c r="AR373" s="61">
        <f t="shared" si="67"/>
        <v>84.127679999999941</v>
      </c>
      <c r="AS373" s="89">
        <f t="shared" si="63"/>
        <v>1.2624999999970896</v>
      </c>
      <c r="AT373" s="89">
        <f t="shared" si="69"/>
        <v>1.4486111111109494</v>
      </c>
      <c r="AU373" s="89">
        <f t="shared" si="68"/>
        <v>0.18611111111385981</v>
      </c>
    </row>
    <row r="374" spans="1:47" x14ac:dyDescent="0.2">
      <c r="A374" s="9" t="s">
        <v>2075</v>
      </c>
      <c r="B374" s="285">
        <f t="shared" si="64"/>
        <v>2</v>
      </c>
      <c r="C374" s="285"/>
      <c r="D374" s="16">
        <v>39498.131249999999</v>
      </c>
      <c r="E374" s="16">
        <v>39505.234027777777</v>
      </c>
      <c r="F374" s="19" t="s">
        <v>2942</v>
      </c>
      <c r="G374" s="325" t="s">
        <v>2943</v>
      </c>
      <c r="H374" s="9">
        <v>50</v>
      </c>
      <c r="N374" s="8">
        <v>781</v>
      </c>
      <c r="P374" s="317">
        <v>2290</v>
      </c>
      <c r="R374" s="93">
        <v>39498.131249999999</v>
      </c>
      <c r="S374" s="93">
        <v>39505.234027777777</v>
      </c>
      <c r="T374" s="22">
        <v>9.0426000000000002</v>
      </c>
      <c r="U374" s="22">
        <v>2.5</v>
      </c>
      <c r="V374" s="50">
        <f t="shared" si="59"/>
        <v>781.28064000000006</v>
      </c>
      <c r="W374" s="50"/>
      <c r="X374" s="21">
        <v>39498.017361111109</v>
      </c>
      <c r="Y374" s="21">
        <v>39505.366666666669</v>
      </c>
      <c r="Z374" s="319">
        <v>9.4364000000000008</v>
      </c>
      <c r="AA374" s="319">
        <v>2.5</v>
      </c>
      <c r="AB374" s="320">
        <f t="shared" si="60"/>
        <v>815.30496000000016</v>
      </c>
      <c r="AD374" s="61">
        <f t="shared" si="61"/>
        <v>34.304960000000165</v>
      </c>
      <c r="AM374" s="9">
        <v>781</v>
      </c>
      <c r="AN374" s="9">
        <f t="shared" si="62"/>
        <v>781.28064000000006</v>
      </c>
      <c r="AO374" s="61">
        <f t="shared" si="65"/>
        <v>815.30496000000016</v>
      </c>
      <c r="AQ374" s="61">
        <f t="shared" si="66"/>
        <v>0.28064000000006217</v>
      </c>
      <c r="AR374" s="61">
        <f t="shared" si="67"/>
        <v>34.024320000000102</v>
      </c>
      <c r="AS374" s="89">
        <f t="shared" si="63"/>
        <v>7.1027777777781012</v>
      </c>
      <c r="AT374" s="89">
        <f t="shared" si="69"/>
        <v>7.3493055555591127</v>
      </c>
      <c r="AU374" s="89">
        <f t="shared" si="68"/>
        <v>0.24652777778101154</v>
      </c>
    </row>
    <row r="375" spans="1:47" x14ac:dyDescent="0.2">
      <c r="A375" s="9" t="s">
        <v>2075</v>
      </c>
      <c r="B375" s="285">
        <f t="shared" si="64"/>
        <v>2</v>
      </c>
      <c r="C375" s="285"/>
      <c r="D375" s="16">
        <v>39505.5</v>
      </c>
      <c r="E375" s="16">
        <v>39508.09375</v>
      </c>
      <c r="F375" s="19" t="s">
        <v>2944</v>
      </c>
      <c r="G375" s="325" t="s">
        <v>2945</v>
      </c>
      <c r="H375" s="9">
        <v>50</v>
      </c>
      <c r="N375" s="8">
        <v>254</v>
      </c>
      <c r="P375" s="317">
        <v>3790</v>
      </c>
      <c r="R375" s="93">
        <v>39505.5</v>
      </c>
      <c r="S375" s="93">
        <v>39508.09375</v>
      </c>
      <c r="T375" s="22">
        <v>2.9373</v>
      </c>
      <c r="U375" s="22">
        <v>2.6473</v>
      </c>
      <c r="V375" s="50">
        <f t="shared" si="59"/>
        <v>253.78272000000004</v>
      </c>
      <c r="W375" s="50"/>
      <c r="X375" s="21">
        <v>39505.366666666669</v>
      </c>
      <c r="Y375" s="21">
        <v>39508.3125</v>
      </c>
      <c r="Z375" s="319">
        <v>3.2597</v>
      </c>
      <c r="AA375" s="319">
        <v>2.6473</v>
      </c>
      <c r="AB375" s="320">
        <f t="shared" si="60"/>
        <v>281.63808</v>
      </c>
      <c r="AD375" s="61">
        <f t="shared" si="61"/>
        <v>27.638080000000002</v>
      </c>
      <c r="AM375" s="9">
        <v>254</v>
      </c>
      <c r="AN375" s="9">
        <f t="shared" si="62"/>
        <v>253.78272000000004</v>
      </c>
      <c r="AO375" s="61">
        <f t="shared" si="65"/>
        <v>281.63808</v>
      </c>
      <c r="AQ375" s="61">
        <f t="shared" si="66"/>
        <v>-0.21727999999995973</v>
      </c>
      <c r="AR375" s="61">
        <f t="shared" si="67"/>
        <v>27.855359999999962</v>
      </c>
      <c r="AS375" s="89">
        <f t="shared" si="63"/>
        <v>2.59375</v>
      </c>
      <c r="AT375" s="89">
        <f t="shared" si="69"/>
        <v>2.9458333333313931</v>
      </c>
      <c r="AU375" s="89">
        <f t="shared" si="68"/>
        <v>0.35208333333139308</v>
      </c>
    </row>
    <row r="376" spans="1:47" x14ac:dyDescent="0.2">
      <c r="A376" s="9" t="s">
        <v>2075</v>
      </c>
      <c r="B376" s="285">
        <f t="shared" si="64"/>
        <v>3</v>
      </c>
      <c r="C376" s="285"/>
      <c r="D376" s="16">
        <v>39508.53125</v>
      </c>
      <c r="E376" s="16">
        <v>39509.598611111112</v>
      </c>
      <c r="F376" s="19" t="s">
        <v>2946</v>
      </c>
      <c r="G376" s="325" t="s">
        <v>2947</v>
      </c>
      <c r="H376" s="9">
        <v>50</v>
      </c>
      <c r="N376" s="8">
        <v>97.4</v>
      </c>
      <c r="P376" s="317">
        <v>1970</v>
      </c>
      <c r="R376" s="93">
        <v>39508.53125</v>
      </c>
      <c r="S376" s="93">
        <v>39509.598611111112</v>
      </c>
      <c r="T376" s="22">
        <v>1.1274999999999999</v>
      </c>
      <c r="U376" s="22">
        <v>3.3010000000000002</v>
      </c>
      <c r="V376" s="50">
        <f t="shared" si="59"/>
        <v>97.415999999999983</v>
      </c>
      <c r="W376" s="50"/>
      <c r="X376" s="21">
        <v>39508.3125</v>
      </c>
      <c r="Y376" s="21">
        <v>39509.632638888892</v>
      </c>
      <c r="Z376" s="319">
        <v>1.4736</v>
      </c>
      <c r="AA376" s="319">
        <v>4.0697999999999999</v>
      </c>
      <c r="AB376" s="320">
        <f t="shared" si="60"/>
        <v>127.31904</v>
      </c>
      <c r="AD376" s="61">
        <f t="shared" si="61"/>
        <v>29.919039999999995</v>
      </c>
      <c r="AM376" s="9">
        <v>97.4</v>
      </c>
      <c r="AN376" s="9">
        <f t="shared" si="62"/>
        <v>97.415999999999983</v>
      </c>
      <c r="AO376" s="61">
        <f t="shared" si="65"/>
        <v>127.31904</v>
      </c>
      <c r="AQ376" s="61">
        <f t="shared" si="66"/>
        <v>1.5999999999976922E-2</v>
      </c>
      <c r="AR376" s="61">
        <f t="shared" si="67"/>
        <v>29.903040000000018</v>
      </c>
      <c r="AS376" s="89">
        <f t="shared" si="63"/>
        <v>1.0673611111124046</v>
      </c>
      <c r="AT376" s="89">
        <f t="shared" si="69"/>
        <v>1.320138888891961</v>
      </c>
      <c r="AU376" s="89">
        <f t="shared" si="68"/>
        <v>0.25277777777955635</v>
      </c>
    </row>
    <row r="377" spans="1:47" x14ac:dyDescent="0.2">
      <c r="A377" s="9" t="s">
        <v>2075</v>
      </c>
      <c r="B377" s="285">
        <f t="shared" si="64"/>
        <v>3</v>
      </c>
      <c r="C377" s="285"/>
      <c r="D377" s="16">
        <v>39509.667361111111</v>
      </c>
      <c r="E377" s="16">
        <v>39510.071527777778</v>
      </c>
      <c r="F377" s="19" t="s">
        <v>2948</v>
      </c>
      <c r="G377" s="325" t="s">
        <v>2949</v>
      </c>
      <c r="H377" s="9">
        <v>50</v>
      </c>
      <c r="N377" s="8">
        <v>273</v>
      </c>
      <c r="P377" s="317">
        <v>743</v>
      </c>
      <c r="R377" s="93">
        <v>39509.667361111111</v>
      </c>
      <c r="S377" s="93">
        <v>39510.071527777778</v>
      </c>
      <c r="T377" s="22">
        <v>3.1604000000000001</v>
      </c>
      <c r="U377" s="22">
        <v>18.532800000000002</v>
      </c>
      <c r="V377" s="50">
        <f t="shared" ref="V377:V411" si="70">T377*60*60*24/1000</f>
        <v>273.05856</v>
      </c>
      <c r="W377" s="50"/>
      <c r="X377" s="21">
        <v>39509.632638888892</v>
      </c>
      <c r="Y377" s="21">
        <v>39510.105555555558</v>
      </c>
      <c r="Z377" s="319">
        <v>3.9268000000000001</v>
      </c>
      <c r="AA377" s="319">
        <v>18.532800000000002</v>
      </c>
      <c r="AB377" s="320">
        <f t="shared" si="60"/>
        <v>339.27552000000003</v>
      </c>
      <c r="AD377" s="61">
        <f t="shared" si="61"/>
        <v>66.275520000000029</v>
      </c>
      <c r="AM377" s="9">
        <v>273</v>
      </c>
      <c r="AN377" s="9">
        <f t="shared" si="62"/>
        <v>273.05856</v>
      </c>
      <c r="AO377" s="61">
        <f t="shared" si="65"/>
        <v>339.27552000000003</v>
      </c>
      <c r="AQ377" s="61">
        <f t="shared" si="66"/>
        <v>5.8559999999999945E-2</v>
      </c>
      <c r="AR377" s="61">
        <f t="shared" si="67"/>
        <v>66.216960000000029</v>
      </c>
      <c r="AS377" s="89">
        <f t="shared" si="63"/>
        <v>0.40416666666715173</v>
      </c>
      <c r="AT377" s="89">
        <f t="shared" si="69"/>
        <v>0.47291666666569654</v>
      </c>
      <c r="AU377" s="89">
        <f t="shared" si="68"/>
        <v>6.8749999998544808E-2</v>
      </c>
    </row>
    <row r="378" spans="1:47" x14ac:dyDescent="0.2">
      <c r="A378" s="9" t="s">
        <v>2075</v>
      </c>
      <c r="B378" s="285">
        <f t="shared" si="64"/>
        <v>3</v>
      </c>
      <c r="C378" s="285"/>
      <c r="D378" s="16">
        <v>39510.13958333333</v>
      </c>
      <c r="E378" s="16">
        <v>39510.768750000003</v>
      </c>
      <c r="F378" s="19" t="s">
        <v>2950</v>
      </c>
      <c r="G378" s="325" t="s">
        <v>2951</v>
      </c>
      <c r="H378" s="9">
        <v>50</v>
      </c>
      <c r="N378" s="8">
        <v>2072</v>
      </c>
      <c r="P378" s="317">
        <v>393</v>
      </c>
      <c r="R378" s="93">
        <v>39510.13958333333</v>
      </c>
      <c r="S378" s="93">
        <v>39510.768750000003</v>
      </c>
      <c r="T378" s="22">
        <v>23.976800000000001</v>
      </c>
      <c r="U378" s="22">
        <v>90.970699999999994</v>
      </c>
      <c r="V378" s="50">
        <f t="shared" si="70"/>
        <v>2071.5955199999999</v>
      </c>
      <c r="W378" s="50"/>
      <c r="X378" s="21">
        <v>39510.105555555558</v>
      </c>
      <c r="Y378" s="21">
        <v>39510.818749999999</v>
      </c>
      <c r="Z378" s="319">
        <v>25.2698</v>
      </c>
      <c r="AA378" s="319">
        <v>90.970699999999994</v>
      </c>
      <c r="AB378" s="320">
        <f t="shared" si="60"/>
        <v>2183.3107199999999</v>
      </c>
      <c r="AD378" s="61">
        <f t="shared" si="61"/>
        <v>111.31071999999995</v>
      </c>
      <c r="AM378" s="9">
        <v>2072</v>
      </c>
      <c r="AN378" s="9">
        <f t="shared" si="62"/>
        <v>2071.5955199999999</v>
      </c>
      <c r="AO378" s="61">
        <f t="shared" si="65"/>
        <v>2183.3107199999999</v>
      </c>
      <c r="AQ378" s="61">
        <f t="shared" si="66"/>
        <v>-0.40448000000014872</v>
      </c>
      <c r="AR378" s="61">
        <f t="shared" si="67"/>
        <v>111.7152000000001</v>
      </c>
      <c r="AS378" s="89">
        <f t="shared" si="63"/>
        <v>0.6291666666729725</v>
      </c>
      <c r="AT378" s="89">
        <f t="shared" si="69"/>
        <v>0.71319444444088731</v>
      </c>
      <c r="AU378" s="89">
        <f t="shared" si="68"/>
        <v>8.4027777767914813E-2</v>
      </c>
    </row>
    <row r="379" spans="1:47" x14ac:dyDescent="0.2">
      <c r="A379" s="9" t="s">
        <v>2075</v>
      </c>
      <c r="B379" s="285">
        <f t="shared" si="64"/>
        <v>3</v>
      </c>
      <c r="C379" s="285"/>
      <c r="D379" s="16">
        <v>39510.869444444441</v>
      </c>
      <c r="E379" s="16">
        <v>39511.583333333336</v>
      </c>
      <c r="F379" s="19" t="s">
        <v>2952</v>
      </c>
      <c r="G379" s="325" t="s">
        <v>2953</v>
      </c>
      <c r="H379" s="9">
        <v>50</v>
      </c>
      <c r="N379" s="8">
        <v>294.99</v>
      </c>
      <c r="P379" s="317">
        <v>486</v>
      </c>
      <c r="R379" s="93">
        <v>39510.869444444441</v>
      </c>
      <c r="S379" s="93">
        <v>39511.583333333336</v>
      </c>
      <c r="T379" s="22">
        <v>3.4142000000000001</v>
      </c>
      <c r="U379" s="22">
        <v>9.8168000000000006</v>
      </c>
      <c r="V379" s="50">
        <f t="shared" si="70"/>
        <v>294.98687999999999</v>
      </c>
      <c r="W379" s="50"/>
      <c r="X379" s="21">
        <v>39510.818749999999</v>
      </c>
      <c r="Y379" s="21">
        <v>39511.663888888892</v>
      </c>
      <c r="Z379" s="319">
        <v>4.2327000000000004</v>
      </c>
      <c r="AA379" s="319">
        <v>11.8209</v>
      </c>
      <c r="AB379" s="320">
        <f t="shared" si="60"/>
        <v>365.70528000000002</v>
      </c>
      <c r="AD379" s="61">
        <f t="shared" si="61"/>
        <v>70.715280000000007</v>
      </c>
      <c r="AM379" s="9">
        <v>294.99</v>
      </c>
      <c r="AN379" s="9">
        <f t="shared" si="62"/>
        <v>294.98687999999999</v>
      </c>
      <c r="AO379" s="61">
        <f t="shared" si="65"/>
        <v>365.70528000000002</v>
      </c>
      <c r="AQ379" s="61">
        <f t="shared" si="66"/>
        <v>-3.1200000000239925E-3</v>
      </c>
      <c r="AR379" s="61">
        <f t="shared" si="67"/>
        <v>70.718400000000031</v>
      </c>
      <c r="AS379" s="89">
        <f t="shared" si="63"/>
        <v>0.71388888889487134</v>
      </c>
      <c r="AT379" s="89">
        <f t="shared" si="69"/>
        <v>0.84513888889341615</v>
      </c>
      <c r="AU379" s="89">
        <f t="shared" si="68"/>
        <v>0.13124999999854481</v>
      </c>
    </row>
    <row r="380" spans="1:47" x14ac:dyDescent="0.2">
      <c r="A380" s="9" t="s">
        <v>2075</v>
      </c>
      <c r="B380" s="285">
        <f t="shared" si="64"/>
        <v>3</v>
      </c>
      <c r="C380" s="285"/>
      <c r="D380" s="16">
        <v>39511.745138888888</v>
      </c>
      <c r="E380" s="16">
        <v>39513.402777777781</v>
      </c>
      <c r="F380" s="19" t="s">
        <v>2954</v>
      </c>
      <c r="G380" s="325" t="s">
        <v>2955</v>
      </c>
      <c r="H380" s="9">
        <v>50</v>
      </c>
      <c r="N380" s="8">
        <v>326</v>
      </c>
      <c r="P380" s="317">
        <v>581</v>
      </c>
      <c r="R380" s="93">
        <v>39511.745138888888</v>
      </c>
      <c r="S380" s="93">
        <v>39513.402777777781</v>
      </c>
      <c r="T380" s="22">
        <v>3.7717000000000001</v>
      </c>
      <c r="U380" s="22">
        <v>3.6699000000000002</v>
      </c>
      <c r="V380" s="50">
        <f t="shared" si="70"/>
        <v>325.87488000000002</v>
      </c>
      <c r="W380" s="50"/>
      <c r="X380" s="21">
        <v>39511.663888888892</v>
      </c>
      <c r="Y380" s="21">
        <v>39513.444444444445</v>
      </c>
      <c r="Z380" s="319">
        <v>4.1242999999999999</v>
      </c>
      <c r="AA380" s="319">
        <v>3.6699000000000002</v>
      </c>
      <c r="AB380" s="320">
        <f t="shared" ref="AB380:AB443" si="71">Z380*60*60*24/1000</f>
        <v>356.33951999999999</v>
      </c>
      <c r="AD380" s="61">
        <f t="shared" si="61"/>
        <v>30.339519999999993</v>
      </c>
      <c r="AM380" s="9">
        <v>326</v>
      </c>
      <c r="AN380" s="9">
        <f t="shared" si="62"/>
        <v>325.87488000000002</v>
      </c>
      <c r="AO380" s="61">
        <f t="shared" si="65"/>
        <v>356.33951999999999</v>
      </c>
      <c r="AQ380" s="61">
        <f t="shared" si="66"/>
        <v>-0.12511999999998125</v>
      </c>
      <c r="AR380" s="61">
        <f t="shared" si="67"/>
        <v>30.464639999999974</v>
      </c>
      <c r="AS380" s="89">
        <f t="shared" si="63"/>
        <v>1.6576388888934162</v>
      </c>
      <c r="AT380" s="89">
        <f t="shared" si="69"/>
        <v>1.7805555555532919</v>
      </c>
      <c r="AU380" s="89">
        <f t="shared" si="68"/>
        <v>0.12291666665987577</v>
      </c>
    </row>
    <row r="381" spans="1:47" x14ac:dyDescent="0.2">
      <c r="A381" s="9" t="s">
        <v>2075</v>
      </c>
      <c r="B381" s="285">
        <f t="shared" si="64"/>
        <v>3</v>
      </c>
      <c r="C381" s="285"/>
      <c r="D381" s="16">
        <v>39513.486111111109</v>
      </c>
      <c r="E381" s="16">
        <v>39514.135416666664</v>
      </c>
      <c r="F381" s="19" t="s">
        <v>2956</v>
      </c>
      <c r="G381" s="325" t="s">
        <v>2957</v>
      </c>
      <c r="H381" s="9">
        <v>50</v>
      </c>
      <c r="N381" s="8">
        <v>203</v>
      </c>
      <c r="P381" s="317">
        <v>553</v>
      </c>
      <c r="R381" s="93">
        <v>39513.486111111109</v>
      </c>
      <c r="S381" s="93">
        <v>39514.135416666664</v>
      </c>
      <c r="T381" s="22">
        <v>2.3441999999999998</v>
      </c>
      <c r="U381" s="22">
        <v>5.18</v>
      </c>
      <c r="V381" s="50">
        <f t="shared" si="70"/>
        <v>202.53887999999998</v>
      </c>
      <c r="W381" s="50"/>
      <c r="X381" s="21">
        <v>39513.444444444445</v>
      </c>
      <c r="Y381" s="21">
        <v>39514.174305555556</v>
      </c>
      <c r="Z381" s="319">
        <v>2.5177999999999998</v>
      </c>
      <c r="AA381" s="319">
        <v>5.18</v>
      </c>
      <c r="AB381" s="320">
        <f t="shared" si="71"/>
        <v>217.53791999999996</v>
      </c>
      <c r="AD381" s="61">
        <f t="shared" si="61"/>
        <v>14.537919999999957</v>
      </c>
      <c r="AM381" s="9">
        <v>203</v>
      </c>
      <c r="AN381" s="9">
        <f t="shared" si="62"/>
        <v>202.53887999999998</v>
      </c>
      <c r="AO381" s="61">
        <f t="shared" si="65"/>
        <v>217.53791999999996</v>
      </c>
      <c r="AQ381" s="61">
        <f t="shared" si="66"/>
        <v>-0.4611200000000224</v>
      </c>
      <c r="AR381" s="61">
        <f t="shared" si="67"/>
        <v>14.999039999999979</v>
      </c>
      <c r="AS381" s="89">
        <f t="shared" si="63"/>
        <v>0.64930555555474712</v>
      </c>
      <c r="AT381" s="89">
        <f t="shared" si="69"/>
        <v>0.72986111111094942</v>
      </c>
      <c r="AU381" s="89">
        <f t="shared" si="68"/>
        <v>8.0555555556202307E-2</v>
      </c>
    </row>
    <row r="382" spans="1:47" x14ac:dyDescent="0.2">
      <c r="A382" s="9" t="s">
        <v>2075</v>
      </c>
      <c r="B382" s="285">
        <f t="shared" si="64"/>
        <v>3</v>
      </c>
      <c r="C382" s="285"/>
      <c r="D382" s="16">
        <v>39514.213888888888</v>
      </c>
      <c r="E382" s="16">
        <v>39515.743055555555</v>
      </c>
      <c r="F382" s="19" t="s">
        <v>2958</v>
      </c>
      <c r="G382" s="325" t="s">
        <v>2959</v>
      </c>
      <c r="H382" s="9">
        <v>50</v>
      </c>
      <c r="N382" s="8">
        <v>214.59</v>
      </c>
      <c r="P382" s="317">
        <v>1870</v>
      </c>
      <c r="R382" s="93">
        <v>39514.213888888888</v>
      </c>
      <c r="S382" s="93">
        <v>39515.743055555555</v>
      </c>
      <c r="T382" s="22">
        <v>2.4836999999999998</v>
      </c>
      <c r="U382" s="22">
        <v>2.3782000000000001</v>
      </c>
      <c r="V382" s="50">
        <f t="shared" si="70"/>
        <v>214.59168</v>
      </c>
      <c r="W382" s="50"/>
      <c r="X382" s="21">
        <v>39514.174305555556</v>
      </c>
      <c r="Y382" s="21">
        <v>39515.845138888886</v>
      </c>
      <c r="Z382" s="319">
        <v>2.6989999999999998</v>
      </c>
      <c r="AA382" s="319">
        <v>2.6473</v>
      </c>
      <c r="AB382" s="320">
        <f t="shared" si="71"/>
        <v>233.19359999999998</v>
      </c>
      <c r="AD382" s="61">
        <f t="shared" si="61"/>
        <v>18.603599999999972</v>
      </c>
      <c r="AM382" s="9">
        <v>214.59</v>
      </c>
      <c r="AN382" s="9">
        <f t="shared" si="62"/>
        <v>214.59168</v>
      </c>
      <c r="AO382" s="61">
        <f t="shared" si="65"/>
        <v>233.19359999999998</v>
      </c>
      <c r="AQ382" s="61">
        <f t="shared" si="66"/>
        <v>1.6799999999932425E-3</v>
      </c>
      <c r="AR382" s="61">
        <f t="shared" si="67"/>
        <v>18.601919999999978</v>
      </c>
      <c r="AS382" s="89">
        <f t="shared" si="63"/>
        <v>1.5291666666671517</v>
      </c>
      <c r="AT382" s="89">
        <f t="shared" si="69"/>
        <v>1.6708333333299379</v>
      </c>
      <c r="AU382" s="89">
        <f t="shared" si="68"/>
        <v>0.14166666666278616</v>
      </c>
    </row>
    <row r="383" spans="1:47" x14ac:dyDescent="0.2">
      <c r="A383" s="9" t="s">
        <v>2075</v>
      </c>
      <c r="B383" s="285">
        <f t="shared" si="64"/>
        <v>3</v>
      </c>
      <c r="C383" s="285"/>
      <c r="D383" s="16">
        <v>39515.947916666664</v>
      </c>
      <c r="E383" s="16">
        <v>39517.378472222219</v>
      </c>
      <c r="F383" s="19" t="s">
        <v>2960</v>
      </c>
      <c r="G383" s="325" t="s">
        <v>2961</v>
      </c>
      <c r="H383" s="9">
        <v>50</v>
      </c>
      <c r="N383" s="8">
        <v>129</v>
      </c>
      <c r="P383" s="317">
        <v>1630</v>
      </c>
      <c r="R383" s="93">
        <v>39515.947916666664</v>
      </c>
      <c r="S383" s="93">
        <v>39517.378472222219</v>
      </c>
      <c r="T383" s="22">
        <v>1.4893000000000001</v>
      </c>
      <c r="U383" s="22">
        <v>1.1393</v>
      </c>
      <c r="V383" s="50">
        <f t="shared" si="70"/>
        <v>128.67552000000001</v>
      </c>
      <c r="W383" s="50"/>
      <c r="X383" s="21">
        <v>39515.845138888886</v>
      </c>
      <c r="Y383" s="21">
        <v>39517.512499999997</v>
      </c>
      <c r="Z383" s="319">
        <v>1.7326999999999999</v>
      </c>
      <c r="AA383" s="319">
        <v>1.1393</v>
      </c>
      <c r="AB383" s="320">
        <f t="shared" si="71"/>
        <v>149.70527999999996</v>
      </c>
      <c r="AD383" s="61">
        <f t="shared" si="61"/>
        <v>20.705279999999959</v>
      </c>
      <c r="AM383" s="9">
        <v>129</v>
      </c>
      <c r="AN383" s="9">
        <f t="shared" si="62"/>
        <v>128.67552000000001</v>
      </c>
      <c r="AO383" s="61">
        <f t="shared" si="65"/>
        <v>149.70527999999996</v>
      </c>
      <c r="AQ383" s="61">
        <f t="shared" si="66"/>
        <v>-0.32447999999999411</v>
      </c>
      <c r="AR383" s="61">
        <f t="shared" si="67"/>
        <v>21.029759999999953</v>
      </c>
      <c r="AS383" s="89">
        <f t="shared" si="63"/>
        <v>1.4305555555547471</v>
      </c>
      <c r="AT383" s="89">
        <f t="shared" si="69"/>
        <v>1.6673611111109494</v>
      </c>
      <c r="AU383" s="89">
        <f t="shared" si="68"/>
        <v>0.23680555555620231</v>
      </c>
    </row>
    <row r="384" spans="1:47" x14ac:dyDescent="0.2">
      <c r="A384" s="9" t="s">
        <v>2075</v>
      </c>
      <c r="B384" s="285">
        <f t="shared" si="64"/>
        <v>3</v>
      </c>
      <c r="C384" s="285"/>
      <c r="D384" s="16">
        <v>39517.647222222222</v>
      </c>
      <c r="E384" s="16">
        <v>39518.823611111111</v>
      </c>
      <c r="F384" s="19" t="s">
        <v>2962</v>
      </c>
      <c r="G384" s="325" t="s">
        <v>2963</v>
      </c>
      <c r="H384" s="9">
        <v>50</v>
      </c>
      <c r="N384" s="8">
        <v>205.24</v>
      </c>
      <c r="P384" s="317">
        <v>1360</v>
      </c>
      <c r="R384" s="93">
        <v>39517.647222222222</v>
      </c>
      <c r="S384" s="93">
        <v>39518.823611111111</v>
      </c>
      <c r="T384" s="22">
        <v>2.3755000000000002</v>
      </c>
      <c r="U384" s="22">
        <v>7.5084999999999997</v>
      </c>
      <c r="V384" s="50">
        <f t="shared" si="70"/>
        <v>205.24319999999997</v>
      </c>
      <c r="W384" s="50"/>
      <c r="X384" s="21">
        <v>39517.512499999997</v>
      </c>
      <c r="Y384" s="21">
        <v>39518.84375</v>
      </c>
      <c r="Z384" s="319">
        <v>2.6404999999999998</v>
      </c>
      <c r="AA384" s="319">
        <v>7.5084999999999997</v>
      </c>
      <c r="AB384" s="320">
        <f t="shared" si="71"/>
        <v>228.13919999999999</v>
      </c>
      <c r="AD384" s="61">
        <f t="shared" si="61"/>
        <v>22.899199999999979</v>
      </c>
      <c r="AM384" s="9">
        <v>205.24</v>
      </c>
      <c r="AN384" s="9">
        <f t="shared" si="62"/>
        <v>205.24319999999997</v>
      </c>
      <c r="AO384" s="61">
        <f t="shared" si="65"/>
        <v>228.13919999999999</v>
      </c>
      <c r="AQ384" s="61">
        <f t="shared" si="66"/>
        <v>3.1999999999641204E-3</v>
      </c>
      <c r="AR384" s="61">
        <f t="shared" si="67"/>
        <v>22.896000000000015</v>
      </c>
      <c r="AS384" s="89">
        <f t="shared" si="63"/>
        <v>1.1763888888890506</v>
      </c>
      <c r="AT384" s="89">
        <f t="shared" si="69"/>
        <v>1.3312500000029104</v>
      </c>
      <c r="AU384" s="89">
        <f t="shared" si="68"/>
        <v>0.15486111111385981</v>
      </c>
    </row>
    <row r="385" spans="1:47" x14ac:dyDescent="0.2">
      <c r="A385" s="9" t="s">
        <v>2075</v>
      </c>
      <c r="B385" s="285">
        <f t="shared" si="64"/>
        <v>3</v>
      </c>
      <c r="C385" s="285"/>
      <c r="D385" s="16">
        <v>39518.863888888889</v>
      </c>
      <c r="E385" s="16">
        <v>39520.474305555559</v>
      </c>
      <c r="F385" s="19" t="s">
        <v>2964</v>
      </c>
      <c r="G385" s="325" t="s">
        <v>2965</v>
      </c>
      <c r="H385" s="9">
        <v>50</v>
      </c>
      <c r="N385" s="8">
        <v>934</v>
      </c>
      <c r="P385" s="317">
        <v>406</v>
      </c>
      <c r="R385" s="93">
        <v>39518.863888888889</v>
      </c>
      <c r="S385" s="93">
        <v>39520.474305555559</v>
      </c>
      <c r="T385" s="22">
        <v>10.813000000000001</v>
      </c>
      <c r="U385" s="22">
        <v>19.259499999999999</v>
      </c>
      <c r="V385" s="50">
        <f t="shared" si="70"/>
        <v>934.24320000000012</v>
      </c>
      <c r="W385" s="50"/>
      <c r="X385" s="21">
        <v>39518.84375</v>
      </c>
      <c r="Y385" s="21">
        <v>39520.494444444441</v>
      </c>
      <c r="Z385" s="319">
        <v>11.265000000000001</v>
      </c>
      <c r="AA385" s="319">
        <v>20.470300000000002</v>
      </c>
      <c r="AB385" s="320">
        <f t="shared" si="71"/>
        <v>973.29600000000028</v>
      </c>
      <c r="AD385" s="61">
        <f t="shared" si="61"/>
        <v>39.296000000000276</v>
      </c>
      <c r="AM385" s="9">
        <v>934</v>
      </c>
      <c r="AN385" s="9">
        <f t="shared" si="62"/>
        <v>934.24320000000012</v>
      </c>
      <c r="AO385" s="61">
        <f t="shared" si="65"/>
        <v>973.29600000000028</v>
      </c>
      <c r="AQ385" s="61">
        <f t="shared" si="66"/>
        <v>0.24320000000011532</v>
      </c>
      <c r="AR385" s="61">
        <f t="shared" si="67"/>
        <v>39.052800000000161</v>
      </c>
      <c r="AS385" s="89">
        <f t="shared" si="63"/>
        <v>1.6104166666700621</v>
      </c>
      <c r="AT385" s="89">
        <f t="shared" si="69"/>
        <v>1.6506944444408873</v>
      </c>
      <c r="AU385" s="89">
        <f t="shared" si="68"/>
        <v>4.0277777770825196E-2</v>
      </c>
    </row>
    <row r="386" spans="1:47" x14ac:dyDescent="0.2">
      <c r="A386" s="9" t="s">
        <v>2075</v>
      </c>
      <c r="B386" s="285">
        <f t="shared" si="64"/>
        <v>3</v>
      </c>
      <c r="C386" s="285"/>
      <c r="D386" s="16">
        <v>39520.51458333333</v>
      </c>
      <c r="E386" s="16">
        <v>39522.379166666666</v>
      </c>
      <c r="F386" s="19" t="s">
        <v>2966</v>
      </c>
      <c r="G386" s="325" t="s">
        <v>2967</v>
      </c>
      <c r="H386" s="9">
        <v>50</v>
      </c>
      <c r="N386" s="8">
        <v>4756</v>
      </c>
      <c r="P386" s="317">
        <v>195</v>
      </c>
      <c r="R386" s="93">
        <v>39520.51458333333</v>
      </c>
      <c r="S386" s="93">
        <v>39522.379166666666</v>
      </c>
      <c r="T386" s="22">
        <v>55.0456</v>
      </c>
      <c r="U386" s="22">
        <v>89.216399999999993</v>
      </c>
      <c r="V386" s="50">
        <f t="shared" si="70"/>
        <v>4755.93984</v>
      </c>
      <c r="W386" s="50"/>
      <c r="X386" s="21">
        <v>39520.494444444441</v>
      </c>
      <c r="Y386" s="21">
        <v>39522.686111111114</v>
      </c>
      <c r="Z386" s="319">
        <v>57.785200000000003</v>
      </c>
      <c r="AA386" s="319">
        <v>89.216399999999993</v>
      </c>
      <c r="AB386" s="320">
        <f t="shared" si="71"/>
        <v>4992.6412799999998</v>
      </c>
      <c r="AD386" s="61">
        <f t="shared" si="61"/>
        <v>236.64127999999982</v>
      </c>
      <c r="AM386" s="9">
        <v>4756</v>
      </c>
      <c r="AN386" s="9">
        <f t="shared" si="62"/>
        <v>4755.93984</v>
      </c>
      <c r="AO386" s="61">
        <f t="shared" si="65"/>
        <v>4992.6412799999998</v>
      </c>
      <c r="AQ386" s="61">
        <f t="shared" si="66"/>
        <v>-6.0159999999996217E-2</v>
      </c>
      <c r="AR386" s="61">
        <f t="shared" si="67"/>
        <v>236.70143999999982</v>
      </c>
      <c r="AS386" s="89">
        <f t="shared" si="63"/>
        <v>1.8645833333357587</v>
      </c>
      <c r="AT386" s="89">
        <f t="shared" si="69"/>
        <v>2.1916666666729725</v>
      </c>
      <c r="AU386" s="89">
        <f t="shared" si="68"/>
        <v>0.32708333333721384</v>
      </c>
    </row>
    <row r="387" spans="1:47" x14ac:dyDescent="0.2">
      <c r="A387" s="9" t="s">
        <v>2075</v>
      </c>
      <c r="B387" s="285">
        <f t="shared" si="64"/>
        <v>3</v>
      </c>
      <c r="C387" s="285"/>
      <c r="D387" s="16">
        <v>39522.993055555555</v>
      </c>
      <c r="E387" s="16">
        <v>39525.493750000001</v>
      </c>
      <c r="F387" s="19" t="s">
        <v>2968</v>
      </c>
      <c r="G387" s="325" t="s">
        <v>2969</v>
      </c>
      <c r="H387" s="9">
        <v>50</v>
      </c>
      <c r="N387" s="8">
        <v>1225.49</v>
      </c>
      <c r="P387" s="317">
        <v>460</v>
      </c>
      <c r="R387" s="93">
        <v>39522.993055555555</v>
      </c>
      <c r="S387" s="93">
        <v>39525.493750000001</v>
      </c>
      <c r="T387" s="22">
        <v>14.1839</v>
      </c>
      <c r="U387" s="22">
        <v>18.532800000000002</v>
      </c>
      <c r="V387" s="50">
        <f t="shared" si="70"/>
        <v>1225.4889599999999</v>
      </c>
      <c r="W387" s="50"/>
      <c r="X387" s="21">
        <v>39522.686111111114</v>
      </c>
      <c r="Y387" s="21">
        <v>39525.543055555558</v>
      </c>
      <c r="Z387" s="319">
        <v>17.336200000000002</v>
      </c>
      <c r="AA387" s="319">
        <v>18.532800000000002</v>
      </c>
      <c r="AB387" s="320">
        <f t="shared" si="71"/>
        <v>1497.8476799999999</v>
      </c>
      <c r="AD387" s="61">
        <f t="shared" si="61"/>
        <v>272.35767999999985</v>
      </c>
      <c r="AM387" s="9">
        <v>1225.49</v>
      </c>
      <c r="AN387" s="9">
        <f t="shared" si="62"/>
        <v>1225.4889599999999</v>
      </c>
      <c r="AO387" s="61">
        <f t="shared" si="65"/>
        <v>1497.8476799999999</v>
      </c>
      <c r="AQ387" s="61">
        <f t="shared" si="66"/>
        <v>-1.0400000001027365E-3</v>
      </c>
      <c r="AR387" s="61">
        <f t="shared" si="67"/>
        <v>272.35871999999995</v>
      </c>
      <c r="AS387" s="89">
        <f t="shared" si="63"/>
        <v>2.5006944444467081</v>
      </c>
      <c r="AT387" s="89">
        <f t="shared" si="69"/>
        <v>2.8569444444437977</v>
      </c>
      <c r="AU387" s="89">
        <f t="shared" si="68"/>
        <v>0.35624999999708962</v>
      </c>
    </row>
    <row r="388" spans="1:47" x14ac:dyDescent="0.2">
      <c r="A388" s="9" t="s">
        <v>2075</v>
      </c>
      <c r="B388" s="285">
        <f t="shared" si="64"/>
        <v>3</v>
      </c>
      <c r="C388" s="285"/>
      <c r="D388" s="16">
        <v>39525.592361111114</v>
      </c>
      <c r="E388" s="16">
        <v>39527.753472222219</v>
      </c>
      <c r="F388" s="19" t="s">
        <v>2970</v>
      </c>
      <c r="G388" s="325" t="s">
        <v>2971</v>
      </c>
      <c r="H388" s="9">
        <v>50</v>
      </c>
      <c r="N388" s="8">
        <v>1200</v>
      </c>
      <c r="P388" s="317">
        <v>354</v>
      </c>
      <c r="R388" s="93">
        <v>39525.592361111114</v>
      </c>
      <c r="S388" s="93">
        <v>39527.753472222219</v>
      </c>
      <c r="T388" s="22">
        <v>13.890499999999999</v>
      </c>
      <c r="U388" s="22">
        <v>12.1759</v>
      </c>
      <c r="V388" s="50">
        <f t="shared" si="70"/>
        <v>1200.1391999999998</v>
      </c>
      <c r="W388" s="50"/>
      <c r="X388" s="21">
        <v>39525.543055555558</v>
      </c>
      <c r="Y388" s="21">
        <v>39527.816666666666</v>
      </c>
      <c r="Z388" s="319">
        <v>14.6364</v>
      </c>
      <c r="AA388" s="319">
        <v>12.1759</v>
      </c>
      <c r="AB388" s="320">
        <f t="shared" si="71"/>
        <v>1264.5849599999999</v>
      </c>
      <c r="AD388" s="61">
        <f t="shared" si="61"/>
        <v>64.58495999999991</v>
      </c>
      <c r="AM388" s="9">
        <v>1200</v>
      </c>
      <c r="AN388" s="9">
        <f t="shared" si="62"/>
        <v>1200.1391999999998</v>
      </c>
      <c r="AO388" s="61">
        <f t="shared" si="65"/>
        <v>1264.5849599999999</v>
      </c>
      <c r="AQ388" s="61">
        <f t="shared" si="66"/>
        <v>0.13919999999984611</v>
      </c>
      <c r="AR388" s="61">
        <f t="shared" si="67"/>
        <v>64.445760000000064</v>
      </c>
      <c r="AS388" s="89">
        <f t="shared" si="63"/>
        <v>2.1611111111051287</v>
      </c>
      <c r="AT388" s="89">
        <f t="shared" si="69"/>
        <v>2.273611111108039</v>
      </c>
      <c r="AU388" s="89">
        <f t="shared" si="68"/>
        <v>0.11250000000291038</v>
      </c>
    </row>
    <row r="389" spans="1:47" x14ac:dyDescent="0.2">
      <c r="A389" s="9" t="s">
        <v>2075</v>
      </c>
      <c r="B389" s="285">
        <f t="shared" si="64"/>
        <v>3</v>
      </c>
      <c r="C389" s="285"/>
      <c r="D389" s="16">
        <v>39527.879861111112</v>
      </c>
      <c r="E389" s="16">
        <v>39528.412499999999</v>
      </c>
      <c r="F389" s="19" t="s">
        <v>2972</v>
      </c>
      <c r="G389" s="325" t="s">
        <v>2973</v>
      </c>
      <c r="H389" s="9">
        <v>50</v>
      </c>
      <c r="N389" s="8">
        <v>164.8</v>
      </c>
      <c r="P389" s="317">
        <v>704</v>
      </c>
      <c r="R389" s="93">
        <v>39527.879861111112</v>
      </c>
      <c r="S389" s="93">
        <v>39528.412499999999</v>
      </c>
      <c r="T389" s="22">
        <v>1.9077999999999999</v>
      </c>
      <c r="U389" s="22">
        <v>4.9444999999999997</v>
      </c>
      <c r="V389" s="50">
        <f t="shared" si="70"/>
        <v>164.83391999999998</v>
      </c>
      <c r="W389" s="50"/>
      <c r="X389" s="21">
        <v>39527.816666666666</v>
      </c>
      <c r="Y389" s="21">
        <v>39528.497916666667</v>
      </c>
      <c r="Z389" s="319">
        <v>2.5718999999999999</v>
      </c>
      <c r="AA389" s="319">
        <v>5.6657000000000002</v>
      </c>
      <c r="AB389" s="320">
        <f t="shared" si="71"/>
        <v>222.21216000000001</v>
      </c>
      <c r="AD389" s="61">
        <f t="shared" si="61"/>
        <v>57.41216</v>
      </c>
      <c r="AM389" s="9">
        <v>164.8</v>
      </c>
      <c r="AN389" s="9">
        <f t="shared" si="62"/>
        <v>164.83391999999998</v>
      </c>
      <c r="AO389" s="61">
        <f t="shared" si="65"/>
        <v>222.21216000000001</v>
      </c>
      <c r="AQ389" s="61">
        <f t="shared" si="66"/>
        <v>3.3919999999966421E-2</v>
      </c>
      <c r="AR389" s="61">
        <f t="shared" si="67"/>
        <v>57.378240000000034</v>
      </c>
      <c r="AS389" s="89">
        <f t="shared" si="63"/>
        <v>0.53263888888614019</v>
      </c>
      <c r="AT389" s="89">
        <f t="shared" si="69"/>
        <v>0.68125000000145519</v>
      </c>
      <c r="AU389" s="89">
        <f t="shared" si="68"/>
        <v>0.148611111115315</v>
      </c>
    </row>
    <row r="390" spans="1:47" x14ac:dyDescent="0.2">
      <c r="A390" s="9" t="s">
        <v>2075</v>
      </c>
      <c r="B390" s="285">
        <f t="shared" si="64"/>
        <v>3</v>
      </c>
      <c r="C390" s="285"/>
      <c r="D390" s="16">
        <v>39528.584027777775</v>
      </c>
      <c r="E390" s="16">
        <v>39529.216666666667</v>
      </c>
      <c r="F390" s="19" t="s">
        <v>2974</v>
      </c>
      <c r="G390" s="325" t="s">
        <v>2975</v>
      </c>
      <c r="H390" s="9">
        <v>50</v>
      </c>
      <c r="N390" s="8">
        <v>157</v>
      </c>
      <c r="P390" s="317">
        <v>934</v>
      </c>
      <c r="R390" s="93">
        <v>39528.584027777775</v>
      </c>
      <c r="S390" s="93">
        <v>39529.216666666667</v>
      </c>
      <c r="T390" s="22">
        <v>1.8129999999999999</v>
      </c>
      <c r="U390" s="22">
        <v>3.48</v>
      </c>
      <c r="V390" s="50">
        <f t="shared" si="70"/>
        <v>156.64320000000001</v>
      </c>
      <c r="W390" s="50"/>
      <c r="X390" s="21">
        <v>39528.497916666667</v>
      </c>
      <c r="Y390" s="21">
        <v>39529.32708333333</v>
      </c>
      <c r="Z390" s="319">
        <v>2.4011</v>
      </c>
      <c r="AA390" s="319">
        <v>3.6699000000000002</v>
      </c>
      <c r="AB390" s="320">
        <f t="shared" si="71"/>
        <v>207.45504000000003</v>
      </c>
      <c r="AD390" s="61">
        <f t="shared" ref="AD390:AD453" si="72">AB390-N390</f>
        <v>50.455040000000025</v>
      </c>
      <c r="AM390" s="9">
        <v>157</v>
      </c>
      <c r="AN390" s="9">
        <f t="shared" ref="AN390:AN453" si="73">V390</f>
        <v>156.64320000000001</v>
      </c>
      <c r="AO390" s="61">
        <f t="shared" si="65"/>
        <v>207.45504000000003</v>
      </c>
      <c r="AQ390" s="61">
        <f t="shared" si="66"/>
        <v>-0.35679999999999268</v>
      </c>
      <c r="AR390" s="61">
        <f t="shared" si="67"/>
        <v>50.811840000000018</v>
      </c>
      <c r="AS390" s="89">
        <f t="shared" ref="AS390:AS453" si="74">S390-R390</f>
        <v>0.63263888889196096</v>
      </c>
      <c r="AT390" s="89">
        <f t="shared" si="69"/>
        <v>0.82916666666278616</v>
      </c>
      <c r="AU390" s="89">
        <f t="shared" si="68"/>
        <v>0.1965277777708252</v>
      </c>
    </row>
    <row r="391" spans="1:47" x14ac:dyDescent="0.2">
      <c r="A391" s="9" t="s">
        <v>2075</v>
      </c>
      <c r="B391" s="285">
        <f t="shared" ref="B391:B454" si="75">MONTH(D391)</f>
        <v>3</v>
      </c>
      <c r="C391" s="285"/>
      <c r="D391" s="16">
        <v>39529.438194444447</v>
      </c>
      <c r="E391" s="16"/>
      <c r="F391" s="19" t="s">
        <v>2976</v>
      </c>
      <c r="G391" s="325" t="s">
        <v>2977</v>
      </c>
      <c r="H391" s="9">
        <v>50</v>
      </c>
      <c r="L391" s="9">
        <v>3.7</v>
      </c>
      <c r="P391" s="317">
        <v>9300</v>
      </c>
      <c r="R391" s="93">
        <v>39529.438194444447</v>
      </c>
      <c r="S391" s="93"/>
      <c r="T391" s="22"/>
      <c r="U391" s="22"/>
      <c r="V391" s="50">
        <f t="shared" si="70"/>
        <v>0</v>
      </c>
      <c r="W391" s="50"/>
      <c r="X391" s="21">
        <v>39529.32708333333</v>
      </c>
      <c r="Y391" s="21">
        <v>39529.55972222222</v>
      </c>
      <c r="Z391" s="319">
        <v>0.98040000000000005</v>
      </c>
      <c r="AA391" s="319">
        <v>8.0633999999999997</v>
      </c>
      <c r="AB391" s="320">
        <f t="shared" si="71"/>
        <v>84.70656000000001</v>
      </c>
      <c r="AD391" s="61">
        <f t="shared" si="72"/>
        <v>84.70656000000001</v>
      </c>
      <c r="AN391" s="9">
        <f t="shared" si="73"/>
        <v>0</v>
      </c>
      <c r="AO391" s="61">
        <f t="shared" ref="AO391:AO454" si="76">AB391</f>
        <v>84.70656000000001</v>
      </c>
      <c r="AQ391" s="61">
        <f t="shared" ref="AQ391:AQ411" si="77">AN391-AM391</f>
        <v>0</v>
      </c>
      <c r="AR391" s="61">
        <f t="shared" ref="AR391:AR454" si="78">AO391-AN391</f>
        <v>84.70656000000001</v>
      </c>
      <c r="AS391" s="89">
        <f t="shared" si="74"/>
        <v>-39529.438194444447</v>
      </c>
      <c r="AT391" s="89">
        <f t="shared" si="69"/>
        <v>0.23263888889050577</v>
      </c>
      <c r="AU391" s="89">
        <f t="shared" ref="AU391:AU454" si="79">AT391-AS391</f>
        <v>39529.670833333337</v>
      </c>
    </row>
    <row r="392" spans="1:47" x14ac:dyDescent="0.2">
      <c r="A392" s="9" t="s">
        <v>2075</v>
      </c>
      <c r="B392" s="285">
        <f t="shared" si="75"/>
        <v>3</v>
      </c>
      <c r="C392" s="285"/>
      <c r="D392" s="16">
        <v>39529.681944444441</v>
      </c>
      <c r="E392" s="16">
        <v>39531.512499999997</v>
      </c>
      <c r="F392" s="19" t="s">
        <v>2978</v>
      </c>
      <c r="G392" s="325" t="s">
        <v>2979</v>
      </c>
      <c r="H392" s="9">
        <v>50</v>
      </c>
      <c r="N392" s="8">
        <v>612</v>
      </c>
      <c r="P392" s="317">
        <v>567</v>
      </c>
      <c r="R392" s="93">
        <v>39529.681944444441</v>
      </c>
      <c r="S392" s="93">
        <v>39531.512499999997</v>
      </c>
      <c r="T392" s="22">
        <v>7.0829000000000004</v>
      </c>
      <c r="U392" s="22">
        <v>6.9650999999999996</v>
      </c>
      <c r="V392" s="50">
        <f t="shared" si="70"/>
        <v>611.96256000000005</v>
      </c>
      <c r="W392" s="50"/>
      <c r="X392" s="21">
        <v>39529.55972222222</v>
      </c>
      <c r="Y392" s="21">
        <v>39531.648611111108</v>
      </c>
      <c r="Z392" s="319">
        <v>8.4448000000000008</v>
      </c>
      <c r="AA392" s="319">
        <v>8.35</v>
      </c>
      <c r="AB392" s="320">
        <f t="shared" si="71"/>
        <v>729.63072000000011</v>
      </c>
      <c r="AD392" s="61">
        <f t="shared" si="72"/>
        <v>117.63072000000011</v>
      </c>
      <c r="AM392" s="9">
        <v>612</v>
      </c>
      <c r="AN392" s="9">
        <f t="shared" si="73"/>
        <v>611.96256000000005</v>
      </c>
      <c r="AO392" s="61">
        <f t="shared" si="76"/>
        <v>729.63072000000011</v>
      </c>
      <c r="AQ392" s="61">
        <f t="shared" si="77"/>
        <v>-3.7439999999946849E-2</v>
      </c>
      <c r="AR392" s="61">
        <f t="shared" si="78"/>
        <v>117.66816000000006</v>
      </c>
      <c r="AS392" s="89">
        <f t="shared" si="74"/>
        <v>1.8305555555562023</v>
      </c>
      <c r="AT392" s="89">
        <f t="shared" ref="AT392:AT455" si="80">Y392-X392</f>
        <v>2.0888888888875954</v>
      </c>
      <c r="AU392" s="89">
        <f t="shared" si="79"/>
        <v>0.25833333333139308</v>
      </c>
    </row>
    <row r="393" spans="1:47" x14ac:dyDescent="0.2">
      <c r="A393" s="9" t="s">
        <v>2075</v>
      </c>
      <c r="B393" s="285">
        <f t="shared" si="75"/>
        <v>3</v>
      </c>
      <c r="C393" s="285"/>
      <c r="D393" s="16">
        <v>39531.785416666666</v>
      </c>
      <c r="E393" s="16">
        <v>39532.593055555553</v>
      </c>
      <c r="F393" s="19" t="s">
        <v>2980</v>
      </c>
      <c r="G393" s="325" t="s">
        <v>2981</v>
      </c>
      <c r="H393" s="9">
        <v>50</v>
      </c>
      <c r="N393" s="8">
        <v>258</v>
      </c>
      <c r="P393" s="317">
        <v>585</v>
      </c>
      <c r="R393" s="93">
        <v>39531.785416666666</v>
      </c>
      <c r="S393" s="93">
        <v>39532.593055555553</v>
      </c>
      <c r="T393" s="22">
        <v>2.9845999999999999</v>
      </c>
      <c r="U393" s="22">
        <v>11.8209</v>
      </c>
      <c r="V393" s="50">
        <f t="shared" si="70"/>
        <v>257.86944</v>
      </c>
      <c r="W393" s="50"/>
      <c r="X393" s="21">
        <v>39531.648611111108</v>
      </c>
      <c r="Y393" s="21">
        <v>39532.621527777781</v>
      </c>
      <c r="Z393" s="319">
        <v>4.0152000000000001</v>
      </c>
      <c r="AA393" s="319">
        <v>17.82</v>
      </c>
      <c r="AB393" s="320">
        <f t="shared" si="71"/>
        <v>346.91328000000004</v>
      </c>
      <c r="AD393" s="61">
        <f t="shared" si="72"/>
        <v>88.913280000000043</v>
      </c>
      <c r="AM393" s="9">
        <v>258</v>
      </c>
      <c r="AN393" s="9">
        <f t="shared" si="73"/>
        <v>257.86944</v>
      </c>
      <c r="AO393" s="61">
        <f t="shared" si="76"/>
        <v>346.91328000000004</v>
      </c>
      <c r="AQ393" s="61">
        <f t="shared" si="77"/>
        <v>-0.13056000000000267</v>
      </c>
      <c r="AR393" s="61">
        <f t="shared" si="78"/>
        <v>89.043840000000046</v>
      </c>
      <c r="AS393" s="89">
        <f t="shared" si="74"/>
        <v>0.80763888888759539</v>
      </c>
      <c r="AT393" s="89">
        <f t="shared" si="80"/>
        <v>0.9729166666729725</v>
      </c>
      <c r="AU393" s="89">
        <f t="shared" si="79"/>
        <v>0.16527777778537711</v>
      </c>
    </row>
    <row r="394" spans="1:47" x14ac:dyDescent="0.2">
      <c r="A394" s="9" t="s">
        <v>2075</v>
      </c>
      <c r="B394" s="285">
        <f t="shared" si="75"/>
        <v>3</v>
      </c>
      <c r="C394" s="285"/>
      <c r="D394" s="16">
        <v>39532.65</v>
      </c>
      <c r="E394" s="16">
        <v>39533.544444444444</v>
      </c>
      <c r="F394" s="19" t="s">
        <v>1</v>
      </c>
      <c r="G394" s="325" t="s">
        <v>2</v>
      </c>
      <c r="H394" s="9">
        <v>50</v>
      </c>
      <c r="N394" s="8">
        <v>1633</v>
      </c>
      <c r="P394" s="317">
        <v>197</v>
      </c>
      <c r="R394" s="93">
        <v>39532.65</v>
      </c>
      <c r="S394" s="93">
        <v>39533.544444444444</v>
      </c>
      <c r="T394" s="22">
        <v>18.8994</v>
      </c>
      <c r="U394" s="22">
        <v>44.127899999999997</v>
      </c>
      <c r="V394" s="50">
        <f t="shared" si="70"/>
        <v>1632.90816</v>
      </c>
      <c r="W394" s="50"/>
      <c r="X394" s="21">
        <v>39532.621527777781</v>
      </c>
      <c r="Y394" s="21">
        <v>39533.588194444441</v>
      </c>
      <c r="Z394" s="319">
        <v>20.463100000000001</v>
      </c>
      <c r="AA394" s="319">
        <v>44.127899999999997</v>
      </c>
      <c r="AB394" s="320">
        <f t="shared" si="71"/>
        <v>1768.0118400000001</v>
      </c>
      <c r="AD394" s="61">
        <f t="shared" si="72"/>
        <v>135.01184000000012</v>
      </c>
      <c r="AM394" s="9">
        <v>1633</v>
      </c>
      <c r="AN394" s="9">
        <f t="shared" si="73"/>
        <v>1632.90816</v>
      </c>
      <c r="AO394" s="61">
        <f t="shared" si="76"/>
        <v>1768.0118400000001</v>
      </c>
      <c r="AQ394" s="61">
        <f t="shared" si="77"/>
        <v>-9.1840000000047439E-2</v>
      </c>
      <c r="AR394" s="61">
        <f t="shared" si="78"/>
        <v>135.10368000000017</v>
      </c>
      <c r="AS394" s="89">
        <f t="shared" si="74"/>
        <v>0.8944444444423425</v>
      </c>
      <c r="AT394" s="89">
        <f t="shared" si="80"/>
        <v>0.96666666665987577</v>
      </c>
      <c r="AU394" s="89">
        <f t="shared" si="79"/>
        <v>7.2222222217533272E-2</v>
      </c>
    </row>
    <row r="395" spans="1:47" x14ac:dyDescent="0.2">
      <c r="A395" s="9" t="s">
        <v>2075</v>
      </c>
      <c r="B395" s="285">
        <f t="shared" si="75"/>
        <v>3</v>
      </c>
      <c r="C395" s="285"/>
      <c r="D395" s="16">
        <v>39533.631944444445</v>
      </c>
      <c r="E395" s="16">
        <v>39534.388888888891</v>
      </c>
      <c r="F395" s="19" t="s">
        <v>5</v>
      </c>
      <c r="G395" s="325" t="s">
        <v>6</v>
      </c>
      <c r="H395" s="9">
        <v>50</v>
      </c>
      <c r="N395" s="8">
        <v>1044</v>
      </c>
      <c r="P395" s="317">
        <v>171</v>
      </c>
      <c r="R395" s="93">
        <v>39533.631944444445</v>
      </c>
      <c r="S395" s="93">
        <v>39534.388888888891</v>
      </c>
      <c r="T395" s="22">
        <v>12.0787</v>
      </c>
      <c r="U395" s="22">
        <v>26.064800000000002</v>
      </c>
      <c r="V395" s="50">
        <f t="shared" si="70"/>
        <v>1043.59968</v>
      </c>
      <c r="W395" s="50"/>
      <c r="X395" s="21">
        <v>39533.588194444441</v>
      </c>
      <c r="Y395" s="21">
        <v>39534.50277777778</v>
      </c>
      <c r="Z395" s="319">
        <v>14.1754</v>
      </c>
      <c r="AA395" s="319">
        <v>26.064800000000002</v>
      </c>
      <c r="AB395" s="320">
        <f t="shared" si="71"/>
        <v>1224.7545600000001</v>
      </c>
      <c r="AD395" s="61">
        <f t="shared" si="72"/>
        <v>180.75456000000008</v>
      </c>
      <c r="AM395" s="9">
        <v>1044</v>
      </c>
      <c r="AN395" s="9">
        <f t="shared" si="73"/>
        <v>1043.59968</v>
      </c>
      <c r="AO395" s="61">
        <f t="shared" si="76"/>
        <v>1224.7545600000001</v>
      </c>
      <c r="AQ395" s="61">
        <f t="shared" si="77"/>
        <v>-0.40031999999996515</v>
      </c>
      <c r="AR395" s="61">
        <f t="shared" si="78"/>
        <v>181.15488000000005</v>
      </c>
      <c r="AS395" s="89">
        <f t="shared" si="74"/>
        <v>0.75694444444525288</v>
      </c>
      <c r="AT395" s="89">
        <f t="shared" si="80"/>
        <v>0.91458333333866904</v>
      </c>
      <c r="AU395" s="89">
        <f t="shared" si="79"/>
        <v>0.15763888889341615</v>
      </c>
    </row>
    <row r="396" spans="1:47" x14ac:dyDescent="0.2">
      <c r="A396" s="9" t="s">
        <v>2075</v>
      </c>
      <c r="B396" s="285">
        <f t="shared" si="75"/>
        <v>3</v>
      </c>
      <c r="C396" s="285"/>
      <c r="D396" s="16">
        <v>39534.617361111108</v>
      </c>
      <c r="E396" s="16">
        <v>39537.138194444444</v>
      </c>
      <c r="F396" s="19" t="s">
        <v>9</v>
      </c>
      <c r="G396" s="325" t="s">
        <v>10</v>
      </c>
      <c r="H396" s="9">
        <v>50</v>
      </c>
      <c r="N396" s="8">
        <v>1230</v>
      </c>
      <c r="P396" s="317">
        <v>618</v>
      </c>
      <c r="R396" s="93">
        <v>39534.617361111108</v>
      </c>
      <c r="S396" s="93">
        <v>39537.138194444444</v>
      </c>
      <c r="T396" s="22">
        <v>14.235900000000001</v>
      </c>
      <c r="U396" s="22">
        <v>9.8168000000000006</v>
      </c>
      <c r="V396" s="50">
        <f t="shared" si="70"/>
        <v>1229.9817600000001</v>
      </c>
      <c r="W396" s="50"/>
      <c r="X396" s="21">
        <v>39534.50277777778</v>
      </c>
      <c r="Y396" s="21">
        <v>39537.436805555553</v>
      </c>
      <c r="Z396" s="319">
        <v>16.177499999999998</v>
      </c>
      <c r="AA396" s="319">
        <v>9.8168000000000006</v>
      </c>
      <c r="AB396" s="320">
        <f t="shared" si="71"/>
        <v>1397.7359999999999</v>
      </c>
      <c r="AD396" s="61">
        <f t="shared" si="72"/>
        <v>167.73599999999988</v>
      </c>
      <c r="AM396" s="9">
        <v>1230</v>
      </c>
      <c r="AN396" s="9">
        <f t="shared" si="73"/>
        <v>1229.9817600000001</v>
      </c>
      <c r="AO396" s="61">
        <f t="shared" si="76"/>
        <v>1397.7359999999999</v>
      </c>
      <c r="AQ396" s="61">
        <f t="shared" si="77"/>
        <v>-1.8239999999877909E-2</v>
      </c>
      <c r="AR396" s="61">
        <f t="shared" si="78"/>
        <v>167.75423999999975</v>
      </c>
      <c r="AS396" s="89">
        <f t="shared" si="74"/>
        <v>2.5208333333357587</v>
      </c>
      <c r="AT396" s="89">
        <f t="shared" si="80"/>
        <v>2.9340277777737356</v>
      </c>
      <c r="AU396" s="89">
        <f t="shared" si="79"/>
        <v>0.41319444443797693</v>
      </c>
    </row>
    <row r="397" spans="1:47" x14ac:dyDescent="0.2">
      <c r="A397" s="9" t="s">
        <v>2075</v>
      </c>
      <c r="B397" s="285">
        <f t="shared" si="75"/>
        <v>3</v>
      </c>
      <c r="C397" s="285"/>
      <c r="D397" s="16">
        <v>39537.73541666667</v>
      </c>
      <c r="E397" s="16">
        <v>39539.320833333331</v>
      </c>
      <c r="F397" s="19" t="s">
        <v>11</v>
      </c>
      <c r="G397" s="325" t="s">
        <v>12</v>
      </c>
      <c r="H397" s="9">
        <v>50</v>
      </c>
      <c r="N397" s="8">
        <v>4303</v>
      </c>
      <c r="P397" s="317">
        <v>149</v>
      </c>
      <c r="R397" s="93">
        <v>39537.73541666667</v>
      </c>
      <c r="S397" s="93">
        <v>39539.320833333331</v>
      </c>
      <c r="T397" s="22">
        <v>49.808900000000001</v>
      </c>
      <c r="U397" s="22">
        <v>118.8099</v>
      </c>
      <c r="V397" s="50">
        <f t="shared" si="70"/>
        <v>4303.4889599999997</v>
      </c>
      <c r="W397" s="50"/>
      <c r="X397" s="21">
        <v>39537.436805555553</v>
      </c>
      <c r="Y397" s="21">
        <v>39539.429166666669</v>
      </c>
      <c r="Z397" s="319">
        <v>51.853700000000003</v>
      </c>
      <c r="AA397" s="319">
        <v>118.8099</v>
      </c>
      <c r="AB397" s="320">
        <f t="shared" si="71"/>
        <v>4480.1596799999998</v>
      </c>
      <c r="AD397" s="61">
        <f t="shared" si="72"/>
        <v>177.15967999999975</v>
      </c>
      <c r="AM397" s="9">
        <v>4303</v>
      </c>
      <c r="AN397" s="9">
        <f t="shared" si="73"/>
        <v>4303.4889599999997</v>
      </c>
      <c r="AO397" s="61">
        <f t="shared" si="76"/>
        <v>4480.1596799999998</v>
      </c>
      <c r="AQ397" s="61">
        <f t="shared" si="77"/>
        <v>0.48895999999967898</v>
      </c>
      <c r="AR397" s="61">
        <f t="shared" si="78"/>
        <v>176.67072000000007</v>
      </c>
      <c r="AS397" s="89">
        <f t="shared" si="74"/>
        <v>1.585416666661331</v>
      </c>
      <c r="AT397" s="89">
        <f t="shared" si="80"/>
        <v>1.992361111115315</v>
      </c>
      <c r="AU397" s="89">
        <f t="shared" si="79"/>
        <v>0.40694444445398403</v>
      </c>
    </row>
    <row r="398" spans="1:47" x14ac:dyDescent="0.2">
      <c r="A398" s="9" t="s">
        <v>2075</v>
      </c>
      <c r="B398" s="285">
        <f t="shared" si="75"/>
        <v>4</v>
      </c>
      <c r="C398" s="285"/>
      <c r="D398" s="16">
        <v>39539.538194444445</v>
      </c>
      <c r="E398" s="16">
        <v>39545.352777777778</v>
      </c>
      <c r="F398" s="19" t="s">
        <v>13</v>
      </c>
      <c r="G398" s="325" t="s">
        <v>14</v>
      </c>
      <c r="H398" s="9">
        <v>50</v>
      </c>
      <c r="N398" s="8">
        <v>2313</v>
      </c>
      <c r="P398" s="317">
        <v>196</v>
      </c>
      <c r="R398" s="93">
        <v>39539.538194444445</v>
      </c>
      <c r="S398" s="93">
        <v>39545.352777777778</v>
      </c>
      <c r="T398" s="22">
        <v>26.775700000000001</v>
      </c>
      <c r="U398" s="22">
        <v>19.628</v>
      </c>
      <c r="V398" s="50">
        <f t="shared" si="70"/>
        <v>2313.4204799999993</v>
      </c>
      <c r="W398" s="50"/>
      <c r="X398" s="21">
        <v>39539.429166666669</v>
      </c>
      <c r="Y398" s="21">
        <v>39545.594444444447</v>
      </c>
      <c r="Z398" s="319">
        <v>28.276700000000002</v>
      </c>
      <c r="AA398" s="319">
        <v>19.628</v>
      </c>
      <c r="AB398" s="320">
        <f t="shared" si="71"/>
        <v>2443.1068800000003</v>
      </c>
      <c r="AD398" s="61">
        <f t="shared" si="72"/>
        <v>130.10688000000027</v>
      </c>
      <c r="AM398" s="9">
        <v>2313</v>
      </c>
      <c r="AN398" s="9">
        <f t="shared" si="73"/>
        <v>2313.4204799999993</v>
      </c>
      <c r="AO398" s="61">
        <f t="shared" si="76"/>
        <v>2443.1068800000003</v>
      </c>
      <c r="AQ398" s="61">
        <f t="shared" si="77"/>
        <v>0.42047999999931562</v>
      </c>
      <c r="AR398" s="61">
        <f t="shared" si="78"/>
        <v>129.68640000000096</v>
      </c>
      <c r="AS398" s="89">
        <f t="shared" si="74"/>
        <v>5.8145833333328483</v>
      </c>
      <c r="AT398" s="89">
        <f t="shared" si="80"/>
        <v>6.1652777777781012</v>
      </c>
      <c r="AU398" s="89">
        <f t="shared" si="79"/>
        <v>0.35069444444525288</v>
      </c>
    </row>
    <row r="399" spans="1:47" x14ac:dyDescent="0.2">
      <c r="A399" s="9" t="s">
        <v>2075</v>
      </c>
      <c r="B399" s="285">
        <f t="shared" si="75"/>
        <v>4</v>
      </c>
      <c r="C399" s="285"/>
      <c r="D399" s="16">
        <v>39545.836805555555</v>
      </c>
      <c r="E399" s="16">
        <v>39548.362500000003</v>
      </c>
      <c r="F399" s="19" t="s">
        <v>15</v>
      </c>
      <c r="G399" s="325" t="s">
        <v>16</v>
      </c>
      <c r="H399" s="9">
        <v>50</v>
      </c>
      <c r="N399" s="8">
        <v>2673</v>
      </c>
      <c r="P399" s="317">
        <v>102</v>
      </c>
      <c r="R399" s="93">
        <v>39545.836805555555</v>
      </c>
      <c r="S399" s="93">
        <v>39548.362500000003</v>
      </c>
      <c r="T399" s="22">
        <v>30.9361</v>
      </c>
      <c r="U399" s="22">
        <v>86.617400000000004</v>
      </c>
      <c r="V399" s="50">
        <f t="shared" si="70"/>
        <v>2672.8790400000003</v>
      </c>
      <c r="W399" s="50"/>
      <c r="X399" s="21">
        <v>39545.594444444447</v>
      </c>
      <c r="Y399" s="21">
        <v>39548.468055555553</v>
      </c>
      <c r="Z399" s="319">
        <v>31.990500000000001</v>
      </c>
      <c r="AA399" s="319">
        <v>86.617400000000004</v>
      </c>
      <c r="AB399" s="320">
        <f t="shared" si="71"/>
        <v>2763.9792000000002</v>
      </c>
      <c r="AD399" s="61">
        <f t="shared" si="72"/>
        <v>90.979200000000219</v>
      </c>
      <c r="AM399" s="9">
        <v>2673</v>
      </c>
      <c r="AN399" s="9">
        <f t="shared" si="73"/>
        <v>2672.8790400000003</v>
      </c>
      <c r="AO399" s="61">
        <f t="shared" si="76"/>
        <v>2763.9792000000002</v>
      </c>
      <c r="AQ399" s="61">
        <f t="shared" si="77"/>
        <v>-0.12095999999974083</v>
      </c>
      <c r="AR399" s="61">
        <f t="shared" si="78"/>
        <v>91.10015999999996</v>
      </c>
      <c r="AS399" s="89">
        <f t="shared" si="74"/>
        <v>2.5256944444481633</v>
      </c>
      <c r="AT399" s="89">
        <f t="shared" si="80"/>
        <v>2.8736111111065838</v>
      </c>
      <c r="AU399" s="89">
        <f t="shared" si="79"/>
        <v>0.34791666665842058</v>
      </c>
    </row>
    <row r="400" spans="1:47" x14ac:dyDescent="0.2">
      <c r="A400" s="9" t="s">
        <v>2075</v>
      </c>
      <c r="B400" s="285">
        <f t="shared" si="75"/>
        <v>4</v>
      </c>
      <c r="C400" s="285"/>
      <c r="D400" s="16">
        <v>39548.573611111111</v>
      </c>
      <c r="E400" s="16">
        <v>39549.543055555558</v>
      </c>
      <c r="F400" s="19" t="s">
        <v>17</v>
      </c>
      <c r="G400" s="325" t="s">
        <v>18</v>
      </c>
      <c r="H400" s="9">
        <v>50</v>
      </c>
      <c r="N400" s="8">
        <v>7084</v>
      </c>
      <c r="P400" s="317">
        <v>44.5</v>
      </c>
      <c r="R400" s="93">
        <v>39548.573611111111</v>
      </c>
      <c r="S400" s="93">
        <v>39549.543055555558</v>
      </c>
      <c r="T400" s="22">
        <v>81.995400000000004</v>
      </c>
      <c r="U400" s="22">
        <v>198.78870000000001</v>
      </c>
      <c r="V400" s="50">
        <f t="shared" si="70"/>
        <v>7084.4025600000004</v>
      </c>
      <c r="W400" s="50"/>
      <c r="X400" s="21">
        <v>39548.468055555553</v>
      </c>
      <c r="Y400" s="21">
        <v>39549.59652777778</v>
      </c>
      <c r="Z400" s="319">
        <v>84.4893</v>
      </c>
      <c r="AA400" s="319">
        <v>198.78870000000001</v>
      </c>
      <c r="AB400" s="320">
        <f t="shared" si="71"/>
        <v>7299.8755199999996</v>
      </c>
      <c r="AD400" s="61">
        <f t="shared" si="72"/>
        <v>215.8755199999996</v>
      </c>
      <c r="AM400" s="9">
        <v>7084</v>
      </c>
      <c r="AN400" s="9">
        <f t="shared" si="73"/>
        <v>7084.4025600000004</v>
      </c>
      <c r="AO400" s="61">
        <f t="shared" si="76"/>
        <v>7299.8755199999996</v>
      </c>
      <c r="AQ400" s="61">
        <f t="shared" si="77"/>
        <v>0.40256000000044878</v>
      </c>
      <c r="AR400" s="61">
        <f t="shared" si="78"/>
        <v>215.47295999999915</v>
      </c>
      <c r="AS400" s="89">
        <f t="shared" si="74"/>
        <v>0.96944444444670808</v>
      </c>
      <c r="AT400" s="89">
        <f t="shared" si="80"/>
        <v>1.1284722222262644</v>
      </c>
      <c r="AU400" s="89">
        <f t="shared" si="79"/>
        <v>0.15902777777955635</v>
      </c>
    </row>
    <row r="401" spans="1:47" x14ac:dyDescent="0.2">
      <c r="A401" s="9" t="s">
        <v>2075</v>
      </c>
      <c r="B401" s="285">
        <f t="shared" si="75"/>
        <v>4</v>
      </c>
      <c r="C401" s="285"/>
      <c r="D401" s="16">
        <v>39549.65</v>
      </c>
      <c r="E401" s="16">
        <v>39553.382638888892</v>
      </c>
      <c r="F401" s="19" t="s">
        <v>19</v>
      </c>
      <c r="G401" s="325" t="s">
        <v>20</v>
      </c>
      <c r="H401" s="9">
        <v>50</v>
      </c>
      <c r="N401" s="8">
        <v>1990</v>
      </c>
      <c r="P401" s="317">
        <v>162</v>
      </c>
      <c r="R401" s="93">
        <v>39549.65</v>
      </c>
      <c r="S401" s="93">
        <v>39553.382638888892</v>
      </c>
      <c r="T401" s="22">
        <v>23.0335</v>
      </c>
      <c r="U401" s="22">
        <v>28.842300000000002</v>
      </c>
      <c r="V401" s="50">
        <f t="shared" si="70"/>
        <v>1990.0944000000002</v>
      </c>
      <c r="W401" s="50"/>
      <c r="X401" s="21">
        <v>39549.59652777778</v>
      </c>
      <c r="Y401" s="21">
        <v>39553.479861111111</v>
      </c>
      <c r="Z401" s="319">
        <v>24.931699999999999</v>
      </c>
      <c r="AA401" s="319">
        <v>31.0746</v>
      </c>
      <c r="AB401" s="320">
        <f t="shared" si="71"/>
        <v>2154.09888</v>
      </c>
      <c r="AD401" s="61">
        <f t="shared" si="72"/>
        <v>164.09888000000001</v>
      </c>
      <c r="AM401" s="9">
        <v>1990</v>
      </c>
      <c r="AN401" s="9">
        <f t="shared" si="73"/>
        <v>1990.0944000000002</v>
      </c>
      <c r="AO401" s="61">
        <f t="shared" si="76"/>
        <v>2154.09888</v>
      </c>
      <c r="AQ401" s="61">
        <f t="shared" si="77"/>
        <v>9.4400000000177897E-2</v>
      </c>
      <c r="AR401" s="61">
        <f t="shared" si="78"/>
        <v>164.00447999999983</v>
      </c>
      <c r="AS401" s="89">
        <f t="shared" si="74"/>
        <v>3.7326388888905058</v>
      </c>
      <c r="AT401" s="89">
        <f t="shared" si="80"/>
        <v>3.8833333333313931</v>
      </c>
      <c r="AU401" s="89">
        <f t="shared" si="79"/>
        <v>0.15069444444088731</v>
      </c>
    </row>
    <row r="402" spans="1:47" x14ac:dyDescent="0.2">
      <c r="A402" s="9" t="s">
        <v>2075</v>
      </c>
      <c r="B402" s="285">
        <f t="shared" si="75"/>
        <v>4</v>
      </c>
      <c r="C402" s="285"/>
      <c r="D402" s="16">
        <v>39553.577777777777</v>
      </c>
      <c r="E402" s="16">
        <v>39560.30972222222</v>
      </c>
      <c r="F402" s="19" t="s">
        <v>21</v>
      </c>
      <c r="G402" s="325" t="s">
        <v>22</v>
      </c>
      <c r="H402" s="9">
        <v>50</v>
      </c>
      <c r="N402" s="8">
        <v>1038</v>
      </c>
      <c r="P402" s="317">
        <v>163</v>
      </c>
      <c r="R402" s="93">
        <v>39553.577777777777</v>
      </c>
      <c r="S402" s="93">
        <v>39560.30972222222</v>
      </c>
      <c r="T402" s="22">
        <v>12.017300000000001</v>
      </c>
      <c r="U402" s="22">
        <v>2.6473</v>
      </c>
      <c r="V402" s="50">
        <f t="shared" si="70"/>
        <v>1038.2947199999999</v>
      </c>
      <c r="W402" s="50"/>
      <c r="X402" s="21">
        <v>39553.479861111111</v>
      </c>
      <c r="Y402" s="21">
        <v>39560.453472222223</v>
      </c>
      <c r="Z402" s="319">
        <v>12.4635</v>
      </c>
      <c r="AA402" s="319">
        <v>2.6473</v>
      </c>
      <c r="AB402" s="320">
        <f t="shared" si="71"/>
        <v>1076.8463999999999</v>
      </c>
      <c r="AD402" s="61">
        <f t="shared" si="72"/>
        <v>38.846399999999903</v>
      </c>
      <c r="AM402" s="9">
        <v>1038</v>
      </c>
      <c r="AN402" s="9">
        <f t="shared" si="73"/>
        <v>1038.2947199999999</v>
      </c>
      <c r="AO402" s="61">
        <f t="shared" si="76"/>
        <v>1076.8463999999999</v>
      </c>
      <c r="AQ402" s="61">
        <f t="shared" si="77"/>
        <v>0.2947199999998702</v>
      </c>
      <c r="AR402" s="61">
        <f t="shared" si="78"/>
        <v>38.551680000000033</v>
      </c>
      <c r="AS402" s="89">
        <f t="shared" si="74"/>
        <v>6.7319444444437977</v>
      </c>
      <c r="AT402" s="89">
        <f t="shared" si="80"/>
        <v>6.9736111111124046</v>
      </c>
      <c r="AU402" s="89">
        <f t="shared" si="79"/>
        <v>0.24166666666860692</v>
      </c>
    </row>
    <row r="403" spans="1:47" x14ac:dyDescent="0.2">
      <c r="A403" s="9" t="s">
        <v>2075</v>
      </c>
      <c r="B403" s="285">
        <f t="shared" si="75"/>
        <v>4</v>
      </c>
      <c r="C403" s="285"/>
      <c r="D403" s="16">
        <v>39560.597222222219</v>
      </c>
      <c r="E403" s="16">
        <v>39563.261111111111</v>
      </c>
      <c r="F403" s="19" t="s">
        <v>23</v>
      </c>
      <c r="G403" s="325" t="s">
        <v>24</v>
      </c>
      <c r="H403" s="9">
        <v>50</v>
      </c>
      <c r="N403" s="8">
        <v>903</v>
      </c>
      <c r="P403" s="317">
        <v>173</v>
      </c>
      <c r="R403" s="93">
        <v>39560.597222222219</v>
      </c>
      <c r="S403" s="93">
        <v>39563.261111111111</v>
      </c>
      <c r="T403" s="22">
        <v>10.4542</v>
      </c>
      <c r="U403" s="22">
        <v>75.801900000000003</v>
      </c>
      <c r="V403" s="50">
        <f t="shared" si="70"/>
        <v>903.2428799999999</v>
      </c>
      <c r="W403" s="50"/>
      <c r="X403" s="21">
        <v>39560.453472222223</v>
      </c>
      <c r="Y403" s="21">
        <v>39563.595138888886</v>
      </c>
      <c r="Z403" s="319">
        <v>14.4414</v>
      </c>
      <c r="AA403" s="319">
        <v>75.801900000000003</v>
      </c>
      <c r="AB403" s="320">
        <f t="shared" si="71"/>
        <v>1247.73696</v>
      </c>
      <c r="AD403" s="61">
        <f t="shared" si="72"/>
        <v>344.73695999999995</v>
      </c>
      <c r="AM403" s="9">
        <v>903</v>
      </c>
      <c r="AN403" s="9">
        <f t="shared" si="73"/>
        <v>903.2428799999999</v>
      </c>
      <c r="AO403" s="61">
        <f t="shared" si="76"/>
        <v>1247.73696</v>
      </c>
      <c r="AQ403" s="61">
        <f t="shared" si="77"/>
        <v>0.24287999999990006</v>
      </c>
      <c r="AR403" s="61">
        <f t="shared" si="78"/>
        <v>344.49408000000005</v>
      </c>
      <c r="AS403" s="89">
        <f t="shared" si="74"/>
        <v>2.663888888891961</v>
      </c>
      <c r="AT403" s="89">
        <f t="shared" si="80"/>
        <v>3.1416666666627862</v>
      </c>
      <c r="AU403" s="89">
        <f t="shared" si="79"/>
        <v>0.4777777777708252</v>
      </c>
    </row>
    <row r="404" spans="1:47" x14ac:dyDescent="0.2">
      <c r="A404" s="9" t="s">
        <v>2075</v>
      </c>
      <c r="B404" s="285">
        <f t="shared" si="75"/>
        <v>4</v>
      </c>
      <c r="C404" s="285"/>
      <c r="D404" s="16">
        <v>39563.929166666669</v>
      </c>
      <c r="E404" s="16">
        <v>39567.353472222225</v>
      </c>
      <c r="F404" s="19" t="s">
        <v>25</v>
      </c>
      <c r="G404" s="325" t="s">
        <v>26</v>
      </c>
      <c r="H404" s="9">
        <v>50</v>
      </c>
      <c r="N404" s="8">
        <v>1263</v>
      </c>
      <c r="P404" s="317">
        <v>97.5</v>
      </c>
      <c r="R404" s="93">
        <v>39563.929166666669</v>
      </c>
      <c r="S404" s="93">
        <v>39567.353472222225</v>
      </c>
      <c r="T404" s="22">
        <v>14.616899999999999</v>
      </c>
      <c r="U404" s="22">
        <v>53.4467</v>
      </c>
      <c r="V404" s="50">
        <f t="shared" si="70"/>
        <v>1262.9001600000001</v>
      </c>
      <c r="W404" s="50"/>
      <c r="X404" s="21">
        <v>39563.595138888886</v>
      </c>
      <c r="Y404" s="21">
        <v>39567.543055555558</v>
      </c>
      <c r="Z404" s="319">
        <v>24.499300000000002</v>
      </c>
      <c r="AA404" s="319">
        <v>90.091399999999993</v>
      </c>
      <c r="AB404" s="320">
        <f t="shared" si="71"/>
        <v>2116.7395200000005</v>
      </c>
      <c r="AD404" s="61">
        <f t="shared" si="72"/>
        <v>853.73952000000054</v>
      </c>
      <c r="AM404" s="9">
        <v>1263</v>
      </c>
      <c r="AN404" s="9">
        <f t="shared" si="73"/>
        <v>1262.9001600000001</v>
      </c>
      <c r="AO404" s="61">
        <f t="shared" si="76"/>
        <v>2116.7395200000005</v>
      </c>
      <c r="AQ404" s="61">
        <f t="shared" si="77"/>
        <v>-9.9839999999858264E-2</v>
      </c>
      <c r="AR404" s="61">
        <f t="shared" si="78"/>
        <v>853.8393600000004</v>
      </c>
      <c r="AS404" s="89">
        <f t="shared" si="74"/>
        <v>3.4243055555562023</v>
      </c>
      <c r="AT404" s="89">
        <f t="shared" si="80"/>
        <v>3.9479166666715173</v>
      </c>
      <c r="AU404" s="89">
        <f t="shared" si="79"/>
        <v>0.523611111115315</v>
      </c>
    </row>
    <row r="405" spans="1:47" x14ac:dyDescent="0.2">
      <c r="A405" s="9" t="s">
        <v>2075</v>
      </c>
      <c r="B405" s="285">
        <f t="shared" si="75"/>
        <v>4</v>
      </c>
      <c r="C405" s="285"/>
      <c r="D405" s="16">
        <v>39567.73333333333</v>
      </c>
      <c r="E405" s="16">
        <v>39573.424305555556</v>
      </c>
      <c r="F405" s="19" t="s">
        <v>27</v>
      </c>
      <c r="G405" s="325" t="s">
        <v>28</v>
      </c>
      <c r="H405" s="9">
        <v>50</v>
      </c>
      <c r="N405" s="8">
        <v>1441</v>
      </c>
      <c r="P405" s="317">
        <v>102</v>
      </c>
      <c r="R405" s="93">
        <v>39567.73333333333</v>
      </c>
      <c r="S405" s="93">
        <v>39573.424305555556</v>
      </c>
      <c r="T405" s="22">
        <v>16.673200000000001</v>
      </c>
      <c r="U405" s="22">
        <v>63.743699999999997</v>
      </c>
      <c r="V405" s="50">
        <f t="shared" si="70"/>
        <v>1440.56448</v>
      </c>
      <c r="W405" s="50"/>
      <c r="X405" s="21">
        <v>39567.543055555558</v>
      </c>
      <c r="Y405" s="21">
        <v>39573.658333333333</v>
      </c>
      <c r="Z405" s="319">
        <v>17.3109</v>
      </c>
      <c r="AA405" s="319">
        <v>63.743699999999997</v>
      </c>
      <c r="AB405" s="320">
        <f t="shared" si="71"/>
        <v>1495.66176</v>
      </c>
      <c r="AD405" s="61">
        <f t="shared" si="72"/>
        <v>54.661759999999958</v>
      </c>
      <c r="AM405" s="9">
        <v>1441</v>
      </c>
      <c r="AN405" s="9">
        <f t="shared" si="73"/>
        <v>1440.56448</v>
      </c>
      <c r="AO405" s="61">
        <f t="shared" si="76"/>
        <v>1495.66176</v>
      </c>
      <c r="AQ405" s="61">
        <f t="shared" si="77"/>
        <v>-0.4355199999999968</v>
      </c>
      <c r="AR405" s="61">
        <f t="shared" si="78"/>
        <v>55.097279999999955</v>
      </c>
      <c r="AS405" s="89">
        <f t="shared" si="74"/>
        <v>5.6909722222262644</v>
      </c>
      <c r="AT405" s="89">
        <f t="shared" si="80"/>
        <v>6.1152777777751908</v>
      </c>
      <c r="AU405" s="89">
        <f t="shared" si="79"/>
        <v>0.42430555554892635</v>
      </c>
    </row>
    <row r="406" spans="1:47" x14ac:dyDescent="0.2">
      <c r="A406" s="9" t="s">
        <v>2075</v>
      </c>
      <c r="B406" s="285">
        <f t="shared" si="75"/>
        <v>5</v>
      </c>
      <c r="C406" s="285"/>
      <c r="D406" s="16">
        <v>39573.893055555556</v>
      </c>
      <c r="E406" s="16">
        <v>39580.86041666667</v>
      </c>
      <c r="F406" s="19" t="s">
        <v>29</v>
      </c>
      <c r="G406" s="325" t="s">
        <v>30</v>
      </c>
      <c r="H406" s="9">
        <v>50</v>
      </c>
      <c r="N406" s="8">
        <v>1098</v>
      </c>
      <c r="P406" s="317">
        <v>98.7</v>
      </c>
      <c r="R406" s="93">
        <v>39573.893055555556</v>
      </c>
      <c r="S406" s="93">
        <v>39580.86041666667</v>
      </c>
      <c r="T406" s="22">
        <v>12.713800000000001</v>
      </c>
      <c r="U406" s="22">
        <v>17.373799999999999</v>
      </c>
      <c r="V406" s="50">
        <f t="shared" si="70"/>
        <v>1098.4723200000003</v>
      </c>
      <c r="W406" s="50"/>
      <c r="X406" s="21">
        <v>39573.658333333333</v>
      </c>
      <c r="Y406" s="21">
        <v>39581.21597222222</v>
      </c>
      <c r="Z406" s="319">
        <v>13.4481</v>
      </c>
      <c r="AA406" s="319">
        <v>17.373799999999999</v>
      </c>
      <c r="AB406" s="320">
        <f t="shared" si="71"/>
        <v>1161.9158399999999</v>
      </c>
      <c r="AD406" s="61">
        <f t="shared" si="72"/>
        <v>63.915839999999889</v>
      </c>
      <c r="AM406" s="9">
        <v>1098</v>
      </c>
      <c r="AN406" s="9">
        <f t="shared" si="73"/>
        <v>1098.4723200000003</v>
      </c>
      <c r="AO406" s="61">
        <f t="shared" si="76"/>
        <v>1161.9158399999999</v>
      </c>
      <c r="AQ406" s="61">
        <f t="shared" si="77"/>
        <v>0.47232000000030894</v>
      </c>
      <c r="AR406" s="61">
        <f t="shared" si="78"/>
        <v>63.44351999999958</v>
      </c>
      <c r="AS406" s="89">
        <f t="shared" si="74"/>
        <v>6.9673611111138598</v>
      </c>
      <c r="AT406" s="89">
        <f t="shared" si="80"/>
        <v>7.5576388888875954</v>
      </c>
      <c r="AU406" s="89">
        <f t="shared" si="79"/>
        <v>0.59027777777373558</v>
      </c>
    </row>
    <row r="407" spans="1:47" x14ac:dyDescent="0.2">
      <c r="A407" s="9" t="s">
        <v>2075</v>
      </c>
      <c r="B407" s="285">
        <f t="shared" si="75"/>
        <v>5</v>
      </c>
      <c r="C407" s="285"/>
      <c r="D407" s="16">
        <v>39581.572222222225</v>
      </c>
      <c r="E407" s="16">
        <v>39590.602083333331</v>
      </c>
      <c r="F407" s="19" t="s">
        <v>33</v>
      </c>
      <c r="G407" s="325" t="s">
        <v>34</v>
      </c>
      <c r="H407" s="9">
        <v>50</v>
      </c>
      <c r="N407" s="8">
        <v>725.35</v>
      </c>
      <c r="P407" s="317">
        <v>95.7</v>
      </c>
      <c r="R407" s="93">
        <v>39581.572222222225</v>
      </c>
      <c r="S407" s="93">
        <v>39590.602083333331</v>
      </c>
      <c r="T407" s="22">
        <v>8.3953000000000007</v>
      </c>
      <c r="U407" s="22">
        <v>1.85</v>
      </c>
      <c r="V407" s="50">
        <f t="shared" si="70"/>
        <v>725.35392000000002</v>
      </c>
      <c r="W407" s="50"/>
      <c r="X407" s="21">
        <v>39581.21597222222</v>
      </c>
      <c r="Y407" s="21">
        <v>39591.007638888892</v>
      </c>
      <c r="Z407" s="319">
        <v>9.0762</v>
      </c>
      <c r="AA407" s="319">
        <v>1.85</v>
      </c>
      <c r="AB407" s="320">
        <f t="shared" si="71"/>
        <v>784.18367999999998</v>
      </c>
      <c r="AD407" s="61">
        <f t="shared" si="72"/>
        <v>58.833679999999958</v>
      </c>
      <c r="AM407" s="9">
        <v>725.35</v>
      </c>
      <c r="AN407" s="9">
        <f t="shared" si="73"/>
        <v>725.35392000000002</v>
      </c>
      <c r="AO407" s="61">
        <f t="shared" si="76"/>
        <v>784.18367999999998</v>
      </c>
      <c r="AQ407" s="61">
        <f t="shared" si="77"/>
        <v>3.9199999999937063E-3</v>
      </c>
      <c r="AR407" s="61">
        <f t="shared" si="78"/>
        <v>58.829759999999965</v>
      </c>
      <c r="AS407" s="89">
        <f t="shared" si="74"/>
        <v>9.0298611111065838</v>
      </c>
      <c r="AT407" s="89">
        <f t="shared" si="80"/>
        <v>9.7916666666715173</v>
      </c>
      <c r="AU407" s="89">
        <f t="shared" si="79"/>
        <v>0.76180555556493346</v>
      </c>
    </row>
    <row r="408" spans="1:47" x14ac:dyDescent="0.2">
      <c r="A408" s="9" t="s">
        <v>2075</v>
      </c>
      <c r="B408" s="285">
        <f t="shared" si="75"/>
        <v>5</v>
      </c>
      <c r="C408" s="285"/>
      <c r="D408" s="16">
        <v>39591.413194444445</v>
      </c>
      <c r="E408" s="16">
        <v>39597.023611111108</v>
      </c>
      <c r="F408" s="19" t="s">
        <v>35</v>
      </c>
      <c r="G408" s="325" t="s">
        <v>36</v>
      </c>
      <c r="H408" s="9">
        <v>50</v>
      </c>
      <c r="N408" s="8">
        <v>1014</v>
      </c>
      <c r="P408" s="317">
        <v>118</v>
      </c>
      <c r="R408" s="93">
        <v>39591.413194444445</v>
      </c>
      <c r="S408" s="93">
        <v>39597.023611111108</v>
      </c>
      <c r="T408" s="22">
        <v>11.741400000000001</v>
      </c>
      <c r="U408" s="22">
        <v>75.801900000000003</v>
      </c>
      <c r="V408" s="50">
        <f t="shared" si="70"/>
        <v>1014.45696</v>
      </c>
      <c r="W408" s="50"/>
      <c r="X408" s="21">
        <v>39591.007638888892</v>
      </c>
      <c r="Y408" s="21">
        <v>39597.284722222219</v>
      </c>
      <c r="Z408" s="319">
        <v>12.2347</v>
      </c>
      <c r="AA408" s="319">
        <v>75.801900000000003</v>
      </c>
      <c r="AB408" s="320">
        <f t="shared" si="71"/>
        <v>1057.07808</v>
      </c>
      <c r="AD408" s="61">
        <f t="shared" si="72"/>
        <v>43.07808</v>
      </c>
      <c r="AM408" s="9">
        <v>1014</v>
      </c>
      <c r="AN408" s="9">
        <f t="shared" si="73"/>
        <v>1014.45696</v>
      </c>
      <c r="AO408" s="61">
        <f t="shared" si="76"/>
        <v>1057.07808</v>
      </c>
      <c r="AQ408" s="61">
        <f t="shared" si="77"/>
        <v>0.45695999999998094</v>
      </c>
      <c r="AR408" s="61">
        <f t="shared" si="78"/>
        <v>42.621120000000019</v>
      </c>
      <c r="AS408" s="89">
        <f t="shared" si="74"/>
        <v>5.6104166666627862</v>
      </c>
      <c r="AT408" s="89">
        <f t="shared" si="80"/>
        <v>6.2770833333270275</v>
      </c>
      <c r="AU408" s="89">
        <f t="shared" si="79"/>
        <v>0.66666666666424135</v>
      </c>
    </row>
    <row r="409" spans="1:47" x14ac:dyDescent="0.2">
      <c r="A409" s="9" t="s">
        <v>2075</v>
      </c>
      <c r="B409" s="285">
        <f t="shared" si="75"/>
        <v>5</v>
      </c>
      <c r="C409" s="285"/>
      <c r="D409" s="16">
        <v>39597.54583333333</v>
      </c>
      <c r="E409" s="16">
        <v>39602.164583333331</v>
      </c>
      <c r="F409" s="19" t="s">
        <v>37</v>
      </c>
      <c r="G409" s="325" t="s">
        <v>38</v>
      </c>
      <c r="H409" s="9">
        <v>50</v>
      </c>
      <c r="N409" s="8">
        <v>3523</v>
      </c>
      <c r="P409" s="317">
        <v>50.1</v>
      </c>
      <c r="R409" s="93">
        <v>39597.54583333333</v>
      </c>
      <c r="S409" s="93">
        <v>39602.164583333331</v>
      </c>
      <c r="T409" s="22">
        <v>40.779000000000003</v>
      </c>
      <c r="U409" s="22">
        <v>174.15360000000001</v>
      </c>
      <c r="V409" s="50">
        <f t="shared" si="70"/>
        <v>3523.3056000000006</v>
      </c>
      <c r="W409" s="50"/>
      <c r="X409" s="21">
        <v>39597.284722222219</v>
      </c>
      <c r="Y409" s="21">
        <v>39602.85833333333</v>
      </c>
      <c r="Z409" s="319">
        <v>41.686900000000001</v>
      </c>
      <c r="AA409" s="319">
        <v>174.15360000000001</v>
      </c>
      <c r="AB409" s="320">
        <f t="shared" si="71"/>
        <v>3601.7481600000001</v>
      </c>
      <c r="AD409" s="61">
        <f t="shared" si="72"/>
        <v>78.748160000000098</v>
      </c>
      <c r="AM409" s="9">
        <v>3523</v>
      </c>
      <c r="AN409" s="9">
        <f t="shared" si="73"/>
        <v>3523.3056000000006</v>
      </c>
      <c r="AO409" s="61">
        <f t="shared" si="76"/>
        <v>3601.7481600000001</v>
      </c>
      <c r="AQ409" s="61">
        <f t="shared" si="77"/>
        <v>0.30560000000059517</v>
      </c>
      <c r="AR409" s="61">
        <f t="shared" si="78"/>
        <v>78.442559999999503</v>
      </c>
      <c r="AS409" s="89">
        <f t="shared" si="74"/>
        <v>4.6187500000014552</v>
      </c>
      <c r="AT409" s="89">
        <f t="shared" si="80"/>
        <v>5.5736111111109494</v>
      </c>
      <c r="AU409" s="89">
        <f t="shared" si="79"/>
        <v>0.95486111110949423</v>
      </c>
    </row>
    <row r="410" spans="1:47" x14ac:dyDescent="0.2">
      <c r="A410" s="9" t="s">
        <v>2075</v>
      </c>
      <c r="B410" s="285">
        <f t="shared" si="75"/>
        <v>6</v>
      </c>
      <c r="C410" s="285"/>
      <c r="D410" s="16">
        <v>39603.552083333336</v>
      </c>
      <c r="E410" s="16">
        <v>39605.618055555555</v>
      </c>
      <c r="F410" s="19" t="s">
        <v>39</v>
      </c>
      <c r="G410" s="325" t="s">
        <v>40</v>
      </c>
      <c r="H410" s="9">
        <v>50</v>
      </c>
      <c r="N410" s="8">
        <v>4802</v>
      </c>
      <c r="P410" s="317">
        <v>34.4</v>
      </c>
      <c r="R410" s="93">
        <v>39603.552083333336</v>
      </c>
      <c r="S410" s="93">
        <v>39605.618055555555</v>
      </c>
      <c r="T410" s="22">
        <v>55.574100000000001</v>
      </c>
      <c r="U410" s="22">
        <v>245.0394</v>
      </c>
      <c r="V410" s="50">
        <f t="shared" si="70"/>
        <v>4801.6022400000002</v>
      </c>
      <c r="W410" s="50"/>
      <c r="X410" s="21">
        <v>39602.85833333333</v>
      </c>
      <c r="Y410" s="21">
        <v>39605.951388888891</v>
      </c>
      <c r="Z410" s="319">
        <v>58.674700000000001</v>
      </c>
      <c r="AA410" s="319">
        <v>245.0394</v>
      </c>
      <c r="AB410" s="320">
        <f t="shared" si="71"/>
        <v>5069.4940800000004</v>
      </c>
      <c r="AD410" s="61">
        <f t="shared" si="72"/>
        <v>267.49408000000039</v>
      </c>
      <c r="AM410" s="9">
        <v>4802</v>
      </c>
      <c r="AN410" s="9">
        <f t="shared" si="73"/>
        <v>4801.6022400000002</v>
      </c>
      <c r="AO410" s="61">
        <f t="shared" si="76"/>
        <v>5069.4940800000004</v>
      </c>
      <c r="AQ410" s="61">
        <f t="shared" si="77"/>
        <v>-0.39775999999983469</v>
      </c>
      <c r="AR410" s="61">
        <f t="shared" si="78"/>
        <v>267.89184000000023</v>
      </c>
      <c r="AS410" s="89">
        <f t="shared" si="74"/>
        <v>2.0659722222189885</v>
      </c>
      <c r="AT410" s="89">
        <f t="shared" si="80"/>
        <v>3.0930555555605679</v>
      </c>
      <c r="AU410" s="89">
        <f t="shared" si="79"/>
        <v>1.0270833333415794</v>
      </c>
    </row>
    <row r="411" spans="1:47" x14ac:dyDescent="0.2">
      <c r="A411" s="9" t="s">
        <v>2075</v>
      </c>
      <c r="B411" s="285">
        <f t="shared" si="75"/>
        <v>6</v>
      </c>
      <c r="C411" s="285"/>
      <c r="D411" s="16">
        <v>39606.284722222219</v>
      </c>
      <c r="E411" s="16">
        <v>39607.125694444447</v>
      </c>
      <c r="F411" s="19" t="s">
        <v>41</v>
      </c>
      <c r="G411" s="325" t="s">
        <v>42</v>
      </c>
      <c r="H411" s="9">
        <v>50</v>
      </c>
      <c r="N411" s="8">
        <v>15046</v>
      </c>
      <c r="P411" s="317">
        <v>21.7</v>
      </c>
      <c r="R411" s="93">
        <v>39606.284722222219</v>
      </c>
      <c r="S411" s="93">
        <v>39607.125694444447</v>
      </c>
      <c r="T411" s="22">
        <v>174.14779999999999</v>
      </c>
      <c r="U411" s="22">
        <v>682.21529999999996</v>
      </c>
      <c r="V411" s="50">
        <f t="shared" si="70"/>
        <v>15046.369919999997</v>
      </c>
      <c r="W411" s="50"/>
      <c r="X411" s="21">
        <v>39605.951388888891</v>
      </c>
      <c r="Y411" s="21">
        <v>39607.125694444447</v>
      </c>
      <c r="Z411" s="319">
        <v>175.1491</v>
      </c>
      <c r="AA411" s="319">
        <v>682.21529999999996</v>
      </c>
      <c r="AB411" s="320">
        <f t="shared" si="71"/>
        <v>15132.882240000001</v>
      </c>
      <c r="AD411" s="61">
        <f t="shared" si="72"/>
        <v>86.88224000000082</v>
      </c>
      <c r="AM411" s="9">
        <v>15046</v>
      </c>
      <c r="AN411" s="9">
        <f t="shared" si="73"/>
        <v>15046.369919999997</v>
      </c>
      <c r="AO411" s="61">
        <f t="shared" si="76"/>
        <v>15132.882240000001</v>
      </c>
      <c r="AQ411" s="61">
        <f t="shared" si="77"/>
        <v>0.36991999999736436</v>
      </c>
      <c r="AR411" s="61">
        <f t="shared" si="78"/>
        <v>86.512320000003456</v>
      </c>
      <c r="AS411" s="89">
        <f t="shared" si="74"/>
        <v>0.84097222222771961</v>
      </c>
      <c r="AT411" s="89">
        <f t="shared" si="80"/>
        <v>1.1743055555562023</v>
      </c>
      <c r="AU411" s="89">
        <f t="shared" si="79"/>
        <v>0.33333333332848269</v>
      </c>
    </row>
    <row r="412" spans="1:47" x14ac:dyDescent="0.2">
      <c r="A412" s="25" t="s">
        <v>2075</v>
      </c>
      <c r="B412" s="285">
        <f t="shared" si="75"/>
        <v>11</v>
      </c>
      <c r="C412" s="285"/>
      <c r="D412" s="26">
        <v>39776.148611111108</v>
      </c>
      <c r="E412" s="26">
        <v>39780.998611111114</v>
      </c>
      <c r="F412" s="27" t="s">
        <v>45</v>
      </c>
      <c r="G412" s="325" t="s">
        <v>40</v>
      </c>
      <c r="H412" s="25">
        <v>50</v>
      </c>
      <c r="I412" s="25"/>
      <c r="J412" s="25"/>
      <c r="K412" s="25"/>
      <c r="L412" s="25"/>
      <c r="M412" s="25"/>
      <c r="N412" s="32">
        <v>267.60000000000002</v>
      </c>
      <c r="O412" s="25"/>
      <c r="P412" s="317">
        <v>3790</v>
      </c>
      <c r="R412" s="25"/>
      <c r="S412" s="25"/>
      <c r="T412" s="25"/>
      <c r="U412" s="25"/>
      <c r="V412" s="87"/>
      <c r="W412" s="87"/>
      <c r="X412" s="28">
        <v>39776.148611111108</v>
      </c>
      <c r="Y412" s="28">
        <v>39781.192361111112</v>
      </c>
      <c r="Z412" s="319">
        <v>3.4580000000000002</v>
      </c>
      <c r="AA412" s="319">
        <v>2.04</v>
      </c>
      <c r="AB412" s="320">
        <f t="shared" si="71"/>
        <v>298.77120000000002</v>
      </c>
      <c r="AC412" s="25"/>
      <c r="AD412" s="61">
        <f t="shared" si="72"/>
        <v>31.171199999999999</v>
      </c>
      <c r="AE412" s="25"/>
      <c r="AF412" s="25"/>
      <c r="AG412" s="25"/>
      <c r="AH412" s="25"/>
      <c r="AI412" s="25"/>
      <c r="AJ412" s="25"/>
      <c r="AK412" s="25"/>
      <c r="AL412" s="25"/>
      <c r="AM412" s="25">
        <v>267.60000000000002</v>
      </c>
      <c r="AN412" s="9">
        <f t="shared" si="73"/>
        <v>0</v>
      </c>
      <c r="AO412" s="61">
        <f t="shared" si="76"/>
        <v>298.77120000000002</v>
      </c>
      <c r="AQ412" s="61"/>
      <c r="AR412" s="61">
        <f t="shared" si="78"/>
        <v>298.77120000000002</v>
      </c>
      <c r="AS412" s="89">
        <f t="shared" si="74"/>
        <v>0</v>
      </c>
      <c r="AT412" s="89">
        <f t="shared" si="80"/>
        <v>5.0437500000043656</v>
      </c>
      <c r="AU412" s="89">
        <f t="shared" si="79"/>
        <v>5.0437500000043656</v>
      </c>
    </row>
    <row r="413" spans="1:47" x14ac:dyDescent="0.2">
      <c r="A413" s="25" t="s">
        <v>2075</v>
      </c>
      <c r="B413" s="285">
        <f t="shared" si="75"/>
        <v>11</v>
      </c>
      <c r="C413" s="285"/>
      <c r="D413" s="26">
        <v>39781.386111111111</v>
      </c>
      <c r="E413" s="26">
        <v>39782.556250000001</v>
      </c>
      <c r="F413" s="27" t="s">
        <v>46</v>
      </c>
      <c r="G413" s="325" t="s">
        <v>42</v>
      </c>
      <c r="H413" s="25">
        <v>50</v>
      </c>
      <c r="I413" s="25"/>
      <c r="J413" s="25"/>
      <c r="K413" s="25"/>
      <c r="L413" s="25"/>
      <c r="M413" s="25"/>
      <c r="N413" s="32">
        <v>45.75</v>
      </c>
      <c r="O413" s="25"/>
      <c r="P413" s="317">
        <v>215</v>
      </c>
      <c r="R413" s="25"/>
      <c r="S413" s="25"/>
      <c r="T413" s="25"/>
      <c r="U413" s="25"/>
      <c r="V413" s="87"/>
      <c r="W413" s="87"/>
      <c r="X413" s="28">
        <v>39781.192361111112</v>
      </c>
      <c r="Y413" s="28">
        <v>39782.607638888891</v>
      </c>
      <c r="Z413" s="319">
        <v>0.70730000000000004</v>
      </c>
      <c r="AA413" s="319">
        <v>0.54679999999999995</v>
      </c>
      <c r="AB413" s="320">
        <f t="shared" si="71"/>
        <v>61.110720000000001</v>
      </c>
      <c r="AC413" s="25"/>
      <c r="AD413" s="61">
        <f t="shared" si="72"/>
        <v>15.360720000000001</v>
      </c>
      <c r="AE413" s="25"/>
      <c r="AF413" s="25"/>
      <c r="AG413" s="25"/>
      <c r="AH413" s="25"/>
      <c r="AI413" s="25"/>
      <c r="AJ413" s="25"/>
      <c r="AK413" s="25"/>
      <c r="AL413" s="25"/>
      <c r="AM413" s="25">
        <v>45.75</v>
      </c>
      <c r="AN413" s="9">
        <f t="shared" si="73"/>
        <v>0</v>
      </c>
      <c r="AO413" s="61">
        <f t="shared" si="76"/>
        <v>61.110720000000001</v>
      </c>
      <c r="AQ413" s="61"/>
      <c r="AR413" s="61">
        <f t="shared" si="78"/>
        <v>61.110720000000001</v>
      </c>
      <c r="AS413" s="89">
        <f t="shared" si="74"/>
        <v>0</v>
      </c>
      <c r="AT413" s="89">
        <f t="shared" si="80"/>
        <v>1.4152777777781012</v>
      </c>
      <c r="AU413" s="89">
        <f t="shared" si="79"/>
        <v>1.4152777777781012</v>
      </c>
    </row>
    <row r="414" spans="1:47" x14ac:dyDescent="0.2">
      <c r="A414" s="25" t="s">
        <v>2075</v>
      </c>
      <c r="B414" s="285">
        <f t="shared" si="75"/>
        <v>11</v>
      </c>
      <c r="C414" s="285"/>
      <c r="D414" s="26">
        <v>39782.659722222219</v>
      </c>
      <c r="E414" s="26">
        <v>39782.87777777778</v>
      </c>
      <c r="F414" s="27" t="s">
        <v>49</v>
      </c>
      <c r="G414" s="325" t="s">
        <v>50</v>
      </c>
      <c r="H414" s="25">
        <v>50</v>
      </c>
      <c r="I414" s="25"/>
      <c r="J414" s="25"/>
      <c r="K414" s="25"/>
      <c r="L414" s="25"/>
      <c r="M414" s="25"/>
      <c r="N414" s="32">
        <v>71.98</v>
      </c>
      <c r="O414" s="25"/>
      <c r="P414" s="317">
        <v>1740</v>
      </c>
      <c r="R414" s="25"/>
      <c r="S414" s="25"/>
      <c r="T414" s="25"/>
      <c r="U414" s="25"/>
      <c r="V414" s="87"/>
      <c r="W414" s="87"/>
      <c r="X414" s="28">
        <v>39782.607638888891</v>
      </c>
      <c r="Y414" s="28">
        <v>39782.901388888888</v>
      </c>
      <c r="Z414" s="319">
        <v>1.1198999999999999</v>
      </c>
      <c r="AA414" s="319">
        <v>8.9139999999999997</v>
      </c>
      <c r="AB414" s="320">
        <f t="shared" si="71"/>
        <v>96.759359999999987</v>
      </c>
      <c r="AC414" s="25"/>
      <c r="AD414" s="61">
        <f t="shared" si="72"/>
        <v>24.779359999999983</v>
      </c>
      <c r="AE414" s="25"/>
      <c r="AF414" s="25"/>
      <c r="AG414" s="25"/>
      <c r="AH414" s="25"/>
      <c r="AI414" s="25"/>
      <c r="AJ414" s="25"/>
      <c r="AK414" s="25"/>
      <c r="AL414" s="25"/>
      <c r="AM414" s="25">
        <v>71.98</v>
      </c>
      <c r="AN414" s="9">
        <f t="shared" si="73"/>
        <v>0</v>
      </c>
      <c r="AO414" s="61">
        <f t="shared" si="76"/>
        <v>96.759359999999987</v>
      </c>
      <c r="AQ414" s="61"/>
      <c r="AR414" s="61">
        <f t="shared" si="78"/>
        <v>96.759359999999987</v>
      </c>
      <c r="AS414" s="89">
        <f t="shared" si="74"/>
        <v>0</v>
      </c>
      <c r="AT414" s="89">
        <f t="shared" si="80"/>
        <v>0.29374999999708962</v>
      </c>
      <c r="AU414" s="89">
        <f t="shared" si="79"/>
        <v>0.29374999999708962</v>
      </c>
    </row>
    <row r="415" spans="1:47" x14ac:dyDescent="0.2">
      <c r="A415" s="25" t="s">
        <v>2075</v>
      </c>
      <c r="B415" s="285">
        <f t="shared" si="75"/>
        <v>11</v>
      </c>
      <c r="C415" s="285"/>
      <c r="D415" s="26">
        <v>39782.925694444442</v>
      </c>
      <c r="E415" s="26">
        <v>39783.072222222225</v>
      </c>
      <c r="F415" s="27" t="s">
        <v>51</v>
      </c>
      <c r="G415" s="325" t="s">
        <v>52</v>
      </c>
      <c r="H415" s="25">
        <v>50</v>
      </c>
      <c r="I415" s="25"/>
      <c r="J415" s="25"/>
      <c r="K415" s="25"/>
      <c r="L415" s="25"/>
      <c r="M415" s="25"/>
      <c r="N415" s="32">
        <v>99.7</v>
      </c>
      <c r="O415" s="25"/>
      <c r="P415" s="317">
        <v>1240</v>
      </c>
      <c r="R415" s="25"/>
      <c r="S415" s="25"/>
      <c r="T415" s="25"/>
      <c r="U415" s="25"/>
      <c r="V415" s="87"/>
      <c r="W415" s="87"/>
      <c r="X415" s="28">
        <v>39782.901388888888</v>
      </c>
      <c r="Y415" s="28">
        <v>39783.115972222222</v>
      </c>
      <c r="Z415" s="319">
        <v>1.6227</v>
      </c>
      <c r="AA415" s="319">
        <v>10.463699999999999</v>
      </c>
      <c r="AB415" s="320">
        <f t="shared" si="71"/>
        <v>140.20127999999997</v>
      </c>
      <c r="AC415" s="25"/>
      <c r="AD415" s="61">
        <f t="shared" si="72"/>
        <v>40.501279999999966</v>
      </c>
      <c r="AE415" s="25"/>
      <c r="AF415" s="25"/>
      <c r="AG415" s="25"/>
      <c r="AH415" s="25"/>
      <c r="AI415" s="25"/>
      <c r="AJ415" s="25"/>
      <c r="AK415" s="25"/>
      <c r="AL415" s="25"/>
      <c r="AM415" s="25">
        <v>99.7</v>
      </c>
      <c r="AN415" s="9">
        <f t="shared" si="73"/>
        <v>0</v>
      </c>
      <c r="AO415" s="61">
        <f t="shared" si="76"/>
        <v>140.20127999999997</v>
      </c>
      <c r="AQ415" s="61"/>
      <c r="AR415" s="61">
        <f t="shared" si="78"/>
        <v>140.20127999999997</v>
      </c>
      <c r="AS415" s="89">
        <f t="shared" si="74"/>
        <v>0</v>
      </c>
      <c r="AT415" s="89">
        <f t="shared" si="80"/>
        <v>0.21458333333430346</v>
      </c>
      <c r="AU415" s="89">
        <f t="shared" si="79"/>
        <v>0.21458333333430346</v>
      </c>
    </row>
    <row r="416" spans="1:47" x14ac:dyDescent="0.2">
      <c r="A416" s="25" t="s">
        <v>2075</v>
      </c>
      <c r="B416" s="285">
        <f t="shared" si="75"/>
        <v>12</v>
      </c>
      <c r="C416" s="285"/>
      <c r="D416" s="26">
        <v>39783.160416666666</v>
      </c>
      <c r="E416" s="26">
        <v>39783.538888888892</v>
      </c>
      <c r="F416" s="27" t="s">
        <v>53</v>
      </c>
      <c r="G416" s="325" t="s">
        <v>54</v>
      </c>
      <c r="H416" s="25">
        <v>50</v>
      </c>
      <c r="I416" s="25"/>
      <c r="J416" s="25"/>
      <c r="K416" s="25"/>
      <c r="L416" s="25"/>
      <c r="M416" s="25"/>
      <c r="N416" s="32">
        <v>70.099999999999994</v>
      </c>
      <c r="O416" s="25"/>
      <c r="P416" s="317">
        <v>2750</v>
      </c>
      <c r="R416" s="25"/>
      <c r="S416" s="25"/>
      <c r="T416" s="25"/>
      <c r="U416" s="25"/>
      <c r="V416" s="87"/>
      <c r="W416" s="87"/>
      <c r="X416" s="28">
        <v>39783.115972222222</v>
      </c>
      <c r="Y416" s="28">
        <v>39783.602777777778</v>
      </c>
      <c r="Z416" s="319">
        <v>1.1509</v>
      </c>
      <c r="AA416" s="319">
        <v>4.7160000000000002</v>
      </c>
      <c r="AB416" s="320">
        <f t="shared" si="71"/>
        <v>99.437759999999997</v>
      </c>
      <c r="AC416" s="25"/>
      <c r="AD416" s="61">
        <f t="shared" si="72"/>
        <v>29.337760000000003</v>
      </c>
      <c r="AE416" s="25"/>
      <c r="AF416" s="25"/>
      <c r="AG416" s="25"/>
      <c r="AH416" s="25"/>
      <c r="AI416" s="25"/>
      <c r="AJ416" s="25"/>
      <c r="AK416" s="25"/>
      <c r="AL416" s="25"/>
      <c r="AM416" s="25">
        <v>70.099999999999994</v>
      </c>
      <c r="AN416" s="9">
        <f t="shared" si="73"/>
        <v>0</v>
      </c>
      <c r="AO416" s="61">
        <f t="shared" si="76"/>
        <v>99.437759999999997</v>
      </c>
      <c r="AQ416" s="61"/>
      <c r="AR416" s="61">
        <f t="shared" si="78"/>
        <v>99.437759999999997</v>
      </c>
      <c r="AS416" s="89">
        <f t="shared" si="74"/>
        <v>0</v>
      </c>
      <c r="AT416" s="89">
        <f t="shared" si="80"/>
        <v>0.48680555555620231</v>
      </c>
      <c r="AU416" s="89">
        <f t="shared" si="79"/>
        <v>0.48680555555620231</v>
      </c>
    </row>
    <row r="417" spans="1:47" x14ac:dyDescent="0.2">
      <c r="A417" s="25" t="s">
        <v>2075</v>
      </c>
      <c r="B417" s="285">
        <f t="shared" si="75"/>
        <v>12</v>
      </c>
      <c r="C417" s="285"/>
      <c r="D417" s="26">
        <v>39783.666666666664</v>
      </c>
      <c r="E417" s="26">
        <v>39784.390972222223</v>
      </c>
      <c r="F417" s="27" t="s">
        <v>57</v>
      </c>
      <c r="G417" s="325" t="s">
        <v>58</v>
      </c>
      <c r="H417" s="25">
        <v>50</v>
      </c>
      <c r="I417" s="25"/>
      <c r="J417" s="25"/>
      <c r="K417" s="25"/>
      <c r="L417" s="25"/>
      <c r="M417" s="25"/>
      <c r="N417" s="32">
        <v>63.94</v>
      </c>
      <c r="O417" s="25"/>
      <c r="P417" s="317">
        <v>3340</v>
      </c>
      <c r="R417" s="25"/>
      <c r="S417" s="25"/>
      <c r="T417" s="25"/>
      <c r="U417" s="25"/>
      <c r="V417" s="87"/>
      <c r="W417" s="87"/>
      <c r="X417" s="28">
        <v>39783.602777777778</v>
      </c>
      <c r="Y417" s="28">
        <v>39784.558333333334</v>
      </c>
      <c r="Z417" s="319">
        <v>1.0325</v>
      </c>
      <c r="AA417" s="319">
        <v>1.681</v>
      </c>
      <c r="AB417" s="320">
        <f t="shared" si="71"/>
        <v>89.207999999999984</v>
      </c>
      <c r="AC417" s="25"/>
      <c r="AD417" s="61">
        <f t="shared" si="72"/>
        <v>25.267999999999986</v>
      </c>
      <c r="AE417" s="25"/>
      <c r="AF417" s="25"/>
      <c r="AG417" s="25"/>
      <c r="AH417" s="25"/>
      <c r="AI417" s="25"/>
      <c r="AJ417" s="25"/>
      <c r="AK417" s="25"/>
      <c r="AL417" s="25"/>
      <c r="AM417" s="25">
        <v>63.94</v>
      </c>
      <c r="AN417" s="9">
        <f t="shared" si="73"/>
        <v>0</v>
      </c>
      <c r="AO417" s="61">
        <f t="shared" si="76"/>
        <v>89.207999999999984</v>
      </c>
      <c r="AQ417" s="61"/>
      <c r="AR417" s="61">
        <f t="shared" si="78"/>
        <v>89.207999999999984</v>
      </c>
      <c r="AS417" s="89">
        <f t="shared" si="74"/>
        <v>0</v>
      </c>
      <c r="AT417" s="89">
        <f t="shared" si="80"/>
        <v>0.95555555555620231</v>
      </c>
      <c r="AU417" s="89">
        <f t="shared" si="79"/>
        <v>0.95555555555620231</v>
      </c>
    </row>
    <row r="418" spans="1:47" x14ac:dyDescent="0.2">
      <c r="A418" s="25" t="s">
        <v>2075</v>
      </c>
      <c r="B418" s="285">
        <f t="shared" si="75"/>
        <v>12</v>
      </c>
      <c r="C418" s="285"/>
      <c r="D418" s="26">
        <v>39784.725694444445</v>
      </c>
      <c r="E418" s="26">
        <v>39786.579861111109</v>
      </c>
      <c r="F418" s="27" t="s">
        <v>59</v>
      </c>
      <c r="G418" s="325" t="s">
        <v>60</v>
      </c>
      <c r="H418" s="25">
        <v>50</v>
      </c>
      <c r="I418" s="25"/>
      <c r="J418" s="25"/>
      <c r="K418" s="25"/>
      <c r="L418" s="25"/>
      <c r="M418" s="25"/>
      <c r="N418" s="32">
        <v>152.6</v>
      </c>
      <c r="O418" s="25"/>
      <c r="P418" s="317">
        <v>2380</v>
      </c>
      <c r="R418" s="25"/>
      <c r="S418" s="25"/>
      <c r="T418" s="25"/>
      <c r="U418" s="25"/>
      <c r="V418" s="87"/>
      <c r="W418" s="87"/>
      <c r="X418" s="28">
        <v>39784.558333333334</v>
      </c>
      <c r="Y418" s="28">
        <v>39786.772222222222</v>
      </c>
      <c r="Z418" s="319">
        <v>2.2002000000000002</v>
      </c>
      <c r="AA418" s="319">
        <v>1.5994999999999999</v>
      </c>
      <c r="AB418" s="320">
        <f t="shared" si="71"/>
        <v>190.09728000000001</v>
      </c>
      <c r="AC418" s="25"/>
      <c r="AD418" s="61">
        <f t="shared" si="72"/>
        <v>37.497280000000018</v>
      </c>
      <c r="AE418" s="25"/>
      <c r="AF418" s="25"/>
      <c r="AG418" s="25"/>
      <c r="AH418" s="25"/>
      <c r="AI418" s="25"/>
      <c r="AJ418" s="25"/>
      <c r="AK418" s="25"/>
      <c r="AL418" s="25"/>
      <c r="AM418" s="25">
        <v>152.6</v>
      </c>
      <c r="AN418" s="9">
        <f t="shared" si="73"/>
        <v>0</v>
      </c>
      <c r="AO418" s="61">
        <f t="shared" si="76"/>
        <v>190.09728000000001</v>
      </c>
      <c r="AQ418" s="61"/>
      <c r="AR418" s="61">
        <f t="shared" si="78"/>
        <v>190.09728000000001</v>
      </c>
      <c r="AS418" s="89">
        <f t="shared" si="74"/>
        <v>0</v>
      </c>
      <c r="AT418" s="89">
        <f t="shared" si="80"/>
        <v>2.2138888888875954</v>
      </c>
      <c r="AU418" s="89">
        <f t="shared" si="79"/>
        <v>2.2138888888875954</v>
      </c>
    </row>
    <row r="419" spans="1:47" x14ac:dyDescent="0.2">
      <c r="A419" s="25" t="s">
        <v>2075</v>
      </c>
      <c r="B419" s="285">
        <f t="shared" si="75"/>
        <v>12</v>
      </c>
      <c r="C419" s="285"/>
      <c r="D419" s="26">
        <v>39786.964583333334</v>
      </c>
      <c r="E419" s="26">
        <v>39789.318749999999</v>
      </c>
      <c r="F419" s="27" t="s">
        <v>61</v>
      </c>
      <c r="G419" s="325" t="s">
        <v>62</v>
      </c>
      <c r="H419" s="25">
        <v>50</v>
      </c>
      <c r="I419" s="25"/>
      <c r="J419" s="25"/>
      <c r="K419" s="25"/>
      <c r="L419" s="25"/>
      <c r="M419" s="25"/>
      <c r="N419" s="32">
        <v>136.24</v>
      </c>
      <c r="O419" s="25"/>
      <c r="P419" s="317">
        <v>2130</v>
      </c>
      <c r="R419" s="25"/>
      <c r="S419" s="25"/>
      <c r="T419" s="25"/>
      <c r="U419" s="25"/>
      <c r="V419" s="87"/>
      <c r="W419" s="87"/>
      <c r="X419" s="28">
        <v>39786.772222222222</v>
      </c>
      <c r="Y419" s="28">
        <v>39789.933333333334</v>
      </c>
      <c r="Z419" s="319">
        <v>2.2393000000000001</v>
      </c>
      <c r="AA419" s="319">
        <v>0.87660000000000005</v>
      </c>
      <c r="AB419" s="320">
        <f t="shared" si="71"/>
        <v>193.47552000000002</v>
      </c>
      <c r="AC419" s="25"/>
      <c r="AD419" s="61">
        <f t="shared" si="72"/>
        <v>57.235520000000008</v>
      </c>
      <c r="AE419" s="25"/>
      <c r="AF419" s="25"/>
      <c r="AG419" s="25"/>
      <c r="AH419" s="25"/>
      <c r="AI419" s="25"/>
      <c r="AJ419" s="25"/>
      <c r="AK419" s="25"/>
      <c r="AL419" s="25"/>
      <c r="AM419" s="25">
        <v>136.24</v>
      </c>
      <c r="AN419" s="9">
        <f t="shared" si="73"/>
        <v>0</v>
      </c>
      <c r="AO419" s="61">
        <f t="shared" si="76"/>
        <v>193.47552000000002</v>
      </c>
      <c r="AQ419" s="61"/>
      <c r="AR419" s="61">
        <f t="shared" si="78"/>
        <v>193.47552000000002</v>
      </c>
      <c r="AS419" s="89">
        <f t="shared" si="74"/>
        <v>0</v>
      </c>
      <c r="AT419" s="89">
        <f t="shared" si="80"/>
        <v>3.1611111111124046</v>
      </c>
      <c r="AU419" s="89">
        <f t="shared" si="79"/>
        <v>3.1611111111124046</v>
      </c>
    </row>
    <row r="420" spans="1:47" x14ac:dyDescent="0.2">
      <c r="A420" s="25" t="s">
        <v>2075</v>
      </c>
      <c r="B420" s="285">
        <f t="shared" si="75"/>
        <v>12</v>
      </c>
      <c r="C420" s="285"/>
      <c r="D420" s="26">
        <v>39790.548611111109</v>
      </c>
      <c r="E420" s="26">
        <v>39791.084722222222</v>
      </c>
      <c r="F420" s="27" t="s">
        <v>63</v>
      </c>
      <c r="G420" s="325" t="s">
        <v>64</v>
      </c>
      <c r="H420" s="25">
        <v>50</v>
      </c>
      <c r="I420" s="25"/>
      <c r="J420" s="25"/>
      <c r="K420" s="25"/>
      <c r="L420" s="25"/>
      <c r="M420" s="25"/>
      <c r="N420" s="32">
        <v>30.59</v>
      </c>
      <c r="O420" s="25"/>
      <c r="P420" s="317">
        <v>1160</v>
      </c>
      <c r="R420" s="25"/>
      <c r="S420" s="25"/>
      <c r="T420" s="25"/>
      <c r="U420" s="25"/>
      <c r="V420" s="87"/>
      <c r="W420" s="87"/>
      <c r="X420" s="28">
        <v>39789.933333333334</v>
      </c>
      <c r="Y420" s="28">
        <v>39791.118055555555</v>
      </c>
      <c r="Z420" s="319">
        <v>0.7944</v>
      </c>
      <c r="AA420" s="319">
        <v>1.3605</v>
      </c>
      <c r="AB420" s="320">
        <f t="shared" si="71"/>
        <v>68.636160000000004</v>
      </c>
      <c r="AC420" s="25"/>
      <c r="AD420" s="61">
        <f t="shared" si="72"/>
        <v>38.04616</v>
      </c>
      <c r="AE420" s="25"/>
      <c r="AF420" s="25"/>
      <c r="AG420" s="25"/>
      <c r="AH420" s="25"/>
      <c r="AI420" s="25"/>
      <c r="AJ420" s="25"/>
      <c r="AK420" s="25"/>
      <c r="AL420" s="25"/>
      <c r="AM420" s="25">
        <v>30.59</v>
      </c>
      <c r="AN420" s="9">
        <f t="shared" si="73"/>
        <v>0</v>
      </c>
      <c r="AO420" s="61">
        <f t="shared" si="76"/>
        <v>68.636160000000004</v>
      </c>
      <c r="AQ420" s="61"/>
      <c r="AR420" s="61">
        <f t="shared" si="78"/>
        <v>68.636160000000004</v>
      </c>
      <c r="AS420" s="89">
        <f t="shared" si="74"/>
        <v>0</v>
      </c>
      <c r="AT420" s="89">
        <f t="shared" si="80"/>
        <v>1.1847222222204437</v>
      </c>
      <c r="AU420" s="89">
        <f t="shared" si="79"/>
        <v>1.1847222222204437</v>
      </c>
    </row>
    <row r="421" spans="1:47" x14ac:dyDescent="0.2">
      <c r="A421" s="25" t="s">
        <v>2075</v>
      </c>
      <c r="B421" s="285">
        <f t="shared" si="75"/>
        <v>12</v>
      </c>
      <c r="C421" s="285"/>
      <c r="D421" s="26">
        <v>39791.152083333334</v>
      </c>
      <c r="E421" s="26">
        <v>39791.273611111108</v>
      </c>
      <c r="F421" s="27" t="s">
        <v>67</v>
      </c>
      <c r="G421" s="325" t="s">
        <v>68</v>
      </c>
      <c r="H421" s="25">
        <v>50</v>
      </c>
      <c r="I421" s="25"/>
      <c r="J421" s="25"/>
      <c r="K421" s="25"/>
      <c r="L421" s="25"/>
      <c r="M421" s="25"/>
      <c r="N421" s="32">
        <v>17.7</v>
      </c>
      <c r="O421" s="25"/>
      <c r="P421" s="317">
        <v>3350</v>
      </c>
      <c r="R421" s="25"/>
      <c r="S421" s="25"/>
      <c r="T421" s="25"/>
      <c r="U421" s="25"/>
      <c r="V421" s="87"/>
      <c r="W421" s="87"/>
      <c r="X421" s="28">
        <v>39791.118055555555</v>
      </c>
      <c r="Y421" s="28">
        <v>39791.28125</v>
      </c>
      <c r="Z421" s="319">
        <v>0.30940000000000001</v>
      </c>
      <c r="AA421" s="319">
        <v>4.28</v>
      </c>
      <c r="AB421" s="320">
        <f t="shared" si="71"/>
        <v>26.732159999999997</v>
      </c>
      <c r="AC421" s="25"/>
      <c r="AD421" s="61">
        <f t="shared" si="72"/>
        <v>9.0321599999999975</v>
      </c>
      <c r="AE421" s="25"/>
      <c r="AF421" s="25"/>
      <c r="AG421" s="25"/>
      <c r="AH421" s="25"/>
      <c r="AI421" s="25"/>
      <c r="AJ421" s="25"/>
      <c r="AK421" s="25"/>
      <c r="AL421" s="25"/>
      <c r="AM421" s="25">
        <v>17.7</v>
      </c>
      <c r="AN421" s="9">
        <f t="shared" si="73"/>
        <v>0</v>
      </c>
      <c r="AO421" s="61">
        <f t="shared" si="76"/>
        <v>26.732159999999997</v>
      </c>
      <c r="AQ421" s="61"/>
      <c r="AR421" s="61">
        <f t="shared" si="78"/>
        <v>26.732159999999997</v>
      </c>
      <c r="AS421" s="89">
        <f t="shared" si="74"/>
        <v>0</v>
      </c>
      <c r="AT421" s="89">
        <f t="shared" si="80"/>
        <v>0.16319444444525288</v>
      </c>
      <c r="AU421" s="89">
        <f t="shared" si="79"/>
        <v>0.16319444444525288</v>
      </c>
    </row>
    <row r="422" spans="1:47" x14ac:dyDescent="0.2">
      <c r="A422" s="25" t="s">
        <v>2075</v>
      </c>
      <c r="B422" s="285">
        <f t="shared" si="75"/>
        <v>12</v>
      </c>
      <c r="C422" s="285"/>
      <c r="D422" s="26">
        <v>39791.288888888892</v>
      </c>
      <c r="E422" s="26">
        <v>39791.506249999999</v>
      </c>
      <c r="F422" s="27" t="s">
        <v>69</v>
      </c>
      <c r="G422" s="325" t="s">
        <v>70</v>
      </c>
      <c r="H422" s="25">
        <v>50</v>
      </c>
      <c r="I422" s="25"/>
      <c r="J422" s="25"/>
      <c r="K422" s="25"/>
      <c r="L422" s="25"/>
      <c r="M422" s="25"/>
      <c r="N422" s="32">
        <v>40.15</v>
      </c>
      <c r="O422" s="25"/>
      <c r="P422" s="317">
        <v>3650</v>
      </c>
      <c r="R422" s="25"/>
      <c r="S422" s="25"/>
      <c r="T422" s="25"/>
      <c r="U422" s="25"/>
      <c r="V422" s="87"/>
      <c r="W422" s="87"/>
      <c r="X422" s="28">
        <v>39791.28125</v>
      </c>
      <c r="Y422" s="28">
        <v>39791.525000000001</v>
      </c>
      <c r="Z422" s="319">
        <v>0.57399999999999995</v>
      </c>
      <c r="AA422" s="319">
        <v>4.28</v>
      </c>
      <c r="AB422" s="320">
        <f t="shared" si="71"/>
        <v>49.593599999999988</v>
      </c>
      <c r="AC422" s="25"/>
      <c r="AD422" s="61">
        <f t="shared" si="72"/>
        <v>9.4435999999999893</v>
      </c>
      <c r="AE422" s="25"/>
      <c r="AF422" s="25"/>
      <c r="AG422" s="25"/>
      <c r="AH422" s="25"/>
      <c r="AI422" s="25"/>
      <c r="AJ422" s="25"/>
      <c r="AK422" s="25"/>
      <c r="AL422" s="25"/>
      <c r="AM422" s="25">
        <v>40.15</v>
      </c>
      <c r="AN422" s="9">
        <f t="shared" si="73"/>
        <v>0</v>
      </c>
      <c r="AO422" s="61">
        <f t="shared" si="76"/>
        <v>49.593599999999988</v>
      </c>
      <c r="AQ422" s="61"/>
      <c r="AR422" s="61">
        <f t="shared" si="78"/>
        <v>49.593599999999988</v>
      </c>
      <c r="AS422" s="89">
        <f t="shared" si="74"/>
        <v>0</v>
      </c>
      <c r="AT422" s="89">
        <f t="shared" si="80"/>
        <v>0.24375000000145519</v>
      </c>
      <c r="AU422" s="89">
        <f t="shared" si="79"/>
        <v>0.24375000000145519</v>
      </c>
    </row>
    <row r="423" spans="1:47" x14ac:dyDescent="0.2">
      <c r="A423" s="25" t="s">
        <v>2075</v>
      </c>
      <c r="B423" s="285">
        <f t="shared" si="75"/>
        <v>12</v>
      </c>
      <c r="C423" s="285"/>
      <c r="D423" s="26">
        <v>39791.544444444444</v>
      </c>
      <c r="E423" s="26">
        <v>39791.807638888888</v>
      </c>
      <c r="F423" s="27" t="s">
        <v>71</v>
      </c>
      <c r="G423" s="325" t="s">
        <v>72</v>
      </c>
      <c r="H423" s="25">
        <v>50</v>
      </c>
      <c r="I423" s="25"/>
      <c r="J423" s="25"/>
      <c r="K423" s="25"/>
      <c r="L423" s="25"/>
      <c r="M423" s="25"/>
      <c r="N423" s="32">
        <v>42.45</v>
      </c>
      <c r="O423" s="25"/>
      <c r="P423" s="317">
        <v>1690</v>
      </c>
      <c r="R423" s="25"/>
      <c r="S423" s="25"/>
      <c r="T423" s="25"/>
      <c r="U423" s="25"/>
      <c r="V423" s="87"/>
      <c r="W423" s="87"/>
      <c r="X423" s="28">
        <v>39791.525000000001</v>
      </c>
      <c r="Y423" s="28">
        <v>39791.829861111109</v>
      </c>
      <c r="Z423" s="319">
        <v>0.58709999999999996</v>
      </c>
      <c r="AA423" s="319">
        <v>2.1484000000000001</v>
      </c>
      <c r="AB423" s="320">
        <f t="shared" si="71"/>
        <v>50.725439999999999</v>
      </c>
      <c r="AC423" s="25"/>
      <c r="AD423" s="61">
        <f t="shared" si="72"/>
        <v>8.2754399999999961</v>
      </c>
      <c r="AE423" s="25"/>
      <c r="AF423" s="25"/>
      <c r="AG423" s="25"/>
      <c r="AH423" s="25"/>
      <c r="AI423" s="25"/>
      <c r="AJ423" s="25"/>
      <c r="AK423" s="25"/>
      <c r="AL423" s="25"/>
      <c r="AM423" s="25">
        <v>42.45</v>
      </c>
      <c r="AN423" s="9">
        <f t="shared" si="73"/>
        <v>0</v>
      </c>
      <c r="AO423" s="61">
        <f t="shared" si="76"/>
        <v>50.725439999999999</v>
      </c>
      <c r="AQ423" s="61"/>
      <c r="AR423" s="61">
        <f t="shared" si="78"/>
        <v>50.725439999999999</v>
      </c>
      <c r="AS423" s="89">
        <f t="shared" si="74"/>
        <v>0</v>
      </c>
      <c r="AT423" s="89">
        <f t="shared" si="80"/>
        <v>0.30486111110803904</v>
      </c>
      <c r="AU423" s="89">
        <f t="shared" si="79"/>
        <v>0.30486111110803904</v>
      </c>
    </row>
    <row r="424" spans="1:47" x14ac:dyDescent="0.2">
      <c r="A424" s="25" t="s">
        <v>2075</v>
      </c>
      <c r="B424" s="285">
        <f t="shared" si="75"/>
        <v>12</v>
      </c>
      <c r="C424" s="285"/>
      <c r="D424" s="26">
        <v>39791.852083333331</v>
      </c>
      <c r="E424" s="26">
        <v>39792.402083333334</v>
      </c>
      <c r="F424" s="27" t="s">
        <v>75</v>
      </c>
      <c r="G424" s="325" t="s">
        <v>76</v>
      </c>
      <c r="H424" s="25">
        <v>50</v>
      </c>
      <c r="I424" s="25"/>
      <c r="J424" s="25"/>
      <c r="K424" s="25"/>
      <c r="L424" s="25"/>
      <c r="M424" s="25"/>
      <c r="N424" s="32">
        <v>69.41</v>
      </c>
      <c r="O424" s="25"/>
      <c r="P424" s="317">
        <v>1910</v>
      </c>
      <c r="R424" s="25"/>
      <c r="S424" s="25"/>
      <c r="T424" s="25"/>
      <c r="U424" s="25"/>
      <c r="V424" s="87"/>
      <c r="W424" s="87"/>
      <c r="X424" s="28">
        <v>39791.829861111109</v>
      </c>
      <c r="Y424" s="28">
        <v>39792.438194444447</v>
      </c>
      <c r="Z424" s="319">
        <v>0.93989999999999996</v>
      </c>
      <c r="AA424" s="319">
        <v>1.7645</v>
      </c>
      <c r="AB424" s="320">
        <f t="shared" si="71"/>
        <v>81.207359999999994</v>
      </c>
      <c r="AC424" s="25"/>
      <c r="AD424" s="61">
        <f t="shared" si="72"/>
        <v>11.797359999999998</v>
      </c>
      <c r="AE424" s="25"/>
      <c r="AF424" s="25"/>
      <c r="AG424" s="25"/>
      <c r="AH424" s="25"/>
      <c r="AI424" s="25"/>
      <c r="AJ424" s="25"/>
      <c r="AK424" s="25"/>
      <c r="AL424" s="25"/>
      <c r="AM424" s="25">
        <v>69.41</v>
      </c>
      <c r="AN424" s="9">
        <f t="shared" si="73"/>
        <v>0</v>
      </c>
      <c r="AO424" s="61">
        <f t="shared" si="76"/>
        <v>81.207359999999994</v>
      </c>
      <c r="AQ424" s="61"/>
      <c r="AR424" s="61">
        <f t="shared" si="78"/>
        <v>81.207359999999994</v>
      </c>
      <c r="AS424" s="89">
        <f t="shared" si="74"/>
        <v>0</v>
      </c>
      <c r="AT424" s="89">
        <f t="shared" si="80"/>
        <v>0.60833333333721384</v>
      </c>
      <c r="AU424" s="89">
        <f t="shared" si="79"/>
        <v>0.60833333333721384</v>
      </c>
    </row>
    <row r="425" spans="1:47" x14ac:dyDescent="0.2">
      <c r="A425" s="25" t="s">
        <v>2075</v>
      </c>
      <c r="B425" s="285">
        <f t="shared" si="75"/>
        <v>12</v>
      </c>
      <c r="C425" s="285"/>
      <c r="D425" s="26">
        <v>39792.474999999999</v>
      </c>
      <c r="E425" s="26">
        <v>39795.138888888891</v>
      </c>
      <c r="F425" s="27" t="s">
        <v>77</v>
      </c>
      <c r="G425" s="325" t="s">
        <v>78</v>
      </c>
      <c r="H425" s="25">
        <v>50</v>
      </c>
      <c r="I425" s="25"/>
      <c r="J425" s="25"/>
      <c r="K425" s="25"/>
      <c r="L425" s="25"/>
      <c r="M425" s="25"/>
      <c r="N425" s="32">
        <v>207.87</v>
      </c>
      <c r="O425" s="25"/>
      <c r="P425" s="317">
        <v>2050</v>
      </c>
      <c r="R425" s="25"/>
      <c r="S425" s="25"/>
      <c r="T425" s="25"/>
      <c r="U425" s="25"/>
      <c r="V425" s="87"/>
      <c r="W425" s="87"/>
      <c r="X425" s="28">
        <v>39792.438194444447</v>
      </c>
      <c r="Y425" s="28">
        <v>39795.228472222225</v>
      </c>
      <c r="Z425" s="319">
        <v>2.6770999999999998</v>
      </c>
      <c r="AA425" s="319">
        <v>1.3605</v>
      </c>
      <c r="AB425" s="320">
        <f t="shared" si="71"/>
        <v>231.30143999999996</v>
      </c>
      <c r="AC425" s="25"/>
      <c r="AD425" s="61">
        <f t="shared" si="72"/>
        <v>23.431439999999952</v>
      </c>
      <c r="AE425" s="25"/>
      <c r="AF425" s="25"/>
      <c r="AG425" s="25"/>
      <c r="AH425" s="25"/>
      <c r="AI425" s="25"/>
      <c r="AJ425" s="25"/>
      <c r="AK425" s="25"/>
      <c r="AL425" s="25"/>
      <c r="AM425" s="25">
        <v>207.87</v>
      </c>
      <c r="AN425" s="9">
        <f t="shared" si="73"/>
        <v>0</v>
      </c>
      <c r="AO425" s="61">
        <f t="shared" si="76"/>
        <v>231.30143999999996</v>
      </c>
      <c r="AQ425" s="61"/>
      <c r="AR425" s="61">
        <f t="shared" si="78"/>
        <v>231.30143999999996</v>
      </c>
      <c r="AS425" s="89">
        <f t="shared" si="74"/>
        <v>0</v>
      </c>
      <c r="AT425" s="89">
        <f t="shared" si="80"/>
        <v>2.7902777777781012</v>
      </c>
      <c r="AU425" s="89">
        <f t="shared" si="79"/>
        <v>2.7902777777781012</v>
      </c>
    </row>
    <row r="426" spans="1:47" x14ac:dyDescent="0.2">
      <c r="A426" s="25" t="s">
        <v>2075</v>
      </c>
      <c r="B426" s="285">
        <f t="shared" si="75"/>
        <v>12</v>
      </c>
      <c r="C426" s="285"/>
      <c r="D426" s="26">
        <v>39795.318055555559</v>
      </c>
      <c r="E426" s="26">
        <v>39795.961111111108</v>
      </c>
      <c r="F426" s="27" t="s">
        <v>79</v>
      </c>
      <c r="G426" s="325" t="s">
        <v>80</v>
      </c>
      <c r="H426" s="25">
        <v>50</v>
      </c>
      <c r="I426" s="25"/>
      <c r="J426" s="25"/>
      <c r="K426" s="25"/>
      <c r="L426" s="25"/>
      <c r="M426" s="25"/>
      <c r="N426" s="32">
        <v>74.05</v>
      </c>
      <c r="O426" s="25"/>
      <c r="P426" s="317">
        <v>3510</v>
      </c>
      <c r="R426" s="25"/>
      <c r="S426" s="25"/>
      <c r="T426" s="25"/>
      <c r="U426" s="25"/>
      <c r="V426" s="87"/>
      <c r="W426" s="87"/>
      <c r="X426" s="28">
        <v>39795.228472222225</v>
      </c>
      <c r="Y426" s="28">
        <v>39795.967361111114</v>
      </c>
      <c r="Z426" s="319">
        <v>0.95330000000000004</v>
      </c>
      <c r="AA426" s="319">
        <v>5.18</v>
      </c>
      <c r="AB426" s="320">
        <f t="shared" si="71"/>
        <v>82.36511999999999</v>
      </c>
      <c r="AC426" s="25"/>
      <c r="AD426" s="61">
        <f t="shared" si="72"/>
        <v>8.3151199999999932</v>
      </c>
      <c r="AE426" s="25"/>
      <c r="AF426" s="25"/>
      <c r="AG426" s="25"/>
      <c r="AH426" s="25"/>
      <c r="AI426" s="25"/>
      <c r="AJ426" s="25"/>
      <c r="AK426" s="25"/>
      <c r="AL426" s="25"/>
      <c r="AM426" s="25">
        <v>74.05</v>
      </c>
      <c r="AN426" s="9">
        <f t="shared" si="73"/>
        <v>0</v>
      </c>
      <c r="AO426" s="61">
        <f t="shared" si="76"/>
        <v>82.36511999999999</v>
      </c>
      <c r="AQ426" s="61"/>
      <c r="AR426" s="61">
        <f t="shared" si="78"/>
        <v>82.36511999999999</v>
      </c>
      <c r="AS426" s="89">
        <f t="shared" si="74"/>
        <v>0</v>
      </c>
      <c r="AT426" s="89">
        <f t="shared" si="80"/>
        <v>0.73888888888905058</v>
      </c>
      <c r="AU426" s="89">
        <f t="shared" si="79"/>
        <v>0.73888888888905058</v>
      </c>
    </row>
    <row r="427" spans="1:47" x14ac:dyDescent="0.2">
      <c r="A427" s="25" t="s">
        <v>2075</v>
      </c>
      <c r="B427" s="285">
        <f t="shared" si="75"/>
        <v>12</v>
      </c>
      <c r="C427" s="285"/>
      <c r="D427" s="26">
        <v>39795.974305555559</v>
      </c>
      <c r="E427" s="26">
        <v>39796.563194444447</v>
      </c>
      <c r="F427" s="27" t="s">
        <v>81</v>
      </c>
      <c r="G427" s="325" t="s">
        <v>82</v>
      </c>
      <c r="H427" s="25">
        <v>50</v>
      </c>
      <c r="I427" s="25"/>
      <c r="J427" s="25"/>
      <c r="K427" s="25"/>
      <c r="L427" s="25"/>
      <c r="M427" s="25"/>
      <c r="N427" s="32">
        <v>440.98</v>
      </c>
      <c r="O427" s="25"/>
      <c r="P427" s="317">
        <v>854</v>
      </c>
      <c r="R427" s="25"/>
      <c r="S427" s="25"/>
      <c r="T427" s="25"/>
      <c r="U427" s="25"/>
      <c r="V427" s="87"/>
      <c r="W427" s="87"/>
      <c r="X427" s="28">
        <v>39795.967361111114</v>
      </c>
      <c r="Y427" s="28">
        <v>39796.584722222222</v>
      </c>
      <c r="Z427" s="319">
        <v>5.5952000000000002</v>
      </c>
      <c r="AA427" s="319">
        <v>23.43</v>
      </c>
      <c r="AB427" s="320">
        <f t="shared" si="71"/>
        <v>483.42528000000004</v>
      </c>
      <c r="AC427" s="25"/>
      <c r="AD427" s="61">
        <f t="shared" si="72"/>
        <v>42.445280000000025</v>
      </c>
      <c r="AE427" s="25"/>
      <c r="AF427" s="25"/>
      <c r="AG427" s="25"/>
      <c r="AH427" s="25"/>
      <c r="AI427" s="25"/>
      <c r="AJ427" s="25"/>
      <c r="AK427" s="25"/>
      <c r="AL427" s="25"/>
      <c r="AM427" s="25">
        <v>440.98</v>
      </c>
      <c r="AN427" s="9">
        <f t="shared" si="73"/>
        <v>0</v>
      </c>
      <c r="AO427" s="61">
        <f t="shared" si="76"/>
        <v>483.42528000000004</v>
      </c>
      <c r="AQ427" s="61"/>
      <c r="AR427" s="61">
        <f t="shared" si="78"/>
        <v>483.42528000000004</v>
      </c>
      <c r="AS427" s="89">
        <f t="shared" si="74"/>
        <v>0</v>
      </c>
      <c r="AT427" s="89">
        <f t="shared" si="80"/>
        <v>0.61736111110803904</v>
      </c>
      <c r="AU427" s="89">
        <f t="shared" si="79"/>
        <v>0.61736111110803904</v>
      </c>
    </row>
    <row r="428" spans="1:47" x14ac:dyDescent="0.2">
      <c r="A428" s="25" t="s">
        <v>2075</v>
      </c>
      <c r="B428" s="285">
        <f t="shared" si="75"/>
        <v>12</v>
      </c>
      <c r="C428" s="285"/>
      <c r="D428" s="26">
        <v>39796.606944444444</v>
      </c>
      <c r="E428" s="26">
        <v>39797.148611111108</v>
      </c>
      <c r="F428" s="27" t="s">
        <v>83</v>
      </c>
      <c r="G428" s="325" t="s">
        <v>84</v>
      </c>
      <c r="H428" s="25">
        <v>50</v>
      </c>
      <c r="I428" s="25"/>
      <c r="J428" s="25"/>
      <c r="K428" s="25"/>
      <c r="L428" s="25"/>
      <c r="M428" s="25"/>
      <c r="N428" s="32">
        <v>1731.75</v>
      </c>
      <c r="O428" s="25"/>
      <c r="P428" s="317">
        <v>482</v>
      </c>
      <c r="R428" s="25"/>
      <c r="S428" s="25"/>
      <c r="T428" s="25"/>
      <c r="U428" s="25"/>
      <c r="V428" s="87"/>
      <c r="W428" s="87"/>
      <c r="X428" s="28">
        <v>39796.584722222222</v>
      </c>
      <c r="Y428" s="28">
        <v>39797.269444444442</v>
      </c>
      <c r="Z428" s="319">
        <v>21.940100000000001</v>
      </c>
      <c r="AA428" s="319">
        <v>57.742800000000003</v>
      </c>
      <c r="AB428" s="320">
        <f t="shared" si="71"/>
        <v>1895.6246400000002</v>
      </c>
      <c r="AC428" s="25"/>
      <c r="AD428" s="61">
        <f t="shared" si="72"/>
        <v>163.87464000000023</v>
      </c>
      <c r="AE428" s="25"/>
      <c r="AF428" s="25"/>
      <c r="AG428" s="25"/>
      <c r="AH428" s="25"/>
      <c r="AI428" s="25"/>
      <c r="AJ428" s="25"/>
      <c r="AK428" s="25"/>
      <c r="AL428" s="25"/>
      <c r="AM428" s="25">
        <v>1731.75</v>
      </c>
      <c r="AN428" s="9">
        <f t="shared" si="73"/>
        <v>0</v>
      </c>
      <c r="AO428" s="61">
        <f t="shared" si="76"/>
        <v>1895.6246400000002</v>
      </c>
      <c r="AQ428" s="61"/>
      <c r="AR428" s="61">
        <f t="shared" si="78"/>
        <v>1895.6246400000002</v>
      </c>
      <c r="AS428" s="89">
        <f t="shared" si="74"/>
        <v>0</v>
      </c>
      <c r="AT428" s="89">
        <f t="shared" si="80"/>
        <v>0.68472222222044365</v>
      </c>
      <c r="AU428" s="89">
        <f t="shared" si="79"/>
        <v>0.68472222222044365</v>
      </c>
    </row>
    <row r="429" spans="1:47" x14ac:dyDescent="0.2">
      <c r="A429" s="25" t="s">
        <v>2075</v>
      </c>
      <c r="B429" s="285">
        <f t="shared" si="75"/>
        <v>12</v>
      </c>
      <c r="C429" s="285"/>
      <c r="D429" s="26">
        <v>39797.390277777777</v>
      </c>
      <c r="E429" s="26"/>
      <c r="F429" s="27" t="s">
        <v>85</v>
      </c>
      <c r="G429" s="325" t="s">
        <v>86</v>
      </c>
      <c r="H429" s="25">
        <v>50</v>
      </c>
      <c r="I429" s="25"/>
      <c r="J429" s="25"/>
      <c r="K429" s="25"/>
      <c r="L429" s="25">
        <v>4.9000000000000004</v>
      </c>
      <c r="M429" s="25"/>
      <c r="N429" s="32"/>
      <c r="O429" s="25"/>
      <c r="P429" s="317">
        <v>478</v>
      </c>
      <c r="R429" s="25"/>
      <c r="S429" s="25"/>
      <c r="T429" s="25"/>
      <c r="U429" s="25"/>
      <c r="V429" s="87"/>
      <c r="W429" s="87"/>
      <c r="X429" s="28">
        <v>39797.269444444442</v>
      </c>
      <c r="Y429" s="28">
        <v>39797.502083333333</v>
      </c>
      <c r="Z429" s="319">
        <v>1.2294</v>
      </c>
      <c r="AA429" s="319">
        <v>8.0633999999999997</v>
      </c>
      <c r="AB429" s="320">
        <f t="shared" si="71"/>
        <v>106.22016000000001</v>
      </c>
      <c r="AC429" s="25"/>
      <c r="AD429" s="61">
        <f t="shared" si="72"/>
        <v>106.22016000000001</v>
      </c>
      <c r="AE429" s="25"/>
      <c r="AF429" s="25"/>
      <c r="AG429" s="25"/>
      <c r="AH429" s="25"/>
      <c r="AI429" s="25"/>
      <c r="AJ429" s="25"/>
      <c r="AK429" s="25"/>
      <c r="AL429" s="25"/>
      <c r="AM429" s="25"/>
      <c r="AN429" s="9">
        <f t="shared" si="73"/>
        <v>0</v>
      </c>
      <c r="AO429" s="61">
        <f t="shared" si="76"/>
        <v>106.22016000000001</v>
      </c>
      <c r="AQ429" s="61"/>
      <c r="AR429" s="61">
        <f t="shared" si="78"/>
        <v>106.22016000000001</v>
      </c>
      <c r="AS429" s="89">
        <f t="shared" si="74"/>
        <v>0</v>
      </c>
      <c r="AT429" s="89">
        <f t="shared" si="80"/>
        <v>0.23263888889050577</v>
      </c>
      <c r="AU429" s="89">
        <f t="shared" si="79"/>
        <v>0.23263888889050577</v>
      </c>
    </row>
    <row r="430" spans="1:47" x14ac:dyDescent="0.2">
      <c r="A430" s="25" t="s">
        <v>2075</v>
      </c>
      <c r="B430" s="285">
        <f t="shared" si="75"/>
        <v>12</v>
      </c>
      <c r="C430" s="285"/>
      <c r="D430" s="26">
        <v>39797.614583333336</v>
      </c>
      <c r="E430" s="26">
        <v>39800.628472222219</v>
      </c>
      <c r="F430" s="27" t="s">
        <v>87</v>
      </c>
      <c r="G430" s="325" t="s">
        <v>88</v>
      </c>
      <c r="H430" s="25">
        <v>50</v>
      </c>
      <c r="I430" s="25"/>
      <c r="J430" s="25"/>
      <c r="K430" s="25"/>
      <c r="L430" s="25"/>
      <c r="M430" s="25"/>
      <c r="N430" s="32">
        <v>403.34</v>
      </c>
      <c r="O430" s="25"/>
      <c r="P430" s="317">
        <v>473</v>
      </c>
      <c r="R430" s="25"/>
      <c r="S430" s="25"/>
      <c r="T430" s="25"/>
      <c r="U430" s="25"/>
      <c r="V430" s="87"/>
      <c r="W430" s="87"/>
      <c r="X430" s="28">
        <v>39797.502083333333</v>
      </c>
      <c r="Y430" s="28">
        <v>39800.713194444441</v>
      </c>
      <c r="Z430" s="319">
        <v>5.1470000000000002</v>
      </c>
      <c r="AA430" s="319">
        <v>3.8664999999999998</v>
      </c>
      <c r="AB430" s="320">
        <f t="shared" si="71"/>
        <v>444.70080000000007</v>
      </c>
      <c r="AC430" s="25"/>
      <c r="AD430" s="61">
        <f t="shared" si="72"/>
        <v>41.360800000000097</v>
      </c>
      <c r="AE430" s="25"/>
      <c r="AF430" s="25"/>
      <c r="AG430" s="25"/>
      <c r="AH430" s="25"/>
      <c r="AI430" s="25"/>
      <c r="AJ430" s="25"/>
      <c r="AK430" s="25"/>
      <c r="AL430" s="25"/>
      <c r="AM430" s="25">
        <v>403.34</v>
      </c>
      <c r="AN430" s="9">
        <f t="shared" si="73"/>
        <v>0</v>
      </c>
      <c r="AO430" s="61">
        <f t="shared" si="76"/>
        <v>444.70080000000007</v>
      </c>
      <c r="AQ430" s="61"/>
      <c r="AR430" s="61">
        <f t="shared" si="78"/>
        <v>444.70080000000007</v>
      </c>
      <c r="AS430" s="89">
        <f t="shared" si="74"/>
        <v>0</v>
      </c>
      <c r="AT430" s="89">
        <f t="shared" si="80"/>
        <v>3.211111111108039</v>
      </c>
      <c r="AU430" s="89">
        <f t="shared" si="79"/>
        <v>3.211111111108039</v>
      </c>
    </row>
    <row r="431" spans="1:47" x14ac:dyDescent="0.2">
      <c r="A431" s="25" t="s">
        <v>2075</v>
      </c>
      <c r="B431" s="285">
        <f t="shared" si="75"/>
        <v>12</v>
      </c>
      <c r="C431" s="285"/>
      <c r="D431" s="26">
        <v>39800.798611111109</v>
      </c>
      <c r="E431" s="26">
        <v>39804.420138888891</v>
      </c>
      <c r="F431" s="27" t="s">
        <v>89</v>
      </c>
      <c r="G431" s="325" t="s">
        <v>90</v>
      </c>
      <c r="H431" s="25">
        <v>50</v>
      </c>
      <c r="I431" s="25"/>
      <c r="J431" s="25"/>
      <c r="K431" s="25"/>
      <c r="L431" s="25"/>
      <c r="M431" s="25"/>
      <c r="N431" s="32">
        <v>300.10000000000002</v>
      </c>
      <c r="O431" s="25"/>
      <c r="P431" s="317">
        <v>473</v>
      </c>
      <c r="R431" s="25"/>
      <c r="S431" s="25"/>
      <c r="T431" s="25"/>
      <c r="U431" s="25"/>
      <c r="V431" s="87"/>
      <c r="W431" s="87"/>
      <c r="X431" s="28">
        <v>39800.713194444441</v>
      </c>
      <c r="Y431" s="28">
        <v>39804.513888888891</v>
      </c>
      <c r="Z431" s="319">
        <v>3.6427999999999998</v>
      </c>
      <c r="AA431" s="319">
        <v>1.21</v>
      </c>
      <c r="AB431" s="320">
        <f t="shared" si="71"/>
        <v>314.73791999999992</v>
      </c>
      <c r="AC431" s="25"/>
      <c r="AD431" s="61">
        <f t="shared" si="72"/>
        <v>14.637919999999895</v>
      </c>
      <c r="AE431" s="25"/>
      <c r="AF431" s="25"/>
      <c r="AG431" s="25"/>
      <c r="AH431" s="25"/>
      <c r="AI431" s="25"/>
      <c r="AJ431" s="25"/>
      <c r="AK431" s="25"/>
      <c r="AL431" s="25"/>
      <c r="AM431" s="25">
        <v>300.10000000000002</v>
      </c>
      <c r="AN431" s="9">
        <f t="shared" si="73"/>
        <v>0</v>
      </c>
      <c r="AO431" s="61">
        <f t="shared" si="76"/>
        <v>314.73791999999992</v>
      </c>
      <c r="AQ431" s="61"/>
      <c r="AR431" s="61">
        <f t="shared" si="78"/>
        <v>314.73791999999992</v>
      </c>
      <c r="AS431" s="89">
        <f t="shared" si="74"/>
        <v>0</v>
      </c>
      <c r="AT431" s="89">
        <f t="shared" si="80"/>
        <v>3.8006944444496185</v>
      </c>
      <c r="AU431" s="89">
        <f t="shared" si="79"/>
        <v>3.8006944444496185</v>
      </c>
    </row>
    <row r="432" spans="1:47" x14ac:dyDescent="0.2">
      <c r="A432" s="25" t="s">
        <v>2075</v>
      </c>
      <c r="B432" s="285">
        <f t="shared" si="75"/>
        <v>12</v>
      </c>
      <c r="C432" s="285"/>
      <c r="D432" s="26">
        <v>39804.607638888891</v>
      </c>
      <c r="E432" s="26">
        <v>39806.675694444442</v>
      </c>
      <c r="F432" s="27" t="s">
        <v>91</v>
      </c>
      <c r="G432" s="325" t="s">
        <v>92</v>
      </c>
      <c r="H432" s="25">
        <v>50</v>
      </c>
      <c r="I432" s="25"/>
      <c r="J432" s="25"/>
      <c r="K432" s="25"/>
      <c r="L432" s="25"/>
      <c r="M432" s="25"/>
      <c r="N432" s="32">
        <v>164.97</v>
      </c>
      <c r="O432" s="25"/>
      <c r="P432" s="317">
        <v>627</v>
      </c>
      <c r="R432" s="25"/>
      <c r="S432" s="25"/>
      <c r="T432" s="25"/>
      <c r="U432" s="25"/>
      <c r="V432" s="87"/>
      <c r="W432" s="87"/>
      <c r="X432" s="28">
        <v>39804.513888888891</v>
      </c>
      <c r="Y432" s="28">
        <v>39806.79583333333</v>
      </c>
      <c r="Z432" s="319">
        <v>2.1259999999999999</v>
      </c>
      <c r="AA432" s="319">
        <v>1.5994999999999999</v>
      </c>
      <c r="AB432" s="320">
        <f t="shared" si="71"/>
        <v>183.68639999999999</v>
      </c>
      <c r="AC432" s="25"/>
      <c r="AD432" s="61">
        <f t="shared" si="72"/>
        <v>18.716399999999993</v>
      </c>
      <c r="AE432" s="25"/>
      <c r="AF432" s="25"/>
      <c r="AG432" s="25"/>
      <c r="AH432" s="25"/>
      <c r="AI432" s="25"/>
      <c r="AJ432" s="25"/>
      <c r="AK432" s="25"/>
      <c r="AL432" s="25"/>
      <c r="AM432" s="25">
        <v>164.97</v>
      </c>
      <c r="AN432" s="9">
        <f t="shared" si="73"/>
        <v>0</v>
      </c>
      <c r="AO432" s="61">
        <f t="shared" si="76"/>
        <v>183.68639999999999</v>
      </c>
      <c r="AQ432" s="61"/>
      <c r="AR432" s="61">
        <f t="shared" si="78"/>
        <v>183.68639999999999</v>
      </c>
      <c r="AS432" s="89">
        <f t="shared" si="74"/>
        <v>0</v>
      </c>
      <c r="AT432" s="89">
        <f t="shared" si="80"/>
        <v>2.2819444444394321</v>
      </c>
      <c r="AU432" s="89">
        <f t="shared" si="79"/>
        <v>2.2819444444394321</v>
      </c>
    </row>
    <row r="433" spans="1:47" x14ac:dyDescent="0.2">
      <c r="A433" s="25" t="s">
        <v>2075</v>
      </c>
      <c r="B433" s="285">
        <f t="shared" si="75"/>
        <v>12</v>
      </c>
      <c r="C433" s="285"/>
      <c r="D433" s="26">
        <v>39806.916666666664</v>
      </c>
      <c r="E433" s="26">
        <v>39808.834722222222</v>
      </c>
      <c r="F433" s="27" t="s">
        <v>93</v>
      </c>
      <c r="G433" s="325" t="s">
        <v>94</v>
      </c>
      <c r="H433" s="25">
        <v>50</v>
      </c>
      <c r="I433" s="25"/>
      <c r="J433" s="25"/>
      <c r="K433" s="25"/>
      <c r="L433" s="25"/>
      <c r="M433" s="25"/>
      <c r="N433" s="32">
        <v>149.46</v>
      </c>
      <c r="O433" s="25"/>
      <c r="P433" s="317">
        <v>5780</v>
      </c>
      <c r="R433" s="25"/>
      <c r="S433" s="25"/>
      <c r="T433" s="25"/>
      <c r="U433" s="25"/>
      <c r="V433" s="87"/>
      <c r="W433" s="87"/>
      <c r="X433" s="28">
        <v>39806.79583333333</v>
      </c>
      <c r="Y433" s="28">
        <v>39808.918749999997</v>
      </c>
      <c r="Z433" s="319">
        <v>1.9996</v>
      </c>
      <c r="AA433" s="319">
        <v>2.04</v>
      </c>
      <c r="AB433" s="320">
        <f t="shared" si="71"/>
        <v>172.76544000000001</v>
      </c>
      <c r="AC433" s="25"/>
      <c r="AD433" s="61">
        <f t="shared" si="72"/>
        <v>23.305440000000004</v>
      </c>
      <c r="AE433" s="25"/>
      <c r="AF433" s="25"/>
      <c r="AG433" s="25"/>
      <c r="AH433" s="25"/>
      <c r="AI433" s="25"/>
      <c r="AJ433" s="25"/>
      <c r="AK433" s="25"/>
      <c r="AL433" s="25"/>
      <c r="AM433" s="25">
        <v>149.46</v>
      </c>
      <c r="AN433" s="9">
        <f t="shared" si="73"/>
        <v>0</v>
      </c>
      <c r="AO433" s="61">
        <f t="shared" si="76"/>
        <v>172.76544000000001</v>
      </c>
      <c r="AQ433" s="61"/>
      <c r="AR433" s="61">
        <f t="shared" si="78"/>
        <v>172.76544000000001</v>
      </c>
      <c r="AS433" s="89">
        <f t="shared" si="74"/>
        <v>0</v>
      </c>
      <c r="AT433" s="89">
        <f t="shared" si="80"/>
        <v>2.1229166666671517</v>
      </c>
      <c r="AU433" s="89">
        <f t="shared" si="79"/>
        <v>2.1229166666671517</v>
      </c>
    </row>
    <row r="434" spans="1:47" x14ac:dyDescent="0.2">
      <c r="A434" s="25" t="s">
        <v>2075</v>
      </c>
      <c r="B434" s="285">
        <f t="shared" si="75"/>
        <v>12</v>
      </c>
      <c r="C434" s="285"/>
      <c r="D434" s="26">
        <v>39809.00277777778</v>
      </c>
      <c r="E434" s="26">
        <v>39809.300694444442</v>
      </c>
      <c r="F434" s="27" t="s">
        <v>95</v>
      </c>
      <c r="G434" s="325" t="s">
        <v>96</v>
      </c>
      <c r="H434" s="25">
        <v>50</v>
      </c>
      <c r="I434" s="25"/>
      <c r="J434" s="25"/>
      <c r="K434" s="25"/>
      <c r="L434" s="25"/>
      <c r="M434" s="25"/>
      <c r="N434" s="32">
        <v>503.12</v>
      </c>
      <c r="O434" s="25"/>
      <c r="P434" s="317">
        <v>1570</v>
      </c>
      <c r="R434" s="25"/>
      <c r="S434" s="25"/>
      <c r="T434" s="25"/>
      <c r="U434" s="25"/>
      <c r="V434" s="33"/>
      <c r="W434" s="106"/>
      <c r="X434" s="28">
        <v>39808.918749999997</v>
      </c>
      <c r="Y434" s="28">
        <v>39809.306250000001</v>
      </c>
      <c r="Z434" s="319">
        <v>6.5651999999999999</v>
      </c>
      <c r="AA434" s="319">
        <v>47.748199999999997</v>
      </c>
      <c r="AB434" s="320">
        <f t="shared" si="71"/>
        <v>567.23327999999992</v>
      </c>
      <c r="AC434" s="25"/>
      <c r="AD434" s="61">
        <f t="shared" si="72"/>
        <v>64.113279999999918</v>
      </c>
      <c r="AE434" s="25"/>
      <c r="AF434" s="25"/>
      <c r="AG434" s="25"/>
      <c r="AH434" s="25"/>
      <c r="AI434" s="25"/>
      <c r="AJ434" s="25"/>
      <c r="AK434" s="25"/>
      <c r="AL434" s="25"/>
      <c r="AM434" s="25">
        <v>503.12</v>
      </c>
      <c r="AN434" s="9">
        <f t="shared" si="73"/>
        <v>0</v>
      </c>
      <c r="AO434" s="61">
        <f t="shared" si="76"/>
        <v>567.23327999999992</v>
      </c>
      <c r="AQ434" s="61"/>
      <c r="AR434" s="61">
        <f t="shared" si="78"/>
        <v>567.23327999999992</v>
      </c>
      <c r="AS434" s="89">
        <f t="shared" si="74"/>
        <v>0</v>
      </c>
      <c r="AT434" s="89">
        <f t="shared" si="80"/>
        <v>0.38750000000436557</v>
      </c>
      <c r="AU434" s="89">
        <f t="shared" si="79"/>
        <v>0.38750000000436557</v>
      </c>
    </row>
    <row r="435" spans="1:47" x14ac:dyDescent="0.2">
      <c r="A435" s="25" t="s">
        <v>2075</v>
      </c>
      <c r="B435" s="285">
        <f t="shared" si="75"/>
        <v>12</v>
      </c>
      <c r="C435" s="285"/>
      <c r="D435" s="26">
        <v>39809.3125</v>
      </c>
      <c r="E435" s="26">
        <v>39809.577777777777</v>
      </c>
      <c r="F435" s="27" t="s">
        <v>97</v>
      </c>
      <c r="G435" s="325" t="s">
        <v>98</v>
      </c>
      <c r="H435" s="25">
        <v>50</v>
      </c>
      <c r="I435" s="25"/>
      <c r="J435" s="25"/>
      <c r="K435" s="25"/>
      <c r="L435" s="25"/>
      <c r="M435" s="25"/>
      <c r="N435" s="32">
        <v>1633.2</v>
      </c>
      <c r="O435" s="25"/>
      <c r="P435" s="317">
        <v>612</v>
      </c>
      <c r="R435" s="25"/>
      <c r="S435" s="25"/>
      <c r="T435" s="25"/>
      <c r="U435" s="25"/>
      <c r="V435" s="33"/>
      <c r="W435" s="106"/>
      <c r="X435" s="28">
        <v>39809.306250000001</v>
      </c>
      <c r="Y435" s="28">
        <v>39809.584722222222</v>
      </c>
      <c r="Z435" s="319">
        <v>20.040199999999999</v>
      </c>
      <c r="AA435" s="319">
        <v>151.0609</v>
      </c>
      <c r="AB435" s="320">
        <f t="shared" si="71"/>
        <v>1731.4732799999997</v>
      </c>
      <c r="AC435" s="25"/>
      <c r="AD435" s="61">
        <f t="shared" si="72"/>
        <v>98.273279999999659</v>
      </c>
      <c r="AE435" s="25"/>
      <c r="AF435" s="25"/>
      <c r="AG435" s="25"/>
      <c r="AH435" s="25"/>
      <c r="AI435" s="25"/>
      <c r="AJ435" s="25"/>
      <c r="AK435" s="25"/>
      <c r="AL435" s="25"/>
      <c r="AM435" s="25">
        <v>1633.2</v>
      </c>
      <c r="AN435" s="9">
        <f t="shared" si="73"/>
        <v>0</v>
      </c>
      <c r="AO435" s="61">
        <f t="shared" si="76"/>
        <v>1731.4732799999997</v>
      </c>
      <c r="AQ435" s="61"/>
      <c r="AR435" s="61">
        <f t="shared" si="78"/>
        <v>1731.4732799999997</v>
      </c>
      <c r="AS435" s="89">
        <f t="shared" si="74"/>
        <v>0</v>
      </c>
      <c r="AT435" s="89">
        <f t="shared" si="80"/>
        <v>0.27847222222044365</v>
      </c>
      <c r="AU435" s="89">
        <f t="shared" si="79"/>
        <v>0.27847222222044365</v>
      </c>
    </row>
    <row r="436" spans="1:47" x14ac:dyDescent="0.2">
      <c r="A436" s="25" t="s">
        <v>2075</v>
      </c>
      <c r="B436" s="285">
        <f t="shared" si="75"/>
        <v>12</v>
      </c>
      <c r="C436" s="285"/>
      <c r="D436" s="26">
        <v>39809.591666666667</v>
      </c>
      <c r="E436" s="26">
        <v>39809.879166666666</v>
      </c>
      <c r="F436" s="27" t="s">
        <v>99</v>
      </c>
      <c r="G436" s="325" t="s">
        <v>100</v>
      </c>
      <c r="H436" s="25">
        <v>50</v>
      </c>
      <c r="I436" s="25"/>
      <c r="J436" s="25"/>
      <c r="K436" s="25"/>
      <c r="L436" s="25"/>
      <c r="M436" s="25"/>
      <c r="N436" s="32">
        <v>2840.5</v>
      </c>
      <c r="O436" s="25"/>
      <c r="P436" s="317">
        <v>320</v>
      </c>
      <c r="R436" s="25"/>
      <c r="S436" s="25"/>
      <c r="T436" s="25"/>
      <c r="U436" s="25"/>
      <c r="V436" s="33"/>
      <c r="W436" s="106"/>
      <c r="X436" s="28">
        <v>39809.584722222222</v>
      </c>
      <c r="Y436" s="28">
        <v>39809.910416666666</v>
      </c>
      <c r="Z436" s="319">
        <v>36.309399999999997</v>
      </c>
      <c r="AA436" s="319">
        <v>206.00239999999999</v>
      </c>
      <c r="AB436" s="320">
        <f t="shared" si="71"/>
        <v>3137.1321600000001</v>
      </c>
      <c r="AC436" s="25"/>
      <c r="AD436" s="61">
        <f t="shared" si="72"/>
        <v>296.63216000000011</v>
      </c>
      <c r="AE436" s="25"/>
      <c r="AF436" s="25"/>
      <c r="AG436" s="25"/>
      <c r="AH436" s="25"/>
      <c r="AI436" s="25"/>
      <c r="AJ436" s="25"/>
      <c r="AK436" s="25"/>
      <c r="AL436" s="25"/>
      <c r="AM436" s="25">
        <v>2840.5</v>
      </c>
      <c r="AN436" s="9">
        <f t="shared" si="73"/>
        <v>0</v>
      </c>
      <c r="AO436" s="61">
        <f t="shared" si="76"/>
        <v>3137.1321600000001</v>
      </c>
      <c r="AQ436" s="61"/>
      <c r="AR436" s="61">
        <f t="shared" si="78"/>
        <v>3137.1321600000001</v>
      </c>
      <c r="AS436" s="89">
        <f t="shared" si="74"/>
        <v>0</v>
      </c>
      <c r="AT436" s="89">
        <f t="shared" si="80"/>
        <v>0.32569444444379769</v>
      </c>
      <c r="AU436" s="89">
        <f t="shared" si="79"/>
        <v>0.32569444444379769</v>
      </c>
    </row>
    <row r="437" spans="1:47" x14ac:dyDescent="0.2">
      <c r="A437" s="25" t="s">
        <v>2075</v>
      </c>
      <c r="B437" s="285">
        <f t="shared" si="75"/>
        <v>12</v>
      </c>
      <c r="C437" s="285"/>
      <c r="D437" s="26">
        <v>39809.942361111112</v>
      </c>
      <c r="E437" s="26">
        <v>39810.843055555553</v>
      </c>
      <c r="F437" s="27" t="s">
        <v>101</v>
      </c>
      <c r="G437" s="325" t="s">
        <v>102</v>
      </c>
      <c r="H437" s="25">
        <v>50</v>
      </c>
      <c r="I437" s="25"/>
      <c r="J437" s="25"/>
      <c r="K437" s="25"/>
      <c r="L437" s="25"/>
      <c r="M437" s="25"/>
      <c r="N437" s="32">
        <v>2276.3000000000002</v>
      </c>
      <c r="O437" s="25"/>
      <c r="P437" s="317">
        <v>573</v>
      </c>
      <c r="R437" s="25"/>
      <c r="S437" s="25"/>
      <c r="T437" s="25"/>
      <c r="U437" s="25"/>
      <c r="V437" s="33"/>
      <c r="W437" s="106"/>
      <c r="X437" s="28">
        <v>39809.910416666666</v>
      </c>
      <c r="Y437" s="28">
        <v>39811.181944444441</v>
      </c>
      <c r="Z437" s="319">
        <v>30.5547</v>
      </c>
      <c r="AA437" s="319">
        <v>69.251400000000004</v>
      </c>
      <c r="AB437" s="320">
        <f t="shared" si="71"/>
        <v>2639.9260800000002</v>
      </c>
      <c r="AC437" s="25"/>
      <c r="AD437" s="61">
        <f t="shared" si="72"/>
        <v>363.62608</v>
      </c>
      <c r="AE437" s="25"/>
      <c r="AF437" s="25"/>
      <c r="AG437" s="25"/>
      <c r="AH437" s="25"/>
      <c r="AI437" s="25"/>
      <c r="AJ437" s="25"/>
      <c r="AK437" s="25"/>
      <c r="AL437" s="25"/>
      <c r="AM437" s="25">
        <v>2276.3000000000002</v>
      </c>
      <c r="AN437" s="9">
        <f t="shared" si="73"/>
        <v>0</v>
      </c>
      <c r="AO437" s="61">
        <f t="shared" si="76"/>
        <v>2639.9260800000002</v>
      </c>
      <c r="AQ437" s="61"/>
      <c r="AR437" s="61">
        <f t="shared" si="78"/>
        <v>2639.9260800000002</v>
      </c>
      <c r="AS437" s="89">
        <f t="shared" si="74"/>
        <v>0</v>
      </c>
      <c r="AT437" s="89">
        <f t="shared" si="80"/>
        <v>1.2715277777751908</v>
      </c>
      <c r="AU437" s="89">
        <f t="shared" si="79"/>
        <v>1.2715277777751908</v>
      </c>
    </row>
    <row r="438" spans="1:47" x14ac:dyDescent="0.2">
      <c r="A438" s="25" t="s">
        <v>2075</v>
      </c>
      <c r="B438" s="285">
        <f t="shared" si="75"/>
        <v>12</v>
      </c>
      <c r="C438" s="285"/>
      <c r="D438" s="26">
        <v>39811.521527777775</v>
      </c>
      <c r="E438" s="26">
        <v>39812.359027777777</v>
      </c>
      <c r="F438" s="27" t="s">
        <v>103</v>
      </c>
      <c r="G438" s="325" t="s">
        <v>104</v>
      </c>
      <c r="H438" s="25">
        <v>50</v>
      </c>
      <c r="I438" s="25"/>
      <c r="J438" s="25"/>
      <c r="K438" s="25"/>
      <c r="L438" s="25"/>
      <c r="M438" s="25"/>
      <c r="N438" s="32">
        <v>313.99</v>
      </c>
      <c r="O438" s="25"/>
      <c r="P438" s="317">
        <v>1300</v>
      </c>
      <c r="R438" s="25"/>
      <c r="S438" s="25"/>
      <c r="T438" s="25"/>
      <c r="U438" s="25"/>
      <c r="V438" s="33"/>
      <c r="W438" s="106"/>
      <c r="X438" s="28">
        <v>39811.181944444441</v>
      </c>
      <c r="Y438" s="28">
        <v>39812.410416666666</v>
      </c>
      <c r="Z438" s="319">
        <v>5.2481</v>
      </c>
      <c r="AA438" s="319">
        <v>6.4352</v>
      </c>
      <c r="AB438" s="320">
        <f t="shared" si="71"/>
        <v>453.43583999999998</v>
      </c>
      <c r="AC438" s="25"/>
      <c r="AD438" s="61">
        <f t="shared" si="72"/>
        <v>139.44583999999998</v>
      </c>
      <c r="AE438" s="25"/>
      <c r="AF438" s="25"/>
      <c r="AG438" s="25"/>
      <c r="AH438" s="25"/>
      <c r="AI438" s="25"/>
      <c r="AJ438" s="25"/>
      <c r="AK438" s="25"/>
      <c r="AL438" s="25"/>
      <c r="AM438" s="25">
        <v>313.99</v>
      </c>
      <c r="AN438" s="9">
        <f t="shared" si="73"/>
        <v>0</v>
      </c>
      <c r="AO438" s="61">
        <f t="shared" si="76"/>
        <v>453.43583999999998</v>
      </c>
      <c r="AQ438" s="61"/>
      <c r="AR438" s="61">
        <f t="shared" si="78"/>
        <v>453.43583999999998</v>
      </c>
      <c r="AS438" s="89">
        <f t="shared" si="74"/>
        <v>0</v>
      </c>
      <c r="AT438" s="89">
        <f t="shared" si="80"/>
        <v>1.2284722222248092</v>
      </c>
      <c r="AU438" s="89">
        <f t="shared" si="79"/>
        <v>1.2284722222248092</v>
      </c>
    </row>
    <row r="439" spans="1:47" x14ac:dyDescent="0.2">
      <c r="A439" s="25" t="s">
        <v>2075</v>
      </c>
      <c r="B439" s="285">
        <f t="shared" si="75"/>
        <v>12</v>
      </c>
      <c r="C439" s="285"/>
      <c r="D439" s="26">
        <v>39812.461805555555</v>
      </c>
      <c r="E439" s="26">
        <v>39817.121527777781</v>
      </c>
      <c r="F439" s="27" t="s">
        <v>105</v>
      </c>
      <c r="G439" s="325" t="s">
        <v>106</v>
      </c>
      <c r="H439" s="25">
        <v>50</v>
      </c>
      <c r="I439" s="25"/>
      <c r="J439" s="25"/>
      <c r="K439" s="25"/>
      <c r="L439" s="25"/>
      <c r="M439" s="25"/>
      <c r="N439" s="32">
        <v>767.13</v>
      </c>
      <c r="O439" s="25"/>
      <c r="P439" s="317">
        <v>932</v>
      </c>
      <c r="R439" s="25"/>
      <c r="S439" s="25"/>
      <c r="T439" s="25"/>
      <c r="U439" s="25"/>
      <c r="V439" s="33"/>
      <c r="W439" s="106"/>
      <c r="X439" s="28">
        <v>39812.410416666666</v>
      </c>
      <c r="Y439" s="28">
        <v>39817.126388888886</v>
      </c>
      <c r="Z439" s="319">
        <v>9.1171000000000006</v>
      </c>
      <c r="AA439" s="319">
        <v>30</v>
      </c>
      <c r="AB439" s="320">
        <f t="shared" si="71"/>
        <v>787.71744000000012</v>
      </c>
      <c r="AC439" s="25"/>
      <c r="AD439" s="61">
        <f t="shared" si="72"/>
        <v>20.587440000000129</v>
      </c>
      <c r="AE439" s="25"/>
      <c r="AF439" s="25"/>
      <c r="AG439" s="25"/>
      <c r="AH439" s="25"/>
      <c r="AI439" s="25"/>
      <c r="AJ439" s="25"/>
      <c r="AK439" s="25"/>
      <c r="AL439" s="25"/>
      <c r="AM439" s="25">
        <v>767.13</v>
      </c>
      <c r="AN439" s="9">
        <f t="shared" si="73"/>
        <v>0</v>
      </c>
      <c r="AO439" s="61">
        <f t="shared" si="76"/>
        <v>787.71744000000012</v>
      </c>
      <c r="AQ439" s="61"/>
      <c r="AR439" s="61">
        <f t="shared" si="78"/>
        <v>787.71744000000012</v>
      </c>
      <c r="AS439" s="89">
        <f t="shared" si="74"/>
        <v>0</v>
      </c>
      <c r="AT439" s="89">
        <f t="shared" si="80"/>
        <v>4.7159722222204437</v>
      </c>
      <c r="AU439" s="89">
        <f t="shared" si="79"/>
        <v>4.7159722222204437</v>
      </c>
    </row>
    <row r="440" spans="1:47" x14ac:dyDescent="0.2">
      <c r="A440" s="25" t="s">
        <v>2075</v>
      </c>
      <c r="B440" s="285">
        <f t="shared" si="75"/>
        <v>1</v>
      </c>
      <c r="C440" s="285"/>
      <c r="D440" s="26">
        <v>39817.131944444445</v>
      </c>
      <c r="E440" s="26">
        <v>39817.631944444445</v>
      </c>
      <c r="F440" s="27" t="s">
        <v>107</v>
      </c>
      <c r="G440" s="325" t="s">
        <v>108</v>
      </c>
      <c r="H440" s="25">
        <v>50</v>
      </c>
      <c r="I440" s="25"/>
      <c r="J440" s="25"/>
      <c r="K440" s="25"/>
      <c r="L440" s="25"/>
      <c r="M440" s="25"/>
      <c r="N440" s="32">
        <v>365.3</v>
      </c>
      <c r="O440" s="25"/>
      <c r="P440" s="317">
        <v>1120</v>
      </c>
      <c r="R440" s="25"/>
      <c r="S440" s="25"/>
      <c r="T440" s="25"/>
      <c r="U440" s="25"/>
      <c r="V440" s="33"/>
      <c r="W440" s="106"/>
      <c r="X440" s="28">
        <v>39817.126388888886</v>
      </c>
      <c r="Y440" s="28">
        <v>39817.679861111108</v>
      </c>
      <c r="Z440" s="319">
        <v>4.4653</v>
      </c>
      <c r="AA440" s="319">
        <v>27.155899999999999</v>
      </c>
      <c r="AB440" s="320">
        <f t="shared" si="71"/>
        <v>385.80192</v>
      </c>
      <c r="AC440" s="25"/>
      <c r="AD440" s="61">
        <f t="shared" si="72"/>
        <v>20.501919999999984</v>
      </c>
      <c r="AE440" s="25"/>
      <c r="AF440" s="25"/>
      <c r="AG440" s="25"/>
      <c r="AH440" s="25"/>
      <c r="AI440" s="25"/>
      <c r="AJ440" s="25"/>
      <c r="AK440" s="25"/>
      <c r="AL440" s="25"/>
      <c r="AM440" s="25">
        <v>365.3</v>
      </c>
      <c r="AN440" s="9">
        <f t="shared" si="73"/>
        <v>0</v>
      </c>
      <c r="AO440" s="61">
        <f t="shared" si="76"/>
        <v>385.80192</v>
      </c>
      <c r="AQ440" s="61"/>
      <c r="AR440" s="61">
        <f t="shared" si="78"/>
        <v>385.80192</v>
      </c>
      <c r="AS440" s="89">
        <f t="shared" si="74"/>
        <v>0</v>
      </c>
      <c r="AT440" s="89">
        <f t="shared" si="80"/>
        <v>0.55347222222189885</v>
      </c>
      <c r="AU440" s="89">
        <f t="shared" si="79"/>
        <v>0.55347222222189885</v>
      </c>
    </row>
    <row r="441" spans="1:47" x14ac:dyDescent="0.2">
      <c r="A441" s="25" t="s">
        <v>2075</v>
      </c>
      <c r="B441" s="285">
        <f t="shared" si="75"/>
        <v>1</v>
      </c>
      <c r="C441" s="285"/>
      <c r="D441" s="26">
        <v>39817.727777777778</v>
      </c>
      <c r="E441" s="26">
        <v>39819.146527777775</v>
      </c>
      <c r="F441" s="27" t="s">
        <v>109</v>
      </c>
      <c r="G441" s="325" t="s">
        <v>110</v>
      </c>
      <c r="H441" s="25">
        <v>50</v>
      </c>
      <c r="I441" s="25"/>
      <c r="J441" s="25"/>
      <c r="K441" s="25"/>
      <c r="L441" s="25"/>
      <c r="M441" s="25"/>
      <c r="N441" s="32">
        <v>191.1</v>
      </c>
      <c r="O441" s="25"/>
      <c r="P441" s="317">
        <v>607</v>
      </c>
      <c r="R441" s="25"/>
      <c r="S441" s="25"/>
      <c r="T441" s="25"/>
      <c r="U441" s="25"/>
      <c r="V441" s="33"/>
      <c r="W441" s="106"/>
      <c r="X441" s="28">
        <v>39817.679861111108</v>
      </c>
      <c r="Y441" s="28">
        <v>39819.39166666667</v>
      </c>
      <c r="Z441" s="319">
        <v>2.6448</v>
      </c>
      <c r="AA441" s="319">
        <v>2.9611000000000001</v>
      </c>
      <c r="AB441" s="320">
        <f t="shared" si="71"/>
        <v>228.51071999999996</v>
      </c>
      <c r="AC441" s="25"/>
      <c r="AD441" s="61">
        <f t="shared" si="72"/>
        <v>37.410719999999969</v>
      </c>
      <c r="AE441" s="25"/>
      <c r="AF441" s="25"/>
      <c r="AG441" s="25"/>
      <c r="AH441" s="25"/>
      <c r="AI441" s="25"/>
      <c r="AJ441" s="25"/>
      <c r="AK441" s="25"/>
      <c r="AL441" s="25"/>
      <c r="AM441" s="25">
        <v>191.1</v>
      </c>
      <c r="AN441" s="9">
        <f t="shared" si="73"/>
        <v>0</v>
      </c>
      <c r="AO441" s="61">
        <f t="shared" si="76"/>
        <v>228.51071999999996</v>
      </c>
      <c r="AQ441" s="61"/>
      <c r="AR441" s="61">
        <f t="shared" si="78"/>
        <v>228.51071999999996</v>
      </c>
      <c r="AS441" s="89">
        <f t="shared" si="74"/>
        <v>0</v>
      </c>
      <c r="AT441" s="89">
        <f t="shared" si="80"/>
        <v>1.7118055555620231</v>
      </c>
      <c r="AU441" s="89">
        <f t="shared" si="79"/>
        <v>1.7118055555620231</v>
      </c>
    </row>
    <row r="442" spans="1:47" x14ac:dyDescent="0.2">
      <c r="A442" s="25" t="s">
        <v>2075</v>
      </c>
      <c r="B442" s="285">
        <f t="shared" si="75"/>
        <v>1</v>
      </c>
      <c r="C442" s="285"/>
      <c r="D442" s="26">
        <v>39819.637499999997</v>
      </c>
      <c r="E442" s="26">
        <v>39821.990972222222</v>
      </c>
      <c r="F442" s="27" t="s">
        <v>111</v>
      </c>
      <c r="G442" s="325" t="s">
        <v>112</v>
      </c>
      <c r="H442" s="25">
        <v>50</v>
      </c>
      <c r="I442" s="25"/>
      <c r="J442" s="25"/>
      <c r="K442" s="25"/>
      <c r="L442" s="25"/>
      <c r="M442" s="25"/>
      <c r="N442" s="32">
        <v>268</v>
      </c>
      <c r="O442" s="25"/>
      <c r="P442" s="317">
        <v>1500</v>
      </c>
      <c r="R442" s="25"/>
      <c r="S442" s="25"/>
      <c r="T442" s="25"/>
      <c r="U442" s="25"/>
      <c r="V442" s="33"/>
      <c r="W442" s="106"/>
      <c r="X442" s="28">
        <v>39819.39166666667</v>
      </c>
      <c r="Y442" s="28">
        <v>39822.090277777781</v>
      </c>
      <c r="Z442" s="319">
        <v>3.5428000000000002</v>
      </c>
      <c r="AA442" s="319">
        <v>1.5994999999999999</v>
      </c>
      <c r="AB442" s="320">
        <f t="shared" si="71"/>
        <v>306.09791999999999</v>
      </c>
      <c r="AC442" s="25"/>
      <c r="AD442" s="61">
        <f t="shared" si="72"/>
        <v>38.097919999999988</v>
      </c>
      <c r="AE442" s="25"/>
      <c r="AF442" s="25"/>
      <c r="AG442" s="25"/>
      <c r="AH442" s="25"/>
      <c r="AI442" s="25"/>
      <c r="AJ442" s="25"/>
      <c r="AK442" s="25"/>
      <c r="AL442" s="25"/>
      <c r="AM442" s="25">
        <v>268</v>
      </c>
      <c r="AN442" s="9">
        <f t="shared" si="73"/>
        <v>0</v>
      </c>
      <c r="AO442" s="61">
        <f t="shared" si="76"/>
        <v>306.09791999999999</v>
      </c>
      <c r="AQ442" s="61"/>
      <c r="AR442" s="61">
        <f t="shared" si="78"/>
        <v>306.09791999999999</v>
      </c>
      <c r="AS442" s="89">
        <f t="shared" si="74"/>
        <v>0</v>
      </c>
      <c r="AT442" s="89">
        <f t="shared" si="80"/>
        <v>2.6986111111109494</v>
      </c>
      <c r="AU442" s="89">
        <f t="shared" si="79"/>
        <v>2.6986111111109494</v>
      </c>
    </row>
    <row r="443" spans="1:47" x14ac:dyDescent="0.2">
      <c r="A443" s="25" t="s">
        <v>2075</v>
      </c>
      <c r="B443" s="285">
        <f t="shared" si="75"/>
        <v>1</v>
      </c>
      <c r="C443" s="285"/>
      <c r="D443" s="26">
        <v>39822.189583333333</v>
      </c>
      <c r="E443" s="26">
        <v>39822.827777777777</v>
      </c>
      <c r="F443" s="27" t="s">
        <v>113</v>
      </c>
      <c r="G443" s="325" t="s">
        <v>114</v>
      </c>
      <c r="H443" s="25">
        <v>50</v>
      </c>
      <c r="I443" s="25"/>
      <c r="J443" s="25"/>
      <c r="K443" s="25"/>
      <c r="L443" s="25"/>
      <c r="M443" s="25"/>
      <c r="N443" s="32">
        <v>60.6</v>
      </c>
      <c r="O443" s="25"/>
      <c r="P443" s="317">
        <v>869</v>
      </c>
      <c r="R443" s="25"/>
      <c r="S443" s="25"/>
      <c r="T443" s="25"/>
      <c r="U443" s="25"/>
      <c r="V443" s="33"/>
      <c r="W443" s="106"/>
      <c r="X443" s="28">
        <v>39822.090277777781</v>
      </c>
      <c r="Y443" s="28">
        <v>39822.938888888886</v>
      </c>
      <c r="Z443" s="319">
        <v>0.93069999999999997</v>
      </c>
      <c r="AA443" s="319">
        <v>1.21</v>
      </c>
      <c r="AB443" s="320">
        <f t="shared" si="71"/>
        <v>80.412480000000002</v>
      </c>
      <c r="AC443" s="25"/>
      <c r="AD443" s="61">
        <f t="shared" si="72"/>
        <v>19.812480000000001</v>
      </c>
      <c r="AE443" s="25"/>
      <c r="AF443" s="25"/>
      <c r="AG443" s="25"/>
      <c r="AH443" s="25"/>
      <c r="AI443" s="25"/>
      <c r="AJ443" s="25"/>
      <c r="AK443" s="25"/>
      <c r="AL443" s="25"/>
      <c r="AM443" s="25">
        <v>60.6</v>
      </c>
      <c r="AN443" s="9">
        <f t="shared" si="73"/>
        <v>0</v>
      </c>
      <c r="AO443" s="61">
        <f t="shared" si="76"/>
        <v>80.412480000000002</v>
      </c>
      <c r="AQ443" s="61"/>
      <c r="AR443" s="61">
        <f t="shared" si="78"/>
        <v>80.412480000000002</v>
      </c>
      <c r="AS443" s="89">
        <f t="shared" si="74"/>
        <v>0</v>
      </c>
      <c r="AT443" s="89">
        <f t="shared" si="80"/>
        <v>0.84861111110512866</v>
      </c>
      <c r="AU443" s="89">
        <f t="shared" si="79"/>
        <v>0.84861111110512866</v>
      </c>
    </row>
    <row r="444" spans="1:47" x14ac:dyDescent="0.2">
      <c r="A444" s="25" t="s">
        <v>2075</v>
      </c>
      <c r="B444" s="285">
        <f t="shared" si="75"/>
        <v>1</v>
      </c>
      <c r="C444" s="285"/>
      <c r="D444" s="26">
        <v>39823.050000000003</v>
      </c>
      <c r="E444" s="26">
        <v>39823.280555555553</v>
      </c>
      <c r="F444" s="27" t="s">
        <v>117</v>
      </c>
      <c r="G444" s="325" t="s">
        <v>118</v>
      </c>
      <c r="H444" s="25">
        <v>50</v>
      </c>
      <c r="I444" s="25"/>
      <c r="J444" s="25"/>
      <c r="K444" s="25"/>
      <c r="L444" s="25"/>
      <c r="M444" s="25"/>
      <c r="N444" s="32">
        <v>20.72</v>
      </c>
      <c r="O444" s="25"/>
      <c r="P444" s="317">
        <v>854</v>
      </c>
      <c r="R444" s="25"/>
      <c r="S444" s="25"/>
      <c r="T444" s="25"/>
      <c r="U444" s="25"/>
      <c r="V444" s="33"/>
      <c r="W444" s="106"/>
      <c r="X444" s="28">
        <v>39822.938888888886</v>
      </c>
      <c r="Y444" s="28">
        <v>39823.51666666667</v>
      </c>
      <c r="Z444" s="319">
        <v>1.1631</v>
      </c>
      <c r="AA444" s="319">
        <v>1.071</v>
      </c>
      <c r="AB444" s="320">
        <f t="shared" ref="AB444:AB507" si="81">Z444*60*60*24/1000</f>
        <v>100.49184</v>
      </c>
      <c r="AC444" s="25"/>
      <c r="AD444" s="61">
        <f t="shared" si="72"/>
        <v>79.771839999999997</v>
      </c>
      <c r="AE444" s="28"/>
      <c r="AF444" s="25"/>
      <c r="AG444" s="25"/>
      <c r="AH444" s="25"/>
      <c r="AI444" s="25"/>
      <c r="AJ444" s="25"/>
      <c r="AK444" s="25"/>
      <c r="AL444" s="25"/>
      <c r="AM444" s="25">
        <v>20.72</v>
      </c>
      <c r="AN444" s="9">
        <f t="shared" si="73"/>
        <v>0</v>
      </c>
      <c r="AO444" s="61">
        <f t="shared" si="76"/>
        <v>100.49184</v>
      </c>
      <c r="AQ444" s="61"/>
      <c r="AR444" s="61">
        <f t="shared" si="78"/>
        <v>100.49184</v>
      </c>
      <c r="AS444" s="89">
        <f t="shared" si="74"/>
        <v>0</v>
      </c>
      <c r="AT444" s="89">
        <f t="shared" si="80"/>
        <v>0.57777777778392192</v>
      </c>
      <c r="AU444" s="89">
        <f t="shared" si="79"/>
        <v>0.57777777778392192</v>
      </c>
    </row>
    <row r="445" spans="1:47" x14ac:dyDescent="0.2">
      <c r="A445" s="25" t="s">
        <v>2075</v>
      </c>
      <c r="B445" s="285">
        <f t="shared" si="75"/>
        <v>1</v>
      </c>
      <c r="C445" s="285"/>
      <c r="D445" s="26">
        <v>39823.753472222219</v>
      </c>
      <c r="E445" s="26">
        <v>39833.234722222223</v>
      </c>
      <c r="F445" s="27" t="s">
        <v>121</v>
      </c>
      <c r="G445" s="325" t="s">
        <v>122</v>
      </c>
      <c r="H445" s="25">
        <v>50</v>
      </c>
      <c r="I445" s="25"/>
      <c r="J445" s="25"/>
      <c r="K445" s="25"/>
      <c r="L445" s="25"/>
      <c r="M445" s="25"/>
      <c r="N445" s="32">
        <v>701.07</v>
      </c>
      <c r="O445" s="25"/>
      <c r="P445" s="317">
        <v>1130</v>
      </c>
      <c r="R445" s="25"/>
      <c r="S445" s="25"/>
      <c r="T445" s="25"/>
      <c r="U445" s="25"/>
      <c r="V445" s="33"/>
      <c r="W445" s="106"/>
      <c r="X445" s="28">
        <v>39823.51666666667</v>
      </c>
      <c r="Y445" s="28">
        <v>39833.429166666669</v>
      </c>
      <c r="Z445" s="319">
        <v>8.4994999999999994</v>
      </c>
      <c r="AA445" s="319">
        <v>1.0707</v>
      </c>
      <c r="AB445" s="320">
        <f t="shared" si="81"/>
        <v>734.35679999999991</v>
      </c>
      <c r="AC445" s="25"/>
      <c r="AD445" s="61">
        <f t="shared" si="72"/>
        <v>33.286799999999857</v>
      </c>
      <c r="AE445" s="25"/>
      <c r="AF445" s="25"/>
      <c r="AG445" s="25"/>
      <c r="AH445" s="25"/>
      <c r="AI445" s="25"/>
      <c r="AJ445" s="25"/>
      <c r="AK445" s="25"/>
      <c r="AL445" s="25"/>
      <c r="AM445" s="25">
        <v>701.07</v>
      </c>
      <c r="AN445" s="9">
        <f t="shared" si="73"/>
        <v>0</v>
      </c>
      <c r="AO445" s="61">
        <f t="shared" si="76"/>
        <v>734.35679999999991</v>
      </c>
      <c r="AQ445" s="61"/>
      <c r="AR445" s="61">
        <f t="shared" si="78"/>
        <v>734.35679999999991</v>
      </c>
      <c r="AS445" s="89">
        <f t="shared" si="74"/>
        <v>0</v>
      </c>
      <c r="AT445" s="89">
        <f t="shared" si="80"/>
        <v>9.9124999999985448</v>
      </c>
      <c r="AU445" s="89">
        <f t="shared" si="79"/>
        <v>9.9124999999985448</v>
      </c>
    </row>
    <row r="446" spans="1:47" x14ac:dyDescent="0.2">
      <c r="A446" s="25" t="s">
        <v>2075</v>
      </c>
      <c r="B446" s="285">
        <f t="shared" si="75"/>
        <v>1</v>
      </c>
      <c r="C446" s="285"/>
      <c r="D446" s="26">
        <v>39833.624305555553</v>
      </c>
      <c r="E446" s="26">
        <v>39840.52847222222</v>
      </c>
      <c r="F446" s="27" t="s">
        <v>123</v>
      </c>
      <c r="G446" s="325" t="s">
        <v>124</v>
      </c>
      <c r="H446" s="25">
        <v>50</v>
      </c>
      <c r="I446" s="25"/>
      <c r="J446" s="25"/>
      <c r="K446" s="25"/>
      <c r="L446" s="25"/>
      <c r="M446" s="25"/>
      <c r="N446" s="32">
        <v>406.8</v>
      </c>
      <c r="O446" s="25"/>
      <c r="P446" s="317">
        <v>643</v>
      </c>
      <c r="R446" s="25"/>
      <c r="S446" s="25"/>
      <c r="T446" s="25"/>
      <c r="U446" s="25"/>
      <c r="V446" s="33"/>
      <c r="W446" s="106"/>
      <c r="X446" s="28">
        <v>39833.429166666669</v>
      </c>
      <c r="Y446" s="28">
        <v>39840.658333333333</v>
      </c>
      <c r="Z446" s="319">
        <v>4.9236000000000004</v>
      </c>
      <c r="AA446" s="319">
        <v>0.8155</v>
      </c>
      <c r="AB446" s="320">
        <f t="shared" si="81"/>
        <v>425.39904000000001</v>
      </c>
      <c r="AC446" s="25"/>
      <c r="AD446" s="61">
        <f t="shared" si="72"/>
        <v>18.599040000000002</v>
      </c>
      <c r="AE446" s="25"/>
      <c r="AF446" s="25"/>
      <c r="AG446" s="25"/>
      <c r="AH446" s="25"/>
      <c r="AI446" s="25"/>
      <c r="AJ446" s="25"/>
      <c r="AK446" s="25"/>
      <c r="AL446" s="25"/>
      <c r="AM446" s="25">
        <v>406.8</v>
      </c>
      <c r="AN446" s="9">
        <f t="shared" si="73"/>
        <v>0</v>
      </c>
      <c r="AO446" s="61">
        <f t="shared" si="76"/>
        <v>425.39904000000001</v>
      </c>
      <c r="AQ446" s="61"/>
      <c r="AR446" s="61">
        <f t="shared" si="78"/>
        <v>425.39904000000001</v>
      </c>
      <c r="AS446" s="89">
        <f t="shared" si="74"/>
        <v>0</v>
      </c>
      <c r="AT446" s="89">
        <f t="shared" si="80"/>
        <v>7.2291666666642413</v>
      </c>
      <c r="AU446" s="89">
        <f t="shared" si="79"/>
        <v>7.2291666666642413</v>
      </c>
    </row>
    <row r="447" spans="1:47" x14ac:dyDescent="0.2">
      <c r="A447" s="25" t="s">
        <v>2075</v>
      </c>
      <c r="B447" s="285">
        <f t="shared" si="75"/>
        <v>1</v>
      </c>
      <c r="C447" s="285"/>
      <c r="D447" s="26">
        <v>39840.788194444445</v>
      </c>
      <c r="E447" s="26">
        <v>39849.345138888886</v>
      </c>
      <c r="F447" s="27" t="s">
        <v>125</v>
      </c>
      <c r="G447" s="325" t="s">
        <v>126</v>
      </c>
      <c r="H447" s="25">
        <v>50</v>
      </c>
      <c r="I447" s="25"/>
      <c r="J447" s="25"/>
      <c r="K447" s="25"/>
      <c r="L447" s="25"/>
      <c r="M447" s="25"/>
      <c r="N447" s="32">
        <v>452</v>
      </c>
      <c r="O447" s="25"/>
      <c r="P447" s="317">
        <v>122</v>
      </c>
      <c r="R447" s="25"/>
      <c r="S447" s="25"/>
      <c r="T447" s="25"/>
      <c r="U447" s="25"/>
      <c r="V447" s="33"/>
      <c r="W447" s="106"/>
      <c r="X447" s="28">
        <v>39840.658333333333</v>
      </c>
      <c r="Y447" s="28">
        <v>39849.502083333333</v>
      </c>
      <c r="Z447" s="319">
        <v>5.3856000000000002</v>
      </c>
      <c r="AA447" s="319">
        <v>0.7</v>
      </c>
      <c r="AB447" s="320">
        <f t="shared" si="81"/>
        <v>465.31583999999998</v>
      </c>
      <c r="AC447" s="25"/>
      <c r="AD447" s="61">
        <f t="shared" si="72"/>
        <v>13.31583999999998</v>
      </c>
      <c r="AE447" s="25"/>
      <c r="AF447" s="25"/>
      <c r="AG447" s="25"/>
      <c r="AH447" s="25"/>
      <c r="AI447" s="25"/>
      <c r="AJ447" s="25"/>
      <c r="AK447" s="25"/>
      <c r="AL447" s="25"/>
      <c r="AM447" s="25">
        <v>452</v>
      </c>
      <c r="AN447" s="9">
        <f t="shared" si="73"/>
        <v>0</v>
      </c>
      <c r="AO447" s="61">
        <f t="shared" si="76"/>
        <v>465.31583999999998</v>
      </c>
      <c r="AQ447" s="61"/>
      <c r="AR447" s="61">
        <f t="shared" si="78"/>
        <v>465.31583999999998</v>
      </c>
      <c r="AS447" s="89">
        <f t="shared" si="74"/>
        <v>0</v>
      </c>
      <c r="AT447" s="89">
        <f t="shared" si="80"/>
        <v>8.84375</v>
      </c>
      <c r="AU447" s="89">
        <f t="shared" si="79"/>
        <v>8.84375</v>
      </c>
    </row>
    <row r="448" spans="1:47" x14ac:dyDescent="0.2">
      <c r="A448" s="25" t="s">
        <v>2075</v>
      </c>
      <c r="B448" s="285">
        <f t="shared" si="75"/>
        <v>2</v>
      </c>
      <c r="C448" s="285"/>
      <c r="D448" s="26">
        <v>39849.659722222219</v>
      </c>
      <c r="E448" s="26">
        <v>39850.539583333331</v>
      </c>
      <c r="F448" s="27" t="s">
        <v>127</v>
      </c>
      <c r="G448" s="325" t="s">
        <v>128</v>
      </c>
      <c r="H448" s="25">
        <v>50</v>
      </c>
      <c r="I448" s="25"/>
      <c r="J448" s="25"/>
      <c r="K448" s="25"/>
      <c r="L448" s="25"/>
      <c r="M448" s="25"/>
      <c r="N448" s="32">
        <v>38.53</v>
      </c>
      <c r="O448" s="25"/>
      <c r="P448" s="317">
        <v>117</v>
      </c>
      <c r="R448" s="25"/>
      <c r="S448" s="25"/>
      <c r="T448" s="25"/>
      <c r="U448" s="25"/>
      <c r="V448" s="33"/>
      <c r="W448" s="106"/>
      <c r="X448" s="28">
        <v>39849.502083333333</v>
      </c>
      <c r="Y448" s="28">
        <v>39850.604166666664</v>
      </c>
      <c r="Z448" s="319">
        <v>0.55879999999999996</v>
      </c>
      <c r="AA448" s="319">
        <v>0.54679999999999995</v>
      </c>
      <c r="AB448" s="320">
        <f t="shared" si="81"/>
        <v>48.280319999999989</v>
      </c>
      <c r="AC448" s="25"/>
      <c r="AD448" s="61">
        <f t="shared" si="72"/>
        <v>9.7503199999999879</v>
      </c>
      <c r="AE448" s="25"/>
      <c r="AF448" s="25"/>
      <c r="AG448" s="25"/>
      <c r="AH448" s="25"/>
      <c r="AI448" s="25"/>
      <c r="AJ448" s="25"/>
      <c r="AK448" s="25"/>
      <c r="AL448" s="25"/>
      <c r="AM448" s="25">
        <v>38.53</v>
      </c>
      <c r="AN448" s="9">
        <f t="shared" si="73"/>
        <v>0</v>
      </c>
      <c r="AO448" s="61">
        <f t="shared" si="76"/>
        <v>48.280319999999989</v>
      </c>
      <c r="AQ448" s="61"/>
      <c r="AR448" s="61">
        <f t="shared" si="78"/>
        <v>48.280319999999989</v>
      </c>
      <c r="AS448" s="89">
        <f t="shared" si="74"/>
        <v>0</v>
      </c>
      <c r="AT448" s="89">
        <f t="shared" si="80"/>
        <v>1.1020833333313931</v>
      </c>
      <c r="AU448" s="89">
        <f t="shared" si="79"/>
        <v>1.1020833333313931</v>
      </c>
    </row>
    <row r="449" spans="1:47" x14ac:dyDescent="0.2">
      <c r="A449" s="25" t="s">
        <v>2075</v>
      </c>
      <c r="B449" s="285">
        <f t="shared" si="75"/>
        <v>2</v>
      </c>
      <c r="C449" s="285"/>
      <c r="D449" s="26">
        <v>39850.669444444444</v>
      </c>
      <c r="E449" s="26">
        <v>39851.268750000003</v>
      </c>
      <c r="F449" s="27" t="s">
        <v>129</v>
      </c>
      <c r="G449" s="325" t="s">
        <v>130</v>
      </c>
      <c r="H449" s="25">
        <v>50</v>
      </c>
      <c r="I449" s="25"/>
      <c r="J449" s="25"/>
      <c r="K449" s="25"/>
      <c r="L449" s="25"/>
      <c r="M449" s="25"/>
      <c r="N449" s="32">
        <v>40.799999999999997</v>
      </c>
      <c r="O449" s="25"/>
      <c r="P449" s="317">
        <v>1050</v>
      </c>
      <c r="R449" s="25"/>
      <c r="S449" s="25"/>
      <c r="T449" s="25"/>
      <c r="U449" s="25"/>
      <c r="V449" s="33"/>
      <c r="W449" s="106"/>
      <c r="X449" s="28">
        <v>39850.604166666664</v>
      </c>
      <c r="Y449" s="28">
        <v>39851.274305555555</v>
      </c>
      <c r="Z449" s="319">
        <v>0.54269999999999996</v>
      </c>
      <c r="AA449" s="319">
        <v>5.4192999999999998</v>
      </c>
      <c r="AB449" s="320">
        <f t="shared" si="81"/>
        <v>46.889279999999999</v>
      </c>
      <c r="AC449" s="25"/>
      <c r="AD449" s="61">
        <f t="shared" si="72"/>
        <v>6.0892800000000022</v>
      </c>
      <c r="AE449" s="25"/>
      <c r="AF449" s="25"/>
      <c r="AG449" s="25"/>
      <c r="AH449" s="25"/>
      <c r="AI449" s="25"/>
      <c r="AJ449" s="25"/>
      <c r="AK449" s="25"/>
      <c r="AL449" s="25"/>
      <c r="AM449" s="25">
        <v>40.799999999999997</v>
      </c>
      <c r="AN449" s="9">
        <f t="shared" si="73"/>
        <v>0</v>
      </c>
      <c r="AO449" s="61">
        <f t="shared" si="76"/>
        <v>46.889279999999999</v>
      </c>
      <c r="AQ449" s="61"/>
      <c r="AR449" s="61">
        <f t="shared" si="78"/>
        <v>46.889279999999999</v>
      </c>
      <c r="AS449" s="89">
        <f t="shared" si="74"/>
        <v>0</v>
      </c>
      <c r="AT449" s="89">
        <f t="shared" si="80"/>
        <v>0.67013888889050577</v>
      </c>
      <c r="AU449" s="89">
        <f t="shared" si="79"/>
        <v>0.67013888889050577</v>
      </c>
    </row>
    <row r="450" spans="1:47" x14ac:dyDescent="0.2">
      <c r="A450" s="25" t="s">
        <v>2075</v>
      </c>
      <c r="B450" s="285">
        <f t="shared" si="75"/>
        <v>2</v>
      </c>
      <c r="C450" s="285"/>
      <c r="D450" s="26">
        <v>39851.280555555553</v>
      </c>
      <c r="E450" s="26">
        <v>39851.327777777777</v>
      </c>
      <c r="F450" s="27" t="s">
        <v>131</v>
      </c>
      <c r="G450" s="325" t="s">
        <v>132</v>
      </c>
      <c r="H450" s="25">
        <v>50</v>
      </c>
      <c r="I450" s="25"/>
      <c r="J450" s="25"/>
      <c r="K450" s="25"/>
      <c r="L450" s="25"/>
      <c r="M450" s="25"/>
      <c r="N450" s="32">
        <v>38.9</v>
      </c>
      <c r="O450" s="25"/>
      <c r="P450" s="317">
        <v>1990</v>
      </c>
      <c r="R450" s="25"/>
      <c r="S450" s="25"/>
      <c r="T450" s="25"/>
      <c r="U450" s="25"/>
      <c r="V450" s="33"/>
      <c r="W450" s="106"/>
      <c r="X450" s="28">
        <v>39851.274305555555</v>
      </c>
      <c r="Y450" s="28">
        <v>39851.332638888889</v>
      </c>
      <c r="Z450" s="319">
        <v>0.53749999999999998</v>
      </c>
      <c r="AA450" s="319">
        <v>13.279299999999999</v>
      </c>
      <c r="AB450" s="320">
        <f t="shared" si="81"/>
        <v>46.44</v>
      </c>
      <c r="AC450" s="25"/>
      <c r="AD450" s="61">
        <f t="shared" si="72"/>
        <v>7.5399999999999991</v>
      </c>
      <c r="AE450" s="25"/>
      <c r="AF450" s="25"/>
      <c r="AG450" s="25"/>
      <c r="AH450" s="25"/>
      <c r="AI450" s="25"/>
      <c r="AJ450" s="25"/>
      <c r="AK450" s="25"/>
      <c r="AL450" s="25"/>
      <c r="AM450" s="25">
        <v>38.9</v>
      </c>
      <c r="AN450" s="9">
        <f t="shared" si="73"/>
        <v>0</v>
      </c>
      <c r="AO450" s="61">
        <f t="shared" si="76"/>
        <v>46.44</v>
      </c>
      <c r="AQ450" s="61"/>
      <c r="AR450" s="61">
        <f t="shared" si="78"/>
        <v>46.44</v>
      </c>
      <c r="AS450" s="89">
        <f t="shared" si="74"/>
        <v>0</v>
      </c>
      <c r="AT450" s="89">
        <f t="shared" si="80"/>
        <v>5.8333333334303461E-2</v>
      </c>
      <c r="AU450" s="89">
        <f t="shared" si="79"/>
        <v>5.8333333334303461E-2</v>
      </c>
    </row>
    <row r="451" spans="1:47" x14ac:dyDescent="0.2">
      <c r="A451" s="25" t="s">
        <v>2075</v>
      </c>
      <c r="B451" s="285">
        <f t="shared" si="75"/>
        <v>2</v>
      </c>
      <c r="C451" s="285"/>
      <c r="D451" s="26">
        <v>39851.337500000001</v>
      </c>
      <c r="E451" s="26">
        <v>39851.440972222219</v>
      </c>
      <c r="F451" s="27" t="s">
        <v>133</v>
      </c>
      <c r="G451" s="325" t="s">
        <v>134</v>
      </c>
      <c r="H451" s="25">
        <v>50</v>
      </c>
      <c r="I451" s="25"/>
      <c r="J451" s="25"/>
      <c r="K451" s="25"/>
      <c r="L451" s="25"/>
      <c r="M451" s="25"/>
      <c r="N451" s="32">
        <v>220.8</v>
      </c>
      <c r="O451" s="25"/>
      <c r="P451" s="317">
        <v>718</v>
      </c>
      <c r="R451" s="25"/>
      <c r="S451" s="25"/>
      <c r="T451" s="25"/>
      <c r="U451" s="25"/>
      <c r="V451" s="33"/>
      <c r="W451" s="106"/>
      <c r="X451" s="28">
        <v>39851.332638888889</v>
      </c>
      <c r="Y451" s="28">
        <v>39851.444444444445</v>
      </c>
      <c r="Z451" s="319">
        <v>2.7896000000000001</v>
      </c>
      <c r="AA451" s="319">
        <v>38.714500000000001</v>
      </c>
      <c r="AB451" s="320">
        <f t="shared" si="81"/>
        <v>241.02144000000001</v>
      </c>
      <c r="AC451" s="25"/>
      <c r="AD451" s="61">
        <f t="shared" si="72"/>
        <v>20.221440000000001</v>
      </c>
      <c r="AE451" s="25"/>
      <c r="AF451" s="25"/>
      <c r="AG451" s="25"/>
      <c r="AH451" s="25"/>
      <c r="AI451" s="25"/>
      <c r="AJ451" s="25"/>
      <c r="AK451" s="25"/>
      <c r="AL451" s="25"/>
      <c r="AM451" s="25">
        <v>220.8</v>
      </c>
      <c r="AN451" s="9">
        <f t="shared" si="73"/>
        <v>0</v>
      </c>
      <c r="AO451" s="61">
        <f t="shared" si="76"/>
        <v>241.02144000000001</v>
      </c>
      <c r="AQ451" s="61"/>
      <c r="AR451" s="61">
        <f t="shared" si="78"/>
        <v>241.02144000000001</v>
      </c>
      <c r="AS451" s="89">
        <f t="shared" si="74"/>
        <v>0</v>
      </c>
      <c r="AT451" s="89">
        <f t="shared" si="80"/>
        <v>0.11180555555620231</v>
      </c>
      <c r="AU451" s="89">
        <f t="shared" si="79"/>
        <v>0.11180555555620231</v>
      </c>
    </row>
    <row r="452" spans="1:47" x14ac:dyDescent="0.2">
      <c r="A452" s="25" t="s">
        <v>2075</v>
      </c>
      <c r="B452" s="285">
        <f t="shared" si="75"/>
        <v>2</v>
      </c>
      <c r="C452" s="285"/>
      <c r="D452" s="26">
        <v>39851.447916666664</v>
      </c>
      <c r="E452" s="26">
        <v>39851.520138888889</v>
      </c>
      <c r="F452" s="27" t="s">
        <v>135</v>
      </c>
      <c r="G452" s="325" t="s">
        <v>136</v>
      </c>
      <c r="H452" s="25">
        <v>50</v>
      </c>
      <c r="I452" s="25"/>
      <c r="J452" s="25"/>
      <c r="K452" s="25"/>
      <c r="L452" s="25"/>
      <c r="M452" s="25"/>
      <c r="N452" s="32">
        <v>252.65</v>
      </c>
      <c r="O452" s="25"/>
      <c r="P452" s="317">
        <v>584</v>
      </c>
      <c r="R452" s="25"/>
      <c r="S452" s="25"/>
      <c r="T452" s="25"/>
      <c r="U452" s="25"/>
      <c r="V452" s="33"/>
      <c r="W452" s="106"/>
      <c r="X452" s="28">
        <v>39851.444444444445</v>
      </c>
      <c r="Y452" s="28">
        <v>39851.522916666669</v>
      </c>
      <c r="Z452" s="319">
        <v>3.2056</v>
      </c>
      <c r="AA452" s="319">
        <v>42.725900000000003</v>
      </c>
      <c r="AB452" s="320">
        <f t="shared" si="81"/>
        <v>276.96383999999995</v>
      </c>
      <c r="AC452" s="25"/>
      <c r="AD452" s="61">
        <f t="shared" si="72"/>
        <v>24.313839999999942</v>
      </c>
      <c r="AE452" s="25"/>
      <c r="AF452" s="25"/>
      <c r="AG452" s="25"/>
      <c r="AH452" s="25"/>
      <c r="AI452" s="25"/>
      <c r="AJ452" s="25"/>
      <c r="AK452" s="25"/>
      <c r="AL452" s="25"/>
      <c r="AM452" s="25">
        <v>252.65</v>
      </c>
      <c r="AN452" s="9">
        <f t="shared" si="73"/>
        <v>0</v>
      </c>
      <c r="AO452" s="61">
        <f t="shared" si="76"/>
        <v>276.96383999999995</v>
      </c>
      <c r="AQ452" s="61"/>
      <c r="AR452" s="61">
        <f t="shared" si="78"/>
        <v>276.96383999999995</v>
      </c>
      <c r="AS452" s="89">
        <f t="shared" si="74"/>
        <v>0</v>
      </c>
      <c r="AT452" s="89">
        <f t="shared" si="80"/>
        <v>7.8472222223354038E-2</v>
      </c>
      <c r="AU452" s="89">
        <f t="shared" si="79"/>
        <v>7.8472222223354038E-2</v>
      </c>
    </row>
    <row r="453" spans="1:47" x14ac:dyDescent="0.2">
      <c r="A453" s="25" t="s">
        <v>2075</v>
      </c>
      <c r="B453" s="285">
        <f t="shared" si="75"/>
        <v>2</v>
      </c>
      <c r="C453" s="285"/>
      <c r="D453" s="26">
        <v>39851.526388888888</v>
      </c>
      <c r="E453" s="26">
        <v>39851.576388888891</v>
      </c>
      <c r="F453" s="27" t="s">
        <v>137</v>
      </c>
      <c r="G453" s="325" t="s">
        <v>138</v>
      </c>
      <c r="H453" s="25">
        <v>50</v>
      </c>
      <c r="I453" s="25"/>
      <c r="J453" s="25"/>
      <c r="K453" s="25"/>
      <c r="L453" s="25"/>
      <c r="M453" s="25"/>
      <c r="N453" s="32">
        <v>163</v>
      </c>
      <c r="O453" s="25"/>
      <c r="P453" s="317">
        <v>612</v>
      </c>
      <c r="R453" s="25"/>
      <c r="S453" s="25"/>
      <c r="T453" s="25"/>
      <c r="U453" s="25"/>
      <c r="V453" s="33"/>
      <c r="W453" s="106"/>
      <c r="X453" s="28">
        <v>39851.522916666669</v>
      </c>
      <c r="Y453" s="28">
        <v>39851.592361111114</v>
      </c>
      <c r="Z453" s="319">
        <v>2.532</v>
      </c>
      <c r="AA453" s="319">
        <v>41.349899999999998</v>
      </c>
      <c r="AB453" s="320">
        <f t="shared" si="81"/>
        <v>218.76480000000001</v>
      </c>
      <c r="AC453" s="25"/>
      <c r="AD453" s="61">
        <f t="shared" si="72"/>
        <v>55.764800000000008</v>
      </c>
      <c r="AE453" s="25"/>
      <c r="AF453" s="25"/>
      <c r="AG453" s="25"/>
      <c r="AH453" s="25"/>
      <c r="AI453" s="25"/>
      <c r="AJ453" s="25"/>
      <c r="AK453" s="25"/>
      <c r="AL453" s="25"/>
      <c r="AM453" s="25">
        <v>163</v>
      </c>
      <c r="AN453" s="9">
        <f t="shared" si="73"/>
        <v>0</v>
      </c>
      <c r="AO453" s="61">
        <f t="shared" si="76"/>
        <v>218.76480000000001</v>
      </c>
      <c r="AQ453" s="61"/>
      <c r="AR453" s="61">
        <f t="shared" si="78"/>
        <v>218.76480000000001</v>
      </c>
      <c r="AS453" s="89">
        <f t="shared" si="74"/>
        <v>0</v>
      </c>
      <c r="AT453" s="89">
        <f t="shared" si="80"/>
        <v>6.9444444445252884E-2</v>
      </c>
      <c r="AU453" s="89">
        <f t="shared" si="79"/>
        <v>6.9444444445252884E-2</v>
      </c>
    </row>
    <row r="454" spans="1:47" x14ac:dyDescent="0.2">
      <c r="A454" s="25" t="s">
        <v>2075</v>
      </c>
      <c r="B454" s="285">
        <f t="shared" si="75"/>
        <v>2</v>
      </c>
      <c r="C454" s="285"/>
      <c r="D454" s="26">
        <v>39851.60833333333</v>
      </c>
      <c r="E454" s="26">
        <v>39851.814583333333</v>
      </c>
      <c r="F454" s="27" t="s">
        <v>139</v>
      </c>
      <c r="G454" s="325" t="s">
        <v>140</v>
      </c>
      <c r="H454" s="25">
        <v>50</v>
      </c>
      <c r="I454" s="25"/>
      <c r="J454" s="25"/>
      <c r="K454" s="25"/>
      <c r="L454" s="25"/>
      <c r="M454" s="25"/>
      <c r="N454" s="32">
        <v>377</v>
      </c>
      <c r="O454" s="25"/>
      <c r="P454" s="317">
        <v>700</v>
      </c>
      <c r="R454" s="25"/>
      <c r="S454" s="25"/>
      <c r="T454" s="25"/>
      <c r="U454" s="25"/>
      <c r="V454" s="33"/>
      <c r="W454" s="106"/>
      <c r="X454" s="28">
        <v>39851.592361111114</v>
      </c>
      <c r="Y454" s="28">
        <v>39852.023611111108</v>
      </c>
      <c r="Z454" s="319">
        <v>6.5129999999999999</v>
      </c>
      <c r="AA454" s="319">
        <v>35.604399999999998</v>
      </c>
      <c r="AB454" s="320">
        <f t="shared" si="81"/>
        <v>562.72319999999991</v>
      </c>
      <c r="AC454" s="25"/>
      <c r="AD454" s="61">
        <f t="shared" ref="AD454:AD517" si="82">AB454-N454</f>
        <v>185.72319999999991</v>
      </c>
      <c r="AE454" s="25"/>
      <c r="AF454" s="25"/>
      <c r="AG454" s="25"/>
      <c r="AH454" s="25"/>
      <c r="AI454" s="25"/>
      <c r="AJ454" s="25"/>
      <c r="AK454" s="25"/>
      <c r="AL454" s="25"/>
      <c r="AM454" s="25">
        <v>377</v>
      </c>
      <c r="AN454" s="9">
        <f t="shared" ref="AN454:AN517" si="83">V454</f>
        <v>0</v>
      </c>
      <c r="AO454" s="61">
        <f t="shared" si="76"/>
        <v>562.72319999999991</v>
      </c>
      <c r="AQ454" s="61"/>
      <c r="AR454" s="61">
        <f t="shared" si="78"/>
        <v>562.72319999999991</v>
      </c>
      <c r="AS454" s="89">
        <f t="shared" ref="AS454:AS517" si="84">S454-R454</f>
        <v>0</v>
      </c>
      <c r="AT454" s="89">
        <f t="shared" si="80"/>
        <v>0.43124999999417923</v>
      </c>
      <c r="AU454" s="89">
        <f t="shared" si="79"/>
        <v>0.43124999999417923</v>
      </c>
    </row>
    <row r="455" spans="1:47" x14ac:dyDescent="0.2">
      <c r="A455" s="25" t="s">
        <v>2075</v>
      </c>
      <c r="B455" s="285">
        <f t="shared" ref="B455:B518" si="85">MONTH(D455)</f>
        <v>2</v>
      </c>
      <c r="C455" s="285"/>
      <c r="D455" s="26">
        <v>39852.23333333333</v>
      </c>
      <c r="E455" s="26">
        <v>39853.582638888889</v>
      </c>
      <c r="F455" s="27" t="s">
        <v>141</v>
      </c>
      <c r="G455" s="325" t="s">
        <v>142</v>
      </c>
      <c r="H455" s="25">
        <v>50</v>
      </c>
      <c r="I455" s="25"/>
      <c r="J455" s="25"/>
      <c r="K455" s="25"/>
      <c r="L455" s="25"/>
      <c r="M455" s="25"/>
      <c r="N455" s="32">
        <v>282.3</v>
      </c>
      <c r="O455" s="25"/>
      <c r="P455" s="317">
        <v>2340</v>
      </c>
      <c r="R455" s="25"/>
      <c r="S455" s="25"/>
      <c r="T455" s="25"/>
      <c r="U455" s="25"/>
      <c r="V455" s="33"/>
      <c r="W455" s="106"/>
      <c r="X455" s="28">
        <v>39852.023611111108</v>
      </c>
      <c r="Y455" s="28">
        <v>39853.710416666669</v>
      </c>
      <c r="Z455" s="319">
        <v>4.2248999999999999</v>
      </c>
      <c r="AA455" s="319">
        <v>5.6657000000000002</v>
      </c>
      <c r="AB455" s="320">
        <f t="shared" si="81"/>
        <v>365.03136000000001</v>
      </c>
      <c r="AC455" s="25"/>
      <c r="AD455" s="61">
        <f t="shared" si="82"/>
        <v>82.731359999999995</v>
      </c>
      <c r="AE455" s="25"/>
      <c r="AF455" s="25"/>
      <c r="AG455" s="25"/>
      <c r="AH455" s="25"/>
      <c r="AI455" s="25"/>
      <c r="AJ455" s="25"/>
      <c r="AK455" s="25"/>
      <c r="AL455" s="25"/>
      <c r="AM455" s="25">
        <v>282.3</v>
      </c>
      <c r="AN455" s="9">
        <f t="shared" si="83"/>
        <v>0</v>
      </c>
      <c r="AO455" s="61">
        <f t="shared" ref="AO455:AO518" si="86">AB455</f>
        <v>365.03136000000001</v>
      </c>
      <c r="AQ455" s="61"/>
      <c r="AR455" s="61">
        <f t="shared" ref="AR455:AR518" si="87">AO455-AN455</f>
        <v>365.03136000000001</v>
      </c>
      <c r="AS455" s="89">
        <f t="shared" si="84"/>
        <v>0</v>
      </c>
      <c r="AT455" s="89">
        <f t="shared" si="80"/>
        <v>1.6868055555605679</v>
      </c>
      <c r="AU455" s="89">
        <f t="shared" ref="AU455:AU518" si="88">AT455-AS455</f>
        <v>1.6868055555605679</v>
      </c>
    </row>
    <row r="456" spans="1:47" x14ac:dyDescent="0.2">
      <c r="A456" s="25" t="s">
        <v>2075</v>
      </c>
      <c r="B456" s="285">
        <f t="shared" si="85"/>
        <v>2</v>
      </c>
      <c r="C456" s="285"/>
      <c r="D456" s="26">
        <v>39853.838194444441</v>
      </c>
      <c r="E456" s="26">
        <v>39854.449999999997</v>
      </c>
      <c r="F456" s="27" t="s">
        <v>143</v>
      </c>
      <c r="G456" s="325" t="s">
        <v>144</v>
      </c>
      <c r="H456" s="25">
        <v>50</v>
      </c>
      <c r="I456" s="25"/>
      <c r="J456" s="25"/>
      <c r="K456" s="25"/>
      <c r="L456" s="25"/>
      <c r="M456" s="25"/>
      <c r="N456" s="32">
        <v>667.47</v>
      </c>
      <c r="O456" s="25"/>
      <c r="P456" s="317">
        <v>1250</v>
      </c>
      <c r="R456" s="25"/>
      <c r="S456" s="25"/>
      <c r="T456" s="25"/>
      <c r="U456" s="25"/>
      <c r="V456" s="33"/>
      <c r="W456" s="106"/>
      <c r="X456" s="28">
        <v>39853.710416666669</v>
      </c>
      <c r="Y456" s="28">
        <v>39854.540277777778</v>
      </c>
      <c r="Z456" s="319">
        <v>9.8173999999999992</v>
      </c>
      <c r="AA456" s="319">
        <v>26.606999999999999</v>
      </c>
      <c r="AB456" s="320">
        <f t="shared" si="81"/>
        <v>848.22335999999996</v>
      </c>
      <c r="AC456" s="25"/>
      <c r="AD456" s="61">
        <f t="shared" si="82"/>
        <v>180.75335999999993</v>
      </c>
      <c r="AE456" s="25"/>
      <c r="AF456" s="25"/>
      <c r="AG456" s="25"/>
      <c r="AH456" s="25"/>
      <c r="AI456" s="25"/>
      <c r="AJ456" s="25"/>
      <c r="AK456" s="25"/>
      <c r="AL456" s="25"/>
      <c r="AM456" s="25">
        <v>667.47</v>
      </c>
      <c r="AN456" s="9">
        <f t="shared" si="83"/>
        <v>0</v>
      </c>
      <c r="AO456" s="61">
        <f t="shared" si="86"/>
        <v>848.22335999999996</v>
      </c>
      <c r="AQ456" s="61"/>
      <c r="AR456" s="61">
        <f t="shared" si="87"/>
        <v>848.22335999999996</v>
      </c>
      <c r="AS456" s="89">
        <f t="shared" si="84"/>
        <v>0</v>
      </c>
      <c r="AT456" s="89">
        <f t="shared" ref="AT456:AT519" si="89">Y456-X456</f>
        <v>0.82986111110949423</v>
      </c>
      <c r="AU456" s="89">
        <f t="shared" si="88"/>
        <v>0.82986111110949423</v>
      </c>
    </row>
    <row r="457" spans="1:47" x14ac:dyDescent="0.2">
      <c r="A457" s="25" t="s">
        <v>2075</v>
      </c>
      <c r="B457" s="285">
        <f t="shared" si="85"/>
        <v>2</v>
      </c>
      <c r="C457" s="285"/>
      <c r="D457" s="26">
        <v>39854.630555555559</v>
      </c>
      <c r="E457" s="26">
        <v>39855.529861111114</v>
      </c>
      <c r="F457" s="27" t="s">
        <v>145</v>
      </c>
      <c r="G457" s="325" t="s">
        <v>146</v>
      </c>
      <c r="H457" s="25">
        <v>50</v>
      </c>
      <c r="I457" s="25"/>
      <c r="J457" s="25"/>
      <c r="K457" s="25"/>
      <c r="L457" s="25"/>
      <c r="M457" s="25"/>
      <c r="N457" s="32">
        <v>660.4</v>
      </c>
      <c r="O457" s="25"/>
      <c r="P457" s="317">
        <v>1160</v>
      </c>
      <c r="R457" s="25"/>
      <c r="S457" s="25"/>
      <c r="T457" s="25"/>
      <c r="U457" s="25"/>
      <c r="V457" s="33"/>
      <c r="W457" s="106"/>
      <c r="X457" s="28">
        <v>39854.540277777778</v>
      </c>
      <c r="Y457" s="28">
        <v>39855.551388888889</v>
      </c>
      <c r="Z457" s="319">
        <v>9.6411999999999995</v>
      </c>
      <c r="AA457" s="319">
        <v>33.286299999999997</v>
      </c>
      <c r="AB457" s="320">
        <f t="shared" si="81"/>
        <v>832.9996799999999</v>
      </c>
      <c r="AC457" s="25"/>
      <c r="AD457" s="61">
        <f t="shared" si="82"/>
        <v>172.59967999999992</v>
      </c>
      <c r="AE457" s="25"/>
      <c r="AF457" s="25"/>
      <c r="AG457" s="25"/>
      <c r="AH457" s="25"/>
      <c r="AI457" s="25"/>
      <c r="AJ457" s="25"/>
      <c r="AK457" s="25"/>
      <c r="AL457" s="25"/>
      <c r="AM457" s="25">
        <v>660.4</v>
      </c>
      <c r="AN457" s="9">
        <f t="shared" si="83"/>
        <v>0</v>
      </c>
      <c r="AO457" s="61">
        <f t="shared" si="86"/>
        <v>832.9996799999999</v>
      </c>
      <c r="AQ457" s="61"/>
      <c r="AR457" s="61">
        <f t="shared" si="87"/>
        <v>832.9996799999999</v>
      </c>
      <c r="AS457" s="89">
        <f t="shared" si="84"/>
        <v>0</v>
      </c>
      <c r="AT457" s="89">
        <f t="shared" si="89"/>
        <v>1.0111111111109494</v>
      </c>
      <c r="AU457" s="89">
        <f t="shared" si="88"/>
        <v>1.0111111111109494</v>
      </c>
    </row>
    <row r="458" spans="1:47" x14ac:dyDescent="0.2">
      <c r="A458" s="25" t="s">
        <v>2075</v>
      </c>
      <c r="B458" s="285">
        <f t="shared" si="85"/>
        <v>2</v>
      </c>
      <c r="C458" s="285"/>
      <c r="D458" s="26">
        <v>39855.573611111111</v>
      </c>
      <c r="E458" s="26">
        <v>39856.213888888888</v>
      </c>
      <c r="F458" s="27" t="s">
        <v>147</v>
      </c>
      <c r="G458" s="325" t="s">
        <v>148</v>
      </c>
      <c r="H458" s="25">
        <v>50</v>
      </c>
      <c r="I458" s="25"/>
      <c r="J458" s="25"/>
      <c r="K458" s="25"/>
      <c r="L458" s="25"/>
      <c r="M458" s="25"/>
      <c r="N458" s="32">
        <v>1052</v>
      </c>
      <c r="O458" s="25"/>
      <c r="P458" s="317">
        <v>491</v>
      </c>
      <c r="R458" s="25"/>
      <c r="S458" s="25"/>
      <c r="T458" s="25"/>
      <c r="U458" s="25"/>
      <c r="V458" s="33"/>
      <c r="W458" s="106"/>
      <c r="X458" s="28">
        <v>39855.551388888889</v>
      </c>
      <c r="Y458" s="28">
        <v>39856.534722222219</v>
      </c>
      <c r="Z458" s="319">
        <v>13.986499999999999</v>
      </c>
      <c r="AA458" s="319">
        <v>49.242699999999999</v>
      </c>
      <c r="AB458" s="320">
        <f t="shared" si="81"/>
        <v>1208.4335999999998</v>
      </c>
      <c r="AC458" s="25"/>
      <c r="AD458" s="61">
        <f t="shared" si="82"/>
        <v>156.43359999999984</v>
      </c>
      <c r="AE458" s="25"/>
      <c r="AF458" s="25"/>
      <c r="AG458" s="25"/>
      <c r="AH458" s="25"/>
      <c r="AI458" s="25"/>
      <c r="AJ458" s="25"/>
      <c r="AK458" s="25"/>
      <c r="AL458" s="25"/>
      <c r="AM458" s="25">
        <v>1052</v>
      </c>
      <c r="AN458" s="9">
        <f t="shared" si="83"/>
        <v>0</v>
      </c>
      <c r="AO458" s="61">
        <f t="shared" si="86"/>
        <v>1208.4335999999998</v>
      </c>
      <c r="AQ458" s="61"/>
      <c r="AR458" s="61">
        <f t="shared" si="87"/>
        <v>1208.4335999999998</v>
      </c>
      <c r="AS458" s="89">
        <f t="shared" si="84"/>
        <v>0</v>
      </c>
      <c r="AT458" s="89">
        <f t="shared" si="89"/>
        <v>0.98333333332993789</v>
      </c>
      <c r="AU458" s="89">
        <f t="shared" si="88"/>
        <v>0.98333333332993789</v>
      </c>
    </row>
    <row r="459" spans="1:47" x14ac:dyDescent="0.2">
      <c r="A459" s="25" t="s">
        <v>2075</v>
      </c>
      <c r="B459" s="285">
        <f t="shared" si="85"/>
        <v>2</v>
      </c>
      <c r="C459" s="285"/>
      <c r="D459" s="26">
        <v>39856.855555555558</v>
      </c>
      <c r="E459" s="26">
        <v>39860.204861111109</v>
      </c>
      <c r="F459" s="27" t="s">
        <v>149</v>
      </c>
      <c r="G459" s="325" t="s">
        <v>150</v>
      </c>
      <c r="H459" s="25">
        <v>50</v>
      </c>
      <c r="I459" s="25"/>
      <c r="J459" s="25"/>
      <c r="K459" s="25"/>
      <c r="L459" s="25"/>
      <c r="M459" s="25"/>
      <c r="N459" s="32">
        <v>480.3</v>
      </c>
      <c r="O459" s="25"/>
      <c r="P459" s="317">
        <v>1250</v>
      </c>
      <c r="R459" s="25"/>
      <c r="S459" s="25"/>
      <c r="T459" s="25"/>
      <c r="U459" s="25"/>
      <c r="V459" s="33"/>
      <c r="W459" s="106"/>
      <c r="X459" s="28">
        <v>39856.534722222219</v>
      </c>
      <c r="Y459" s="28">
        <v>39860.414583333331</v>
      </c>
      <c r="Z459" s="319">
        <v>6.7382999999999997</v>
      </c>
      <c r="AA459" s="319">
        <v>3.48</v>
      </c>
      <c r="AB459" s="320">
        <f t="shared" si="81"/>
        <v>582.18912</v>
      </c>
      <c r="AC459" s="25"/>
      <c r="AD459" s="61">
        <f t="shared" si="82"/>
        <v>101.88911999999999</v>
      </c>
      <c r="AE459" s="25"/>
      <c r="AF459" s="25"/>
      <c r="AG459" s="25"/>
      <c r="AH459" s="25"/>
      <c r="AI459" s="25"/>
      <c r="AJ459" s="25"/>
      <c r="AK459" s="25"/>
      <c r="AL459" s="25"/>
      <c r="AM459" s="25">
        <v>480.3</v>
      </c>
      <c r="AN459" s="9">
        <f t="shared" si="83"/>
        <v>0</v>
      </c>
      <c r="AO459" s="61">
        <f t="shared" si="86"/>
        <v>582.18912</v>
      </c>
      <c r="AQ459" s="61"/>
      <c r="AR459" s="61">
        <f t="shared" si="87"/>
        <v>582.18912</v>
      </c>
      <c r="AS459" s="89">
        <f t="shared" si="84"/>
        <v>0</v>
      </c>
      <c r="AT459" s="89">
        <f t="shared" si="89"/>
        <v>3.8798611111124046</v>
      </c>
      <c r="AU459" s="89">
        <f t="shared" si="88"/>
        <v>3.8798611111124046</v>
      </c>
    </row>
    <row r="460" spans="1:47" x14ac:dyDescent="0.2">
      <c r="A460" s="25" t="s">
        <v>2075</v>
      </c>
      <c r="B460" s="285">
        <f t="shared" si="85"/>
        <v>2</v>
      </c>
      <c r="C460" s="285"/>
      <c r="D460" s="26">
        <v>39860.625</v>
      </c>
      <c r="E460" s="26">
        <v>39863.570138888892</v>
      </c>
      <c r="F460" s="27" t="s">
        <v>151</v>
      </c>
      <c r="G460" s="325" t="s">
        <v>152</v>
      </c>
      <c r="H460" s="25">
        <v>50</v>
      </c>
      <c r="I460" s="25"/>
      <c r="J460" s="25"/>
      <c r="K460" s="25"/>
      <c r="L460" s="25"/>
      <c r="M460" s="25"/>
      <c r="N460" s="32">
        <v>341.2</v>
      </c>
      <c r="O460" s="25"/>
      <c r="P460" s="317">
        <v>1280</v>
      </c>
      <c r="R460" s="25"/>
      <c r="S460" s="25"/>
      <c r="T460" s="25"/>
      <c r="U460" s="25"/>
      <c r="V460" s="33"/>
      <c r="W460" s="106"/>
      <c r="X460" s="28">
        <v>39860.414583333331</v>
      </c>
      <c r="Y460" s="28">
        <v>39863.697916666664</v>
      </c>
      <c r="Z460" s="319">
        <v>4.3135000000000003</v>
      </c>
      <c r="AA460" s="319">
        <v>2.3782000000000001</v>
      </c>
      <c r="AB460" s="320">
        <f t="shared" si="81"/>
        <v>372.68640000000005</v>
      </c>
      <c r="AC460" s="25"/>
      <c r="AD460" s="61">
        <f t="shared" si="82"/>
        <v>31.48640000000006</v>
      </c>
      <c r="AE460" s="25"/>
      <c r="AF460" s="25"/>
      <c r="AG460" s="25"/>
      <c r="AH460" s="25"/>
      <c r="AI460" s="25"/>
      <c r="AJ460" s="25"/>
      <c r="AK460" s="25"/>
      <c r="AL460" s="25"/>
      <c r="AM460" s="25">
        <v>341.2</v>
      </c>
      <c r="AN460" s="9">
        <f t="shared" si="83"/>
        <v>0</v>
      </c>
      <c r="AO460" s="61">
        <f t="shared" si="86"/>
        <v>372.68640000000005</v>
      </c>
      <c r="AQ460" s="61"/>
      <c r="AR460" s="61">
        <f t="shared" si="87"/>
        <v>372.68640000000005</v>
      </c>
      <c r="AS460" s="89">
        <f t="shared" si="84"/>
        <v>0</v>
      </c>
      <c r="AT460" s="89">
        <f t="shared" si="89"/>
        <v>3.2833333333328483</v>
      </c>
      <c r="AU460" s="89">
        <f t="shared" si="88"/>
        <v>3.2833333333328483</v>
      </c>
    </row>
    <row r="461" spans="1:47" x14ac:dyDescent="0.2">
      <c r="A461" s="25" t="s">
        <v>2075</v>
      </c>
      <c r="B461" s="285">
        <f t="shared" si="85"/>
        <v>2</v>
      </c>
      <c r="C461" s="285"/>
      <c r="D461" s="26">
        <v>39863.825694444444</v>
      </c>
      <c r="E461" s="26">
        <v>39869.213888888888</v>
      </c>
      <c r="F461" s="27" t="s">
        <v>153</v>
      </c>
      <c r="G461" s="325" t="s">
        <v>154</v>
      </c>
      <c r="H461" s="25">
        <v>50</v>
      </c>
      <c r="I461" s="25"/>
      <c r="J461" s="25"/>
      <c r="K461" s="25"/>
      <c r="L461" s="25"/>
      <c r="M461" s="25"/>
      <c r="N461" s="32">
        <v>416</v>
      </c>
      <c r="O461" s="25"/>
      <c r="P461" s="317">
        <v>1620</v>
      </c>
      <c r="R461" s="25"/>
      <c r="S461" s="25"/>
      <c r="T461" s="25"/>
      <c r="U461" s="25"/>
      <c r="V461" s="33"/>
      <c r="W461" s="106"/>
      <c r="X461" s="28">
        <v>39863.697916666664</v>
      </c>
      <c r="Y461" s="28">
        <v>39869.295138888891</v>
      </c>
      <c r="Z461" s="319">
        <v>5.0113000000000003</v>
      </c>
      <c r="AA461" s="319">
        <v>1.21</v>
      </c>
      <c r="AB461" s="320">
        <f t="shared" si="81"/>
        <v>432.97631999999999</v>
      </c>
      <c r="AC461" s="25"/>
      <c r="AD461" s="61">
        <f t="shared" si="82"/>
        <v>16.976319999999987</v>
      </c>
      <c r="AE461" s="25"/>
      <c r="AF461" s="25"/>
      <c r="AG461" s="25"/>
      <c r="AH461" s="25"/>
      <c r="AI461" s="25"/>
      <c r="AJ461" s="25"/>
      <c r="AK461" s="25"/>
      <c r="AL461" s="25"/>
      <c r="AM461" s="25">
        <v>416</v>
      </c>
      <c r="AN461" s="9">
        <f t="shared" si="83"/>
        <v>0</v>
      </c>
      <c r="AO461" s="61">
        <f t="shared" si="86"/>
        <v>432.97631999999999</v>
      </c>
      <c r="AQ461" s="61"/>
      <c r="AR461" s="61">
        <f t="shared" si="87"/>
        <v>432.97631999999999</v>
      </c>
      <c r="AS461" s="89">
        <f t="shared" si="84"/>
        <v>0</v>
      </c>
      <c r="AT461" s="89">
        <f t="shared" si="89"/>
        <v>5.5972222222262644</v>
      </c>
      <c r="AU461" s="89">
        <f t="shared" si="88"/>
        <v>5.5972222222262644</v>
      </c>
    </row>
    <row r="462" spans="1:47" x14ac:dyDescent="0.2">
      <c r="A462" s="25" t="s">
        <v>2075</v>
      </c>
      <c r="B462" s="285">
        <f t="shared" si="85"/>
        <v>2</v>
      </c>
      <c r="C462" s="285"/>
      <c r="D462" s="26">
        <v>39869.376388888886</v>
      </c>
      <c r="E462" s="26">
        <v>39869.684027777781</v>
      </c>
      <c r="F462" s="27" t="s">
        <v>155</v>
      </c>
      <c r="G462" s="325" t="s">
        <v>156</v>
      </c>
      <c r="H462" s="25">
        <v>50</v>
      </c>
      <c r="I462" s="25"/>
      <c r="J462" s="25"/>
      <c r="K462" s="25"/>
      <c r="L462" s="25"/>
      <c r="M462" s="25"/>
      <c r="N462" s="32">
        <v>54.94</v>
      </c>
      <c r="O462" s="25"/>
      <c r="P462" s="317">
        <v>2440</v>
      </c>
      <c r="R462" s="25"/>
      <c r="S462" s="25"/>
      <c r="T462" s="25"/>
      <c r="U462" s="25"/>
      <c r="V462" s="33"/>
      <c r="W462" s="106"/>
      <c r="X462" s="28">
        <v>39869.295138888891</v>
      </c>
      <c r="Y462" s="28">
        <v>39869.690972222219</v>
      </c>
      <c r="Z462" s="319">
        <v>0.7591</v>
      </c>
      <c r="AA462" s="319">
        <v>8.9139999999999997</v>
      </c>
      <c r="AB462" s="320">
        <f t="shared" si="81"/>
        <v>65.586239999999989</v>
      </c>
      <c r="AC462" s="25"/>
      <c r="AD462" s="61">
        <f t="shared" si="82"/>
        <v>10.646239999999992</v>
      </c>
      <c r="AE462" s="25"/>
      <c r="AF462" s="25"/>
      <c r="AG462" s="25"/>
      <c r="AH462" s="25"/>
      <c r="AI462" s="25"/>
      <c r="AJ462" s="25"/>
      <c r="AK462" s="25"/>
      <c r="AL462" s="25"/>
      <c r="AM462" s="25">
        <v>54.94</v>
      </c>
      <c r="AN462" s="9">
        <f t="shared" si="83"/>
        <v>0</v>
      </c>
      <c r="AO462" s="61">
        <f t="shared" si="86"/>
        <v>65.586239999999989</v>
      </c>
      <c r="AQ462" s="61"/>
      <c r="AR462" s="61">
        <f t="shared" si="87"/>
        <v>65.586239999999989</v>
      </c>
      <c r="AS462" s="89">
        <f t="shared" si="84"/>
        <v>0</v>
      </c>
      <c r="AT462" s="89">
        <f t="shared" si="89"/>
        <v>0.39583333332848269</v>
      </c>
      <c r="AU462" s="89">
        <f t="shared" si="88"/>
        <v>0.39583333332848269</v>
      </c>
    </row>
    <row r="463" spans="1:47" x14ac:dyDescent="0.2">
      <c r="A463" s="25" t="s">
        <v>2075</v>
      </c>
      <c r="B463" s="285">
        <f t="shared" si="85"/>
        <v>2</v>
      </c>
      <c r="C463" s="285"/>
      <c r="D463" s="26">
        <v>39869.698611111111</v>
      </c>
      <c r="E463" s="26">
        <v>39870.074305555558</v>
      </c>
      <c r="F463" s="27" t="s">
        <v>157</v>
      </c>
      <c r="G463" s="325" t="s">
        <v>158</v>
      </c>
      <c r="H463" s="25">
        <v>50</v>
      </c>
      <c r="I463" s="25"/>
      <c r="J463" s="25"/>
      <c r="K463" s="25"/>
      <c r="L463" s="25"/>
      <c r="M463" s="25"/>
      <c r="N463" s="32">
        <v>217</v>
      </c>
      <c r="O463" s="25"/>
      <c r="P463" s="317">
        <v>1080</v>
      </c>
      <c r="R463" s="25"/>
      <c r="S463" s="25"/>
      <c r="T463" s="25"/>
      <c r="U463" s="25"/>
      <c r="V463" s="33"/>
      <c r="W463" s="106"/>
      <c r="X463" s="28">
        <v>39869.690972222219</v>
      </c>
      <c r="Y463" s="28">
        <v>39870.125694444447</v>
      </c>
      <c r="Z463" s="319">
        <v>2.7511999999999999</v>
      </c>
      <c r="AA463" s="319">
        <v>12.5372</v>
      </c>
      <c r="AB463" s="320">
        <f t="shared" si="81"/>
        <v>237.70367999999999</v>
      </c>
      <c r="AC463" s="25"/>
      <c r="AD463" s="61">
        <f t="shared" si="82"/>
        <v>20.703679999999991</v>
      </c>
      <c r="AE463" s="25"/>
      <c r="AF463" s="25"/>
      <c r="AG463" s="25"/>
      <c r="AH463" s="25"/>
      <c r="AI463" s="25"/>
      <c r="AJ463" s="25"/>
      <c r="AK463" s="25"/>
      <c r="AL463" s="25"/>
      <c r="AM463" s="25">
        <v>217</v>
      </c>
      <c r="AN463" s="9">
        <f t="shared" si="83"/>
        <v>0</v>
      </c>
      <c r="AO463" s="61">
        <f t="shared" si="86"/>
        <v>237.70367999999999</v>
      </c>
      <c r="AQ463" s="61"/>
      <c r="AR463" s="61">
        <f t="shared" si="87"/>
        <v>237.70367999999999</v>
      </c>
      <c r="AS463" s="89">
        <f t="shared" si="84"/>
        <v>0</v>
      </c>
      <c r="AT463" s="89">
        <f t="shared" si="89"/>
        <v>0.43472222222771961</v>
      </c>
      <c r="AU463" s="89">
        <f t="shared" si="88"/>
        <v>0.43472222222771961</v>
      </c>
    </row>
    <row r="464" spans="1:47" x14ac:dyDescent="0.2">
      <c r="A464" s="25" t="s">
        <v>2075</v>
      </c>
      <c r="B464" s="285">
        <f t="shared" si="85"/>
        <v>2</v>
      </c>
      <c r="C464" s="285"/>
      <c r="D464" s="26">
        <v>39870.177083333336</v>
      </c>
      <c r="E464" s="26">
        <v>39870.557638888888</v>
      </c>
      <c r="F464" s="27" t="s">
        <v>159</v>
      </c>
      <c r="G464" s="325" t="s">
        <v>160</v>
      </c>
      <c r="H464" s="25">
        <v>50</v>
      </c>
      <c r="I464" s="25"/>
      <c r="J464" s="25"/>
      <c r="K464" s="25"/>
      <c r="L464" s="25"/>
      <c r="M464" s="25"/>
      <c r="N464" s="32">
        <v>64.400000000000006</v>
      </c>
      <c r="O464" s="25"/>
      <c r="P464" s="317">
        <v>1700</v>
      </c>
      <c r="R464" s="25"/>
      <c r="S464" s="25"/>
      <c r="T464" s="25"/>
      <c r="U464" s="25"/>
      <c r="V464" s="33"/>
      <c r="W464" s="106"/>
      <c r="X464" s="28">
        <v>39870.125694444447</v>
      </c>
      <c r="Y464" s="28">
        <v>39870.582638888889</v>
      </c>
      <c r="Z464" s="319">
        <v>1.1380999999999999</v>
      </c>
      <c r="AA464" s="319">
        <v>14.046200000000001</v>
      </c>
      <c r="AB464" s="320">
        <f t="shared" si="81"/>
        <v>98.331839999999971</v>
      </c>
      <c r="AC464" s="25"/>
      <c r="AD464" s="61">
        <f t="shared" si="82"/>
        <v>33.931839999999966</v>
      </c>
      <c r="AE464" s="25"/>
      <c r="AF464" s="25"/>
      <c r="AG464" s="25"/>
      <c r="AH464" s="25"/>
      <c r="AI464" s="25"/>
      <c r="AJ464" s="25"/>
      <c r="AK464" s="25"/>
      <c r="AL464" s="25"/>
      <c r="AM464" s="25">
        <v>64.400000000000006</v>
      </c>
      <c r="AN464" s="9">
        <f t="shared" si="83"/>
        <v>0</v>
      </c>
      <c r="AO464" s="61">
        <f t="shared" si="86"/>
        <v>98.331839999999971</v>
      </c>
      <c r="AQ464" s="61"/>
      <c r="AR464" s="61">
        <f t="shared" si="87"/>
        <v>98.331839999999971</v>
      </c>
      <c r="AS464" s="89">
        <f t="shared" si="84"/>
        <v>0</v>
      </c>
      <c r="AT464" s="89">
        <f t="shared" si="89"/>
        <v>0.4569444444423425</v>
      </c>
      <c r="AU464" s="89">
        <f t="shared" si="88"/>
        <v>0.4569444444423425</v>
      </c>
    </row>
    <row r="465" spans="1:47" x14ac:dyDescent="0.2">
      <c r="A465" s="25" t="s">
        <v>2075</v>
      </c>
      <c r="B465" s="285">
        <f t="shared" si="85"/>
        <v>2</v>
      </c>
      <c r="C465" s="285"/>
      <c r="D465" s="26">
        <v>39870.607638888891</v>
      </c>
      <c r="E465" s="26">
        <v>39870.710416666669</v>
      </c>
      <c r="F465" s="27" t="s">
        <v>161</v>
      </c>
      <c r="G465" s="325" t="s">
        <v>162</v>
      </c>
      <c r="H465" s="25">
        <v>50</v>
      </c>
      <c r="I465" s="25"/>
      <c r="J465" s="25"/>
      <c r="K465" s="25"/>
      <c r="L465" s="25"/>
      <c r="M465" s="25"/>
      <c r="N465" s="32">
        <v>1007</v>
      </c>
      <c r="O465" s="25"/>
      <c r="P465" s="317">
        <v>421</v>
      </c>
      <c r="R465" s="25"/>
      <c r="S465" s="25"/>
      <c r="T465" s="25"/>
      <c r="U465" s="25"/>
      <c r="V465" s="33"/>
      <c r="W465" s="106"/>
      <c r="X465" s="28">
        <v>39870.582638888889</v>
      </c>
      <c r="Y465" s="28">
        <v>39870.724305555559</v>
      </c>
      <c r="Z465" s="319">
        <v>13.565799999999999</v>
      </c>
      <c r="AA465" s="319">
        <v>156.4186</v>
      </c>
      <c r="AB465" s="320">
        <f t="shared" si="81"/>
        <v>1172.08512</v>
      </c>
      <c r="AC465" s="25"/>
      <c r="AD465" s="61">
        <f t="shared" si="82"/>
        <v>165.08511999999996</v>
      </c>
      <c r="AE465" s="25"/>
      <c r="AF465" s="25"/>
      <c r="AG465" s="25"/>
      <c r="AH465" s="25"/>
      <c r="AI465" s="25"/>
      <c r="AJ465" s="25"/>
      <c r="AK465" s="25"/>
      <c r="AL465" s="25"/>
      <c r="AM465" s="25">
        <v>1007</v>
      </c>
      <c r="AN465" s="9">
        <f t="shared" si="83"/>
        <v>0</v>
      </c>
      <c r="AO465" s="61">
        <f t="shared" si="86"/>
        <v>1172.08512</v>
      </c>
      <c r="AQ465" s="61"/>
      <c r="AR465" s="61">
        <f t="shared" si="87"/>
        <v>1172.08512</v>
      </c>
      <c r="AS465" s="89">
        <f t="shared" si="84"/>
        <v>0</v>
      </c>
      <c r="AT465" s="89">
        <f t="shared" si="89"/>
        <v>0.14166666667006211</v>
      </c>
      <c r="AU465" s="89">
        <f t="shared" si="88"/>
        <v>0.14166666667006211</v>
      </c>
    </row>
    <row r="466" spans="1:47" x14ac:dyDescent="0.2">
      <c r="A466" s="25" t="s">
        <v>2075</v>
      </c>
      <c r="B466" s="285">
        <f t="shared" si="85"/>
        <v>2</v>
      </c>
      <c r="C466" s="285"/>
      <c r="D466" s="26">
        <v>39870.738194444442</v>
      </c>
      <c r="E466" s="26">
        <v>39870.990277777775</v>
      </c>
      <c r="F466" s="27" t="s">
        <v>163</v>
      </c>
      <c r="G466" s="325" t="s">
        <v>164</v>
      </c>
      <c r="H466" s="25">
        <v>50</v>
      </c>
      <c r="I466" s="25"/>
      <c r="J466" s="25"/>
      <c r="K466" s="25"/>
      <c r="L466" s="25"/>
      <c r="M466" s="25"/>
      <c r="N466" s="32">
        <v>2053.6</v>
      </c>
      <c r="O466" s="25"/>
      <c r="P466" s="317">
        <v>291</v>
      </c>
      <c r="R466" s="25"/>
      <c r="S466" s="25"/>
      <c r="T466" s="25"/>
      <c r="U466" s="25"/>
      <c r="V466" s="33"/>
      <c r="W466" s="106"/>
      <c r="X466" s="28">
        <v>39870.724305555559</v>
      </c>
      <c r="Y466" s="28">
        <v>39871.013888888891</v>
      </c>
      <c r="Z466" s="319">
        <v>25.9864</v>
      </c>
      <c r="AA466" s="319">
        <v>137.09630000000001</v>
      </c>
      <c r="AB466" s="320">
        <f t="shared" si="81"/>
        <v>2245.22496</v>
      </c>
      <c r="AC466" s="25"/>
      <c r="AD466" s="61">
        <f t="shared" si="82"/>
        <v>191.6249600000001</v>
      </c>
      <c r="AE466" s="25"/>
      <c r="AF466" s="25"/>
      <c r="AG466" s="25"/>
      <c r="AH466" s="25"/>
      <c r="AI466" s="25"/>
      <c r="AJ466" s="25"/>
      <c r="AK466" s="25"/>
      <c r="AL466" s="25"/>
      <c r="AM466" s="25">
        <v>2053.6</v>
      </c>
      <c r="AN466" s="9">
        <f t="shared" si="83"/>
        <v>0</v>
      </c>
      <c r="AO466" s="61">
        <f t="shared" si="86"/>
        <v>2245.22496</v>
      </c>
      <c r="AQ466" s="61"/>
      <c r="AR466" s="61">
        <f t="shared" si="87"/>
        <v>2245.22496</v>
      </c>
      <c r="AS466" s="89">
        <f t="shared" si="84"/>
        <v>0</v>
      </c>
      <c r="AT466" s="89">
        <f t="shared" si="89"/>
        <v>0.28958333333139308</v>
      </c>
      <c r="AU466" s="89">
        <f t="shared" si="88"/>
        <v>0.28958333333139308</v>
      </c>
    </row>
    <row r="467" spans="1:47" x14ac:dyDescent="0.2">
      <c r="A467" s="25" t="s">
        <v>2075</v>
      </c>
      <c r="B467" s="285">
        <f t="shared" si="85"/>
        <v>2</v>
      </c>
      <c r="C467" s="285"/>
      <c r="D467" s="26">
        <v>39871.038194444445</v>
      </c>
      <c r="E467" s="26">
        <v>39871.231944444444</v>
      </c>
      <c r="F467" s="27" t="s">
        <v>165</v>
      </c>
      <c r="G467" s="325" t="s">
        <v>166</v>
      </c>
      <c r="H467" s="25">
        <v>50</v>
      </c>
      <c r="I467" s="25"/>
      <c r="J467" s="25"/>
      <c r="K467" s="25"/>
      <c r="L467" s="25"/>
      <c r="M467" s="25"/>
      <c r="N467" s="32">
        <v>562.46</v>
      </c>
      <c r="O467" s="25"/>
      <c r="P467" s="317">
        <v>260</v>
      </c>
      <c r="R467" s="25"/>
      <c r="S467" s="25"/>
      <c r="T467" s="25"/>
      <c r="U467" s="25"/>
      <c r="V467" s="33"/>
      <c r="W467" s="106"/>
      <c r="X467" s="28">
        <v>39871.013888888891</v>
      </c>
      <c r="Y467" s="28">
        <v>39871.254861111112</v>
      </c>
      <c r="Z467" s="319">
        <v>8.2110000000000003</v>
      </c>
      <c r="AA467" s="319">
        <v>45.556199999999997</v>
      </c>
      <c r="AB467" s="320">
        <f t="shared" si="81"/>
        <v>709.43040000000008</v>
      </c>
      <c r="AC467" s="25"/>
      <c r="AD467" s="61">
        <f t="shared" si="82"/>
        <v>146.97040000000004</v>
      </c>
      <c r="AE467" s="25"/>
      <c r="AF467" s="25"/>
      <c r="AG467" s="25"/>
      <c r="AH467" s="25"/>
      <c r="AI467" s="25"/>
      <c r="AJ467" s="25"/>
      <c r="AK467" s="25"/>
      <c r="AL467" s="25"/>
      <c r="AM467" s="25">
        <v>562.46</v>
      </c>
      <c r="AN467" s="9">
        <f t="shared" si="83"/>
        <v>0</v>
      </c>
      <c r="AO467" s="61">
        <f t="shared" si="86"/>
        <v>709.43040000000008</v>
      </c>
      <c r="AQ467" s="61"/>
      <c r="AR467" s="61">
        <f t="shared" si="87"/>
        <v>709.43040000000008</v>
      </c>
      <c r="AS467" s="89">
        <f t="shared" si="84"/>
        <v>0</v>
      </c>
      <c r="AT467" s="89">
        <f t="shared" si="89"/>
        <v>0.24097222222189885</v>
      </c>
      <c r="AU467" s="89">
        <f t="shared" si="88"/>
        <v>0.24097222222189885</v>
      </c>
    </row>
    <row r="468" spans="1:47" x14ac:dyDescent="0.2">
      <c r="A468" s="25" t="s">
        <v>2075</v>
      </c>
      <c r="B468" s="285">
        <f t="shared" si="85"/>
        <v>2</v>
      </c>
      <c r="C468" s="285"/>
      <c r="D468" s="26">
        <v>39871.27847222222</v>
      </c>
      <c r="E468" s="26">
        <v>39871.493055555555</v>
      </c>
      <c r="F468" s="27" t="s">
        <v>169</v>
      </c>
      <c r="G468" s="325" t="s">
        <v>170</v>
      </c>
      <c r="H468" s="25">
        <v>50</v>
      </c>
      <c r="I468" s="25"/>
      <c r="J468" s="25"/>
      <c r="K468" s="25"/>
      <c r="L468" s="25"/>
      <c r="M468" s="25"/>
      <c r="N468" s="32">
        <v>151.30000000000001</v>
      </c>
      <c r="O468" s="25"/>
      <c r="P468" s="317">
        <v>1030</v>
      </c>
      <c r="R468" s="25"/>
      <c r="S468" s="25"/>
      <c r="T468" s="25"/>
      <c r="U468" s="25"/>
      <c r="V468" s="33"/>
      <c r="W468" s="106"/>
      <c r="X468" s="28">
        <v>39871.254861111112</v>
      </c>
      <c r="Y468" s="28">
        <v>39871.513888888891</v>
      </c>
      <c r="Z468" s="319">
        <v>2.3919000000000001</v>
      </c>
      <c r="AA468" s="319">
        <v>23.43</v>
      </c>
      <c r="AB468" s="320">
        <f t="shared" si="81"/>
        <v>206.66015999999999</v>
      </c>
      <c r="AC468" s="25"/>
      <c r="AD468" s="61">
        <f t="shared" si="82"/>
        <v>55.360159999999979</v>
      </c>
      <c r="AE468" s="25"/>
      <c r="AF468" s="25"/>
      <c r="AG468" s="25"/>
      <c r="AH468" s="25"/>
      <c r="AI468" s="25"/>
      <c r="AJ468" s="25"/>
      <c r="AK468" s="25"/>
      <c r="AL468" s="25"/>
      <c r="AM468" s="25">
        <v>151.30000000000001</v>
      </c>
      <c r="AN468" s="9">
        <f t="shared" si="83"/>
        <v>0</v>
      </c>
      <c r="AO468" s="61">
        <f t="shared" si="86"/>
        <v>206.66015999999999</v>
      </c>
      <c r="AQ468" s="61"/>
      <c r="AR468" s="61">
        <f t="shared" si="87"/>
        <v>206.66015999999999</v>
      </c>
      <c r="AS468" s="89">
        <f t="shared" si="84"/>
        <v>0</v>
      </c>
      <c r="AT468" s="89">
        <f t="shared" si="89"/>
        <v>0.25902777777810115</v>
      </c>
      <c r="AU468" s="89">
        <f t="shared" si="88"/>
        <v>0.25902777777810115</v>
      </c>
    </row>
    <row r="469" spans="1:47" x14ac:dyDescent="0.2">
      <c r="A469" s="25" t="s">
        <v>2075</v>
      </c>
      <c r="B469" s="285">
        <f t="shared" si="85"/>
        <v>2</v>
      </c>
      <c r="C469" s="285"/>
      <c r="D469" s="26">
        <v>39871.535416666666</v>
      </c>
      <c r="E469" s="26">
        <v>39872.421527777777</v>
      </c>
      <c r="F469" s="27" t="s">
        <v>171</v>
      </c>
      <c r="G469" s="325" t="s">
        <v>172</v>
      </c>
      <c r="H469" s="25">
        <v>50</v>
      </c>
      <c r="I469" s="25"/>
      <c r="J469" s="25"/>
      <c r="K469" s="25"/>
      <c r="L469" s="25"/>
      <c r="M469" s="25"/>
      <c r="N469" s="32">
        <v>224.3</v>
      </c>
      <c r="O469" s="25"/>
      <c r="P469" s="317">
        <v>1690</v>
      </c>
      <c r="R469" s="25"/>
      <c r="S469" s="25"/>
      <c r="T469" s="25"/>
      <c r="U469" s="25"/>
      <c r="V469" s="33"/>
      <c r="W469" s="106"/>
      <c r="X469" s="28">
        <v>39871.513888888891</v>
      </c>
      <c r="Y469" s="28">
        <v>39872.513194444444</v>
      </c>
      <c r="Z469" s="319">
        <v>2.8898000000000001</v>
      </c>
      <c r="AA469" s="319">
        <v>6.6967999999999996</v>
      </c>
      <c r="AB469" s="320">
        <f t="shared" si="81"/>
        <v>249.67872000000003</v>
      </c>
      <c r="AC469" s="25"/>
      <c r="AD469" s="61">
        <f t="shared" si="82"/>
        <v>25.378720000000015</v>
      </c>
      <c r="AE469" s="25"/>
      <c r="AF469" s="25"/>
      <c r="AG469" s="25"/>
      <c r="AH469" s="25"/>
      <c r="AI469" s="25"/>
      <c r="AJ469" s="25"/>
      <c r="AK469" s="25"/>
      <c r="AL469" s="25"/>
      <c r="AM469" s="25">
        <v>224.3</v>
      </c>
      <c r="AN469" s="9">
        <f t="shared" si="83"/>
        <v>0</v>
      </c>
      <c r="AO469" s="61">
        <f t="shared" si="86"/>
        <v>249.67872000000003</v>
      </c>
      <c r="AQ469" s="61"/>
      <c r="AR469" s="61">
        <f t="shared" si="87"/>
        <v>249.67872000000003</v>
      </c>
      <c r="AS469" s="89">
        <f t="shared" si="84"/>
        <v>0</v>
      </c>
      <c r="AT469" s="89">
        <f t="shared" si="89"/>
        <v>0.99930555555329192</v>
      </c>
      <c r="AU469" s="89">
        <f t="shared" si="88"/>
        <v>0.99930555555329192</v>
      </c>
    </row>
    <row r="470" spans="1:47" x14ac:dyDescent="0.2">
      <c r="A470" s="25" t="s">
        <v>2075</v>
      </c>
      <c r="B470" s="285">
        <f t="shared" si="85"/>
        <v>2</v>
      </c>
      <c r="C470" s="285"/>
      <c r="D470" s="26">
        <v>39872.604861111111</v>
      </c>
      <c r="E470" s="26">
        <v>39873.79583333333</v>
      </c>
      <c r="F470" s="27" t="s">
        <v>173</v>
      </c>
      <c r="G470" s="325" t="s">
        <v>174</v>
      </c>
      <c r="H470" s="25">
        <v>50</v>
      </c>
      <c r="I470" s="25"/>
      <c r="J470" s="25"/>
      <c r="K470" s="25"/>
      <c r="L470" s="25"/>
      <c r="M470" s="25"/>
      <c r="N470" s="32">
        <v>131.15</v>
      </c>
      <c r="O470" s="25"/>
      <c r="P470" s="317">
        <v>682</v>
      </c>
      <c r="R470" s="25"/>
      <c r="S470" s="25"/>
      <c r="T470" s="25"/>
      <c r="U470" s="25"/>
      <c r="V470" s="33"/>
      <c r="W470" s="106"/>
      <c r="X470" s="28">
        <v>39872.513194444444</v>
      </c>
      <c r="Y470" s="28">
        <v>39873.923611111109</v>
      </c>
      <c r="Z470" s="319">
        <v>1.8035000000000001</v>
      </c>
      <c r="AA470" s="319">
        <v>1.5994999999999999</v>
      </c>
      <c r="AB470" s="320">
        <f t="shared" si="81"/>
        <v>155.82240000000002</v>
      </c>
      <c r="AC470" s="25"/>
      <c r="AD470" s="61">
        <f t="shared" si="82"/>
        <v>24.67240000000001</v>
      </c>
      <c r="AE470" s="25"/>
      <c r="AF470" s="25"/>
      <c r="AG470" s="25"/>
      <c r="AH470" s="25"/>
      <c r="AI470" s="25"/>
      <c r="AJ470" s="25"/>
      <c r="AK470" s="25"/>
      <c r="AL470" s="25"/>
      <c r="AM470" s="25">
        <v>131.15</v>
      </c>
      <c r="AN470" s="9">
        <f t="shared" si="83"/>
        <v>0</v>
      </c>
      <c r="AO470" s="61">
        <f t="shared" si="86"/>
        <v>155.82240000000002</v>
      </c>
      <c r="AQ470" s="61"/>
      <c r="AR470" s="61">
        <f t="shared" si="87"/>
        <v>155.82240000000002</v>
      </c>
      <c r="AS470" s="89">
        <f t="shared" si="84"/>
        <v>0</v>
      </c>
      <c r="AT470" s="89">
        <f t="shared" si="89"/>
        <v>1.4104166666656965</v>
      </c>
      <c r="AU470" s="89">
        <f t="shared" si="88"/>
        <v>1.4104166666656965</v>
      </c>
    </row>
    <row r="471" spans="1:47" x14ac:dyDescent="0.2">
      <c r="A471" s="25" t="s">
        <v>2075</v>
      </c>
      <c r="B471" s="285">
        <f t="shared" si="85"/>
        <v>3</v>
      </c>
      <c r="C471" s="285"/>
      <c r="D471" s="26">
        <v>39874.051388888889</v>
      </c>
      <c r="E471" s="26">
        <v>39875.626388888886</v>
      </c>
      <c r="F471" s="27" t="s">
        <v>175</v>
      </c>
      <c r="G471" s="325" t="s">
        <v>176</v>
      </c>
      <c r="H471" s="25">
        <v>50</v>
      </c>
      <c r="I471" s="25"/>
      <c r="J471" s="25"/>
      <c r="K471" s="25"/>
      <c r="L471" s="25"/>
      <c r="M471" s="25"/>
      <c r="N471" s="32">
        <v>137.80000000000001</v>
      </c>
      <c r="O471" s="25"/>
      <c r="P471" s="317">
        <v>5650</v>
      </c>
      <c r="R471" s="25"/>
      <c r="S471" s="25"/>
      <c r="T471" s="25"/>
      <c r="U471" s="25"/>
      <c r="V471" s="33"/>
      <c r="W471" s="106"/>
      <c r="X471" s="28">
        <v>39873.923611111109</v>
      </c>
      <c r="Y471" s="28">
        <v>39875.686805555553</v>
      </c>
      <c r="Z471" s="319">
        <v>1.7783</v>
      </c>
      <c r="AA471" s="319">
        <v>1.3605</v>
      </c>
      <c r="AB471" s="320">
        <f t="shared" si="81"/>
        <v>153.64511999999999</v>
      </c>
      <c r="AC471" s="25"/>
      <c r="AD471" s="61">
        <f t="shared" si="82"/>
        <v>15.84511999999998</v>
      </c>
      <c r="AE471" s="25"/>
      <c r="AF471" s="25"/>
      <c r="AG471" s="25"/>
      <c r="AH471" s="25"/>
      <c r="AI471" s="25"/>
      <c r="AJ471" s="25"/>
      <c r="AK471" s="25"/>
      <c r="AL471" s="25"/>
      <c r="AM471" s="25">
        <v>137.80000000000001</v>
      </c>
      <c r="AN471" s="9">
        <f t="shared" si="83"/>
        <v>0</v>
      </c>
      <c r="AO471" s="61">
        <f t="shared" si="86"/>
        <v>153.64511999999999</v>
      </c>
      <c r="AQ471" s="61"/>
      <c r="AR471" s="61">
        <f t="shared" si="87"/>
        <v>153.64511999999999</v>
      </c>
      <c r="AS471" s="89">
        <f t="shared" si="84"/>
        <v>0</v>
      </c>
      <c r="AT471" s="89">
        <f t="shared" si="89"/>
        <v>1.7631944444437977</v>
      </c>
      <c r="AU471" s="89">
        <f t="shared" si="88"/>
        <v>1.7631944444437977</v>
      </c>
    </row>
    <row r="472" spans="1:47" x14ac:dyDescent="0.2">
      <c r="A472" s="25" t="s">
        <v>2075</v>
      </c>
      <c r="B472" s="285">
        <f t="shared" si="85"/>
        <v>3</v>
      </c>
      <c r="C472" s="285"/>
      <c r="D472" s="26">
        <v>39875.74722222222</v>
      </c>
      <c r="E472" s="26">
        <v>39876.167361111111</v>
      </c>
      <c r="F472" s="27" t="s">
        <v>177</v>
      </c>
      <c r="G472" s="325" t="s">
        <v>178</v>
      </c>
      <c r="H472" s="25">
        <v>50</v>
      </c>
      <c r="I472" s="25"/>
      <c r="J472" s="25"/>
      <c r="K472" s="25"/>
      <c r="L472" s="25"/>
      <c r="M472" s="25"/>
      <c r="N472" s="32">
        <v>35.49</v>
      </c>
      <c r="O472" s="25"/>
      <c r="P472" s="317">
        <v>3950</v>
      </c>
      <c r="R472" s="25"/>
      <c r="S472" s="25"/>
      <c r="T472" s="25"/>
      <c r="U472" s="25"/>
      <c r="V472" s="33"/>
      <c r="W472" s="106"/>
      <c r="X472" s="28">
        <v>39875.686805555553</v>
      </c>
      <c r="Y472" s="28">
        <v>39876.240277777775</v>
      </c>
      <c r="Z472" s="319">
        <v>0.51480000000000004</v>
      </c>
      <c r="AA472" s="319">
        <v>1.0707</v>
      </c>
      <c r="AB472" s="320">
        <f t="shared" si="81"/>
        <v>44.478720000000003</v>
      </c>
      <c r="AC472" s="25"/>
      <c r="AD472" s="61">
        <f t="shared" si="82"/>
        <v>8.9887200000000007</v>
      </c>
      <c r="AE472" s="25"/>
      <c r="AF472" s="25"/>
      <c r="AG472" s="25"/>
      <c r="AH472" s="25"/>
      <c r="AI472" s="25"/>
      <c r="AJ472" s="25"/>
      <c r="AK472" s="25"/>
      <c r="AL472" s="25"/>
      <c r="AM472" s="25">
        <v>35.49</v>
      </c>
      <c r="AN472" s="9">
        <f t="shared" si="83"/>
        <v>0</v>
      </c>
      <c r="AO472" s="61">
        <f t="shared" si="86"/>
        <v>44.478720000000003</v>
      </c>
      <c r="AQ472" s="61"/>
      <c r="AR472" s="61">
        <f t="shared" si="87"/>
        <v>44.478720000000003</v>
      </c>
      <c r="AS472" s="89">
        <f t="shared" si="84"/>
        <v>0</v>
      </c>
      <c r="AT472" s="89">
        <f t="shared" si="89"/>
        <v>0.55347222222189885</v>
      </c>
      <c r="AU472" s="89">
        <f t="shared" si="88"/>
        <v>0.55347222222189885</v>
      </c>
    </row>
    <row r="473" spans="1:47" x14ac:dyDescent="0.2">
      <c r="A473" s="25" t="s">
        <v>2075</v>
      </c>
      <c r="B473" s="285">
        <f t="shared" si="85"/>
        <v>3</v>
      </c>
      <c r="C473" s="285"/>
      <c r="D473" s="26">
        <v>39876.313888888886</v>
      </c>
      <c r="E473" s="26">
        <v>39877.550694444442</v>
      </c>
      <c r="F473" s="27" t="s">
        <v>179</v>
      </c>
      <c r="G473" s="325" t="s">
        <v>180</v>
      </c>
      <c r="H473" s="25">
        <v>50</v>
      </c>
      <c r="I473" s="25"/>
      <c r="J473" s="25"/>
      <c r="K473" s="25"/>
      <c r="L473" s="25"/>
      <c r="M473" s="25"/>
      <c r="N473" s="32">
        <v>213.07</v>
      </c>
      <c r="O473" s="25"/>
      <c r="P473" s="317">
        <v>1150</v>
      </c>
      <c r="R473" s="25"/>
      <c r="S473" s="25"/>
      <c r="T473" s="25"/>
      <c r="U473" s="25"/>
      <c r="V473" s="33"/>
      <c r="W473" s="106"/>
      <c r="X473" s="28">
        <v>39876.240277777775</v>
      </c>
      <c r="Y473" s="28">
        <v>39877.556944444441</v>
      </c>
      <c r="Z473" s="319">
        <v>2.6688000000000001</v>
      </c>
      <c r="AA473" s="319">
        <v>38.714500000000001</v>
      </c>
      <c r="AB473" s="320">
        <f t="shared" si="81"/>
        <v>230.58432000000002</v>
      </c>
      <c r="AC473" s="25"/>
      <c r="AD473" s="61">
        <f t="shared" si="82"/>
        <v>17.514320000000026</v>
      </c>
      <c r="AE473" s="25"/>
      <c r="AF473" s="25"/>
      <c r="AG473" s="25"/>
      <c r="AH473" s="25"/>
      <c r="AI473" s="25"/>
      <c r="AJ473" s="25"/>
      <c r="AK473" s="25"/>
      <c r="AL473" s="25"/>
      <c r="AM473" s="25">
        <v>213.07</v>
      </c>
      <c r="AN473" s="9">
        <f t="shared" si="83"/>
        <v>0</v>
      </c>
      <c r="AO473" s="61">
        <f t="shared" si="86"/>
        <v>230.58432000000002</v>
      </c>
      <c r="AQ473" s="61"/>
      <c r="AR473" s="61">
        <f t="shared" si="87"/>
        <v>230.58432000000002</v>
      </c>
      <c r="AS473" s="89">
        <f t="shared" si="84"/>
        <v>0</v>
      </c>
      <c r="AT473" s="89">
        <f t="shared" si="89"/>
        <v>1.3166666666656965</v>
      </c>
      <c r="AU473" s="89">
        <f t="shared" si="88"/>
        <v>1.3166666666656965</v>
      </c>
    </row>
    <row r="474" spans="1:47" x14ac:dyDescent="0.2">
      <c r="A474" s="25" t="s">
        <v>2075</v>
      </c>
      <c r="B474" s="285">
        <f t="shared" si="85"/>
        <v>3</v>
      </c>
      <c r="C474" s="285"/>
      <c r="D474" s="26">
        <v>39877.563888888886</v>
      </c>
      <c r="E474" s="26">
        <v>39877.709027777775</v>
      </c>
      <c r="F474" s="27" t="s">
        <v>181</v>
      </c>
      <c r="G474" s="325" t="s">
        <v>182</v>
      </c>
      <c r="H474" s="25">
        <v>50</v>
      </c>
      <c r="I474" s="25"/>
      <c r="J474" s="25"/>
      <c r="K474" s="25"/>
      <c r="L474" s="25"/>
      <c r="M474" s="25"/>
      <c r="N474" s="32">
        <v>518.70000000000005</v>
      </c>
      <c r="O474" s="25"/>
      <c r="P474" s="317">
        <v>475</v>
      </c>
      <c r="R474" s="25"/>
      <c r="S474" s="25"/>
      <c r="T474" s="25"/>
      <c r="U474" s="25"/>
      <c r="V474" s="33"/>
      <c r="W474" s="106"/>
      <c r="X474" s="28">
        <v>39877.556944444441</v>
      </c>
      <c r="Y474" s="28">
        <v>39877.718055555553</v>
      </c>
      <c r="Z474" s="319">
        <v>6.4187000000000003</v>
      </c>
      <c r="AA474" s="319">
        <v>48.492199999999997</v>
      </c>
      <c r="AB474" s="320">
        <f t="shared" si="81"/>
        <v>554.57567999999992</v>
      </c>
      <c r="AC474" s="25"/>
      <c r="AD474" s="61">
        <f t="shared" si="82"/>
        <v>35.875679999999875</v>
      </c>
      <c r="AE474" s="25"/>
      <c r="AF474" s="25"/>
      <c r="AG474" s="25"/>
      <c r="AH474" s="25"/>
      <c r="AI474" s="25"/>
      <c r="AJ474" s="25"/>
      <c r="AK474" s="25"/>
      <c r="AL474" s="25"/>
      <c r="AM474" s="25">
        <v>518.70000000000005</v>
      </c>
      <c r="AN474" s="9">
        <f t="shared" si="83"/>
        <v>0</v>
      </c>
      <c r="AO474" s="61">
        <f t="shared" si="86"/>
        <v>554.57567999999992</v>
      </c>
      <c r="AQ474" s="61"/>
      <c r="AR474" s="61">
        <f t="shared" si="87"/>
        <v>554.57567999999992</v>
      </c>
      <c r="AS474" s="89">
        <f t="shared" si="84"/>
        <v>0</v>
      </c>
      <c r="AT474" s="89">
        <f t="shared" si="89"/>
        <v>0.16111111111240461</v>
      </c>
      <c r="AU474" s="89">
        <f t="shared" si="88"/>
        <v>0.16111111111240461</v>
      </c>
    </row>
    <row r="475" spans="1:47" x14ac:dyDescent="0.2">
      <c r="A475" s="25" t="s">
        <v>2075</v>
      </c>
      <c r="B475" s="285">
        <f t="shared" si="85"/>
        <v>3</v>
      </c>
      <c r="C475" s="285"/>
      <c r="D475" s="26">
        <v>39877.727083333331</v>
      </c>
      <c r="E475" s="26">
        <v>39878.536111111112</v>
      </c>
      <c r="F475" s="27" t="s">
        <v>183</v>
      </c>
      <c r="G475" s="325" t="s">
        <v>184</v>
      </c>
      <c r="H475" s="25">
        <v>50</v>
      </c>
      <c r="I475" s="25"/>
      <c r="J475" s="25"/>
      <c r="K475" s="25"/>
      <c r="L475" s="25"/>
      <c r="M475" s="25"/>
      <c r="N475" s="32">
        <v>718.47</v>
      </c>
      <c r="O475" s="25"/>
      <c r="P475" s="317">
        <v>1120</v>
      </c>
      <c r="R475" s="25"/>
      <c r="S475" s="25"/>
      <c r="T475" s="25"/>
      <c r="U475" s="25"/>
      <c r="V475" s="33"/>
      <c r="W475" s="106"/>
      <c r="X475" s="28">
        <v>39877.718055555553</v>
      </c>
      <c r="Y475" s="28">
        <v>39878.555555555555</v>
      </c>
      <c r="Z475" s="319">
        <v>8.5115999999999996</v>
      </c>
      <c r="AA475" s="319">
        <v>30.534700000000001</v>
      </c>
      <c r="AB475" s="320">
        <f t="shared" si="81"/>
        <v>735.40224000000001</v>
      </c>
      <c r="AC475" s="25"/>
      <c r="AD475" s="61">
        <f t="shared" si="82"/>
        <v>16.932239999999979</v>
      </c>
      <c r="AE475" s="25"/>
      <c r="AF475" s="25"/>
      <c r="AG475" s="25"/>
      <c r="AH475" s="25"/>
      <c r="AI475" s="25"/>
      <c r="AJ475" s="25"/>
      <c r="AK475" s="25"/>
      <c r="AL475" s="25"/>
      <c r="AM475" s="25">
        <v>718.47</v>
      </c>
      <c r="AN475" s="9">
        <f t="shared" si="83"/>
        <v>0</v>
      </c>
      <c r="AO475" s="61">
        <f t="shared" si="86"/>
        <v>735.40224000000001</v>
      </c>
      <c r="AQ475" s="61"/>
      <c r="AR475" s="61">
        <f t="shared" si="87"/>
        <v>735.40224000000001</v>
      </c>
      <c r="AS475" s="89">
        <f t="shared" si="84"/>
        <v>0</v>
      </c>
      <c r="AT475" s="89">
        <f t="shared" si="89"/>
        <v>0.83750000000145519</v>
      </c>
      <c r="AU475" s="89">
        <f t="shared" si="88"/>
        <v>0.83750000000145519</v>
      </c>
    </row>
    <row r="476" spans="1:47" x14ac:dyDescent="0.2">
      <c r="A476" s="25" t="s">
        <v>2075</v>
      </c>
      <c r="B476" s="285">
        <f t="shared" si="85"/>
        <v>3</v>
      </c>
      <c r="C476" s="285"/>
      <c r="D476" s="26">
        <v>39878.575694444444</v>
      </c>
      <c r="E476" s="26">
        <v>39878.75277777778</v>
      </c>
      <c r="F476" s="27" t="s">
        <v>185</v>
      </c>
      <c r="G476" s="325" t="s">
        <v>186</v>
      </c>
      <c r="H476" s="25">
        <v>50</v>
      </c>
      <c r="I476" s="25"/>
      <c r="J476" s="25"/>
      <c r="K476" s="25"/>
      <c r="L476" s="25"/>
      <c r="M476" s="25"/>
      <c r="N476" s="32">
        <v>100.8</v>
      </c>
      <c r="O476" s="25"/>
      <c r="P476" s="317">
        <v>1130</v>
      </c>
      <c r="R476" s="25"/>
      <c r="S476" s="25"/>
      <c r="T476" s="25"/>
      <c r="U476" s="25"/>
      <c r="V476" s="33"/>
      <c r="W476" s="106"/>
      <c r="X476" s="28">
        <v>39878.555555555555</v>
      </c>
      <c r="Y476" s="28">
        <v>39878.787499999999</v>
      </c>
      <c r="Z476" s="319">
        <v>1.4407000000000001</v>
      </c>
      <c r="AA476" s="319">
        <v>7.24</v>
      </c>
      <c r="AB476" s="320">
        <f t="shared" si="81"/>
        <v>124.47648000000001</v>
      </c>
      <c r="AC476" s="25"/>
      <c r="AD476" s="61">
        <f t="shared" si="82"/>
        <v>23.676480000000012</v>
      </c>
      <c r="AE476" s="25"/>
      <c r="AF476" s="25"/>
      <c r="AG476" s="25"/>
      <c r="AH476" s="25"/>
      <c r="AI476" s="25"/>
      <c r="AJ476" s="25"/>
      <c r="AK476" s="25"/>
      <c r="AL476" s="25"/>
      <c r="AM476" s="25">
        <v>100.8</v>
      </c>
      <c r="AN476" s="9">
        <f t="shared" si="83"/>
        <v>0</v>
      </c>
      <c r="AO476" s="61">
        <f t="shared" si="86"/>
        <v>124.47648000000001</v>
      </c>
      <c r="AQ476" s="61"/>
      <c r="AR476" s="61">
        <f t="shared" si="87"/>
        <v>124.47648000000001</v>
      </c>
      <c r="AS476" s="89">
        <f t="shared" si="84"/>
        <v>0</v>
      </c>
      <c r="AT476" s="89">
        <f t="shared" si="89"/>
        <v>0.23194444444379769</v>
      </c>
      <c r="AU476" s="89">
        <f t="shared" si="88"/>
        <v>0.23194444444379769</v>
      </c>
    </row>
    <row r="477" spans="1:47" x14ac:dyDescent="0.2">
      <c r="A477" s="25" t="s">
        <v>2075</v>
      </c>
      <c r="B477" s="285">
        <f t="shared" si="85"/>
        <v>3</v>
      </c>
      <c r="C477" s="285"/>
      <c r="D477" s="26">
        <v>39878.822916666664</v>
      </c>
      <c r="E477" s="26">
        <v>39880.315972222219</v>
      </c>
      <c r="F477" s="27" t="s">
        <v>187</v>
      </c>
      <c r="G477" s="325" t="s">
        <v>188</v>
      </c>
      <c r="H477" s="25">
        <v>50</v>
      </c>
      <c r="I477" s="25"/>
      <c r="J477" s="25"/>
      <c r="K477" s="25"/>
      <c r="L477" s="25"/>
      <c r="M477" s="25"/>
      <c r="N477" s="32">
        <v>2295</v>
      </c>
      <c r="O477" s="25"/>
      <c r="P477" s="317">
        <v>350</v>
      </c>
      <c r="R477" s="25"/>
      <c r="S477" s="25"/>
      <c r="T477" s="25"/>
      <c r="U477" s="25"/>
      <c r="V477" s="33"/>
      <c r="W477" s="106"/>
      <c r="X477" s="28">
        <v>39878.787499999999</v>
      </c>
      <c r="Y477" s="28">
        <v>39880.979166666664</v>
      </c>
      <c r="Z477" s="319">
        <v>27.043800000000001</v>
      </c>
      <c r="AA477" s="319">
        <v>70.057900000000004</v>
      </c>
      <c r="AB477" s="320">
        <f t="shared" si="81"/>
        <v>2336.5843200000004</v>
      </c>
      <c r="AC477" s="25"/>
      <c r="AD477" s="61">
        <f t="shared" si="82"/>
        <v>41.584320000000389</v>
      </c>
      <c r="AE477" s="25"/>
      <c r="AF477" s="25"/>
      <c r="AG477" s="25"/>
      <c r="AH477" s="25"/>
      <c r="AI477" s="25"/>
      <c r="AJ477" s="25"/>
      <c r="AK477" s="25"/>
      <c r="AL477" s="25"/>
      <c r="AM477" s="25">
        <v>2295</v>
      </c>
      <c r="AN477" s="9">
        <f t="shared" si="83"/>
        <v>0</v>
      </c>
      <c r="AO477" s="61">
        <f t="shared" si="86"/>
        <v>2336.5843200000004</v>
      </c>
      <c r="AQ477" s="61"/>
      <c r="AR477" s="61">
        <f t="shared" si="87"/>
        <v>2336.5843200000004</v>
      </c>
      <c r="AS477" s="89">
        <f t="shared" si="84"/>
        <v>0</v>
      </c>
      <c r="AT477" s="89">
        <f t="shared" si="89"/>
        <v>2.1916666666656965</v>
      </c>
      <c r="AU477" s="89">
        <f t="shared" si="88"/>
        <v>2.1916666666656965</v>
      </c>
    </row>
    <row r="478" spans="1:47" x14ac:dyDescent="0.2">
      <c r="A478" s="25" t="s">
        <v>2075</v>
      </c>
      <c r="B478" s="285">
        <f t="shared" si="85"/>
        <v>3</v>
      </c>
      <c r="C478" s="285"/>
      <c r="D478" s="26">
        <v>39881.642361111109</v>
      </c>
      <c r="E478" s="26">
        <v>39883.145833333336</v>
      </c>
      <c r="F478" s="27" t="s">
        <v>189</v>
      </c>
      <c r="G478" s="325" t="s">
        <v>190</v>
      </c>
      <c r="H478" s="25">
        <v>50</v>
      </c>
      <c r="I478" s="25"/>
      <c r="J478" s="25"/>
      <c r="K478" s="25"/>
      <c r="L478" s="25"/>
      <c r="M478" s="25"/>
      <c r="N478" s="32">
        <v>2953</v>
      </c>
      <c r="O478" s="25"/>
      <c r="P478" s="317">
        <v>202</v>
      </c>
      <c r="R478" s="25"/>
      <c r="S478" s="25"/>
      <c r="T478" s="25"/>
      <c r="U478" s="25"/>
      <c r="V478" s="33"/>
      <c r="W478" s="106"/>
      <c r="X478" s="28">
        <v>39880.979166666664</v>
      </c>
      <c r="Y478" s="28">
        <v>39883.356944444444</v>
      </c>
      <c r="Z478" s="319">
        <v>35.157600000000002</v>
      </c>
      <c r="AA478" s="319">
        <v>87.479399999999998</v>
      </c>
      <c r="AB478" s="320">
        <f t="shared" si="81"/>
        <v>3037.6166400000006</v>
      </c>
      <c r="AC478" s="25"/>
      <c r="AD478" s="61">
        <f t="shared" si="82"/>
        <v>84.616640000000643</v>
      </c>
      <c r="AE478" s="25"/>
      <c r="AF478" s="25"/>
      <c r="AG478" s="25"/>
      <c r="AH478" s="25"/>
      <c r="AI478" s="25"/>
      <c r="AJ478" s="25"/>
      <c r="AK478" s="25"/>
      <c r="AL478" s="25"/>
      <c r="AM478" s="25">
        <v>2953</v>
      </c>
      <c r="AN478" s="9">
        <f t="shared" si="83"/>
        <v>0</v>
      </c>
      <c r="AO478" s="61">
        <f t="shared" si="86"/>
        <v>3037.6166400000006</v>
      </c>
      <c r="AQ478" s="61"/>
      <c r="AR478" s="61">
        <f t="shared" si="87"/>
        <v>3037.6166400000006</v>
      </c>
      <c r="AS478" s="89">
        <f t="shared" si="84"/>
        <v>0</v>
      </c>
      <c r="AT478" s="89">
        <f t="shared" si="89"/>
        <v>2.3777777777795563</v>
      </c>
      <c r="AU478" s="89">
        <f t="shared" si="88"/>
        <v>2.3777777777795563</v>
      </c>
    </row>
    <row r="479" spans="1:47" x14ac:dyDescent="0.2">
      <c r="A479" s="25" t="s">
        <v>2075</v>
      </c>
      <c r="B479" s="285">
        <f t="shared" si="85"/>
        <v>3</v>
      </c>
      <c r="C479" s="285"/>
      <c r="D479" s="26">
        <v>39883.568749999999</v>
      </c>
      <c r="E479" s="26">
        <v>39889.288888888892</v>
      </c>
      <c r="F479" s="27" t="s">
        <v>191</v>
      </c>
      <c r="G479" s="325" t="s">
        <v>192</v>
      </c>
      <c r="H479" s="25">
        <v>50</v>
      </c>
      <c r="I479" s="25"/>
      <c r="J479" s="25"/>
      <c r="K479" s="25"/>
      <c r="L479" s="25"/>
      <c r="M479" s="25"/>
      <c r="N479" s="32">
        <v>1040.7</v>
      </c>
      <c r="O479" s="25"/>
      <c r="P479" s="317">
        <v>329</v>
      </c>
      <c r="R479" s="25"/>
      <c r="S479" s="25"/>
      <c r="T479" s="25"/>
      <c r="U479" s="25"/>
      <c r="V479" s="33"/>
      <c r="W479" s="106"/>
      <c r="X479" s="28">
        <v>39883.356944444444</v>
      </c>
      <c r="Y479" s="28">
        <v>39889.464583333334</v>
      </c>
      <c r="Z479" s="319">
        <v>12.866400000000001</v>
      </c>
      <c r="AA479" s="319">
        <v>4.9444999999999997</v>
      </c>
      <c r="AB479" s="320">
        <f t="shared" si="81"/>
        <v>1111.65696</v>
      </c>
      <c r="AC479" s="25"/>
      <c r="AD479" s="61">
        <f t="shared" si="82"/>
        <v>70.956959999999981</v>
      </c>
      <c r="AE479" s="25"/>
      <c r="AF479" s="25"/>
      <c r="AG479" s="25"/>
      <c r="AH479" s="25"/>
      <c r="AI479" s="25"/>
      <c r="AJ479" s="25"/>
      <c r="AK479" s="25"/>
      <c r="AL479" s="25"/>
      <c r="AM479" s="25">
        <v>1040.7</v>
      </c>
      <c r="AN479" s="9">
        <f t="shared" si="83"/>
        <v>0</v>
      </c>
      <c r="AO479" s="61">
        <f t="shared" si="86"/>
        <v>1111.65696</v>
      </c>
      <c r="AQ479" s="61"/>
      <c r="AR479" s="61">
        <f t="shared" si="87"/>
        <v>1111.65696</v>
      </c>
      <c r="AS479" s="89">
        <f t="shared" si="84"/>
        <v>0</v>
      </c>
      <c r="AT479" s="89">
        <f t="shared" si="89"/>
        <v>6.1076388888905058</v>
      </c>
      <c r="AU479" s="89">
        <f t="shared" si="88"/>
        <v>6.1076388888905058</v>
      </c>
    </row>
    <row r="480" spans="1:47" x14ac:dyDescent="0.2">
      <c r="A480" s="25" t="s">
        <v>2075</v>
      </c>
      <c r="B480" s="285">
        <f t="shared" si="85"/>
        <v>3</v>
      </c>
      <c r="C480" s="285"/>
      <c r="D480" s="26">
        <v>39889.640277777777</v>
      </c>
      <c r="E480" s="26">
        <v>39890.659722222219</v>
      </c>
      <c r="F480" s="27" t="s">
        <v>193</v>
      </c>
      <c r="G480" s="325" t="s">
        <v>194</v>
      </c>
      <c r="H480" s="25">
        <v>50</v>
      </c>
      <c r="I480" s="25"/>
      <c r="J480" s="25"/>
      <c r="K480" s="25"/>
      <c r="L480" s="25"/>
      <c r="M480" s="25"/>
      <c r="N480" s="32">
        <v>222.6</v>
      </c>
      <c r="O480" s="25"/>
      <c r="P480" s="317">
        <v>317</v>
      </c>
      <c r="R480" s="25"/>
      <c r="S480" s="25"/>
      <c r="T480" s="25"/>
      <c r="U480" s="25"/>
      <c r="V480" s="33"/>
      <c r="W480" s="106"/>
      <c r="X480" s="28">
        <v>39889.464583333334</v>
      </c>
      <c r="Y480" s="28">
        <v>39890.904166666667</v>
      </c>
      <c r="Z480" s="319">
        <v>3.4519000000000002</v>
      </c>
      <c r="AA480" s="319">
        <v>3.48</v>
      </c>
      <c r="AB480" s="320">
        <f t="shared" si="81"/>
        <v>298.24416000000002</v>
      </c>
      <c r="AC480" s="25"/>
      <c r="AD480" s="61">
        <f t="shared" si="82"/>
        <v>75.644160000000028</v>
      </c>
      <c r="AE480" s="25"/>
      <c r="AF480" s="25"/>
      <c r="AG480" s="25"/>
      <c r="AH480" s="25"/>
      <c r="AI480" s="25"/>
      <c r="AJ480" s="25"/>
      <c r="AK480" s="25"/>
      <c r="AL480" s="25"/>
      <c r="AM480" s="25">
        <v>222.6</v>
      </c>
      <c r="AN480" s="9">
        <f t="shared" si="83"/>
        <v>0</v>
      </c>
      <c r="AO480" s="61">
        <f t="shared" si="86"/>
        <v>298.24416000000002</v>
      </c>
      <c r="AQ480" s="61"/>
      <c r="AR480" s="61">
        <f t="shared" si="87"/>
        <v>298.24416000000002</v>
      </c>
      <c r="AS480" s="89">
        <f t="shared" si="84"/>
        <v>0</v>
      </c>
      <c r="AT480" s="89">
        <f t="shared" si="89"/>
        <v>1.4395833333328483</v>
      </c>
      <c r="AU480" s="89">
        <f t="shared" si="88"/>
        <v>1.4395833333328483</v>
      </c>
    </row>
    <row r="481" spans="1:47" x14ac:dyDescent="0.2">
      <c r="A481" s="25" t="s">
        <v>2075</v>
      </c>
      <c r="B481" s="285">
        <f t="shared" si="85"/>
        <v>3</v>
      </c>
      <c r="C481" s="285"/>
      <c r="D481" s="26">
        <v>39891.148611111108</v>
      </c>
      <c r="E481" s="26">
        <v>39895.290277777778</v>
      </c>
      <c r="F481" s="27" t="s">
        <v>195</v>
      </c>
      <c r="G481" s="325" t="s">
        <v>196</v>
      </c>
      <c r="H481" s="25">
        <v>50</v>
      </c>
      <c r="I481" s="25"/>
      <c r="J481" s="25"/>
      <c r="K481" s="25"/>
      <c r="L481" s="25"/>
      <c r="M481" s="25"/>
      <c r="N481" s="32">
        <v>571.1</v>
      </c>
      <c r="O481" s="25"/>
      <c r="P481" s="317">
        <v>220</v>
      </c>
      <c r="R481" s="25"/>
      <c r="S481" s="25"/>
      <c r="T481" s="25"/>
      <c r="U481" s="25"/>
      <c r="V481" s="33"/>
      <c r="W481" s="106"/>
      <c r="X481" s="28">
        <v>39890.904166666667</v>
      </c>
      <c r="Y481" s="28">
        <v>39895.46597222222</v>
      </c>
      <c r="Z481" s="319">
        <v>7.3010999999999999</v>
      </c>
      <c r="AA481" s="319">
        <v>1.9438</v>
      </c>
      <c r="AB481" s="320">
        <f t="shared" si="81"/>
        <v>630.81504000000007</v>
      </c>
      <c r="AC481" s="25"/>
      <c r="AD481" s="61">
        <f t="shared" si="82"/>
        <v>59.715040000000045</v>
      </c>
      <c r="AE481" s="25"/>
      <c r="AF481" s="25"/>
      <c r="AG481" s="25"/>
      <c r="AH481" s="25"/>
      <c r="AI481" s="25"/>
      <c r="AJ481" s="25"/>
      <c r="AK481" s="25"/>
      <c r="AL481" s="25"/>
      <c r="AM481" s="25">
        <v>571.1</v>
      </c>
      <c r="AN481" s="9">
        <f t="shared" si="83"/>
        <v>0</v>
      </c>
      <c r="AO481" s="61">
        <f t="shared" si="86"/>
        <v>630.81504000000007</v>
      </c>
      <c r="AQ481" s="61"/>
      <c r="AR481" s="61">
        <f t="shared" si="87"/>
        <v>630.81504000000007</v>
      </c>
      <c r="AS481" s="89">
        <f t="shared" si="84"/>
        <v>0</v>
      </c>
      <c r="AT481" s="89">
        <f t="shared" si="89"/>
        <v>4.5618055555532919</v>
      </c>
      <c r="AU481" s="89">
        <f t="shared" si="88"/>
        <v>4.5618055555532919</v>
      </c>
    </row>
    <row r="482" spans="1:47" x14ac:dyDescent="0.2">
      <c r="A482" s="25" t="s">
        <v>2075</v>
      </c>
      <c r="B482" s="285">
        <f t="shared" si="85"/>
        <v>3</v>
      </c>
      <c r="C482" s="285"/>
      <c r="D482" s="26">
        <v>39895.642361111109</v>
      </c>
      <c r="E482" s="26">
        <v>39896.168749999997</v>
      </c>
      <c r="F482" s="27" t="s">
        <v>197</v>
      </c>
      <c r="G482" s="325" t="s">
        <v>198</v>
      </c>
      <c r="H482" s="25">
        <v>50</v>
      </c>
      <c r="I482" s="25"/>
      <c r="J482" s="25"/>
      <c r="K482" s="25"/>
      <c r="L482" s="25"/>
      <c r="M482" s="25"/>
      <c r="N482" s="32">
        <v>59.88</v>
      </c>
      <c r="O482" s="25"/>
      <c r="P482" s="317">
        <v>219</v>
      </c>
      <c r="R482" s="25"/>
      <c r="S482" s="25"/>
      <c r="T482" s="25"/>
      <c r="U482" s="25"/>
      <c r="V482" s="33"/>
      <c r="W482" s="106"/>
      <c r="X482" s="28">
        <v>39895.46597222222</v>
      </c>
      <c r="Y482" s="28">
        <v>39896.257638888892</v>
      </c>
      <c r="Z482" s="319">
        <v>1.0389999999999999</v>
      </c>
      <c r="AA482" s="319">
        <v>1.52</v>
      </c>
      <c r="AB482" s="320">
        <f t="shared" si="81"/>
        <v>89.769599999999997</v>
      </c>
      <c r="AC482" s="25"/>
      <c r="AD482" s="61">
        <f t="shared" si="82"/>
        <v>29.889599999999994</v>
      </c>
      <c r="AE482" s="25"/>
      <c r="AF482" s="25"/>
      <c r="AG482" s="25"/>
      <c r="AH482" s="25"/>
      <c r="AI482" s="25"/>
      <c r="AJ482" s="25"/>
      <c r="AK482" s="25"/>
      <c r="AL482" s="25"/>
      <c r="AM482" s="25">
        <v>59.88</v>
      </c>
      <c r="AN482" s="9">
        <f t="shared" si="83"/>
        <v>0</v>
      </c>
      <c r="AO482" s="61">
        <f t="shared" si="86"/>
        <v>89.769599999999997</v>
      </c>
      <c r="AQ482" s="61"/>
      <c r="AR482" s="61">
        <f t="shared" si="87"/>
        <v>89.769599999999997</v>
      </c>
      <c r="AS482" s="89">
        <f t="shared" si="84"/>
        <v>0</v>
      </c>
      <c r="AT482" s="89">
        <f t="shared" si="89"/>
        <v>0.79166666667151731</v>
      </c>
      <c r="AU482" s="89">
        <f t="shared" si="88"/>
        <v>0.79166666667151731</v>
      </c>
    </row>
    <row r="483" spans="1:47" x14ac:dyDescent="0.2">
      <c r="A483" s="25" t="s">
        <v>2075</v>
      </c>
      <c r="B483" s="285">
        <f t="shared" si="85"/>
        <v>3</v>
      </c>
      <c r="C483" s="285"/>
      <c r="D483" s="26">
        <v>39896.34652777778</v>
      </c>
      <c r="E483" s="26">
        <v>39898.199999999997</v>
      </c>
      <c r="F483" s="27" t="s">
        <v>199</v>
      </c>
      <c r="G483" s="325" t="s">
        <v>200</v>
      </c>
      <c r="H483" s="25">
        <v>50</v>
      </c>
      <c r="I483" s="25"/>
      <c r="J483" s="25"/>
      <c r="K483" s="25"/>
      <c r="L483" s="25"/>
      <c r="M483" s="25"/>
      <c r="N483" s="32">
        <v>606.6</v>
      </c>
      <c r="O483" s="25"/>
      <c r="P483" s="317">
        <v>240</v>
      </c>
      <c r="R483" s="25"/>
      <c r="S483" s="25"/>
      <c r="T483" s="25"/>
      <c r="U483" s="25"/>
      <c r="V483" s="33"/>
      <c r="W483" s="106"/>
      <c r="X483" s="28">
        <v>39896.257638888892</v>
      </c>
      <c r="Y483" s="28">
        <v>39898.379166666666</v>
      </c>
      <c r="Z483" s="319">
        <v>7.4455</v>
      </c>
      <c r="AA483" s="319">
        <v>20.470300000000002</v>
      </c>
      <c r="AB483" s="320">
        <f t="shared" si="81"/>
        <v>643.29120000000012</v>
      </c>
      <c r="AC483" s="25"/>
      <c r="AD483" s="61">
        <f t="shared" si="82"/>
        <v>36.691200000000094</v>
      </c>
      <c r="AE483" s="25"/>
      <c r="AF483" s="25"/>
      <c r="AG483" s="25"/>
      <c r="AH483" s="25"/>
      <c r="AI483" s="25"/>
      <c r="AJ483" s="25"/>
      <c r="AK483" s="25"/>
      <c r="AL483" s="25"/>
      <c r="AM483" s="25">
        <v>606.6</v>
      </c>
      <c r="AN483" s="9">
        <f t="shared" si="83"/>
        <v>0</v>
      </c>
      <c r="AO483" s="61">
        <f t="shared" si="86"/>
        <v>643.29120000000012</v>
      </c>
      <c r="AQ483" s="61"/>
      <c r="AR483" s="61">
        <f t="shared" si="87"/>
        <v>643.29120000000012</v>
      </c>
      <c r="AS483" s="89">
        <f t="shared" si="84"/>
        <v>0</v>
      </c>
      <c r="AT483" s="89">
        <f t="shared" si="89"/>
        <v>2.1215277777737356</v>
      </c>
      <c r="AU483" s="89">
        <f t="shared" si="88"/>
        <v>2.1215277777737356</v>
      </c>
    </row>
    <row r="484" spans="1:47" x14ac:dyDescent="0.2">
      <c r="A484" s="25" t="s">
        <v>2075</v>
      </c>
      <c r="B484" s="285">
        <f t="shared" si="85"/>
        <v>3</v>
      </c>
      <c r="C484" s="285"/>
      <c r="D484" s="26">
        <v>39898.559027777781</v>
      </c>
      <c r="E484" s="26">
        <v>39900.527777777781</v>
      </c>
      <c r="F484" s="27" t="s">
        <v>201</v>
      </c>
      <c r="G484" s="325" t="s">
        <v>202</v>
      </c>
      <c r="H484" s="25">
        <v>50</v>
      </c>
      <c r="I484" s="25"/>
      <c r="J484" s="25"/>
      <c r="K484" s="25"/>
      <c r="L484" s="25"/>
      <c r="M484" s="25"/>
      <c r="N484" s="32">
        <v>273.3</v>
      </c>
      <c r="O484" s="25"/>
      <c r="P484" s="317">
        <v>172</v>
      </c>
      <c r="R484" s="25"/>
      <c r="S484" s="25"/>
      <c r="T484" s="25"/>
      <c r="U484" s="25"/>
      <c r="V484" s="33"/>
      <c r="W484" s="106"/>
      <c r="X484" s="28">
        <v>39898.379166666666</v>
      </c>
      <c r="Y484" s="28">
        <v>39900.65902777778</v>
      </c>
      <c r="Z484" s="319">
        <v>3.6585999999999999</v>
      </c>
      <c r="AA484" s="319">
        <v>1.681</v>
      </c>
      <c r="AB484" s="320">
        <f t="shared" si="81"/>
        <v>316.10303999999996</v>
      </c>
      <c r="AC484" s="25"/>
      <c r="AD484" s="61">
        <f t="shared" si="82"/>
        <v>42.803039999999953</v>
      </c>
      <c r="AE484" s="25"/>
      <c r="AF484" s="25"/>
      <c r="AG484" s="25"/>
      <c r="AH484" s="25"/>
      <c r="AI484" s="25"/>
      <c r="AJ484" s="25"/>
      <c r="AK484" s="25"/>
      <c r="AL484" s="25"/>
      <c r="AM484" s="25">
        <v>273.3</v>
      </c>
      <c r="AN484" s="9">
        <f t="shared" si="83"/>
        <v>0</v>
      </c>
      <c r="AO484" s="61">
        <f t="shared" si="86"/>
        <v>316.10303999999996</v>
      </c>
      <c r="AQ484" s="61"/>
      <c r="AR484" s="61">
        <f t="shared" si="87"/>
        <v>316.10303999999996</v>
      </c>
      <c r="AS484" s="89">
        <f t="shared" si="84"/>
        <v>0</v>
      </c>
      <c r="AT484" s="89">
        <f t="shared" si="89"/>
        <v>2.2798611111138598</v>
      </c>
      <c r="AU484" s="89">
        <f t="shared" si="88"/>
        <v>2.2798611111138598</v>
      </c>
    </row>
    <row r="485" spans="1:47" x14ac:dyDescent="0.2">
      <c r="A485" s="25" t="s">
        <v>2075</v>
      </c>
      <c r="B485" s="285">
        <f t="shared" si="85"/>
        <v>3</v>
      </c>
      <c r="C485" s="285"/>
      <c r="D485" s="26">
        <v>39900.790277777778</v>
      </c>
      <c r="E485" s="26">
        <v>39901.605555555558</v>
      </c>
      <c r="F485" s="27" t="s">
        <v>203</v>
      </c>
      <c r="G485" s="325" t="s">
        <v>204</v>
      </c>
      <c r="H485" s="25">
        <v>50</v>
      </c>
      <c r="I485" s="25"/>
      <c r="J485" s="25"/>
      <c r="K485" s="25"/>
      <c r="L485" s="25"/>
      <c r="M485" s="25"/>
      <c r="N485" s="32">
        <v>212</v>
      </c>
      <c r="O485" s="25"/>
      <c r="P485" s="317">
        <v>5770</v>
      </c>
      <c r="R485" s="25"/>
      <c r="S485" s="25"/>
      <c r="T485" s="25"/>
      <c r="U485" s="25"/>
      <c r="V485" s="33"/>
      <c r="W485" s="106"/>
      <c r="X485" s="28">
        <v>39900.65902777778</v>
      </c>
      <c r="Y485" s="28">
        <v>39901.619444444441</v>
      </c>
      <c r="Z485" s="319">
        <v>2.7671000000000001</v>
      </c>
      <c r="AA485" s="319">
        <v>8.9139999999999997</v>
      </c>
      <c r="AB485" s="320">
        <f t="shared" si="81"/>
        <v>239.07744000000002</v>
      </c>
      <c r="AC485" s="25"/>
      <c r="AD485" s="61">
        <f t="shared" si="82"/>
        <v>27.077440000000024</v>
      </c>
      <c r="AE485" s="25"/>
      <c r="AF485" s="25"/>
      <c r="AG485" s="25"/>
      <c r="AH485" s="25"/>
      <c r="AI485" s="25"/>
      <c r="AJ485" s="25"/>
      <c r="AK485" s="25"/>
      <c r="AL485" s="25"/>
      <c r="AM485" s="25">
        <v>212</v>
      </c>
      <c r="AN485" s="9">
        <f t="shared" si="83"/>
        <v>0</v>
      </c>
      <c r="AO485" s="61">
        <f t="shared" si="86"/>
        <v>239.07744000000002</v>
      </c>
      <c r="AQ485" s="61"/>
      <c r="AR485" s="61">
        <f t="shared" si="87"/>
        <v>239.07744000000002</v>
      </c>
      <c r="AS485" s="89">
        <f t="shared" si="84"/>
        <v>0</v>
      </c>
      <c r="AT485" s="89">
        <f t="shared" si="89"/>
        <v>0.96041666666133096</v>
      </c>
      <c r="AU485" s="89">
        <f t="shared" si="88"/>
        <v>0.96041666666133096</v>
      </c>
    </row>
    <row r="486" spans="1:47" x14ac:dyDescent="0.2">
      <c r="A486" s="25" t="s">
        <v>2075</v>
      </c>
      <c r="B486" s="285">
        <f t="shared" si="85"/>
        <v>3</v>
      </c>
      <c r="C486" s="285"/>
      <c r="D486" s="26">
        <v>39901.634027777778</v>
      </c>
      <c r="E486" s="26">
        <v>39902.451388888891</v>
      </c>
      <c r="F486" s="27" t="s">
        <v>207</v>
      </c>
      <c r="G486" s="325" t="s">
        <v>208</v>
      </c>
      <c r="H486" s="25">
        <v>50</v>
      </c>
      <c r="I486" s="25"/>
      <c r="J486" s="25"/>
      <c r="K486" s="25"/>
      <c r="L486" s="25"/>
      <c r="M486" s="25"/>
      <c r="N486" s="32">
        <v>401.3</v>
      </c>
      <c r="O486" s="25"/>
      <c r="P486" s="317">
        <v>1110</v>
      </c>
      <c r="R486" s="25"/>
      <c r="S486" s="25"/>
      <c r="T486" s="25"/>
      <c r="U486" s="25"/>
      <c r="V486" s="33"/>
      <c r="W486" s="106"/>
      <c r="X486" s="28">
        <v>39901.619444444441</v>
      </c>
      <c r="Y486" s="28">
        <v>39902.484027777777</v>
      </c>
      <c r="Z486" s="319">
        <v>4.8735999999999997</v>
      </c>
      <c r="AA486" s="319">
        <v>9.2042000000000002</v>
      </c>
      <c r="AB486" s="320">
        <f t="shared" si="81"/>
        <v>421.07903999999996</v>
      </c>
      <c r="AC486" s="25"/>
      <c r="AD486" s="61">
        <f t="shared" si="82"/>
        <v>19.779039999999952</v>
      </c>
      <c r="AE486" s="25"/>
      <c r="AF486" s="25"/>
      <c r="AG486" s="25"/>
      <c r="AH486" s="25"/>
      <c r="AI486" s="25"/>
      <c r="AJ486" s="25"/>
      <c r="AK486" s="25"/>
      <c r="AL486" s="25"/>
      <c r="AM486" s="25">
        <v>401.3</v>
      </c>
      <c r="AN486" s="9">
        <f t="shared" si="83"/>
        <v>0</v>
      </c>
      <c r="AO486" s="61">
        <f t="shared" si="86"/>
        <v>421.07903999999996</v>
      </c>
      <c r="AQ486" s="61"/>
      <c r="AR486" s="61">
        <f t="shared" si="87"/>
        <v>421.07903999999996</v>
      </c>
      <c r="AS486" s="89">
        <f t="shared" si="84"/>
        <v>0</v>
      </c>
      <c r="AT486" s="89">
        <f t="shared" si="89"/>
        <v>0.86458333333575865</v>
      </c>
      <c r="AU486" s="89">
        <f t="shared" si="88"/>
        <v>0.86458333333575865</v>
      </c>
    </row>
    <row r="487" spans="1:47" x14ac:dyDescent="0.2">
      <c r="A487" s="25" t="s">
        <v>2075</v>
      </c>
      <c r="B487" s="285">
        <f t="shared" si="85"/>
        <v>3</v>
      </c>
      <c r="C487" s="285"/>
      <c r="D487" s="26">
        <v>39902.51666666667</v>
      </c>
      <c r="E487" s="26">
        <v>39903.386111111111</v>
      </c>
      <c r="F487" s="27" t="s">
        <v>209</v>
      </c>
      <c r="G487" s="325" t="s">
        <v>210</v>
      </c>
      <c r="H487" s="25">
        <v>50</v>
      </c>
      <c r="I487" s="25"/>
      <c r="J487" s="25"/>
      <c r="K487" s="25"/>
      <c r="L487" s="25"/>
      <c r="M487" s="25"/>
      <c r="N487" s="32">
        <v>491.2</v>
      </c>
      <c r="O487" s="25"/>
      <c r="P487" s="317">
        <v>474</v>
      </c>
      <c r="R487" s="25"/>
      <c r="S487" s="25"/>
      <c r="T487" s="25"/>
      <c r="U487" s="25"/>
      <c r="V487" s="33"/>
      <c r="W487" s="106"/>
      <c r="X487" s="28">
        <v>39902.484027777777</v>
      </c>
      <c r="Y487" s="28">
        <v>39903.422222222223</v>
      </c>
      <c r="Z487" s="319">
        <v>5.9927000000000001</v>
      </c>
      <c r="AA487" s="319">
        <v>10.793699999999999</v>
      </c>
      <c r="AB487" s="320">
        <f t="shared" si="81"/>
        <v>517.76927999999998</v>
      </c>
      <c r="AC487" s="25"/>
      <c r="AD487" s="61">
        <f t="shared" si="82"/>
        <v>26.569279999999992</v>
      </c>
      <c r="AE487" s="25"/>
      <c r="AF487" s="25"/>
      <c r="AG487" s="25"/>
      <c r="AH487" s="25"/>
      <c r="AI487" s="25"/>
      <c r="AJ487" s="25"/>
      <c r="AK487" s="25"/>
      <c r="AL487" s="25"/>
      <c r="AM487" s="25">
        <v>491.2</v>
      </c>
      <c r="AN487" s="9">
        <f t="shared" si="83"/>
        <v>0</v>
      </c>
      <c r="AO487" s="61">
        <f t="shared" si="86"/>
        <v>517.76927999999998</v>
      </c>
      <c r="AQ487" s="61"/>
      <c r="AR487" s="61">
        <f t="shared" si="87"/>
        <v>517.76927999999998</v>
      </c>
      <c r="AS487" s="89">
        <f t="shared" si="84"/>
        <v>0</v>
      </c>
      <c r="AT487" s="89">
        <f t="shared" si="89"/>
        <v>0.93819444444670808</v>
      </c>
      <c r="AU487" s="89">
        <f t="shared" si="88"/>
        <v>0.93819444444670808</v>
      </c>
    </row>
    <row r="488" spans="1:47" x14ac:dyDescent="0.2">
      <c r="A488" s="25" t="s">
        <v>2075</v>
      </c>
      <c r="B488" s="285">
        <f t="shared" si="85"/>
        <v>3</v>
      </c>
      <c r="C488" s="285"/>
      <c r="D488" s="26">
        <v>39903.459027777775</v>
      </c>
      <c r="E488" s="26">
        <v>39905.192361111112</v>
      </c>
      <c r="F488" s="27" t="s">
        <v>211</v>
      </c>
      <c r="G488" s="325" t="s">
        <v>212</v>
      </c>
      <c r="H488" s="25">
        <v>50</v>
      </c>
      <c r="I488" s="25"/>
      <c r="J488" s="25"/>
      <c r="K488" s="25"/>
      <c r="L488" s="25"/>
      <c r="M488" s="25"/>
      <c r="N488" s="32">
        <v>2274.3000000000002</v>
      </c>
      <c r="O488" s="25"/>
      <c r="P488" s="317">
        <v>157</v>
      </c>
      <c r="R488" s="25"/>
      <c r="S488" s="25"/>
      <c r="T488" s="25"/>
      <c r="U488" s="25"/>
      <c r="V488" s="33"/>
      <c r="W488" s="106"/>
      <c r="X488" s="28">
        <v>39903.422222222223</v>
      </c>
      <c r="Y488" s="28">
        <v>39905.315972222219</v>
      </c>
      <c r="Z488" s="319">
        <v>27.128900000000002</v>
      </c>
      <c r="AA488" s="319">
        <v>59.213700000000003</v>
      </c>
      <c r="AB488" s="320">
        <f t="shared" si="81"/>
        <v>2343.93696</v>
      </c>
      <c r="AC488" s="25"/>
      <c r="AD488" s="61">
        <f t="shared" si="82"/>
        <v>69.636959999999817</v>
      </c>
      <c r="AE488" s="25"/>
      <c r="AF488" s="25"/>
      <c r="AG488" s="25"/>
      <c r="AH488" s="25"/>
      <c r="AI488" s="25"/>
      <c r="AJ488" s="25"/>
      <c r="AK488" s="25"/>
      <c r="AL488" s="25"/>
      <c r="AM488" s="25">
        <v>2274.3000000000002</v>
      </c>
      <c r="AN488" s="9">
        <f t="shared" si="83"/>
        <v>0</v>
      </c>
      <c r="AO488" s="61">
        <f t="shared" si="86"/>
        <v>2343.93696</v>
      </c>
      <c r="AQ488" s="61"/>
      <c r="AR488" s="61">
        <f t="shared" si="87"/>
        <v>2343.93696</v>
      </c>
      <c r="AS488" s="89">
        <f t="shared" si="84"/>
        <v>0</v>
      </c>
      <c r="AT488" s="89">
        <f t="shared" si="89"/>
        <v>1.8937499999956344</v>
      </c>
      <c r="AU488" s="89">
        <f t="shared" si="88"/>
        <v>1.8937499999956344</v>
      </c>
    </row>
    <row r="489" spans="1:47" x14ac:dyDescent="0.2">
      <c r="A489" s="25" t="s">
        <v>2075</v>
      </c>
      <c r="B489" s="285">
        <f t="shared" si="85"/>
        <v>4</v>
      </c>
      <c r="C489" s="285"/>
      <c r="D489" s="26">
        <v>39905.439583333333</v>
      </c>
      <c r="E489" s="26">
        <v>39906.956944444442</v>
      </c>
      <c r="F489" s="27" t="s">
        <v>213</v>
      </c>
      <c r="G489" s="325" t="s">
        <v>214</v>
      </c>
      <c r="H489" s="25">
        <v>50</v>
      </c>
      <c r="I489" s="25"/>
      <c r="J489" s="25"/>
      <c r="K489" s="25"/>
      <c r="L489" s="25"/>
      <c r="M489" s="25"/>
      <c r="N489" s="32">
        <v>575.9</v>
      </c>
      <c r="O489" s="25"/>
      <c r="P489" s="317">
        <v>161</v>
      </c>
      <c r="R489" s="25"/>
      <c r="S489" s="25"/>
      <c r="T489" s="25"/>
      <c r="U489" s="25"/>
      <c r="V489" s="33"/>
      <c r="W489" s="106"/>
      <c r="X489" s="28">
        <v>39905.315972222219</v>
      </c>
      <c r="Y489" s="28">
        <v>39907.126388888886</v>
      </c>
      <c r="Z489" s="319">
        <v>7.6025</v>
      </c>
      <c r="AA489" s="319">
        <v>8.6293000000000006</v>
      </c>
      <c r="AB489" s="320">
        <f t="shared" si="81"/>
        <v>656.85599999999999</v>
      </c>
      <c r="AC489" s="25"/>
      <c r="AD489" s="61">
        <f t="shared" si="82"/>
        <v>80.956000000000017</v>
      </c>
      <c r="AE489" s="25"/>
      <c r="AF489" s="25"/>
      <c r="AG489" s="25"/>
      <c r="AH489" s="25"/>
      <c r="AI489" s="25"/>
      <c r="AJ489" s="25"/>
      <c r="AK489" s="25"/>
      <c r="AL489" s="25"/>
      <c r="AM489" s="25">
        <v>575.9</v>
      </c>
      <c r="AN489" s="9">
        <f t="shared" si="83"/>
        <v>0</v>
      </c>
      <c r="AO489" s="61">
        <f t="shared" si="86"/>
        <v>656.85599999999999</v>
      </c>
      <c r="AQ489" s="61"/>
      <c r="AR489" s="61">
        <f t="shared" si="87"/>
        <v>656.85599999999999</v>
      </c>
      <c r="AS489" s="89">
        <f t="shared" si="84"/>
        <v>0</v>
      </c>
      <c r="AT489" s="89">
        <f t="shared" si="89"/>
        <v>1.8104166666671517</v>
      </c>
      <c r="AU489" s="89">
        <f t="shared" si="88"/>
        <v>1.8104166666671517</v>
      </c>
    </row>
    <row r="490" spans="1:47" x14ac:dyDescent="0.2">
      <c r="A490" s="25" t="s">
        <v>2075</v>
      </c>
      <c r="B490" s="285">
        <f t="shared" si="85"/>
        <v>4</v>
      </c>
      <c r="C490" s="285"/>
      <c r="D490" s="26">
        <v>39907.296527777777</v>
      </c>
      <c r="E490" s="26">
        <v>39908.543055555558</v>
      </c>
      <c r="F490" s="27" t="s">
        <v>215</v>
      </c>
      <c r="G490" s="325" t="s">
        <v>216</v>
      </c>
      <c r="H490" s="25">
        <v>50</v>
      </c>
      <c r="I490" s="25"/>
      <c r="J490" s="25"/>
      <c r="K490" s="25"/>
      <c r="L490" s="25"/>
      <c r="M490" s="25"/>
      <c r="N490" s="32">
        <v>236.9</v>
      </c>
      <c r="O490" s="25"/>
      <c r="P490" s="317">
        <v>158</v>
      </c>
      <c r="R490" s="25"/>
      <c r="S490" s="25"/>
      <c r="T490" s="25"/>
      <c r="U490" s="25"/>
      <c r="V490" s="33"/>
      <c r="W490" s="106"/>
      <c r="X490" s="28">
        <v>39907.126388888886</v>
      </c>
      <c r="Y490" s="28">
        <v>39908.93472222222</v>
      </c>
      <c r="Z490" s="319">
        <v>3.9085999999999999</v>
      </c>
      <c r="AA490" s="319">
        <v>2.6473</v>
      </c>
      <c r="AB490" s="320">
        <f t="shared" si="81"/>
        <v>337.70303999999999</v>
      </c>
      <c r="AC490" s="25"/>
      <c r="AD490" s="61">
        <f t="shared" si="82"/>
        <v>100.80303999999998</v>
      </c>
      <c r="AE490" s="25"/>
      <c r="AF490" s="25"/>
      <c r="AG490" s="25"/>
      <c r="AH490" s="25"/>
      <c r="AI490" s="25"/>
      <c r="AJ490" s="25"/>
      <c r="AK490" s="25"/>
      <c r="AL490" s="25"/>
      <c r="AM490" s="25">
        <v>236.9</v>
      </c>
      <c r="AN490" s="9">
        <f t="shared" si="83"/>
        <v>0</v>
      </c>
      <c r="AO490" s="61">
        <f t="shared" si="86"/>
        <v>337.70303999999999</v>
      </c>
      <c r="AQ490" s="61"/>
      <c r="AR490" s="61">
        <f t="shared" si="87"/>
        <v>337.70303999999999</v>
      </c>
      <c r="AS490" s="89">
        <f t="shared" si="84"/>
        <v>0</v>
      </c>
      <c r="AT490" s="89">
        <f t="shared" si="89"/>
        <v>1.8083333333343035</v>
      </c>
      <c r="AU490" s="89">
        <f t="shared" si="88"/>
        <v>1.8083333333343035</v>
      </c>
    </row>
    <row r="491" spans="1:47" x14ac:dyDescent="0.2">
      <c r="A491" s="25" t="s">
        <v>2075</v>
      </c>
      <c r="B491" s="285">
        <f t="shared" si="85"/>
        <v>4</v>
      </c>
      <c r="C491" s="285"/>
      <c r="D491" s="26">
        <v>39909.32708333333</v>
      </c>
      <c r="E491" s="26">
        <v>39911.401388888888</v>
      </c>
      <c r="F491" s="27" t="s">
        <v>217</v>
      </c>
      <c r="G491" s="325" t="s">
        <v>218</v>
      </c>
      <c r="H491" s="25">
        <v>50</v>
      </c>
      <c r="I491" s="25"/>
      <c r="J491" s="25"/>
      <c r="K491" s="25"/>
      <c r="L491" s="25"/>
      <c r="M491" s="25"/>
      <c r="N491" s="32">
        <v>285.10000000000002</v>
      </c>
      <c r="O491" s="25"/>
      <c r="P491" s="317">
        <v>139</v>
      </c>
      <c r="R491" s="25"/>
      <c r="S491" s="25"/>
      <c r="T491" s="25"/>
      <c r="U491" s="25"/>
      <c r="V491" s="33"/>
      <c r="W491" s="106"/>
      <c r="X491" s="28">
        <v>39908.93472222222</v>
      </c>
      <c r="Y491" s="28">
        <v>39911.570138888892</v>
      </c>
      <c r="Z491" s="319">
        <v>4.2455999999999996</v>
      </c>
      <c r="AA491" s="319">
        <v>1.85</v>
      </c>
      <c r="AB491" s="320">
        <f t="shared" si="81"/>
        <v>366.81983999999994</v>
      </c>
      <c r="AC491" s="25"/>
      <c r="AD491" s="61">
        <f t="shared" si="82"/>
        <v>81.71983999999992</v>
      </c>
      <c r="AE491" s="25"/>
      <c r="AF491" s="25"/>
      <c r="AG491" s="25"/>
      <c r="AH491" s="25"/>
      <c r="AI491" s="25"/>
      <c r="AJ491" s="25"/>
      <c r="AK491" s="25"/>
      <c r="AL491" s="25"/>
      <c r="AM491" s="25">
        <v>285.10000000000002</v>
      </c>
      <c r="AN491" s="9">
        <f t="shared" si="83"/>
        <v>0</v>
      </c>
      <c r="AO491" s="61">
        <f t="shared" si="86"/>
        <v>366.81983999999994</v>
      </c>
      <c r="AQ491" s="61"/>
      <c r="AR491" s="61">
        <f t="shared" si="87"/>
        <v>366.81983999999994</v>
      </c>
      <c r="AS491" s="89">
        <f t="shared" si="84"/>
        <v>0</v>
      </c>
      <c r="AT491" s="89">
        <f t="shared" si="89"/>
        <v>2.6354166666715173</v>
      </c>
      <c r="AU491" s="89">
        <f t="shared" si="88"/>
        <v>2.6354166666715173</v>
      </c>
    </row>
    <row r="492" spans="1:47" x14ac:dyDescent="0.2">
      <c r="A492" s="25" t="s">
        <v>2075</v>
      </c>
      <c r="B492" s="285">
        <f t="shared" si="85"/>
        <v>4</v>
      </c>
      <c r="C492" s="285"/>
      <c r="D492" s="26">
        <v>39911.739583333336</v>
      </c>
      <c r="E492" s="26">
        <v>39914.874305555553</v>
      </c>
      <c r="F492" s="27" t="s">
        <v>219</v>
      </c>
      <c r="G492" s="325" t="s">
        <v>220</v>
      </c>
      <c r="H492" s="25">
        <v>50</v>
      </c>
      <c r="I492" s="25"/>
      <c r="J492" s="25"/>
      <c r="K492" s="25"/>
      <c r="L492" s="25"/>
      <c r="M492" s="25"/>
      <c r="N492" s="32">
        <v>357.7</v>
      </c>
      <c r="O492" s="25"/>
      <c r="P492" s="317">
        <v>136</v>
      </c>
      <c r="R492" s="25"/>
      <c r="S492" s="25"/>
      <c r="T492" s="25"/>
      <c r="U492" s="25"/>
      <c r="V492" s="33"/>
      <c r="W492" s="106"/>
      <c r="X492" s="28">
        <v>39911.570138888892</v>
      </c>
      <c r="Y492" s="28">
        <v>39915.113888888889</v>
      </c>
      <c r="Z492" s="319">
        <v>4.6794000000000002</v>
      </c>
      <c r="AA492" s="319">
        <v>1.681</v>
      </c>
      <c r="AB492" s="320">
        <f t="shared" si="81"/>
        <v>404.30016000000001</v>
      </c>
      <c r="AC492" s="25"/>
      <c r="AD492" s="61">
        <f t="shared" si="82"/>
        <v>46.600160000000017</v>
      </c>
      <c r="AE492" s="25"/>
      <c r="AF492" s="25"/>
      <c r="AG492" s="25"/>
      <c r="AH492" s="25"/>
      <c r="AI492" s="25"/>
      <c r="AJ492" s="25"/>
      <c r="AK492" s="25"/>
      <c r="AL492" s="25"/>
      <c r="AM492" s="25">
        <v>357.7</v>
      </c>
      <c r="AN492" s="9">
        <f t="shared" si="83"/>
        <v>0</v>
      </c>
      <c r="AO492" s="61">
        <f t="shared" si="86"/>
        <v>404.30016000000001</v>
      </c>
      <c r="AQ492" s="61"/>
      <c r="AR492" s="61">
        <f t="shared" si="87"/>
        <v>404.30016000000001</v>
      </c>
      <c r="AS492" s="89">
        <f t="shared" si="84"/>
        <v>0</v>
      </c>
      <c r="AT492" s="89">
        <f t="shared" si="89"/>
        <v>3.5437499999970896</v>
      </c>
      <c r="AU492" s="89">
        <f t="shared" si="88"/>
        <v>3.5437499999970896</v>
      </c>
    </row>
    <row r="493" spans="1:47" x14ac:dyDescent="0.2">
      <c r="A493" s="25" t="s">
        <v>2075</v>
      </c>
      <c r="B493" s="285">
        <f t="shared" si="85"/>
        <v>4</v>
      </c>
      <c r="C493" s="285"/>
      <c r="D493" s="26">
        <v>39915.353472222225</v>
      </c>
      <c r="E493" s="26">
        <v>39918.27847222222</v>
      </c>
      <c r="F493" s="27" t="s">
        <v>221</v>
      </c>
      <c r="G493" s="325" t="s">
        <v>222</v>
      </c>
      <c r="H493" s="25">
        <v>50</v>
      </c>
      <c r="I493" s="25"/>
      <c r="J493" s="25"/>
      <c r="K493" s="25"/>
      <c r="L493" s="25"/>
      <c r="M493" s="25"/>
      <c r="N493" s="32">
        <v>379.14</v>
      </c>
      <c r="O493" s="25"/>
      <c r="P493" s="317">
        <v>378</v>
      </c>
      <c r="R493" s="25"/>
      <c r="S493" s="25"/>
      <c r="T493" s="25"/>
      <c r="U493" s="25"/>
      <c r="V493" s="33"/>
      <c r="W493" s="106"/>
      <c r="X493" s="28">
        <v>39915.113888888889</v>
      </c>
      <c r="Y493" s="28">
        <v>39918.400694444441</v>
      </c>
      <c r="Z493" s="319">
        <v>4.7995999999999999</v>
      </c>
      <c r="AA493" s="319">
        <v>5.6657000000000002</v>
      </c>
      <c r="AB493" s="320">
        <f t="shared" si="81"/>
        <v>414.68544000000009</v>
      </c>
      <c r="AC493" s="25"/>
      <c r="AD493" s="61">
        <f t="shared" si="82"/>
        <v>35.545440000000099</v>
      </c>
      <c r="AE493" s="25"/>
      <c r="AF493" s="25"/>
      <c r="AG493" s="25"/>
      <c r="AH493" s="25"/>
      <c r="AI493" s="25"/>
      <c r="AJ493" s="25"/>
      <c r="AK493" s="25"/>
      <c r="AL493" s="25"/>
      <c r="AM493" s="25">
        <v>379.14</v>
      </c>
      <c r="AN493" s="9">
        <f t="shared" si="83"/>
        <v>0</v>
      </c>
      <c r="AO493" s="61">
        <f t="shared" si="86"/>
        <v>414.68544000000009</v>
      </c>
      <c r="AQ493" s="61"/>
      <c r="AR493" s="61">
        <f t="shared" si="87"/>
        <v>414.68544000000009</v>
      </c>
      <c r="AS493" s="89">
        <f t="shared" si="84"/>
        <v>0</v>
      </c>
      <c r="AT493" s="89">
        <f t="shared" si="89"/>
        <v>3.2868055555518367</v>
      </c>
      <c r="AU493" s="89">
        <f t="shared" si="88"/>
        <v>3.2868055555518367</v>
      </c>
    </row>
    <row r="494" spans="1:47" x14ac:dyDescent="0.2">
      <c r="A494" s="25" t="s">
        <v>2075</v>
      </c>
      <c r="B494" s="285">
        <f t="shared" si="85"/>
        <v>4</v>
      </c>
      <c r="C494" s="285"/>
      <c r="D494" s="26">
        <v>39918.522916666669</v>
      </c>
      <c r="E494" s="26">
        <v>39922.400000000001</v>
      </c>
      <c r="F494" s="27" t="s">
        <v>223</v>
      </c>
      <c r="G494" s="325" t="s">
        <v>224</v>
      </c>
      <c r="H494" s="25">
        <v>50</v>
      </c>
      <c r="I494" s="25"/>
      <c r="J494" s="25"/>
      <c r="K494" s="25"/>
      <c r="L494" s="25"/>
      <c r="M494" s="25"/>
      <c r="N494" s="32">
        <v>359.56</v>
      </c>
      <c r="O494" s="25"/>
      <c r="P494" s="317">
        <v>204</v>
      </c>
      <c r="R494" s="25"/>
      <c r="S494" s="25"/>
      <c r="T494" s="25"/>
      <c r="U494" s="25"/>
      <c r="V494" s="33"/>
      <c r="W494" s="106"/>
      <c r="X494" s="28">
        <v>39918.400694444441</v>
      </c>
      <c r="Y494" s="28">
        <v>39922.540972222225</v>
      </c>
      <c r="Z494" s="319">
        <v>4.4489999999999998</v>
      </c>
      <c r="AA494" s="319">
        <v>1.4391</v>
      </c>
      <c r="AB494" s="320">
        <f t="shared" si="81"/>
        <v>384.39359999999999</v>
      </c>
      <c r="AC494" s="29"/>
      <c r="AD494" s="61">
        <f t="shared" si="82"/>
        <v>24.83359999999999</v>
      </c>
      <c r="AE494" s="29"/>
      <c r="AF494" s="25"/>
      <c r="AG494" s="25"/>
      <c r="AH494" s="25"/>
      <c r="AI494" s="25"/>
      <c r="AJ494" s="25"/>
      <c r="AK494" s="25"/>
      <c r="AL494" s="25"/>
      <c r="AM494" s="25">
        <v>359.56</v>
      </c>
      <c r="AN494" s="9">
        <f t="shared" si="83"/>
        <v>0</v>
      </c>
      <c r="AO494" s="61">
        <f t="shared" si="86"/>
        <v>384.39359999999999</v>
      </c>
      <c r="AQ494" s="61"/>
      <c r="AR494" s="61">
        <f t="shared" si="87"/>
        <v>384.39359999999999</v>
      </c>
      <c r="AS494" s="89">
        <f t="shared" si="84"/>
        <v>0</v>
      </c>
      <c r="AT494" s="89">
        <f t="shared" si="89"/>
        <v>4.1402777777839219</v>
      </c>
      <c r="AU494" s="89">
        <f t="shared" si="88"/>
        <v>4.1402777777839219</v>
      </c>
    </row>
    <row r="495" spans="1:47" x14ac:dyDescent="0.2">
      <c r="A495" s="25" t="s">
        <v>2075</v>
      </c>
      <c r="B495" s="285">
        <f t="shared" si="85"/>
        <v>4</v>
      </c>
      <c r="C495" s="285"/>
      <c r="D495" s="26">
        <v>39922.682638888888</v>
      </c>
      <c r="E495" s="26">
        <v>39923.068055555559</v>
      </c>
      <c r="F495" s="27" t="s">
        <v>225</v>
      </c>
      <c r="G495" s="325" t="s">
        <v>226</v>
      </c>
      <c r="H495" s="25">
        <v>50</v>
      </c>
      <c r="I495" s="25"/>
      <c r="J495" s="25"/>
      <c r="K495" s="25"/>
      <c r="L495" s="25"/>
      <c r="M495" s="25"/>
      <c r="N495" s="32">
        <v>896.4</v>
      </c>
      <c r="O495" s="25"/>
      <c r="P495" s="317">
        <v>149</v>
      </c>
      <c r="R495" s="25"/>
      <c r="S495" s="25"/>
      <c r="T495" s="25"/>
      <c r="U495" s="25"/>
      <c r="V495" s="33"/>
      <c r="W495" s="106"/>
      <c r="X495" s="28">
        <v>39922.540972222225</v>
      </c>
      <c r="Y495" s="28">
        <v>39923.081944444442</v>
      </c>
      <c r="Z495" s="319">
        <v>11.349600000000001</v>
      </c>
      <c r="AA495" s="319">
        <v>46.280200000000001</v>
      </c>
      <c r="AB495" s="320">
        <f t="shared" si="81"/>
        <v>980.60543999999993</v>
      </c>
      <c r="AC495" s="29"/>
      <c r="AD495" s="61">
        <f t="shared" si="82"/>
        <v>84.205439999999953</v>
      </c>
      <c r="AE495" s="29"/>
      <c r="AF495" s="25"/>
      <c r="AG495" s="25"/>
      <c r="AH495" s="25"/>
      <c r="AI495" s="25"/>
      <c r="AJ495" s="25"/>
      <c r="AK495" s="25"/>
      <c r="AL495" s="25"/>
      <c r="AM495" s="25">
        <v>896.4</v>
      </c>
      <c r="AN495" s="9">
        <f t="shared" si="83"/>
        <v>0</v>
      </c>
      <c r="AO495" s="61">
        <f t="shared" si="86"/>
        <v>980.60543999999993</v>
      </c>
      <c r="AQ495" s="61"/>
      <c r="AR495" s="61">
        <f t="shared" si="87"/>
        <v>980.60543999999993</v>
      </c>
      <c r="AS495" s="89">
        <f t="shared" si="84"/>
        <v>0</v>
      </c>
      <c r="AT495" s="89">
        <f t="shared" si="89"/>
        <v>0.54097222221753327</v>
      </c>
      <c r="AU495" s="89">
        <f t="shared" si="88"/>
        <v>0.54097222221753327</v>
      </c>
    </row>
    <row r="496" spans="1:47" x14ac:dyDescent="0.2">
      <c r="A496" s="25" t="s">
        <v>2075</v>
      </c>
      <c r="B496" s="285">
        <f t="shared" si="85"/>
        <v>4</v>
      </c>
      <c r="C496" s="285"/>
      <c r="D496" s="26">
        <v>39923.09652777778</v>
      </c>
      <c r="E496" s="26">
        <v>39924.057638888888</v>
      </c>
      <c r="F496" s="27" t="s">
        <v>227</v>
      </c>
      <c r="G496" s="325" t="s">
        <v>228</v>
      </c>
      <c r="H496" s="25">
        <v>50</v>
      </c>
      <c r="I496" s="25"/>
      <c r="J496" s="25"/>
      <c r="K496" s="25"/>
      <c r="L496" s="25"/>
      <c r="M496" s="25"/>
      <c r="N496" s="32">
        <v>1050.7</v>
      </c>
      <c r="O496" s="25"/>
      <c r="P496" s="317">
        <v>64.8</v>
      </c>
      <c r="R496" s="25"/>
      <c r="S496" s="25"/>
      <c r="T496" s="25"/>
      <c r="U496" s="25"/>
      <c r="V496" s="33"/>
      <c r="W496" s="106"/>
      <c r="X496" s="28">
        <v>39923.081944444442</v>
      </c>
      <c r="Y496" s="28">
        <v>39924.17083333333</v>
      </c>
      <c r="Z496" s="319">
        <v>13.1501</v>
      </c>
      <c r="AA496" s="319">
        <v>39.354300000000002</v>
      </c>
      <c r="AB496" s="320">
        <f t="shared" si="81"/>
        <v>1136.1686400000001</v>
      </c>
      <c r="AC496" s="25"/>
      <c r="AD496" s="61">
        <f t="shared" si="82"/>
        <v>85.46864000000005</v>
      </c>
      <c r="AE496" s="25"/>
      <c r="AF496" s="25"/>
      <c r="AG496" s="25"/>
      <c r="AH496" s="25"/>
      <c r="AI496" s="25"/>
      <c r="AJ496" s="25"/>
      <c r="AK496" s="25"/>
      <c r="AL496" s="25"/>
      <c r="AM496" s="25">
        <v>1050.7</v>
      </c>
      <c r="AN496" s="9">
        <f t="shared" si="83"/>
        <v>0</v>
      </c>
      <c r="AO496" s="61">
        <f t="shared" si="86"/>
        <v>1136.1686400000001</v>
      </c>
      <c r="AQ496" s="61"/>
      <c r="AR496" s="61">
        <f t="shared" si="87"/>
        <v>1136.1686400000001</v>
      </c>
      <c r="AS496" s="89">
        <f t="shared" si="84"/>
        <v>0</v>
      </c>
      <c r="AT496" s="89">
        <f t="shared" si="89"/>
        <v>1.0888888888875954</v>
      </c>
      <c r="AU496" s="89">
        <f t="shared" si="88"/>
        <v>1.0888888888875954</v>
      </c>
    </row>
    <row r="497" spans="1:47" x14ac:dyDescent="0.2">
      <c r="A497" s="25" t="s">
        <v>2075</v>
      </c>
      <c r="B497" s="285">
        <f t="shared" si="85"/>
        <v>4</v>
      </c>
      <c r="C497" s="285"/>
      <c r="D497" s="26">
        <v>39924.28402777778</v>
      </c>
      <c r="E497" s="26">
        <v>39925.404861111114</v>
      </c>
      <c r="F497" s="27" t="s">
        <v>229</v>
      </c>
      <c r="G497" s="325" t="s">
        <v>230</v>
      </c>
      <c r="H497" s="25">
        <v>50</v>
      </c>
      <c r="I497" s="25"/>
      <c r="J497" s="25"/>
      <c r="K497" s="25"/>
      <c r="L497" s="25"/>
      <c r="M497" s="25"/>
      <c r="N497" s="32">
        <v>571.4</v>
      </c>
      <c r="O497" s="25"/>
      <c r="P497" s="317">
        <v>159</v>
      </c>
      <c r="R497" s="25"/>
      <c r="S497" s="25"/>
      <c r="T497" s="25"/>
      <c r="U497" s="25"/>
      <c r="V497" s="33"/>
      <c r="W497" s="106"/>
      <c r="X497" s="28">
        <v>39924.17083333333</v>
      </c>
      <c r="Y497" s="28">
        <v>39925.45208333333</v>
      </c>
      <c r="Z497" s="319">
        <v>7.3803000000000001</v>
      </c>
      <c r="AA497" s="319">
        <v>10.14</v>
      </c>
      <c r="AB497" s="320">
        <f t="shared" si="81"/>
        <v>637.65791999999988</v>
      </c>
      <c r="AC497" s="25"/>
      <c r="AD497" s="61">
        <f t="shared" si="82"/>
        <v>66.257919999999899</v>
      </c>
      <c r="AE497" s="25"/>
      <c r="AF497" s="25"/>
      <c r="AG497" s="25"/>
      <c r="AH497" s="25"/>
      <c r="AI497" s="25"/>
      <c r="AJ497" s="25"/>
      <c r="AK497" s="25"/>
      <c r="AL497" s="25"/>
      <c r="AM497" s="25">
        <v>571.4</v>
      </c>
      <c r="AN497" s="9">
        <f t="shared" si="83"/>
        <v>0</v>
      </c>
      <c r="AO497" s="61">
        <f t="shared" si="86"/>
        <v>637.65791999999988</v>
      </c>
      <c r="AQ497" s="61"/>
      <c r="AR497" s="61">
        <f t="shared" si="87"/>
        <v>637.65791999999988</v>
      </c>
      <c r="AS497" s="89">
        <f t="shared" si="84"/>
        <v>0</v>
      </c>
      <c r="AT497" s="89">
        <f t="shared" si="89"/>
        <v>1.28125</v>
      </c>
      <c r="AU497" s="89">
        <f t="shared" si="88"/>
        <v>1.28125</v>
      </c>
    </row>
    <row r="498" spans="1:47" x14ac:dyDescent="0.2">
      <c r="A498" s="25" t="s">
        <v>2075</v>
      </c>
      <c r="B498" s="285">
        <f t="shared" si="85"/>
        <v>4</v>
      </c>
      <c r="C498" s="285"/>
      <c r="D498" s="26">
        <v>39925.5</v>
      </c>
      <c r="E498" s="26">
        <v>39927.539583333331</v>
      </c>
      <c r="F498" s="27" t="s">
        <v>235</v>
      </c>
      <c r="G498" s="325" t="s">
        <v>236</v>
      </c>
      <c r="H498" s="25">
        <v>50</v>
      </c>
      <c r="I498" s="25"/>
      <c r="J498" s="25"/>
      <c r="K498" s="25"/>
      <c r="L498" s="25"/>
      <c r="M498" s="25"/>
      <c r="N498" s="32">
        <v>352.5</v>
      </c>
      <c r="O498" s="25"/>
      <c r="P498" s="317">
        <v>124</v>
      </c>
      <c r="R498" s="25"/>
      <c r="S498" s="25"/>
      <c r="T498" s="25"/>
      <c r="U498" s="25"/>
      <c r="V498" s="33"/>
      <c r="W498" s="106"/>
      <c r="X498" s="28">
        <v>39925.45208333333</v>
      </c>
      <c r="Y498" s="28">
        <v>39927.697222222225</v>
      </c>
      <c r="Z498" s="319">
        <v>4.4779999999999998</v>
      </c>
      <c r="AA498" s="319">
        <v>2.8</v>
      </c>
      <c r="AB498" s="320">
        <f t="shared" si="81"/>
        <v>386.89920000000001</v>
      </c>
      <c r="AC498" s="25"/>
      <c r="AD498" s="61">
        <f t="shared" si="82"/>
        <v>34.399200000000008</v>
      </c>
      <c r="AE498" s="25"/>
      <c r="AF498" s="25"/>
      <c r="AG498" s="25"/>
      <c r="AH498" s="25"/>
      <c r="AI498" s="25"/>
      <c r="AJ498" s="25"/>
      <c r="AK498" s="25"/>
      <c r="AL498" s="25"/>
      <c r="AM498" s="25">
        <v>352.5</v>
      </c>
      <c r="AN498" s="9">
        <f t="shared" si="83"/>
        <v>0</v>
      </c>
      <c r="AO498" s="61">
        <f t="shared" si="86"/>
        <v>386.89920000000001</v>
      </c>
      <c r="AQ498" s="61"/>
      <c r="AR498" s="61">
        <f t="shared" si="87"/>
        <v>386.89920000000001</v>
      </c>
      <c r="AS498" s="89">
        <f t="shared" si="84"/>
        <v>0</v>
      </c>
      <c r="AT498" s="89">
        <f t="shared" si="89"/>
        <v>2.2451388888948713</v>
      </c>
      <c r="AU498" s="89">
        <f t="shared" si="88"/>
        <v>2.2451388888948713</v>
      </c>
    </row>
    <row r="499" spans="1:47" x14ac:dyDescent="0.2">
      <c r="A499" s="25" t="s">
        <v>2075</v>
      </c>
      <c r="B499" s="285">
        <f t="shared" si="85"/>
        <v>4</v>
      </c>
      <c r="C499" s="285"/>
      <c r="D499" s="26">
        <v>39927.855555555558</v>
      </c>
      <c r="E499" s="26">
        <v>39932.369444444441</v>
      </c>
      <c r="F499" s="27" t="s">
        <v>237</v>
      </c>
      <c r="G499" s="325" t="s">
        <v>238</v>
      </c>
      <c r="H499" s="25">
        <v>50</v>
      </c>
      <c r="I499" s="25"/>
      <c r="J499" s="25"/>
      <c r="K499" s="25"/>
      <c r="L499" s="25"/>
      <c r="M499" s="25"/>
      <c r="N499" s="32">
        <v>8140</v>
      </c>
      <c r="O499" s="25"/>
      <c r="P499" s="317">
        <v>53.3</v>
      </c>
      <c r="R499" s="25"/>
      <c r="S499" s="25"/>
      <c r="T499" s="25"/>
      <c r="U499" s="25"/>
      <c r="V499" s="33"/>
      <c r="W499" s="106"/>
      <c r="X499" s="28">
        <v>39927.697222222225</v>
      </c>
      <c r="Y499" s="28">
        <v>39932.423611111109</v>
      </c>
      <c r="Z499" s="319">
        <v>94.670699999999997</v>
      </c>
      <c r="AA499" s="319">
        <v>157.50069999999999</v>
      </c>
      <c r="AB499" s="320">
        <f t="shared" si="81"/>
        <v>8179.5484800000004</v>
      </c>
      <c r="AC499" s="25"/>
      <c r="AD499" s="61">
        <f t="shared" si="82"/>
        <v>39.548480000000382</v>
      </c>
      <c r="AE499" s="25"/>
      <c r="AF499" s="25"/>
      <c r="AG499" s="25"/>
      <c r="AH499" s="25"/>
      <c r="AI499" s="25"/>
      <c r="AJ499" s="25"/>
      <c r="AK499" s="25"/>
      <c r="AL499" s="25"/>
      <c r="AM499" s="25">
        <v>8140</v>
      </c>
      <c r="AN499" s="9">
        <f t="shared" si="83"/>
        <v>0</v>
      </c>
      <c r="AO499" s="61">
        <f t="shared" si="86"/>
        <v>8179.5484800000004</v>
      </c>
      <c r="AQ499" s="61"/>
      <c r="AR499" s="61">
        <f t="shared" si="87"/>
        <v>8179.5484800000004</v>
      </c>
      <c r="AS499" s="89">
        <f t="shared" si="84"/>
        <v>0</v>
      </c>
      <c r="AT499" s="89">
        <f t="shared" si="89"/>
        <v>4.726388888884685</v>
      </c>
      <c r="AU499" s="89">
        <f t="shared" si="88"/>
        <v>4.726388888884685</v>
      </c>
    </row>
    <row r="500" spans="1:47" x14ac:dyDescent="0.2">
      <c r="A500" s="25" t="s">
        <v>2075</v>
      </c>
      <c r="B500" s="285">
        <f t="shared" si="85"/>
        <v>4</v>
      </c>
      <c r="C500" s="285"/>
      <c r="D500" s="26">
        <v>39932.478472222225</v>
      </c>
      <c r="E500" s="26">
        <v>39933.350694444445</v>
      </c>
      <c r="F500" s="27" t="s">
        <v>239</v>
      </c>
      <c r="G500" s="325" t="s">
        <v>240</v>
      </c>
      <c r="H500" s="25">
        <v>50</v>
      </c>
      <c r="I500" s="25"/>
      <c r="J500" s="25"/>
      <c r="K500" s="25"/>
      <c r="L500" s="25"/>
      <c r="M500" s="25"/>
      <c r="N500" s="32">
        <v>202</v>
      </c>
      <c r="O500" s="25"/>
      <c r="P500" s="317">
        <v>66.599999999999994</v>
      </c>
      <c r="R500" s="25"/>
      <c r="S500" s="25"/>
      <c r="T500" s="25"/>
      <c r="U500" s="25"/>
      <c r="V500" s="33"/>
      <c r="W500" s="106"/>
      <c r="X500" s="28">
        <v>39932.423611111109</v>
      </c>
      <c r="Y500" s="28">
        <v>39933.382638888892</v>
      </c>
      <c r="Z500" s="319">
        <v>2.5847000000000002</v>
      </c>
      <c r="AA500" s="319">
        <v>3.3010000000000002</v>
      </c>
      <c r="AB500" s="320">
        <f t="shared" si="81"/>
        <v>223.31808000000004</v>
      </c>
      <c r="AC500" s="25"/>
      <c r="AD500" s="61">
        <f t="shared" si="82"/>
        <v>21.318080000000037</v>
      </c>
      <c r="AE500" s="25"/>
      <c r="AF500" s="25"/>
      <c r="AG500" s="25"/>
      <c r="AH500" s="25"/>
      <c r="AI500" s="25"/>
      <c r="AJ500" s="25"/>
      <c r="AK500" s="25"/>
      <c r="AL500" s="25"/>
      <c r="AM500" s="25">
        <v>202</v>
      </c>
      <c r="AN500" s="9">
        <f t="shared" si="83"/>
        <v>0</v>
      </c>
      <c r="AO500" s="61">
        <f t="shared" si="86"/>
        <v>223.31808000000004</v>
      </c>
      <c r="AQ500" s="61"/>
      <c r="AR500" s="61">
        <f t="shared" si="87"/>
        <v>223.31808000000004</v>
      </c>
      <c r="AS500" s="89">
        <f t="shared" si="84"/>
        <v>0</v>
      </c>
      <c r="AT500" s="89">
        <f t="shared" si="89"/>
        <v>0.95902777778246673</v>
      </c>
      <c r="AU500" s="89">
        <f t="shared" si="88"/>
        <v>0.95902777778246673</v>
      </c>
    </row>
    <row r="501" spans="1:47" x14ac:dyDescent="0.2">
      <c r="A501" s="25" t="s">
        <v>2075</v>
      </c>
      <c r="B501" s="285">
        <f t="shared" si="85"/>
        <v>4</v>
      </c>
      <c r="C501" s="285"/>
      <c r="D501" s="26">
        <v>39933.414583333331</v>
      </c>
      <c r="E501" s="26">
        <v>39938.435416666667</v>
      </c>
      <c r="F501" s="27" t="s">
        <v>241</v>
      </c>
      <c r="G501" s="325" t="s">
        <v>242</v>
      </c>
      <c r="H501" s="25">
        <v>50</v>
      </c>
      <c r="I501" s="25"/>
      <c r="J501" s="25"/>
      <c r="K501" s="25"/>
      <c r="L501" s="25"/>
      <c r="M501" s="25"/>
      <c r="N501" s="32">
        <v>1870</v>
      </c>
      <c r="O501" s="25"/>
      <c r="P501" s="317">
        <v>57.8</v>
      </c>
      <c r="R501" s="25"/>
      <c r="S501" s="25"/>
      <c r="T501" s="25"/>
      <c r="U501" s="25"/>
      <c r="V501" s="33"/>
      <c r="W501" s="106"/>
      <c r="X501" s="28">
        <v>39933.382638888892</v>
      </c>
      <c r="Y501" s="28">
        <v>39938.435416666667</v>
      </c>
      <c r="Z501" s="319">
        <v>21.9026</v>
      </c>
      <c r="AA501" s="319">
        <v>34.423499999999997</v>
      </c>
      <c r="AB501" s="320">
        <f t="shared" si="81"/>
        <v>1892.3846400000002</v>
      </c>
      <c r="AC501" s="25"/>
      <c r="AD501" s="61">
        <f t="shared" si="82"/>
        <v>22.384640000000218</v>
      </c>
      <c r="AE501" s="25"/>
      <c r="AF501" s="25"/>
      <c r="AG501" s="25"/>
      <c r="AH501" s="25"/>
      <c r="AI501" s="25"/>
      <c r="AJ501" s="25"/>
      <c r="AK501" s="25"/>
      <c r="AL501" s="25"/>
      <c r="AM501" s="25">
        <v>1870</v>
      </c>
      <c r="AN501" s="9">
        <f t="shared" si="83"/>
        <v>0</v>
      </c>
      <c r="AO501" s="61">
        <f t="shared" si="86"/>
        <v>1892.3846400000002</v>
      </c>
      <c r="AQ501" s="61"/>
      <c r="AR501" s="61">
        <f t="shared" si="87"/>
        <v>1892.3846400000002</v>
      </c>
      <c r="AS501" s="89">
        <f t="shared" si="84"/>
        <v>0</v>
      </c>
      <c r="AT501" s="89">
        <f t="shared" si="89"/>
        <v>5.0527777777751908</v>
      </c>
      <c r="AU501" s="89">
        <f t="shared" si="88"/>
        <v>5.0527777777751908</v>
      </c>
    </row>
    <row r="502" spans="1:47" x14ac:dyDescent="0.2">
      <c r="A502" s="9" t="s">
        <v>2075</v>
      </c>
      <c r="B502" s="285">
        <f t="shared" si="85"/>
        <v>12</v>
      </c>
      <c r="C502" s="285"/>
      <c r="D502" s="16">
        <v>40149.885416666664</v>
      </c>
      <c r="E502" s="16">
        <v>40155.173611111109</v>
      </c>
      <c r="F502" s="19" t="s">
        <v>247</v>
      </c>
      <c r="G502" s="325" t="s">
        <v>248</v>
      </c>
      <c r="H502" s="9">
        <v>50</v>
      </c>
      <c r="N502" s="8">
        <v>455</v>
      </c>
      <c r="P502" s="317">
        <v>109</v>
      </c>
      <c r="R502" s="331">
        <v>40149.885416666664</v>
      </c>
      <c r="S502" s="16">
        <v>40155.173611111109</v>
      </c>
      <c r="T502" s="17"/>
      <c r="V502" s="94">
        <v>460</v>
      </c>
      <c r="W502" s="103"/>
      <c r="X502" s="4">
        <v>40149.885416666664</v>
      </c>
      <c r="Y502" s="4">
        <v>40155.333333333336</v>
      </c>
      <c r="Z502" s="319">
        <v>5.4046000000000003</v>
      </c>
      <c r="AA502" s="319">
        <v>1.2841</v>
      </c>
      <c r="AB502" s="320">
        <f t="shared" si="81"/>
        <v>466.95744000000008</v>
      </c>
      <c r="AD502" s="61">
        <f t="shared" si="82"/>
        <v>11.957440000000076</v>
      </c>
      <c r="AE502" s="9">
        <v>109</v>
      </c>
      <c r="AH502" s="42">
        <f t="shared" ref="AH502:AH533" si="90">AE502*AB502*0.0022046*28.31685</f>
        <v>3177.4486493721183</v>
      </c>
      <c r="AJ502" s="42">
        <f t="shared" ref="AJ502:AJ533" si="91">AE502*AB502*28.31685/1000</f>
        <v>1441.2812525501761</v>
      </c>
      <c r="AL502" s="9">
        <f t="shared" ref="AL502:AL507" si="92">AB502*AE502*28.3/1000</f>
        <v>1440.4236151680002</v>
      </c>
      <c r="AM502" s="9">
        <v>455</v>
      </c>
      <c r="AN502" s="9">
        <f t="shared" si="83"/>
        <v>460</v>
      </c>
      <c r="AO502" s="61">
        <f t="shared" si="86"/>
        <v>466.95744000000008</v>
      </c>
      <c r="AQ502" s="61">
        <f t="shared" ref="AQ502:AQ518" si="93">AN502-AM502</f>
        <v>5</v>
      </c>
      <c r="AR502" s="61">
        <f t="shared" si="87"/>
        <v>6.9574400000000765</v>
      </c>
      <c r="AS502" s="89">
        <f t="shared" si="84"/>
        <v>5.2881944444452529</v>
      </c>
      <c r="AT502" s="89">
        <f t="shared" si="89"/>
        <v>5.4479166666715173</v>
      </c>
      <c r="AU502" s="89">
        <f t="shared" si="88"/>
        <v>0.15972222222626442</v>
      </c>
    </row>
    <row r="503" spans="1:47" x14ac:dyDescent="0.2">
      <c r="A503" s="9" t="s">
        <v>2075</v>
      </c>
      <c r="B503" s="285">
        <f t="shared" si="85"/>
        <v>12</v>
      </c>
      <c r="C503" s="285"/>
      <c r="D503" s="16">
        <v>40155.493055555555</v>
      </c>
      <c r="E503" s="16">
        <v>40156.003472222219</v>
      </c>
      <c r="F503" s="19" t="s">
        <v>251</v>
      </c>
      <c r="G503" s="325" t="s">
        <v>252</v>
      </c>
      <c r="H503" s="9">
        <v>50</v>
      </c>
      <c r="N503" s="8">
        <v>71.7</v>
      </c>
      <c r="P503" s="317">
        <v>3670</v>
      </c>
      <c r="R503" s="331">
        <v>40155.493055555555</v>
      </c>
      <c r="S503" s="16">
        <v>40156.003472222219</v>
      </c>
      <c r="T503" s="17"/>
      <c r="V503" s="94">
        <v>72</v>
      </c>
      <c r="W503" s="103"/>
      <c r="X503" s="4">
        <v>40155.333333333336</v>
      </c>
      <c r="Y503" s="4">
        <v>40156.03125</v>
      </c>
      <c r="Z503" s="319">
        <v>1.1595</v>
      </c>
      <c r="AA503" s="319">
        <v>9.5</v>
      </c>
      <c r="AB503" s="320">
        <f t="shared" si="81"/>
        <v>100.18079999999999</v>
      </c>
      <c r="AD503" s="61">
        <f t="shared" si="82"/>
        <v>28.480799999999988</v>
      </c>
      <c r="AE503" s="9">
        <v>3670</v>
      </c>
      <c r="AH503" s="42">
        <f t="shared" si="90"/>
        <v>22952.251975356674</v>
      </c>
      <c r="AJ503" s="42">
        <f t="shared" si="91"/>
        <v>10411.073199381599</v>
      </c>
      <c r="AL503" s="9">
        <f t="shared" si="92"/>
        <v>10404.878068799999</v>
      </c>
      <c r="AM503" s="9">
        <v>71.7</v>
      </c>
      <c r="AN503" s="9">
        <f t="shared" si="83"/>
        <v>72</v>
      </c>
      <c r="AO503" s="61">
        <f t="shared" si="86"/>
        <v>100.18079999999999</v>
      </c>
      <c r="AQ503" s="61">
        <f t="shared" si="93"/>
        <v>0.29999999999999716</v>
      </c>
      <c r="AR503" s="61">
        <f t="shared" si="87"/>
        <v>28.180799999999991</v>
      </c>
      <c r="AS503" s="89">
        <f t="shared" si="84"/>
        <v>0.51041666666424135</v>
      </c>
      <c r="AT503" s="89">
        <f t="shared" si="89"/>
        <v>0.69791666666424135</v>
      </c>
      <c r="AU503" s="89">
        <f t="shared" si="88"/>
        <v>0.1875</v>
      </c>
    </row>
    <row r="504" spans="1:47" x14ac:dyDescent="0.2">
      <c r="A504" s="9" t="s">
        <v>2075</v>
      </c>
      <c r="B504" s="285">
        <f t="shared" si="85"/>
        <v>12</v>
      </c>
      <c r="C504" s="285"/>
      <c r="D504" s="16">
        <v>40156.059027777781</v>
      </c>
      <c r="E504" s="16">
        <v>40156.163194444445</v>
      </c>
      <c r="F504" s="19" t="s">
        <v>253</v>
      </c>
      <c r="G504" s="325" t="s">
        <v>254</v>
      </c>
      <c r="H504" s="9">
        <v>50</v>
      </c>
      <c r="N504" s="8">
        <v>338</v>
      </c>
      <c r="P504" s="317">
        <v>1540</v>
      </c>
      <c r="R504" s="331">
        <v>40156.059027777781</v>
      </c>
      <c r="S504" s="16">
        <v>40156.163194444445</v>
      </c>
      <c r="T504" s="17"/>
      <c r="V504" s="94">
        <v>340</v>
      </c>
      <c r="W504" s="103"/>
      <c r="X504" s="4">
        <v>40156.03125</v>
      </c>
      <c r="Y504" s="4">
        <v>40156.168055555558</v>
      </c>
      <c r="Z504" s="319">
        <v>4.4993999999999996</v>
      </c>
      <c r="AA504" s="319">
        <v>54.151000000000003</v>
      </c>
      <c r="AB504" s="320">
        <f t="shared" si="81"/>
        <v>388.74816000000004</v>
      </c>
      <c r="AD504" s="61">
        <f t="shared" si="82"/>
        <v>50.748160000000041</v>
      </c>
      <c r="AE504" s="9">
        <v>1540</v>
      </c>
      <c r="AH504" s="42">
        <f t="shared" si="90"/>
        <v>37373.50340297402</v>
      </c>
      <c r="AJ504" s="42">
        <f t="shared" si="91"/>
        <v>16952.509935123842</v>
      </c>
      <c r="AL504" s="9">
        <f t="shared" si="92"/>
        <v>16942.422309120004</v>
      </c>
      <c r="AM504" s="9">
        <v>338</v>
      </c>
      <c r="AN504" s="9">
        <f t="shared" si="83"/>
        <v>340</v>
      </c>
      <c r="AO504" s="61">
        <f t="shared" si="86"/>
        <v>388.74816000000004</v>
      </c>
      <c r="AQ504" s="61">
        <f t="shared" si="93"/>
        <v>2</v>
      </c>
      <c r="AR504" s="61">
        <f t="shared" si="87"/>
        <v>48.748160000000041</v>
      </c>
      <c r="AS504" s="89">
        <f t="shared" si="84"/>
        <v>0.10416666666424135</v>
      </c>
      <c r="AT504" s="89">
        <f t="shared" si="89"/>
        <v>0.1368055555576575</v>
      </c>
      <c r="AU504" s="89">
        <f t="shared" si="88"/>
        <v>3.2638888893416151E-2</v>
      </c>
    </row>
    <row r="505" spans="1:47" x14ac:dyDescent="0.2">
      <c r="A505" s="9" t="s">
        <v>2075</v>
      </c>
      <c r="B505" s="285">
        <f t="shared" si="85"/>
        <v>12</v>
      </c>
      <c r="C505" s="285"/>
      <c r="D505" s="16">
        <v>40156.173611111109</v>
      </c>
      <c r="E505" s="16">
        <v>40156.427083333336</v>
      </c>
      <c r="F505" s="19" t="s">
        <v>255</v>
      </c>
      <c r="G505" s="325" t="s">
        <v>256</v>
      </c>
      <c r="H505" s="9">
        <v>50</v>
      </c>
      <c r="N505" s="8">
        <v>1087</v>
      </c>
      <c r="P505" s="317">
        <v>440</v>
      </c>
      <c r="R505" s="331">
        <v>40156.173611111109</v>
      </c>
      <c r="S505" s="16">
        <v>40156.427083333336</v>
      </c>
      <c r="T505" s="17"/>
      <c r="V505" s="94">
        <v>1100</v>
      </c>
      <c r="W505" s="103"/>
      <c r="X505" s="4">
        <v>40156.168055555558</v>
      </c>
      <c r="Y505" s="4">
        <v>40156.442361111112</v>
      </c>
      <c r="Z505" s="319">
        <v>13.3499</v>
      </c>
      <c r="AA505" s="319">
        <v>66.075000000000003</v>
      </c>
      <c r="AB505" s="320">
        <f t="shared" si="81"/>
        <v>1153.4313599999998</v>
      </c>
      <c r="AD505" s="61">
        <f t="shared" si="82"/>
        <v>66.431359999999813</v>
      </c>
      <c r="AE505" s="9">
        <v>440</v>
      </c>
      <c r="AH505" s="42">
        <f t="shared" si="90"/>
        <v>31682.480399250871</v>
      </c>
      <c r="AJ505" s="42">
        <f t="shared" si="91"/>
        <v>14371.078834823036</v>
      </c>
      <c r="AL505" s="9">
        <f t="shared" si="92"/>
        <v>14362.527294719997</v>
      </c>
      <c r="AM505" s="9">
        <v>1087</v>
      </c>
      <c r="AN505" s="9">
        <f t="shared" si="83"/>
        <v>1100</v>
      </c>
      <c r="AO505" s="61">
        <f t="shared" si="86"/>
        <v>1153.4313599999998</v>
      </c>
      <c r="AQ505" s="61">
        <f t="shared" si="93"/>
        <v>13</v>
      </c>
      <c r="AR505" s="61">
        <f t="shared" si="87"/>
        <v>53.431359999999813</v>
      </c>
      <c r="AS505" s="89">
        <f t="shared" si="84"/>
        <v>0.25347222222626442</v>
      </c>
      <c r="AT505" s="89">
        <f t="shared" si="89"/>
        <v>0.27430555555474712</v>
      </c>
      <c r="AU505" s="89">
        <f t="shared" si="88"/>
        <v>2.0833333328482695E-2</v>
      </c>
    </row>
    <row r="506" spans="1:47" x14ac:dyDescent="0.2">
      <c r="A506" s="9" t="s">
        <v>2075</v>
      </c>
      <c r="B506" s="285">
        <f t="shared" si="85"/>
        <v>12</v>
      </c>
      <c r="C506" s="285"/>
      <c r="D506" s="16">
        <v>40156.458333333336</v>
      </c>
      <c r="E506" s="16">
        <v>40156.805555555555</v>
      </c>
      <c r="F506" s="19" t="s">
        <v>257</v>
      </c>
      <c r="G506" s="325" t="s">
        <v>258</v>
      </c>
      <c r="H506" s="9">
        <v>50</v>
      </c>
      <c r="N506" s="8">
        <v>669</v>
      </c>
      <c r="P506" s="317">
        <v>423</v>
      </c>
      <c r="R506" s="331">
        <v>40156.458333333336</v>
      </c>
      <c r="S506" s="16">
        <v>40156.805555555555</v>
      </c>
      <c r="T506" s="17"/>
      <c r="V506" s="94">
        <v>670</v>
      </c>
      <c r="W506" s="103"/>
      <c r="X506" s="4">
        <v>40156.442361111112</v>
      </c>
      <c r="Y506" s="4">
        <v>40156.862500000003</v>
      </c>
      <c r="Z506" s="319">
        <v>8.8107000000000006</v>
      </c>
      <c r="AA506" s="319">
        <v>33.286000000000001</v>
      </c>
      <c r="AB506" s="320">
        <f t="shared" si="81"/>
        <v>761.24448000000007</v>
      </c>
      <c r="AD506" s="61">
        <f t="shared" si="82"/>
        <v>92.244480000000067</v>
      </c>
      <c r="AE506" s="9">
        <v>423</v>
      </c>
      <c r="AH506" s="42">
        <f t="shared" si="90"/>
        <v>20101.999932023075</v>
      </c>
      <c r="AJ506" s="42">
        <f t="shared" si="91"/>
        <v>9118.2073537254255</v>
      </c>
      <c r="AL506" s="9">
        <f t="shared" si="92"/>
        <v>9112.7815456320004</v>
      </c>
      <c r="AM506" s="9">
        <v>669</v>
      </c>
      <c r="AN506" s="9">
        <f t="shared" si="83"/>
        <v>670</v>
      </c>
      <c r="AO506" s="61">
        <f t="shared" si="86"/>
        <v>761.24448000000007</v>
      </c>
      <c r="AQ506" s="61">
        <f t="shared" si="93"/>
        <v>1</v>
      </c>
      <c r="AR506" s="61">
        <f t="shared" si="87"/>
        <v>91.244480000000067</v>
      </c>
      <c r="AS506" s="89">
        <f t="shared" si="84"/>
        <v>0.34722222221898846</v>
      </c>
      <c r="AT506" s="89">
        <f t="shared" si="89"/>
        <v>0.42013888889050577</v>
      </c>
      <c r="AU506" s="89">
        <f t="shared" si="88"/>
        <v>7.2916666671517305E-2</v>
      </c>
    </row>
    <row r="507" spans="1:47" x14ac:dyDescent="0.2">
      <c r="A507" s="9" t="s">
        <v>2075</v>
      </c>
      <c r="B507" s="285">
        <f t="shared" si="85"/>
        <v>12</v>
      </c>
      <c r="C507" s="285"/>
      <c r="D507" s="16">
        <v>40156.920138888891</v>
      </c>
      <c r="E507" s="16">
        <v>40157.361111111109</v>
      </c>
      <c r="F507" s="19" t="s">
        <v>259</v>
      </c>
      <c r="G507" s="325" t="s">
        <v>260</v>
      </c>
      <c r="H507" s="9">
        <v>50</v>
      </c>
      <c r="N507" s="8">
        <v>190</v>
      </c>
      <c r="P507" s="317">
        <v>334</v>
      </c>
      <c r="R507" s="331">
        <v>40156.920138888891</v>
      </c>
      <c r="S507" s="16">
        <v>40157.361111111109</v>
      </c>
      <c r="T507" s="17"/>
      <c r="V507" s="94">
        <v>190</v>
      </c>
      <c r="W507" s="103"/>
      <c r="X507" s="4">
        <v>40156.862500000003</v>
      </c>
      <c r="Y507" s="4">
        <v>40157.448611111111</v>
      </c>
      <c r="Z507" s="319">
        <v>2.9437000000000002</v>
      </c>
      <c r="AA507" s="319">
        <v>9.2042000000000002</v>
      </c>
      <c r="AB507" s="320">
        <f t="shared" si="81"/>
        <v>254.33568000000005</v>
      </c>
      <c r="AD507" s="61">
        <f t="shared" si="82"/>
        <v>64.335680000000053</v>
      </c>
      <c r="AE507" s="9">
        <v>334</v>
      </c>
      <c r="AH507" s="42">
        <f t="shared" si="90"/>
        <v>5303.0839288080797</v>
      </c>
      <c r="AJ507" s="42">
        <f t="shared" si="91"/>
        <v>2405.4630902694726</v>
      </c>
      <c r="AL507" s="9">
        <f t="shared" si="92"/>
        <v>2404.0317144960009</v>
      </c>
      <c r="AM507" s="9">
        <v>190</v>
      </c>
      <c r="AN507" s="9">
        <f t="shared" si="83"/>
        <v>190</v>
      </c>
      <c r="AO507" s="61">
        <f t="shared" si="86"/>
        <v>254.33568000000005</v>
      </c>
      <c r="AQ507" s="61">
        <f t="shared" si="93"/>
        <v>0</v>
      </c>
      <c r="AR507" s="61">
        <f t="shared" si="87"/>
        <v>64.335680000000053</v>
      </c>
      <c r="AS507" s="89">
        <f t="shared" si="84"/>
        <v>0.44097222221898846</v>
      </c>
      <c r="AT507" s="89">
        <f t="shared" si="89"/>
        <v>0.58611111110803904</v>
      </c>
      <c r="AU507" s="89">
        <f t="shared" si="88"/>
        <v>0.14513888888905058</v>
      </c>
    </row>
    <row r="508" spans="1:47" x14ac:dyDescent="0.2">
      <c r="A508" s="9" t="s">
        <v>2075</v>
      </c>
      <c r="B508" s="285">
        <f t="shared" si="85"/>
        <v>12</v>
      </c>
      <c r="C508" s="285"/>
      <c r="D508" s="16">
        <v>40157.536111111112</v>
      </c>
      <c r="E508" s="16">
        <v>40159.124305555553</v>
      </c>
      <c r="F508" s="19" t="s">
        <v>263</v>
      </c>
      <c r="G508" s="325" t="s">
        <v>264</v>
      </c>
      <c r="H508" s="9">
        <v>50</v>
      </c>
      <c r="N508" s="8">
        <v>259</v>
      </c>
      <c r="P508" s="317">
        <v>262</v>
      </c>
      <c r="R508" s="331">
        <v>40157.536111111112</v>
      </c>
      <c r="S508" s="16">
        <v>40159.124305555553</v>
      </c>
      <c r="T508" s="17"/>
      <c r="V508" s="94">
        <v>260</v>
      </c>
      <c r="W508" s="103"/>
      <c r="X508" s="4">
        <v>40157.448611111111</v>
      </c>
      <c r="Y508" s="4">
        <v>40159.216666666667</v>
      </c>
      <c r="Z508" s="319">
        <v>3.3862999999999999</v>
      </c>
      <c r="AA508" s="319">
        <v>2.9611000000000001</v>
      </c>
      <c r="AB508" s="320">
        <f t="shared" ref="AB508:AB571" si="94">Z508*60*60*24/1000</f>
        <v>292.57632000000001</v>
      </c>
      <c r="AD508" s="61">
        <f t="shared" si="82"/>
        <v>33.57632000000001</v>
      </c>
      <c r="AE508" s="9">
        <v>262</v>
      </c>
      <c r="AH508" s="42">
        <f t="shared" si="90"/>
        <v>4785.3665305813684</v>
      </c>
      <c r="AJ508" s="42">
        <f t="shared" si="91"/>
        <v>2170.6280189519039</v>
      </c>
      <c r="AM508" s="9">
        <v>259</v>
      </c>
      <c r="AN508" s="9">
        <f t="shared" si="83"/>
        <v>260</v>
      </c>
      <c r="AO508" s="61">
        <f t="shared" si="86"/>
        <v>292.57632000000001</v>
      </c>
      <c r="AQ508" s="61">
        <f t="shared" si="93"/>
        <v>1</v>
      </c>
      <c r="AR508" s="61">
        <f t="shared" si="87"/>
        <v>32.57632000000001</v>
      </c>
      <c r="AS508" s="89">
        <f t="shared" si="84"/>
        <v>1.5881944444408873</v>
      </c>
      <c r="AT508" s="89">
        <f t="shared" si="89"/>
        <v>1.7680555555562023</v>
      </c>
      <c r="AU508" s="89">
        <f t="shared" si="88"/>
        <v>0.179861111115315</v>
      </c>
    </row>
    <row r="509" spans="1:47" x14ac:dyDescent="0.2">
      <c r="A509" s="9" t="s">
        <v>2075</v>
      </c>
      <c r="B509" s="285">
        <f t="shared" si="85"/>
        <v>12</v>
      </c>
      <c r="C509" s="285"/>
      <c r="D509" s="16">
        <v>40159.309027777781</v>
      </c>
      <c r="E509" s="16">
        <v>40160.620833333334</v>
      </c>
      <c r="F509" s="19" t="s">
        <v>265</v>
      </c>
      <c r="G509" s="325" t="s">
        <v>266</v>
      </c>
      <c r="H509" s="9">
        <v>50</v>
      </c>
      <c r="N509" s="8">
        <v>165</v>
      </c>
      <c r="P509" s="317">
        <v>189</v>
      </c>
      <c r="R509" s="331">
        <v>40159.309027777781</v>
      </c>
      <c r="S509" s="16">
        <v>40160.620833333334</v>
      </c>
      <c r="T509" s="17"/>
      <c r="V509" s="94">
        <v>160</v>
      </c>
      <c r="W509" s="103"/>
      <c r="X509" s="4">
        <v>40159.216666666667</v>
      </c>
      <c r="Y509" s="4">
        <v>40160.709722222222</v>
      </c>
      <c r="Z509" s="319">
        <v>2.1913</v>
      </c>
      <c r="AA509" s="319">
        <v>1.5994999999999999</v>
      </c>
      <c r="AB509" s="320">
        <f t="shared" si="94"/>
        <v>189.32832000000002</v>
      </c>
      <c r="AD509" s="61">
        <f t="shared" si="82"/>
        <v>24.328320000000019</v>
      </c>
      <c r="AE509" s="9">
        <v>189</v>
      </c>
      <c r="AH509" s="42">
        <f t="shared" si="90"/>
        <v>2233.8403364764781</v>
      </c>
      <c r="AJ509" s="42">
        <f t="shared" si="91"/>
        <v>1013.2633296182881</v>
      </c>
      <c r="AM509" s="9">
        <v>165</v>
      </c>
      <c r="AN509" s="9">
        <f t="shared" si="83"/>
        <v>160</v>
      </c>
      <c r="AO509" s="61">
        <f t="shared" si="86"/>
        <v>189.32832000000002</v>
      </c>
      <c r="AQ509" s="61">
        <f t="shared" si="93"/>
        <v>-5</v>
      </c>
      <c r="AR509" s="61">
        <f t="shared" si="87"/>
        <v>29.328320000000019</v>
      </c>
      <c r="AS509" s="89">
        <f t="shared" si="84"/>
        <v>1.3118055555532919</v>
      </c>
      <c r="AT509" s="89">
        <f t="shared" si="89"/>
        <v>1.4930555555547471</v>
      </c>
      <c r="AU509" s="89">
        <f t="shared" si="88"/>
        <v>0.18125000000145519</v>
      </c>
    </row>
    <row r="510" spans="1:47" x14ac:dyDescent="0.2">
      <c r="A510" s="9" t="s">
        <v>2075</v>
      </c>
      <c r="B510" s="285">
        <f t="shared" si="85"/>
        <v>12</v>
      </c>
      <c r="C510" s="285"/>
      <c r="D510" s="16">
        <v>40160.798611111109</v>
      </c>
      <c r="E510" s="16">
        <v>40161.464583333334</v>
      </c>
      <c r="F510" s="19" t="s">
        <v>267</v>
      </c>
      <c r="G510" s="325" t="s">
        <v>268</v>
      </c>
      <c r="H510" s="9">
        <v>50</v>
      </c>
      <c r="N510" s="8">
        <v>94</v>
      </c>
      <c r="P510" s="317">
        <v>253</v>
      </c>
      <c r="R510" s="331">
        <v>40160.798611111109</v>
      </c>
      <c r="S510" s="16">
        <v>40161.464583333334</v>
      </c>
      <c r="T510" s="17"/>
      <c r="V510" s="94">
        <v>94</v>
      </c>
      <c r="W510" s="103"/>
      <c r="X510" s="4">
        <v>40160.709722222222</v>
      </c>
      <c r="Y510" s="4">
        <v>40161.550000000003</v>
      </c>
      <c r="Z510" s="319">
        <v>1.4635</v>
      </c>
      <c r="AA510" s="319">
        <v>2.9611000000000001</v>
      </c>
      <c r="AB510" s="320">
        <f t="shared" si="94"/>
        <v>126.44640000000001</v>
      </c>
      <c r="AD510" s="61">
        <f t="shared" si="82"/>
        <v>32.446400000000011</v>
      </c>
      <c r="AE510" s="9">
        <v>253</v>
      </c>
      <c r="AH510" s="42">
        <f t="shared" si="90"/>
        <v>1997.1088387908976</v>
      </c>
      <c r="AJ510" s="42">
        <f t="shared" si="91"/>
        <v>905.88262668552011</v>
      </c>
      <c r="AM510" s="9">
        <v>94</v>
      </c>
      <c r="AN510" s="9">
        <f t="shared" si="83"/>
        <v>94</v>
      </c>
      <c r="AO510" s="61">
        <f t="shared" si="86"/>
        <v>126.44640000000001</v>
      </c>
      <c r="AQ510" s="61">
        <f t="shared" si="93"/>
        <v>0</v>
      </c>
      <c r="AR510" s="61">
        <f t="shared" si="87"/>
        <v>32.446400000000011</v>
      </c>
      <c r="AS510" s="89">
        <f t="shared" si="84"/>
        <v>0.66597222222480923</v>
      </c>
      <c r="AT510" s="89">
        <f t="shared" si="89"/>
        <v>0.84027777778101154</v>
      </c>
      <c r="AU510" s="89">
        <f t="shared" si="88"/>
        <v>0.17430555555620231</v>
      </c>
    </row>
    <row r="511" spans="1:47" x14ac:dyDescent="0.2">
      <c r="A511" s="9" t="s">
        <v>2075</v>
      </c>
      <c r="B511" s="285">
        <f t="shared" si="85"/>
        <v>12</v>
      </c>
      <c r="C511" s="285"/>
      <c r="D511" s="16">
        <v>40161.636111111111</v>
      </c>
      <c r="E511" s="16">
        <v>40163.302777777775</v>
      </c>
      <c r="F511" s="19" t="s">
        <v>269</v>
      </c>
      <c r="G511" s="325" t="s">
        <v>270</v>
      </c>
      <c r="H511" s="9">
        <v>50</v>
      </c>
      <c r="N511" s="8">
        <v>236</v>
      </c>
      <c r="P511" s="317">
        <v>453</v>
      </c>
      <c r="R511" s="331">
        <v>40161.636111111111</v>
      </c>
      <c r="S511" s="16">
        <v>40163.302777777775</v>
      </c>
      <c r="T511" s="17"/>
      <c r="V511" s="94">
        <v>240</v>
      </c>
      <c r="W511" s="103"/>
      <c r="X511" s="4">
        <v>40161.550000000003</v>
      </c>
      <c r="Y511" s="4">
        <v>40163.427777777775</v>
      </c>
      <c r="Z511" s="319">
        <v>3.1753999999999998</v>
      </c>
      <c r="AA511" s="319">
        <v>4.0697999999999999</v>
      </c>
      <c r="AB511" s="320">
        <f t="shared" si="94"/>
        <v>274.35455999999999</v>
      </c>
      <c r="AD511" s="61">
        <f t="shared" si="82"/>
        <v>38.354559999999992</v>
      </c>
      <c r="AE511" s="9">
        <v>453</v>
      </c>
      <c r="AH511" s="42">
        <f t="shared" si="90"/>
        <v>7758.6315528548221</v>
      </c>
      <c r="AJ511" s="42">
        <f t="shared" si="91"/>
        <v>3519.2921858182081</v>
      </c>
      <c r="AM511" s="9">
        <v>236</v>
      </c>
      <c r="AN511" s="9">
        <f t="shared" si="83"/>
        <v>240</v>
      </c>
      <c r="AO511" s="61">
        <f t="shared" si="86"/>
        <v>274.35455999999999</v>
      </c>
      <c r="AQ511" s="61">
        <f t="shared" si="93"/>
        <v>4</v>
      </c>
      <c r="AR511" s="61">
        <f t="shared" si="87"/>
        <v>34.354559999999992</v>
      </c>
      <c r="AS511" s="89">
        <f t="shared" si="84"/>
        <v>1.6666666666642413</v>
      </c>
      <c r="AT511" s="89">
        <f t="shared" si="89"/>
        <v>1.8777777777722804</v>
      </c>
      <c r="AU511" s="89">
        <f t="shared" si="88"/>
        <v>0.21111111110803904</v>
      </c>
    </row>
    <row r="512" spans="1:47" x14ac:dyDescent="0.2">
      <c r="A512" s="9" t="s">
        <v>2075</v>
      </c>
      <c r="B512" s="285">
        <f t="shared" si="85"/>
        <v>12</v>
      </c>
      <c r="C512" s="285"/>
      <c r="D512" s="16">
        <v>40163.552777777775</v>
      </c>
      <c r="E512" s="16">
        <v>40168.36041666667</v>
      </c>
      <c r="F512" s="19" t="s">
        <v>271</v>
      </c>
      <c r="G512" s="325" t="s">
        <v>272</v>
      </c>
      <c r="H512" s="9">
        <v>50</v>
      </c>
      <c r="N512" s="8">
        <v>406</v>
      </c>
      <c r="P512" s="317">
        <v>220</v>
      </c>
      <c r="R512" s="331">
        <v>40163.552777777775</v>
      </c>
      <c r="S512" s="16">
        <v>40168.36041666667</v>
      </c>
      <c r="T512" s="17"/>
      <c r="V512" s="94">
        <v>410</v>
      </c>
      <c r="W512" s="103"/>
      <c r="X512" s="4">
        <v>40163.427777777775</v>
      </c>
      <c r="Y512" s="4">
        <v>40168.523611111108</v>
      </c>
      <c r="Z512" s="319">
        <v>4.9770000000000003</v>
      </c>
      <c r="AA512" s="319">
        <v>1.1393</v>
      </c>
      <c r="AB512" s="320">
        <f t="shared" si="94"/>
        <v>430.01280000000003</v>
      </c>
      <c r="AD512" s="61">
        <f t="shared" si="82"/>
        <v>24.012800000000027</v>
      </c>
      <c r="AE512" s="9">
        <v>220</v>
      </c>
      <c r="AH512" s="42">
        <f t="shared" si="90"/>
        <v>5905.8009778002688</v>
      </c>
      <c r="AJ512" s="42">
        <f t="shared" si="91"/>
        <v>2678.8537502496001</v>
      </c>
      <c r="AM512" s="9">
        <v>406</v>
      </c>
      <c r="AN512" s="9">
        <f t="shared" si="83"/>
        <v>410</v>
      </c>
      <c r="AO512" s="61">
        <f t="shared" si="86"/>
        <v>430.01280000000003</v>
      </c>
      <c r="AQ512" s="61">
        <f t="shared" si="93"/>
        <v>4</v>
      </c>
      <c r="AR512" s="61">
        <f t="shared" si="87"/>
        <v>20.012800000000027</v>
      </c>
      <c r="AS512" s="89">
        <f t="shared" si="84"/>
        <v>4.8076388888948713</v>
      </c>
      <c r="AT512" s="89">
        <f t="shared" si="89"/>
        <v>5.0958333333328483</v>
      </c>
      <c r="AU512" s="89">
        <f t="shared" si="88"/>
        <v>0.28819444443797693</v>
      </c>
    </row>
    <row r="513" spans="1:47" x14ac:dyDescent="0.2">
      <c r="A513" s="9" t="s">
        <v>2075</v>
      </c>
      <c r="B513" s="285">
        <f t="shared" si="85"/>
        <v>12</v>
      </c>
      <c r="C513" s="285"/>
      <c r="D513" s="16">
        <v>40168.6875</v>
      </c>
      <c r="E513" s="16">
        <v>40170.84375</v>
      </c>
      <c r="F513" s="19" t="s">
        <v>273</v>
      </c>
      <c r="G513" s="325" t="s">
        <v>274</v>
      </c>
      <c r="H513" s="9">
        <v>50</v>
      </c>
      <c r="N513" s="8">
        <v>169</v>
      </c>
      <c r="P513" s="317">
        <v>1440</v>
      </c>
      <c r="R513" s="331">
        <v>40168.6875</v>
      </c>
      <c r="S513" s="16">
        <v>40170.84375</v>
      </c>
      <c r="T513" s="17"/>
      <c r="V513" s="94">
        <v>170</v>
      </c>
      <c r="W513" s="103"/>
      <c r="X513" s="4">
        <v>40168.523611111108</v>
      </c>
      <c r="Y513" s="4">
        <v>40170.994444444441</v>
      </c>
      <c r="Z513" s="319">
        <v>2.2250000000000001</v>
      </c>
      <c r="AA513" s="319">
        <v>1.2841</v>
      </c>
      <c r="AB513" s="320">
        <f t="shared" si="94"/>
        <v>192.24</v>
      </c>
      <c r="AD513" s="61">
        <f t="shared" si="82"/>
        <v>23.240000000000009</v>
      </c>
      <c r="AE513" s="9">
        <v>1440</v>
      </c>
      <c r="AH513" s="42">
        <f t="shared" si="90"/>
        <v>17281.482394352261</v>
      </c>
      <c r="AJ513" s="42">
        <f t="shared" si="91"/>
        <v>7838.8289913600001</v>
      </c>
      <c r="AM513" s="9">
        <v>169</v>
      </c>
      <c r="AN513" s="9">
        <f t="shared" si="83"/>
        <v>170</v>
      </c>
      <c r="AO513" s="61">
        <f t="shared" si="86"/>
        <v>192.24</v>
      </c>
      <c r="AQ513" s="61">
        <f t="shared" si="93"/>
        <v>1</v>
      </c>
      <c r="AR513" s="61">
        <f t="shared" si="87"/>
        <v>22.240000000000009</v>
      </c>
      <c r="AS513" s="89">
        <f t="shared" si="84"/>
        <v>2.15625</v>
      </c>
      <c r="AT513" s="89">
        <f t="shared" si="89"/>
        <v>2.4708333333328483</v>
      </c>
      <c r="AU513" s="89">
        <f t="shared" si="88"/>
        <v>0.31458333333284827</v>
      </c>
    </row>
    <row r="514" spans="1:47" x14ac:dyDescent="0.2">
      <c r="A514" s="9" t="s">
        <v>2075</v>
      </c>
      <c r="B514" s="285">
        <f t="shared" si="85"/>
        <v>12</v>
      </c>
      <c r="C514" s="285"/>
      <c r="D514" s="16">
        <v>40171.145138888889</v>
      </c>
      <c r="E514" s="16">
        <v>40171.882638888892</v>
      </c>
      <c r="F514" s="19" t="s">
        <v>276</v>
      </c>
      <c r="G514" s="325" t="s">
        <v>277</v>
      </c>
      <c r="H514" s="9">
        <v>50</v>
      </c>
      <c r="N514" s="8">
        <v>361</v>
      </c>
      <c r="P514" s="317">
        <v>4010</v>
      </c>
      <c r="R514" s="331">
        <v>40171.145138888889</v>
      </c>
      <c r="S514" s="16">
        <v>40171.882638888892</v>
      </c>
      <c r="T514" s="17"/>
      <c r="V514" s="94">
        <v>360</v>
      </c>
      <c r="W514" s="103"/>
      <c r="X514" s="4">
        <v>40170.994444444441</v>
      </c>
      <c r="Y514" s="4">
        <v>40171.912499999999</v>
      </c>
      <c r="Z514" s="319">
        <v>4.7145999999999999</v>
      </c>
      <c r="AA514" s="319">
        <v>18.893999999999998</v>
      </c>
      <c r="AB514" s="320">
        <f t="shared" si="94"/>
        <v>407.34143999999992</v>
      </c>
      <c r="AD514" s="61">
        <f t="shared" si="82"/>
        <v>46.34143999999992</v>
      </c>
      <c r="AE514" s="9">
        <v>4010</v>
      </c>
      <c r="AH514" s="42">
        <f t="shared" si="90"/>
        <v>101971.24230793279</v>
      </c>
      <c r="AJ514" s="42">
        <f t="shared" si="91"/>
        <v>46253.852085608632</v>
      </c>
      <c r="AM514" s="9">
        <v>361</v>
      </c>
      <c r="AN514" s="9">
        <f t="shared" si="83"/>
        <v>360</v>
      </c>
      <c r="AO514" s="61">
        <f t="shared" si="86"/>
        <v>407.34143999999992</v>
      </c>
      <c r="AQ514" s="61">
        <f t="shared" si="93"/>
        <v>-1</v>
      </c>
      <c r="AR514" s="61">
        <f t="shared" si="87"/>
        <v>47.34143999999992</v>
      </c>
      <c r="AS514" s="89">
        <f t="shared" si="84"/>
        <v>0.73750000000291038</v>
      </c>
      <c r="AT514" s="89">
        <f t="shared" si="89"/>
        <v>0.9180555555576575</v>
      </c>
      <c r="AU514" s="89">
        <f t="shared" si="88"/>
        <v>0.18055555555474712</v>
      </c>
    </row>
    <row r="515" spans="1:47" x14ac:dyDescent="0.2">
      <c r="A515" s="9" t="s">
        <v>2075</v>
      </c>
      <c r="B515" s="285">
        <f t="shared" si="85"/>
        <v>12</v>
      </c>
      <c r="C515" s="285"/>
      <c r="D515" s="16">
        <v>40171.942361111112</v>
      </c>
      <c r="E515" s="16">
        <v>40172.220138888886</v>
      </c>
      <c r="F515" s="19" t="s">
        <v>278</v>
      </c>
      <c r="G515" s="325" t="s">
        <v>279</v>
      </c>
      <c r="H515" s="9">
        <v>50</v>
      </c>
      <c r="N515" s="8">
        <v>1617</v>
      </c>
      <c r="P515" s="317">
        <v>646</v>
      </c>
      <c r="R515" s="331">
        <v>40171.942361111112</v>
      </c>
      <c r="S515" s="16">
        <v>40172.220138888886</v>
      </c>
      <c r="T515" s="17"/>
      <c r="V515" s="94">
        <v>1600</v>
      </c>
      <c r="W515" s="103"/>
      <c r="X515" s="4">
        <v>40171.912499999999</v>
      </c>
      <c r="Y515" s="4">
        <v>40172.225694444445</v>
      </c>
      <c r="Z515" s="319">
        <v>20.209900000000001</v>
      </c>
      <c r="AA515" s="319">
        <v>155.34</v>
      </c>
      <c r="AB515" s="320">
        <f t="shared" si="94"/>
        <v>1746.1353599999998</v>
      </c>
      <c r="AD515" s="61">
        <f t="shared" si="82"/>
        <v>129.13535999999976</v>
      </c>
      <c r="AE515" s="9">
        <v>646</v>
      </c>
      <c r="AH515" s="42">
        <f t="shared" si="90"/>
        <v>70418.240341100594</v>
      </c>
      <c r="AJ515" s="42">
        <f t="shared" si="91"/>
        <v>31941.504282455131</v>
      </c>
      <c r="AM515" s="9">
        <v>1617</v>
      </c>
      <c r="AN515" s="9">
        <f t="shared" si="83"/>
        <v>1600</v>
      </c>
      <c r="AO515" s="61">
        <f t="shared" si="86"/>
        <v>1746.1353599999998</v>
      </c>
      <c r="AQ515" s="61">
        <f t="shared" si="93"/>
        <v>-17</v>
      </c>
      <c r="AR515" s="61">
        <f t="shared" si="87"/>
        <v>146.13535999999976</v>
      </c>
      <c r="AS515" s="89">
        <f t="shared" si="84"/>
        <v>0.27777777777373558</v>
      </c>
      <c r="AT515" s="89">
        <f t="shared" si="89"/>
        <v>0.31319444444670808</v>
      </c>
      <c r="AU515" s="89">
        <f t="shared" si="88"/>
        <v>3.5416666672972497E-2</v>
      </c>
    </row>
    <row r="516" spans="1:47" x14ac:dyDescent="0.2">
      <c r="A516" s="9" t="s">
        <v>2075</v>
      </c>
      <c r="B516" s="285">
        <f t="shared" si="85"/>
        <v>12</v>
      </c>
      <c r="C516" s="285"/>
      <c r="D516" s="16">
        <v>40172.231249999997</v>
      </c>
      <c r="E516" s="16">
        <v>40172.527777777781</v>
      </c>
      <c r="F516" s="19" t="s">
        <v>280</v>
      </c>
      <c r="G516" s="325" t="s">
        <v>281</v>
      </c>
      <c r="H516" s="9">
        <v>50</v>
      </c>
      <c r="N516" s="8">
        <v>2681</v>
      </c>
      <c r="P516" s="317">
        <v>238</v>
      </c>
      <c r="R516" s="331">
        <v>40172.231249999997</v>
      </c>
      <c r="S516" s="16">
        <v>40172.527777777781</v>
      </c>
      <c r="T516" s="17"/>
      <c r="V516" s="94">
        <v>2700</v>
      </c>
      <c r="W516" s="103"/>
      <c r="X516" s="4">
        <v>40172.225694444445</v>
      </c>
      <c r="Y516" s="4">
        <v>40172.554166666669</v>
      </c>
      <c r="Z516" s="319">
        <v>33.083599999999997</v>
      </c>
      <c r="AA516" s="319">
        <v>154.26</v>
      </c>
      <c r="AB516" s="320">
        <f t="shared" si="94"/>
        <v>2858.4230400000001</v>
      </c>
      <c r="AD516" s="61">
        <f t="shared" si="82"/>
        <v>177.42304000000013</v>
      </c>
      <c r="AE516" s="9">
        <v>238</v>
      </c>
      <c r="AH516" s="42">
        <f t="shared" si="90"/>
        <v>42469.60328468994</v>
      </c>
      <c r="AJ516" s="42">
        <f t="shared" si="91"/>
        <v>19264.085677533312</v>
      </c>
      <c r="AM516" s="9">
        <v>2681</v>
      </c>
      <c r="AN516" s="9">
        <f t="shared" si="83"/>
        <v>2700</v>
      </c>
      <c r="AO516" s="61">
        <f t="shared" si="86"/>
        <v>2858.4230400000001</v>
      </c>
      <c r="AQ516" s="61">
        <f t="shared" si="93"/>
        <v>19</v>
      </c>
      <c r="AR516" s="61">
        <f t="shared" si="87"/>
        <v>158.42304000000013</v>
      </c>
      <c r="AS516" s="89">
        <f t="shared" si="84"/>
        <v>0.29652777778392192</v>
      </c>
      <c r="AT516" s="89">
        <f t="shared" si="89"/>
        <v>0.32847222222335404</v>
      </c>
      <c r="AU516" s="89">
        <f t="shared" si="88"/>
        <v>3.1944444439432118E-2</v>
      </c>
    </row>
    <row r="517" spans="1:47" x14ac:dyDescent="0.2">
      <c r="A517" s="9" t="s">
        <v>2075</v>
      </c>
      <c r="B517" s="285">
        <f t="shared" si="85"/>
        <v>12</v>
      </c>
      <c r="C517" s="285"/>
      <c r="D517" s="16">
        <v>40172.581250000003</v>
      </c>
      <c r="E517" s="16">
        <v>40173.911805555559</v>
      </c>
      <c r="F517" s="19" t="s">
        <v>282</v>
      </c>
      <c r="G517" s="325" t="s">
        <v>283</v>
      </c>
      <c r="H517" s="9">
        <v>50</v>
      </c>
      <c r="N517" s="8">
        <v>1825</v>
      </c>
      <c r="P517" s="317">
        <v>368</v>
      </c>
      <c r="R517" s="331">
        <v>40172.581250000003</v>
      </c>
      <c r="S517" s="16">
        <v>40173.911805555559</v>
      </c>
      <c r="T517" s="17"/>
      <c r="V517" s="94">
        <v>1800</v>
      </c>
      <c r="W517" s="103"/>
      <c r="X517" s="4">
        <v>40172.554166666669</v>
      </c>
      <c r="Y517" s="4">
        <v>40173.995138888888</v>
      </c>
      <c r="Z517" s="319">
        <v>23.056100000000001</v>
      </c>
      <c r="AA517" s="319">
        <v>61.457000000000001</v>
      </c>
      <c r="AB517" s="320">
        <f t="shared" si="94"/>
        <v>1992.0470399999997</v>
      </c>
      <c r="AD517" s="61">
        <f t="shared" si="82"/>
        <v>167.0470399999997</v>
      </c>
      <c r="AE517" s="9">
        <v>368</v>
      </c>
      <c r="AH517" s="42">
        <f t="shared" si="90"/>
        <v>45763.80765715742</v>
      </c>
      <c r="AJ517" s="42">
        <f t="shared" si="91"/>
        <v>20758.326978661626</v>
      </c>
      <c r="AM517" s="9">
        <v>1825</v>
      </c>
      <c r="AN517" s="9">
        <f t="shared" si="83"/>
        <v>1800</v>
      </c>
      <c r="AO517" s="61">
        <f t="shared" si="86"/>
        <v>1992.0470399999997</v>
      </c>
      <c r="AQ517" s="61">
        <f t="shared" si="93"/>
        <v>-25</v>
      </c>
      <c r="AR517" s="61">
        <f t="shared" si="87"/>
        <v>192.0470399999997</v>
      </c>
      <c r="AS517" s="89">
        <f t="shared" si="84"/>
        <v>1.3305555555562023</v>
      </c>
      <c r="AT517" s="89">
        <f t="shared" si="89"/>
        <v>1.4409722222189885</v>
      </c>
      <c r="AU517" s="89">
        <f t="shared" si="88"/>
        <v>0.11041666666278616</v>
      </c>
    </row>
    <row r="518" spans="1:47" x14ac:dyDescent="0.2">
      <c r="A518" s="9" t="s">
        <v>2075</v>
      </c>
      <c r="B518" s="285">
        <f t="shared" si="85"/>
        <v>12</v>
      </c>
      <c r="C518" s="285"/>
      <c r="D518" s="16">
        <v>40174.07916666667</v>
      </c>
      <c r="E518" s="16">
        <v>40175.431250000001</v>
      </c>
      <c r="F518" s="19" t="s">
        <v>284</v>
      </c>
      <c r="G518" s="325" t="s">
        <v>285</v>
      </c>
      <c r="H518" s="9">
        <v>50</v>
      </c>
      <c r="N518" s="8">
        <v>247</v>
      </c>
      <c r="P518" s="317">
        <v>772</v>
      </c>
      <c r="R518" s="331">
        <v>40174.07916666667</v>
      </c>
      <c r="S518" s="16">
        <v>40175.431250000001</v>
      </c>
      <c r="T518" s="17"/>
      <c r="V518" s="94">
        <v>250</v>
      </c>
      <c r="W518" s="103"/>
      <c r="X518" s="4">
        <v>40173.995138888888</v>
      </c>
      <c r="Y518" s="4">
        <v>40175.513888888891</v>
      </c>
      <c r="Z518" s="319">
        <v>3.2284000000000002</v>
      </c>
      <c r="AA518" s="319">
        <v>2.8</v>
      </c>
      <c r="AB518" s="320">
        <f t="shared" si="94"/>
        <v>278.93376000000001</v>
      </c>
      <c r="AD518" s="61">
        <f t="shared" ref="AD518:AD581" si="95">AB518-N518</f>
        <v>31.933760000000007</v>
      </c>
      <c r="AE518" s="9">
        <v>772</v>
      </c>
      <c r="AH518" s="42">
        <f t="shared" si="90"/>
        <v>13442.90485399735</v>
      </c>
      <c r="AJ518" s="42">
        <f t="shared" si="91"/>
        <v>6097.6616411128316</v>
      </c>
      <c r="AM518" s="9">
        <v>247</v>
      </c>
      <c r="AN518" s="9">
        <f t="shared" ref="AN518:AN581" si="96">V518</f>
        <v>250</v>
      </c>
      <c r="AO518" s="61">
        <f t="shared" si="86"/>
        <v>278.93376000000001</v>
      </c>
      <c r="AQ518" s="61">
        <f t="shared" si="93"/>
        <v>3</v>
      </c>
      <c r="AR518" s="61">
        <f t="shared" si="87"/>
        <v>28.933760000000007</v>
      </c>
      <c r="AS518" s="89">
        <f t="shared" ref="AS518:AS581" si="97">S518-R518</f>
        <v>1.3520833333313931</v>
      </c>
      <c r="AT518" s="89">
        <f t="shared" si="89"/>
        <v>1.5187500000029104</v>
      </c>
      <c r="AU518" s="89">
        <f t="shared" si="88"/>
        <v>0.16666666667151731</v>
      </c>
    </row>
    <row r="519" spans="1:47" x14ac:dyDescent="0.2">
      <c r="A519" s="9" t="s">
        <v>2075</v>
      </c>
      <c r="B519" s="285">
        <f t="shared" ref="B519:B582" si="98">MONTH(D519)</f>
        <v>12</v>
      </c>
      <c r="C519" s="285"/>
      <c r="D519" s="16">
        <v>40175.597222222219</v>
      </c>
      <c r="E519" s="16">
        <v>40183.556944444441</v>
      </c>
      <c r="F519" s="19" t="s">
        <v>286</v>
      </c>
      <c r="G519" s="325" t="s">
        <v>287</v>
      </c>
      <c r="H519" s="9">
        <v>50</v>
      </c>
      <c r="N519" s="8">
        <v>766</v>
      </c>
      <c r="P519" s="317">
        <v>471</v>
      </c>
      <c r="R519" s="331">
        <v>40175.597222222219</v>
      </c>
      <c r="S519" s="16">
        <v>40183.556944444441</v>
      </c>
      <c r="T519" s="17"/>
      <c r="V519" s="94">
        <v>770</v>
      </c>
      <c r="W519" s="103"/>
      <c r="X519" s="4">
        <v>40175.513888888891</v>
      </c>
      <c r="Y519" s="4">
        <v>40184.074999999997</v>
      </c>
      <c r="Z519" s="319">
        <v>9.4343000000000004</v>
      </c>
      <c r="AA519" s="319">
        <v>1.85</v>
      </c>
      <c r="AB519" s="320">
        <f t="shared" si="94"/>
        <v>815.12351999999987</v>
      </c>
      <c r="AD519" s="61">
        <f t="shared" si="95"/>
        <v>49.123519999999871</v>
      </c>
      <c r="AE519" s="9">
        <v>471</v>
      </c>
      <c r="AH519" s="42">
        <f t="shared" si="90"/>
        <v>23967.297966691836</v>
      </c>
      <c r="AJ519" s="42">
        <f t="shared" si="91"/>
        <v>10871.495040683949</v>
      </c>
      <c r="AM519" s="9">
        <v>766</v>
      </c>
      <c r="AN519" s="9">
        <f t="shared" si="96"/>
        <v>770</v>
      </c>
      <c r="AO519" s="61">
        <f t="shared" ref="AO519:AO582" si="99">AB519</f>
        <v>815.12351999999987</v>
      </c>
      <c r="AQ519" s="61">
        <f t="shared" ref="AQ519:AQ582" si="100">AN519-AM519</f>
        <v>4</v>
      </c>
      <c r="AR519" s="61">
        <f t="shared" ref="AR519:AR582" si="101">AO519-AN519</f>
        <v>45.123519999999871</v>
      </c>
      <c r="AS519" s="89">
        <f t="shared" si="97"/>
        <v>7.9597222222218988</v>
      </c>
      <c r="AT519" s="89">
        <f t="shared" si="89"/>
        <v>8.5611111111065838</v>
      </c>
      <c r="AU519" s="89">
        <f t="shared" ref="AU519:AU582" si="102">AT519-AS519</f>
        <v>0.601388888884685</v>
      </c>
    </row>
    <row r="520" spans="1:47" x14ac:dyDescent="0.2">
      <c r="A520" s="9" t="s">
        <v>2075</v>
      </c>
      <c r="B520" s="285">
        <f t="shared" si="98"/>
        <v>1</v>
      </c>
      <c r="C520" s="285"/>
      <c r="D520" s="16">
        <v>40184.59375</v>
      </c>
      <c r="E520" s="16">
        <v>40191.484722222223</v>
      </c>
      <c r="F520" s="19" t="s">
        <v>288</v>
      </c>
      <c r="G520" s="325" t="s">
        <v>289</v>
      </c>
      <c r="H520" s="9">
        <v>50</v>
      </c>
      <c r="N520" s="8">
        <v>459</v>
      </c>
      <c r="P520" s="317">
        <v>693</v>
      </c>
      <c r="R520" s="331">
        <v>40184.59375</v>
      </c>
      <c r="S520" s="16">
        <v>40191.484722222223</v>
      </c>
      <c r="T520" s="17"/>
      <c r="V520" s="94">
        <v>460</v>
      </c>
      <c r="W520" s="103"/>
      <c r="X520" s="4">
        <v>40184.074999999997</v>
      </c>
      <c r="Y520" s="4">
        <v>40191.62777777778</v>
      </c>
      <c r="Z520" s="319">
        <v>5.8273000000000001</v>
      </c>
      <c r="AA520" s="319">
        <v>0.87660000000000005</v>
      </c>
      <c r="AB520" s="320">
        <f t="shared" si="94"/>
        <v>503.47872000000007</v>
      </c>
      <c r="AD520" s="61">
        <f t="shared" si="95"/>
        <v>44.478720000000067</v>
      </c>
      <c r="AE520" s="9">
        <v>693</v>
      </c>
      <c r="AH520" s="42">
        <f t="shared" si="90"/>
        <v>21781.565846794627</v>
      </c>
      <c r="AJ520" s="42">
        <f t="shared" si="91"/>
        <v>9880.0534549553759</v>
      </c>
      <c r="AM520" s="9">
        <v>459</v>
      </c>
      <c r="AN520" s="9">
        <f t="shared" si="96"/>
        <v>460</v>
      </c>
      <c r="AO520" s="61">
        <f t="shared" si="99"/>
        <v>503.47872000000007</v>
      </c>
      <c r="AQ520" s="61">
        <f t="shared" si="100"/>
        <v>1</v>
      </c>
      <c r="AR520" s="61">
        <f t="shared" si="101"/>
        <v>43.478720000000067</v>
      </c>
      <c r="AS520" s="89">
        <f t="shared" si="97"/>
        <v>6.890972222223354</v>
      </c>
      <c r="AT520" s="89">
        <f t="shared" ref="AT520:AT583" si="103">Y520-X520</f>
        <v>7.5527777777824667</v>
      </c>
      <c r="AU520" s="89">
        <f t="shared" si="102"/>
        <v>0.66180555555911269</v>
      </c>
    </row>
    <row r="521" spans="1:47" x14ac:dyDescent="0.2">
      <c r="A521" s="9" t="s">
        <v>2075</v>
      </c>
      <c r="B521" s="285">
        <f t="shared" si="98"/>
        <v>1</v>
      </c>
      <c r="C521" s="285"/>
      <c r="D521" s="16">
        <v>40191.770833333336</v>
      </c>
      <c r="E521" s="16">
        <v>40198.374305555553</v>
      </c>
      <c r="F521" s="19" t="s">
        <v>290</v>
      </c>
      <c r="G521" s="325" t="s">
        <v>291</v>
      </c>
      <c r="H521" s="9">
        <v>50</v>
      </c>
      <c r="N521" s="8">
        <v>451</v>
      </c>
      <c r="P521" s="317">
        <v>852</v>
      </c>
      <c r="R521" s="331">
        <v>40191.770833333336</v>
      </c>
      <c r="S521" s="16">
        <v>40198.374305555553</v>
      </c>
      <c r="T521" s="17"/>
      <c r="V521" s="94">
        <v>450</v>
      </c>
      <c r="W521" s="103"/>
      <c r="X521" s="4">
        <v>40191.62777777778</v>
      </c>
      <c r="Y521" s="4">
        <v>40198.520138888889</v>
      </c>
      <c r="Z521" s="319">
        <v>5.4295</v>
      </c>
      <c r="AA521" s="319">
        <v>1.1393</v>
      </c>
      <c r="AB521" s="320">
        <f t="shared" si="94"/>
        <v>469.10879999999992</v>
      </c>
      <c r="AD521" s="61">
        <f t="shared" si="95"/>
        <v>18.108799999999917</v>
      </c>
      <c r="AE521" s="9">
        <v>852</v>
      </c>
      <c r="AH521" s="42">
        <f t="shared" si="90"/>
        <v>24950.99780850047</v>
      </c>
      <c r="AJ521" s="42">
        <f t="shared" si="91"/>
        <v>11317.698361834558</v>
      </c>
      <c r="AM521" s="9">
        <v>451</v>
      </c>
      <c r="AN521" s="9">
        <f t="shared" si="96"/>
        <v>450</v>
      </c>
      <c r="AO521" s="61">
        <f t="shared" si="99"/>
        <v>469.10879999999992</v>
      </c>
      <c r="AQ521" s="61">
        <f t="shared" si="100"/>
        <v>-1</v>
      </c>
      <c r="AR521" s="61">
        <f t="shared" si="101"/>
        <v>19.108799999999917</v>
      </c>
      <c r="AS521" s="89">
        <f t="shared" si="97"/>
        <v>6.6034722222175333</v>
      </c>
      <c r="AT521" s="89">
        <f t="shared" si="103"/>
        <v>6.8923611111094942</v>
      </c>
      <c r="AU521" s="89">
        <f t="shared" si="102"/>
        <v>0.28888888889196096</v>
      </c>
    </row>
    <row r="522" spans="1:47" x14ac:dyDescent="0.2">
      <c r="A522" s="9" t="s">
        <v>2075</v>
      </c>
      <c r="B522" s="285">
        <f t="shared" si="98"/>
        <v>1</v>
      </c>
      <c r="C522" s="285"/>
      <c r="D522" s="16">
        <v>40198.665972222225</v>
      </c>
      <c r="E522" s="16">
        <v>40200.184027777781</v>
      </c>
      <c r="F522" s="19" t="s">
        <v>292</v>
      </c>
      <c r="G522" s="325" t="s">
        <v>293</v>
      </c>
      <c r="H522" s="9">
        <v>50</v>
      </c>
      <c r="N522" s="8">
        <v>92</v>
      </c>
      <c r="P522" s="317">
        <v>621</v>
      </c>
      <c r="R522" s="331">
        <v>40198.665972222225</v>
      </c>
      <c r="S522" s="16">
        <v>40200.184027777781</v>
      </c>
      <c r="T522" s="17"/>
      <c r="V522" s="94">
        <v>92</v>
      </c>
      <c r="W522" s="103"/>
      <c r="X522" s="4">
        <v>40198.520138888889</v>
      </c>
      <c r="Y522" s="4">
        <v>40200.375694444447</v>
      </c>
      <c r="Z522" s="319">
        <v>1.2977000000000001</v>
      </c>
      <c r="AA522" s="319">
        <v>0.7</v>
      </c>
      <c r="AB522" s="320">
        <f t="shared" si="94"/>
        <v>112.12128</v>
      </c>
      <c r="AD522" s="61">
        <f t="shared" si="95"/>
        <v>20.121279999999999</v>
      </c>
      <c r="AE522" s="9">
        <v>621</v>
      </c>
      <c r="AH522" s="42">
        <f t="shared" si="90"/>
        <v>4346.6471896556568</v>
      </c>
      <c r="AJ522" s="42">
        <f t="shared" si="91"/>
        <v>1971.6262313597281</v>
      </c>
      <c r="AM522" s="9">
        <v>92</v>
      </c>
      <c r="AN522" s="9">
        <f t="shared" si="96"/>
        <v>92</v>
      </c>
      <c r="AO522" s="61">
        <f t="shared" si="99"/>
        <v>112.12128</v>
      </c>
      <c r="AQ522" s="61">
        <f t="shared" si="100"/>
        <v>0</v>
      </c>
      <c r="AR522" s="61">
        <f t="shared" si="101"/>
        <v>20.121279999999999</v>
      </c>
      <c r="AS522" s="89">
        <f t="shared" si="97"/>
        <v>1.5180555555562023</v>
      </c>
      <c r="AT522" s="89">
        <f t="shared" si="103"/>
        <v>1.8555555555576575</v>
      </c>
      <c r="AU522" s="89">
        <f t="shared" si="102"/>
        <v>0.33750000000145519</v>
      </c>
    </row>
    <row r="523" spans="1:47" x14ac:dyDescent="0.2">
      <c r="A523" s="9" t="s">
        <v>2075</v>
      </c>
      <c r="B523" s="285">
        <f t="shared" si="98"/>
        <v>1</v>
      </c>
      <c r="C523" s="285"/>
      <c r="D523" s="16">
        <v>40200.567361111112</v>
      </c>
      <c r="E523" s="16">
        <v>40201.754861111112</v>
      </c>
      <c r="F523" s="19" t="s">
        <v>294</v>
      </c>
      <c r="G523" s="325" t="s">
        <v>295</v>
      </c>
      <c r="H523" s="9">
        <v>50</v>
      </c>
      <c r="N523" s="8">
        <v>125</v>
      </c>
      <c r="P523" s="317">
        <v>758</v>
      </c>
      <c r="R523" s="331">
        <v>40200.567361111112</v>
      </c>
      <c r="S523" s="16">
        <v>40201.754861111112</v>
      </c>
      <c r="T523" s="17"/>
      <c r="V523" s="94">
        <v>120</v>
      </c>
      <c r="W523" s="103"/>
      <c r="X523" s="4">
        <v>40200.375694444447</v>
      </c>
      <c r="Y523" s="4">
        <v>40201.767361111109</v>
      </c>
      <c r="Z523" s="319">
        <v>1.6964999999999999</v>
      </c>
      <c r="AA523" s="319">
        <v>8.6293000000000006</v>
      </c>
      <c r="AB523" s="320">
        <f t="shared" si="94"/>
        <v>146.57759999999999</v>
      </c>
      <c r="AD523" s="61">
        <f t="shared" si="95"/>
        <v>21.57759999999999</v>
      </c>
      <c r="AE523" s="9">
        <v>758</v>
      </c>
      <c r="AH523" s="42">
        <f t="shared" si="90"/>
        <v>6936.0394633489695</v>
      </c>
      <c r="AJ523" s="42">
        <f t="shared" si="91"/>
        <v>3146.1668617204796</v>
      </c>
      <c r="AM523" s="9">
        <v>125</v>
      </c>
      <c r="AN523" s="9">
        <f t="shared" si="96"/>
        <v>120</v>
      </c>
      <c r="AO523" s="61">
        <f t="shared" si="99"/>
        <v>146.57759999999999</v>
      </c>
      <c r="AQ523" s="61">
        <f t="shared" si="100"/>
        <v>-5</v>
      </c>
      <c r="AR523" s="61">
        <f t="shared" si="101"/>
        <v>26.57759999999999</v>
      </c>
      <c r="AS523" s="89">
        <f t="shared" si="97"/>
        <v>1.1875</v>
      </c>
      <c r="AT523" s="89">
        <f t="shared" si="103"/>
        <v>1.3916666666627862</v>
      </c>
      <c r="AU523" s="89">
        <f t="shared" si="102"/>
        <v>0.20416666666278616</v>
      </c>
    </row>
    <row r="524" spans="1:47" x14ac:dyDescent="0.2">
      <c r="A524" s="9" t="s">
        <v>2075</v>
      </c>
      <c r="B524" s="285">
        <f t="shared" si="98"/>
        <v>1</v>
      </c>
      <c r="C524" s="285"/>
      <c r="D524" s="16">
        <v>40201.779861111114</v>
      </c>
      <c r="E524" s="16">
        <v>40201.904166666667</v>
      </c>
      <c r="F524" s="19" t="s">
        <v>298</v>
      </c>
      <c r="G524" s="325" t="s">
        <v>299</v>
      </c>
      <c r="H524" s="9">
        <v>50</v>
      </c>
      <c r="N524" s="8">
        <v>123</v>
      </c>
      <c r="P524" s="317">
        <v>935</v>
      </c>
      <c r="R524" s="331">
        <v>40201.779861111114</v>
      </c>
      <c r="S524" s="16">
        <v>40201.904166666667</v>
      </c>
      <c r="T524" s="17"/>
      <c r="V524" s="94">
        <v>120</v>
      </c>
      <c r="W524" s="103"/>
      <c r="X524" s="4">
        <v>40201.767361111109</v>
      </c>
      <c r="Y524" s="4">
        <v>40201.933333333334</v>
      </c>
      <c r="Z524" s="319">
        <v>1.9412</v>
      </c>
      <c r="AA524" s="319">
        <v>14.439</v>
      </c>
      <c r="AB524" s="320">
        <f t="shared" si="94"/>
        <v>167.71968000000001</v>
      </c>
      <c r="AD524" s="61">
        <f t="shared" si="95"/>
        <v>44.719680000000011</v>
      </c>
      <c r="AE524" s="9">
        <v>935</v>
      </c>
      <c r="AH524" s="42">
        <f t="shared" si="90"/>
        <v>9789.7224526722912</v>
      </c>
      <c r="AJ524" s="42">
        <f t="shared" si="91"/>
        <v>4440.5889742684803</v>
      </c>
      <c r="AM524" s="9">
        <v>123</v>
      </c>
      <c r="AN524" s="9">
        <f t="shared" si="96"/>
        <v>120</v>
      </c>
      <c r="AO524" s="61">
        <f t="shared" si="99"/>
        <v>167.71968000000001</v>
      </c>
      <c r="AQ524" s="61">
        <f t="shared" si="100"/>
        <v>-3</v>
      </c>
      <c r="AR524" s="61">
        <f t="shared" si="101"/>
        <v>47.719680000000011</v>
      </c>
      <c r="AS524" s="89">
        <f t="shared" si="97"/>
        <v>0.12430555555329192</v>
      </c>
      <c r="AT524" s="89">
        <f t="shared" si="103"/>
        <v>0.16597222222480923</v>
      </c>
      <c r="AU524" s="89">
        <f t="shared" si="102"/>
        <v>4.1666666671517305E-2</v>
      </c>
    </row>
    <row r="525" spans="1:47" x14ac:dyDescent="0.2">
      <c r="A525" s="9" t="s">
        <v>2075</v>
      </c>
      <c r="B525" s="285">
        <f t="shared" si="98"/>
        <v>1</v>
      </c>
      <c r="C525" s="285"/>
      <c r="D525" s="16">
        <v>40201.962500000001</v>
      </c>
      <c r="E525" s="16">
        <v>40202.259027777778</v>
      </c>
      <c r="F525" s="19" t="s">
        <v>300</v>
      </c>
      <c r="G525" s="325" t="s">
        <v>301</v>
      </c>
      <c r="H525" s="9">
        <v>50</v>
      </c>
      <c r="N525" s="8">
        <v>495</v>
      </c>
      <c r="P525" s="317">
        <v>558</v>
      </c>
      <c r="R525" s="331">
        <v>40201.962500000001</v>
      </c>
      <c r="S525" s="16">
        <v>40202.259027777778</v>
      </c>
      <c r="T525" s="17"/>
      <c r="V525" s="94">
        <v>500</v>
      </c>
      <c r="W525" s="103"/>
      <c r="X525" s="4">
        <v>40201.933333333334</v>
      </c>
      <c r="Y525" s="4">
        <v>40202.272222222222</v>
      </c>
      <c r="Z525" s="319">
        <v>6.6186999999999996</v>
      </c>
      <c r="AA525" s="319">
        <v>34.423999999999999</v>
      </c>
      <c r="AB525" s="320">
        <f t="shared" si="94"/>
        <v>571.85567999999989</v>
      </c>
      <c r="AD525" s="61">
        <f t="shared" si="95"/>
        <v>76.855679999999893</v>
      </c>
      <c r="AE525" s="9">
        <v>558</v>
      </c>
      <c r="AH525" s="42">
        <f t="shared" si="90"/>
        <v>19920.277377688075</v>
      </c>
      <c r="AJ525" s="42">
        <f t="shared" si="91"/>
        <v>9035.7785438120627</v>
      </c>
      <c r="AM525" s="9">
        <v>495</v>
      </c>
      <c r="AN525" s="9">
        <f t="shared" si="96"/>
        <v>500</v>
      </c>
      <c r="AO525" s="61">
        <f t="shared" si="99"/>
        <v>571.85567999999989</v>
      </c>
      <c r="AQ525" s="61">
        <f t="shared" si="100"/>
        <v>5</v>
      </c>
      <c r="AR525" s="61">
        <f t="shared" si="101"/>
        <v>71.855679999999893</v>
      </c>
      <c r="AS525" s="89">
        <f t="shared" si="97"/>
        <v>0.29652777777664596</v>
      </c>
      <c r="AT525" s="89">
        <f t="shared" si="103"/>
        <v>0.33888888888759539</v>
      </c>
      <c r="AU525" s="89">
        <f t="shared" si="102"/>
        <v>4.2361111110949423E-2</v>
      </c>
    </row>
    <row r="526" spans="1:47" x14ac:dyDescent="0.2">
      <c r="A526" s="9" t="s">
        <v>2075</v>
      </c>
      <c r="B526" s="285">
        <f t="shared" si="98"/>
        <v>1</v>
      </c>
      <c r="C526" s="285"/>
      <c r="D526" s="16">
        <v>40202.286111111112</v>
      </c>
      <c r="E526" s="16">
        <v>40202.527083333334</v>
      </c>
      <c r="F526" s="19" t="s">
        <v>302</v>
      </c>
      <c r="G526" s="325" t="s">
        <v>303</v>
      </c>
      <c r="H526" s="9">
        <v>50</v>
      </c>
      <c r="N526" s="8">
        <v>777</v>
      </c>
      <c r="P526" s="317">
        <v>321</v>
      </c>
      <c r="R526" s="331">
        <v>40202.286111111112</v>
      </c>
      <c r="S526" s="16">
        <v>40202.527083333334</v>
      </c>
      <c r="T526" s="17"/>
      <c r="V526" s="94">
        <v>780</v>
      </c>
      <c r="W526" s="103"/>
      <c r="X526" s="4">
        <v>40202.272222222222</v>
      </c>
      <c r="Y526" s="4">
        <v>40202.543749999997</v>
      </c>
      <c r="Z526" s="319">
        <v>9.907</v>
      </c>
      <c r="AA526" s="319">
        <v>44.838999999999999</v>
      </c>
      <c r="AB526" s="320">
        <f t="shared" si="94"/>
        <v>855.96479999999997</v>
      </c>
      <c r="AD526" s="61">
        <f t="shared" si="95"/>
        <v>78.964799999999968</v>
      </c>
      <c r="AE526" s="9">
        <v>321</v>
      </c>
      <c r="AH526" s="42">
        <f t="shared" si="90"/>
        <v>17152.825965028758</v>
      </c>
      <c r="AJ526" s="42">
        <f t="shared" si="91"/>
        <v>7780.4708178484798</v>
      </c>
      <c r="AM526" s="9">
        <v>777</v>
      </c>
      <c r="AN526" s="9">
        <f t="shared" si="96"/>
        <v>780</v>
      </c>
      <c r="AO526" s="61">
        <f t="shared" si="99"/>
        <v>855.96479999999997</v>
      </c>
      <c r="AQ526" s="61">
        <f t="shared" si="100"/>
        <v>3</v>
      </c>
      <c r="AR526" s="61">
        <f t="shared" si="101"/>
        <v>75.964799999999968</v>
      </c>
      <c r="AS526" s="89">
        <f t="shared" si="97"/>
        <v>0.24097222222189885</v>
      </c>
      <c r="AT526" s="89">
        <f t="shared" si="103"/>
        <v>0.27152777777519077</v>
      </c>
      <c r="AU526" s="89">
        <f t="shared" si="102"/>
        <v>3.0555555553291924E-2</v>
      </c>
    </row>
    <row r="527" spans="1:47" x14ac:dyDescent="0.2">
      <c r="A527" s="9" t="s">
        <v>2075</v>
      </c>
      <c r="B527" s="285">
        <f t="shared" si="98"/>
        <v>1</v>
      </c>
      <c r="C527" s="285"/>
      <c r="D527" s="16">
        <v>40202.560416666667</v>
      </c>
      <c r="E527" s="16">
        <v>40203.3125</v>
      </c>
      <c r="F527" s="19" t="s">
        <v>304</v>
      </c>
      <c r="G527" s="325" t="s">
        <v>305</v>
      </c>
      <c r="H527" s="9">
        <v>50</v>
      </c>
      <c r="N527" s="8">
        <v>496</v>
      </c>
      <c r="P527" s="317">
        <v>581</v>
      </c>
      <c r="R527" s="331">
        <v>40202.560416666667</v>
      </c>
      <c r="S527" s="16">
        <v>40203.3125</v>
      </c>
      <c r="T527" s="17"/>
      <c r="V527" s="94">
        <v>500</v>
      </c>
      <c r="W527" s="103"/>
      <c r="X527" s="4">
        <v>40202.543749999997</v>
      </c>
      <c r="Y527" s="4">
        <v>40203.397916666669</v>
      </c>
      <c r="Z527" s="319">
        <v>6.3627000000000002</v>
      </c>
      <c r="AA527" s="319">
        <v>25</v>
      </c>
      <c r="AB527" s="320">
        <f t="shared" si="94"/>
        <v>549.73728000000006</v>
      </c>
      <c r="AD527" s="61">
        <f t="shared" si="95"/>
        <v>53.737280000000055</v>
      </c>
      <c r="AE527" s="9">
        <v>581</v>
      </c>
      <c r="AH527" s="42">
        <f t="shared" si="90"/>
        <v>19939.123578572635</v>
      </c>
      <c r="AJ527" s="42">
        <f t="shared" si="91"/>
        <v>9044.3271244546086</v>
      </c>
      <c r="AM527" s="9">
        <v>496</v>
      </c>
      <c r="AN527" s="9">
        <f t="shared" si="96"/>
        <v>500</v>
      </c>
      <c r="AO527" s="61">
        <f t="shared" si="99"/>
        <v>549.73728000000006</v>
      </c>
      <c r="AQ527" s="61">
        <f t="shared" si="100"/>
        <v>4</v>
      </c>
      <c r="AR527" s="61">
        <f t="shared" si="101"/>
        <v>49.737280000000055</v>
      </c>
      <c r="AS527" s="89">
        <f t="shared" si="97"/>
        <v>0.75208333333284827</v>
      </c>
      <c r="AT527" s="89">
        <f t="shared" si="103"/>
        <v>0.85416666667151731</v>
      </c>
      <c r="AU527" s="89">
        <f t="shared" si="102"/>
        <v>0.10208333333866904</v>
      </c>
    </row>
    <row r="528" spans="1:47" x14ac:dyDescent="0.2">
      <c r="A528" s="9" t="s">
        <v>2075</v>
      </c>
      <c r="B528" s="285">
        <f t="shared" si="98"/>
        <v>1</v>
      </c>
      <c r="C528" s="285"/>
      <c r="D528" s="16">
        <v>40203.48333333333</v>
      </c>
      <c r="E528" s="16">
        <v>40206.259027777778</v>
      </c>
      <c r="F528" s="19" t="s">
        <v>308</v>
      </c>
      <c r="G528" s="325" t="s">
        <v>309</v>
      </c>
      <c r="H528" s="9">
        <v>50</v>
      </c>
      <c r="N528" s="8">
        <v>327</v>
      </c>
      <c r="P528" s="317">
        <v>951</v>
      </c>
      <c r="R528" s="331">
        <v>40203.48333333333</v>
      </c>
      <c r="S528" s="16">
        <v>40206.259027777778</v>
      </c>
      <c r="T528" s="17"/>
      <c r="V528" s="94">
        <v>330</v>
      </c>
      <c r="W528" s="103"/>
      <c r="X528" s="4">
        <v>40203.397916666669</v>
      </c>
      <c r="Y528" s="4">
        <v>40206.453472222223</v>
      </c>
      <c r="Z528" s="319">
        <v>4.1623999999999999</v>
      </c>
      <c r="AA528" s="319">
        <v>2.3782000000000001</v>
      </c>
      <c r="AB528" s="320">
        <f t="shared" si="94"/>
        <v>359.63135999999997</v>
      </c>
      <c r="AD528" s="61">
        <f t="shared" si="95"/>
        <v>32.631359999999972</v>
      </c>
      <c r="AE528" s="9">
        <v>951</v>
      </c>
      <c r="AH528" s="42">
        <f t="shared" si="90"/>
        <v>21350.734283600963</v>
      </c>
      <c r="AJ528" s="42">
        <f t="shared" si="91"/>
        <v>9684.6295398716138</v>
      </c>
      <c r="AM528" s="9">
        <v>327</v>
      </c>
      <c r="AN528" s="9">
        <f t="shared" si="96"/>
        <v>330</v>
      </c>
      <c r="AO528" s="61">
        <f t="shared" si="99"/>
        <v>359.63135999999997</v>
      </c>
      <c r="AQ528" s="61">
        <f t="shared" si="100"/>
        <v>3</v>
      </c>
      <c r="AR528" s="61">
        <f t="shared" si="101"/>
        <v>29.631359999999972</v>
      </c>
      <c r="AS528" s="89">
        <f t="shared" si="97"/>
        <v>2.7756944444481633</v>
      </c>
      <c r="AT528" s="89">
        <f t="shared" si="103"/>
        <v>3.0555555555547471</v>
      </c>
      <c r="AU528" s="89">
        <f t="shared" si="102"/>
        <v>0.27986111110658385</v>
      </c>
    </row>
    <row r="529" spans="1:47" x14ac:dyDescent="0.2">
      <c r="A529" s="9" t="s">
        <v>2075</v>
      </c>
      <c r="B529" s="285">
        <f t="shared" si="98"/>
        <v>1</v>
      </c>
      <c r="C529" s="285"/>
      <c r="D529" s="16">
        <v>40206.647916666669</v>
      </c>
      <c r="E529" s="16">
        <v>40209.707638888889</v>
      </c>
      <c r="F529" s="19" t="s">
        <v>311</v>
      </c>
      <c r="G529" s="325" t="s">
        <v>312</v>
      </c>
      <c r="H529" s="9">
        <v>50</v>
      </c>
      <c r="N529" s="8">
        <v>212</v>
      </c>
      <c r="P529" s="317">
        <v>366</v>
      </c>
      <c r="R529" s="331">
        <v>40206.647916666669</v>
      </c>
      <c r="S529" s="16">
        <v>40209.707638888889</v>
      </c>
      <c r="T529" s="17"/>
      <c r="V529" s="94">
        <v>210</v>
      </c>
      <c r="W529" s="103"/>
      <c r="X529" s="4">
        <v>40206.453472222223</v>
      </c>
      <c r="Y529" s="4">
        <v>40209.938194444447</v>
      </c>
      <c r="Z529" s="319">
        <v>2.8062</v>
      </c>
      <c r="AA529" s="319">
        <v>0.94</v>
      </c>
      <c r="AB529" s="320">
        <f t="shared" si="94"/>
        <v>242.45568000000006</v>
      </c>
      <c r="AD529" s="61">
        <f t="shared" si="95"/>
        <v>30.455680000000058</v>
      </c>
      <c r="AE529" s="9">
        <v>366</v>
      </c>
      <c r="AH529" s="42">
        <f t="shared" si="90"/>
        <v>5539.724811979233</v>
      </c>
      <c r="AJ529" s="42">
        <f t="shared" si="91"/>
        <v>2512.8026907281287</v>
      </c>
      <c r="AM529" s="9">
        <v>212</v>
      </c>
      <c r="AN529" s="9">
        <f t="shared" si="96"/>
        <v>210</v>
      </c>
      <c r="AO529" s="61">
        <f t="shared" si="99"/>
        <v>242.45568000000006</v>
      </c>
      <c r="AQ529" s="61">
        <f t="shared" si="100"/>
        <v>-2</v>
      </c>
      <c r="AR529" s="61">
        <f t="shared" si="101"/>
        <v>32.455680000000058</v>
      </c>
      <c r="AS529" s="89">
        <f t="shared" si="97"/>
        <v>3.0597222222204437</v>
      </c>
      <c r="AT529" s="89">
        <f t="shared" si="103"/>
        <v>3.484722222223354</v>
      </c>
      <c r="AU529" s="89">
        <f t="shared" si="102"/>
        <v>0.42500000000291038</v>
      </c>
    </row>
    <row r="530" spans="1:47" x14ac:dyDescent="0.2">
      <c r="A530" s="9" t="s">
        <v>2075</v>
      </c>
      <c r="B530" s="285">
        <f t="shared" si="98"/>
        <v>2</v>
      </c>
      <c r="C530" s="285"/>
      <c r="D530" s="16">
        <v>40210.169444444444</v>
      </c>
      <c r="E530" s="16">
        <v>40212.152777777781</v>
      </c>
      <c r="F530" s="19" t="s">
        <v>313</v>
      </c>
      <c r="G530" s="325" t="s">
        <v>314</v>
      </c>
      <c r="H530" s="9">
        <v>50</v>
      </c>
      <c r="N530" s="8">
        <v>152</v>
      </c>
      <c r="P530" s="317">
        <v>2256</v>
      </c>
      <c r="R530" s="331">
        <v>40210.169444444444</v>
      </c>
      <c r="S530" s="16">
        <v>40212.152777777781</v>
      </c>
      <c r="T530" s="17"/>
      <c r="V530" s="94">
        <v>150</v>
      </c>
      <c r="W530" s="103"/>
      <c r="X530" s="4">
        <v>40209.938194444447</v>
      </c>
      <c r="Y530" s="4">
        <v>40212.359722222223</v>
      </c>
      <c r="Z530" s="319">
        <v>2.0941000000000001</v>
      </c>
      <c r="AA530" s="319">
        <v>1.52</v>
      </c>
      <c r="AB530" s="320">
        <f t="shared" si="94"/>
        <v>180.93024</v>
      </c>
      <c r="AD530" s="61">
        <f t="shared" si="95"/>
        <v>28.930239999999998</v>
      </c>
      <c r="AE530" s="9">
        <v>2256</v>
      </c>
      <c r="AH530" s="42">
        <f t="shared" si="90"/>
        <v>25481.500483215186</v>
      </c>
      <c r="AJ530" s="42">
        <f t="shared" si="91"/>
        <v>11558.332796523264</v>
      </c>
      <c r="AM530" s="9">
        <v>152</v>
      </c>
      <c r="AN530" s="9">
        <f t="shared" si="96"/>
        <v>150</v>
      </c>
      <c r="AO530" s="61">
        <f t="shared" si="99"/>
        <v>180.93024</v>
      </c>
      <c r="AQ530" s="61">
        <f t="shared" si="100"/>
        <v>-2</v>
      </c>
      <c r="AR530" s="61">
        <f t="shared" si="101"/>
        <v>30.930239999999998</v>
      </c>
      <c r="AS530" s="89">
        <f t="shared" si="97"/>
        <v>1.9833333333372138</v>
      </c>
      <c r="AT530" s="89">
        <f t="shared" si="103"/>
        <v>2.421527777776646</v>
      </c>
      <c r="AU530" s="89">
        <f t="shared" si="102"/>
        <v>0.43819444443943212</v>
      </c>
    </row>
    <row r="531" spans="1:47" x14ac:dyDescent="0.2">
      <c r="A531" s="9" t="s">
        <v>2075</v>
      </c>
      <c r="B531" s="285">
        <f t="shared" si="98"/>
        <v>2</v>
      </c>
      <c r="C531" s="285"/>
      <c r="D531" s="16">
        <v>40212.567361111112</v>
      </c>
      <c r="E531" s="16">
        <v>40215.828472222223</v>
      </c>
      <c r="F531" s="19" t="s">
        <v>315</v>
      </c>
      <c r="G531" s="325" t="s">
        <v>316</v>
      </c>
      <c r="H531" s="9">
        <v>50</v>
      </c>
      <c r="N531" s="8">
        <v>211</v>
      </c>
      <c r="P531" s="317">
        <v>1690</v>
      </c>
      <c r="R531" s="331">
        <v>40212.567361111112</v>
      </c>
      <c r="S531" s="16">
        <v>40215.828472222223</v>
      </c>
      <c r="T531" s="17"/>
      <c r="V531" s="94">
        <v>210</v>
      </c>
      <c r="W531" s="103"/>
      <c r="X531" s="4">
        <v>40212.359722222223</v>
      </c>
      <c r="Y531" s="4">
        <v>40216.090277777781</v>
      </c>
      <c r="Z531" s="319">
        <v>2.7776999999999998</v>
      </c>
      <c r="AA531" s="319">
        <v>1.0043</v>
      </c>
      <c r="AB531" s="320">
        <f t="shared" si="94"/>
        <v>239.99327999999997</v>
      </c>
      <c r="AD531" s="61">
        <f t="shared" si="95"/>
        <v>28.99327999999997</v>
      </c>
      <c r="AE531" s="9">
        <v>1690</v>
      </c>
      <c r="AH531" s="42">
        <f t="shared" si="90"/>
        <v>25319.815063382932</v>
      </c>
      <c r="AJ531" s="42">
        <f t="shared" si="91"/>
        <v>11484.992771197916</v>
      </c>
      <c r="AM531" s="9">
        <v>211</v>
      </c>
      <c r="AN531" s="9">
        <f t="shared" si="96"/>
        <v>210</v>
      </c>
      <c r="AO531" s="61">
        <f t="shared" si="99"/>
        <v>239.99327999999997</v>
      </c>
      <c r="AQ531" s="61">
        <f t="shared" si="100"/>
        <v>-1</v>
      </c>
      <c r="AR531" s="61">
        <f t="shared" si="101"/>
        <v>29.99327999999997</v>
      </c>
      <c r="AS531" s="89">
        <f t="shared" si="97"/>
        <v>3.2611111111109494</v>
      </c>
      <c r="AT531" s="89">
        <f t="shared" si="103"/>
        <v>3.7305555555576575</v>
      </c>
      <c r="AU531" s="89">
        <f t="shared" si="102"/>
        <v>0.46944444444670808</v>
      </c>
    </row>
    <row r="532" spans="1:47" x14ac:dyDescent="0.2">
      <c r="A532" s="9" t="s">
        <v>2075</v>
      </c>
      <c r="B532" s="285">
        <f t="shared" si="98"/>
        <v>2</v>
      </c>
      <c r="C532" s="285"/>
      <c r="D532" s="16">
        <v>40216.352777777778</v>
      </c>
      <c r="E532" s="16">
        <v>40217.888194444444</v>
      </c>
      <c r="F532" s="19" t="s">
        <v>317</v>
      </c>
      <c r="G532" s="325" t="s">
        <v>318</v>
      </c>
      <c r="H532" s="9">
        <v>50</v>
      </c>
      <c r="N532" s="8">
        <v>89</v>
      </c>
      <c r="P532" s="317">
        <v>1390</v>
      </c>
      <c r="R532" s="331">
        <v>40216.352777777778</v>
      </c>
      <c r="S532" s="16">
        <v>40217.888194444444</v>
      </c>
      <c r="T532" s="17"/>
      <c r="V532" s="94">
        <v>89</v>
      </c>
      <c r="W532" s="103"/>
      <c r="X532" s="4">
        <v>40216.090277777781</v>
      </c>
      <c r="Y532" s="4">
        <v>40218.017361111109</v>
      </c>
      <c r="Z532" s="319">
        <v>1.2961</v>
      </c>
      <c r="AA532" s="319">
        <v>0.87660000000000005</v>
      </c>
      <c r="AB532" s="320">
        <f t="shared" si="94"/>
        <v>111.98304</v>
      </c>
      <c r="AD532" s="61">
        <f t="shared" si="95"/>
        <v>22.983040000000003</v>
      </c>
      <c r="AE532" s="9">
        <v>1390</v>
      </c>
      <c r="AH532" s="42">
        <f t="shared" si="90"/>
        <v>9717.2146599671505</v>
      </c>
      <c r="AJ532" s="42">
        <f t="shared" si="91"/>
        <v>4407.6996552513601</v>
      </c>
      <c r="AM532" s="9">
        <v>89</v>
      </c>
      <c r="AN532" s="9">
        <f t="shared" si="96"/>
        <v>89</v>
      </c>
      <c r="AO532" s="61">
        <f t="shared" si="99"/>
        <v>111.98304</v>
      </c>
      <c r="AQ532" s="61">
        <f t="shared" si="100"/>
        <v>0</v>
      </c>
      <c r="AR532" s="61">
        <f t="shared" si="101"/>
        <v>22.983040000000003</v>
      </c>
      <c r="AS532" s="89">
        <f t="shared" si="97"/>
        <v>1.5354166666656965</v>
      </c>
      <c r="AT532" s="89">
        <f t="shared" si="103"/>
        <v>1.9270833333284827</v>
      </c>
      <c r="AU532" s="89">
        <f t="shared" si="102"/>
        <v>0.39166666666278616</v>
      </c>
    </row>
    <row r="533" spans="1:47" x14ac:dyDescent="0.2">
      <c r="A533" s="9" t="s">
        <v>2075</v>
      </c>
      <c r="B533" s="285">
        <f t="shared" si="98"/>
        <v>2</v>
      </c>
      <c r="C533" s="285"/>
      <c r="D533" s="16">
        <v>40218.146527777775</v>
      </c>
      <c r="E533" s="16">
        <v>40218.788194444445</v>
      </c>
      <c r="F533" s="19" t="s">
        <v>319</v>
      </c>
      <c r="G533" s="325" t="s">
        <v>320</v>
      </c>
      <c r="H533" s="9">
        <v>50</v>
      </c>
      <c r="N533" s="8">
        <v>45</v>
      </c>
      <c r="P533" s="317">
        <v>2030</v>
      </c>
      <c r="R533" s="331">
        <v>40218.146527777775</v>
      </c>
      <c r="S533" s="16">
        <v>40218.788194444445</v>
      </c>
      <c r="T533" s="17"/>
      <c r="V533" s="94">
        <v>45</v>
      </c>
      <c r="W533" s="103"/>
      <c r="X533" s="4">
        <v>40218.017361111109</v>
      </c>
      <c r="Y533" s="4">
        <v>40218.898611111108</v>
      </c>
      <c r="Z533" s="319">
        <v>0.69650000000000001</v>
      </c>
      <c r="AA533" s="319">
        <v>1.0043</v>
      </c>
      <c r="AB533" s="320">
        <f t="shared" si="94"/>
        <v>60.177600000000005</v>
      </c>
      <c r="AD533" s="61">
        <f t="shared" si="95"/>
        <v>15.177600000000005</v>
      </c>
      <c r="AE533" s="9">
        <v>2030</v>
      </c>
      <c r="AH533" s="42">
        <f t="shared" si="90"/>
        <v>7626.1552902505255</v>
      </c>
      <c r="AJ533" s="42">
        <f t="shared" si="91"/>
        <v>3459.2013472968001</v>
      </c>
      <c r="AM533" s="9">
        <v>45</v>
      </c>
      <c r="AN533" s="9">
        <f t="shared" si="96"/>
        <v>45</v>
      </c>
      <c r="AO533" s="61">
        <f t="shared" si="99"/>
        <v>60.177600000000005</v>
      </c>
      <c r="AQ533" s="61">
        <f t="shared" si="100"/>
        <v>0</v>
      </c>
      <c r="AR533" s="61">
        <f t="shared" si="101"/>
        <v>15.177600000000005</v>
      </c>
      <c r="AS533" s="89">
        <f t="shared" si="97"/>
        <v>0.64166666667006211</v>
      </c>
      <c r="AT533" s="89">
        <f t="shared" si="103"/>
        <v>0.88124999999854481</v>
      </c>
      <c r="AU533" s="89">
        <f t="shared" si="102"/>
        <v>0.23958333332848269</v>
      </c>
    </row>
    <row r="534" spans="1:47" x14ac:dyDescent="0.2">
      <c r="A534" s="9" t="s">
        <v>2075</v>
      </c>
      <c r="B534" s="285">
        <f t="shared" si="98"/>
        <v>2</v>
      </c>
      <c r="C534" s="285"/>
      <c r="D534" s="16">
        <v>40219.009027777778</v>
      </c>
      <c r="E534" s="16">
        <v>40219.439583333333</v>
      </c>
      <c r="F534" s="19" t="s">
        <v>323</v>
      </c>
      <c r="G534" s="325" t="s">
        <v>324</v>
      </c>
      <c r="H534" s="9">
        <v>50</v>
      </c>
      <c r="N534" s="8">
        <v>30</v>
      </c>
      <c r="P534" s="317">
        <v>2080</v>
      </c>
      <c r="R534" s="331">
        <v>40219.009027777778</v>
      </c>
      <c r="S534" s="16">
        <v>40219.439583333333</v>
      </c>
      <c r="T534" s="17"/>
      <c r="V534" s="94">
        <v>30</v>
      </c>
      <c r="W534" s="103"/>
      <c r="X534" s="4">
        <v>40218.898611111108</v>
      </c>
      <c r="Y534" s="4">
        <v>40219.545138888891</v>
      </c>
      <c r="Z534" s="319">
        <v>0.52149999999999996</v>
      </c>
      <c r="AA534" s="319">
        <v>0.87660000000000005</v>
      </c>
      <c r="AB534" s="320">
        <f t="shared" si="94"/>
        <v>45.057600000000001</v>
      </c>
      <c r="AD534" s="61">
        <f t="shared" si="95"/>
        <v>15.057600000000001</v>
      </c>
      <c r="AE534" s="9">
        <v>2080</v>
      </c>
      <c r="AH534" s="42">
        <f t="shared" ref="AH534:AH565" si="104">AE534*AB534*0.0022046*28.31685</f>
        <v>5850.6771481903188</v>
      </c>
      <c r="AJ534" s="42">
        <f t="shared" ref="AJ534:AJ565" si="105">AE534*AB534*28.31685/1000</f>
        <v>2653.8497451648</v>
      </c>
      <c r="AM534" s="9">
        <v>30</v>
      </c>
      <c r="AN534" s="9">
        <f t="shared" si="96"/>
        <v>30</v>
      </c>
      <c r="AO534" s="61">
        <f t="shared" si="99"/>
        <v>45.057600000000001</v>
      </c>
      <c r="AQ534" s="61">
        <f t="shared" si="100"/>
        <v>0</v>
      </c>
      <c r="AR534" s="61">
        <f t="shared" si="101"/>
        <v>15.057600000000001</v>
      </c>
      <c r="AS534" s="89">
        <f t="shared" si="97"/>
        <v>0.43055555555474712</v>
      </c>
      <c r="AT534" s="89">
        <f t="shared" si="103"/>
        <v>0.64652777778246673</v>
      </c>
      <c r="AU534" s="89">
        <f t="shared" si="102"/>
        <v>0.21597222222771961</v>
      </c>
    </row>
    <row r="535" spans="1:47" x14ac:dyDescent="0.2">
      <c r="A535" s="9" t="s">
        <v>2075</v>
      </c>
      <c r="B535" s="285">
        <f t="shared" si="98"/>
        <v>2</v>
      </c>
      <c r="C535" s="285"/>
      <c r="D535" s="16">
        <v>40219.650694444441</v>
      </c>
      <c r="E535" s="16">
        <v>40221.313194444447</v>
      </c>
      <c r="F535" s="19" t="s">
        <v>325</v>
      </c>
      <c r="G535" s="325" t="s">
        <v>326</v>
      </c>
      <c r="H535" s="9">
        <v>50</v>
      </c>
      <c r="N535" s="8">
        <v>106</v>
      </c>
      <c r="P535" s="317">
        <v>1740</v>
      </c>
      <c r="R535" s="331">
        <v>40219.650694444441</v>
      </c>
      <c r="S535" s="16">
        <v>40221.313194444447</v>
      </c>
      <c r="T535" s="17"/>
      <c r="V535" s="94">
        <v>110</v>
      </c>
      <c r="W535" s="103"/>
      <c r="X535" s="4">
        <v>40219.545138888891</v>
      </c>
      <c r="Y535" s="4">
        <v>40221.445833333331</v>
      </c>
      <c r="Z535" s="319">
        <v>1.3947000000000001</v>
      </c>
      <c r="AA535" s="319">
        <v>0.94</v>
      </c>
      <c r="AB535" s="320">
        <f t="shared" si="94"/>
        <v>120.50208000000001</v>
      </c>
      <c r="AD535" s="61">
        <f t="shared" si="95"/>
        <v>14.502080000000007</v>
      </c>
      <c r="AE535" s="9">
        <v>1740</v>
      </c>
      <c r="AH535" s="42">
        <f t="shared" si="104"/>
        <v>13089.363696005426</v>
      </c>
      <c r="AJ535" s="42">
        <f t="shared" si="105"/>
        <v>5937.2964238435197</v>
      </c>
      <c r="AM535" s="9">
        <v>106</v>
      </c>
      <c r="AN535" s="9">
        <f t="shared" si="96"/>
        <v>110</v>
      </c>
      <c r="AO535" s="61">
        <f t="shared" si="99"/>
        <v>120.50208000000001</v>
      </c>
      <c r="AQ535" s="61">
        <f t="shared" si="100"/>
        <v>4</v>
      </c>
      <c r="AR535" s="61">
        <f t="shared" si="101"/>
        <v>10.502080000000007</v>
      </c>
      <c r="AS535" s="89">
        <f t="shared" si="97"/>
        <v>1.6625000000058208</v>
      </c>
      <c r="AT535" s="89">
        <f t="shared" si="103"/>
        <v>1.9006944444408873</v>
      </c>
      <c r="AU535" s="89">
        <f t="shared" si="102"/>
        <v>0.23819444443506654</v>
      </c>
    </row>
    <row r="536" spans="1:47" x14ac:dyDescent="0.2">
      <c r="A536" s="9" t="s">
        <v>2075</v>
      </c>
      <c r="B536" s="285">
        <f t="shared" si="98"/>
        <v>2</v>
      </c>
      <c r="C536" s="285"/>
      <c r="D536" s="16">
        <v>40221.57916666667</v>
      </c>
      <c r="E536" s="16">
        <v>40226.431944444441</v>
      </c>
      <c r="F536" s="19" t="s">
        <v>327</v>
      </c>
      <c r="G536" s="325" t="s">
        <v>328</v>
      </c>
      <c r="H536" s="9">
        <v>50</v>
      </c>
      <c r="N536" s="8">
        <v>287</v>
      </c>
      <c r="P536" s="317">
        <v>1990</v>
      </c>
      <c r="R536" s="331">
        <v>40221.57916666667</v>
      </c>
      <c r="S536" s="16">
        <v>40226.431944444441</v>
      </c>
      <c r="T536" s="17"/>
      <c r="V536" s="94">
        <v>290</v>
      </c>
      <c r="W536" s="103"/>
      <c r="X536" s="4">
        <v>40221.445833333331</v>
      </c>
      <c r="Y536" s="4">
        <v>40226.680555555555</v>
      </c>
      <c r="Z536" s="319">
        <v>3.5733000000000001</v>
      </c>
      <c r="AA536" s="319">
        <v>0.87660000000000005</v>
      </c>
      <c r="AB536" s="320">
        <f t="shared" si="94"/>
        <v>308.73311999999999</v>
      </c>
      <c r="AD536" s="61">
        <f t="shared" si="95"/>
        <v>21.733119999999985</v>
      </c>
      <c r="AE536" s="9">
        <v>1990</v>
      </c>
      <c r="AH536" s="42">
        <f t="shared" si="104"/>
        <v>38354.033354894018</v>
      </c>
      <c r="AJ536" s="42">
        <f t="shared" si="105"/>
        <v>17397.275403653279</v>
      </c>
      <c r="AM536" s="9">
        <v>287</v>
      </c>
      <c r="AN536" s="9">
        <f t="shared" si="96"/>
        <v>290</v>
      </c>
      <c r="AO536" s="61">
        <f t="shared" si="99"/>
        <v>308.73311999999999</v>
      </c>
      <c r="AQ536" s="61">
        <f t="shared" si="100"/>
        <v>3</v>
      </c>
      <c r="AR536" s="61">
        <f t="shared" si="101"/>
        <v>18.733119999999985</v>
      </c>
      <c r="AS536" s="89">
        <f t="shared" si="97"/>
        <v>4.8527777777708252</v>
      </c>
      <c r="AT536" s="89">
        <f t="shared" si="103"/>
        <v>5.234722222223354</v>
      </c>
      <c r="AU536" s="89">
        <f t="shared" si="102"/>
        <v>0.38194444445252884</v>
      </c>
    </row>
    <row r="537" spans="1:47" x14ac:dyDescent="0.2">
      <c r="A537" s="9" t="s">
        <v>2075</v>
      </c>
      <c r="B537" s="285">
        <f t="shared" si="98"/>
        <v>2</v>
      </c>
      <c r="C537" s="285"/>
      <c r="D537" s="16">
        <v>40226.929861111108</v>
      </c>
      <c r="E537" s="16">
        <v>40227.447916666664</v>
      </c>
      <c r="F537" s="19" t="s">
        <v>329</v>
      </c>
      <c r="G537" s="325" t="s">
        <v>330</v>
      </c>
      <c r="H537" s="9">
        <v>50</v>
      </c>
      <c r="N537" s="8">
        <v>30</v>
      </c>
      <c r="P537" s="317">
        <v>1670</v>
      </c>
      <c r="R537" s="331">
        <v>40226.929861111108</v>
      </c>
      <c r="S537" s="16">
        <v>40227.447916666664</v>
      </c>
      <c r="T537" s="17"/>
      <c r="V537" s="94">
        <v>30</v>
      </c>
      <c r="W537" s="103"/>
      <c r="X537" s="4">
        <v>40226.680555555555</v>
      </c>
      <c r="Y537" s="4">
        <v>40227.633333333331</v>
      </c>
      <c r="Z537" s="319">
        <v>0.67200000000000004</v>
      </c>
      <c r="AA537" s="319">
        <v>1.0043</v>
      </c>
      <c r="AB537" s="320">
        <f t="shared" si="94"/>
        <v>58.060799999999993</v>
      </c>
      <c r="AD537" s="61">
        <f t="shared" si="95"/>
        <v>28.060799999999993</v>
      </c>
      <c r="AE537" s="9">
        <v>1670</v>
      </c>
      <c r="AH537" s="42">
        <f t="shared" si="104"/>
        <v>6053.0495637446547</v>
      </c>
      <c r="AJ537" s="42">
        <f t="shared" si="105"/>
        <v>2745.6452706815994</v>
      </c>
      <c r="AM537" s="9">
        <v>30</v>
      </c>
      <c r="AN537" s="9">
        <f t="shared" si="96"/>
        <v>30</v>
      </c>
      <c r="AO537" s="61">
        <f t="shared" si="99"/>
        <v>58.060799999999993</v>
      </c>
      <c r="AQ537" s="61">
        <f t="shared" si="100"/>
        <v>0</v>
      </c>
      <c r="AR537" s="61">
        <f t="shared" si="101"/>
        <v>28.060799999999993</v>
      </c>
      <c r="AS537" s="89">
        <f t="shared" si="97"/>
        <v>0.51805555555620231</v>
      </c>
      <c r="AT537" s="89">
        <f t="shared" si="103"/>
        <v>0.95277777777664596</v>
      </c>
      <c r="AU537" s="89">
        <f t="shared" si="102"/>
        <v>0.43472222222044365</v>
      </c>
    </row>
    <row r="538" spans="1:47" x14ac:dyDescent="0.2">
      <c r="A538" s="9" t="s">
        <v>2075</v>
      </c>
      <c r="B538" s="285">
        <f t="shared" si="98"/>
        <v>2</v>
      </c>
      <c r="C538" s="285"/>
      <c r="D538" s="16">
        <v>40227.819444444445</v>
      </c>
      <c r="E538" s="16">
        <v>40230.018750000003</v>
      </c>
      <c r="F538" s="19" t="s">
        <v>331</v>
      </c>
      <c r="G538" s="325" t="s">
        <v>332</v>
      </c>
      <c r="H538" s="9">
        <v>50</v>
      </c>
      <c r="N538" s="8">
        <v>165</v>
      </c>
      <c r="P538" s="317">
        <v>1860</v>
      </c>
      <c r="R538" s="331">
        <v>40227.819444444445</v>
      </c>
      <c r="S538" s="16">
        <v>40230.018750000003</v>
      </c>
      <c r="T538" s="17"/>
      <c r="V538" s="94">
        <v>160</v>
      </c>
      <c r="W538" s="103"/>
      <c r="X538" s="4">
        <v>40227.633333333331</v>
      </c>
      <c r="Y538" s="4">
        <v>40230.130555555559</v>
      </c>
      <c r="Z538" s="319">
        <v>2.2044000000000001</v>
      </c>
      <c r="AA538" s="319">
        <v>1.21</v>
      </c>
      <c r="AB538" s="320">
        <f t="shared" si="94"/>
        <v>190.46016</v>
      </c>
      <c r="AD538" s="61">
        <f t="shared" si="95"/>
        <v>25.460160000000002</v>
      </c>
      <c r="AE538" s="9">
        <v>1860</v>
      </c>
      <c r="AH538" s="42">
        <f t="shared" si="104"/>
        <v>22115.248941824226</v>
      </c>
      <c r="AJ538" s="42">
        <f t="shared" si="105"/>
        <v>10031.41111395456</v>
      </c>
      <c r="AM538" s="9">
        <v>165</v>
      </c>
      <c r="AN538" s="9">
        <f t="shared" si="96"/>
        <v>160</v>
      </c>
      <c r="AO538" s="61">
        <f t="shared" si="99"/>
        <v>190.46016</v>
      </c>
      <c r="AQ538" s="61">
        <f t="shared" si="100"/>
        <v>-5</v>
      </c>
      <c r="AR538" s="61">
        <f t="shared" si="101"/>
        <v>30.460160000000002</v>
      </c>
      <c r="AS538" s="89">
        <f t="shared" si="97"/>
        <v>2.1993055555576575</v>
      </c>
      <c r="AT538" s="89">
        <f t="shared" si="103"/>
        <v>2.4972222222277196</v>
      </c>
      <c r="AU538" s="89">
        <f t="shared" si="102"/>
        <v>0.29791666667006211</v>
      </c>
    </row>
    <row r="539" spans="1:47" x14ac:dyDescent="0.2">
      <c r="A539" s="9" t="s">
        <v>2075</v>
      </c>
      <c r="B539" s="285">
        <f t="shared" si="98"/>
        <v>2</v>
      </c>
      <c r="C539" s="285"/>
      <c r="D539" s="16">
        <v>40230.243055555555</v>
      </c>
      <c r="E539" s="16">
        <v>40231.832638888889</v>
      </c>
      <c r="F539" s="19" t="s">
        <v>333</v>
      </c>
      <c r="G539" s="325" t="s">
        <v>334</v>
      </c>
      <c r="H539" s="9">
        <v>50</v>
      </c>
      <c r="N539" s="8">
        <v>164</v>
      </c>
      <c r="P539" s="317">
        <v>5790</v>
      </c>
      <c r="R539" s="331">
        <v>40230.243055555555</v>
      </c>
      <c r="S539" s="16">
        <v>40231.832638888889</v>
      </c>
      <c r="T539" s="17"/>
      <c r="V539" s="94">
        <v>160</v>
      </c>
      <c r="W539" s="103"/>
      <c r="X539" s="4">
        <v>40230.130555555559</v>
      </c>
      <c r="Y539" s="4">
        <v>40231.894444444442</v>
      </c>
      <c r="Z539" s="319">
        <v>2.0714999999999999</v>
      </c>
      <c r="AA539" s="319">
        <v>2.5</v>
      </c>
      <c r="AB539" s="320">
        <f t="shared" si="94"/>
        <v>178.97759999999997</v>
      </c>
      <c r="AD539" s="61">
        <f t="shared" si="95"/>
        <v>14.977599999999967</v>
      </c>
      <c r="AE539" s="9">
        <v>5790</v>
      </c>
      <c r="AH539" s="42">
        <f t="shared" si="104"/>
        <v>64692.209929970355</v>
      </c>
      <c r="AJ539" s="42">
        <f t="shared" si="105"/>
        <v>29344.193926322394</v>
      </c>
      <c r="AM539" s="9">
        <v>164</v>
      </c>
      <c r="AN539" s="9">
        <f t="shared" si="96"/>
        <v>160</v>
      </c>
      <c r="AO539" s="61">
        <f t="shared" si="99"/>
        <v>178.97759999999997</v>
      </c>
      <c r="AQ539" s="61">
        <f t="shared" si="100"/>
        <v>-4</v>
      </c>
      <c r="AR539" s="61">
        <f t="shared" si="101"/>
        <v>18.977599999999967</v>
      </c>
      <c r="AS539" s="89">
        <f t="shared" si="97"/>
        <v>1.5895833333343035</v>
      </c>
      <c r="AT539" s="89">
        <f t="shared" si="103"/>
        <v>1.7638888888832298</v>
      </c>
      <c r="AU539" s="89">
        <f t="shared" si="102"/>
        <v>0.17430555554892635</v>
      </c>
    </row>
    <row r="540" spans="1:47" x14ac:dyDescent="0.2">
      <c r="A540" s="9" t="s">
        <v>2075</v>
      </c>
      <c r="B540" s="285">
        <f t="shared" si="98"/>
        <v>2</v>
      </c>
      <c r="C540" s="285"/>
      <c r="D540" s="16">
        <v>40231.956944444442</v>
      </c>
      <c r="E540" s="16">
        <v>40233.188194444447</v>
      </c>
      <c r="F540" s="19" t="s">
        <v>335</v>
      </c>
      <c r="G540" s="325" t="s">
        <v>336</v>
      </c>
      <c r="H540" s="9">
        <v>50</v>
      </c>
      <c r="N540" s="8">
        <v>119</v>
      </c>
      <c r="P540" s="317">
        <v>3130</v>
      </c>
      <c r="R540" s="331">
        <v>40231.956944444442</v>
      </c>
      <c r="S540" s="16">
        <v>40233.188194444447</v>
      </c>
      <c r="T540" s="17"/>
      <c r="V540" s="94">
        <v>120</v>
      </c>
      <c r="W540" s="103"/>
      <c r="X540" s="4">
        <v>40231.894444444442</v>
      </c>
      <c r="Y540" s="4">
        <v>40233.345833333333</v>
      </c>
      <c r="Z540" s="319">
        <v>1.6107</v>
      </c>
      <c r="AA540" s="319">
        <v>1.3605</v>
      </c>
      <c r="AB540" s="320">
        <f t="shared" si="94"/>
        <v>139.16447999999997</v>
      </c>
      <c r="AD540" s="61">
        <f t="shared" si="95"/>
        <v>20.164479999999969</v>
      </c>
      <c r="AE540" s="9">
        <v>3130</v>
      </c>
      <c r="AH540" s="42">
        <f t="shared" si="104"/>
        <v>27192.396366349978</v>
      </c>
      <c r="AJ540" s="42">
        <f t="shared" si="105"/>
        <v>12334.390078177437</v>
      </c>
      <c r="AM540" s="9">
        <v>119</v>
      </c>
      <c r="AN540" s="9">
        <f t="shared" si="96"/>
        <v>120</v>
      </c>
      <c r="AO540" s="61">
        <f t="shared" si="99"/>
        <v>139.16447999999997</v>
      </c>
      <c r="AQ540" s="61">
        <f t="shared" si="100"/>
        <v>1</v>
      </c>
      <c r="AR540" s="61">
        <f t="shared" si="101"/>
        <v>19.164479999999969</v>
      </c>
      <c r="AS540" s="89">
        <f t="shared" si="97"/>
        <v>1.2312500000043656</v>
      </c>
      <c r="AT540" s="89">
        <f t="shared" si="103"/>
        <v>1.4513888888905058</v>
      </c>
      <c r="AU540" s="89">
        <f t="shared" si="102"/>
        <v>0.22013888888614019</v>
      </c>
    </row>
    <row r="541" spans="1:47" x14ac:dyDescent="0.2">
      <c r="A541" s="9" t="s">
        <v>2075</v>
      </c>
      <c r="B541" s="285">
        <f t="shared" si="98"/>
        <v>2</v>
      </c>
      <c r="C541" s="285"/>
      <c r="D541" s="16">
        <v>40233.503472222219</v>
      </c>
      <c r="E541" s="16">
        <v>40238.117361111108</v>
      </c>
      <c r="F541" s="19" t="s">
        <v>338</v>
      </c>
      <c r="G541" s="325" t="s">
        <v>339</v>
      </c>
      <c r="H541" s="9">
        <v>50</v>
      </c>
      <c r="N541" s="8">
        <v>337</v>
      </c>
      <c r="P541" s="317">
        <v>1200</v>
      </c>
      <c r="R541" s="331">
        <v>40233.503472222219</v>
      </c>
      <c r="S541" s="16">
        <v>40238.117361111108</v>
      </c>
      <c r="T541" s="17"/>
      <c r="V541" s="94">
        <v>340</v>
      </c>
      <c r="W541" s="103"/>
      <c r="X541" s="4">
        <v>40233.345833333333</v>
      </c>
      <c r="Y541" s="4">
        <v>40238.220138888886</v>
      </c>
      <c r="Z541" s="319">
        <v>4.1256000000000004</v>
      </c>
      <c r="AA541" s="319">
        <v>1.4391</v>
      </c>
      <c r="AB541" s="320">
        <f t="shared" si="94"/>
        <v>356.45184</v>
      </c>
      <c r="AD541" s="61">
        <f t="shared" si="95"/>
        <v>19.451840000000004</v>
      </c>
      <c r="AE541" s="9">
        <v>1200</v>
      </c>
      <c r="AH541" s="42">
        <f t="shared" si="104"/>
        <v>26702.802908666541</v>
      </c>
      <c r="AJ541" s="42">
        <f t="shared" si="105"/>
        <v>12112.3119426048</v>
      </c>
      <c r="AM541" s="9">
        <v>337</v>
      </c>
      <c r="AN541" s="9">
        <f t="shared" si="96"/>
        <v>340</v>
      </c>
      <c r="AO541" s="61">
        <f t="shared" si="99"/>
        <v>356.45184</v>
      </c>
      <c r="AQ541" s="61">
        <f t="shared" si="100"/>
        <v>3</v>
      </c>
      <c r="AR541" s="61">
        <f t="shared" si="101"/>
        <v>16.451840000000004</v>
      </c>
      <c r="AS541" s="89">
        <f t="shared" si="97"/>
        <v>4.6138888888890506</v>
      </c>
      <c r="AT541" s="89">
        <f t="shared" si="103"/>
        <v>4.8743055555532919</v>
      </c>
      <c r="AU541" s="89">
        <f t="shared" si="102"/>
        <v>0.26041666666424135</v>
      </c>
    </row>
    <row r="542" spans="1:47" x14ac:dyDescent="0.2">
      <c r="A542" s="9" t="s">
        <v>2075</v>
      </c>
      <c r="B542" s="285">
        <f t="shared" si="98"/>
        <v>3</v>
      </c>
      <c r="C542" s="285"/>
      <c r="D542" s="16">
        <v>40238.323611111111</v>
      </c>
      <c r="E542" s="16">
        <v>40240.022916666669</v>
      </c>
      <c r="F542" s="19" t="s">
        <v>340</v>
      </c>
      <c r="G542" s="325" t="s">
        <v>341</v>
      </c>
      <c r="H542" s="9">
        <v>50</v>
      </c>
      <c r="N542" s="8">
        <v>164</v>
      </c>
      <c r="P542" s="317">
        <v>1870</v>
      </c>
      <c r="R542" s="331">
        <v>40238.323611111111</v>
      </c>
      <c r="S542" s="16">
        <v>40240.022916666669</v>
      </c>
      <c r="T542" s="17"/>
      <c r="V542" s="94">
        <v>160</v>
      </c>
      <c r="W542" s="103"/>
      <c r="X542" s="4">
        <v>40238.220138888886</v>
      </c>
      <c r="Y542" s="4">
        <v>40240.219444444447</v>
      </c>
      <c r="Z542" s="319">
        <v>2.1634000000000002</v>
      </c>
      <c r="AA542" s="319">
        <v>1.85</v>
      </c>
      <c r="AB542" s="320">
        <f t="shared" si="94"/>
        <v>186.91776000000002</v>
      </c>
      <c r="AD542" s="61">
        <f t="shared" si="95"/>
        <v>22.917760000000015</v>
      </c>
      <c r="AE542" s="9">
        <v>1870</v>
      </c>
      <c r="AH542" s="42">
        <f t="shared" si="104"/>
        <v>21820.61153318693</v>
      </c>
      <c r="AJ542" s="42">
        <f t="shared" si="105"/>
        <v>9897.764462118721</v>
      </c>
      <c r="AM542" s="9">
        <v>164</v>
      </c>
      <c r="AN542" s="9">
        <f t="shared" si="96"/>
        <v>160</v>
      </c>
      <c r="AO542" s="61">
        <f t="shared" si="99"/>
        <v>186.91776000000002</v>
      </c>
      <c r="AQ542" s="61">
        <f t="shared" si="100"/>
        <v>-4</v>
      </c>
      <c r="AR542" s="61">
        <f t="shared" si="101"/>
        <v>26.917760000000015</v>
      </c>
      <c r="AS542" s="89">
        <f t="shared" si="97"/>
        <v>1.6993055555576575</v>
      </c>
      <c r="AT542" s="89">
        <f t="shared" si="103"/>
        <v>1.9993055555605679</v>
      </c>
      <c r="AU542" s="89">
        <f t="shared" si="102"/>
        <v>0.30000000000291038</v>
      </c>
    </row>
    <row r="543" spans="1:47" x14ac:dyDescent="0.2">
      <c r="A543" s="9" t="s">
        <v>2075</v>
      </c>
      <c r="B543" s="285">
        <f t="shared" si="98"/>
        <v>3</v>
      </c>
      <c r="C543" s="285"/>
      <c r="D543" s="16">
        <v>40240.415972222225</v>
      </c>
      <c r="E543" s="16">
        <v>40241.568749999999</v>
      </c>
      <c r="F543" s="19" t="s">
        <v>342</v>
      </c>
      <c r="G543" s="325" t="s">
        <v>343</v>
      </c>
      <c r="H543" s="9">
        <v>50</v>
      </c>
      <c r="N543" s="8">
        <v>162</v>
      </c>
      <c r="P543" s="317">
        <v>3280</v>
      </c>
      <c r="R543" s="331">
        <v>40240.415972222225</v>
      </c>
      <c r="S543" s="16">
        <v>40241.568749999999</v>
      </c>
      <c r="T543" s="17"/>
      <c r="V543" s="94">
        <v>160</v>
      </c>
      <c r="W543" s="103"/>
      <c r="X543" s="4">
        <v>40240.219444444447</v>
      </c>
      <c r="Y543" s="4">
        <v>40241.634722222225</v>
      </c>
      <c r="Z543" s="319">
        <v>2.2841</v>
      </c>
      <c r="AA543" s="319">
        <v>6.18</v>
      </c>
      <c r="AB543" s="320">
        <f t="shared" si="94"/>
        <v>197.34623999999999</v>
      </c>
      <c r="AD543" s="61">
        <f t="shared" si="95"/>
        <v>35.346239999999995</v>
      </c>
      <c r="AE543" s="9">
        <v>3280</v>
      </c>
      <c r="AH543" s="42">
        <f t="shared" si="104"/>
        <v>40408.938612098362</v>
      </c>
      <c r="AJ543" s="42">
        <f t="shared" si="105"/>
        <v>18329.37431375232</v>
      </c>
      <c r="AM543" s="9">
        <v>162</v>
      </c>
      <c r="AN543" s="9">
        <f t="shared" si="96"/>
        <v>160</v>
      </c>
      <c r="AO543" s="61">
        <f t="shared" si="99"/>
        <v>197.34623999999999</v>
      </c>
      <c r="AQ543" s="61">
        <f t="shared" si="100"/>
        <v>-2</v>
      </c>
      <c r="AR543" s="61">
        <f t="shared" si="101"/>
        <v>37.346239999999995</v>
      </c>
      <c r="AS543" s="89">
        <f t="shared" si="97"/>
        <v>1.1527777777737356</v>
      </c>
      <c r="AT543" s="89">
        <f t="shared" si="103"/>
        <v>1.4152777777781012</v>
      </c>
      <c r="AU543" s="89">
        <f t="shared" si="102"/>
        <v>0.26250000000436557</v>
      </c>
    </row>
    <row r="544" spans="1:47" x14ac:dyDescent="0.2">
      <c r="A544" s="9" t="s">
        <v>2075</v>
      </c>
      <c r="B544" s="285">
        <f t="shared" si="98"/>
        <v>3</v>
      </c>
      <c r="C544" s="285"/>
      <c r="D544" s="16">
        <v>40241.701388888891</v>
      </c>
      <c r="E544" s="16">
        <v>40242.667361111111</v>
      </c>
      <c r="F544" s="19" t="s">
        <v>344</v>
      </c>
      <c r="G544" s="325" t="s">
        <v>345</v>
      </c>
      <c r="H544" s="9">
        <v>50</v>
      </c>
      <c r="N544" s="8">
        <v>259</v>
      </c>
      <c r="P544" s="317">
        <v>761</v>
      </c>
      <c r="R544" s="331">
        <v>40241.701388888891</v>
      </c>
      <c r="S544" s="16">
        <v>40242.667361111111</v>
      </c>
      <c r="T544" s="17"/>
      <c r="V544" s="94">
        <v>260</v>
      </c>
      <c r="W544" s="103"/>
      <c r="X544" s="4">
        <v>40241.634722222225</v>
      </c>
      <c r="Y544" s="4">
        <v>40242.680555555555</v>
      </c>
      <c r="Z544" s="319">
        <v>3.6905000000000001</v>
      </c>
      <c r="AA544" s="319">
        <v>10.14</v>
      </c>
      <c r="AB544" s="320">
        <f t="shared" si="94"/>
        <v>318.85919999999999</v>
      </c>
      <c r="AD544" s="61">
        <f t="shared" si="95"/>
        <v>59.859199999999987</v>
      </c>
      <c r="AE544" s="9">
        <v>761</v>
      </c>
      <c r="AH544" s="42">
        <f t="shared" si="104"/>
        <v>15148.106585770185</v>
      </c>
      <c r="AJ544" s="42">
        <f t="shared" si="105"/>
        <v>6871.13607265272</v>
      </c>
      <c r="AM544" s="9">
        <v>259</v>
      </c>
      <c r="AN544" s="9">
        <f t="shared" si="96"/>
        <v>260</v>
      </c>
      <c r="AO544" s="61">
        <f t="shared" si="99"/>
        <v>318.85919999999999</v>
      </c>
      <c r="AQ544" s="61">
        <f t="shared" si="100"/>
        <v>1</v>
      </c>
      <c r="AR544" s="61">
        <f t="shared" si="101"/>
        <v>58.859199999999987</v>
      </c>
      <c r="AS544" s="89">
        <f t="shared" si="97"/>
        <v>0.96597222222044365</v>
      </c>
      <c r="AT544" s="89">
        <f t="shared" si="103"/>
        <v>1.0458333333299379</v>
      </c>
      <c r="AU544" s="89">
        <f t="shared" si="102"/>
        <v>7.9861111109494232E-2</v>
      </c>
    </row>
    <row r="545" spans="1:47" x14ac:dyDescent="0.2">
      <c r="A545" s="9" t="s">
        <v>2075</v>
      </c>
      <c r="B545" s="285">
        <f t="shared" si="98"/>
        <v>3</v>
      </c>
      <c r="C545" s="285"/>
      <c r="D545" s="16">
        <v>40242.694444444445</v>
      </c>
      <c r="E545" s="16">
        <v>40244.73333333333</v>
      </c>
      <c r="F545" s="19" t="s">
        <v>346</v>
      </c>
      <c r="G545" s="325" t="s">
        <v>347</v>
      </c>
      <c r="H545" s="9">
        <v>50</v>
      </c>
      <c r="N545" s="8">
        <v>643</v>
      </c>
      <c r="P545" s="317">
        <v>525</v>
      </c>
      <c r="R545" s="331">
        <v>40242.694444444445</v>
      </c>
      <c r="S545" s="16">
        <v>40244.73333333333</v>
      </c>
      <c r="T545" s="17"/>
      <c r="V545" s="94">
        <v>640</v>
      </c>
      <c r="W545" s="103"/>
      <c r="X545" s="4">
        <v>40242.680555555555</v>
      </c>
      <c r="Y545" s="4">
        <v>40244.786805555559</v>
      </c>
      <c r="Z545" s="319">
        <v>7.8807</v>
      </c>
      <c r="AA545" s="319">
        <v>11.821</v>
      </c>
      <c r="AB545" s="320">
        <f t="shared" si="94"/>
        <v>680.89247999999998</v>
      </c>
      <c r="AD545" s="61">
        <f t="shared" si="95"/>
        <v>37.892479999999978</v>
      </c>
      <c r="AE545" s="9">
        <v>525</v>
      </c>
      <c r="AH545" s="42">
        <f t="shared" si="104"/>
        <v>22315.806370229464</v>
      </c>
      <c r="AJ545" s="42">
        <f t="shared" si="105"/>
        <v>10122.383366701199</v>
      </c>
      <c r="AM545" s="9">
        <v>643</v>
      </c>
      <c r="AN545" s="9">
        <f t="shared" si="96"/>
        <v>640</v>
      </c>
      <c r="AO545" s="61">
        <f t="shared" si="99"/>
        <v>680.89247999999998</v>
      </c>
      <c r="AQ545" s="61">
        <f t="shared" si="100"/>
        <v>-3</v>
      </c>
      <c r="AR545" s="61">
        <f t="shared" si="101"/>
        <v>40.892479999999978</v>
      </c>
      <c r="AS545" s="89">
        <f t="shared" si="97"/>
        <v>2.038888888884685</v>
      </c>
      <c r="AT545" s="89">
        <f t="shared" si="103"/>
        <v>2.1062500000043656</v>
      </c>
      <c r="AU545" s="89">
        <f t="shared" si="102"/>
        <v>6.7361111119680572E-2</v>
      </c>
    </row>
    <row r="546" spans="1:47" x14ac:dyDescent="0.2">
      <c r="A546" s="9" t="s">
        <v>2075</v>
      </c>
      <c r="B546" s="285">
        <f t="shared" si="98"/>
        <v>3</v>
      </c>
      <c r="C546" s="285"/>
      <c r="D546" s="16">
        <v>40244.84097222222</v>
      </c>
      <c r="E546" s="16">
        <v>40246.801388888889</v>
      </c>
      <c r="F546" s="19" t="s">
        <v>348</v>
      </c>
      <c r="G546" s="325" t="s">
        <v>349</v>
      </c>
      <c r="H546" s="9">
        <v>50</v>
      </c>
      <c r="N546" s="8">
        <v>517</v>
      </c>
      <c r="P546" s="317">
        <v>434</v>
      </c>
      <c r="R546" s="331">
        <v>40244.84097222222</v>
      </c>
      <c r="S546" s="16">
        <v>40246.801388888889</v>
      </c>
      <c r="T546" s="17"/>
      <c r="V546" s="94">
        <v>520</v>
      </c>
      <c r="W546" s="103"/>
      <c r="X546" s="4">
        <v>40244.786805555559</v>
      </c>
      <c r="Y546" s="4">
        <v>40246.974305555559</v>
      </c>
      <c r="Z546" s="319">
        <v>6.7161999999999997</v>
      </c>
      <c r="AA546" s="319">
        <v>7.7828999999999997</v>
      </c>
      <c r="AB546" s="320">
        <f t="shared" si="94"/>
        <v>580.27967999999998</v>
      </c>
      <c r="AD546" s="61">
        <f t="shared" si="95"/>
        <v>63.279679999999985</v>
      </c>
      <c r="AE546" s="9">
        <v>434</v>
      </c>
      <c r="AH546" s="42">
        <f t="shared" si="104"/>
        <v>15721.784379748971</v>
      </c>
      <c r="AJ546" s="42">
        <f t="shared" si="105"/>
        <v>7131.3546129678716</v>
      </c>
      <c r="AM546" s="9">
        <v>517</v>
      </c>
      <c r="AN546" s="9">
        <f t="shared" si="96"/>
        <v>520</v>
      </c>
      <c r="AO546" s="61">
        <f t="shared" si="99"/>
        <v>580.27967999999998</v>
      </c>
      <c r="AQ546" s="61">
        <f t="shared" si="100"/>
        <v>3</v>
      </c>
      <c r="AR546" s="61">
        <f t="shared" si="101"/>
        <v>60.279679999999985</v>
      </c>
      <c r="AS546" s="89">
        <f t="shared" si="97"/>
        <v>1.9604166666686069</v>
      </c>
      <c r="AT546" s="89">
        <f t="shared" si="103"/>
        <v>2.1875</v>
      </c>
      <c r="AU546" s="89">
        <f t="shared" si="102"/>
        <v>0.22708333333139308</v>
      </c>
    </row>
    <row r="547" spans="1:47" x14ac:dyDescent="0.2">
      <c r="A547" s="9" t="s">
        <v>2075</v>
      </c>
      <c r="B547" s="285">
        <f t="shared" si="98"/>
        <v>3</v>
      </c>
      <c r="C547" s="285"/>
      <c r="D547" s="16">
        <v>40247.147222222222</v>
      </c>
      <c r="E547" s="16">
        <v>40247.431250000001</v>
      </c>
      <c r="F547" s="19" t="s">
        <v>352</v>
      </c>
      <c r="G547" s="325" t="s">
        <v>353</v>
      </c>
      <c r="H547" s="9">
        <v>50</v>
      </c>
      <c r="N547" s="8">
        <v>283</v>
      </c>
      <c r="P547" s="317">
        <v>902</v>
      </c>
      <c r="R547" s="331">
        <v>40247.147222222222</v>
      </c>
      <c r="S547" s="16">
        <v>40247.431250000001</v>
      </c>
      <c r="T547" s="17"/>
      <c r="V547" s="94">
        <v>280</v>
      </c>
      <c r="W547" s="103"/>
      <c r="X547" s="4">
        <v>40246.974305555559</v>
      </c>
      <c r="Y547" s="4">
        <v>40247.453472222223</v>
      </c>
      <c r="Z547" s="319">
        <v>4.4450000000000003</v>
      </c>
      <c r="AA547" s="319">
        <v>35.603999999999999</v>
      </c>
      <c r="AB547" s="320">
        <f t="shared" si="94"/>
        <v>384.04800000000012</v>
      </c>
      <c r="AD547" s="61">
        <f t="shared" si="95"/>
        <v>101.04800000000012</v>
      </c>
      <c r="AE547" s="9">
        <v>902</v>
      </c>
      <c r="AH547" s="42">
        <f t="shared" si="104"/>
        <v>21625.531428555561</v>
      </c>
      <c r="AJ547" s="42">
        <f t="shared" si="105"/>
        <v>9809.276707137602</v>
      </c>
      <c r="AM547" s="9">
        <v>283</v>
      </c>
      <c r="AN547" s="9">
        <f t="shared" si="96"/>
        <v>280</v>
      </c>
      <c r="AO547" s="61">
        <f t="shared" si="99"/>
        <v>384.04800000000012</v>
      </c>
      <c r="AQ547" s="61">
        <f t="shared" si="100"/>
        <v>-3</v>
      </c>
      <c r="AR547" s="61">
        <f t="shared" si="101"/>
        <v>104.04800000000012</v>
      </c>
      <c r="AS547" s="89">
        <f t="shared" si="97"/>
        <v>0.28402777777955635</v>
      </c>
      <c r="AT547" s="89">
        <f t="shared" si="103"/>
        <v>0.47916666666424135</v>
      </c>
      <c r="AU547" s="89">
        <f t="shared" si="102"/>
        <v>0.195138888884685</v>
      </c>
    </row>
    <row r="548" spans="1:47" x14ac:dyDescent="0.2">
      <c r="A548" s="9" t="s">
        <v>2075</v>
      </c>
      <c r="B548" s="285">
        <f t="shared" si="98"/>
        <v>3</v>
      </c>
      <c r="C548" s="285"/>
      <c r="D548" s="16">
        <v>40247.475694444445</v>
      </c>
      <c r="E548" s="16">
        <v>40248.211111111108</v>
      </c>
      <c r="F548" s="19" t="s">
        <v>354</v>
      </c>
      <c r="G548" s="325" t="s">
        <v>355</v>
      </c>
      <c r="H548" s="9">
        <v>50</v>
      </c>
      <c r="N548" s="8">
        <v>479</v>
      </c>
      <c r="P548" s="317">
        <v>442</v>
      </c>
      <c r="R548" s="331">
        <v>40247.475694444445</v>
      </c>
      <c r="S548" s="16">
        <v>40248.211111111108</v>
      </c>
      <c r="T548" s="17"/>
      <c r="V548" s="94">
        <v>480</v>
      </c>
      <c r="W548" s="103"/>
      <c r="X548" s="4">
        <v>40247.453472222223</v>
      </c>
      <c r="Y548" s="4">
        <v>40248.324305555558</v>
      </c>
      <c r="Z548" s="319">
        <v>6.3521000000000001</v>
      </c>
      <c r="AA548" s="319">
        <v>24.47</v>
      </c>
      <c r="AB548" s="320">
        <f t="shared" si="94"/>
        <v>548.82143999999994</v>
      </c>
      <c r="AD548" s="61">
        <f t="shared" si="95"/>
        <v>69.821439999999939</v>
      </c>
      <c r="AE548" s="9">
        <v>442</v>
      </c>
      <c r="AH548" s="42">
        <f t="shared" si="104"/>
        <v>15143.563454490295</v>
      </c>
      <c r="AJ548" s="42">
        <f t="shared" si="105"/>
        <v>6869.0753218226864</v>
      </c>
      <c r="AM548" s="9">
        <v>479</v>
      </c>
      <c r="AN548" s="9">
        <f t="shared" si="96"/>
        <v>480</v>
      </c>
      <c r="AO548" s="61">
        <f t="shared" si="99"/>
        <v>548.82143999999994</v>
      </c>
      <c r="AQ548" s="61">
        <f t="shared" si="100"/>
        <v>1</v>
      </c>
      <c r="AR548" s="61">
        <f t="shared" si="101"/>
        <v>68.821439999999939</v>
      </c>
      <c r="AS548" s="89">
        <f t="shared" si="97"/>
        <v>0.73541666666278616</v>
      </c>
      <c r="AT548" s="89">
        <f t="shared" si="103"/>
        <v>0.87083333333430346</v>
      </c>
      <c r="AU548" s="89">
        <f t="shared" si="102"/>
        <v>0.13541666667151731</v>
      </c>
    </row>
    <row r="549" spans="1:47" x14ac:dyDescent="0.2">
      <c r="A549" s="9" t="s">
        <v>2075</v>
      </c>
      <c r="B549" s="285">
        <f t="shared" si="98"/>
        <v>3</v>
      </c>
      <c r="C549" s="285"/>
      <c r="D549" s="16">
        <v>40248.4375</v>
      </c>
      <c r="E549" s="16">
        <v>40249.665277777778</v>
      </c>
      <c r="F549" s="19" t="s">
        <v>356</v>
      </c>
      <c r="G549" s="325" t="s">
        <v>357</v>
      </c>
      <c r="H549" s="9">
        <v>50</v>
      </c>
      <c r="N549" s="8">
        <v>654</v>
      </c>
      <c r="P549" s="317">
        <v>462</v>
      </c>
      <c r="R549" s="331">
        <v>40248.4375</v>
      </c>
      <c r="S549" s="16">
        <v>40249.665277777778</v>
      </c>
      <c r="T549" s="17"/>
      <c r="V549" s="94">
        <v>650</v>
      </c>
      <c r="W549" s="103"/>
      <c r="X549" s="4">
        <v>40248.324305555558</v>
      </c>
      <c r="Y549" s="4">
        <v>40249.746527777781</v>
      </c>
      <c r="Z549" s="319">
        <v>8.2521000000000004</v>
      </c>
      <c r="AA549" s="319">
        <v>18.175000000000001</v>
      </c>
      <c r="AB549" s="320">
        <f t="shared" si="94"/>
        <v>712.98144000000002</v>
      </c>
      <c r="AD549" s="61">
        <f t="shared" si="95"/>
        <v>58.981440000000021</v>
      </c>
      <c r="AE549" s="9">
        <v>462</v>
      </c>
      <c r="AH549" s="42">
        <f t="shared" si="104"/>
        <v>20563.400948905317</v>
      </c>
      <c r="AJ549" s="42">
        <f t="shared" si="105"/>
        <v>9327.4974820399675</v>
      </c>
      <c r="AM549" s="9">
        <v>654</v>
      </c>
      <c r="AN549" s="9">
        <f t="shared" si="96"/>
        <v>650</v>
      </c>
      <c r="AO549" s="61">
        <f t="shared" si="99"/>
        <v>712.98144000000002</v>
      </c>
      <c r="AQ549" s="61">
        <f t="shared" si="100"/>
        <v>-4</v>
      </c>
      <c r="AR549" s="61">
        <f t="shared" si="101"/>
        <v>62.981440000000021</v>
      </c>
      <c r="AS549" s="89">
        <f t="shared" si="97"/>
        <v>1.2277777777781012</v>
      </c>
      <c r="AT549" s="89">
        <f t="shared" si="103"/>
        <v>1.422222222223354</v>
      </c>
      <c r="AU549" s="89">
        <f t="shared" si="102"/>
        <v>0.19444444444525288</v>
      </c>
    </row>
    <row r="550" spans="1:47" x14ac:dyDescent="0.2">
      <c r="A550" s="9" t="s">
        <v>2075</v>
      </c>
      <c r="B550" s="285">
        <f t="shared" si="98"/>
        <v>3</v>
      </c>
      <c r="C550" s="285"/>
      <c r="D550" s="16">
        <v>40249.82708333333</v>
      </c>
      <c r="E550" s="16">
        <v>40251.949999999997</v>
      </c>
      <c r="F550" s="19" t="s">
        <v>358</v>
      </c>
      <c r="G550" s="325" t="s">
        <v>359</v>
      </c>
      <c r="H550" s="9">
        <v>50</v>
      </c>
      <c r="N550" s="8">
        <v>1141</v>
      </c>
      <c r="P550" s="317">
        <v>426</v>
      </c>
      <c r="R550" s="331">
        <v>40249.82708333333</v>
      </c>
      <c r="S550" s="16">
        <v>40251.949999999997</v>
      </c>
      <c r="T550" s="17"/>
      <c r="V550" s="94">
        <v>1100</v>
      </c>
      <c r="W550" s="103"/>
      <c r="X550" s="4">
        <v>40249.746527777781</v>
      </c>
      <c r="Y550" s="4">
        <v>40252.011111111111</v>
      </c>
      <c r="Z550" s="319">
        <v>13.723800000000001</v>
      </c>
      <c r="AA550" s="319">
        <v>30.535</v>
      </c>
      <c r="AB550" s="320">
        <f t="shared" si="94"/>
        <v>1185.73632</v>
      </c>
      <c r="AD550" s="61">
        <f t="shared" si="95"/>
        <v>44.736319999999978</v>
      </c>
      <c r="AE550" s="9">
        <v>426</v>
      </c>
      <c r="AH550" s="42">
        <f t="shared" si="104"/>
        <v>31533.520924974564</v>
      </c>
      <c r="AJ550" s="42">
        <f t="shared" si="105"/>
        <v>14303.511260534591</v>
      </c>
      <c r="AM550" s="9">
        <v>1141</v>
      </c>
      <c r="AN550" s="9">
        <f t="shared" si="96"/>
        <v>1100</v>
      </c>
      <c r="AO550" s="61">
        <f t="shared" si="99"/>
        <v>1185.73632</v>
      </c>
      <c r="AQ550" s="61">
        <f t="shared" si="100"/>
        <v>-41</v>
      </c>
      <c r="AR550" s="61">
        <f t="shared" si="101"/>
        <v>85.736319999999978</v>
      </c>
      <c r="AS550" s="89">
        <f t="shared" si="97"/>
        <v>2.1229166666671517</v>
      </c>
      <c r="AT550" s="89">
        <f t="shared" si="103"/>
        <v>2.2645833333299379</v>
      </c>
      <c r="AU550" s="89">
        <f t="shared" si="102"/>
        <v>0.14166666666278616</v>
      </c>
    </row>
    <row r="551" spans="1:47" x14ac:dyDescent="0.2">
      <c r="A551" s="9" t="s">
        <v>2075</v>
      </c>
      <c r="B551" s="285">
        <f t="shared" si="98"/>
        <v>3</v>
      </c>
      <c r="C551" s="285"/>
      <c r="D551" s="16">
        <v>40252.072222222225</v>
      </c>
      <c r="E551" s="16">
        <v>40255.356944444444</v>
      </c>
      <c r="F551" s="19" t="s">
        <v>360</v>
      </c>
      <c r="G551" s="325" t="s">
        <v>361</v>
      </c>
      <c r="H551" s="9">
        <v>50</v>
      </c>
      <c r="N551" s="8">
        <v>558</v>
      </c>
      <c r="P551" s="317">
        <v>402</v>
      </c>
      <c r="R551" s="331">
        <v>40252.072222222225</v>
      </c>
      <c r="S551" s="16">
        <v>40255.356944444444</v>
      </c>
      <c r="T551" s="17"/>
      <c r="V551" s="94">
        <v>560</v>
      </c>
      <c r="W551" s="103"/>
      <c r="X551" s="4">
        <v>40252.011111111111</v>
      </c>
      <c r="Y551" s="4">
        <v>40255.563194444447</v>
      </c>
      <c r="Z551" s="319">
        <v>6.9576000000000002</v>
      </c>
      <c r="AA551" s="319">
        <v>2.8</v>
      </c>
      <c r="AB551" s="320">
        <f t="shared" si="94"/>
        <v>601.13664000000006</v>
      </c>
      <c r="AD551" s="61">
        <f t="shared" si="95"/>
        <v>43.136640000000057</v>
      </c>
      <c r="AE551" s="9">
        <v>402</v>
      </c>
      <c r="AH551" s="42">
        <f t="shared" si="104"/>
        <v>15085.996269223471</v>
      </c>
      <c r="AJ551" s="42">
        <f t="shared" si="105"/>
        <v>6842.9630178823672</v>
      </c>
      <c r="AM551" s="9">
        <v>558</v>
      </c>
      <c r="AN551" s="9">
        <f t="shared" si="96"/>
        <v>560</v>
      </c>
      <c r="AO551" s="61">
        <f t="shared" si="99"/>
        <v>601.13664000000006</v>
      </c>
      <c r="AQ551" s="61">
        <f t="shared" si="100"/>
        <v>2</v>
      </c>
      <c r="AR551" s="61">
        <f t="shared" si="101"/>
        <v>41.136640000000057</v>
      </c>
      <c r="AS551" s="89">
        <f t="shared" si="97"/>
        <v>3.2847222222189885</v>
      </c>
      <c r="AT551" s="89">
        <f t="shared" si="103"/>
        <v>3.5520833333357587</v>
      </c>
      <c r="AU551" s="89">
        <f t="shared" si="102"/>
        <v>0.26736111111677019</v>
      </c>
    </row>
    <row r="552" spans="1:47" x14ac:dyDescent="0.2">
      <c r="A552" s="9" t="s">
        <v>2075</v>
      </c>
      <c r="B552" s="285">
        <f t="shared" si="98"/>
        <v>3</v>
      </c>
      <c r="C552" s="285"/>
      <c r="D552" s="16">
        <v>40255.769444444442</v>
      </c>
      <c r="E552" s="16">
        <v>40257.013888888891</v>
      </c>
      <c r="F552" s="19" t="s">
        <v>363</v>
      </c>
      <c r="G552" s="325" t="s">
        <v>364</v>
      </c>
      <c r="H552" s="9">
        <v>50</v>
      </c>
      <c r="N552" s="8">
        <v>178</v>
      </c>
      <c r="P552" s="317">
        <v>347</v>
      </c>
      <c r="R552" s="331">
        <v>40255.769444444442</v>
      </c>
      <c r="S552" s="16">
        <v>40257.013888888891</v>
      </c>
      <c r="T552" s="17"/>
      <c r="V552" s="94">
        <v>180</v>
      </c>
      <c r="W552" s="103"/>
      <c r="X552" s="4">
        <v>40255.563194444447</v>
      </c>
      <c r="Y552" s="4">
        <v>40257.131249999999</v>
      </c>
      <c r="Z552" s="319">
        <v>2.7829000000000002</v>
      </c>
      <c r="AA552" s="319">
        <v>3.48</v>
      </c>
      <c r="AB552" s="320">
        <f t="shared" si="94"/>
        <v>240.44255999999999</v>
      </c>
      <c r="AD552" s="61">
        <f t="shared" si="95"/>
        <v>62.442559999999986</v>
      </c>
      <c r="AE552" s="9">
        <v>347</v>
      </c>
      <c r="AH552" s="42">
        <f t="shared" si="104"/>
        <v>5208.5346948406004</v>
      </c>
      <c r="AJ552" s="42">
        <f t="shared" si="105"/>
        <v>2362.5758390821916</v>
      </c>
      <c r="AM552" s="9">
        <v>178</v>
      </c>
      <c r="AN552" s="9">
        <f t="shared" si="96"/>
        <v>180</v>
      </c>
      <c r="AO552" s="61">
        <f t="shared" si="99"/>
        <v>240.44255999999999</v>
      </c>
      <c r="AQ552" s="61">
        <f t="shared" si="100"/>
        <v>2</v>
      </c>
      <c r="AR552" s="61">
        <f t="shared" si="101"/>
        <v>60.442559999999986</v>
      </c>
      <c r="AS552" s="89">
        <f t="shared" si="97"/>
        <v>1.2444444444481633</v>
      </c>
      <c r="AT552" s="89">
        <f t="shared" si="103"/>
        <v>1.5680555555518367</v>
      </c>
      <c r="AU552" s="89">
        <f t="shared" si="102"/>
        <v>0.32361111110367347</v>
      </c>
    </row>
    <row r="553" spans="1:47" x14ac:dyDescent="0.2">
      <c r="A553" s="9" t="s">
        <v>2075</v>
      </c>
      <c r="B553" s="285">
        <f t="shared" si="98"/>
        <v>3</v>
      </c>
      <c r="C553" s="285"/>
      <c r="D553" s="16">
        <v>40257.249305555553</v>
      </c>
      <c r="E553" s="16">
        <v>40257.832638888889</v>
      </c>
      <c r="F553" s="19" t="s">
        <v>365</v>
      </c>
      <c r="G553" s="325" t="s">
        <v>366</v>
      </c>
      <c r="H553" s="9">
        <v>50</v>
      </c>
      <c r="N553" s="8">
        <v>174</v>
      </c>
      <c r="P553" s="317">
        <v>1840</v>
      </c>
      <c r="R553" s="331">
        <v>40257.249305555553</v>
      </c>
      <c r="S553" s="16">
        <v>40257.832638888889</v>
      </c>
      <c r="T553" s="17"/>
      <c r="V553" s="94">
        <v>170</v>
      </c>
      <c r="W553" s="103"/>
      <c r="X553" s="4">
        <v>40257.131249999999</v>
      </c>
      <c r="Y553" s="4">
        <v>40258.003472222219</v>
      </c>
      <c r="Z553" s="319">
        <v>2.6728999999999998</v>
      </c>
      <c r="AA553" s="319">
        <v>4.4946000000000002</v>
      </c>
      <c r="AB553" s="320">
        <f t="shared" si="94"/>
        <v>230.93856</v>
      </c>
      <c r="AD553" s="61">
        <f t="shared" si="95"/>
        <v>56.938559999999995</v>
      </c>
      <c r="AE553" s="9">
        <v>1840</v>
      </c>
      <c r="AH553" s="42">
        <f t="shared" si="104"/>
        <v>26527.053900446324</v>
      </c>
      <c r="AJ553" s="42">
        <f t="shared" si="105"/>
        <v>12032.592715434239</v>
      </c>
      <c r="AM553" s="9">
        <v>174</v>
      </c>
      <c r="AN553" s="9">
        <f t="shared" si="96"/>
        <v>170</v>
      </c>
      <c r="AO553" s="61">
        <f t="shared" si="99"/>
        <v>230.93856</v>
      </c>
      <c r="AQ553" s="61">
        <f t="shared" si="100"/>
        <v>-4</v>
      </c>
      <c r="AR553" s="61">
        <f t="shared" si="101"/>
        <v>60.938559999999995</v>
      </c>
      <c r="AS553" s="89">
        <f t="shared" si="97"/>
        <v>0.58333333333575865</v>
      </c>
      <c r="AT553" s="89">
        <f t="shared" si="103"/>
        <v>0.87222222222044365</v>
      </c>
      <c r="AU553" s="89">
        <f t="shared" si="102"/>
        <v>0.288888888884685</v>
      </c>
    </row>
    <row r="554" spans="1:47" x14ac:dyDescent="0.2">
      <c r="A554" s="9" t="s">
        <v>2075</v>
      </c>
      <c r="B554" s="285">
        <f t="shared" si="98"/>
        <v>3</v>
      </c>
      <c r="C554" s="285"/>
      <c r="D554" s="16">
        <v>40258.175000000003</v>
      </c>
      <c r="E554" s="16">
        <v>40262.416666666664</v>
      </c>
      <c r="F554" s="19" t="s">
        <v>367</v>
      </c>
      <c r="G554" s="325" t="s">
        <v>368</v>
      </c>
      <c r="H554" s="9">
        <v>50</v>
      </c>
      <c r="N554" s="8">
        <v>526</v>
      </c>
      <c r="P554" s="317">
        <v>402</v>
      </c>
      <c r="R554" s="331">
        <v>40258.175000000003</v>
      </c>
      <c r="S554" s="16">
        <v>40262.416666666664</v>
      </c>
      <c r="T554" s="17"/>
      <c r="V554" s="94">
        <v>530</v>
      </c>
      <c r="W554" s="103"/>
      <c r="X554" s="4">
        <v>40258.003472222219</v>
      </c>
      <c r="Y554" s="4">
        <v>40262.559027777781</v>
      </c>
      <c r="Z554" s="319">
        <v>6.5868000000000002</v>
      </c>
      <c r="AA554" s="319">
        <v>1.9438</v>
      </c>
      <c r="AB554" s="320">
        <f t="shared" si="94"/>
        <v>569.09951999999998</v>
      </c>
      <c r="AD554" s="61">
        <f t="shared" si="95"/>
        <v>43.099519999999984</v>
      </c>
      <c r="AE554" s="9">
        <v>402</v>
      </c>
      <c r="AH554" s="42">
        <f t="shared" si="104"/>
        <v>14281.999572571167</v>
      </c>
      <c r="AJ554" s="42">
        <f t="shared" si="105"/>
        <v>6478.2725086506234</v>
      </c>
      <c r="AM554" s="9">
        <v>526</v>
      </c>
      <c r="AN554" s="9">
        <f t="shared" si="96"/>
        <v>530</v>
      </c>
      <c r="AO554" s="61">
        <f t="shared" si="99"/>
        <v>569.09951999999998</v>
      </c>
      <c r="AQ554" s="61">
        <f t="shared" si="100"/>
        <v>4</v>
      </c>
      <c r="AR554" s="61">
        <f t="shared" si="101"/>
        <v>39.099519999999984</v>
      </c>
      <c r="AS554" s="89">
        <f t="shared" si="97"/>
        <v>4.241666666661331</v>
      </c>
      <c r="AT554" s="89">
        <f t="shared" si="103"/>
        <v>4.5555555555620231</v>
      </c>
      <c r="AU554" s="89">
        <f t="shared" si="102"/>
        <v>0.31388888890069211</v>
      </c>
    </row>
    <row r="555" spans="1:47" x14ac:dyDescent="0.2">
      <c r="A555" s="9" t="s">
        <v>2075</v>
      </c>
      <c r="B555" s="285">
        <f t="shared" si="98"/>
        <v>3</v>
      </c>
      <c r="C555" s="285"/>
      <c r="D555" s="16">
        <v>40262.701388888891</v>
      </c>
      <c r="E555" s="16">
        <v>40267.313888888886</v>
      </c>
      <c r="F555" s="19" t="s">
        <v>369</v>
      </c>
      <c r="G555" s="325" t="s">
        <v>370</v>
      </c>
      <c r="H555" s="9">
        <v>50</v>
      </c>
      <c r="N555" s="8">
        <v>441</v>
      </c>
      <c r="P555" s="317">
        <v>245</v>
      </c>
      <c r="R555" s="331">
        <v>40262.701388888891</v>
      </c>
      <c r="S555" s="16">
        <v>40267.313888888886</v>
      </c>
      <c r="T555" s="17"/>
      <c r="V555" s="94">
        <v>440</v>
      </c>
      <c r="W555" s="103"/>
      <c r="X555" s="4">
        <v>40262.559027777781</v>
      </c>
      <c r="Y555" s="4">
        <v>40267.476388888892</v>
      </c>
      <c r="Z555" s="319">
        <v>5.4413</v>
      </c>
      <c r="AA555" s="319">
        <v>1.21</v>
      </c>
      <c r="AB555" s="320">
        <f t="shared" si="94"/>
        <v>470.12832000000003</v>
      </c>
      <c r="AD555" s="61">
        <f t="shared" si="95"/>
        <v>29.128320000000031</v>
      </c>
      <c r="AE555" s="9">
        <v>245</v>
      </c>
      <c r="AH555" s="42">
        <f t="shared" si="104"/>
        <v>7190.4693780696916</v>
      </c>
      <c r="AJ555" s="42">
        <f t="shared" si="105"/>
        <v>3261.5755139570406</v>
      </c>
      <c r="AM555" s="9">
        <v>441</v>
      </c>
      <c r="AN555" s="9">
        <f t="shared" si="96"/>
        <v>440</v>
      </c>
      <c r="AO555" s="61">
        <f t="shared" si="99"/>
        <v>470.12832000000003</v>
      </c>
      <c r="AQ555" s="61">
        <f t="shared" si="100"/>
        <v>-1</v>
      </c>
      <c r="AR555" s="61">
        <f t="shared" si="101"/>
        <v>30.128320000000031</v>
      </c>
      <c r="AS555" s="89">
        <f t="shared" si="97"/>
        <v>4.6124999999956344</v>
      </c>
      <c r="AT555" s="89">
        <f t="shared" si="103"/>
        <v>4.9173611111109494</v>
      </c>
      <c r="AU555" s="89">
        <f t="shared" si="102"/>
        <v>0.304861111115315</v>
      </c>
    </row>
    <row r="556" spans="1:47" x14ac:dyDescent="0.2">
      <c r="A556" s="9" t="s">
        <v>2075</v>
      </c>
      <c r="B556" s="285">
        <f t="shared" si="98"/>
        <v>3</v>
      </c>
      <c r="C556" s="285"/>
      <c r="D556" s="16">
        <v>40267.63958333333</v>
      </c>
      <c r="E556" s="16">
        <v>40271.486111111109</v>
      </c>
      <c r="F556" s="19" t="s">
        <v>372</v>
      </c>
      <c r="G556" s="325" t="s">
        <v>373</v>
      </c>
      <c r="H556" s="9">
        <v>50</v>
      </c>
      <c r="N556" s="8">
        <v>421</v>
      </c>
      <c r="P556" s="317">
        <v>161</v>
      </c>
      <c r="R556" s="331">
        <v>40267.63958333333</v>
      </c>
      <c r="S556" s="16">
        <v>40271.486111111109</v>
      </c>
      <c r="T556" s="17"/>
      <c r="V556" s="94">
        <v>420</v>
      </c>
      <c r="W556" s="103"/>
      <c r="X556" s="4">
        <v>40267.476388888892</v>
      </c>
      <c r="Y556" s="4">
        <v>40271.506944444445</v>
      </c>
      <c r="Z556" s="319">
        <v>5.1664000000000003</v>
      </c>
      <c r="AA556" s="319">
        <v>8.35</v>
      </c>
      <c r="AB556" s="320">
        <f t="shared" si="94"/>
        <v>446.37696</v>
      </c>
      <c r="AD556" s="61">
        <f t="shared" si="95"/>
        <v>25.376959999999997</v>
      </c>
      <c r="AE556" s="9">
        <v>161</v>
      </c>
      <c r="AH556" s="42">
        <f t="shared" si="104"/>
        <v>4486.4454286489454</v>
      </c>
      <c r="AJ556" s="42">
        <f t="shared" si="105"/>
        <v>2035.038296583936</v>
      </c>
      <c r="AM556" s="9">
        <v>421</v>
      </c>
      <c r="AN556" s="9">
        <f t="shared" si="96"/>
        <v>420</v>
      </c>
      <c r="AO556" s="61">
        <f t="shared" si="99"/>
        <v>446.37696</v>
      </c>
      <c r="AQ556" s="61">
        <f t="shared" si="100"/>
        <v>-1</v>
      </c>
      <c r="AR556" s="61">
        <f t="shared" si="101"/>
        <v>26.376959999999997</v>
      </c>
      <c r="AS556" s="89">
        <f t="shared" si="97"/>
        <v>3.8465277777795563</v>
      </c>
      <c r="AT556" s="89">
        <f t="shared" si="103"/>
        <v>4.0305555555532919</v>
      </c>
      <c r="AU556" s="89">
        <f t="shared" si="102"/>
        <v>0.18402777777373558</v>
      </c>
    </row>
    <row r="557" spans="1:47" x14ac:dyDescent="0.2">
      <c r="A557" s="9" t="s">
        <v>2075</v>
      </c>
      <c r="B557" s="285">
        <f t="shared" si="98"/>
        <v>4</v>
      </c>
      <c r="C557" s="285"/>
      <c r="D557" s="16">
        <v>40271.52847222222</v>
      </c>
      <c r="E557" s="16">
        <v>40273.75</v>
      </c>
      <c r="F557" s="19" t="s">
        <v>374</v>
      </c>
      <c r="G557" s="325" t="s">
        <v>375</v>
      </c>
      <c r="H557" s="9">
        <v>50</v>
      </c>
      <c r="N557" s="8">
        <v>304</v>
      </c>
      <c r="P557" s="317">
        <v>205</v>
      </c>
      <c r="R557" s="331">
        <v>40271.52847222222</v>
      </c>
      <c r="S557" s="16">
        <v>40273.75</v>
      </c>
      <c r="T557" s="17"/>
      <c r="V557" s="94">
        <v>300</v>
      </c>
      <c r="W557" s="103"/>
      <c r="X557" s="4">
        <v>40271.506944444445</v>
      </c>
      <c r="Y557" s="4">
        <v>40273.834722222222</v>
      </c>
      <c r="Z557" s="319">
        <v>3.8807999999999998</v>
      </c>
      <c r="AA557" s="319">
        <v>10.14</v>
      </c>
      <c r="AB557" s="320">
        <f t="shared" si="94"/>
        <v>335.30111999999997</v>
      </c>
      <c r="AD557" s="61">
        <f t="shared" si="95"/>
        <v>31.301119999999969</v>
      </c>
      <c r="AE557" s="9">
        <v>205</v>
      </c>
      <c r="AH557" s="42">
        <f t="shared" si="104"/>
        <v>4291.0503307055114</v>
      </c>
      <c r="AJ557" s="42">
        <f t="shared" si="105"/>
        <v>1946.4076615737597</v>
      </c>
      <c r="AM557" s="9">
        <v>304</v>
      </c>
      <c r="AN557" s="9">
        <f t="shared" si="96"/>
        <v>300</v>
      </c>
      <c r="AO557" s="61">
        <f t="shared" si="99"/>
        <v>335.30111999999997</v>
      </c>
      <c r="AQ557" s="61">
        <f t="shared" si="100"/>
        <v>-4</v>
      </c>
      <c r="AR557" s="61">
        <f t="shared" si="101"/>
        <v>35.301119999999969</v>
      </c>
      <c r="AS557" s="89">
        <f t="shared" si="97"/>
        <v>2.2215277777795563</v>
      </c>
      <c r="AT557" s="89">
        <f t="shared" si="103"/>
        <v>2.327777777776646</v>
      </c>
      <c r="AU557" s="89">
        <f t="shared" si="102"/>
        <v>0.10624999999708962</v>
      </c>
    </row>
    <row r="558" spans="1:47" x14ac:dyDescent="0.2">
      <c r="A558" s="9" t="s">
        <v>2075</v>
      </c>
      <c r="B558" s="285">
        <f t="shared" si="98"/>
        <v>4</v>
      </c>
      <c r="C558" s="285"/>
      <c r="D558" s="16">
        <v>40273.920138888891</v>
      </c>
      <c r="E558" s="16">
        <v>40274.560416666667</v>
      </c>
      <c r="F558" s="19" t="s">
        <v>376</v>
      </c>
      <c r="G558" s="325" t="s">
        <v>377</v>
      </c>
      <c r="H558" s="9">
        <v>50</v>
      </c>
      <c r="N558" s="8">
        <v>2046</v>
      </c>
      <c r="P558" s="317">
        <v>136</v>
      </c>
      <c r="R558" s="331">
        <v>40273.920138888891</v>
      </c>
      <c r="S558" s="16">
        <v>40274.560416666667</v>
      </c>
      <c r="T558" s="17"/>
      <c r="V558" s="94">
        <v>2000</v>
      </c>
      <c r="W558" s="103"/>
      <c r="X558" s="4">
        <v>40273.834722222222</v>
      </c>
      <c r="Y558" s="4">
        <v>40274.620833333334</v>
      </c>
      <c r="Z558" s="319">
        <v>25.098099999999999</v>
      </c>
      <c r="AA558" s="319">
        <v>152.13</v>
      </c>
      <c r="AB558" s="320">
        <f t="shared" si="94"/>
        <v>2168.4758400000001</v>
      </c>
      <c r="AD558" s="61">
        <f t="shared" si="95"/>
        <v>122.47584000000006</v>
      </c>
      <c r="AE558" s="9">
        <v>136</v>
      </c>
      <c r="AH558" s="42">
        <f t="shared" si="104"/>
        <v>18410.612598723521</v>
      </c>
      <c r="AJ558" s="42">
        <f t="shared" si="105"/>
        <v>8350.9990922269444</v>
      </c>
      <c r="AM558" s="9">
        <v>2046</v>
      </c>
      <c r="AN558" s="9">
        <f t="shared" si="96"/>
        <v>2000</v>
      </c>
      <c r="AO558" s="61">
        <f t="shared" si="99"/>
        <v>2168.4758400000001</v>
      </c>
      <c r="AQ558" s="61">
        <f t="shared" si="100"/>
        <v>-46</v>
      </c>
      <c r="AR558" s="61">
        <f t="shared" si="101"/>
        <v>168.47584000000006</v>
      </c>
      <c r="AS558" s="89">
        <f t="shared" si="97"/>
        <v>0.64027777777664596</v>
      </c>
      <c r="AT558" s="89">
        <f t="shared" si="103"/>
        <v>0.78611111111240461</v>
      </c>
      <c r="AU558" s="89">
        <f t="shared" si="102"/>
        <v>0.14583333333575865</v>
      </c>
    </row>
    <row r="559" spans="1:47" x14ac:dyDescent="0.2">
      <c r="A559" s="9" t="s">
        <v>2075</v>
      </c>
      <c r="B559" s="285">
        <f t="shared" si="98"/>
        <v>4</v>
      </c>
      <c r="C559" s="285"/>
      <c r="D559" s="16">
        <v>40274.681944444441</v>
      </c>
      <c r="E559" s="16">
        <v>40275.38958333333</v>
      </c>
      <c r="F559" s="19" t="s">
        <v>378</v>
      </c>
      <c r="G559" s="325" t="s">
        <v>379</v>
      </c>
      <c r="H559" s="9">
        <v>50</v>
      </c>
      <c r="N559" s="8">
        <v>327</v>
      </c>
      <c r="P559" s="317">
        <v>148</v>
      </c>
      <c r="R559" s="331">
        <v>40274.681944444441</v>
      </c>
      <c r="S559" s="16">
        <v>40275.38958333333</v>
      </c>
      <c r="T559" s="17"/>
      <c r="V559" s="94">
        <v>330</v>
      </c>
      <c r="W559" s="103"/>
      <c r="X559" s="4">
        <v>40274.620833333334</v>
      </c>
      <c r="Y559" s="4">
        <v>40275.524305555555</v>
      </c>
      <c r="Z559" s="319">
        <v>5.0303000000000004</v>
      </c>
      <c r="AA559" s="319">
        <v>15.657</v>
      </c>
      <c r="AB559" s="320">
        <f t="shared" si="94"/>
        <v>434.61792000000003</v>
      </c>
      <c r="AD559" s="61">
        <f t="shared" si="95"/>
        <v>107.61792000000003</v>
      </c>
      <c r="AE559" s="9">
        <v>148</v>
      </c>
      <c r="AH559" s="42">
        <f t="shared" si="104"/>
        <v>4015.5412145661371</v>
      </c>
      <c r="AJ559" s="42">
        <f t="shared" si="105"/>
        <v>1821.437546296896</v>
      </c>
      <c r="AM559" s="9">
        <v>327</v>
      </c>
      <c r="AN559" s="9">
        <f t="shared" si="96"/>
        <v>330</v>
      </c>
      <c r="AO559" s="61">
        <f t="shared" si="99"/>
        <v>434.61792000000003</v>
      </c>
      <c r="AQ559" s="61">
        <f t="shared" si="100"/>
        <v>3</v>
      </c>
      <c r="AR559" s="61">
        <f t="shared" si="101"/>
        <v>104.61792000000003</v>
      </c>
      <c r="AS559" s="89">
        <f t="shared" si="97"/>
        <v>0.70763888888905058</v>
      </c>
      <c r="AT559" s="89">
        <f t="shared" si="103"/>
        <v>0.90347222222044365</v>
      </c>
      <c r="AU559" s="89">
        <f t="shared" si="102"/>
        <v>0.19583333333139308</v>
      </c>
    </row>
    <row r="560" spans="1:47" x14ac:dyDescent="0.2">
      <c r="A560" s="9" t="s">
        <v>2075</v>
      </c>
      <c r="B560" s="285">
        <f t="shared" si="98"/>
        <v>4</v>
      </c>
      <c r="C560" s="285"/>
      <c r="D560" s="16">
        <v>40275.65902777778</v>
      </c>
      <c r="E560" s="16">
        <v>40276.568055555559</v>
      </c>
      <c r="F560" s="19" t="s">
        <v>380</v>
      </c>
      <c r="G560" s="325" t="s">
        <v>381</v>
      </c>
      <c r="H560" s="9">
        <v>50</v>
      </c>
      <c r="N560" s="8">
        <v>1094</v>
      </c>
      <c r="P560" s="317">
        <v>123</v>
      </c>
      <c r="R560" s="331">
        <v>40275.65902777778</v>
      </c>
      <c r="S560" s="16">
        <v>40276.568055555559</v>
      </c>
      <c r="T560" s="17"/>
      <c r="V560" s="94">
        <v>1100</v>
      </c>
      <c r="W560" s="103"/>
      <c r="X560" s="4">
        <v>40275.524305555555</v>
      </c>
      <c r="Y560" s="4">
        <v>40276.703472222223</v>
      </c>
      <c r="Z560" s="319">
        <v>14.180999999999999</v>
      </c>
      <c r="AA560" s="319">
        <v>43.423999999999999</v>
      </c>
      <c r="AB560" s="320">
        <f t="shared" si="94"/>
        <v>1225.2384</v>
      </c>
      <c r="AD560" s="61">
        <f t="shared" si="95"/>
        <v>131.23839999999996</v>
      </c>
      <c r="AE560" s="9">
        <v>123</v>
      </c>
      <c r="AH560" s="42">
        <f t="shared" si="104"/>
        <v>9408.0681415792897</v>
      </c>
      <c r="AJ560" s="42">
        <f t="shared" si="105"/>
        <v>4267.4717144059196</v>
      </c>
      <c r="AM560" s="9">
        <v>1094</v>
      </c>
      <c r="AN560" s="9">
        <f t="shared" si="96"/>
        <v>1100</v>
      </c>
      <c r="AO560" s="61">
        <f t="shared" si="99"/>
        <v>1225.2384</v>
      </c>
      <c r="AQ560" s="61">
        <f t="shared" si="100"/>
        <v>6</v>
      </c>
      <c r="AR560" s="61">
        <f t="shared" si="101"/>
        <v>125.23839999999996</v>
      </c>
      <c r="AS560" s="89">
        <f t="shared" si="97"/>
        <v>0.90902777777955635</v>
      </c>
      <c r="AT560" s="89">
        <f t="shared" si="103"/>
        <v>1.1791666666686069</v>
      </c>
      <c r="AU560" s="89">
        <f t="shared" si="102"/>
        <v>0.27013888888905058</v>
      </c>
    </row>
    <row r="561" spans="1:47" x14ac:dyDescent="0.2">
      <c r="A561" s="9" t="s">
        <v>2075</v>
      </c>
      <c r="B561" s="285">
        <f t="shared" si="98"/>
        <v>4</v>
      </c>
      <c r="C561" s="285"/>
      <c r="D561" s="16">
        <v>40276.839583333334</v>
      </c>
      <c r="E561" s="16">
        <v>40280.929861111108</v>
      </c>
      <c r="F561" s="19" t="s">
        <v>386</v>
      </c>
      <c r="G561" s="325" t="s">
        <v>387</v>
      </c>
      <c r="H561" s="9">
        <v>50</v>
      </c>
      <c r="N561" s="8">
        <v>785</v>
      </c>
      <c r="P561" s="317">
        <v>161</v>
      </c>
      <c r="R561" s="331">
        <v>40276.839583333334</v>
      </c>
      <c r="S561" s="16">
        <v>40280.929861111108</v>
      </c>
      <c r="T561" s="17"/>
      <c r="V561" s="94">
        <v>780</v>
      </c>
      <c r="W561" s="103"/>
      <c r="X561" s="4">
        <v>40276.703472222223</v>
      </c>
      <c r="Y561" s="4">
        <v>40281.31527777778</v>
      </c>
      <c r="Z561" s="319">
        <v>10.3453</v>
      </c>
      <c r="AA561" s="319">
        <v>4.9444999999999997</v>
      </c>
      <c r="AB561" s="320">
        <f t="shared" si="94"/>
        <v>893.83391999999992</v>
      </c>
      <c r="AD561" s="61">
        <f t="shared" si="95"/>
        <v>108.83391999999992</v>
      </c>
      <c r="AE561" s="9">
        <v>161</v>
      </c>
      <c r="AH561" s="42">
        <f t="shared" si="104"/>
        <v>8983.745721005329</v>
      </c>
      <c r="AJ561" s="42">
        <f t="shared" si="105"/>
        <v>4075.0003270458715</v>
      </c>
      <c r="AM561" s="9">
        <v>785</v>
      </c>
      <c r="AN561" s="9">
        <f t="shared" si="96"/>
        <v>780</v>
      </c>
      <c r="AO561" s="61">
        <f t="shared" si="99"/>
        <v>893.83391999999992</v>
      </c>
      <c r="AQ561" s="61">
        <f t="shared" si="100"/>
        <v>-5</v>
      </c>
      <c r="AR561" s="61">
        <f t="shared" si="101"/>
        <v>113.83391999999992</v>
      </c>
      <c r="AS561" s="89">
        <f t="shared" si="97"/>
        <v>4.0902777777737356</v>
      </c>
      <c r="AT561" s="89">
        <f t="shared" si="103"/>
        <v>4.6118055555562023</v>
      </c>
      <c r="AU561" s="89">
        <f t="shared" si="102"/>
        <v>0.52152777778246673</v>
      </c>
    </row>
    <row r="562" spans="1:47" x14ac:dyDescent="0.2">
      <c r="A562" s="9" t="s">
        <v>2075</v>
      </c>
      <c r="B562" s="285">
        <f t="shared" si="98"/>
        <v>4</v>
      </c>
      <c r="C562" s="285"/>
      <c r="D562" s="16">
        <v>40281.700694444444</v>
      </c>
      <c r="E562" s="16">
        <v>40289.680555555555</v>
      </c>
      <c r="F562" s="19" t="s">
        <v>389</v>
      </c>
      <c r="G562" s="325" t="s">
        <v>390</v>
      </c>
      <c r="H562" s="9">
        <v>50</v>
      </c>
      <c r="N562" s="8">
        <v>948</v>
      </c>
      <c r="P562" s="317">
        <v>101</v>
      </c>
      <c r="R562" s="331">
        <v>40281.700694444444</v>
      </c>
      <c r="S562" s="16">
        <v>40289.680555555555</v>
      </c>
      <c r="T562" s="17"/>
      <c r="V562" s="94">
        <v>950</v>
      </c>
      <c r="W562" s="103"/>
      <c r="X562" s="4">
        <v>40281.31527777778</v>
      </c>
      <c r="Y562" s="4">
        <v>40289.73541666667</v>
      </c>
      <c r="Z562" s="319">
        <v>11.6553</v>
      </c>
      <c r="AA562" s="319">
        <v>1.5994999999999999</v>
      </c>
      <c r="AB562" s="320">
        <f t="shared" si="94"/>
        <v>1007.01792</v>
      </c>
      <c r="AD562" s="61">
        <f t="shared" si="95"/>
        <v>59.017920000000004</v>
      </c>
      <c r="AE562" s="9">
        <v>101</v>
      </c>
      <c r="AH562" s="42">
        <f t="shared" si="104"/>
        <v>6349.4091875281765</v>
      </c>
      <c r="AJ562" s="42">
        <f t="shared" si="105"/>
        <v>2880.073114183152</v>
      </c>
      <c r="AM562" s="9">
        <v>948</v>
      </c>
      <c r="AN562" s="9">
        <f t="shared" si="96"/>
        <v>950</v>
      </c>
      <c r="AO562" s="61">
        <f t="shared" si="99"/>
        <v>1007.01792</v>
      </c>
      <c r="AQ562" s="61">
        <f t="shared" si="100"/>
        <v>2</v>
      </c>
      <c r="AR562" s="61">
        <f t="shared" si="101"/>
        <v>57.017920000000004</v>
      </c>
      <c r="AS562" s="89">
        <f t="shared" si="97"/>
        <v>7.9798611111109494</v>
      </c>
      <c r="AT562" s="89">
        <f t="shared" si="103"/>
        <v>8.4201388888905058</v>
      </c>
      <c r="AU562" s="89">
        <f t="shared" si="102"/>
        <v>0.44027777777955635</v>
      </c>
    </row>
    <row r="563" spans="1:47" x14ac:dyDescent="0.2">
      <c r="A563" s="9" t="s">
        <v>2075</v>
      </c>
      <c r="B563" s="285">
        <f t="shared" si="98"/>
        <v>4</v>
      </c>
      <c r="C563" s="285"/>
      <c r="D563" s="16">
        <v>40289.790277777778</v>
      </c>
      <c r="E563" s="16">
        <v>40292.203472222223</v>
      </c>
      <c r="F563" s="19" t="s">
        <v>391</v>
      </c>
      <c r="G563" s="325" t="s">
        <v>392</v>
      </c>
      <c r="H563" s="9">
        <v>50</v>
      </c>
      <c r="N563" s="8">
        <v>261</v>
      </c>
      <c r="P563" s="317">
        <v>77.599999999999994</v>
      </c>
      <c r="R563" s="331">
        <v>40289.790277777778</v>
      </c>
      <c r="S563" s="16">
        <v>40292.203472222223</v>
      </c>
      <c r="T563" s="17"/>
      <c r="V563" s="94">
        <v>260</v>
      </c>
      <c r="W563" s="103"/>
      <c r="X563" s="4">
        <v>40289.73541666667</v>
      </c>
      <c r="Y563" s="4">
        <v>40292.290972222225</v>
      </c>
      <c r="Z563" s="319">
        <v>3.2254</v>
      </c>
      <c r="AA563" s="319">
        <v>1.681</v>
      </c>
      <c r="AB563" s="320">
        <f t="shared" si="94"/>
        <v>278.67455999999999</v>
      </c>
      <c r="AD563" s="61">
        <f t="shared" si="95"/>
        <v>17.674559999999985</v>
      </c>
      <c r="AE563" s="9">
        <v>77.599999999999994</v>
      </c>
      <c r="AH563" s="42">
        <f t="shared" si="104"/>
        <v>1350.0000628040311</v>
      </c>
      <c r="AJ563" s="42">
        <f t="shared" si="105"/>
        <v>612.35601143247345</v>
      </c>
      <c r="AM563" s="9">
        <v>261</v>
      </c>
      <c r="AN563" s="9">
        <f t="shared" si="96"/>
        <v>260</v>
      </c>
      <c r="AO563" s="61">
        <f t="shared" si="99"/>
        <v>278.67455999999999</v>
      </c>
      <c r="AQ563" s="61">
        <f t="shared" si="100"/>
        <v>-1</v>
      </c>
      <c r="AR563" s="61">
        <f t="shared" si="101"/>
        <v>18.674559999999985</v>
      </c>
      <c r="AS563" s="89">
        <f t="shared" si="97"/>
        <v>2.4131944444452529</v>
      </c>
      <c r="AT563" s="89">
        <f t="shared" si="103"/>
        <v>2.5555555555547471</v>
      </c>
      <c r="AU563" s="89">
        <f t="shared" si="102"/>
        <v>0.14236111110949423</v>
      </c>
    </row>
    <row r="564" spans="1:47" x14ac:dyDescent="0.2">
      <c r="A564" s="9" t="s">
        <v>2075</v>
      </c>
      <c r="B564" s="285">
        <f t="shared" si="98"/>
        <v>4</v>
      </c>
      <c r="C564" s="285"/>
      <c r="D564" s="16">
        <v>40292.379166666666</v>
      </c>
      <c r="E564" s="16">
        <v>40294.993750000001</v>
      </c>
      <c r="F564" s="19" t="s">
        <v>393</v>
      </c>
      <c r="G564" s="325" t="s">
        <v>394</v>
      </c>
      <c r="H564" s="9">
        <v>50</v>
      </c>
      <c r="N564" s="8">
        <v>1966</v>
      </c>
      <c r="P564" s="317">
        <v>112</v>
      </c>
      <c r="R564" s="331">
        <v>40292.379166666666</v>
      </c>
      <c r="S564" s="16">
        <v>40294.993750000001</v>
      </c>
      <c r="T564" s="17"/>
      <c r="V564" s="94">
        <v>2000</v>
      </c>
      <c r="W564" s="103"/>
      <c r="X564" s="4">
        <v>40292.290972222225</v>
      </c>
      <c r="Y564" s="4">
        <v>40295.257638888892</v>
      </c>
      <c r="Z564" s="319">
        <v>23.328099999999999</v>
      </c>
      <c r="AA564" s="319">
        <v>118.81</v>
      </c>
      <c r="AB564" s="320">
        <f t="shared" si="94"/>
        <v>2015.54784</v>
      </c>
      <c r="AD564" s="61">
        <f t="shared" si="95"/>
        <v>49.547839999999951</v>
      </c>
      <c r="AE564" s="9">
        <v>112</v>
      </c>
      <c r="AH564" s="42">
        <f t="shared" si="104"/>
        <v>14092.429693412345</v>
      </c>
      <c r="AJ564" s="42">
        <f t="shared" si="105"/>
        <v>6392.2841755476484</v>
      </c>
      <c r="AM564" s="9">
        <v>1966</v>
      </c>
      <c r="AN564" s="9">
        <f t="shared" si="96"/>
        <v>2000</v>
      </c>
      <c r="AO564" s="61">
        <f t="shared" si="99"/>
        <v>2015.54784</v>
      </c>
      <c r="AQ564" s="61">
        <f t="shared" si="100"/>
        <v>34</v>
      </c>
      <c r="AR564" s="61">
        <f t="shared" si="101"/>
        <v>15.547839999999951</v>
      </c>
      <c r="AS564" s="89">
        <f t="shared" si="97"/>
        <v>2.6145833333357587</v>
      </c>
      <c r="AT564" s="89">
        <f t="shared" si="103"/>
        <v>2.9666666666671517</v>
      </c>
      <c r="AU564" s="89">
        <f t="shared" si="102"/>
        <v>0.35208333333139308</v>
      </c>
    </row>
    <row r="565" spans="1:47" x14ac:dyDescent="0.2">
      <c r="A565" s="9" t="s">
        <v>2075</v>
      </c>
      <c r="B565" s="285">
        <f t="shared" si="98"/>
        <v>4</v>
      </c>
      <c r="C565" s="285"/>
      <c r="D565" s="16">
        <v>40295.522222222222</v>
      </c>
      <c r="E565" s="16">
        <v>40298.743055555555</v>
      </c>
      <c r="F565" s="19" t="s">
        <v>396</v>
      </c>
      <c r="G565" s="325" t="s">
        <v>397</v>
      </c>
      <c r="H565" s="9">
        <v>50</v>
      </c>
      <c r="N565" s="8">
        <v>358</v>
      </c>
      <c r="P565" s="317">
        <v>111</v>
      </c>
      <c r="R565" s="331">
        <v>40295.522222222222</v>
      </c>
      <c r="S565" s="16">
        <v>40298.743055555555</v>
      </c>
      <c r="T565" s="17"/>
      <c r="V565" s="94">
        <v>360</v>
      </c>
      <c r="W565" s="103"/>
      <c r="X565" s="4">
        <v>40295.257638888892</v>
      </c>
      <c r="Y565" s="4">
        <v>40298.814583333333</v>
      </c>
      <c r="Z565" s="319">
        <v>4.6380999999999997</v>
      </c>
      <c r="AA565" s="319">
        <v>1.5994999999999999</v>
      </c>
      <c r="AB565" s="320">
        <f t="shared" si="94"/>
        <v>400.73183999999998</v>
      </c>
      <c r="AD565" s="61">
        <f t="shared" si="95"/>
        <v>42.731839999999977</v>
      </c>
      <c r="AE565" s="9">
        <v>111</v>
      </c>
      <c r="AH565" s="42">
        <f t="shared" si="104"/>
        <v>2776.8445779495059</v>
      </c>
      <c r="AJ565" s="42">
        <f t="shared" si="105"/>
        <v>1259.568437788944</v>
      </c>
      <c r="AM565" s="9">
        <v>358</v>
      </c>
      <c r="AN565" s="9">
        <f t="shared" si="96"/>
        <v>360</v>
      </c>
      <c r="AO565" s="61">
        <f t="shared" si="99"/>
        <v>400.73183999999998</v>
      </c>
      <c r="AQ565" s="61">
        <f t="shared" si="100"/>
        <v>2</v>
      </c>
      <c r="AR565" s="61">
        <f t="shared" si="101"/>
        <v>40.731839999999977</v>
      </c>
      <c r="AS565" s="89">
        <f t="shared" si="97"/>
        <v>3.2208333333328483</v>
      </c>
      <c r="AT565" s="89">
        <f t="shared" si="103"/>
        <v>3.5569444444408873</v>
      </c>
      <c r="AU565" s="89">
        <f t="shared" si="102"/>
        <v>0.33611111110803904</v>
      </c>
    </row>
    <row r="566" spans="1:47" x14ac:dyDescent="0.2">
      <c r="A566" s="9" t="s">
        <v>2075</v>
      </c>
      <c r="B566" s="285">
        <f t="shared" si="98"/>
        <v>4</v>
      </c>
      <c r="C566" s="285"/>
      <c r="D566" s="16">
        <v>40298.886111111111</v>
      </c>
      <c r="E566" s="16">
        <v>40301.040277777778</v>
      </c>
      <c r="F566" s="19" t="s">
        <v>398</v>
      </c>
      <c r="G566" s="325" t="s">
        <v>399</v>
      </c>
      <c r="H566" s="9">
        <v>50</v>
      </c>
      <c r="N566" s="8">
        <v>402</v>
      </c>
      <c r="P566" s="317">
        <v>157</v>
      </c>
      <c r="R566" s="331">
        <v>40298.886111111111</v>
      </c>
      <c r="S566" s="16">
        <v>40301.040277777778</v>
      </c>
      <c r="T566" s="17"/>
      <c r="V566" s="94">
        <v>400</v>
      </c>
      <c r="W566" s="103"/>
      <c r="X566" s="4">
        <v>40298.814583333333</v>
      </c>
      <c r="Y566" s="4">
        <v>40301.243750000001</v>
      </c>
      <c r="Z566" s="319">
        <v>5.1219000000000001</v>
      </c>
      <c r="AA566" s="319">
        <v>10.14</v>
      </c>
      <c r="AB566" s="320">
        <f t="shared" si="94"/>
        <v>442.53216000000003</v>
      </c>
      <c r="AD566" s="61">
        <f t="shared" si="95"/>
        <v>40.532160000000033</v>
      </c>
      <c r="AE566" s="9">
        <v>157</v>
      </c>
      <c r="AH566" s="42">
        <f t="shared" ref="AH566:AH597" si="106">AE566*AB566*0.0022046*28.31685</f>
        <v>4337.2977135063529</v>
      </c>
      <c r="AJ566" s="42">
        <f t="shared" ref="AJ566:AJ597" si="107">AE566*AB566*28.31685/1000</f>
        <v>1967.3853367986721</v>
      </c>
      <c r="AM566" s="9">
        <v>402</v>
      </c>
      <c r="AN566" s="9">
        <f t="shared" si="96"/>
        <v>400</v>
      </c>
      <c r="AO566" s="61">
        <f t="shared" si="99"/>
        <v>442.53216000000003</v>
      </c>
      <c r="AQ566" s="61">
        <f t="shared" si="100"/>
        <v>-2</v>
      </c>
      <c r="AR566" s="61">
        <f t="shared" si="101"/>
        <v>42.532160000000033</v>
      </c>
      <c r="AS566" s="89">
        <f t="shared" si="97"/>
        <v>2.1541666666671517</v>
      </c>
      <c r="AT566" s="89">
        <f t="shared" si="103"/>
        <v>2.4291666666686069</v>
      </c>
      <c r="AU566" s="89">
        <f t="shared" si="102"/>
        <v>0.27500000000145519</v>
      </c>
    </row>
    <row r="567" spans="1:47" x14ac:dyDescent="0.2">
      <c r="A567" s="9" t="s">
        <v>2075</v>
      </c>
      <c r="B567" s="285">
        <f t="shared" si="98"/>
        <v>5</v>
      </c>
      <c r="C567" s="285"/>
      <c r="D567" s="16">
        <v>40301.447222222225</v>
      </c>
      <c r="E567" s="16">
        <v>40304.207638888889</v>
      </c>
      <c r="F567" s="19" t="s">
        <v>400</v>
      </c>
      <c r="G567" s="325" t="s">
        <v>401</v>
      </c>
      <c r="H567" s="9">
        <v>50</v>
      </c>
      <c r="N567" s="8">
        <v>204</v>
      </c>
      <c r="P567" s="317">
        <v>138</v>
      </c>
      <c r="R567" s="331">
        <v>40301.447222222225</v>
      </c>
      <c r="S567" s="16">
        <v>40304.207638888889</v>
      </c>
      <c r="T567" s="17"/>
      <c r="V567" s="94">
        <v>200</v>
      </c>
      <c r="W567" s="103"/>
      <c r="X567" s="4">
        <v>40301.243750000001</v>
      </c>
      <c r="Y567" s="4">
        <v>40304.368750000001</v>
      </c>
      <c r="Z567" s="319">
        <v>2.9830000000000001</v>
      </c>
      <c r="AA567" s="319">
        <v>1.4391</v>
      </c>
      <c r="AB567" s="320">
        <f t="shared" si="94"/>
        <v>257.7312</v>
      </c>
      <c r="AD567" s="61">
        <f t="shared" si="95"/>
        <v>53.731200000000001</v>
      </c>
      <c r="AE567" s="9">
        <v>138</v>
      </c>
      <c r="AH567" s="42">
        <f t="shared" si="106"/>
        <v>2220.3468644084528</v>
      </c>
      <c r="AJ567" s="42">
        <f t="shared" si="107"/>
        <v>1007.14273083936</v>
      </c>
      <c r="AM567" s="9">
        <v>204</v>
      </c>
      <c r="AN567" s="9">
        <f t="shared" si="96"/>
        <v>200</v>
      </c>
      <c r="AO567" s="61">
        <f t="shared" si="99"/>
        <v>257.7312</v>
      </c>
      <c r="AQ567" s="61">
        <f t="shared" si="100"/>
        <v>-4</v>
      </c>
      <c r="AR567" s="61">
        <f t="shared" si="101"/>
        <v>57.731200000000001</v>
      </c>
      <c r="AS567" s="89">
        <f t="shared" si="97"/>
        <v>2.7604166666642413</v>
      </c>
      <c r="AT567" s="89">
        <f t="shared" si="103"/>
        <v>3.125</v>
      </c>
      <c r="AU567" s="89">
        <f t="shared" si="102"/>
        <v>0.36458333333575865</v>
      </c>
    </row>
    <row r="568" spans="1:47" x14ac:dyDescent="0.2">
      <c r="A568" s="9" t="s">
        <v>2075</v>
      </c>
      <c r="B568" s="285">
        <f t="shared" si="98"/>
        <v>5</v>
      </c>
      <c r="C568" s="285"/>
      <c r="D568" s="16">
        <v>40304.529861111114</v>
      </c>
      <c r="E568" s="16">
        <v>40306.27847222222</v>
      </c>
      <c r="F568" s="19" t="s">
        <v>402</v>
      </c>
      <c r="G568" s="325" t="s">
        <v>403</v>
      </c>
      <c r="H568" s="9">
        <v>50</v>
      </c>
      <c r="N568" s="8">
        <v>1046</v>
      </c>
      <c r="P568" s="317">
        <v>72.7</v>
      </c>
      <c r="R568" s="331">
        <v>40304.529861111114</v>
      </c>
      <c r="S568" s="16">
        <v>40306.27847222222</v>
      </c>
      <c r="T568" s="17"/>
      <c r="V568" s="94">
        <v>1000</v>
      </c>
      <c r="W568" s="103"/>
      <c r="X568" s="4">
        <v>40304.368750000001</v>
      </c>
      <c r="Y568" s="4">
        <v>40306.4375</v>
      </c>
      <c r="Z568" s="319">
        <v>12.521000000000001</v>
      </c>
      <c r="AA568" s="319">
        <v>50</v>
      </c>
      <c r="AB568" s="320">
        <f t="shared" si="94"/>
        <v>1081.8144</v>
      </c>
      <c r="AD568" s="61">
        <f t="shared" si="95"/>
        <v>35.814399999999978</v>
      </c>
      <c r="AE568" s="9">
        <v>72.7</v>
      </c>
      <c r="AH568" s="42">
        <f t="shared" si="106"/>
        <v>4909.7786407737422</v>
      </c>
      <c r="AJ568" s="42">
        <f t="shared" si="107"/>
        <v>2227.0609819349279</v>
      </c>
      <c r="AM568" s="9">
        <v>1046</v>
      </c>
      <c r="AN568" s="9">
        <f t="shared" si="96"/>
        <v>1000</v>
      </c>
      <c r="AO568" s="61">
        <f t="shared" si="99"/>
        <v>1081.8144</v>
      </c>
      <c r="AQ568" s="61">
        <f t="shared" si="100"/>
        <v>-46</v>
      </c>
      <c r="AR568" s="61">
        <f t="shared" si="101"/>
        <v>81.814399999999978</v>
      </c>
      <c r="AS568" s="89">
        <f t="shared" si="97"/>
        <v>1.7486111111065838</v>
      </c>
      <c r="AT568" s="89">
        <f t="shared" si="103"/>
        <v>2.0687499999985448</v>
      </c>
      <c r="AU568" s="89">
        <f t="shared" si="102"/>
        <v>0.32013888889196096</v>
      </c>
    </row>
    <row r="569" spans="1:47" x14ac:dyDescent="0.2">
      <c r="A569" s="9" t="s">
        <v>2075</v>
      </c>
      <c r="B569" s="285">
        <f t="shared" si="98"/>
        <v>5</v>
      </c>
      <c r="C569" s="285"/>
      <c r="D569" s="16">
        <v>40306.597222222219</v>
      </c>
      <c r="E569" s="16">
        <v>40307.965277777781</v>
      </c>
      <c r="F569" s="19" t="s">
        <v>404</v>
      </c>
      <c r="G569" s="325" t="s">
        <v>405</v>
      </c>
      <c r="H569" s="9">
        <v>50</v>
      </c>
      <c r="N569" s="8">
        <v>135</v>
      </c>
      <c r="P569" s="317">
        <v>117</v>
      </c>
      <c r="R569" s="331">
        <v>40306.597222222219</v>
      </c>
      <c r="S569" s="16">
        <v>40307.965277777781</v>
      </c>
      <c r="T569" s="17"/>
      <c r="V569" s="94">
        <v>140</v>
      </c>
      <c r="W569" s="103"/>
      <c r="X569" s="4">
        <v>40306.4375</v>
      </c>
      <c r="Y569" s="4">
        <v>40308.240972222222</v>
      </c>
      <c r="Z569" s="319">
        <v>2.0710000000000002</v>
      </c>
      <c r="AA569" s="319">
        <v>1.5994999999999999</v>
      </c>
      <c r="AB569" s="320">
        <f t="shared" si="94"/>
        <v>178.93440000000001</v>
      </c>
      <c r="AD569" s="61">
        <f t="shared" si="95"/>
        <v>43.934400000000011</v>
      </c>
      <c r="AE569" s="9">
        <v>117</v>
      </c>
      <c r="AH569" s="42">
        <f t="shared" si="106"/>
        <v>1306.9363778178254</v>
      </c>
      <c r="AJ569" s="42">
        <f t="shared" si="107"/>
        <v>592.82245206288007</v>
      </c>
      <c r="AM569" s="9">
        <v>135</v>
      </c>
      <c r="AN569" s="9">
        <f t="shared" si="96"/>
        <v>140</v>
      </c>
      <c r="AO569" s="61">
        <f t="shared" si="99"/>
        <v>178.93440000000001</v>
      </c>
      <c r="AQ569" s="61">
        <f t="shared" si="100"/>
        <v>5</v>
      </c>
      <c r="AR569" s="61">
        <f t="shared" si="101"/>
        <v>38.934400000000011</v>
      </c>
      <c r="AS569" s="89">
        <f t="shared" si="97"/>
        <v>1.3680555555620231</v>
      </c>
      <c r="AT569" s="89">
        <f t="shared" si="103"/>
        <v>1.8034722222218988</v>
      </c>
      <c r="AU569" s="89">
        <f t="shared" si="102"/>
        <v>0.43541666665987577</v>
      </c>
    </row>
    <row r="570" spans="1:47" x14ac:dyDescent="0.2">
      <c r="A570" s="9" t="s">
        <v>2075</v>
      </c>
      <c r="B570" s="285">
        <f t="shared" si="98"/>
        <v>5</v>
      </c>
      <c r="C570" s="285"/>
      <c r="D570" s="16">
        <v>40308.51666666667</v>
      </c>
      <c r="E570" s="16">
        <v>40311.020138888889</v>
      </c>
      <c r="F570" s="19" t="s">
        <v>406</v>
      </c>
      <c r="G570" s="325" t="s">
        <v>407</v>
      </c>
      <c r="H570" s="9">
        <v>50</v>
      </c>
      <c r="N570" s="8">
        <v>1997</v>
      </c>
      <c r="P570" s="317">
        <v>78.3</v>
      </c>
      <c r="R570" s="331">
        <v>40308.51666666667</v>
      </c>
      <c r="S570" s="16">
        <v>40311.020138888889</v>
      </c>
      <c r="T570" s="17"/>
      <c r="V570" s="94">
        <v>2000</v>
      </c>
      <c r="W570" s="103"/>
      <c r="X570" s="4">
        <v>40308.240972222222</v>
      </c>
      <c r="Y570" s="4">
        <v>40311.043055555558</v>
      </c>
      <c r="Z570" s="319">
        <v>23.585699999999999</v>
      </c>
      <c r="AA570" s="319">
        <v>62.213999999999999</v>
      </c>
      <c r="AB570" s="320">
        <f t="shared" si="94"/>
        <v>2037.80448</v>
      </c>
      <c r="AD570" s="61">
        <f t="shared" si="95"/>
        <v>40.804480000000012</v>
      </c>
      <c r="AE570" s="9">
        <v>78.3</v>
      </c>
      <c r="AH570" s="42">
        <f t="shared" si="106"/>
        <v>9960.9100448981008</v>
      </c>
      <c r="AJ570" s="42">
        <f t="shared" si="107"/>
        <v>4518.2391567169097</v>
      </c>
      <c r="AM570" s="9">
        <v>1997</v>
      </c>
      <c r="AN570" s="9">
        <f t="shared" si="96"/>
        <v>2000</v>
      </c>
      <c r="AO570" s="61">
        <f t="shared" si="99"/>
        <v>2037.80448</v>
      </c>
      <c r="AQ570" s="61">
        <f t="shared" si="100"/>
        <v>3</v>
      </c>
      <c r="AR570" s="61">
        <f t="shared" si="101"/>
        <v>37.804480000000012</v>
      </c>
      <c r="AS570" s="89">
        <f t="shared" si="97"/>
        <v>2.5034722222189885</v>
      </c>
      <c r="AT570" s="89">
        <f t="shared" si="103"/>
        <v>2.8020833333357587</v>
      </c>
      <c r="AU570" s="89">
        <f t="shared" si="102"/>
        <v>0.29861111111677019</v>
      </c>
    </row>
    <row r="571" spans="1:47" x14ac:dyDescent="0.2">
      <c r="A571" s="9" t="s">
        <v>2075</v>
      </c>
      <c r="B571" s="285">
        <f t="shared" si="98"/>
        <v>5</v>
      </c>
      <c r="C571" s="285"/>
      <c r="D571" s="16">
        <v>40311.065972222219</v>
      </c>
      <c r="E571" s="16">
        <v>40312.587500000001</v>
      </c>
      <c r="F571" s="19" t="s">
        <v>408</v>
      </c>
      <c r="G571" s="325" t="s">
        <v>409</v>
      </c>
      <c r="H571" s="9">
        <v>50</v>
      </c>
      <c r="N571" s="8">
        <v>3619</v>
      </c>
      <c r="P571" s="317">
        <v>40.9</v>
      </c>
      <c r="R571" s="331">
        <v>40311.065972222219</v>
      </c>
      <c r="S571" s="16">
        <v>40312.587500000001</v>
      </c>
      <c r="T571" s="17"/>
      <c r="V571" s="94">
        <v>3600</v>
      </c>
      <c r="W571" s="103"/>
      <c r="X571" s="4">
        <v>40311.043055555558</v>
      </c>
      <c r="Y571" s="4">
        <v>40312.671527777777</v>
      </c>
      <c r="Z571" s="319">
        <v>42.92</v>
      </c>
      <c r="AA571" s="319">
        <v>130.86000000000001</v>
      </c>
      <c r="AB571" s="320">
        <f t="shared" si="94"/>
        <v>3708.2880000000009</v>
      </c>
      <c r="AD571" s="61">
        <f t="shared" si="95"/>
        <v>89.28800000000092</v>
      </c>
      <c r="AE571" s="9">
        <v>40.9</v>
      </c>
      <c r="AH571" s="42">
        <f t="shared" si="106"/>
        <v>9468.2890376257801</v>
      </c>
      <c r="AJ571" s="42">
        <f t="shared" si="107"/>
        <v>4294.7877336595211</v>
      </c>
      <c r="AM571" s="9">
        <v>3619</v>
      </c>
      <c r="AN571" s="9">
        <f t="shared" si="96"/>
        <v>3600</v>
      </c>
      <c r="AO571" s="61">
        <f t="shared" si="99"/>
        <v>3708.2880000000009</v>
      </c>
      <c r="AQ571" s="61">
        <f t="shared" si="100"/>
        <v>-19</v>
      </c>
      <c r="AR571" s="61">
        <f t="shared" si="101"/>
        <v>108.28800000000092</v>
      </c>
      <c r="AS571" s="89">
        <f t="shared" si="97"/>
        <v>1.5215277777824667</v>
      </c>
      <c r="AT571" s="89">
        <f t="shared" si="103"/>
        <v>1.6284722222189885</v>
      </c>
      <c r="AU571" s="89">
        <f t="shared" si="102"/>
        <v>0.10694444443652174</v>
      </c>
    </row>
    <row r="572" spans="1:47" x14ac:dyDescent="0.2">
      <c r="A572" s="9" t="s">
        <v>2075</v>
      </c>
      <c r="B572" s="285">
        <f t="shared" si="98"/>
        <v>5</v>
      </c>
      <c r="C572" s="285"/>
      <c r="D572" s="16">
        <v>40312.756249999999</v>
      </c>
      <c r="E572" s="16">
        <v>40317.678472222222</v>
      </c>
      <c r="F572" s="19" t="s">
        <v>410</v>
      </c>
      <c r="G572" s="325" t="s">
        <v>411</v>
      </c>
      <c r="H572" s="9">
        <v>50</v>
      </c>
      <c r="N572" s="8">
        <v>674</v>
      </c>
      <c r="P572" s="317">
        <v>90.1</v>
      </c>
      <c r="R572" s="331">
        <v>40312.756249999999</v>
      </c>
      <c r="S572" s="16">
        <v>40317.678472222222</v>
      </c>
      <c r="T572" s="17"/>
      <c r="V572" s="94">
        <v>670</v>
      </c>
      <c r="W572" s="103"/>
      <c r="X572" s="4">
        <v>40312.671527777777</v>
      </c>
      <c r="Y572" s="4">
        <v>40317.908333333333</v>
      </c>
      <c r="Z572" s="319">
        <v>8.3035999999999994</v>
      </c>
      <c r="AA572" s="319">
        <v>2.9611000000000001</v>
      </c>
      <c r="AB572" s="320">
        <f t="shared" ref="AB572:AB635" si="108">Z572*60*60*24/1000</f>
        <v>717.43103999999994</v>
      </c>
      <c r="AD572" s="61">
        <f t="shared" si="95"/>
        <v>43.431039999999939</v>
      </c>
      <c r="AE572" s="9">
        <v>90.1</v>
      </c>
      <c r="AH572" s="42">
        <f t="shared" si="106"/>
        <v>4035.3359552427837</v>
      </c>
      <c r="AJ572" s="42">
        <f t="shared" si="107"/>
        <v>1830.416381766662</v>
      </c>
      <c r="AM572" s="9">
        <v>674</v>
      </c>
      <c r="AN572" s="9">
        <f t="shared" si="96"/>
        <v>670</v>
      </c>
      <c r="AO572" s="61">
        <f t="shared" si="99"/>
        <v>717.43103999999994</v>
      </c>
      <c r="AQ572" s="61">
        <f t="shared" si="100"/>
        <v>-4</v>
      </c>
      <c r="AR572" s="61">
        <f t="shared" si="101"/>
        <v>47.431039999999939</v>
      </c>
      <c r="AS572" s="89">
        <f t="shared" si="97"/>
        <v>4.922222222223354</v>
      </c>
      <c r="AT572" s="89">
        <f t="shared" si="103"/>
        <v>5.2368055555562023</v>
      </c>
      <c r="AU572" s="89">
        <f t="shared" si="102"/>
        <v>0.31458333333284827</v>
      </c>
    </row>
    <row r="573" spans="1:47" x14ac:dyDescent="0.2">
      <c r="A573" s="9" t="s">
        <v>2075</v>
      </c>
      <c r="B573" s="285">
        <f t="shared" si="98"/>
        <v>5</v>
      </c>
      <c r="C573" s="285"/>
      <c r="D573" s="16">
        <v>40318.138888888891</v>
      </c>
      <c r="E573" s="16">
        <v>40320.813888888886</v>
      </c>
      <c r="F573" s="19" t="s">
        <v>412</v>
      </c>
      <c r="G573" s="325" t="s">
        <v>413</v>
      </c>
      <c r="H573" s="9">
        <v>50</v>
      </c>
      <c r="N573" s="8">
        <v>689</v>
      </c>
      <c r="P573" s="317">
        <v>63.6</v>
      </c>
      <c r="R573" s="331">
        <v>40318.138888888891</v>
      </c>
      <c r="S573" s="16">
        <v>40320.813888888886</v>
      </c>
      <c r="T573" s="17"/>
      <c r="V573" s="94">
        <v>690</v>
      </c>
      <c r="W573" s="103"/>
      <c r="X573" s="4">
        <v>40317.908333333333</v>
      </c>
      <c r="Y573" s="4">
        <v>40321.037499999999</v>
      </c>
      <c r="Z573" s="319">
        <v>8.4911999999999992</v>
      </c>
      <c r="AA573" s="319">
        <v>23.946999999999999</v>
      </c>
      <c r="AB573" s="320">
        <f t="shared" si="108"/>
        <v>733.63967999999988</v>
      </c>
      <c r="AD573" s="61">
        <f t="shared" si="95"/>
        <v>44.639679999999885</v>
      </c>
      <c r="AE573" s="9">
        <v>63.6</v>
      </c>
      <c r="AH573" s="42">
        <f t="shared" si="106"/>
        <v>2912.8268671411852</v>
      </c>
      <c r="AJ573" s="42">
        <f t="shared" si="107"/>
        <v>1321.2495995378686</v>
      </c>
      <c r="AM573" s="9">
        <v>689</v>
      </c>
      <c r="AN573" s="9">
        <f t="shared" si="96"/>
        <v>690</v>
      </c>
      <c r="AO573" s="61">
        <f t="shared" si="99"/>
        <v>733.63967999999988</v>
      </c>
      <c r="AQ573" s="61">
        <f t="shared" si="100"/>
        <v>1</v>
      </c>
      <c r="AR573" s="61">
        <f t="shared" si="101"/>
        <v>43.639679999999885</v>
      </c>
      <c r="AS573" s="89">
        <f t="shared" si="97"/>
        <v>2.6749999999956344</v>
      </c>
      <c r="AT573" s="89">
        <f t="shared" si="103"/>
        <v>3.1291666666656965</v>
      </c>
      <c r="AU573" s="89">
        <f t="shared" si="102"/>
        <v>0.45416666667006211</v>
      </c>
    </row>
    <row r="574" spans="1:47" x14ac:dyDescent="0.2">
      <c r="A574" s="9" t="s">
        <v>2075</v>
      </c>
      <c r="B574" s="285">
        <f t="shared" si="98"/>
        <v>5</v>
      </c>
      <c r="C574" s="285"/>
      <c r="D574" s="16">
        <v>40321.261805555558</v>
      </c>
      <c r="E574" s="16">
        <v>40323.213194444441</v>
      </c>
      <c r="F574" s="19" t="s">
        <v>414</v>
      </c>
      <c r="G574" s="325" t="s">
        <v>415</v>
      </c>
      <c r="H574" s="9">
        <v>50</v>
      </c>
      <c r="N574" s="8">
        <v>179</v>
      </c>
      <c r="P574" s="317">
        <v>87.3</v>
      </c>
      <c r="R574" s="331">
        <v>40321.261805555558</v>
      </c>
      <c r="S574" s="16">
        <v>40323.213194444441</v>
      </c>
      <c r="T574" s="17"/>
      <c r="V574" s="94">
        <v>180</v>
      </c>
      <c r="W574" s="103"/>
      <c r="X574" s="4">
        <v>40321.037499999999</v>
      </c>
      <c r="Y574" s="4">
        <v>40323.361805555556</v>
      </c>
      <c r="Z574" s="319">
        <v>2.4647000000000001</v>
      </c>
      <c r="AA574" s="319">
        <v>1.2841</v>
      </c>
      <c r="AB574" s="320">
        <f t="shared" si="108"/>
        <v>212.95008000000001</v>
      </c>
      <c r="AD574" s="61">
        <f t="shared" si="95"/>
        <v>33.950080000000014</v>
      </c>
      <c r="AE574" s="9">
        <v>87.3</v>
      </c>
      <c r="AH574" s="42">
        <f t="shared" si="106"/>
        <v>1160.5578530235732</v>
      </c>
      <c r="AJ574" s="42">
        <f t="shared" si="107"/>
        <v>526.4255887796304</v>
      </c>
      <c r="AM574" s="9">
        <v>179</v>
      </c>
      <c r="AN574" s="9">
        <f t="shared" si="96"/>
        <v>180</v>
      </c>
      <c r="AO574" s="61">
        <f t="shared" si="99"/>
        <v>212.95008000000001</v>
      </c>
      <c r="AQ574" s="61">
        <f t="shared" si="100"/>
        <v>1</v>
      </c>
      <c r="AR574" s="61">
        <f t="shared" si="101"/>
        <v>32.950080000000014</v>
      </c>
      <c r="AS574" s="89">
        <f t="shared" si="97"/>
        <v>1.9513888888832298</v>
      </c>
      <c r="AT574" s="89">
        <f t="shared" si="103"/>
        <v>2.3243055555576575</v>
      </c>
      <c r="AU574" s="89">
        <f t="shared" si="102"/>
        <v>0.37291666667442769</v>
      </c>
    </row>
    <row r="575" spans="1:47" x14ac:dyDescent="0.2">
      <c r="A575" s="9" t="s">
        <v>2075</v>
      </c>
      <c r="B575" s="285">
        <f t="shared" si="98"/>
        <v>5</v>
      </c>
      <c r="C575" s="285"/>
      <c r="D575" s="16">
        <v>40323.510416666664</v>
      </c>
      <c r="E575" s="16">
        <v>40330.382638888892</v>
      </c>
      <c r="F575" s="19" t="s">
        <v>555</v>
      </c>
      <c r="G575" s="325" t="s">
        <v>556</v>
      </c>
      <c r="H575" s="9">
        <v>50</v>
      </c>
      <c r="N575" s="8">
        <v>311</v>
      </c>
      <c r="P575" s="317">
        <v>120</v>
      </c>
      <c r="R575" s="331">
        <v>40323.510416666664</v>
      </c>
      <c r="S575" s="16">
        <v>40330.382638888892</v>
      </c>
      <c r="T575" s="17"/>
      <c r="V575" s="94">
        <v>310</v>
      </c>
      <c r="W575" s="103"/>
      <c r="X575" s="4">
        <v>40323.361805555556</v>
      </c>
      <c r="Y575" s="4">
        <v>40330.742361111108</v>
      </c>
      <c r="Z575" s="319">
        <v>3.8410000000000002</v>
      </c>
      <c r="AA575" s="319">
        <v>0.94</v>
      </c>
      <c r="AB575" s="320">
        <f t="shared" si="108"/>
        <v>331.86240000000004</v>
      </c>
      <c r="AD575" s="61">
        <f t="shared" si="95"/>
        <v>20.862400000000036</v>
      </c>
      <c r="AE575" s="9">
        <v>120</v>
      </c>
      <c r="AH575" s="42">
        <f t="shared" si="106"/>
        <v>2486.0739279665554</v>
      </c>
      <c r="AJ575" s="42">
        <f t="shared" si="107"/>
        <v>1127.6757361728003</v>
      </c>
      <c r="AM575" s="9">
        <v>311</v>
      </c>
      <c r="AN575" s="9">
        <f t="shared" si="96"/>
        <v>310</v>
      </c>
      <c r="AO575" s="61">
        <f t="shared" si="99"/>
        <v>331.86240000000004</v>
      </c>
      <c r="AQ575" s="61">
        <f t="shared" si="100"/>
        <v>-1</v>
      </c>
      <c r="AR575" s="61">
        <f t="shared" si="101"/>
        <v>21.862400000000036</v>
      </c>
      <c r="AS575" s="89">
        <f t="shared" si="97"/>
        <v>6.8722222222277196</v>
      </c>
      <c r="AT575" s="89">
        <f t="shared" si="103"/>
        <v>7.3805555555518367</v>
      </c>
      <c r="AU575" s="89">
        <f t="shared" si="102"/>
        <v>0.50833333332411712</v>
      </c>
    </row>
    <row r="576" spans="1:47" x14ac:dyDescent="0.2">
      <c r="A576" s="9" t="s">
        <v>2075</v>
      </c>
      <c r="B576" s="285">
        <f t="shared" si="98"/>
        <v>6</v>
      </c>
      <c r="C576" s="285"/>
      <c r="D576" s="16">
        <v>40331.102083333331</v>
      </c>
      <c r="E576" s="16">
        <v>40333.503472222219</v>
      </c>
      <c r="F576" s="19" t="s">
        <v>557</v>
      </c>
      <c r="G576" s="325" t="s">
        <v>558</v>
      </c>
      <c r="H576" s="9">
        <v>50</v>
      </c>
      <c r="N576" s="8">
        <v>876</v>
      </c>
      <c r="P576" s="317">
        <v>91.2</v>
      </c>
      <c r="R576" s="331">
        <v>40331.102083333331</v>
      </c>
      <c r="S576" s="16">
        <v>40333.503472222219</v>
      </c>
      <c r="T576" s="17"/>
      <c r="V576" s="94">
        <v>880</v>
      </c>
      <c r="W576" s="103"/>
      <c r="X576" s="4">
        <v>40330.742361111108</v>
      </c>
      <c r="Y576" s="4">
        <v>40333.611805555556</v>
      </c>
      <c r="Z576" s="319">
        <v>10.542400000000001</v>
      </c>
      <c r="AA576" s="319">
        <v>62.975999999999999</v>
      </c>
      <c r="AB576" s="320">
        <f t="shared" si="108"/>
        <v>910.86336000000006</v>
      </c>
      <c r="AD576" s="61">
        <f t="shared" si="95"/>
        <v>34.863360000000057</v>
      </c>
      <c r="AE576" s="9">
        <v>91.2</v>
      </c>
      <c r="AH576" s="42">
        <f t="shared" si="106"/>
        <v>5185.8841945920085</v>
      </c>
      <c r="AJ576" s="42">
        <f t="shared" si="107"/>
        <v>2352.3016395681793</v>
      </c>
      <c r="AM576" s="9">
        <v>876</v>
      </c>
      <c r="AN576" s="9">
        <f t="shared" si="96"/>
        <v>880</v>
      </c>
      <c r="AO576" s="61">
        <f t="shared" si="99"/>
        <v>910.86336000000006</v>
      </c>
      <c r="AQ576" s="61">
        <f t="shared" si="100"/>
        <v>4</v>
      </c>
      <c r="AR576" s="61">
        <f t="shared" si="101"/>
        <v>30.863360000000057</v>
      </c>
      <c r="AS576" s="89">
        <f t="shared" si="97"/>
        <v>2.4013888888875954</v>
      </c>
      <c r="AT576" s="89">
        <f t="shared" si="103"/>
        <v>2.8694444444481633</v>
      </c>
      <c r="AU576" s="89">
        <f t="shared" si="102"/>
        <v>0.46805555556056788</v>
      </c>
    </row>
    <row r="577" spans="1:47" x14ac:dyDescent="0.2">
      <c r="A577" s="9" t="s">
        <v>2075</v>
      </c>
      <c r="B577" s="285">
        <f t="shared" si="98"/>
        <v>6</v>
      </c>
      <c r="C577" s="285"/>
      <c r="D577" s="16">
        <v>40333.720833333333</v>
      </c>
      <c r="E577" s="16">
        <v>40336.536111111112</v>
      </c>
      <c r="F577" s="19" t="s">
        <v>559</v>
      </c>
      <c r="G577" s="325" t="s">
        <v>560</v>
      </c>
      <c r="H577" s="9">
        <v>50</v>
      </c>
      <c r="N577" s="8">
        <v>1949</v>
      </c>
      <c r="P577" s="317">
        <v>36</v>
      </c>
      <c r="R577" s="331">
        <v>40333.720833333333</v>
      </c>
      <c r="S577" s="16">
        <v>40336.536111111112</v>
      </c>
      <c r="T577" s="17"/>
      <c r="V577" s="94">
        <v>1900</v>
      </c>
      <c r="W577" s="103"/>
      <c r="X577" s="4">
        <v>40333.611805555556</v>
      </c>
      <c r="Y577" s="4">
        <v>40336.67291666667</v>
      </c>
      <c r="Z577" s="319">
        <v>22.891100000000002</v>
      </c>
      <c r="AA577" s="319">
        <v>140.27000000000001</v>
      </c>
      <c r="AB577" s="320">
        <f t="shared" si="108"/>
        <v>1977.7910400000001</v>
      </c>
      <c r="AD577" s="61">
        <f t="shared" si="95"/>
        <v>28.791040000000066</v>
      </c>
      <c r="AE577" s="9">
        <v>36</v>
      </c>
      <c r="AH577" s="42">
        <f t="shared" si="106"/>
        <v>4444.8555240152464</v>
      </c>
      <c r="AJ577" s="42">
        <f t="shared" si="107"/>
        <v>2016.1732395968641</v>
      </c>
      <c r="AM577" s="9">
        <v>1949</v>
      </c>
      <c r="AN577" s="9">
        <f t="shared" si="96"/>
        <v>1900</v>
      </c>
      <c r="AO577" s="61">
        <f t="shared" si="99"/>
        <v>1977.7910400000001</v>
      </c>
      <c r="AQ577" s="61">
        <f t="shared" si="100"/>
        <v>-49</v>
      </c>
      <c r="AR577" s="61">
        <f t="shared" si="101"/>
        <v>77.791040000000066</v>
      </c>
      <c r="AS577" s="89">
        <f t="shared" si="97"/>
        <v>2.8152777777795563</v>
      </c>
      <c r="AT577" s="89">
        <f t="shared" si="103"/>
        <v>3.0611111111138598</v>
      </c>
      <c r="AU577" s="89">
        <f t="shared" si="102"/>
        <v>0.24583333333430346</v>
      </c>
    </row>
    <row r="578" spans="1:47" x14ac:dyDescent="0.2">
      <c r="A578" s="9" t="s">
        <v>2075</v>
      </c>
      <c r="B578" s="285">
        <f t="shared" si="98"/>
        <v>6</v>
      </c>
      <c r="C578" s="285"/>
      <c r="D578" s="16">
        <v>40336.80972222222</v>
      </c>
      <c r="E578" s="16">
        <v>40339.878472222219</v>
      </c>
      <c r="F578" s="19" t="s">
        <v>561</v>
      </c>
      <c r="G578" s="325" t="s">
        <v>562</v>
      </c>
      <c r="H578" s="9">
        <v>50</v>
      </c>
      <c r="N578" s="8">
        <v>930</v>
      </c>
      <c r="P578" s="317">
        <v>31.7</v>
      </c>
      <c r="R578" s="331">
        <v>40336.80972222222</v>
      </c>
      <c r="S578" s="16">
        <v>40339.878472222219</v>
      </c>
      <c r="T578" s="17"/>
      <c r="V578" s="94">
        <v>930</v>
      </c>
      <c r="W578" s="103"/>
      <c r="X578" s="4">
        <v>40336.67291666667</v>
      </c>
      <c r="Y578" s="4">
        <v>40340.169444444444</v>
      </c>
      <c r="Z578" s="319">
        <v>11.1769</v>
      </c>
      <c r="AA578" s="319">
        <v>27.155999999999999</v>
      </c>
      <c r="AB578" s="320">
        <f t="shared" si="108"/>
        <v>965.68416000000013</v>
      </c>
      <c r="AD578" s="61">
        <f t="shared" si="95"/>
        <v>35.684160000000134</v>
      </c>
      <c r="AE578" s="9">
        <v>31.7</v>
      </c>
      <c r="AH578" s="42">
        <f t="shared" si="106"/>
        <v>1911.037078082994</v>
      </c>
      <c r="AJ578" s="42">
        <f t="shared" si="107"/>
        <v>866.84073214324314</v>
      </c>
      <c r="AM578" s="9">
        <v>930</v>
      </c>
      <c r="AN578" s="9">
        <f t="shared" si="96"/>
        <v>930</v>
      </c>
      <c r="AO578" s="61">
        <f t="shared" si="99"/>
        <v>965.68416000000013</v>
      </c>
      <c r="AQ578" s="61">
        <f t="shared" si="100"/>
        <v>0</v>
      </c>
      <c r="AR578" s="61">
        <f t="shared" si="101"/>
        <v>35.684160000000134</v>
      </c>
      <c r="AS578" s="89">
        <f t="shared" si="97"/>
        <v>3.0687499999985448</v>
      </c>
      <c r="AT578" s="89">
        <f t="shared" si="103"/>
        <v>3.4965277777737356</v>
      </c>
      <c r="AU578" s="89">
        <f t="shared" si="102"/>
        <v>0.42777777777519077</v>
      </c>
    </row>
    <row r="579" spans="1:47" x14ac:dyDescent="0.2">
      <c r="A579" s="9" t="s">
        <v>2075</v>
      </c>
      <c r="B579" s="285">
        <f t="shared" si="98"/>
        <v>6</v>
      </c>
      <c r="C579" s="285"/>
      <c r="D579" s="16">
        <v>40340.461111111108</v>
      </c>
      <c r="E579" s="16">
        <v>40342.498611111114</v>
      </c>
      <c r="F579" s="19" t="s">
        <v>563</v>
      </c>
      <c r="G579" s="325" t="s">
        <v>564</v>
      </c>
      <c r="H579" s="9">
        <v>50</v>
      </c>
      <c r="N579" s="8">
        <v>144</v>
      </c>
      <c r="P579" s="317">
        <v>69.099999999999994</v>
      </c>
      <c r="R579" s="331">
        <v>40340.461111111108</v>
      </c>
      <c r="S579" s="16">
        <v>40342.498611111114</v>
      </c>
      <c r="T579" s="17"/>
      <c r="V579" s="94">
        <v>140</v>
      </c>
      <c r="W579" s="103"/>
      <c r="X579" s="4">
        <v>40340.169444444444</v>
      </c>
      <c r="Y579" s="4">
        <v>40342.779861111114</v>
      </c>
      <c r="Z579" s="319">
        <v>2.1431</v>
      </c>
      <c r="AA579" s="319">
        <v>1.0043</v>
      </c>
      <c r="AB579" s="320">
        <f t="shared" si="108"/>
        <v>185.16384000000002</v>
      </c>
      <c r="AD579" s="61">
        <f t="shared" si="95"/>
        <v>41.163840000000022</v>
      </c>
      <c r="AE579" s="9">
        <v>69.099999999999994</v>
      </c>
      <c r="AH579" s="42">
        <f t="shared" si="106"/>
        <v>798.74650247382635</v>
      </c>
      <c r="AJ579" s="42">
        <f t="shared" si="107"/>
        <v>362.30903677484639</v>
      </c>
      <c r="AM579" s="9">
        <v>144</v>
      </c>
      <c r="AN579" s="9">
        <f t="shared" si="96"/>
        <v>140</v>
      </c>
      <c r="AO579" s="61">
        <f t="shared" si="99"/>
        <v>185.16384000000002</v>
      </c>
      <c r="AQ579" s="61">
        <f t="shared" si="100"/>
        <v>-4</v>
      </c>
      <c r="AR579" s="61">
        <f t="shared" si="101"/>
        <v>45.163840000000022</v>
      </c>
      <c r="AS579" s="89">
        <f t="shared" si="97"/>
        <v>2.0375000000058208</v>
      </c>
      <c r="AT579" s="89">
        <f t="shared" si="103"/>
        <v>2.6104166666700621</v>
      </c>
      <c r="AU579" s="89">
        <f t="shared" si="102"/>
        <v>0.57291666666424135</v>
      </c>
    </row>
    <row r="580" spans="1:47" x14ac:dyDescent="0.2">
      <c r="A580" s="9" t="s">
        <v>2075</v>
      </c>
      <c r="B580" s="285">
        <f t="shared" si="98"/>
        <v>6</v>
      </c>
      <c r="C580" s="285"/>
      <c r="D580" s="16">
        <v>40343.061111111114</v>
      </c>
      <c r="E580" s="16">
        <v>40347.412499999999</v>
      </c>
      <c r="F580" s="19" t="s">
        <v>565</v>
      </c>
      <c r="G580" s="325" t="s">
        <v>566</v>
      </c>
      <c r="H580" s="9">
        <v>50</v>
      </c>
      <c r="N580" s="8">
        <v>907</v>
      </c>
      <c r="P580" s="317">
        <v>86.2</v>
      </c>
      <c r="R580" s="331">
        <v>40343.061111111114</v>
      </c>
      <c r="S580" s="16">
        <v>40347.412499999999</v>
      </c>
      <c r="T580" s="17"/>
      <c r="V580" s="94">
        <v>910</v>
      </c>
      <c r="W580" s="103"/>
      <c r="X580" s="4">
        <v>40342.779861111114</v>
      </c>
      <c r="Y580" s="4">
        <v>40347.412499999999</v>
      </c>
      <c r="Z580" s="319">
        <v>10.8469</v>
      </c>
      <c r="AA580" s="319">
        <v>68.45</v>
      </c>
      <c r="AB580" s="320">
        <f t="shared" si="108"/>
        <v>937.17215999999996</v>
      </c>
      <c r="AD580" s="61">
        <f t="shared" si="95"/>
        <v>30.172159999999963</v>
      </c>
      <c r="AE580" s="9">
        <v>86.2</v>
      </c>
      <c r="AH580" s="42">
        <f t="shared" si="106"/>
        <v>5043.1442201124892</v>
      </c>
      <c r="AJ580" s="42">
        <f t="shared" si="107"/>
        <v>2287.555211880835</v>
      </c>
      <c r="AM580" s="9">
        <v>907</v>
      </c>
      <c r="AN580" s="9">
        <f t="shared" si="96"/>
        <v>910</v>
      </c>
      <c r="AO580" s="61">
        <f t="shared" si="99"/>
        <v>937.17215999999996</v>
      </c>
      <c r="AQ580" s="61">
        <f t="shared" si="100"/>
        <v>3</v>
      </c>
      <c r="AR580" s="61">
        <f t="shared" si="101"/>
        <v>27.172159999999963</v>
      </c>
      <c r="AS580" s="89">
        <f t="shared" si="97"/>
        <v>4.351388888884685</v>
      </c>
      <c r="AT580" s="89">
        <f t="shared" si="103"/>
        <v>4.632638888884685</v>
      </c>
      <c r="AU580" s="89">
        <f t="shared" si="102"/>
        <v>0.28125</v>
      </c>
    </row>
    <row r="581" spans="1:47" x14ac:dyDescent="0.2">
      <c r="A581" s="25" t="s">
        <v>2075</v>
      </c>
      <c r="B581" s="285">
        <f t="shared" si="98"/>
        <v>12</v>
      </c>
      <c r="C581" s="285"/>
      <c r="D581" s="26">
        <v>40513.737500000003</v>
      </c>
      <c r="E581" s="26">
        <v>40516.388194444444</v>
      </c>
      <c r="F581" s="27" t="s">
        <v>577</v>
      </c>
      <c r="G581" s="325" t="s">
        <v>578</v>
      </c>
      <c r="H581" s="25">
        <v>50</v>
      </c>
      <c r="I581" s="25"/>
      <c r="J581" s="25"/>
      <c r="K581" s="25"/>
      <c r="L581" s="25"/>
      <c r="M581" s="25"/>
      <c r="N581" s="32">
        <v>116</v>
      </c>
      <c r="O581" s="25"/>
      <c r="P581" s="317">
        <v>182</v>
      </c>
      <c r="R581" s="30">
        <v>40513.737500000003</v>
      </c>
      <c r="S581" s="30">
        <v>40516.388194444444</v>
      </c>
      <c r="T581" s="25">
        <v>1.3409219999999999</v>
      </c>
      <c r="U581" s="25">
        <v>0.7</v>
      </c>
      <c r="V581" s="33">
        <f t="shared" ref="V581:V644" si="109">T581*60*60*24/1000</f>
        <v>115.8556608</v>
      </c>
      <c r="W581" s="33"/>
      <c r="X581" s="31">
        <v>40513.737500000003</v>
      </c>
      <c r="Y581" s="31">
        <v>40516.448611111111</v>
      </c>
      <c r="Z581" s="322">
        <v>1.3700920000000001</v>
      </c>
      <c r="AA581" s="322">
        <v>0.7</v>
      </c>
      <c r="AB581" s="320">
        <f t="shared" si="108"/>
        <v>118.37594880000002</v>
      </c>
      <c r="AD581" s="61">
        <f t="shared" si="95"/>
        <v>2.3759488000000175</v>
      </c>
      <c r="AE581" s="25">
        <v>182</v>
      </c>
      <c r="AF581" s="25"/>
      <c r="AG581" s="25"/>
      <c r="AH581" s="42">
        <f t="shared" si="106"/>
        <v>1344.9607307581159</v>
      </c>
      <c r="AI581" s="25"/>
      <c r="AJ581" s="42">
        <f t="shared" si="107"/>
        <v>610.07018541146499</v>
      </c>
      <c r="AM581" s="25">
        <v>116</v>
      </c>
      <c r="AN581" s="9">
        <f t="shared" si="96"/>
        <v>115.8556608</v>
      </c>
      <c r="AO581" s="61">
        <f t="shared" si="99"/>
        <v>118.37594880000002</v>
      </c>
      <c r="AQ581" s="61">
        <f t="shared" si="100"/>
        <v>-0.14433920000000455</v>
      </c>
      <c r="AR581" s="61">
        <f t="shared" si="101"/>
        <v>2.5202880000000221</v>
      </c>
      <c r="AS581" s="89">
        <f t="shared" si="97"/>
        <v>2.6506944444408873</v>
      </c>
      <c r="AT581" s="89">
        <f t="shared" si="103"/>
        <v>2.711111111108039</v>
      </c>
      <c r="AU581" s="89">
        <f t="shared" si="102"/>
        <v>6.0416666667151731E-2</v>
      </c>
    </row>
    <row r="582" spans="1:47" x14ac:dyDescent="0.2">
      <c r="A582" s="25" t="s">
        <v>2075</v>
      </c>
      <c r="B582" s="285">
        <f t="shared" si="98"/>
        <v>12</v>
      </c>
      <c r="C582" s="285"/>
      <c r="D582" s="26">
        <v>40516.509027777778</v>
      </c>
      <c r="E582" s="26">
        <v>40517.106944444444</v>
      </c>
      <c r="F582" s="27" t="s">
        <v>579</v>
      </c>
      <c r="G582" s="325" t="s">
        <v>580</v>
      </c>
      <c r="H582" s="25">
        <v>50</v>
      </c>
      <c r="I582" s="25"/>
      <c r="J582" s="25"/>
      <c r="K582" s="25"/>
      <c r="L582" s="25"/>
      <c r="M582" s="25"/>
      <c r="N582" s="32">
        <v>36</v>
      </c>
      <c r="O582" s="25"/>
      <c r="P582" s="317">
        <v>3080</v>
      </c>
      <c r="R582" s="30">
        <v>40516.509027777778</v>
      </c>
      <c r="S582" s="30">
        <v>40517.106944444444</v>
      </c>
      <c r="T582" s="25">
        <v>0.41629500000000003</v>
      </c>
      <c r="U582" s="25">
        <v>0.94</v>
      </c>
      <c r="V582" s="33">
        <f t="shared" si="109"/>
        <v>35.967888000000002</v>
      </c>
      <c r="W582" s="33"/>
      <c r="X582" s="31">
        <v>40516.448611111111</v>
      </c>
      <c r="Y582" s="31">
        <v>40517.165277777778</v>
      </c>
      <c r="Z582" s="322">
        <v>0.48860500000000001</v>
      </c>
      <c r="AA582" s="322">
        <v>0.94</v>
      </c>
      <c r="AB582" s="320">
        <f t="shared" si="108"/>
        <v>42.215471999999998</v>
      </c>
      <c r="AD582" s="61">
        <f t="shared" ref="AD582:AD645" si="110">AB582-N582</f>
        <v>6.2154719999999983</v>
      </c>
      <c r="AE582" s="25">
        <v>3080</v>
      </c>
      <c r="AF582" s="25"/>
      <c r="AG582" s="25"/>
      <c r="AH582" s="42">
        <f t="shared" si="106"/>
        <v>8117.0292173223625</v>
      </c>
      <c r="AI582" s="25"/>
      <c r="AJ582" s="42">
        <f t="shared" si="107"/>
        <v>3681.8602999738559</v>
      </c>
      <c r="AM582" s="25">
        <v>36</v>
      </c>
      <c r="AN582" s="9">
        <f t="shared" ref="AN582:AN645" si="111">V582</f>
        <v>35.967888000000002</v>
      </c>
      <c r="AO582" s="61">
        <f t="shared" si="99"/>
        <v>42.215471999999998</v>
      </c>
      <c r="AQ582" s="61">
        <f t="shared" si="100"/>
        <v>-3.211199999999792E-2</v>
      </c>
      <c r="AR582" s="61">
        <f t="shared" si="101"/>
        <v>6.2475839999999963</v>
      </c>
      <c r="AS582" s="89">
        <f t="shared" ref="AS582:AS645" si="112">S582-R582</f>
        <v>0.59791666666569654</v>
      </c>
      <c r="AT582" s="89">
        <f t="shared" si="103"/>
        <v>0.71666666666715173</v>
      </c>
      <c r="AU582" s="89">
        <f t="shared" si="102"/>
        <v>0.11875000000145519</v>
      </c>
    </row>
    <row r="583" spans="1:47" x14ac:dyDescent="0.2">
      <c r="A583" s="25" t="s">
        <v>2075</v>
      </c>
      <c r="B583" s="285">
        <f t="shared" ref="B583:B646" si="113">MONTH(D583)</f>
        <v>12</v>
      </c>
      <c r="C583" s="285"/>
      <c r="D583" s="26">
        <v>40517.223611111112</v>
      </c>
      <c r="E583" s="26">
        <v>40520.497916666667</v>
      </c>
      <c r="F583" s="27" t="s">
        <v>581</v>
      </c>
      <c r="G583" s="325" t="s">
        <v>582</v>
      </c>
      <c r="H583" s="25">
        <v>50</v>
      </c>
      <c r="I583" s="25"/>
      <c r="J583" s="25"/>
      <c r="K583" s="25"/>
      <c r="L583" s="25"/>
      <c r="M583" s="25"/>
      <c r="N583" s="32">
        <v>113</v>
      </c>
      <c r="O583" s="25"/>
      <c r="P583" s="317">
        <v>1370</v>
      </c>
      <c r="R583" s="30">
        <v>40517.223611111112</v>
      </c>
      <c r="S583" s="30">
        <v>40520.497916666667</v>
      </c>
      <c r="T583" s="25">
        <v>1.3029729999999999</v>
      </c>
      <c r="U583" s="25">
        <v>0.595777</v>
      </c>
      <c r="V583" s="33">
        <f t="shared" si="109"/>
        <v>112.57686719999998</v>
      </c>
      <c r="W583" s="33"/>
      <c r="X583" s="31">
        <v>40517.165277777778</v>
      </c>
      <c r="Y583" s="31">
        <v>40520.586805555555</v>
      </c>
      <c r="Z583" s="322">
        <v>1.3618170000000001</v>
      </c>
      <c r="AA583" s="322">
        <v>0.595777</v>
      </c>
      <c r="AB583" s="320">
        <f t="shared" si="108"/>
        <v>117.66098880000003</v>
      </c>
      <c r="AD583" s="61">
        <f t="shared" si="110"/>
        <v>4.6609888000000268</v>
      </c>
      <c r="AE583" s="25">
        <v>1370</v>
      </c>
      <c r="AF583" s="25"/>
      <c r="AG583" s="25"/>
      <c r="AH583" s="42">
        <f t="shared" si="106"/>
        <v>10063.007683666221</v>
      </c>
      <c r="AI583" s="25"/>
      <c r="AJ583" s="42">
        <f t="shared" si="107"/>
        <v>4564.5503418607541</v>
      </c>
      <c r="AM583" s="25">
        <v>113</v>
      </c>
      <c r="AN583" s="9">
        <f t="shared" si="111"/>
        <v>112.57686719999998</v>
      </c>
      <c r="AO583" s="61">
        <f t="shared" ref="AO583:AO646" si="114">AB583</f>
        <v>117.66098880000003</v>
      </c>
      <c r="AQ583" s="61">
        <f t="shared" ref="AQ583:AQ646" si="115">AN583-AM583</f>
        <v>-0.42313280000001896</v>
      </c>
      <c r="AR583" s="61">
        <f t="shared" ref="AR583:AR646" si="116">AO583-AN583</f>
        <v>5.0841216000000458</v>
      </c>
      <c r="AS583" s="89">
        <f t="shared" si="112"/>
        <v>3.2743055555547471</v>
      </c>
      <c r="AT583" s="89">
        <f t="shared" si="103"/>
        <v>3.421527777776646</v>
      </c>
      <c r="AU583" s="89">
        <f t="shared" ref="AU583:AU646" si="117">AT583-AS583</f>
        <v>0.14722222222189885</v>
      </c>
    </row>
    <row r="584" spans="1:47" x14ac:dyDescent="0.2">
      <c r="A584" s="25" t="s">
        <v>2075</v>
      </c>
      <c r="B584" s="285">
        <f t="shared" si="113"/>
        <v>12</v>
      </c>
      <c r="C584" s="285"/>
      <c r="D584" s="26">
        <v>40520.675694444442</v>
      </c>
      <c r="E584" s="26">
        <v>40522.456944444442</v>
      </c>
      <c r="F584" s="27" t="s">
        <v>583</v>
      </c>
      <c r="G584" s="325" t="s">
        <v>584</v>
      </c>
      <c r="H584" s="25">
        <v>50</v>
      </c>
      <c r="I584" s="25"/>
      <c r="J584" s="25"/>
      <c r="K584" s="25"/>
      <c r="L584" s="25"/>
      <c r="M584" s="25"/>
      <c r="N584" s="32">
        <v>45</v>
      </c>
      <c r="O584" s="25"/>
      <c r="P584" s="317">
        <v>660</v>
      </c>
      <c r="R584" s="30">
        <v>40520.675694444442</v>
      </c>
      <c r="S584" s="30">
        <v>40522.456944444442</v>
      </c>
      <c r="T584" s="25">
        <v>0.51964699999999997</v>
      </c>
      <c r="U584" s="25">
        <v>0.36924299999999999</v>
      </c>
      <c r="V584" s="33">
        <f t="shared" si="109"/>
        <v>44.897500800000003</v>
      </c>
      <c r="W584" s="33"/>
      <c r="X584" s="31">
        <v>40520.586805555555</v>
      </c>
      <c r="Y584" s="31">
        <v>40522.540972222225</v>
      </c>
      <c r="Z584" s="322">
        <v>0.573766</v>
      </c>
      <c r="AA584" s="322">
        <v>0.36924299999999999</v>
      </c>
      <c r="AB584" s="320">
        <f t="shared" si="108"/>
        <v>49.5733824</v>
      </c>
      <c r="AD584" s="61">
        <f t="shared" si="110"/>
        <v>4.5733823999999998</v>
      </c>
      <c r="AE584" s="25">
        <v>660</v>
      </c>
      <c r="AF584" s="25"/>
      <c r="AG584" s="25"/>
      <c r="AH584" s="42">
        <f t="shared" si="106"/>
        <v>2042.5242940497581</v>
      </c>
      <c r="AI584" s="25"/>
      <c r="AJ584" s="42">
        <f t="shared" si="107"/>
        <v>926.48294205287038</v>
      </c>
      <c r="AM584" s="25">
        <v>45</v>
      </c>
      <c r="AN584" s="9">
        <f t="shared" si="111"/>
        <v>44.897500800000003</v>
      </c>
      <c r="AO584" s="61">
        <f t="shared" si="114"/>
        <v>49.5733824</v>
      </c>
      <c r="AQ584" s="61">
        <f t="shared" si="115"/>
        <v>-0.1024991999999969</v>
      </c>
      <c r="AR584" s="61">
        <f t="shared" si="116"/>
        <v>4.6758815999999968</v>
      </c>
      <c r="AS584" s="89">
        <f t="shared" si="112"/>
        <v>1.78125</v>
      </c>
      <c r="AT584" s="89">
        <f t="shared" ref="AT584:AT647" si="118">Y584-X584</f>
        <v>1.9541666666700621</v>
      </c>
      <c r="AU584" s="89">
        <f t="shared" si="117"/>
        <v>0.17291666667006211</v>
      </c>
    </row>
    <row r="585" spans="1:47" x14ac:dyDescent="0.2">
      <c r="A585" s="25" t="s">
        <v>2075</v>
      </c>
      <c r="B585" s="285">
        <f t="shared" si="113"/>
        <v>12</v>
      </c>
      <c r="C585" s="285"/>
      <c r="D585" s="26">
        <v>40522.625</v>
      </c>
      <c r="E585" s="26">
        <v>40523.033333333333</v>
      </c>
      <c r="F585" s="27" t="s">
        <v>587</v>
      </c>
      <c r="G585" s="325" t="s">
        <v>588</v>
      </c>
      <c r="H585" s="25">
        <v>50</v>
      </c>
      <c r="I585" s="25"/>
      <c r="J585" s="25"/>
      <c r="K585" s="25"/>
      <c r="L585" s="25"/>
      <c r="M585" s="25"/>
      <c r="N585" s="32">
        <v>17</v>
      </c>
      <c r="O585" s="25"/>
      <c r="P585" s="317">
        <v>10700</v>
      </c>
      <c r="R585" s="30">
        <v>40522.625</v>
      </c>
      <c r="S585" s="30">
        <v>40523.033333333333</v>
      </c>
      <c r="T585" s="25">
        <v>0.19131000000000001</v>
      </c>
      <c r="U585" s="25">
        <v>0.75659699999999996</v>
      </c>
      <c r="V585" s="33">
        <f t="shared" si="109"/>
        <v>16.529184000000001</v>
      </c>
      <c r="W585" s="33"/>
      <c r="X585" s="31">
        <v>40522.540972222225</v>
      </c>
      <c r="Y585" s="31">
        <v>40523.129166666666</v>
      </c>
      <c r="Z585" s="322">
        <v>0.25694899999999998</v>
      </c>
      <c r="AA585" s="322">
        <v>0.75659699999999996</v>
      </c>
      <c r="AB585" s="320">
        <f t="shared" si="108"/>
        <v>22.200393599999995</v>
      </c>
      <c r="AD585" s="61">
        <f t="shared" si="110"/>
        <v>5.2003935999999946</v>
      </c>
      <c r="AE585" s="25">
        <v>10700</v>
      </c>
      <c r="AF585" s="25"/>
      <c r="AG585" s="25"/>
      <c r="AH585" s="42">
        <f t="shared" si="106"/>
        <v>14829.250290663755</v>
      </c>
      <c r="AI585" s="25"/>
      <c r="AJ585" s="42">
        <f t="shared" si="107"/>
        <v>6726.5038059801109</v>
      </c>
      <c r="AM585" s="25">
        <v>17</v>
      </c>
      <c r="AN585" s="9">
        <f t="shared" si="111"/>
        <v>16.529184000000001</v>
      </c>
      <c r="AO585" s="61">
        <f t="shared" si="114"/>
        <v>22.200393599999995</v>
      </c>
      <c r="AQ585" s="61">
        <f t="shared" si="115"/>
        <v>-0.47081599999999924</v>
      </c>
      <c r="AR585" s="61">
        <f t="shared" si="116"/>
        <v>5.6712095999999939</v>
      </c>
      <c r="AS585" s="89">
        <f t="shared" si="112"/>
        <v>0.40833333333284827</v>
      </c>
      <c r="AT585" s="89">
        <f t="shared" si="118"/>
        <v>0.58819444444088731</v>
      </c>
      <c r="AU585" s="89">
        <f t="shared" si="117"/>
        <v>0.17986111110803904</v>
      </c>
    </row>
    <row r="586" spans="1:47" x14ac:dyDescent="0.2">
      <c r="A586" s="25" t="s">
        <v>2075</v>
      </c>
      <c r="B586" s="285">
        <f t="shared" si="113"/>
        <v>12</v>
      </c>
      <c r="C586" s="285"/>
      <c r="D586" s="26">
        <v>40523.225694444445</v>
      </c>
      <c r="E586" s="26">
        <v>40523.708333333336</v>
      </c>
      <c r="F586" s="27" t="s">
        <v>589</v>
      </c>
      <c r="G586" s="325" t="s">
        <v>590</v>
      </c>
      <c r="H586" s="25">
        <v>50</v>
      </c>
      <c r="I586" s="25"/>
      <c r="J586" s="25"/>
      <c r="K586" s="25"/>
      <c r="L586" s="25"/>
      <c r="M586" s="25"/>
      <c r="N586" s="32">
        <v>113</v>
      </c>
      <c r="O586" s="25"/>
      <c r="P586" s="317">
        <v>2490</v>
      </c>
      <c r="R586" s="30">
        <v>40523.225694444445</v>
      </c>
      <c r="S586" s="30">
        <v>40523.708333333336</v>
      </c>
      <c r="T586" s="25">
        <v>1.303269</v>
      </c>
      <c r="U586" s="25">
        <v>30.534679000000001</v>
      </c>
      <c r="V586" s="33">
        <f t="shared" si="109"/>
        <v>112.60244159999999</v>
      </c>
      <c r="W586" s="33"/>
      <c r="X586" s="31">
        <v>40523.129166666666</v>
      </c>
      <c r="Y586" s="31">
        <v>40523.710416666669</v>
      </c>
      <c r="Z586" s="322">
        <v>1.3354159999999999</v>
      </c>
      <c r="AA586" s="322">
        <v>30.534679000000001</v>
      </c>
      <c r="AB586" s="320">
        <f t="shared" si="108"/>
        <v>115.3799424</v>
      </c>
      <c r="AD586" s="61">
        <f t="shared" si="110"/>
        <v>2.3799424000000045</v>
      </c>
      <c r="AE586" s="25">
        <v>2490</v>
      </c>
      <c r="AF586" s="25"/>
      <c r="AG586" s="25"/>
      <c r="AH586" s="42">
        <f t="shared" si="106"/>
        <v>17935.125016201444</v>
      </c>
      <c r="AI586" s="25"/>
      <c r="AJ586" s="42">
        <f t="shared" si="107"/>
        <v>8135.3193396541055</v>
      </c>
      <c r="AM586" s="25">
        <v>113</v>
      </c>
      <c r="AN586" s="9">
        <f t="shared" si="111"/>
        <v>112.60244159999999</v>
      </c>
      <c r="AO586" s="61">
        <f t="shared" si="114"/>
        <v>115.3799424</v>
      </c>
      <c r="AQ586" s="61">
        <f t="shared" si="115"/>
        <v>-0.39755840000000831</v>
      </c>
      <c r="AR586" s="61">
        <f t="shared" si="116"/>
        <v>2.7775008000000128</v>
      </c>
      <c r="AS586" s="89">
        <f t="shared" si="112"/>
        <v>0.48263888889050577</v>
      </c>
      <c r="AT586" s="89">
        <f t="shared" si="118"/>
        <v>0.58125000000291038</v>
      </c>
      <c r="AU586" s="89">
        <f t="shared" si="117"/>
        <v>9.8611111112404615E-2</v>
      </c>
    </row>
    <row r="587" spans="1:47" x14ac:dyDescent="0.2">
      <c r="A587" s="25" t="s">
        <v>2075</v>
      </c>
      <c r="B587" s="285">
        <f t="shared" si="113"/>
        <v>12</v>
      </c>
      <c r="C587" s="285"/>
      <c r="D587" s="26">
        <v>40523.712500000001</v>
      </c>
      <c r="E587" s="26">
        <v>40523.789583333331</v>
      </c>
      <c r="F587" s="27" t="s">
        <v>591</v>
      </c>
      <c r="G587" s="325" t="s">
        <v>592</v>
      </c>
      <c r="H587" s="25">
        <v>50</v>
      </c>
      <c r="I587" s="25"/>
      <c r="J587" s="25"/>
      <c r="K587" s="25"/>
      <c r="L587" s="25"/>
      <c r="M587" s="25"/>
      <c r="N587" s="32">
        <v>269</v>
      </c>
      <c r="O587" s="25"/>
      <c r="P587" s="317">
        <v>391</v>
      </c>
      <c r="R587" s="30">
        <v>40523.712500000001</v>
      </c>
      <c r="S587" s="30">
        <v>40523.789583333331</v>
      </c>
      <c r="T587" s="25">
        <v>3.1136550000000001</v>
      </c>
      <c r="U587" s="25">
        <v>45.556221000000001</v>
      </c>
      <c r="V587" s="33">
        <f t="shared" si="109"/>
        <v>269.019792</v>
      </c>
      <c r="W587" s="33"/>
      <c r="X587" s="31">
        <v>40523.710416666669</v>
      </c>
      <c r="Y587" s="31">
        <v>40523.792361111111</v>
      </c>
      <c r="Z587" s="322">
        <v>3.387934</v>
      </c>
      <c r="AA587" s="322">
        <v>47.010891000000001</v>
      </c>
      <c r="AB587" s="320">
        <f t="shared" si="108"/>
        <v>292.7174976</v>
      </c>
      <c r="AD587" s="61">
        <f t="shared" si="110"/>
        <v>23.717497600000002</v>
      </c>
      <c r="AE587" s="25">
        <v>391</v>
      </c>
      <c r="AF587" s="25"/>
      <c r="AG587" s="25"/>
      <c r="AH587" s="42">
        <f t="shared" si="106"/>
        <v>7144.9662964178897</v>
      </c>
      <c r="AI587" s="25"/>
      <c r="AJ587" s="42">
        <f t="shared" si="107"/>
        <v>3240.9354515185928</v>
      </c>
      <c r="AM587" s="25">
        <v>269</v>
      </c>
      <c r="AN587" s="9">
        <f t="shared" si="111"/>
        <v>269.019792</v>
      </c>
      <c r="AO587" s="61">
        <f t="shared" si="114"/>
        <v>292.7174976</v>
      </c>
      <c r="AQ587" s="61">
        <f t="shared" si="115"/>
        <v>1.9791999999995369E-2</v>
      </c>
      <c r="AR587" s="61">
        <f t="shared" si="116"/>
        <v>23.697705600000006</v>
      </c>
      <c r="AS587" s="89">
        <f t="shared" si="112"/>
        <v>7.7083333329937886E-2</v>
      </c>
      <c r="AT587" s="89">
        <f t="shared" si="118"/>
        <v>8.1944444442342501E-2</v>
      </c>
      <c r="AU587" s="89">
        <f t="shared" si="117"/>
        <v>4.8611111124046147E-3</v>
      </c>
    </row>
    <row r="588" spans="1:47" x14ac:dyDescent="0.2">
      <c r="A588" s="25" t="s">
        <v>2075</v>
      </c>
      <c r="B588" s="285">
        <f t="shared" si="113"/>
        <v>12</v>
      </c>
      <c r="C588" s="285"/>
      <c r="D588" s="26">
        <v>40523.795138888891</v>
      </c>
      <c r="E588" s="26">
        <v>40524.116666666669</v>
      </c>
      <c r="F588" s="27" t="s">
        <v>593</v>
      </c>
      <c r="G588" s="325" t="s">
        <v>594</v>
      </c>
      <c r="H588" s="25">
        <v>50</v>
      </c>
      <c r="I588" s="25"/>
      <c r="J588" s="25"/>
      <c r="K588" s="25"/>
      <c r="L588" s="25"/>
      <c r="M588" s="25"/>
      <c r="N588" s="32">
        <v>1221</v>
      </c>
      <c r="O588" s="25"/>
      <c r="P588" s="317">
        <v>279</v>
      </c>
      <c r="R588" s="30">
        <v>40523.795138888891</v>
      </c>
      <c r="S588" s="30">
        <v>40524.116666666669</v>
      </c>
      <c r="T588" s="25">
        <v>14.129236000000001</v>
      </c>
      <c r="U588" s="25">
        <v>55.572848999999998</v>
      </c>
      <c r="V588" s="33">
        <f t="shared" si="109"/>
        <v>1220.7659904</v>
      </c>
      <c r="W588" s="33"/>
      <c r="X588" s="31">
        <v>40523.792361111111</v>
      </c>
      <c r="Y588" s="31">
        <v>40524.129166666666</v>
      </c>
      <c r="Z588" s="322">
        <v>14.440576</v>
      </c>
      <c r="AA588" s="322">
        <v>55.572848999999998</v>
      </c>
      <c r="AB588" s="320">
        <f t="shared" si="108"/>
        <v>1247.6657664000002</v>
      </c>
      <c r="AD588" s="61">
        <f t="shared" si="110"/>
        <v>26.665766400000166</v>
      </c>
      <c r="AE588" s="25">
        <v>279</v>
      </c>
      <c r="AF588" s="25"/>
      <c r="AG588" s="25"/>
      <c r="AH588" s="42">
        <f t="shared" si="106"/>
        <v>21730.87459875696</v>
      </c>
      <c r="AI588" s="25"/>
      <c r="AJ588" s="42">
        <f t="shared" si="107"/>
        <v>9857.0600556821919</v>
      </c>
      <c r="AM588" s="25">
        <v>1221</v>
      </c>
      <c r="AN588" s="9">
        <f t="shared" si="111"/>
        <v>1220.7659904</v>
      </c>
      <c r="AO588" s="61">
        <f t="shared" si="114"/>
        <v>1247.6657664000002</v>
      </c>
      <c r="AQ588" s="61">
        <f t="shared" si="115"/>
        <v>-0.23400960000003579</v>
      </c>
      <c r="AR588" s="61">
        <f t="shared" si="116"/>
        <v>26.899776000000202</v>
      </c>
      <c r="AS588" s="89">
        <f t="shared" si="112"/>
        <v>0.32152777777810115</v>
      </c>
      <c r="AT588" s="89">
        <f t="shared" si="118"/>
        <v>0.33680555555474712</v>
      </c>
      <c r="AU588" s="89">
        <f t="shared" si="117"/>
        <v>1.5277777776645962E-2</v>
      </c>
    </row>
    <row r="589" spans="1:47" x14ac:dyDescent="0.2">
      <c r="A589" s="25" t="s">
        <v>2075</v>
      </c>
      <c r="B589" s="285">
        <f t="shared" si="113"/>
        <v>12</v>
      </c>
      <c r="C589" s="285"/>
      <c r="D589" s="26">
        <v>40524.14166666667</v>
      </c>
      <c r="E589" s="26">
        <v>40524.644444444442</v>
      </c>
      <c r="F589" s="27" t="s">
        <v>595</v>
      </c>
      <c r="G589" s="325" t="s">
        <v>596</v>
      </c>
      <c r="H589" s="25">
        <v>50</v>
      </c>
      <c r="I589" s="25"/>
      <c r="J589" s="25"/>
      <c r="K589" s="25"/>
      <c r="L589" s="25"/>
      <c r="M589" s="25"/>
      <c r="N589" s="32">
        <v>324</v>
      </c>
      <c r="O589" s="25"/>
      <c r="P589" s="317">
        <v>381</v>
      </c>
      <c r="R589" s="30">
        <v>40524.14166666667</v>
      </c>
      <c r="S589" s="30">
        <v>40524.644444444442</v>
      </c>
      <c r="T589" s="25">
        <v>3.7459560000000001</v>
      </c>
      <c r="U589" s="25">
        <v>20.470289000000001</v>
      </c>
      <c r="V589" s="33">
        <f t="shared" si="109"/>
        <v>323.65059840000004</v>
      </c>
      <c r="W589" s="33"/>
      <c r="X589" s="31">
        <v>40524.129166666666</v>
      </c>
      <c r="Y589" s="31">
        <v>40525.119444444441</v>
      </c>
      <c r="Z589" s="322">
        <v>4.9531460000000003</v>
      </c>
      <c r="AA589" s="322">
        <v>21.430429</v>
      </c>
      <c r="AB589" s="320">
        <f t="shared" si="108"/>
        <v>427.95181440000005</v>
      </c>
      <c r="AD589" s="61">
        <f t="shared" si="110"/>
        <v>103.95181440000005</v>
      </c>
      <c r="AE589" s="25">
        <v>381</v>
      </c>
      <c r="AF589" s="25"/>
      <c r="AG589" s="25"/>
      <c r="AH589" s="42">
        <f t="shared" si="106"/>
        <v>10178.753356974114</v>
      </c>
      <c r="AI589" s="25"/>
      <c r="AJ589" s="42">
        <f t="shared" si="107"/>
        <v>4617.0522348607965</v>
      </c>
      <c r="AM589" s="25">
        <v>324</v>
      </c>
      <c r="AN589" s="9">
        <f t="shared" si="111"/>
        <v>323.65059840000004</v>
      </c>
      <c r="AO589" s="61">
        <f t="shared" si="114"/>
        <v>427.95181440000005</v>
      </c>
      <c r="AQ589" s="61">
        <f t="shared" si="115"/>
        <v>-0.34940159999996467</v>
      </c>
      <c r="AR589" s="61">
        <f t="shared" si="116"/>
        <v>104.30121600000001</v>
      </c>
      <c r="AS589" s="89">
        <f t="shared" si="112"/>
        <v>0.50277777777228039</v>
      </c>
      <c r="AT589" s="89">
        <f t="shared" si="118"/>
        <v>0.99027777777519077</v>
      </c>
      <c r="AU589" s="89">
        <f t="shared" si="117"/>
        <v>0.48750000000291038</v>
      </c>
    </row>
    <row r="590" spans="1:47" x14ac:dyDescent="0.2">
      <c r="A590" s="25" t="s">
        <v>2075</v>
      </c>
      <c r="B590" s="285">
        <f t="shared" si="113"/>
        <v>12</v>
      </c>
      <c r="C590" s="285"/>
      <c r="D590" s="26">
        <v>40525.595138888886</v>
      </c>
      <c r="E590" s="26">
        <v>40526.240277777775</v>
      </c>
      <c r="F590" s="27" t="s">
        <v>597</v>
      </c>
      <c r="G590" s="325" t="s">
        <v>598</v>
      </c>
      <c r="H590" s="25">
        <v>50</v>
      </c>
      <c r="I590" s="25"/>
      <c r="J590" s="25"/>
      <c r="K590" s="25"/>
      <c r="L590" s="25"/>
      <c r="M590" s="25"/>
      <c r="N590" s="32">
        <v>56</v>
      </c>
      <c r="O590" s="25"/>
      <c r="P590" s="317">
        <v>225</v>
      </c>
      <c r="R590" s="30">
        <v>40525.595138888886</v>
      </c>
      <c r="S590" s="30">
        <v>40526.240277777775</v>
      </c>
      <c r="T590" s="25">
        <v>0.64779900000000001</v>
      </c>
      <c r="U590" s="25">
        <v>1.139286</v>
      </c>
      <c r="V590" s="33">
        <f t="shared" si="109"/>
        <v>55.969833600000015</v>
      </c>
      <c r="W590" s="33"/>
      <c r="X590" s="31">
        <v>40525.119444444441</v>
      </c>
      <c r="Y590" s="31">
        <v>40526.879861111112</v>
      </c>
      <c r="Z590" s="322">
        <v>1.7845850000000001</v>
      </c>
      <c r="AA590" s="322">
        <v>1.5995189999999999</v>
      </c>
      <c r="AB590" s="320">
        <f t="shared" si="108"/>
        <v>154.18814399999999</v>
      </c>
      <c r="AD590" s="61">
        <f t="shared" si="110"/>
        <v>98.188143999999994</v>
      </c>
      <c r="AE590" s="25">
        <v>225</v>
      </c>
      <c r="AF590" s="25"/>
      <c r="AG590" s="25"/>
      <c r="AH590" s="42">
        <f t="shared" si="106"/>
        <v>2165.7495968205844</v>
      </c>
      <c r="AI590" s="25"/>
      <c r="AJ590" s="42">
        <f t="shared" si="107"/>
        <v>982.37757272093995</v>
      </c>
      <c r="AM590" s="25">
        <v>56</v>
      </c>
      <c r="AN590" s="9">
        <f t="shared" si="111"/>
        <v>55.969833600000015</v>
      </c>
      <c r="AO590" s="61">
        <f t="shared" si="114"/>
        <v>154.18814399999999</v>
      </c>
      <c r="AQ590" s="61">
        <f t="shared" si="115"/>
        <v>-3.0166399999984606E-2</v>
      </c>
      <c r="AR590" s="61">
        <f t="shared" si="116"/>
        <v>98.218310399999979</v>
      </c>
      <c r="AS590" s="89">
        <f t="shared" si="112"/>
        <v>0.64513888888905058</v>
      </c>
      <c r="AT590" s="89">
        <f t="shared" si="118"/>
        <v>1.7604166666715173</v>
      </c>
      <c r="AU590" s="89">
        <f t="shared" si="117"/>
        <v>1.1152777777824667</v>
      </c>
    </row>
    <row r="591" spans="1:47" x14ac:dyDescent="0.2">
      <c r="A591" s="25" t="s">
        <v>2075</v>
      </c>
      <c r="B591" s="285">
        <f t="shared" si="113"/>
        <v>12</v>
      </c>
      <c r="C591" s="285"/>
      <c r="D591" s="26">
        <v>40527.520138888889</v>
      </c>
      <c r="E591" s="26">
        <v>40531.643750000003</v>
      </c>
      <c r="F591" s="27" t="s">
        <v>600</v>
      </c>
      <c r="G591" s="325" t="s">
        <v>601</v>
      </c>
      <c r="H591" s="25">
        <v>50</v>
      </c>
      <c r="I591" s="25"/>
      <c r="J591" s="25"/>
      <c r="K591" s="25"/>
      <c r="L591" s="25"/>
      <c r="M591" s="25"/>
      <c r="N591" s="32">
        <v>166</v>
      </c>
      <c r="O591" s="25"/>
      <c r="P591" s="317">
        <v>193</v>
      </c>
      <c r="R591" s="30">
        <v>40527.520138888889</v>
      </c>
      <c r="S591" s="30">
        <v>40531.643750000003</v>
      </c>
      <c r="T591" s="25">
        <v>1.916272</v>
      </c>
      <c r="U591" s="25">
        <v>0.595777</v>
      </c>
      <c r="V591" s="33">
        <f t="shared" si="109"/>
        <v>165.56590080000001</v>
      </c>
      <c r="W591" s="33"/>
      <c r="X591" s="31">
        <v>40526.879861111112</v>
      </c>
      <c r="Y591" s="31">
        <v>40531.818749999999</v>
      </c>
      <c r="Z591" s="322">
        <v>2.3825020000000001</v>
      </c>
      <c r="AA591" s="322">
        <v>0.75659699999999996</v>
      </c>
      <c r="AB591" s="320">
        <f t="shared" si="108"/>
        <v>205.84817279999999</v>
      </c>
      <c r="AD591" s="61">
        <f t="shared" si="110"/>
        <v>39.848172799999986</v>
      </c>
      <c r="AE591" s="25">
        <v>193</v>
      </c>
      <c r="AF591" s="25"/>
      <c r="AG591" s="25"/>
      <c r="AH591" s="42">
        <f t="shared" si="106"/>
        <v>2480.1564010390898</v>
      </c>
      <c r="AI591" s="25"/>
      <c r="AJ591" s="42">
        <f t="shared" si="107"/>
        <v>1124.9915635666744</v>
      </c>
      <c r="AM591" s="25">
        <v>166</v>
      </c>
      <c r="AN591" s="9">
        <f t="shared" si="111"/>
        <v>165.56590080000001</v>
      </c>
      <c r="AO591" s="61">
        <f t="shared" si="114"/>
        <v>205.84817279999999</v>
      </c>
      <c r="AQ591" s="61">
        <f t="shared" si="115"/>
        <v>-0.43409919999999147</v>
      </c>
      <c r="AR591" s="61">
        <f t="shared" si="116"/>
        <v>40.282271999999978</v>
      </c>
      <c r="AS591" s="89">
        <f t="shared" si="112"/>
        <v>4.1236111111138598</v>
      </c>
      <c r="AT591" s="89">
        <f t="shared" si="118"/>
        <v>4.9388888888861402</v>
      </c>
      <c r="AU591" s="89">
        <f t="shared" si="117"/>
        <v>0.81527777777228039</v>
      </c>
    </row>
    <row r="592" spans="1:47" x14ac:dyDescent="0.2">
      <c r="A592" s="25" t="s">
        <v>2075</v>
      </c>
      <c r="B592" s="285">
        <f t="shared" si="113"/>
        <v>12</v>
      </c>
      <c r="C592" s="285"/>
      <c r="D592" s="26">
        <v>40531.993750000001</v>
      </c>
      <c r="E592" s="26">
        <v>40533.099305555559</v>
      </c>
      <c r="F592" s="27" t="s">
        <v>602</v>
      </c>
      <c r="G592" s="325" t="s">
        <v>603</v>
      </c>
      <c r="H592" s="25">
        <v>50</v>
      </c>
      <c r="I592" s="25"/>
      <c r="J592" s="25"/>
      <c r="K592" s="25"/>
      <c r="L592" s="25"/>
      <c r="M592" s="25"/>
      <c r="N592" s="32">
        <v>33</v>
      </c>
      <c r="O592" s="25"/>
      <c r="P592" s="317">
        <v>83</v>
      </c>
      <c r="R592" s="30">
        <v>40531.993750000001</v>
      </c>
      <c r="S592" s="30">
        <v>40533.099305555559</v>
      </c>
      <c r="T592" s="25">
        <v>0.379583</v>
      </c>
      <c r="U592" s="25">
        <v>0.41</v>
      </c>
      <c r="V592" s="33">
        <f t="shared" si="109"/>
        <v>32.795971199999997</v>
      </c>
      <c r="W592" s="33"/>
      <c r="X592" s="31">
        <v>40531.818749999999</v>
      </c>
      <c r="Y592" s="31">
        <v>40533.217361111114</v>
      </c>
      <c r="Z592" s="322">
        <v>0.50643700000000003</v>
      </c>
      <c r="AA592" s="322">
        <v>0.595777</v>
      </c>
      <c r="AB592" s="320">
        <f t="shared" si="108"/>
        <v>43.756156800000007</v>
      </c>
      <c r="AD592" s="61">
        <f t="shared" si="110"/>
        <v>10.756156800000007</v>
      </c>
      <c r="AE592" s="25">
        <v>83</v>
      </c>
      <c r="AF592" s="25"/>
      <c r="AG592" s="25"/>
      <c r="AH592" s="42">
        <f t="shared" si="106"/>
        <v>226.72113428399865</v>
      </c>
      <c r="AI592" s="25"/>
      <c r="AJ592" s="42">
        <f t="shared" si="107"/>
        <v>102.84003188061264</v>
      </c>
      <c r="AM592" s="25">
        <v>33</v>
      </c>
      <c r="AN592" s="9">
        <f t="shared" si="111"/>
        <v>32.795971199999997</v>
      </c>
      <c r="AO592" s="61">
        <f t="shared" si="114"/>
        <v>43.756156800000007</v>
      </c>
      <c r="AQ592" s="61">
        <f t="shared" si="115"/>
        <v>-0.20402880000000323</v>
      </c>
      <c r="AR592" s="61">
        <f t="shared" si="116"/>
        <v>10.96018560000001</v>
      </c>
      <c r="AS592" s="89">
        <f t="shared" si="112"/>
        <v>1.1055555555576575</v>
      </c>
      <c r="AT592" s="89">
        <f t="shared" si="118"/>
        <v>1.398611111115315</v>
      </c>
      <c r="AU592" s="89">
        <f t="shared" si="117"/>
        <v>0.2930555555576575</v>
      </c>
    </row>
    <row r="593" spans="1:47" x14ac:dyDescent="0.2">
      <c r="A593" s="25" t="s">
        <v>2075</v>
      </c>
      <c r="B593" s="285">
        <f t="shared" si="113"/>
        <v>12</v>
      </c>
      <c r="C593" s="285"/>
      <c r="D593" s="26">
        <v>40533.336111111108</v>
      </c>
      <c r="E593" s="26">
        <v>40533.513888888891</v>
      </c>
      <c r="F593" s="27" t="s">
        <v>606</v>
      </c>
      <c r="G593" s="325" t="s">
        <v>607</v>
      </c>
      <c r="H593" s="25">
        <v>50</v>
      </c>
      <c r="I593" s="25"/>
      <c r="J593" s="25"/>
      <c r="K593" s="25"/>
      <c r="L593" s="25"/>
      <c r="M593" s="25"/>
      <c r="N593" s="32">
        <v>11</v>
      </c>
      <c r="O593" s="25"/>
      <c r="P593" s="317">
        <v>2580</v>
      </c>
      <c r="R593" s="30">
        <v>40533.336111111108</v>
      </c>
      <c r="S593" s="30">
        <v>40533.513888888891</v>
      </c>
      <c r="T593" s="25">
        <v>0.12804199999999999</v>
      </c>
      <c r="U593" s="25">
        <v>0.87659500000000001</v>
      </c>
      <c r="V593" s="33">
        <f t="shared" si="109"/>
        <v>11.0628288</v>
      </c>
      <c r="W593" s="33"/>
      <c r="X593" s="31">
        <v>40533.217361111114</v>
      </c>
      <c r="Y593" s="31">
        <v>40533.584722222222</v>
      </c>
      <c r="Z593" s="322">
        <v>0.25462699999999999</v>
      </c>
      <c r="AA593" s="322">
        <v>0.87659500000000001</v>
      </c>
      <c r="AB593" s="320">
        <f t="shared" si="108"/>
        <v>21.999772799999999</v>
      </c>
      <c r="AD593" s="61">
        <f t="shared" si="110"/>
        <v>10.999772799999999</v>
      </c>
      <c r="AE593" s="25">
        <v>2580</v>
      </c>
      <c r="AF593" s="25"/>
      <c r="AG593" s="25"/>
      <c r="AH593" s="42">
        <f t="shared" si="106"/>
        <v>3543.3385160664693</v>
      </c>
      <c r="AI593" s="25"/>
      <c r="AJ593" s="42">
        <f t="shared" si="107"/>
        <v>1607.2478073421341</v>
      </c>
      <c r="AM593" s="25">
        <v>11</v>
      </c>
      <c r="AN593" s="9">
        <f t="shared" si="111"/>
        <v>11.0628288</v>
      </c>
      <c r="AO593" s="61">
        <f t="shared" si="114"/>
        <v>21.999772799999999</v>
      </c>
      <c r="AQ593" s="61">
        <f t="shared" si="115"/>
        <v>6.2828800000000129E-2</v>
      </c>
      <c r="AR593" s="61">
        <f t="shared" si="116"/>
        <v>10.936943999999999</v>
      </c>
      <c r="AS593" s="89">
        <f t="shared" si="112"/>
        <v>0.17777777778246673</v>
      </c>
      <c r="AT593" s="89">
        <f t="shared" si="118"/>
        <v>0.36736111110803904</v>
      </c>
      <c r="AU593" s="89">
        <f t="shared" si="117"/>
        <v>0.18958333332557231</v>
      </c>
    </row>
    <row r="594" spans="1:47" x14ac:dyDescent="0.2">
      <c r="A594" s="25" t="s">
        <v>2075</v>
      </c>
      <c r="B594" s="285">
        <f t="shared" si="113"/>
        <v>12</v>
      </c>
      <c r="C594" s="285"/>
      <c r="D594" s="26">
        <v>40533.65625</v>
      </c>
      <c r="E594" s="26">
        <v>40534.189583333333</v>
      </c>
      <c r="F594" s="27" t="s">
        <v>608</v>
      </c>
      <c r="G594" s="325" t="s">
        <v>609</v>
      </c>
      <c r="H594" s="25">
        <v>50</v>
      </c>
      <c r="I594" s="25"/>
      <c r="J594" s="25"/>
      <c r="K594" s="25"/>
      <c r="L594" s="25"/>
      <c r="M594" s="25"/>
      <c r="N594" s="32">
        <v>34</v>
      </c>
      <c r="O594" s="25"/>
      <c r="P594" s="317">
        <v>13300</v>
      </c>
      <c r="R594" s="30">
        <v>40533.65625</v>
      </c>
      <c r="S594" s="30">
        <v>40534.189583333333</v>
      </c>
      <c r="T594" s="25">
        <v>0.38780199999999998</v>
      </c>
      <c r="U594" s="25">
        <v>1.21</v>
      </c>
      <c r="V594" s="33">
        <f t="shared" si="109"/>
        <v>33.506092799999998</v>
      </c>
      <c r="W594" s="33"/>
      <c r="X594" s="31">
        <v>40533.584722222222</v>
      </c>
      <c r="Y594" s="31">
        <v>40534.305555555555</v>
      </c>
      <c r="Z594" s="322">
        <v>0.52220200000000006</v>
      </c>
      <c r="AA594" s="322">
        <v>1.21</v>
      </c>
      <c r="AB594" s="320">
        <f t="shared" si="108"/>
        <v>45.1182528</v>
      </c>
      <c r="AD594" s="61">
        <f t="shared" si="110"/>
        <v>11.1182528</v>
      </c>
      <c r="AE594" s="25">
        <v>13300</v>
      </c>
      <c r="AF594" s="25"/>
      <c r="AG594" s="25"/>
      <c r="AH594" s="42">
        <f t="shared" si="106"/>
        <v>37460.938858186841</v>
      </c>
      <c r="AI594" s="25"/>
      <c r="AJ594" s="42">
        <f t="shared" si="107"/>
        <v>16992.170397435744</v>
      </c>
      <c r="AM594" s="25">
        <v>34</v>
      </c>
      <c r="AN594" s="9">
        <f t="shared" si="111"/>
        <v>33.506092799999998</v>
      </c>
      <c r="AO594" s="61">
        <f t="shared" si="114"/>
        <v>45.1182528</v>
      </c>
      <c r="AQ594" s="61">
        <f t="shared" si="115"/>
        <v>-0.49390720000000243</v>
      </c>
      <c r="AR594" s="61">
        <f t="shared" si="116"/>
        <v>11.612160000000003</v>
      </c>
      <c r="AS594" s="89">
        <f t="shared" si="112"/>
        <v>0.53333333333284827</v>
      </c>
      <c r="AT594" s="89">
        <f t="shared" si="118"/>
        <v>0.72083333333284827</v>
      </c>
      <c r="AU594" s="89">
        <f t="shared" si="117"/>
        <v>0.1875</v>
      </c>
    </row>
    <row r="595" spans="1:47" x14ac:dyDescent="0.2">
      <c r="A595" s="25" t="s">
        <v>2075</v>
      </c>
      <c r="B595" s="285">
        <f t="shared" si="113"/>
        <v>12</v>
      </c>
      <c r="C595" s="285"/>
      <c r="D595" s="26">
        <v>40534.422222222223</v>
      </c>
      <c r="E595" s="26">
        <v>40535.756944444445</v>
      </c>
      <c r="F595" s="27" t="s">
        <v>610</v>
      </c>
      <c r="G595" s="325" t="s">
        <v>611</v>
      </c>
      <c r="H595" s="25">
        <v>50</v>
      </c>
      <c r="I595" s="25"/>
      <c r="J595" s="25"/>
      <c r="K595" s="25"/>
      <c r="L595" s="25"/>
      <c r="M595" s="25"/>
      <c r="N595" s="32">
        <v>78</v>
      </c>
      <c r="O595" s="25"/>
      <c r="P595" s="317">
        <v>6040</v>
      </c>
      <c r="R595" s="30">
        <v>40534.422222222223</v>
      </c>
      <c r="S595" s="30">
        <v>40535.756944444445</v>
      </c>
      <c r="T595" s="25">
        <v>0.90376599999999996</v>
      </c>
      <c r="U595" s="25">
        <v>1.284111</v>
      </c>
      <c r="V595" s="33">
        <f t="shared" si="109"/>
        <v>78.0853824</v>
      </c>
      <c r="W595" s="33"/>
      <c r="X595" s="31">
        <v>40534.305555555555</v>
      </c>
      <c r="Y595" s="31">
        <v>40535.911805555559</v>
      </c>
      <c r="Z595" s="322">
        <v>1.0299860000000001</v>
      </c>
      <c r="AA595" s="322">
        <v>1.284111</v>
      </c>
      <c r="AB595" s="320">
        <f t="shared" si="108"/>
        <v>88.990790399999995</v>
      </c>
      <c r="AD595" s="61">
        <f t="shared" si="110"/>
        <v>10.990790399999995</v>
      </c>
      <c r="AE595" s="25">
        <v>6040</v>
      </c>
      <c r="AF595" s="25"/>
      <c r="AG595" s="25"/>
      <c r="AH595" s="42">
        <f t="shared" si="106"/>
        <v>33554.961594754364</v>
      </c>
      <c r="AI595" s="25"/>
      <c r="AJ595" s="42">
        <f t="shared" si="107"/>
        <v>15220.430733354968</v>
      </c>
      <c r="AM595" s="25">
        <v>78</v>
      </c>
      <c r="AN595" s="9">
        <f t="shared" si="111"/>
        <v>78.0853824</v>
      </c>
      <c r="AO595" s="61">
        <f t="shared" si="114"/>
        <v>88.990790399999995</v>
      </c>
      <c r="AQ595" s="61">
        <f t="shared" si="115"/>
        <v>8.5382400000000302E-2</v>
      </c>
      <c r="AR595" s="61">
        <f t="shared" si="116"/>
        <v>10.905407999999994</v>
      </c>
      <c r="AS595" s="89">
        <f t="shared" si="112"/>
        <v>1.3347222222218988</v>
      </c>
      <c r="AT595" s="89">
        <f t="shared" si="118"/>
        <v>1.6062500000043656</v>
      </c>
      <c r="AU595" s="89">
        <f t="shared" si="117"/>
        <v>0.27152777778246673</v>
      </c>
    </row>
    <row r="596" spans="1:47" x14ac:dyDescent="0.2">
      <c r="A596" s="25" t="s">
        <v>2075</v>
      </c>
      <c r="B596" s="285">
        <f t="shared" si="113"/>
        <v>12</v>
      </c>
      <c r="C596" s="285"/>
      <c r="D596" s="26">
        <v>40536.067361111112</v>
      </c>
      <c r="E596" s="26">
        <v>40541.234722222223</v>
      </c>
      <c r="F596" s="27" t="s">
        <v>612</v>
      </c>
      <c r="G596" s="325" t="s">
        <v>613</v>
      </c>
      <c r="H596" s="25">
        <v>50</v>
      </c>
      <c r="I596" s="25"/>
      <c r="J596" s="25"/>
      <c r="K596" s="25"/>
      <c r="L596" s="25"/>
      <c r="M596" s="25"/>
      <c r="N596" s="32">
        <v>154</v>
      </c>
      <c r="O596" s="25"/>
      <c r="P596" s="317">
        <v>722</v>
      </c>
      <c r="R596" s="30">
        <v>40536.067361111112</v>
      </c>
      <c r="S596" s="30">
        <v>40541.234722222223</v>
      </c>
      <c r="T596" s="25">
        <v>1.782184</v>
      </c>
      <c r="U596" s="25">
        <v>0.41</v>
      </c>
      <c r="V596" s="33">
        <f t="shared" si="109"/>
        <v>153.98069760000001</v>
      </c>
      <c r="W596" s="33"/>
      <c r="X596" s="31">
        <v>40535.911805555559</v>
      </c>
      <c r="Y596" s="31">
        <v>40541.4375</v>
      </c>
      <c r="Z596" s="322">
        <v>1.9061049999999999</v>
      </c>
      <c r="AA596" s="322">
        <v>0.41</v>
      </c>
      <c r="AB596" s="320">
        <f t="shared" si="108"/>
        <v>164.68747200000001</v>
      </c>
      <c r="AD596" s="61">
        <f t="shared" si="110"/>
        <v>10.687472000000014</v>
      </c>
      <c r="AE596" s="25">
        <v>722</v>
      </c>
      <c r="AF596" s="25"/>
      <c r="AG596" s="25"/>
      <c r="AH596" s="42">
        <f t="shared" si="106"/>
        <v>7422.881098466004</v>
      </c>
      <c r="AI596" s="25"/>
      <c r="AJ596" s="42">
        <f t="shared" si="107"/>
        <v>3366.9967787653104</v>
      </c>
      <c r="AM596" s="25">
        <v>154</v>
      </c>
      <c r="AN596" s="9">
        <f t="shared" si="111"/>
        <v>153.98069760000001</v>
      </c>
      <c r="AO596" s="61">
        <f t="shared" si="114"/>
        <v>164.68747200000001</v>
      </c>
      <c r="AQ596" s="61">
        <f t="shared" si="115"/>
        <v>-1.9302399999986619E-2</v>
      </c>
      <c r="AR596" s="61">
        <f t="shared" si="116"/>
        <v>10.7067744</v>
      </c>
      <c r="AS596" s="89">
        <f t="shared" si="112"/>
        <v>5.1673611111109494</v>
      </c>
      <c r="AT596" s="89">
        <f t="shared" si="118"/>
        <v>5.5256944444408873</v>
      </c>
      <c r="AU596" s="89">
        <f t="shared" si="117"/>
        <v>0.35833333332993789</v>
      </c>
    </row>
    <row r="597" spans="1:47" x14ac:dyDescent="0.2">
      <c r="A597" s="25" t="s">
        <v>2075</v>
      </c>
      <c r="B597" s="285">
        <f t="shared" si="113"/>
        <v>12</v>
      </c>
      <c r="C597" s="285"/>
      <c r="D597" s="26">
        <v>40541.640972222223</v>
      </c>
      <c r="E597" s="26">
        <v>40542.294444444444</v>
      </c>
      <c r="F597" s="27" t="s">
        <v>614</v>
      </c>
      <c r="G597" s="325" t="s">
        <v>615</v>
      </c>
      <c r="H597" s="25">
        <v>50</v>
      </c>
      <c r="I597" s="25"/>
      <c r="J597" s="25"/>
      <c r="K597" s="25"/>
      <c r="L597" s="25"/>
      <c r="M597" s="25"/>
      <c r="N597" s="32">
        <v>33</v>
      </c>
      <c r="O597" s="25"/>
      <c r="P597" s="317">
        <v>3640</v>
      </c>
      <c r="R597" s="30">
        <v>40541.640972222223</v>
      </c>
      <c r="S597" s="30">
        <v>40542.294444444444</v>
      </c>
      <c r="T597" s="25">
        <v>0.385799</v>
      </c>
      <c r="U597" s="25">
        <v>1.21</v>
      </c>
      <c r="V597" s="33">
        <f t="shared" si="109"/>
        <v>33.333033599999993</v>
      </c>
      <c r="W597" s="33"/>
      <c r="X597" s="31">
        <v>40541.4375</v>
      </c>
      <c r="Y597" s="31">
        <v>40542.370138888888</v>
      </c>
      <c r="Z597" s="322">
        <v>0.51315100000000002</v>
      </c>
      <c r="AA597" s="322">
        <v>1.21</v>
      </c>
      <c r="AB597" s="320">
        <f t="shared" si="108"/>
        <v>44.3362464</v>
      </c>
      <c r="AD597" s="61">
        <f t="shared" si="110"/>
        <v>11.3362464</v>
      </c>
      <c r="AE597" s="25">
        <v>3640</v>
      </c>
      <c r="AF597" s="25"/>
      <c r="AG597" s="25"/>
      <c r="AH597" s="42">
        <f t="shared" si="106"/>
        <v>10074.767883459765</v>
      </c>
      <c r="AI597" s="25"/>
      <c r="AJ597" s="42">
        <f t="shared" si="107"/>
        <v>4569.8847334934972</v>
      </c>
      <c r="AM597" s="25">
        <v>33</v>
      </c>
      <c r="AN597" s="9">
        <f t="shared" si="111"/>
        <v>33.333033599999993</v>
      </c>
      <c r="AO597" s="61">
        <f t="shared" si="114"/>
        <v>44.3362464</v>
      </c>
      <c r="AQ597" s="61">
        <f t="shared" si="115"/>
        <v>0.33303359999999316</v>
      </c>
      <c r="AR597" s="61">
        <f t="shared" si="116"/>
        <v>11.003212800000007</v>
      </c>
      <c r="AS597" s="89">
        <f t="shared" si="112"/>
        <v>0.65347222222044365</v>
      </c>
      <c r="AT597" s="89">
        <f t="shared" si="118"/>
        <v>0.93263888888759539</v>
      </c>
      <c r="AU597" s="89">
        <f t="shared" si="117"/>
        <v>0.27916666666715173</v>
      </c>
    </row>
    <row r="598" spans="1:47" x14ac:dyDescent="0.2">
      <c r="A598" s="25" t="s">
        <v>2075</v>
      </c>
      <c r="B598" s="285">
        <f t="shared" si="113"/>
        <v>12</v>
      </c>
      <c r="C598" s="285"/>
      <c r="D598" s="26">
        <v>40542.446527777778</v>
      </c>
      <c r="E598" s="26">
        <v>40542.743750000001</v>
      </c>
      <c r="F598" s="27" t="s">
        <v>616</v>
      </c>
      <c r="G598" s="325" t="s">
        <v>617</v>
      </c>
      <c r="H598" s="25">
        <v>50</v>
      </c>
      <c r="I598" s="25"/>
      <c r="J598" s="25"/>
      <c r="K598" s="25"/>
      <c r="L598" s="25"/>
      <c r="M598" s="25"/>
      <c r="N598" s="32">
        <v>77</v>
      </c>
      <c r="O598" s="25"/>
      <c r="P598" s="317">
        <v>2370</v>
      </c>
      <c r="R598" s="30">
        <v>40542.446527777778</v>
      </c>
      <c r="S598" s="30">
        <v>40542.743750000001</v>
      </c>
      <c r="T598" s="25">
        <v>0.896123</v>
      </c>
      <c r="U598" s="25">
        <v>4.4945659999999998</v>
      </c>
      <c r="V598" s="33">
        <f t="shared" si="109"/>
        <v>77.425027200000017</v>
      </c>
      <c r="W598" s="33"/>
      <c r="X598" s="31">
        <v>40542.370138888888</v>
      </c>
      <c r="Y598" s="31">
        <v>40542.759027777778</v>
      </c>
      <c r="Z598" s="322">
        <v>1.0257400000000001</v>
      </c>
      <c r="AA598" s="322">
        <v>4.4945659999999998</v>
      </c>
      <c r="AB598" s="320">
        <f t="shared" si="108"/>
        <v>88.623936</v>
      </c>
      <c r="AD598" s="61">
        <f t="shared" si="110"/>
        <v>11.623936</v>
      </c>
      <c r="AE598" s="25">
        <v>2370</v>
      </c>
      <c r="AF598" s="25"/>
      <c r="AG598" s="25"/>
      <c r="AH598" s="42">
        <f t="shared" ref="AH598:AH629" si="119">AE598*AB598*0.0022046*28.31685</f>
        <v>13112.156482616552</v>
      </c>
      <c r="AI598" s="25"/>
      <c r="AJ598" s="42">
        <f t="shared" ref="AJ598:AJ629" si="120">AE598*AB598*28.31685/1000</f>
        <v>5947.6351640281919</v>
      </c>
      <c r="AM598" s="25">
        <v>77</v>
      </c>
      <c r="AN598" s="9">
        <f t="shared" si="111"/>
        <v>77.425027200000017</v>
      </c>
      <c r="AO598" s="61">
        <f t="shared" si="114"/>
        <v>88.623936</v>
      </c>
      <c r="AQ598" s="61">
        <f t="shared" si="115"/>
        <v>0.42502720000001659</v>
      </c>
      <c r="AR598" s="61">
        <f t="shared" si="116"/>
        <v>11.198908799999984</v>
      </c>
      <c r="AS598" s="89">
        <f t="shared" si="112"/>
        <v>0.29722222222335404</v>
      </c>
      <c r="AT598" s="89">
        <f t="shared" si="118"/>
        <v>0.38888888889050577</v>
      </c>
      <c r="AU598" s="89">
        <f t="shared" si="117"/>
        <v>9.1666666667151731E-2</v>
      </c>
    </row>
    <row r="599" spans="1:47" x14ac:dyDescent="0.2">
      <c r="A599" s="25" t="s">
        <v>2075</v>
      </c>
      <c r="B599" s="285">
        <f t="shared" si="113"/>
        <v>12</v>
      </c>
      <c r="C599" s="285"/>
      <c r="D599" s="26">
        <v>40542.775000000001</v>
      </c>
      <c r="E599" s="26">
        <v>40544.657638888886</v>
      </c>
      <c r="F599" s="27" t="s">
        <v>618</v>
      </c>
      <c r="G599" s="325" t="s">
        <v>619</v>
      </c>
      <c r="H599" s="25">
        <v>50</v>
      </c>
      <c r="I599" s="25"/>
      <c r="J599" s="25"/>
      <c r="K599" s="25"/>
      <c r="L599" s="25"/>
      <c r="M599" s="25"/>
      <c r="N599" s="32">
        <v>388</v>
      </c>
      <c r="O599" s="25"/>
      <c r="P599" s="317">
        <v>1280</v>
      </c>
      <c r="R599" s="30">
        <v>40542.775000000001</v>
      </c>
      <c r="S599" s="30">
        <v>40544.657638888886</v>
      </c>
      <c r="T599" s="25">
        <v>4.4901790000000004</v>
      </c>
      <c r="U599" s="25">
        <v>4.0697890000000001</v>
      </c>
      <c r="V599" s="33">
        <f t="shared" si="109"/>
        <v>387.95146560000001</v>
      </c>
      <c r="W599" s="33"/>
      <c r="X599" s="31">
        <v>40542.759027777778</v>
      </c>
      <c r="Y599" s="31">
        <v>40545.019444444442</v>
      </c>
      <c r="Z599" s="322">
        <v>4.850543</v>
      </c>
      <c r="AA599" s="322">
        <v>4.28</v>
      </c>
      <c r="AB599" s="320">
        <f t="shared" si="108"/>
        <v>419.08691519999996</v>
      </c>
      <c r="AD599" s="61">
        <f t="shared" si="110"/>
        <v>31.086915199999964</v>
      </c>
      <c r="AE599" s="25">
        <v>1280</v>
      </c>
      <c r="AF599" s="25"/>
      <c r="AG599" s="25"/>
      <c r="AH599" s="42">
        <f t="shared" si="119"/>
        <v>33487.969421242873</v>
      </c>
      <c r="AI599" s="25"/>
      <c r="AJ599" s="42">
        <f t="shared" si="120"/>
        <v>15190.04328279183</v>
      </c>
      <c r="AM599" s="25">
        <v>388</v>
      </c>
      <c r="AN599" s="9">
        <f t="shared" si="111"/>
        <v>387.95146560000001</v>
      </c>
      <c r="AO599" s="61">
        <f t="shared" si="114"/>
        <v>419.08691519999996</v>
      </c>
      <c r="AQ599" s="61">
        <f t="shared" si="115"/>
        <v>-4.8534399999994093E-2</v>
      </c>
      <c r="AR599" s="61">
        <f t="shared" si="116"/>
        <v>31.135449599999959</v>
      </c>
      <c r="AS599" s="89">
        <f t="shared" si="112"/>
        <v>1.882638888884685</v>
      </c>
      <c r="AT599" s="89">
        <f t="shared" si="118"/>
        <v>2.2604166666642413</v>
      </c>
      <c r="AU599" s="89">
        <f t="shared" si="117"/>
        <v>0.37777777777955635</v>
      </c>
    </row>
    <row r="600" spans="1:47" x14ac:dyDescent="0.2">
      <c r="A600" s="25" t="s">
        <v>2075</v>
      </c>
      <c r="B600" s="285">
        <f t="shared" si="113"/>
        <v>1</v>
      </c>
      <c r="C600" s="285"/>
      <c r="D600" s="26">
        <v>40545.381944444445</v>
      </c>
      <c r="E600" s="26">
        <v>40548.638194444444</v>
      </c>
      <c r="F600" s="27" t="s">
        <v>620</v>
      </c>
      <c r="G600" s="325" t="s">
        <v>621</v>
      </c>
      <c r="H600" s="25">
        <v>50</v>
      </c>
      <c r="I600" s="25"/>
      <c r="J600" s="25"/>
      <c r="K600" s="25"/>
      <c r="L600" s="25"/>
      <c r="M600" s="25"/>
      <c r="N600" s="32">
        <v>133</v>
      </c>
      <c r="O600" s="25"/>
      <c r="P600" s="317">
        <v>548</v>
      </c>
      <c r="R600" s="30">
        <v>40545.381944444445</v>
      </c>
      <c r="S600" s="30">
        <v>40548.638194444444</v>
      </c>
      <c r="T600" s="25">
        <v>1.5405230000000001</v>
      </c>
      <c r="U600" s="25">
        <v>0.595777</v>
      </c>
      <c r="V600" s="33">
        <f t="shared" si="109"/>
        <v>133.10118720000003</v>
      </c>
      <c r="W600" s="33"/>
      <c r="X600" s="31">
        <v>40545.019444444442</v>
      </c>
      <c r="Y600" s="31">
        <v>40548.720833333333</v>
      </c>
      <c r="Z600" s="322">
        <v>1.799423</v>
      </c>
      <c r="AA600" s="322">
        <v>0.7</v>
      </c>
      <c r="AB600" s="320">
        <f t="shared" si="108"/>
        <v>155.47014719999999</v>
      </c>
      <c r="AD600" s="61">
        <f t="shared" si="110"/>
        <v>22.470147199999985</v>
      </c>
      <c r="AE600" s="25">
        <v>548</v>
      </c>
      <c r="AF600" s="25"/>
      <c r="AG600" s="25"/>
      <c r="AH600" s="42">
        <f t="shared" si="119"/>
        <v>5318.6610169107053</v>
      </c>
      <c r="AI600" s="25"/>
      <c r="AJ600" s="42">
        <f t="shared" si="120"/>
        <v>2412.528811081695</v>
      </c>
      <c r="AM600" s="25">
        <v>133</v>
      </c>
      <c r="AN600" s="9">
        <f t="shared" si="111"/>
        <v>133.10118720000003</v>
      </c>
      <c r="AO600" s="61">
        <f t="shared" si="114"/>
        <v>155.47014719999999</v>
      </c>
      <c r="AQ600" s="61">
        <f t="shared" si="115"/>
        <v>0.10118720000002668</v>
      </c>
      <c r="AR600" s="61">
        <f t="shared" si="116"/>
        <v>22.368959999999959</v>
      </c>
      <c r="AS600" s="89">
        <f t="shared" si="112"/>
        <v>3.2562499999985448</v>
      </c>
      <c r="AT600" s="89">
        <f t="shared" si="118"/>
        <v>3.7013888888905058</v>
      </c>
      <c r="AU600" s="89">
        <f t="shared" si="117"/>
        <v>0.44513888889196096</v>
      </c>
    </row>
    <row r="601" spans="1:47" x14ac:dyDescent="0.2">
      <c r="A601" s="25" t="s">
        <v>2075</v>
      </c>
      <c r="B601" s="285">
        <f t="shared" si="113"/>
        <v>1</v>
      </c>
      <c r="C601" s="285"/>
      <c r="D601" s="26">
        <v>40548.803472222222</v>
      </c>
      <c r="E601" s="26">
        <v>40549.597916666666</v>
      </c>
      <c r="F601" s="27" t="s">
        <v>622</v>
      </c>
      <c r="G601" s="325" t="s">
        <v>623</v>
      </c>
      <c r="H601" s="25">
        <v>50</v>
      </c>
      <c r="I601" s="25"/>
      <c r="J601" s="25"/>
      <c r="K601" s="25"/>
      <c r="L601" s="25"/>
      <c r="M601" s="25"/>
      <c r="N601" s="32">
        <v>28</v>
      </c>
      <c r="O601" s="25"/>
      <c r="P601" s="317">
        <v>363</v>
      </c>
      <c r="R601" s="30">
        <v>40548.803472222222</v>
      </c>
      <c r="S601" s="30">
        <v>40549.597916666666</v>
      </c>
      <c r="T601" s="25">
        <v>0.322602</v>
      </c>
      <c r="U601" s="25">
        <v>0.41</v>
      </c>
      <c r="V601" s="33">
        <f t="shared" si="109"/>
        <v>27.872812800000002</v>
      </c>
      <c r="W601" s="33"/>
      <c r="X601" s="31">
        <v>40548.720833333333</v>
      </c>
      <c r="Y601" s="31">
        <v>40549.72152777778</v>
      </c>
      <c r="Z601" s="322">
        <v>0.40206700000000001</v>
      </c>
      <c r="AA601" s="322">
        <v>0.41</v>
      </c>
      <c r="AB601" s="320">
        <f t="shared" si="108"/>
        <v>34.738588800000002</v>
      </c>
      <c r="AD601" s="61">
        <f t="shared" si="110"/>
        <v>6.7385888000000023</v>
      </c>
      <c r="AE601" s="25">
        <v>363</v>
      </c>
      <c r="AF601" s="25"/>
      <c r="AG601" s="25"/>
      <c r="AH601" s="42">
        <f t="shared" si="119"/>
        <v>787.21532547177287</v>
      </c>
      <c r="AI601" s="25"/>
      <c r="AJ601" s="42">
        <f t="shared" si="120"/>
        <v>357.07852919884465</v>
      </c>
      <c r="AM601" s="25">
        <v>28</v>
      </c>
      <c r="AN601" s="9">
        <f t="shared" si="111"/>
        <v>27.872812800000002</v>
      </c>
      <c r="AO601" s="61">
        <f t="shared" si="114"/>
        <v>34.738588800000002</v>
      </c>
      <c r="AQ601" s="61">
        <f t="shared" si="115"/>
        <v>-0.12718719999999806</v>
      </c>
      <c r="AR601" s="61">
        <f t="shared" si="116"/>
        <v>6.8657760000000003</v>
      </c>
      <c r="AS601" s="89">
        <f t="shared" si="112"/>
        <v>0.79444444444379769</v>
      </c>
      <c r="AT601" s="89">
        <f t="shared" si="118"/>
        <v>1.0006944444467081</v>
      </c>
      <c r="AU601" s="89">
        <f t="shared" si="117"/>
        <v>0.20625000000291038</v>
      </c>
    </row>
    <row r="602" spans="1:47" x14ac:dyDescent="0.2">
      <c r="A602" s="25" t="s">
        <v>2075</v>
      </c>
      <c r="B602" s="285">
        <f t="shared" si="113"/>
        <v>1</v>
      </c>
      <c r="C602" s="285"/>
      <c r="D602" s="26">
        <v>40549.845138888886</v>
      </c>
      <c r="E602" s="26">
        <v>40551.946527777778</v>
      </c>
      <c r="F602" s="27" t="s">
        <v>624</v>
      </c>
      <c r="G602" s="325" t="s">
        <v>625</v>
      </c>
      <c r="H602" s="25">
        <v>50</v>
      </c>
      <c r="I602" s="25"/>
      <c r="J602" s="25"/>
      <c r="K602" s="25"/>
      <c r="L602" s="25"/>
      <c r="M602" s="25"/>
      <c r="N602" s="32">
        <v>57</v>
      </c>
      <c r="O602" s="25"/>
      <c r="P602" s="317">
        <v>721</v>
      </c>
      <c r="R602" s="30">
        <v>40549.845138888886</v>
      </c>
      <c r="S602" s="30">
        <v>40551.946527777778</v>
      </c>
      <c r="T602" s="25">
        <v>0.66485799999999995</v>
      </c>
      <c r="U602" s="25">
        <v>0.41</v>
      </c>
      <c r="V602" s="33">
        <f t="shared" si="109"/>
        <v>57.443731199999995</v>
      </c>
      <c r="W602" s="33"/>
      <c r="X602" s="31">
        <v>40549.72152777778</v>
      </c>
      <c r="Y602" s="31">
        <v>40552.135416666664</v>
      </c>
      <c r="Z602" s="322">
        <v>0.76207999999999998</v>
      </c>
      <c r="AA602" s="322">
        <v>0.41</v>
      </c>
      <c r="AB602" s="320">
        <f t="shared" si="108"/>
        <v>65.843711999999996</v>
      </c>
      <c r="AD602" s="61">
        <f t="shared" si="110"/>
        <v>8.8437119999999965</v>
      </c>
      <c r="AE602" s="25">
        <v>721</v>
      </c>
      <c r="AF602" s="25"/>
      <c r="AG602" s="25"/>
      <c r="AH602" s="42">
        <f t="shared" si="119"/>
        <v>2963.632267892142</v>
      </c>
      <c r="AI602" s="25"/>
      <c r="AJ602" s="42">
        <f t="shared" si="120"/>
        <v>1344.294778142131</v>
      </c>
      <c r="AM602" s="25">
        <v>57</v>
      </c>
      <c r="AN602" s="9">
        <f t="shared" si="111"/>
        <v>57.443731199999995</v>
      </c>
      <c r="AO602" s="61">
        <f t="shared" si="114"/>
        <v>65.843711999999996</v>
      </c>
      <c r="AQ602" s="61">
        <f t="shared" si="115"/>
        <v>0.44373119999999489</v>
      </c>
      <c r="AR602" s="61">
        <f t="shared" si="116"/>
        <v>8.3999808000000016</v>
      </c>
      <c r="AS602" s="89">
        <f t="shared" si="112"/>
        <v>2.101388888891961</v>
      </c>
      <c r="AT602" s="89">
        <f t="shared" si="118"/>
        <v>2.413888888884685</v>
      </c>
      <c r="AU602" s="89">
        <f t="shared" si="117"/>
        <v>0.31249999999272404</v>
      </c>
    </row>
    <row r="603" spans="1:47" x14ac:dyDescent="0.2">
      <c r="A603" s="25" t="s">
        <v>2075</v>
      </c>
      <c r="B603" s="285">
        <f t="shared" si="113"/>
        <v>1</v>
      </c>
      <c r="C603" s="285"/>
      <c r="D603" s="26">
        <v>40552.324305555558</v>
      </c>
      <c r="E603" s="26">
        <v>40556.282638888886</v>
      </c>
      <c r="F603" s="27" t="s">
        <v>626</v>
      </c>
      <c r="G603" s="325" t="s">
        <v>627</v>
      </c>
      <c r="H603" s="25">
        <v>50</v>
      </c>
      <c r="I603" s="25"/>
      <c r="J603" s="25"/>
      <c r="K603" s="25"/>
      <c r="L603" s="25"/>
      <c r="M603" s="25"/>
      <c r="N603" s="32">
        <v>124</v>
      </c>
      <c r="O603" s="25"/>
      <c r="P603" s="317">
        <v>1980</v>
      </c>
      <c r="R603" s="30">
        <v>40552.324305555558</v>
      </c>
      <c r="S603" s="30">
        <v>40556.282638888886</v>
      </c>
      <c r="T603" s="25">
        <v>1.4302140000000001</v>
      </c>
      <c r="U603" s="25">
        <v>0.595777</v>
      </c>
      <c r="V603" s="33">
        <f t="shared" si="109"/>
        <v>123.5704896</v>
      </c>
      <c r="W603" s="33"/>
      <c r="X603" s="31">
        <v>40552.135416666664</v>
      </c>
      <c r="Y603" s="31">
        <v>40556.429166666669</v>
      </c>
      <c r="Z603" s="322">
        <v>1.525431</v>
      </c>
      <c r="AA603" s="322">
        <v>0.595777</v>
      </c>
      <c r="AB603" s="320">
        <f t="shared" si="108"/>
        <v>131.7972384</v>
      </c>
      <c r="AD603" s="61">
        <f t="shared" si="110"/>
        <v>7.7972383999999977</v>
      </c>
      <c r="AE603" s="25">
        <v>1980</v>
      </c>
      <c r="AF603" s="25"/>
      <c r="AG603" s="25"/>
      <c r="AH603" s="42">
        <f t="shared" si="119"/>
        <v>16290.943745690487</v>
      </c>
      <c r="AI603" s="25"/>
      <c r="AJ603" s="42">
        <f t="shared" si="120"/>
        <v>7389.5236077703385</v>
      </c>
      <c r="AM603" s="25">
        <v>124</v>
      </c>
      <c r="AN603" s="9">
        <f t="shared" si="111"/>
        <v>123.5704896</v>
      </c>
      <c r="AO603" s="61">
        <f t="shared" si="114"/>
        <v>131.7972384</v>
      </c>
      <c r="AQ603" s="61">
        <f t="shared" si="115"/>
        <v>-0.42951039999999807</v>
      </c>
      <c r="AR603" s="61">
        <f t="shared" si="116"/>
        <v>8.2267487999999958</v>
      </c>
      <c r="AS603" s="89">
        <f t="shared" si="112"/>
        <v>3.9583333333284827</v>
      </c>
      <c r="AT603" s="89">
        <f t="shared" si="118"/>
        <v>4.2937500000043656</v>
      </c>
      <c r="AU603" s="89">
        <f t="shared" si="117"/>
        <v>0.33541666667588288</v>
      </c>
    </row>
    <row r="604" spans="1:47" x14ac:dyDescent="0.2">
      <c r="A604" s="25" t="s">
        <v>2075</v>
      </c>
      <c r="B604" s="285">
        <f t="shared" si="113"/>
        <v>1</v>
      </c>
      <c r="C604" s="285"/>
      <c r="D604" s="26">
        <v>40556.575694444444</v>
      </c>
      <c r="E604" s="26">
        <v>40559.675694444442</v>
      </c>
      <c r="F604" s="27" t="s">
        <v>629</v>
      </c>
      <c r="G604" s="325" t="s">
        <v>630</v>
      </c>
      <c r="H604" s="25">
        <v>50</v>
      </c>
      <c r="I604" s="25"/>
      <c r="J604" s="25"/>
      <c r="K604" s="25"/>
      <c r="L604" s="25"/>
      <c r="M604" s="25"/>
      <c r="N604" s="32">
        <v>95</v>
      </c>
      <c r="O604" s="25"/>
      <c r="P604" s="317">
        <v>3480</v>
      </c>
      <c r="R604" s="30">
        <v>40556.575694444444</v>
      </c>
      <c r="S604" s="30">
        <v>40559.675694444442</v>
      </c>
      <c r="T604" s="25">
        <v>1.0965860000000001</v>
      </c>
      <c r="U604" s="25">
        <v>0.5</v>
      </c>
      <c r="V604" s="33">
        <f t="shared" si="109"/>
        <v>94.745030400000019</v>
      </c>
      <c r="W604" s="33"/>
      <c r="X604" s="31">
        <v>40556.429166666669</v>
      </c>
      <c r="Y604" s="31">
        <v>40559.853472222225</v>
      </c>
      <c r="Z604" s="322">
        <v>1.1945749999999999</v>
      </c>
      <c r="AA604" s="322">
        <v>0.5</v>
      </c>
      <c r="AB604" s="320">
        <f t="shared" si="108"/>
        <v>103.21127999999999</v>
      </c>
      <c r="AD604" s="61">
        <f t="shared" si="110"/>
        <v>8.2112799999999879</v>
      </c>
      <c r="AE604" s="25">
        <v>3480</v>
      </c>
      <c r="AF604" s="25"/>
      <c r="AG604" s="25"/>
      <c r="AH604" s="42">
        <f t="shared" si="119"/>
        <v>22422.351239916366</v>
      </c>
      <c r="AI604" s="25"/>
      <c r="AJ604" s="42">
        <f t="shared" si="120"/>
        <v>10170.71180255664</v>
      </c>
      <c r="AM604" s="25">
        <v>95</v>
      </c>
      <c r="AN604" s="9">
        <f t="shared" si="111"/>
        <v>94.745030400000019</v>
      </c>
      <c r="AO604" s="61">
        <f t="shared" si="114"/>
        <v>103.21127999999999</v>
      </c>
      <c r="AQ604" s="61">
        <f t="shared" si="115"/>
        <v>-0.25496959999998126</v>
      </c>
      <c r="AR604" s="61">
        <f t="shared" si="116"/>
        <v>8.4662495999999692</v>
      </c>
      <c r="AS604" s="89">
        <f t="shared" si="112"/>
        <v>3.0999999999985448</v>
      </c>
      <c r="AT604" s="89">
        <f t="shared" si="118"/>
        <v>3.4243055555562023</v>
      </c>
      <c r="AU604" s="89">
        <f t="shared" si="117"/>
        <v>0.3243055555576575</v>
      </c>
    </row>
    <row r="605" spans="1:47" x14ac:dyDescent="0.2">
      <c r="A605" s="25" t="s">
        <v>2075</v>
      </c>
      <c r="B605" s="285">
        <f t="shared" si="113"/>
        <v>1</v>
      </c>
      <c r="C605" s="285"/>
      <c r="D605" s="26">
        <v>40560.03125</v>
      </c>
      <c r="E605" s="26">
        <v>40563.238888888889</v>
      </c>
      <c r="F605" s="27" t="s">
        <v>631</v>
      </c>
      <c r="G605" s="325" t="s">
        <v>632</v>
      </c>
      <c r="H605" s="25">
        <v>50</v>
      </c>
      <c r="I605" s="25"/>
      <c r="J605" s="25"/>
      <c r="K605" s="25"/>
      <c r="L605" s="25"/>
      <c r="M605" s="25"/>
      <c r="N605" s="32">
        <v>110</v>
      </c>
      <c r="O605" s="25"/>
      <c r="P605" s="317">
        <v>3050</v>
      </c>
      <c r="R605" s="30">
        <v>40560.03125</v>
      </c>
      <c r="S605" s="30">
        <v>40563.238888888889</v>
      </c>
      <c r="T605" s="25">
        <v>1.273136</v>
      </c>
      <c r="U605" s="25">
        <v>0.595777</v>
      </c>
      <c r="V605" s="33">
        <f t="shared" si="109"/>
        <v>109.9989504</v>
      </c>
      <c r="W605" s="33"/>
      <c r="X605" s="31">
        <v>40559.853472222225</v>
      </c>
      <c r="Y605" s="31">
        <v>40563.404861111114</v>
      </c>
      <c r="Z605" s="322">
        <v>1.3742859999999999</v>
      </c>
      <c r="AA605" s="322">
        <v>0.595777</v>
      </c>
      <c r="AB605" s="320">
        <f t="shared" si="108"/>
        <v>118.73831039999999</v>
      </c>
      <c r="AD605" s="61">
        <f t="shared" si="110"/>
        <v>8.7383103999999889</v>
      </c>
      <c r="AE605" s="25">
        <v>3050</v>
      </c>
      <c r="AF605" s="25"/>
      <c r="AG605" s="25"/>
      <c r="AH605" s="42">
        <f t="shared" si="119"/>
        <v>22608.171943540758</v>
      </c>
      <c r="AI605" s="25"/>
      <c r="AJ605" s="42">
        <f t="shared" si="120"/>
        <v>10254.999520793232</v>
      </c>
      <c r="AM605" s="25">
        <v>110</v>
      </c>
      <c r="AN605" s="9">
        <f t="shared" si="111"/>
        <v>109.9989504</v>
      </c>
      <c r="AO605" s="61">
        <f t="shared" si="114"/>
        <v>118.73831039999999</v>
      </c>
      <c r="AQ605" s="61">
        <f t="shared" si="115"/>
        <v>-1.0496000000017602E-3</v>
      </c>
      <c r="AR605" s="61">
        <f t="shared" si="116"/>
        <v>8.7393599999999907</v>
      </c>
      <c r="AS605" s="89">
        <f t="shared" si="112"/>
        <v>3.2076388888890506</v>
      </c>
      <c r="AT605" s="89">
        <f t="shared" si="118"/>
        <v>3.5513888888890506</v>
      </c>
      <c r="AU605" s="89">
        <f t="shared" si="117"/>
        <v>0.34375</v>
      </c>
    </row>
    <row r="606" spans="1:47" x14ac:dyDescent="0.2">
      <c r="A606" s="25" t="s">
        <v>2075</v>
      </c>
      <c r="B606" s="285">
        <f t="shared" si="113"/>
        <v>1</v>
      </c>
      <c r="C606" s="285"/>
      <c r="D606" s="26">
        <v>40563.570833333331</v>
      </c>
      <c r="E606" s="26">
        <v>40567.134027777778</v>
      </c>
      <c r="F606" s="27" t="s">
        <v>633</v>
      </c>
      <c r="G606" s="325" t="s">
        <v>634</v>
      </c>
      <c r="H606" s="25">
        <v>50</v>
      </c>
      <c r="I606" s="25"/>
      <c r="J606" s="25"/>
      <c r="K606" s="25"/>
      <c r="L606" s="25"/>
      <c r="M606" s="25"/>
      <c r="N606" s="32">
        <v>67</v>
      </c>
      <c r="O606" s="25"/>
      <c r="P606" s="317">
        <v>2020</v>
      </c>
      <c r="R606" s="30">
        <v>40563.570833333331</v>
      </c>
      <c r="S606" s="30">
        <v>40567.134027777778</v>
      </c>
      <c r="T606" s="25">
        <v>0.77156100000000005</v>
      </c>
      <c r="U606" s="25">
        <v>0.29425000000000001</v>
      </c>
      <c r="V606" s="33">
        <f t="shared" si="109"/>
        <v>66.662870400000003</v>
      </c>
      <c r="W606" s="33"/>
      <c r="X606" s="31">
        <v>40563.404861111114</v>
      </c>
      <c r="Y606" s="31">
        <v>40567.295138888891</v>
      </c>
      <c r="Z606" s="322">
        <v>0.85248100000000004</v>
      </c>
      <c r="AA606" s="322">
        <v>0.29425000000000001</v>
      </c>
      <c r="AB606" s="320">
        <f t="shared" si="108"/>
        <v>73.654358399999992</v>
      </c>
      <c r="AD606" s="61">
        <f t="shared" si="110"/>
        <v>6.6543583999999925</v>
      </c>
      <c r="AE606" s="25">
        <v>2020</v>
      </c>
      <c r="AF606" s="25"/>
      <c r="AG606" s="25"/>
      <c r="AH606" s="42">
        <f t="shared" si="119"/>
        <v>9288.0504038389536</v>
      </c>
      <c r="AI606" s="25"/>
      <c r="AJ606" s="42">
        <f t="shared" si="120"/>
        <v>4213.032025691261</v>
      </c>
      <c r="AM606" s="25">
        <v>67</v>
      </c>
      <c r="AN606" s="9">
        <f t="shared" si="111"/>
        <v>66.662870400000003</v>
      </c>
      <c r="AO606" s="61">
        <f t="shared" si="114"/>
        <v>73.654358399999992</v>
      </c>
      <c r="AQ606" s="61">
        <f t="shared" si="115"/>
        <v>-0.33712959999999725</v>
      </c>
      <c r="AR606" s="61">
        <f t="shared" si="116"/>
        <v>6.9914879999999897</v>
      </c>
      <c r="AS606" s="89">
        <f t="shared" si="112"/>
        <v>3.5631944444467081</v>
      </c>
      <c r="AT606" s="89">
        <f t="shared" si="118"/>
        <v>3.890277777776646</v>
      </c>
      <c r="AU606" s="89">
        <f t="shared" si="117"/>
        <v>0.32708333332993789</v>
      </c>
    </row>
    <row r="607" spans="1:47" x14ac:dyDescent="0.2">
      <c r="A607" s="25" t="s">
        <v>2075</v>
      </c>
      <c r="B607" s="285">
        <f t="shared" si="113"/>
        <v>1</v>
      </c>
      <c r="C607" s="285"/>
      <c r="D607" s="26">
        <v>40567.456944444442</v>
      </c>
      <c r="E607" s="26">
        <v>40569.370138888888</v>
      </c>
      <c r="F607" s="27" t="s">
        <v>635</v>
      </c>
      <c r="G607" s="325" t="s">
        <v>636</v>
      </c>
      <c r="H607" s="25">
        <v>50</v>
      </c>
      <c r="I607" s="25"/>
      <c r="J607" s="25"/>
      <c r="K607" s="25"/>
      <c r="L607" s="25"/>
      <c r="M607" s="25"/>
      <c r="N607" s="32">
        <v>48</v>
      </c>
      <c r="O607" s="25"/>
      <c r="P607" s="317">
        <v>8620</v>
      </c>
      <c r="R607" s="30">
        <v>40567.456944444442</v>
      </c>
      <c r="S607" s="30">
        <v>40569.370138888888</v>
      </c>
      <c r="T607" s="25">
        <v>0.55589200000000005</v>
      </c>
      <c r="U607" s="25">
        <v>0.5</v>
      </c>
      <c r="V607" s="33">
        <f t="shared" si="109"/>
        <v>48.029068800000012</v>
      </c>
      <c r="W607" s="33"/>
      <c r="X607" s="31">
        <v>40567.295138888891</v>
      </c>
      <c r="Y607" s="31">
        <v>40569.499305555553</v>
      </c>
      <c r="Z607" s="322">
        <v>0.62856299999999998</v>
      </c>
      <c r="AA607" s="322">
        <v>0.5</v>
      </c>
      <c r="AB607" s="320">
        <f t="shared" si="108"/>
        <v>54.307843199999994</v>
      </c>
      <c r="AD607" s="61">
        <f t="shared" si="110"/>
        <v>6.3078431999999935</v>
      </c>
      <c r="AE607" s="25">
        <v>8620</v>
      </c>
      <c r="AF607" s="25"/>
      <c r="AG607" s="25"/>
      <c r="AH607" s="42">
        <f t="shared" si="119"/>
        <v>29224.330089026051</v>
      </c>
      <c r="AI607" s="25"/>
      <c r="AJ607" s="42">
        <f t="shared" si="120"/>
        <v>13256.069168568469</v>
      </c>
      <c r="AM607" s="25">
        <v>48</v>
      </c>
      <c r="AN607" s="9">
        <f t="shared" si="111"/>
        <v>48.029068800000012</v>
      </c>
      <c r="AO607" s="61">
        <f t="shared" si="114"/>
        <v>54.307843199999994</v>
      </c>
      <c r="AQ607" s="61">
        <f t="shared" si="115"/>
        <v>2.9068800000011663E-2</v>
      </c>
      <c r="AR607" s="61">
        <f t="shared" si="116"/>
        <v>6.2787743999999819</v>
      </c>
      <c r="AS607" s="89">
        <f t="shared" si="112"/>
        <v>1.9131944444452529</v>
      </c>
      <c r="AT607" s="89">
        <f t="shared" si="118"/>
        <v>2.2041666666627862</v>
      </c>
      <c r="AU607" s="89">
        <f t="shared" si="117"/>
        <v>0.29097222221753327</v>
      </c>
    </row>
    <row r="608" spans="1:47" x14ac:dyDescent="0.2">
      <c r="A608" s="25" t="s">
        <v>2075</v>
      </c>
      <c r="B608" s="285">
        <f t="shared" si="113"/>
        <v>1</v>
      </c>
      <c r="C608" s="285"/>
      <c r="D608" s="26">
        <v>40569.629166666666</v>
      </c>
      <c r="E608" s="26">
        <v>40570.650694444441</v>
      </c>
      <c r="F608" s="27" t="s">
        <v>637</v>
      </c>
      <c r="G608" s="325" t="s">
        <v>638</v>
      </c>
      <c r="H608" s="25">
        <v>50</v>
      </c>
      <c r="I608" s="25"/>
      <c r="J608" s="25"/>
      <c r="K608" s="25"/>
      <c r="L608" s="25"/>
      <c r="M608" s="25"/>
      <c r="N608" s="32">
        <v>26</v>
      </c>
      <c r="O608" s="25"/>
      <c r="P608" s="317">
        <v>5200</v>
      </c>
      <c r="R608" s="30">
        <v>40569.629166666666</v>
      </c>
      <c r="S608" s="30">
        <v>40570.650694444441</v>
      </c>
      <c r="T608" s="25">
        <v>0.29648799999999997</v>
      </c>
      <c r="U608" s="25">
        <v>0.64683400000000002</v>
      </c>
      <c r="V608" s="33">
        <f t="shared" si="109"/>
        <v>25.616563199999998</v>
      </c>
      <c r="W608" s="33"/>
      <c r="X608" s="31">
        <v>40569.499305555553</v>
      </c>
      <c r="Y608" s="31">
        <v>40570.69027777778</v>
      </c>
      <c r="Z608" s="322">
        <v>0.35274800000000001</v>
      </c>
      <c r="AA608" s="322">
        <v>0.64683400000000002</v>
      </c>
      <c r="AB608" s="320">
        <f t="shared" si="108"/>
        <v>30.477427200000001</v>
      </c>
      <c r="AD608" s="61">
        <f t="shared" si="110"/>
        <v>4.4774272000000011</v>
      </c>
      <c r="AE608" s="25">
        <v>5200</v>
      </c>
      <c r="AF608" s="25"/>
      <c r="AG608" s="25"/>
      <c r="AH608" s="42">
        <f t="shared" si="119"/>
        <v>9893.6465132782287</v>
      </c>
      <c r="AI608" s="25"/>
      <c r="AJ608" s="42">
        <f t="shared" si="120"/>
        <v>4487.7286189232645</v>
      </c>
      <c r="AM608" s="25">
        <v>26</v>
      </c>
      <c r="AN608" s="9">
        <f t="shared" si="111"/>
        <v>25.616563199999998</v>
      </c>
      <c r="AO608" s="61">
        <f t="shared" si="114"/>
        <v>30.477427200000001</v>
      </c>
      <c r="AQ608" s="61">
        <f t="shared" si="115"/>
        <v>-0.38343680000000191</v>
      </c>
      <c r="AR608" s="61">
        <f t="shared" si="116"/>
        <v>4.860864000000003</v>
      </c>
      <c r="AS608" s="89">
        <f t="shared" si="112"/>
        <v>1.0215277777751908</v>
      </c>
      <c r="AT608" s="89">
        <f t="shared" si="118"/>
        <v>1.1909722222262644</v>
      </c>
      <c r="AU608" s="89">
        <f t="shared" si="117"/>
        <v>0.16944444445107365</v>
      </c>
    </row>
    <row r="609" spans="1:47" x14ac:dyDescent="0.2">
      <c r="A609" s="25" t="s">
        <v>2075</v>
      </c>
      <c r="B609" s="285">
        <f t="shared" si="113"/>
        <v>1</v>
      </c>
      <c r="C609" s="285"/>
      <c r="D609" s="26">
        <v>40570.729861111111</v>
      </c>
      <c r="E609" s="26">
        <v>40572.879861111112</v>
      </c>
      <c r="F609" s="27" t="s">
        <v>639</v>
      </c>
      <c r="G609" s="325" t="s">
        <v>640</v>
      </c>
      <c r="H609" s="25">
        <v>50</v>
      </c>
      <c r="I609" s="25"/>
      <c r="J609" s="25"/>
      <c r="K609" s="25"/>
      <c r="L609" s="25"/>
      <c r="M609" s="25"/>
      <c r="N609" s="32">
        <v>84</v>
      </c>
      <c r="O609" s="25"/>
      <c r="P609" s="317">
        <v>15300</v>
      </c>
      <c r="R609" s="30">
        <v>40570.729861111111</v>
      </c>
      <c r="S609" s="30">
        <v>40572.879861111112</v>
      </c>
      <c r="T609" s="25">
        <v>0.97173299999999996</v>
      </c>
      <c r="U609" s="25">
        <v>0.75659699999999996</v>
      </c>
      <c r="V609" s="33">
        <f t="shared" si="109"/>
        <v>83.957731199999998</v>
      </c>
      <c r="W609" s="33"/>
      <c r="X609" s="31">
        <v>40570.69027777778</v>
      </c>
      <c r="Y609" s="31">
        <v>40572.984722222223</v>
      </c>
      <c r="Z609" s="322">
        <v>1.03677</v>
      </c>
      <c r="AA609" s="322">
        <v>0.75659699999999996</v>
      </c>
      <c r="AB609" s="320">
        <f t="shared" si="108"/>
        <v>89.576927999999995</v>
      </c>
      <c r="AD609" s="61">
        <f t="shared" si="110"/>
        <v>5.5769279999999952</v>
      </c>
      <c r="AE609" s="25">
        <v>15300</v>
      </c>
      <c r="AF609" s="25"/>
      <c r="AG609" s="25"/>
      <c r="AH609" s="42">
        <f t="shared" si="119"/>
        <v>85558.337790414036</v>
      </c>
      <c r="AI609" s="25"/>
      <c r="AJ609" s="42">
        <f t="shared" si="120"/>
        <v>38809.007434643041</v>
      </c>
      <c r="AM609" s="25">
        <v>84</v>
      </c>
      <c r="AN609" s="9">
        <f t="shared" si="111"/>
        <v>83.957731199999998</v>
      </c>
      <c r="AO609" s="61">
        <f t="shared" si="114"/>
        <v>89.576927999999995</v>
      </c>
      <c r="AQ609" s="61">
        <f t="shared" si="115"/>
        <v>-4.2268800000002216E-2</v>
      </c>
      <c r="AR609" s="61">
        <f t="shared" si="116"/>
        <v>5.6191967999999974</v>
      </c>
      <c r="AS609" s="89">
        <f t="shared" si="112"/>
        <v>2.1500000000014552</v>
      </c>
      <c r="AT609" s="89">
        <f t="shared" si="118"/>
        <v>2.2944444444437977</v>
      </c>
      <c r="AU609" s="89">
        <f t="shared" si="117"/>
        <v>0.1444444444423425</v>
      </c>
    </row>
    <row r="610" spans="1:47" x14ac:dyDescent="0.2">
      <c r="A610" s="25" t="s">
        <v>2075</v>
      </c>
      <c r="B610" s="285">
        <f t="shared" si="113"/>
        <v>1</v>
      </c>
      <c r="C610" s="285"/>
      <c r="D610" s="26">
        <v>40573.089583333334</v>
      </c>
      <c r="E610" s="26">
        <v>40574.598611111112</v>
      </c>
      <c r="F610" s="27" t="s">
        <v>641</v>
      </c>
      <c r="G610" s="325" t="s">
        <v>642</v>
      </c>
      <c r="H610" s="25">
        <v>50</v>
      </c>
      <c r="I610" s="25"/>
      <c r="J610" s="25"/>
      <c r="K610" s="25"/>
      <c r="L610" s="25"/>
      <c r="M610" s="25"/>
      <c r="N610" s="32">
        <v>43</v>
      </c>
      <c r="O610" s="25"/>
      <c r="P610" s="317">
        <v>6390</v>
      </c>
      <c r="R610" s="30">
        <v>40573.089583333334</v>
      </c>
      <c r="S610" s="30">
        <v>40574.598611111112</v>
      </c>
      <c r="T610" s="25">
        <v>0.49371900000000002</v>
      </c>
      <c r="U610" s="25">
        <v>0.36924299999999999</v>
      </c>
      <c r="V610" s="33">
        <f t="shared" si="109"/>
        <v>42.657321600000003</v>
      </c>
      <c r="W610" s="33"/>
      <c r="X610" s="31">
        <v>40572.984722222223</v>
      </c>
      <c r="Y610" s="31">
        <v>40574.640277777777</v>
      </c>
      <c r="Z610" s="322">
        <v>0.55085600000000001</v>
      </c>
      <c r="AA610" s="322">
        <v>0.453843</v>
      </c>
      <c r="AB610" s="320">
        <f t="shared" si="108"/>
        <v>47.593958400000005</v>
      </c>
      <c r="AD610" s="61">
        <f t="shared" si="110"/>
        <v>4.5939584000000053</v>
      </c>
      <c r="AE610" s="25">
        <v>6390</v>
      </c>
      <c r="AF610" s="25"/>
      <c r="AG610" s="25"/>
      <c r="AH610" s="42">
        <f t="shared" si="119"/>
        <v>18985.735586333001</v>
      </c>
      <c r="AI610" s="25"/>
      <c r="AJ610" s="42">
        <f t="shared" si="120"/>
        <v>8611.8731680726669</v>
      </c>
      <c r="AM610" s="25">
        <v>43</v>
      </c>
      <c r="AN610" s="9">
        <f t="shared" si="111"/>
        <v>42.657321600000003</v>
      </c>
      <c r="AO610" s="61">
        <f t="shared" si="114"/>
        <v>47.593958400000005</v>
      </c>
      <c r="AQ610" s="61">
        <f t="shared" si="115"/>
        <v>-0.34267839999999694</v>
      </c>
      <c r="AR610" s="61">
        <f t="shared" si="116"/>
        <v>4.9366368000000023</v>
      </c>
      <c r="AS610" s="89">
        <f t="shared" si="112"/>
        <v>1.5090277777781012</v>
      </c>
      <c r="AT610" s="89">
        <f t="shared" si="118"/>
        <v>1.6555555555532919</v>
      </c>
      <c r="AU610" s="89">
        <f t="shared" si="117"/>
        <v>0.14652777777519077</v>
      </c>
    </row>
    <row r="611" spans="1:47" x14ac:dyDescent="0.2">
      <c r="A611" s="25" t="s">
        <v>2075</v>
      </c>
      <c r="B611" s="285">
        <f t="shared" si="113"/>
        <v>1</v>
      </c>
      <c r="C611" s="285"/>
      <c r="D611" s="26">
        <v>40574.682638888888</v>
      </c>
      <c r="E611" s="26">
        <v>40576.029861111114</v>
      </c>
      <c r="F611" s="27" t="s">
        <v>645</v>
      </c>
      <c r="G611" s="325" t="s">
        <v>646</v>
      </c>
      <c r="H611" s="25">
        <v>50</v>
      </c>
      <c r="I611" s="25"/>
      <c r="J611" s="25"/>
      <c r="K611" s="25"/>
      <c r="L611" s="25"/>
      <c r="M611" s="25"/>
      <c r="N611" s="32">
        <v>46</v>
      </c>
      <c r="O611" s="25"/>
      <c r="P611" s="317">
        <v>4800</v>
      </c>
      <c r="R611" s="30">
        <v>40574.682638888888</v>
      </c>
      <c r="S611" s="30">
        <v>40576.029861111114</v>
      </c>
      <c r="T611" s="25">
        <v>0.52908299999999997</v>
      </c>
      <c r="U611" s="25">
        <v>0.453843</v>
      </c>
      <c r="V611" s="33">
        <f t="shared" si="109"/>
        <v>45.712771199999999</v>
      </c>
      <c r="W611" s="33"/>
      <c r="X611" s="31">
        <v>40574.640277777777</v>
      </c>
      <c r="Y611" s="31">
        <v>40576.077777777777</v>
      </c>
      <c r="Z611" s="322">
        <v>0.56572100000000003</v>
      </c>
      <c r="AA611" s="322">
        <v>0.453843</v>
      </c>
      <c r="AB611" s="320">
        <f t="shared" si="108"/>
        <v>48.878294400000001</v>
      </c>
      <c r="AD611" s="61">
        <f t="shared" si="110"/>
        <v>2.8782944000000015</v>
      </c>
      <c r="AE611" s="25">
        <v>4800</v>
      </c>
      <c r="AF611" s="25"/>
      <c r="AG611" s="25"/>
      <c r="AH611" s="42">
        <f t="shared" si="119"/>
        <v>14646.438204667196</v>
      </c>
      <c r="AI611" s="25"/>
      <c r="AJ611" s="42">
        <f t="shared" si="120"/>
        <v>6643.5807877470725</v>
      </c>
      <c r="AM611" s="25">
        <v>46</v>
      </c>
      <c r="AN611" s="9">
        <f t="shared" si="111"/>
        <v>45.712771199999999</v>
      </c>
      <c r="AO611" s="61">
        <f t="shared" si="114"/>
        <v>48.878294400000001</v>
      </c>
      <c r="AQ611" s="61">
        <f t="shared" si="115"/>
        <v>-0.28722880000000117</v>
      </c>
      <c r="AR611" s="61">
        <f t="shared" si="116"/>
        <v>3.1655232000000026</v>
      </c>
      <c r="AS611" s="89">
        <f t="shared" si="112"/>
        <v>1.3472222222262644</v>
      </c>
      <c r="AT611" s="89">
        <f t="shared" si="118"/>
        <v>1.4375</v>
      </c>
      <c r="AU611" s="89">
        <f t="shared" si="117"/>
        <v>9.0277777773735579E-2</v>
      </c>
    </row>
    <row r="612" spans="1:47" x14ac:dyDescent="0.2">
      <c r="A612" s="25" t="s">
        <v>2075</v>
      </c>
      <c r="B612" s="285">
        <f t="shared" si="113"/>
        <v>2</v>
      </c>
      <c r="C612" s="285"/>
      <c r="D612" s="26">
        <v>40576.125694444447</v>
      </c>
      <c r="E612" s="26">
        <v>40577.424305555556</v>
      </c>
      <c r="F612" s="27" t="s">
        <v>647</v>
      </c>
      <c r="G612" s="325" t="s">
        <v>648</v>
      </c>
      <c r="H612" s="25">
        <v>50</v>
      </c>
      <c r="I612" s="25"/>
      <c r="J612" s="25"/>
      <c r="K612" s="25"/>
      <c r="L612" s="25"/>
      <c r="M612" s="25"/>
      <c r="N612" s="32">
        <v>40</v>
      </c>
      <c r="O612" s="25"/>
      <c r="P612" s="317">
        <v>2280</v>
      </c>
      <c r="R612" s="30">
        <v>40576.125694444447</v>
      </c>
      <c r="S612" s="30">
        <v>40577.424305555556</v>
      </c>
      <c r="T612" s="25">
        <v>0.460702</v>
      </c>
      <c r="U612" s="25">
        <v>0.41</v>
      </c>
      <c r="V612" s="33">
        <f t="shared" si="109"/>
        <v>39.8046528</v>
      </c>
      <c r="W612" s="33"/>
      <c r="X612" s="31">
        <v>40576.077777777777</v>
      </c>
      <c r="Y612" s="31">
        <v>40577.490277777775</v>
      </c>
      <c r="Z612" s="322">
        <v>0.50034500000000004</v>
      </c>
      <c r="AA612" s="322">
        <v>0.41</v>
      </c>
      <c r="AB612" s="320">
        <f t="shared" si="108"/>
        <v>43.229808000000006</v>
      </c>
      <c r="AD612" s="61">
        <f t="shared" si="110"/>
        <v>3.2298080000000056</v>
      </c>
      <c r="AE612" s="25">
        <v>2280</v>
      </c>
      <c r="AF612" s="25"/>
      <c r="AG612" s="25"/>
      <c r="AH612" s="42">
        <f t="shared" si="119"/>
        <v>6153.0847514397537</v>
      </c>
      <c r="AI612" s="25"/>
      <c r="AJ612" s="42">
        <f t="shared" si="120"/>
        <v>2791.0209341557438</v>
      </c>
      <c r="AM612" s="25">
        <v>40</v>
      </c>
      <c r="AN612" s="9">
        <f t="shared" si="111"/>
        <v>39.8046528</v>
      </c>
      <c r="AO612" s="61">
        <f t="shared" si="114"/>
        <v>43.229808000000006</v>
      </c>
      <c r="AQ612" s="61">
        <f t="shared" si="115"/>
        <v>-0.1953472000000005</v>
      </c>
      <c r="AR612" s="61">
        <f t="shared" si="116"/>
        <v>3.4251552000000061</v>
      </c>
      <c r="AS612" s="89">
        <f t="shared" si="112"/>
        <v>1.2986111111094942</v>
      </c>
      <c r="AT612" s="89">
        <f t="shared" si="118"/>
        <v>1.4124999999985448</v>
      </c>
      <c r="AU612" s="89">
        <f t="shared" si="117"/>
        <v>0.11388888888905058</v>
      </c>
    </row>
    <row r="613" spans="1:47" x14ac:dyDescent="0.2">
      <c r="A613" s="25" t="s">
        <v>2075</v>
      </c>
      <c r="B613" s="285">
        <f t="shared" si="113"/>
        <v>2</v>
      </c>
      <c r="C613" s="285"/>
      <c r="D613" s="26">
        <v>40577.556250000001</v>
      </c>
      <c r="E613" s="26">
        <v>40580.513194444444</v>
      </c>
      <c r="F613" s="27" t="s">
        <v>649</v>
      </c>
      <c r="G613" s="325" t="s">
        <v>650</v>
      </c>
      <c r="H613" s="25">
        <v>50</v>
      </c>
      <c r="I613" s="25"/>
      <c r="J613" s="25"/>
      <c r="K613" s="25"/>
      <c r="L613" s="25"/>
      <c r="M613" s="25"/>
      <c r="N613" s="32">
        <v>82</v>
      </c>
      <c r="O613" s="25"/>
      <c r="P613" s="317">
        <v>2290</v>
      </c>
      <c r="R613" s="30">
        <v>40577.556250000001</v>
      </c>
      <c r="S613" s="30">
        <v>40580.513194444444</v>
      </c>
      <c r="T613" s="25">
        <v>0.95024299999999995</v>
      </c>
      <c r="U613" s="25">
        <v>0.453843</v>
      </c>
      <c r="V613" s="33">
        <f t="shared" si="109"/>
        <v>82.100995199999986</v>
      </c>
      <c r="W613" s="33"/>
      <c r="X613" s="31">
        <v>40577.490277777775</v>
      </c>
      <c r="Y613" s="31">
        <v>40580.567361111112</v>
      </c>
      <c r="Z613" s="322">
        <v>0.99777400000000005</v>
      </c>
      <c r="AA613" s="322">
        <v>0.5</v>
      </c>
      <c r="AB613" s="320">
        <f t="shared" si="108"/>
        <v>86.207673600000007</v>
      </c>
      <c r="AD613" s="61">
        <f t="shared" si="110"/>
        <v>4.2076736000000068</v>
      </c>
      <c r="AE613" s="25">
        <v>2290</v>
      </c>
      <c r="AF613" s="25"/>
      <c r="AG613" s="25"/>
      <c r="AH613" s="42">
        <f t="shared" si="119"/>
        <v>12324.126602778453</v>
      </c>
      <c r="AI613" s="25"/>
      <c r="AJ613" s="42">
        <f t="shared" si="120"/>
        <v>5590.1871553925666</v>
      </c>
      <c r="AM613" s="25">
        <v>82</v>
      </c>
      <c r="AN613" s="9">
        <f t="shared" si="111"/>
        <v>82.100995199999986</v>
      </c>
      <c r="AO613" s="61">
        <f t="shared" si="114"/>
        <v>86.207673600000007</v>
      </c>
      <c r="AQ613" s="61">
        <f t="shared" si="115"/>
        <v>0.10099519999998563</v>
      </c>
      <c r="AR613" s="61">
        <f t="shared" si="116"/>
        <v>4.1066784000000212</v>
      </c>
      <c r="AS613" s="89">
        <f t="shared" si="112"/>
        <v>2.9569444444423425</v>
      </c>
      <c r="AT613" s="89">
        <f t="shared" si="118"/>
        <v>3.0770833333372138</v>
      </c>
      <c r="AU613" s="89">
        <f t="shared" si="117"/>
        <v>0.12013888889487134</v>
      </c>
    </row>
    <row r="614" spans="1:47" x14ac:dyDescent="0.2">
      <c r="A614" s="25" t="s">
        <v>2075</v>
      </c>
      <c r="B614" s="285">
        <f t="shared" si="113"/>
        <v>2</v>
      </c>
      <c r="C614" s="285"/>
      <c r="D614" s="26">
        <v>40580.62222222222</v>
      </c>
      <c r="E614" s="26">
        <v>40582.154861111114</v>
      </c>
      <c r="F614" s="27" t="s">
        <v>651</v>
      </c>
      <c r="G614" s="325" t="s">
        <v>652</v>
      </c>
      <c r="H614" s="25">
        <v>50</v>
      </c>
      <c r="I614" s="25"/>
      <c r="J614" s="25"/>
      <c r="K614" s="25"/>
      <c r="L614" s="25"/>
      <c r="M614" s="25"/>
      <c r="N614" s="32">
        <v>50</v>
      </c>
      <c r="O614" s="25"/>
      <c r="P614" s="317">
        <v>8370</v>
      </c>
      <c r="R614" s="30">
        <v>40580.62222222222</v>
      </c>
      <c r="S614" s="30">
        <v>40582.154861111114</v>
      </c>
      <c r="T614" s="25">
        <v>0.58383300000000005</v>
      </c>
      <c r="U614" s="25">
        <v>0.54683300000000001</v>
      </c>
      <c r="V614" s="33">
        <f t="shared" si="109"/>
        <v>50.443171199999995</v>
      </c>
      <c r="W614" s="33"/>
      <c r="X614" s="31">
        <v>40580.567361111112</v>
      </c>
      <c r="Y614" s="31">
        <v>40582.248611111114</v>
      </c>
      <c r="Z614" s="322">
        <v>0.63890000000000002</v>
      </c>
      <c r="AA614" s="322">
        <v>0.54683300000000001</v>
      </c>
      <c r="AB614" s="320">
        <f t="shared" si="108"/>
        <v>55.200960000000002</v>
      </c>
      <c r="AD614" s="61">
        <f t="shared" si="110"/>
        <v>5.200960000000002</v>
      </c>
      <c r="AE614" s="25">
        <v>8370</v>
      </c>
      <c r="AF614" s="25"/>
      <c r="AG614" s="25"/>
      <c r="AH614" s="42">
        <f t="shared" si="119"/>
        <v>28843.42518154225</v>
      </c>
      <c r="AI614" s="25"/>
      <c r="AJ614" s="42">
        <f t="shared" si="120"/>
        <v>13083.29183595312</v>
      </c>
      <c r="AM614" s="25">
        <v>50</v>
      </c>
      <c r="AN614" s="9">
        <f t="shared" si="111"/>
        <v>50.443171199999995</v>
      </c>
      <c r="AO614" s="61">
        <f t="shared" si="114"/>
        <v>55.200960000000002</v>
      </c>
      <c r="AQ614" s="61">
        <f t="shared" si="115"/>
        <v>0.44317119999999477</v>
      </c>
      <c r="AR614" s="61">
        <f t="shared" si="116"/>
        <v>4.7577888000000073</v>
      </c>
      <c r="AS614" s="89">
        <f t="shared" si="112"/>
        <v>1.5326388888934162</v>
      </c>
      <c r="AT614" s="89">
        <f t="shared" si="118"/>
        <v>1.6812500000014552</v>
      </c>
      <c r="AU614" s="89">
        <f t="shared" si="117"/>
        <v>0.14861111110803904</v>
      </c>
    </row>
    <row r="615" spans="1:47" x14ac:dyDescent="0.2">
      <c r="A615" s="25" t="s">
        <v>2075</v>
      </c>
      <c r="B615" s="285">
        <f t="shared" si="113"/>
        <v>2</v>
      </c>
      <c r="C615" s="285"/>
      <c r="D615" s="26">
        <v>40582.343055555553</v>
      </c>
      <c r="E615" s="26">
        <v>40586.076388888891</v>
      </c>
      <c r="F615" s="27" t="s">
        <v>653</v>
      </c>
      <c r="G615" s="325" t="s">
        <v>654</v>
      </c>
      <c r="H615" s="25">
        <v>50</v>
      </c>
      <c r="I615" s="25"/>
      <c r="J615" s="25"/>
      <c r="K615" s="25"/>
      <c r="L615" s="25"/>
      <c r="M615" s="25"/>
      <c r="N615" s="32">
        <v>60</v>
      </c>
      <c r="O615" s="25"/>
      <c r="P615" s="317">
        <v>3230</v>
      </c>
      <c r="R615" s="30">
        <v>40582.343055555553</v>
      </c>
      <c r="S615" s="30">
        <v>40586.076388888891</v>
      </c>
      <c r="T615" s="25">
        <v>0.69240000000000002</v>
      </c>
      <c r="U615" s="25">
        <v>0.29425000000000001</v>
      </c>
      <c r="V615" s="33">
        <f t="shared" si="109"/>
        <v>59.823360000000008</v>
      </c>
      <c r="W615" s="33"/>
      <c r="X615" s="31">
        <v>40582.248611111114</v>
      </c>
      <c r="Y615" s="31">
        <v>40586.157638888886</v>
      </c>
      <c r="Z615" s="322">
        <v>0.73192199999999996</v>
      </c>
      <c r="AA615" s="322">
        <v>0.29425000000000001</v>
      </c>
      <c r="AB615" s="320">
        <f t="shared" si="108"/>
        <v>63.238060799999992</v>
      </c>
      <c r="AD615" s="61">
        <f t="shared" si="110"/>
        <v>3.2380607999999924</v>
      </c>
      <c r="AE615" s="25">
        <v>3230</v>
      </c>
      <c r="AF615" s="25"/>
      <c r="AG615" s="25"/>
      <c r="AH615" s="42">
        <f t="shared" si="119"/>
        <v>12751.339518488223</v>
      </c>
      <c r="AI615" s="25"/>
      <c r="AJ615" s="42">
        <f t="shared" si="120"/>
        <v>5783.9696627452686</v>
      </c>
      <c r="AM615" s="25">
        <v>60</v>
      </c>
      <c r="AN615" s="9">
        <f t="shared" si="111"/>
        <v>59.823360000000008</v>
      </c>
      <c r="AO615" s="61">
        <f t="shared" si="114"/>
        <v>63.238060799999992</v>
      </c>
      <c r="AQ615" s="61">
        <f t="shared" si="115"/>
        <v>-0.17663999999999191</v>
      </c>
      <c r="AR615" s="61">
        <f t="shared" si="116"/>
        <v>3.4147007999999843</v>
      </c>
      <c r="AS615" s="89">
        <f t="shared" si="112"/>
        <v>3.7333333333372138</v>
      </c>
      <c r="AT615" s="89">
        <f t="shared" si="118"/>
        <v>3.9090277777722804</v>
      </c>
      <c r="AU615" s="89">
        <f t="shared" si="117"/>
        <v>0.17569444443506654</v>
      </c>
    </row>
    <row r="616" spans="1:47" x14ac:dyDescent="0.2">
      <c r="A616" s="25" t="s">
        <v>2075</v>
      </c>
      <c r="B616" s="285">
        <f t="shared" si="113"/>
        <v>2</v>
      </c>
      <c r="C616" s="285"/>
      <c r="D616" s="26">
        <v>40586.238888888889</v>
      </c>
      <c r="E616" s="26">
        <v>40587.472222222219</v>
      </c>
      <c r="F616" s="27" t="s">
        <v>655</v>
      </c>
      <c r="G616" s="325" t="s">
        <v>656</v>
      </c>
      <c r="H616" s="25">
        <v>50</v>
      </c>
      <c r="I616" s="25"/>
      <c r="J616" s="25"/>
      <c r="K616" s="25"/>
      <c r="L616" s="25"/>
      <c r="M616" s="25"/>
      <c r="N616" s="32">
        <v>23</v>
      </c>
      <c r="O616" s="25"/>
      <c r="P616" s="317">
        <v>5440</v>
      </c>
      <c r="R616" s="30">
        <v>40586.238888888889</v>
      </c>
      <c r="S616" s="30">
        <v>40587.472222222219</v>
      </c>
      <c r="T616" s="25">
        <v>0.26669300000000001</v>
      </c>
      <c r="U616" s="25">
        <v>0.29425000000000001</v>
      </c>
      <c r="V616" s="33">
        <f t="shared" si="109"/>
        <v>23.042275200000002</v>
      </c>
      <c r="W616" s="33"/>
      <c r="X616" s="31">
        <v>40586.157638888886</v>
      </c>
      <c r="Y616" s="31">
        <v>40587.509722222225</v>
      </c>
      <c r="Z616" s="322">
        <v>0.28938999999999998</v>
      </c>
      <c r="AA616" s="322">
        <v>0.29425000000000001</v>
      </c>
      <c r="AB616" s="320">
        <f t="shared" si="108"/>
        <v>25.003295999999995</v>
      </c>
      <c r="AD616" s="61">
        <f t="shared" si="110"/>
        <v>2.0032959999999953</v>
      </c>
      <c r="AE616" s="25">
        <v>5440</v>
      </c>
      <c r="AF616" s="25"/>
      <c r="AG616" s="25"/>
      <c r="AH616" s="42">
        <f t="shared" si="119"/>
        <v>8491.235878324811</v>
      </c>
      <c r="AI616" s="25"/>
      <c r="AJ616" s="42">
        <f t="shared" si="120"/>
        <v>3851.5993279165436</v>
      </c>
      <c r="AM616" s="25">
        <v>23</v>
      </c>
      <c r="AN616" s="9">
        <f t="shared" si="111"/>
        <v>23.042275200000002</v>
      </c>
      <c r="AO616" s="61">
        <f t="shared" si="114"/>
        <v>25.003295999999995</v>
      </c>
      <c r="AQ616" s="61">
        <f t="shared" si="115"/>
        <v>4.22752000000024E-2</v>
      </c>
      <c r="AR616" s="61">
        <f t="shared" si="116"/>
        <v>1.9610207999999929</v>
      </c>
      <c r="AS616" s="89">
        <f t="shared" si="112"/>
        <v>1.2333333333299379</v>
      </c>
      <c r="AT616" s="89">
        <f t="shared" si="118"/>
        <v>1.352083333338669</v>
      </c>
      <c r="AU616" s="89">
        <f t="shared" si="117"/>
        <v>0.11875000000873115</v>
      </c>
    </row>
    <row r="617" spans="1:47" x14ac:dyDescent="0.2">
      <c r="A617" s="25" t="s">
        <v>2075</v>
      </c>
      <c r="B617" s="285">
        <f t="shared" si="113"/>
        <v>2</v>
      </c>
      <c r="C617" s="285"/>
      <c r="D617" s="26">
        <v>40587.54791666667</v>
      </c>
      <c r="E617" s="26">
        <v>40587.970833333333</v>
      </c>
      <c r="F617" s="27" t="s">
        <v>657</v>
      </c>
      <c r="G617" s="325" t="s">
        <v>658</v>
      </c>
      <c r="H617" s="25">
        <v>50</v>
      </c>
      <c r="I617" s="25"/>
      <c r="J617" s="25"/>
      <c r="K617" s="25"/>
      <c r="L617" s="25"/>
      <c r="M617" s="25"/>
      <c r="N617" s="32">
        <v>49</v>
      </c>
      <c r="O617" s="25"/>
      <c r="P617" s="317">
        <v>7460</v>
      </c>
      <c r="R617" s="30">
        <v>40587.54791666667</v>
      </c>
      <c r="S617" s="30">
        <v>40587.970833333333</v>
      </c>
      <c r="T617" s="25">
        <v>0.56463600000000003</v>
      </c>
      <c r="U617" s="25">
        <v>1.764521</v>
      </c>
      <c r="V617" s="33">
        <f t="shared" si="109"/>
        <v>48.784550400000008</v>
      </c>
      <c r="W617" s="33"/>
      <c r="X617" s="31">
        <v>40587.509722222225</v>
      </c>
      <c r="Y617" s="31">
        <v>40588.109722222223</v>
      </c>
      <c r="Z617" s="322">
        <v>0.71932099999999999</v>
      </c>
      <c r="AA617" s="322">
        <v>1.764521</v>
      </c>
      <c r="AB617" s="320">
        <f t="shared" si="108"/>
        <v>62.149334399999994</v>
      </c>
      <c r="AD617" s="61">
        <f t="shared" si="110"/>
        <v>13.149334399999994</v>
      </c>
      <c r="AE617" s="25">
        <v>7460</v>
      </c>
      <c r="AF617" s="25"/>
      <c r="AG617" s="25"/>
      <c r="AH617" s="42">
        <f t="shared" si="119"/>
        <v>28943.433724255126</v>
      </c>
      <c r="AI617" s="25"/>
      <c r="AJ617" s="42">
        <f t="shared" si="120"/>
        <v>13128.655413342613</v>
      </c>
      <c r="AM617" s="25">
        <v>49</v>
      </c>
      <c r="AN617" s="9">
        <f t="shared" si="111"/>
        <v>48.784550400000008</v>
      </c>
      <c r="AO617" s="61">
        <f t="shared" si="114"/>
        <v>62.149334399999994</v>
      </c>
      <c r="AQ617" s="61">
        <f t="shared" si="115"/>
        <v>-0.21544959999999236</v>
      </c>
      <c r="AR617" s="61">
        <f t="shared" si="116"/>
        <v>13.364783999999986</v>
      </c>
      <c r="AS617" s="89">
        <f t="shared" si="112"/>
        <v>0.42291666666278616</v>
      </c>
      <c r="AT617" s="89">
        <f t="shared" si="118"/>
        <v>0.59999999999854481</v>
      </c>
      <c r="AU617" s="89">
        <f t="shared" si="117"/>
        <v>0.17708333333575865</v>
      </c>
    </row>
    <row r="618" spans="1:47" x14ac:dyDescent="0.2">
      <c r="A618" s="25" t="s">
        <v>2075</v>
      </c>
      <c r="B618" s="285">
        <f t="shared" si="113"/>
        <v>2</v>
      </c>
      <c r="C618" s="285"/>
      <c r="D618" s="26">
        <v>40588.248611111114</v>
      </c>
      <c r="E618" s="26">
        <v>40588.440972222219</v>
      </c>
      <c r="F618" s="27" t="s">
        <v>659</v>
      </c>
      <c r="G618" s="325" t="s">
        <v>660</v>
      </c>
      <c r="H618" s="25">
        <v>50</v>
      </c>
      <c r="I618" s="25"/>
      <c r="J618" s="25"/>
      <c r="K618" s="25"/>
      <c r="L618" s="25"/>
      <c r="M618" s="25"/>
      <c r="N618" s="32">
        <v>26</v>
      </c>
      <c r="O618" s="25"/>
      <c r="P618" s="317">
        <v>3290</v>
      </c>
      <c r="R618" s="30">
        <v>40588.248611111114</v>
      </c>
      <c r="S618" s="30">
        <v>40588.440972222219</v>
      </c>
      <c r="T618" s="25">
        <v>0.30215900000000001</v>
      </c>
      <c r="U618" s="25">
        <v>1.764521</v>
      </c>
      <c r="V618" s="33">
        <f t="shared" si="109"/>
        <v>26.106537600000003</v>
      </c>
      <c r="W618" s="33"/>
      <c r="X618" s="31">
        <v>40588.109722222223</v>
      </c>
      <c r="Y618" s="31">
        <v>40588.505555555559</v>
      </c>
      <c r="Z618" s="322">
        <v>0.59047499999999997</v>
      </c>
      <c r="AA618" s="322">
        <v>2.148406</v>
      </c>
      <c r="AB618" s="320">
        <f t="shared" si="108"/>
        <v>51.017040000000001</v>
      </c>
      <c r="AD618" s="61">
        <f t="shared" si="110"/>
        <v>25.017040000000001</v>
      </c>
      <c r="AE618" s="25">
        <v>3290</v>
      </c>
      <c r="AF618" s="25"/>
      <c r="AG618" s="25"/>
      <c r="AH618" s="42">
        <f t="shared" si="119"/>
        <v>10478.181058766835</v>
      </c>
      <c r="AI618" s="25"/>
      <c r="AJ618" s="42">
        <f t="shared" si="120"/>
        <v>4752.8717494179609</v>
      </c>
      <c r="AM618" s="25">
        <v>26</v>
      </c>
      <c r="AN618" s="9">
        <f t="shared" si="111"/>
        <v>26.106537600000003</v>
      </c>
      <c r="AO618" s="61">
        <f t="shared" si="114"/>
        <v>51.017040000000001</v>
      </c>
      <c r="AQ618" s="61">
        <f t="shared" si="115"/>
        <v>0.1065376000000029</v>
      </c>
      <c r="AR618" s="61">
        <f t="shared" si="116"/>
        <v>24.910502399999999</v>
      </c>
      <c r="AS618" s="89">
        <f t="shared" si="112"/>
        <v>0.19236111110512866</v>
      </c>
      <c r="AT618" s="89">
        <f t="shared" si="118"/>
        <v>0.39583333333575865</v>
      </c>
      <c r="AU618" s="89">
        <f t="shared" si="117"/>
        <v>0.20347222223063</v>
      </c>
    </row>
    <row r="619" spans="1:47" x14ac:dyDescent="0.2">
      <c r="A619" s="25" t="s">
        <v>2075</v>
      </c>
      <c r="B619" s="285">
        <f t="shared" si="113"/>
        <v>2</v>
      </c>
      <c r="C619" s="285"/>
      <c r="D619" s="26">
        <v>40588.570833333331</v>
      </c>
      <c r="E619" s="26">
        <v>40589.27847222222</v>
      </c>
      <c r="F619" s="27" t="s">
        <v>662</v>
      </c>
      <c r="G619" s="325" t="s">
        <v>663</v>
      </c>
      <c r="H619" s="25">
        <v>50</v>
      </c>
      <c r="I619" s="25"/>
      <c r="J619" s="25"/>
      <c r="K619" s="25"/>
      <c r="L619" s="25"/>
      <c r="M619" s="25"/>
      <c r="N619" s="32">
        <v>244</v>
      </c>
      <c r="O619" s="25"/>
      <c r="P619" s="317">
        <v>1520</v>
      </c>
      <c r="R619" s="30">
        <v>40588.570833333331</v>
      </c>
      <c r="S619" s="30">
        <v>40589.27847222222</v>
      </c>
      <c r="T619" s="25">
        <v>2.8220770000000002</v>
      </c>
      <c r="U619" s="25">
        <v>5.4193480000000003</v>
      </c>
      <c r="V619" s="33">
        <f t="shared" si="109"/>
        <v>243.82745280000003</v>
      </c>
      <c r="W619" s="33"/>
      <c r="X619" s="31">
        <v>40588.505555555559</v>
      </c>
      <c r="Y619" s="31">
        <v>40589.334722222222</v>
      </c>
      <c r="Z619" s="322">
        <v>3.148012</v>
      </c>
      <c r="AA619" s="322">
        <v>5.4193480000000003</v>
      </c>
      <c r="AB619" s="320">
        <f t="shared" si="108"/>
        <v>271.98823679999998</v>
      </c>
      <c r="AD619" s="61">
        <f t="shared" si="110"/>
        <v>27.988236799999981</v>
      </c>
      <c r="AE619" s="25">
        <v>1520</v>
      </c>
      <c r="AF619" s="25"/>
      <c r="AG619" s="25"/>
      <c r="AH619" s="42">
        <f t="shared" si="119"/>
        <v>25808.838081123173</v>
      </c>
      <c r="AI619" s="25"/>
      <c r="AJ619" s="42">
        <f t="shared" si="120"/>
        <v>11706.81215690972</v>
      </c>
      <c r="AM619" s="25">
        <v>244</v>
      </c>
      <c r="AN619" s="9">
        <f t="shared" si="111"/>
        <v>243.82745280000003</v>
      </c>
      <c r="AO619" s="61">
        <f t="shared" si="114"/>
        <v>271.98823679999998</v>
      </c>
      <c r="AQ619" s="61">
        <f t="shared" si="115"/>
        <v>-0.17254719999996837</v>
      </c>
      <c r="AR619" s="61">
        <f t="shared" si="116"/>
        <v>28.16078399999995</v>
      </c>
      <c r="AS619" s="89">
        <f t="shared" si="112"/>
        <v>0.70763888888905058</v>
      </c>
      <c r="AT619" s="89">
        <f t="shared" si="118"/>
        <v>0.82916666666278616</v>
      </c>
      <c r="AU619" s="89">
        <f t="shared" si="117"/>
        <v>0.12152777777373558</v>
      </c>
    </row>
    <row r="620" spans="1:47" x14ac:dyDescent="0.2">
      <c r="A620" s="25" t="s">
        <v>2075</v>
      </c>
      <c r="B620" s="285">
        <f t="shared" si="113"/>
        <v>2</v>
      </c>
      <c r="C620" s="285"/>
      <c r="D620" s="26">
        <v>40589.39166666667</v>
      </c>
      <c r="E620" s="26">
        <v>40589.76666666667</v>
      </c>
      <c r="F620" s="27" t="s">
        <v>664</v>
      </c>
      <c r="G620" s="325" t="s">
        <v>665</v>
      </c>
      <c r="H620" s="25">
        <v>50</v>
      </c>
      <c r="I620" s="25"/>
      <c r="J620" s="25"/>
      <c r="K620" s="25"/>
      <c r="L620" s="25"/>
      <c r="M620" s="25"/>
      <c r="N620" s="32">
        <v>76</v>
      </c>
      <c r="O620" s="25"/>
      <c r="P620" s="317">
        <v>1780</v>
      </c>
      <c r="R620" s="30">
        <v>40589.39166666667</v>
      </c>
      <c r="S620" s="30">
        <v>40589.76666666667</v>
      </c>
      <c r="T620" s="25">
        <v>0.88420100000000001</v>
      </c>
      <c r="U620" s="25">
        <v>2.5</v>
      </c>
      <c r="V620" s="33">
        <f t="shared" si="109"/>
        <v>76.394966400000001</v>
      </c>
      <c r="W620" s="33"/>
      <c r="X620" s="31">
        <v>40589.334722222222</v>
      </c>
      <c r="Y620" s="31">
        <v>40590.035416666666</v>
      </c>
      <c r="Z620" s="322">
        <v>1.747393</v>
      </c>
      <c r="AA620" s="322">
        <v>3.8664550000000002</v>
      </c>
      <c r="AB620" s="320">
        <f t="shared" si="108"/>
        <v>150.9747552</v>
      </c>
      <c r="AD620" s="61">
        <f t="shared" si="110"/>
        <v>74.974755200000004</v>
      </c>
      <c r="AE620" s="25">
        <v>1780</v>
      </c>
      <c r="AF620" s="25"/>
      <c r="AG620" s="25"/>
      <c r="AH620" s="42">
        <f t="shared" si="119"/>
        <v>16776.411869730204</v>
      </c>
      <c r="AI620" s="25"/>
      <c r="AJ620" s="42">
        <f t="shared" si="120"/>
        <v>7609.7305042775124</v>
      </c>
      <c r="AM620" s="25">
        <v>76</v>
      </c>
      <c r="AN620" s="9">
        <f t="shared" si="111"/>
        <v>76.394966400000001</v>
      </c>
      <c r="AO620" s="61">
        <f t="shared" si="114"/>
        <v>150.9747552</v>
      </c>
      <c r="AQ620" s="61">
        <f t="shared" si="115"/>
        <v>0.39496640000000127</v>
      </c>
      <c r="AR620" s="61">
        <f t="shared" si="116"/>
        <v>74.579788800000003</v>
      </c>
      <c r="AS620" s="89">
        <f t="shared" si="112"/>
        <v>0.375</v>
      </c>
      <c r="AT620" s="89">
        <f t="shared" si="118"/>
        <v>0.70069444444379769</v>
      </c>
      <c r="AU620" s="89">
        <f t="shared" si="117"/>
        <v>0.32569444444379769</v>
      </c>
    </row>
    <row r="621" spans="1:47" x14ac:dyDescent="0.2">
      <c r="A621" s="25" t="s">
        <v>2075</v>
      </c>
      <c r="B621" s="285">
        <f t="shared" si="113"/>
        <v>2</v>
      </c>
      <c r="C621" s="285"/>
      <c r="D621" s="26">
        <v>40590.304166666669</v>
      </c>
      <c r="E621" s="26">
        <v>40591.195833333331</v>
      </c>
      <c r="F621" s="27" t="s">
        <v>666</v>
      </c>
      <c r="G621" s="325" t="s">
        <v>667</v>
      </c>
      <c r="H621" s="25">
        <v>50</v>
      </c>
      <c r="I621" s="25"/>
      <c r="J621" s="25"/>
      <c r="K621" s="25"/>
      <c r="L621" s="25"/>
      <c r="M621" s="25"/>
      <c r="N621" s="32">
        <v>580</v>
      </c>
      <c r="O621" s="25"/>
      <c r="P621" s="317">
        <v>1090</v>
      </c>
      <c r="R621" s="30">
        <v>40590.304166666669</v>
      </c>
      <c r="S621" s="30">
        <v>40591.195833333331</v>
      </c>
      <c r="T621" s="25">
        <v>6.7122909999999996</v>
      </c>
      <c r="U621" s="25">
        <v>12.905010000000001</v>
      </c>
      <c r="V621" s="33">
        <f t="shared" si="109"/>
        <v>579.9419423999999</v>
      </c>
      <c r="W621" s="33"/>
      <c r="X621" s="31">
        <v>40590.035416666666</v>
      </c>
      <c r="Y621" s="31">
        <v>40591.248611111114</v>
      </c>
      <c r="Z621" s="322">
        <v>7.6342689999999997</v>
      </c>
      <c r="AA621" s="322">
        <v>12.905010000000001</v>
      </c>
      <c r="AB621" s="320">
        <f t="shared" si="108"/>
        <v>659.60084159999997</v>
      </c>
      <c r="AD621" s="61">
        <f t="shared" si="110"/>
        <v>79.600841599999967</v>
      </c>
      <c r="AE621" s="25">
        <v>1090</v>
      </c>
      <c r="AF621" s="25"/>
      <c r="AG621" s="25"/>
      <c r="AH621" s="42">
        <f t="shared" si="119"/>
        <v>44883.058363233962</v>
      </c>
      <c r="AI621" s="25"/>
      <c r="AJ621" s="42">
        <f t="shared" si="120"/>
        <v>20358.821719692442</v>
      </c>
      <c r="AM621" s="25">
        <v>580</v>
      </c>
      <c r="AN621" s="9">
        <f t="shared" si="111"/>
        <v>579.9419423999999</v>
      </c>
      <c r="AO621" s="61">
        <f t="shared" si="114"/>
        <v>659.60084159999997</v>
      </c>
      <c r="AQ621" s="61">
        <f t="shared" si="115"/>
        <v>-5.8057600000097409E-2</v>
      </c>
      <c r="AR621" s="61">
        <f t="shared" si="116"/>
        <v>79.658899200000064</v>
      </c>
      <c r="AS621" s="89">
        <f t="shared" si="112"/>
        <v>0.89166666666278616</v>
      </c>
      <c r="AT621" s="89">
        <f t="shared" si="118"/>
        <v>1.2131944444481633</v>
      </c>
      <c r="AU621" s="89">
        <f t="shared" si="117"/>
        <v>0.32152777778537711</v>
      </c>
    </row>
    <row r="622" spans="1:47" x14ac:dyDescent="0.2">
      <c r="A622" s="25" t="s">
        <v>2075</v>
      </c>
      <c r="B622" s="285">
        <f t="shared" si="113"/>
        <v>2</v>
      </c>
      <c r="C622" s="285"/>
      <c r="D622" s="26">
        <v>40591.302083333336</v>
      </c>
      <c r="E622" s="26">
        <v>40591.67291666667</v>
      </c>
      <c r="F622" s="27" t="s">
        <v>668</v>
      </c>
      <c r="G622" s="325" t="s">
        <v>669</v>
      </c>
      <c r="H622" s="25">
        <v>50</v>
      </c>
      <c r="I622" s="25"/>
      <c r="J622" s="25"/>
      <c r="K622" s="25"/>
      <c r="L622" s="25"/>
      <c r="M622" s="25"/>
      <c r="N622" s="32">
        <v>759</v>
      </c>
      <c r="O622" s="25"/>
      <c r="P622" s="317">
        <v>490</v>
      </c>
      <c r="R622" s="30">
        <v>40591.302083333336</v>
      </c>
      <c r="S622" s="30">
        <v>40591.67291666667</v>
      </c>
      <c r="T622" s="25">
        <v>8.7863830000000007</v>
      </c>
      <c r="U622" s="25">
        <v>43.423560999999999</v>
      </c>
      <c r="V622" s="33">
        <f t="shared" si="109"/>
        <v>759.14349120000008</v>
      </c>
      <c r="W622" s="33"/>
      <c r="X622" s="31">
        <v>40591.248611111114</v>
      </c>
      <c r="Y622" s="31">
        <v>40591.686805555553</v>
      </c>
      <c r="Z622" s="322">
        <v>9.8334770000000002</v>
      </c>
      <c r="AA622" s="322">
        <v>44.127879999999998</v>
      </c>
      <c r="AB622" s="320">
        <f t="shared" si="108"/>
        <v>849.61241280000002</v>
      </c>
      <c r="AD622" s="61">
        <f t="shared" si="110"/>
        <v>90.612412800000016</v>
      </c>
      <c r="AE622" s="25">
        <v>490</v>
      </c>
      <c r="AF622" s="25"/>
      <c r="AG622" s="25"/>
      <c r="AH622" s="42">
        <f t="shared" si="119"/>
        <v>25989.125851709192</v>
      </c>
      <c r="AI622" s="25"/>
      <c r="AJ622" s="42">
        <f t="shared" si="120"/>
        <v>11788.590153183883</v>
      </c>
      <c r="AM622" s="25">
        <v>759</v>
      </c>
      <c r="AN622" s="9">
        <f t="shared" si="111"/>
        <v>759.14349120000008</v>
      </c>
      <c r="AO622" s="61">
        <f t="shared" si="114"/>
        <v>849.61241280000002</v>
      </c>
      <c r="AQ622" s="61">
        <f t="shared" si="115"/>
        <v>0.14349120000008497</v>
      </c>
      <c r="AR622" s="61">
        <f t="shared" si="116"/>
        <v>90.468921599999931</v>
      </c>
      <c r="AS622" s="89">
        <f t="shared" si="112"/>
        <v>0.37083333333430346</v>
      </c>
      <c r="AT622" s="89">
        <f t="shared" si="118"/>
        <v>0.43819444443943212</v>
      </c>
      <c r="AU622" s="89">
        <f t="shared" si="117"/>
        <v>6.7361111105128657E-2</v>
      </c>
    </row>
    <row r="623" spans="1:47" x14ac:dyDescent="0.2">
      <c r="A623" s="25" t="s">
        <v>2075</v>
      </c>
      <c r="B623" s="285">
        <f t="shared" si="113"/>
        <v>2</v>
      </c>
      <c r="C623" s="285"/>
      <c r="D623" s="26">
        <v>40591.700694444444</v>
      </c>
      <c r="E623" s="26">
        <v>40592.336805555555</v>
      </c>
      <c r="F623" s="27" t="s">
        <v>670</v>
      </c>
      <c r="G623" s="325" t="s">
        <v>671</v>
      </c>
      <c r="H623" s="25">
        <v>50</v>
      </c>
      <c r="I623" s="25"/>
      <c r="J623" s="25"/>
      <c r="K623" s="25"/>
      <c r="L623" s="25"/>
      <c r="M623" s="25"/>
      <c r="N623" s="32">
        <v>1475</v>
      </c>
      <c r="O623" s="25"/>
      <c r="P623" s="317">
        <v>333</v>
      </c>
      <c r="R623" s="30">
        <v>40591.700694444444</v>
      </c>
      <c r="S623" s="30">
        <v>40592.336805555555</v>
      </c>
      <c r="T623" s="25">
        <v>17.073499999999999</v>
      </c>
      <c r="U623" s="25">
        <v>47.010891000000001</v>
      </c>
      <c r="V623" s="33">
        <f t="shared" si="109"/>
        <v>1475.1504</v>
      </c>
      <c r="W623" s="33"/>
      <c r="X623" s="31">
        <v>40591.686805555553</v>
      </c>
      <c r="Y623" s="31">
        <v>40592.438888888886</v>
      </c>
      <c r="Z623" s="322">
        <v>18.576882999999999</v>
      </c>
      <c r="AA623" s="322">
        <v>47.010891000000001</v>
      </c>
      <c r="AB623" s="320">
        <f t="shared" si="108"/>
        <v>1605.0426912</v>
      </c>
      <c r="AD623" s="61">
        <f t="shared" si="110"/>
        <v>130.04269120000004</v>
      </c>
      <c r="AE623" s="25">
        <v>333</v>
      </c>
      <c r="AF623" s="25"/>
      <c r="AG623" s="25"/>
      <c r="AH623" s="42">
        <f t="shared" si="119"/>
        <v>33366.109075107706</v>
      </c>
      <c r="AI623" s="25"/>
      <c r="AJ623" s="42">
        <f t="shared" si="120"/>
        <v>15134.767792392138</v>
      </c>
      <c r="AM623" s="25">
        <v>1475</v>
      </c>
      <c r="AN623" s="9">
        <f t="shared" si="111"/>
        <v>1475.1504</v>
      </c>
      <c r="AO623" s="61">
        <f t="shared" si="114"/>
        <v>1605.0426912</v>
      </c>
      <c r="AQ623" s="61">
        <f t="shared" si="115"/>
        <v>0.15039999999999054</v>
      </c>
      <c r="AR623" s="61">
        <f t="shared" si="116"/>
        <v>129.89229120000005</v>
      </c>
      <c r="AS623" s="89">
        <f t="shared" si="112"/>
        <v>0.63611111111094942</v>
      </c>
      <c r="AT623" s="89">
        <f t="shared" si="118"/>
        <v>0.75208333333284827</v>
      </c>
      <c r="AU623" s="89">
        <f t="shared" si="117"/>
        <v>0.11597222222189885</v>
      </c>
    </row>
    <row r="624" spans="1:47" x14ac:dyDescent="0.2">
      <c r="A624" s="25" t="s">
        <v>2075</v>
      </c>
      <c r="B624" s="285">
        <f t="shared" si="113"/>
        <v>2</v>
      </c>
      <c r="C624" s="285"/>
      <c r="D624" s="26">
        <v>40592.541666666664</v>
      </c>
      <c r="E624" s="26">
        <v>40594.65902777778</v>
      </c>
      <c r="F624" s="27" t="s">
        <v>673</v>
      </c>
      <c r="G624" s="325" t="s">
        <v>674</v>
      </c>
      <c r="H624" s="25">
        <v>50</v>
      </c>
      <c r="I624" s="25"/>
      <c r="J624" s="25"/>
      <c r="K624" s="25"/>
      <c r="L624" s="25"/>
      <c r="M624" s="25"/>
      <c r="N624" s="32">
        <v>729</v>
      </c>
      <c r="O624" s="25"/>
      <c r="P624" s="317">
        <v>1060</v>
      </c>
      <c r="R624" s="30">
        <v>40592.541666666664</v>
      </c>
      <c r="S624" s="30">
        <v>40594.65902777778</v>
      </c>
      <c r="T624" s="25">
        <v>8.4368979999999993</v>
      </c>
      <c r="U624" s="25">
        <v>12.53725</v>
      </c>
      <c r="V624" s="33">
        <f t="shared" si="109"/>
        <v>728.94798719999983</v>
      </c>
      <c r="W624" s="33"/>
      <c r="X624" s="31">
        <v>40592.438888888886</v>
      </c>
      <c r="Y624" s="31">
        <v>40594.71875</v>
      </c>
      <c r="Z624" s="322">
        <v>9.4931990000000006</v>
      </c>
      <c r="AA624" s="322">
        <v>12.53725</v>
      </c>
      <c r="AB624" s="320">
        <f t="shared" si="108"/>
        <v>820.21239360000004</v>
      </c>
      <c r="AD624" s="61">
        <f t="shared" si="110"/>
        <v>91.212393600000041</v>
      </c>
      <c r="AE624" s="25">
        <v>1060</v>
      </c>
      <c r="AF624" s="25"/>
      <c r="AG624" s="25"/>
      <c r="AH624" s="42">
        <f t="shared" si="119"/>
        <v>54275.887786409919</v>
      </c>
      <c r="AI624" s="25"/>
      <c r="AJ624" s="42">
        <f t="shared" si="120"/>
        <v>24619.381196774888</v>
      </c>
      <c r="AM624" s="25">
        <v>729</v>
      </c>
      <c r="AN624" s="9">
        <f t="shared" si="111"/>
        <v>728.94798719999983</v>
      </c>
      <c r="AO624" s="61">
        <f t="shared" si="114"/>
        <v>820.21239360000004</v>
      </c>
      <c r="AQ624" s="61">
        <f t="shared" si="115"/>
        <v>-5.20128000001705E-2</v>
      </c>
      <c r="AR624" s="61">
        <f t="shared" si="116"/>
        <v>91.264406400000212</v>
      </c>
      <c r="AS624" s="89">
        <f t="shared" si="112"/>
        <v>2.117361111115315</v>
      </c>
      <c r="AT624" s="89">
        <f t="shared" si="118"/>
        <v>2.2798611111138598</v>
      </c>
      <c r="AU624" s="89">
        <f t="shared" si="117"/>
        <v>0.16249999999854481</v>
      </c>
    </row>
    <row r="625" spans="1:47" x14ac:dyDescent="0.2">
      <c r="A625" s="25" t="s">
        <v>2075</v>
      </c>
      <c r="B625" s="285">
        <f t="shared" si="113"/>
        <v>2</v>
      </c>
      <c r="C625" s="285"/>
      <c r="D625" s="26">
        <v>40594.779166666667</v>
      </c>
      <c r="E625" s="26">
        <v>40595.365277777775</v>
      </c>
      <c r="F625" s="27" t="s">
        <v>677</v>
      </c>
      <c r="G625" s="325" t="s">
        <v>678</v>
      </c>
      <c r="H625" s="25">
        <v>50</v>
      </c>
      <c r="I625" s="25"/>
      <c r="J625" s="25"/>
      <c r="K625" s="25"/>
      <c r="L625" s="25"/>
      <c r="M625" s="25"/>
      <c r="N625" s="32">
        <v>178</v>
      </c>
      <c r="O625" s="25"/>
      <c r="P625" s="317">
        <v>5580</v>
      </c>
      <c r="R625" s="30">
        <v>40594.779166666667</v>
      </c>
      <c r="S625" s="30">
        <v>40595.365277777775</v>
      </c>
      <c r="T625" s="25">
        <v>2.0632480000000002</v>
      </c>
      <c r="U625" s="25">
        <v>4.28</v>
      </c>
      <c r="V625" s="33">
        <f t="shared" si="109"/>
        <v>178.26462720000001</v>
      </c>
      <c r="W625" s="33"/>
      <c r="X625" s="31">
        <v>40594.71875</v>
      </c>
      <c r="Y625" s="31">
        <v>40595.417361111111</v>
      </c>
      <c r="Z625" s="322">
        <v>2.3798170000000001</v>
      </c>
      <c r="AA625" s="322">
        <v>4.28</v>
      </c>
      <c r="AB625" s="320">
        <f t="shared" si="108"/>
        <v>205.61618879999997</v>
      </c>
      <c r="AD625" s="61">
        <f t="shared" si="110"/>
        <v>27.616188799999975</v>
      </c>
      <c r="AE625" s="25">
        <v>5580</v>
      </c>
      <c r="AF625" s="25"/>
      <c r="AG625" s="25"/>
      <c r="AH625" s="42">
        <f t="shared" si="119"/>
        <v>71625.265910431801</v>
      </c>
      <c r="AI625" s="25"/>
      <c r="AJ625" s="42">
        <f t="shared" si="120"/>
        <v>32489.007489082735</v>
      </c>
      <c r="AM625" s="25">
        <v>178</v>
      </c>
      <c r="AN625" s="9">
        <f t="shared" si="111"/>
        <v>178.26462720000001</v>
      </c>
      <c r="AO625" s="61">
        <f t="shared" si="114"/>
        <v>205.61618879999997</v>
      </c>
      <c r="AQ625" s="61">
        <f t="shared" si="115"/>
        <v>0.26462720000000672</v>
      </c>
      <c r="AR625" s="61">
        <f t="shared" si="116"/>
        <v>27.351561599999968</v>
      </c>
      <c r="AS625" s="89">
        <f t="shared" si="112"/>
        <v>0.58611111110803904</v>
      </c>
      <c r="AT625" s="89">
        <f t="shared" si="118"/>
        <v>0.69861111111094942</v>
      </c>
      <c r="AU625" s="89">
        <f t="shared" si="117"/>
        <v>0.11250000000291038</v>
      </c>
    </row>
    <row r="626" spans="1:47" x14ac:dyDescent="0.2">
      <c r="A626" s="25" t="s">
        <v>2075</v>
      </c>
      <c r="B626" s="285">
        <f t="shared" si="113"/>
        <v>2</v>
      </c>
      <c r="C626" s="285"/>
      <c r="D626" s="26">
        <v>40595.469444444447</v>
      </c>
      <c r="E626" s="26">
        <v>40596.440972222219</v>
      </c>
      <c r="F626" s="27" t="s">
        <v>679</v>
      </c>
      <c r="G626" s="325" t="s">
        <v>680</v>
      </c>
      <c r="H626" s="25">
        <v>50</v>
      </c>
      <c r="I626" s="25"/>
      <c r="J626" s="25"/>
      <c r="K626" s="25"/>
      <c r="L626" s="25"/>
      <c r="M626" s="25"/>
      <c r="N626" s="32">
        <v>180</v>
      </c>
      <c r="O626" s="25"/>
      <c r="P626" s="317">
        <v>3470</v>
      </c>
      <c r="R626" s="30">
        <v>40595.469444444447</v>
      </c>
      <c r="S626" s="30">
        <v>40596.440972222219</v>
      </c>
      <c r="T626" s="25">
        <v>2.0867</v>
      </c>
      <c r="U626" s="25">
        <v>2.96109</v>
      </c>
      <c r="V626" s="33">
        <f t="shared" si="109"/>
        <v>180.29088000000002</v>
      </c>
      <c r="W626" s="33"/>
      <c r="X626" s="31">
        <v>40595.417361111111</v>
      </c>
      <c r="Y626" s="31">
        <v>40596.529861111114</v>
      </c>
      <c r="Z626" s="322">
        <v>2.3798720000000002</v>
      </c>
      <c r="AA626" s="322">
        <v>2.96109</v>
      </c>
      <c r="AB626" s="320">
        <f t="shared" si="108"/>
        <v>205.62094080000003</v>
      </c>
      <c r="AD626" s="61">
        <f t="shared" si="110"/>
        <v>25.620940800000028</v>
      </c>
      <c r="AE626" s="25">
        <v>3470</v>
      </c>
      <c r="AF626" s="25"/>
      <c r="AG626" s="25"/>
      <c r="AH626" s="42">
        <f t="shared" si="119"/>
        <v>44542.189375398651</v>
      </c>
      <c r="AI626" s="25"/>
      <c r="AJ626" s="42">
        <f t="shared" si="120"/>
        <v>20204.204561098908</v>
      </c>
      <c r="AM626" s="25">
        <v>180</v>
      </c>
      <c r="AN626" s="9">
        <f t="shared" si="111"/>
        <v>180.29088000000002</v>
      </c>
      <c r="AO626" s="61">
        <f t="shared" si="114"/>
        <v>205.62094080000003</v>
      </c>
      <c r="AQ626" s="61">
        <f t="shared" si="115"/>
        <v>0.29088000000001557</v>
      </c>
      <c r="AR626" s="61">
        <f t="shared" si="116"/>
        <v>25.330060800000012</v>
      </c>
      <c r="AS626" s="89">
        <f t="shared" si="112"/>
        <v>0.97152777777228039</v>
      </c>
      <c r="AT626" s="89">
        <f t="shared" si="118"/>
        <v>1.1125000000029104</v>
      </c>
      <c r="AU626" s="89">
        <f t="shared" si="117"/>
        <v>0.14097222223063</v>
      </c>
    </row>
    <row r="627" spans="1:47" x14ac:dyDescent="0.2">
      <c r="A627" s="25" t="s">
        <v>2075</v>
      </c>
      <c r="B627" s="285">
        <f t="shared" si="113"/>
        <v>2</v>
      </c>
      <c r="C627" s="285"/>
      <c r="D627" s="26">
        <v>40596.618750000001</v>
      </c>
      <c r="E627" s="26">
        <v>40603.188194444447</v>
      </c>
      <c r="F627" s="27" t="s">
        <v>681</v>
      </c>
      <c r="G627" s="325" t="s">
        <v>682</v>
      </c>
      <c r="H627" s="25">
        <v>50</v>
      </c>
      <c r="I627" s="25"/>
      <c r="J627" s="25"/>
      <c r="K627" s="25"/>
      <c r="L627" s="25"/>
      <c r="M627" s="25"/>
      <c r="N627" s="32">
        <v>805</v>
      </c>
      <c r="O627" s="25"/>
      <c r="P627" s="317">
        <v>3520</v>
      </c>
      <c r="R627" s="30">
        <v>40596.618750000001</v>
      </c>
      <c r="S627" s="30">
        <v>40603.188194444447</v>
      </c>
      <c r="T627" s="25">
        <v>9.3150910000000007</v>
      </c>
      <c r="U627" s="25">
        <v>2.96109</v>
      </c>
      <c r="V627" s="33">
        <f t="shared" si="109"/>
        <v>804.82386240000005</v>
      </c>
      <c r="W627" s="33"/>
      <c r="X627" s="31">
        <v>40596.529861111114</v>
      </c>
      <c r="Y627" s="31">
        <v>40603.318055555559</v>
      </c>
      <c r="Z627" s="322">
        <v>9.6140380000000007</v>
      </c>
      <c r="AA627" s="322">
        <v>2.96109</v>
      </c>
      <c r="AB627" s="320">
        <f t="shared" si="108"/>
        <v>830.65288320000002</v>
      </c>
      <c r="AD627" s="61">
        <f t="shared" si="110"/>
        <v>25.652883200000019</v>
      </c>
      <c r="AE627" s="25">
        <v>3520</v>
      </c>
      <c r="AF627" s="25"/>
      <c r="AG627" s="25"/>
      <c r="AH627" s="42">
        <f t="shared" si="119"/>
        <v>182531.14734501566</v>
      </c>
      <c r="AI627" s="25"/>
      <c r="AJ627" s="42">
        <f t="shared" si="120"/>
        <v>82795.585296659556</v>
      </c>
      <c r="AM627" s="25">
        <v>805</v>
      </c>
      <c r="AN627" s="9">
        <f t="shared" si="111"/>
        <v>804.82386240000005</v>
      </c>
      <c r="AO627" s="61">
        <f t="shared" si="114"/>
        <v>830.65288320000002</v>
      </c>
      <c r="AQ627" s="61">
        <f t="shared" si="115"/>
        <v>-0.17613759999994727</v>
      </c>
      <c r="AR627" s="61">
        <f t="shared" si="116"/>
        <v>25.829020799999967</v>
      </c>
      <c r="AS627" s="89">
        <f t="shared" si="112"/>
        <v>6.5694444444452529</v>
      </c>
      <c r="AT627" s="89">
        <f t="shared" si="118"/>
        <v>6.7881944444452529</v>
      </c>
      <c r="AU627" s="89">
        <f t="shared" si="117"/>
        <v>0.21875</v>
      </c>
    </row>
    <row r="628" spans="1:47" x14ac:dyDescent="0.2">
      <c r="A628" s="25" t="s">
        <v>2075</v>
      </c>
      <c r="B628" s="285">
        <f t="shared" si="113"/>
        <v>3</v>
      </c>
      <c r="C628" s="285"/>
      <c r="D628" s="26">
        <v>40603.447916666664</v>
      </c>
      <c r="E628" s="26">
        <v>40606.168055555558</v>
      </c>
      <c r="F628" s="27" t="s">
        <v>683</v>
      </c>
      <c r="G628" s="325" t="s">
        <v>684</v>
      </c>
      <c r="H628" s="25">
        <v>50</v>
      </c>
      <c r="I628" s="25"/>
      <c r="J628" s="25"/>
      <c r="K628" s="25"/>
      <c r="L628" s="25"/>
      <c r="M628" s="25"/>
      <c r="N628" s="32">
        <v>386</v>
      </c>
      <c r="O628" s="25"/>
      <c r="P628" s="317">
        <v>2320</v>
      </c>
      <c r="R628" s="30">
        <v>40603.447916666664</v>
      </c>
      <c r="S628" s="30">
        <v>40606.168055555558</v>
      </c>
      <c r="T628" s="25">
        <v>4.4642900000000001</v>
      </c>
      <c r="U628" s="25">
        <v>2.6472820000000001</v>
      </c>
      <c r="V628" s="33">
        <f t="shared" si="109"/>
        <v>385.71465599999993</v>
      </c>
      <c r="W628" s="33"/>
      <c r="X628" s="31">
        <v>40603.318055555559</v>
      </c>
      <c r="Y628" s="31">
        <v>40606.245138888888</v>
      </c>
      <c r="Z628" s="322">
        <v>4.7146670000000004</v>
      </c>
      <c r="AA628" s="322">
        <v>2.6472820000000001</v>
      </c>
      <c r="AB628" s="320">
        <f t="shared" si="108"/>
        <v>407.34722880000004</v>
      </c>
      <c r="AD628" s="61">
        <f t="shared" si="110"/>
        <v>21.347228800000039</v>
      </c>
      <c r="AE628" s="25">
        <v>2320</v>
      </c>
      <c r="AF628" s="25"/>
      <c r="AG628" s="25"/>
      <c r="AH628" s="42">
        <f t="shared" si="119"/>
        <v>58996.669361205335</v>
      </c>
      <c r="AI628" s="25"/>
      <c r="AJ628" s="42">
        <f t="shared" si="120"/>
        <v>26760.71367196105</v>
      </c>
      <c r="AM628" s="25">
        <v>386</v>
      </c>
      <c r="AN628" s="9">
        <f t="shared" si="111"/>
        <v>385.71465599999993</v>
      </c>
      <c r="AO628" s="61">
        <f t="shared" si="114"/>
        <v>407.34722880000004</v>
      </c>
      <c r="AQ628" s="61">
        <f t="shared" si="115"/>
        <v>-0.28534400000006599</v>
      </c>
      <c r="AR628" s="61">
        <f t="shared" si="116"/>
        <v>21.632572800000105</v>
      </c>
      <c r="AS628" s="89">
        <f t="shared" si="112"/>
        <v>2.7201388888934162</v>
      </c>
      <c r="AT628" s="89">
        <f t="shared" si="118"/>
        <v>2.9270833333284827</v>
      </c>
      <c r="AU628" s="89">
        <f t="shared" si="117"/>
        <v>0.20694444443506654</v>
      </c>
    </row>
    <row r="629" spans="1:47" x14ac:dyDescent="0.2">
      <c r="A629" s="25" t="s">
        <v>2075</v>
      </c>
      <c r="B629" s="285">
        <f t="shared" si="113"/>
        <v>3</v>
      </c>
      <c r="C629" s="285"/>
      <c r="D629" s="26">
        <v>40606.322222222225</v>
      </c>
      <c r="E629" s="26">
        <v>40607.371527777781</v>
      </c>
      <c r="F629" s="27" t="s">
        <v>686</v>
      </c>
      <c r="G629" s="325" t="s">
        <v>687</v>
      </c>
      <c r="H629" s="25">
        <v>50</v>
      </c>
      <c r="I629" s="25"/>
      <c r="J629" s="25"/>
      <c r="K629" s="25"/>
      <c r="L629" s="25"/>
      <c r="M629" s="25"/>
      <c r="N629" s="32">
        <v>1381</v>
      </c>
      <c r="O629" s="25"/>
      <c r="P629" s="317">
        <v>943</v>
      </c>
      <c r="R629" s="30">
        <v>40606.322222222225</v>
      </c>
      <c r="S629" s="30">
        <v>40607.371527777781</v>
      </c>
      <c r="T629" s="25">
        <v>15.978287999999999</v>
      </c>
      <c r="U629" s="25">
        <v>36.214668000000003</v>
      </c>
      <c r="V629" s="33">
        <f t="shared" si="109"/>
        <v>1380.5240832</v>
      </c>
      <c r="W629" s="33"/>
      <c r="X629" s="31">
        <v>40606.245138888888</v>
      </c>
      <c r="Y629" s="31">
        <v>40607.429166666669</v>
      </c>
      <c r="Z629" s="322">
        <v>16.639133000000001</v>
      </c>
      <c r="AA629" s="322">
        <v>36.214668000000003</v>
      </c>
      <c r="AB629" s="320">
        <f t="shared" si="108"/>
        <v>1437.6210911999999</v>
      </c>
      <c r="AD629" s="61">
        <f t="shared" si="110"/>
        <v>56.62109119999991</v>
      </c>
      <c r="AE629" s="25">
        <v>943</v>
      </c>
      <c r="AF629" s="25"/>
      <c r="AG629" s="25"/>
      <c r="AH629" s="42">
        <f t="shared" si="119"/>
        <v>84631.272661975294</v>
      </c>
      <c r="AI629" s="25"/>
      <c r="AJ629" s="42">
        <f t="shared" si="120"/>
        <v>38388.493450954957</v>
      </c>
      <c r="AM629" s="25">
        <v>1381</v>
      </c>
      <c r="AN629" s="9">
        <f t="shared" si="111"/>
        <v>1380.5240832</v>
      </c>
      <c r="AO629" s="61">
        <f t="shared" si="114"/>
        <v>1437.6210911999999</v>
      </c>
      <c r="AQ629" s="61">
        <f t="shared" si="115"/>
        <v>-0.47591680000004999</v>
      </c>
      <c r="AR629" s="61">
        <f t="shared" si="116"/>
        <v>57.09700799999996</v>
      </c>
      <c r="AS629" s="89">
        <f t="shared" si="112"/>
        <v>1.0493055555562023</v>
      </c>
      <c r="AT629" s="89">
        <f t="shared" si="118"/>
        <v>1.1840277777810115</v>
      </c>
      <c r="AU629" s="89">
        <f t="shared" si="117"/>
        <v>0.13472222222480923</v>
      </c>
    </row>
    <row r="630" spans="1:47" x14ac:dyDescent="0.2">
      <c r="A630" s="25" t="s">
        <v>2075</v>
      </c>
      <c r="B630" s="285">
        <f t="shared" si="113"/>
        <v>3</v>
      </c>
      <c r="C630" s="285"/>
      <c r="D630" s="26">
        <v>40607.487500000003</v>
      </c>
      <c r="E630" s="26">
        <v>40610.626388888886</v>
      </c>
      <c r="F630" s="27" t="s">
        <v>688</v>
      </c>
      <c r="G630" s="325" t="s">
        <v>689</v>
      </c>
      <c r="H630" s="25">
        <v>50</v>
      </c>
      <c r="I630" s="25"/>
      <c r="J630" s="25"/>
      <c r="K630" s="25"/>
      <c r="L630" s="25"/>
      <c r="M630" s="25"/>
      <c r="N630" s="32">
        <v>990</v>
      </c>
      <c r="O630" s="25"/>
      <c r="P630" s="317">
        <v>1240</v>
      </c>
      <c r="R630" s="30">
        <v>40607.487500000003</v>
      </c>
      <c r="S630" s="30">
        <v>40610.626388888886</v>
      </c>
      <c r="T630" s="25">
        <v>11.456109</v>
      </c>
      <c r="U630" s="25">
        <v>12.17586</v>
      </c>
      <c r="V630" s="33">
        <f t="shared" si="109"/>
        <v>989.80781760000002</v>
      </c>
      <c r="W630" s="33"/>
      <c r="X630" s="31">
        <v>40607.429166666669</v>
      </c>
      <c r="Y630" s="31">
        <v>40610.665972222225</v>
      </c>
      <c r="Z630" s="322">
        <v>12.500729</v>
      </c>
      <c r="AA630" s="322">
        <v>14.04623</v>
      </c>
      <c r="AB630" s="320">
        <f t="shared" si="108"/>
        <v>1080.0629856</v>
      </c>
      <c r="AD630" s="61">
        <f t="shared" si="110"/>
        <v>90.062985600000047</v>
      </c>
      <c r="AE630" s="25">
        <v>1240</v>
      </c>
      <c r="AF630" s="25"/>
      <c r="AG630" s="25"/>
      <c r="AH630" s="42">
        <f t="shared" ref="AH630:AH660" si="121">AE630*AB630*0.0022046*28.31685</f>
        <v>83607.552709514726</v>
      </c>
      <c r="AI630" s="25"/>
      <c r="AJ630" s="42">
        <f t="shared" ref="AJ630:AJ660" si="122">AE630*AB630*28.31685/1000</f>
        <v>37924.137126696325</v>
      </c>
      <c r="AM630" s="25">
        <v>990</v>
      </c>
      <c r="AN630" s="9">
        <f t="shared" si="111"/>
        <v>989.80781760000002</v>
      </c>
      <c r="AO630" s="61">
        <f t="shared" si="114"/>
        <v>1080.0629856</v>
      </c>
      <c r="AQ630" s="61">
        <f t="shared" si="115"/>
        <v>-0.19218239999997877</v>
      </c>
      <c r="AR630" s="61">
        <f t="shared" si="116"/>
        <v>90.255168000000026</v>
      </c>
      <c r="AS630" s="89">
        <f t="shared" si="112"/>
        <v>3.1388888888832298</v>
      </c>
      <c r="AT630" s="89">
        <f t="shared" si="118"/>
        <v>3.2368055555562023</v>
      </c>
      <c r="AU630" s="89">
        <f t="shared" si="117"/>
        <v>9.7916666672972497E-2</v>
      </c>
    </row>
    <row r="631" spans="1:47" x14ac:dyDescent="0.2">
      <c r="A631" s="25" t="s">
        <v>2075</v>
      </c>
      <c r="B631" s="285">
        <f t="shared" si="113"/>
        <v>3</v>
      </c>
      <c r="C631" s="285"/>
      <c r="D631" s="26">
        <v>40610.705555555556</v>
      </c>
      <c r="E631" s="26">
        <v>40612.486111111109</v>
      </c>
      <c r="F631" s="27" t="s">
        <v>690</v>
      </c>
      <c r="G631" s="325" t="s">
        <v>691</v>
      </c>
      <c r="H631" s="25">
        <v>50</v>
      </c>
      <c r="I631" s="25"/>
      <c r="J631" s="25"/>
      <c r="K631" s="25"/>
      <c r="L631" s="25"/>
      <c r="M631" s="25"/>
      <c r="N631" s="32">
        <v>2527</v>
      </c>
      <c r="O631" s="25"/>
      <c r="P631" s="317">
        <v>1070</v>
      </c>
      <c r="R631" s="30">
        <v>40610.705555555556</v>
      </c>
      <c r="S631" s="30">
        <v>40612.486111111109</v>
      </c>
      <c r="T631" s="25">
        <v>29.242056000000002</v>
      </c>
      <c r="U631" s="25">
        <v>44.838760000000001</v>
      </c>
      <c r="V631" s="33">
        <f t="shared" si="109"/>
        <v>2526.5136384000007</v>
      </c>
      <c r="W631" s="33"/>
      <c r="X631" s="31">
        <v>40610.665972222225</v>
      </c>
      <c r="Y631" s="31">
        <v>40612.591666666667</v>
      </c>
      <c r="Z631" s="322">
        <v>30.476555000000001</v>
      </c>
      <c r="AA631" s="322">
        <v>44.838760000000001</v>
      </c>
      <c r="AB631" s="320">
        <f t="shared" si="108"/>
        <v>2633.174352</v>
      </c>
      <c r="AD631" s="61">
        <f t="shared" si="110"/>
        <v>106.174352</v>
      </c>
      <c r="AE631" s="25">
        <v>1070</v>
      </c>
      <c r="AF631" s="25"/>
      <c r="AG631" s="25"/>
      <c r="AH631" s="42">
        <f t="shared" si="121"/>
        <v>175888.78029966255</v>
      </c>
      <c r="AI631" s="25"/>
      <c r="AJ631" s="42">
        <f t="shared" si="122"/>
        <v>79782.627369891386</v>
      </c>
      <c r="AM631" s="25">
        <v>2527</v>
      </c>
      <c r="AN631" s="9">
        <f t="shared" si="111"/>
        <v>2526.5136384000007</v>
      </c>
      <c r="AO631" s="61">
        <f t="shared" si="114"/>
        <v>2633.174352</v>
      </c>
      <c r="AQ631" s="61">
        <f t="shared" si="115"/>
        <v>-0.48636159999932715</v>
      </c>
      <c r="AR631" s="61">
        <f t="shared" si="116"/>
        <v>106.66071359999933</v>
      </c>
      <c r="AS631" s="89">
        <f t="shared" si="112"/>
        <v>1.7805555555532919</v>
      </c>
      <c r="AT631" s="89">
        <f t="shared" si="118"/>
        <v>1.9256944444423425</v>
      </c>
      <c r="AU631" s="89">
        <f t="shared" si="117"/>
        <v>0.14513888888905058</v>
      </c>
    </row>
    <row r="632" spans="1:47" x14ac:dyDescent="0.2">
      <c r="A632" s="25" t="s">
        <v>2075</v>
      </c>
      <c r="B632" s="285">
        <f t="shared" si="113"/>
        <v>3</v>
      </c>
      <c r="C632" s="285"/>
      <c r="D632" s="26">
        <v>40612.697916666664</v>
      </c>
      <c r="E632" s="26">
        <v>40614.379861111112</v>
      </c>
      <c r="F632" s="27" t="s">
        <v>692</v>
      </c>
      <c r="G632" s="325" t="s">
        <v>693</v>
      </c>
      <c r="H632" s="25">
        <v>50</v>
      </c>
      <c r="I632" s="25"/>
      <c r="J632" s="25"/>
      <c r="K632" s="25"/>
      <c r="L632" s="25"/>
      <c r="M632" s="25"/>
      <c r="N632" s="32">
        <v>1031</v>
      </c>
      <c r="O632" s="25"/>
      <c r="P632" s="317">
        <v>408</v>
      </c>
      <c r="R632" s="30">
        <v>40612.697916666664</v>
      </c>
      <c r="S632" s="30">
        <v>40614.379861111112</v>
      </c>
      <c r="T632" s="25">
        <v>11.927258</v>
      </c>
      <c r="U632" s="25">
        <v>15.65666</v>
      </c>
      <c r="V632" s="33">
        <f t="shared" si="109"/>
        <v>1030.5150911999999</v>
      </c>
      <c r="W632" s="33"/>
      <c r="X632" s="31">
        <v>40612.591666666667</v>
      </c>
      <c r="Y632" s="31">
        <v>40614.462500000001</v>
      </c>
      <c r="Z632" s="322">
        <v>13.001726</v>
      </c>
      <c r="AA632" s="322">
        <v>15.65666</v>
      </c>
      <c r="AB632" s="320">
        <f t="shared" si="108"/>
        <v>1123.3491263999999</v>
      </c>
      <c r="AD632" s="61">
        <f t="shared" si="110"/>
        <v>92.349126399999932</v>
      </c>
      <c r="AE632" s="25">
        <v>408</v>
      </c>
      <c r="AF632" s="25"/>
      <c r="AG632" s="25"/>
      <c r="AH632" s="42">
        <f t="shared" si="121"/>
        <v>28612.094999312834</v>
      </c>
      <c r="AI632" s="25"/>
      <c r="AJ632" s="42">
        <f t="shared" si="122"/>
        <v>12978.361153639133</v>
      </c>
      <c r="AM632" s="25">
        <v>1031</v>
      </c>
      <c r="AN632" s="9">
        <f t="shared" si="111"/>
        <v>1030.5150911999999</v>
      </c>
      <c r="AO632" s="61">
        <f t="shared" si="114"/>
        <v>1123.3491263999999</v>
      </c>
      <c r="AQ632" s="61">
        <f t="shared" si="115"/>
        <v>-0.48490880000008474</v>
      </c>
      <c r="AR632" s="61">
        <f t="shared" si="116"/>
        <v>92.834035200000017</v>
      </c>
      <c r="AS632" s="89">
        <f t="shared" si="112"/>
        <v>1.6819444444481633</v>
      </c>
      <c r="AT632" s="89">
        <f t="shared" si="118"/>
        <v>1.8708333333343035</v>
      </c>
      <c r="AU632" s="89">
        <f t="shared" si="117"/>
        <v>0.18888888888614019</v>
      </c>
    </row>
    <row r="633" spans="1:47" x14ac:dyDescent="0.2">
      <c r="A633" s="25" t="s">
        <v>2075</v>
      </c>
      <c r="B633" s="285">
        <f t="shared" si="113"/>
        <v>3</v>
      </c>
      <c r="C633" s="285"/>
      <c r="D633" s="26">
        <v>40614.545138888891</v>
      </c>
      <c r="E633" s="26">
        <v>40617.909722222219</v>
      </c>
      <c r="F633" s="27" t="s">
        <v>694</v>
      </c>
      <c r="G633" s="325" t="s">
        <v>695</v>
      </c>
      <c r="H633" s="25">
        <v>50</v>
      </c>
      <c r="I633" s="25"/>
      <c r="J633" s="25"/>
      <c r="K633" s="25"/>
      <c r="L633" s="25"/>
      <c r="M633" s="25"/>
      <c r="N633" s="32">
        <v>967</v>
      </c>
      <c r="O633" s="25"/>
      <c r="P633" s="317">
        <v>436</v>
      </c>
      <c r="R633" s="30">
        <v>40614.545138888891</v>
      </c>
      <c r="S633" s="30">
        <v>40617.909722222219</v>
      </c>
      <c r="T633" s="25">
        <v>11.197863</v>
      </c>
      <c r="U633" s="25">
        <v>8.9140090000000001</v>
      </c>
      <c r="V633" s="33">
        <f t="shared" si="109"/>
        <v>967.49536320000004</v>
      </c>
      <c r="W633" s="33"/>
      <c r="X633" s="31">
        <v>40614.462500000001</v>
      </c>
      <c r="Y633" s="31">
        <v>40617.979861111111</v>
      </c>
      <c r="Z633" s="322">
        <v>11.759746</v>
      </c>
      <c r="AA633" s="322">
        <v>8.9140090000000001</v>
      </c>
      <c r="AB633" s="320">
        <f t="shared" si="108"/>
        <v>1016.0420544</v>
      </c>
      <c r="AD633" s="61">
        <f t="shared" si="110"/>
        <v>49.042054399999984</v>
      </c>
      <c r="AE633" s="25">
        <v>436</v>
      </c>
      <c r="AF633" s="25"/>
      <c r="AG633" s="25"/>
      <c r="AH633" s="42">
        <f t="shared" si="121"/>
        <v>27654.952480967448</v>
      </c>
      <c r="AI633" s="25"/>
      <c r="AJ633" s="42">
        <f t="shared" si="122"/>
        <v>12544.204155387575</v>
      </c>
      <c r="AM633" s="25">
        <v>967</v>
      </c>
      <c r="AN633" s="9">
        <f t="shared" si="111"/>
        <v>967.49536320000004</v>
      </c>
      <c r="AO633" s="61">
        <f t="shared" si="114"/>
        <v>1016.0420544</v>
      </c>
      <c r="AQ633" s="61">
        <f t="shared" si="115"/>
        <v>0.49536320000004253</v>
      </c>
      <c r="AR633" s="61">
        <f t="shared" si="116"/>
        <v>48.546691199999941</v>
      </c>
      <c r="AS633" s="89">
        <f t="shared" si="112"/>
        <v>3.3645833333284827</v>
      </c>
      <c r="AT633" s="89">
        <f t="shared" si="118"/>
        <v>3.5173611111094942</v>
      </c>
      <c r="AU633" s="89">
        <f t="shared" si="117"/>
        <v>0.15277777778101154</v>
      </c>
    </row>
    <row r="634" spans="1:47" x14ac:dyDescent="0.2">
      <c r="A634" s="25" t="s">
        <v>2075</v>
      </c>
      <c r="B634" s="285">
        <f t="shared" si="113"/>
        <v>3</v>
      </c>
      <c r="C634" s="285"/>
      <c r="D634" s="26">
        <v>40618.050000000003</v>
      </c>
      <c r="E634" s="26">
        <v>40622.125</v>
      </c>
      <c r="F634" s="27" t="s">
        <v>696</v>
      </c>
      <c r="G634" s="325" t="s">
        <v>697</v>
      </c>
      <c r="H634" s="25">
        <v>50</v>
      </c>
      <c r="I634" s="25"/>
      <c r="J634" s="25"/>
      <c r="K634" s="25"/>
      <c r="L634" s="25"/>
      <c r="M634" s="25"/>
      <c r="N634" s="32">
        <v>1094</v>
      </c>
      <c r="O634" s="25"/>
      <c r="P634" s="317">
        <v>350</v>
      </c>
      <c r="R634" s="30">
        <v>40618.050000000003</v>
      </c>
      <c r="S634" s="30">
        <v>40622.125</v>
      </c>
      <c r="T634" s="25">
        <v>12.666076</v>
      </c>
      <c r="U634" s="25">
        <v>7.7829100000000002</v>
      </c>
      <c r="V634" s="33">
        <f t="shared" si="109"/>
        <v>1094.3489664000001</v>
      </c>
      <c r="W634" s="33"/>
      <c r="X634" s="31">
        <v>40617.979861111111</v>
      </c>
      <c r="Y634" s="31">
        <v>40622.254861111112</v>
      </c>
      <c r="Z634" s="322">
        <v>13.01972</v>
      </c>
      <c r="AA634" s="322">
        <v>7.7829100000000002</v>
      </c>
      <c r="AB634" s="320">
        <f t="shared" si="108"/>
        <v>1124.903808</v>
      </c>
      <c r="AD634" s="61">
        <f t="shared" si="110"/>
        <v>30.903808000000026</v>
      </c>
      <c r="AE634" s="25">
        <v>350</v>
      </c>
      <c r="AF634" s="25"/>
      <c r="AG634" s="25"/>
      <c r="AH634" s="42">
        <f t="shared" si="121"/>
        <v>24578.658453741758</v>
      </c>
      <c r="AI634" s="25"/>
      <c r="AJ634" s="42">
        <f t="shared" si="122"/>
        <v>11148.806338447681</v>
      </c>
      <c r="AM634" s="25">
        <v>1094</v>
      </c>
      <c r="AN634" s="9">
        <f t="shared" si="111"/>
        <v>1094.3489664000001</v>
      </c>
      <c r="AO634" s="61">
        <f t="shared" si="114"/>
        <v>1124.903808</v>
      </c>
      <c r="AQ634" s="61">
        <f t="shared" si="115"/>
        <v>0.34896640000010848</v>
      </c>
      <c r="AR634" s="61">
        <f t="shared" si="116"/>
        <v>30.554841599999918</v>
      </c>
      <c r="AS634" s="89">
        <f t="shared" si="112"/>
        <v>4.0749999999970896</v>
      </c>
      <c r="AT634" s="89">
        <f t="shared" si="118"/>
        <v>4.2750000000014552</v>
      </c>
      <c r="AU634" s="89">
        <f t="shared" si="117"/>
        <v>0.20000000000436557</v>
      </c>
    </row>
    <row r="635" spans="1:47" x14ac:dyDescent="0.2">
      <c r="A635" s="25" t="s">
        <v>2075</v>
      </c>
      <c r="B635" s="285">
        <f t="shared" si="113"/>
        <v>3</v>
      </c>
      <c r="C635" s="285"/>
      <c r="D635" s="26">
        <v>40622.384722222225</v>
      </c>
      <c r="E635" s="26">
        <v>40624.049305555556</v>
      </c>
      <c r="F635" s="27" t="s">
        <v>698</v>
      </c>
      <c r="G635" s="325" t="s">
        <v>699</v>
      </c>
      <c r="H635" s="25">
        <v>50</v>
      </c>
      <c r="I635" s="25"/>
      <c r="J635" s="25"/>
      <c r="K635" s="25"/>
      <c r="L635" s="25"/>
      <c r="M635" s="25"/>
      <c r="N635" s="32">
        <v>2992</v>
      </c>
      <c r="O635" s="25"/>
      <c r="P635" s="317">
        <v>158</v>
      </c>
      <c r="R635" s="30">
        <v>40622.384722222225</v>
      </c>
      <c r="S635" s="30">
        <v>40624.049305555556</v>
      </c>
      <c r="T635" s="25">
        <v>34.625675000000001</v>
      </c>
      <c r="U635" s="25">
        <v>93.634238999999994</v>
      </c>
      <c r="V635" s="33">
        <f t="shared" si="109"/>
        <v>2991.6583200000005</v>
      </c>
      <c r="W635" s="33"/>
      <c r="X635" s="31">
        <v>40622.254861111112</v>
      </c>
      <c r="Y635" s="31">
        <v>40624.22152777778</v>
      </c>
      <c r="Z635" s="322">
        <v>35.478073000000002</v>
      </c>
      <c r="AA635" s="322">
        <v>93.634238999999994</v>
      </c>
      <c r="AB635" s="320">
        <f t="shared" si="108"/>
        <v>3065.3055072000002</v>
      </c>
      <c r="AD635" s="61">
        <f t="shared" si="110"/>
        <v>73.305507200000193</v>
      </c>
      <c r="AE635" s="25">
        <v>158</v>
      </c>
      <c r="AF635" s="25"/>
      <c r="AG635" s="25"/>
      <c r="AH635" s="42">
        <f t="shared" si="121"/>
        <v>30234.69526895661</v>
      </c>
      <c r="AI635" s="25"/>
      <c r="AJ635" s="42">
        <f t="shared" si="122"/>
        <v>13714.367807745899</v>
      </c>
      <c r="AM635" s="25">
        <v>2992</v>
      </c>
      <c r="AN635" s="9">
        <f t="shared" si="111"/>
        <v>2991.6583200000005</v>
      </c>
      <c r="AO635" s="61">
        <f t="shared" si="114"/>
        <v>3065.3055072000002</v>
      </c>
      <c r="AQ635" s="61">
        <f t="shared" si="115"/>
        <v>-0.34167999999954191</v>
      </c>
      <c r="AR635" s="61">
        <f t="shared" si="116"/>
        <v>73.647187199999735</v>
      </c>
      <c r="AS635" s="89">
        <f t="shared" si="112"/>
        <v>1.6645833333313931</v>
      </c>
      <c r="AT635" s="89">
        <f t="shared" si="118"/>
        <v>1.9666666666671517</v>
      </c>
      <c r="AU635" s="89">
        <f t="shared" si="117"/>
        <v>0.30208333333575865</v>
      </c>
    </row>
    <row r="636" spans="1:47" x14ac:dyDescent="0.2">
      <c r="A636" s="25" t="s">
        <v>2075</v>
      </c>
      <c r="B636" s="285">
        <f t="shared" si="113"/>
        <v>3</v>
      </c>
      <c r="C636" s="285"/>
      <c r="D636" s="26">
        <v>40624.394444444442</v>
      </c>
      <c r="E636" s="26">
        <v>40628.006944444445</v>
      </c>
      <c r="F636" s="27" t="s">
        <v>700</v>
      </c>
      <c r="G636" s="325" t="s">
        <v>701</v>
      </c>
      <c r="H636" s="25">
        <v>50</v>
      </c>
      <c r="I636" s="25"/>
      <c r="J636" s="25"/>
      <c r="K636" s="25"/>
      <c r="L636" s="25"/>
      <c r="M636" s="25"/>
      <c r="N636" s="32">
        <v>3633</v>
      </c>
      <c r="O636" s="25"/>
      <c r="P636" s="317">
        <v>306</v>
      </c>
      <c r="R636" s="30">
        <v>40624.394444444442</v>
      </c>
      <c r="S636" s="30">
        <v>40628.006944444445</v>
      </c>
      <c r="T636" s="25">
        <v>42.051174000000003</v>
      </c>
      <c r="U636" s="25">
        <v>59.956519999999998</v>
      </c>
      <c r="V636" s="33">
        <f t="shared" si="109"/>
        <v>3633.2214336000002</v>
      </c>
      <c r="W636" s="33"/>
      <c r="X636" s="31">
        <v>40624.22152777778</v>
      </c>
      <c r="Y636" s="31">
        <v>40628.168749999997</v>
      </c>
      <c r="Z636" s="322">
        <v>43.223117999999999</v>
      </c>
      <c r="AA636" s="322">
        <v>59.956519999999998</v>
      </c>
      <c r="AB636" s="320">
        <f t="shared" ref="AB636:AB699" si="123">Z636*60*60*24/1000</f>
        <v>3734.4773952</v>
      </c>
      <c r="AD636" s="61">
        <f t="shared" si="110"/>
        <v>101.47739520000005</v>
      </c>
      <c r="AE636" s="25">
        <v>306</v>
      </c>
      <c r="AF636" s="25"/>
      <c r="AG636" s="25"/>
      <c r="AH636" s="42">
        <f t="shared" si="121"/>
        <v>71338.833689225692</v>
      </c>
      <c r="AI636" s="25"/>
      <c r="AJ636" s="42">
        <f t="shared" si="122"/>
        <v>32359.082685850353</v>
      </c>
      <c r="AM636" s="25">
        <v>3633</v>
      </c>
      <c r="AN636" s="9">
        <f t="shared" si="111"/>
        <v>3633.2214336000002</v>
      </c>
      <c r="AO636" s="61">
        <f t="shared" si="114"/>
        <v>3734.4773952</v>
      </c>
      <c r="AQ636" s="61">
        <f t="shared" si="115"/>
        <v>0.2214336000001822</v>
      </c>
      <c r="AR636" s="61">
        <f t="shared" si="116"/>
        <v>101.25596159999986</v>
      </c>
      <c r="AS636" s="89">
        <f t="shared" si="112"/>
        <v>3.6125000000029104</v>
      </c>
      <c r="AT636" s="89">
        <f t="shared" si="118"/>
        <v>3.9472222222175333</v>
      </c>
      <c r="AU636" s="89">
        <f t="shared" si="117"/>
        <v>0.33472222221462289</v>
      </c>
    </row>
    <row r="637" spans="1:47" x14ac:dyDescent="0.2">
      <c r="A637" s="25" t="s">
        <v>2075</v>
      </c>
      <c r="B637" s="285">
        <f t="shared" si="113"/>
        <v>3</v>
      </c>
      <c r="C637" s="285"/>
      <c r="D637" s="26">
        <v>40628.331250000003</v>
      </c>
      <c r="E637" s="26">
        <v>40635.982638888891</v>
      </c>
      <c r="F637" s="27" t="s">
        <v>702</v>
      </c>
      <c r="G637" s="325" t="s">
        <v>703</v>
      </c>
      <c r="H637" s="25">
        <v>50</v>
      </c>
      <c r="I637" s="25"/>
      <c r="J637" s="25"/>
      <c r="K637" s="25"/>
      <c r="L637" s="25"/>
      <c r="M637" s="25"/>
      <c r="N637" s="32">
        <v>996</v>
      </c>
      <c r="O637" s="25"/>
      <c r="P637" s="317">
        <v>456</v>
      </c>
      <c r="R637" s="30">
        <v>40628.331250000003</v>
      </c>
      <c r="S637" s="30">
        <v>40635.982638888891</v>
      </c>
      <c r="T637" s="25">
        <v>11.523447000000001</v>
      </c>
      <c r="U637" s="25">
        <v>2.04</v>
      </c>
      <c r="V637" s="33">
        <f t="shared" si="109"/>
        <v>995.62582080000016</v>
      </c>
      <c r="W637" s="33"/>
      <c r="X637" s="31">
        <v>40628.168749999997</v>
      </c>
      <c r="Y637" s="31">
        <v>40636.13958333333</v>
      </c>
      <c r="Z637" s="322">
        <v>12.053884</v>
      </c>
      <c r="AA637" s="322">
        <v>2.148406</v>
      </c>
      <c r="AB637" s="320">
        <f t="shared" si="123"/>
        <v>1041.4555776</v>
      </c>
      <c r="AD637" s="61">
        <f t="shared" si="110"/>
        <v>45.45557759999997</v>
      </c>
      <c r="AE637" s="25">
        <v>456</v>
      </c>
      <c r="AF637" s="25"/>
      <c r="AG637" s="25"/>
      <c r="AH637" s="42">
        <f t="shared" si="121"/>
        <v>29646.971524057848</v>
      </c>
      <c r="AI637" s="25"/>
      <c r="AJ637" s="42">
        <f t="shared" si="122"/>
        <v>13447.778065888526</v>
      </c>
      <c r="AM637" s="25">
        <v>996</v>
      </c>
      <c r="AN637" s="9">
        <f t="shared" si="111"/>
        <v>995.62582080000016</v>
      </c>
      <c r="AO637" s="61">
        <f t="shared" si="114"/>
        <v>1041.4555776</v>
      </c>
      <c r="AQ637" s="61">
        <f t="shared" si="115"/>
        <v>-0.37417919999984406</v>
      </c>
      <c r="AR637" s="61">
        <f t="shared" si="116"/>
        <v>45.829756799999814</v>
      </c>
      <c r="AS637" s="89">
        <f t="shared" si="112"/>
        <v>7.6513888888875954</v>
      </c>
      <c r="AT637" s="89">
        <f t="shared" si="118"/>
        <v>7.9708333333328483</v>
      </c>
      <c r="AU637" s="89">
        <f t="shared" si="117"/>
        <v>0.31944444444525288</v>
      </c>
    </row>
    <row r="638" spans="1:47" x14ac:dyDescent="0.2">
      <c r="A638" s="25" t="s">
        <v>2075</v>
      </c>
      <c r="B638" s="285">
        <f t="shared" si="113"/>
        <v>4</v>
      </c>
      <c r="C638" s="285"/>
      <c r="D638" s="26">
        <v>40636.297222222223</v>
      </c>
      <c r="E638" s="26">
        <v>40637.501388888886</v>
      </c>
      <c r="F638" s="27" t="s">
        <v>705</v>
      </c>
      <c r="G638" s="325" t="s">
        <v>706</v>
      </c>
      <c r="H638" s="25">
        <v>50</v>
      </c>
      <c r="I638" s="25"/>
      <c r="J638" s="25"/>
      <c r="K638" s="25"/>
      <c r="L638" s="25"/>
      <c r="M638" s="25"/>
      <c r="N638" s="32">
        <v>752</v>
      </c>
      <c r="O638" s="25"/>
      <c r="P638" s="317">
        <v>404</v>
      </c>
      <c r="R638" s="30">
        <v>40636.297222222223</v>
      </c>
      <c r="S638" s="30">
        <v>40637.501388888886</v>
      </c>
      <c r="T638" s="25">
        <v>8.7032340000000001</v>
      </c>
      <c r="U638" s="25">
        <v>21.920389</v>
      </c>
      <c r="V638" s="33">
        <f t="shared" si="109"/>
        <v>751.95941759999994</v>
      </c>
      <c r="W638" s="33"/>
      <c r="X638" s="31">
        <v>40636.13958333333</v>
      </c>
      <c r="Y638" s="31">
        <v>40637.574999999997</v>
      </c>
      <c r="Z638" s="322">
        <v>9.1602309999999996</v>
      </c>
      <c r="AA638" s="322">
        <v>21.920389</v>
      </c>
      <c r="AB638" s="320">
        <f t="shared" si="123"/>
        <v>791.44395839999993</v>
      </c>
      <c r="AD638" s="61">
        <f t="shared" si="110"/>
        <v>39.443958399999929</v>
      </c>
      <c r="AE638" s="25">
        <v>404</v>
      </c>
      <c r="AF638" s="25"/>
      <c r="AG638" s="25"/>
      <c r="AH638" s="42">
        <f t="shared" si="121"/>
        <v>19960.723403526434</v>
      </c>
      <c r="AI638" s="25"/>
      <c r="AJ638" s="42">
        <f t="shared" si="122"/>
        <v>9054.1247407812898</v>
      </c>
      <c r="AM638" s="25">
        <v>752</v>
      </c>
      <c r="AN638" s="9">
        <f t="shared" si="111"/>
        <v>751.95941759999994</v>
      </c>
      <c r="AO638" s="61">
        <f t="shared" si="114"/>
        <v>791.44395839999993</v>
      </c>
      <c r="AQ638" s="61">
        <f t="shared" si="115"/>
        <v>-4.058240000006208E-2</v>
      </c>
      <c r="AR638" s="61">
        <f t="shared" si="116"/>
        <v>39.484540799999991</v>
      </c>
      <c r="AS638" s="89">
        <f t="shared" si="112"/>
        <v>1.2041666666627862</v>
      </c>
      <c r="AT638" s="89">
        <f t="shared" si="118"/>
        <v>1.4354166666671517</v>
      </c>
      <c r="AU638" s="89">
        <f t="shared" si="117"/>
        <v>0.23125000000436557</v>
      </c>
    </row>
    <row r="639" spans="1:47" x14ac:dyDescent="0.2">
      <c r="A639" s="25" t="s">
        <v>2075</v>
      </c>
      <c r="B639" s="285">
        <f t="shared" si="113"/>
        <v>4</v>
      </c>
      <c r="C639" s="285"/>
      <c r="D639" s="26">
        <v>40637.649305555555</v>
      </c>
      <c r="E639" s="26">
        <v>40646.644444444442</v>
      </c>
      <c r="F639" s="27" t="s">
        <v>707</v>
      </c>
      <c r="G639" s="325" t="s">
        <v>708</v>
      </c>
      <c r="H639" s="25">
        <v>50</v>
      </c>
      <c r="I639" s="25"/>
      <c r="J639" s="25"/>
      <c r="K639" s="25"/>
      <c r="L639" s="25"/>
      <c r="M639" s="25"/>
      <c r="N639" s="32">
        <v>2011</v>
      </c>
      <c r="O639" s="25"/>
      <c r="P639" s="317">
        <v>267</v>
      </c>
      <c r="R639" s="30">
        <v>40637.649305555555</v>
      </c>
      <c r="S639" s="30">
        <v>40646.644444444442</v>
      </c>
      <c r="T639" s="25">
        <v>23.273797999999999</v>
      </c>
      <c r="U639" s="25">
        <v>20.470289000000001</v>
      </c>
      <c r="V639" s="33">
        <f t="shared" si="109"/>
        <v>2010.8561471999999</v>
      </c>
      <c r="W639" s="33"/>
      <c r="X639" s="31">
        <v>40637.574999999997</v>
      </c>
      <c r="Y639" s="31">
        <v>40646.737500000003</v>
      </c>
      <c r="Z639" s="322">
        <v>23.625114</v>
      </c>
      <c r="AA639" s="322">
        <v>20.470289000000001</v>
      </c>
      <c r="AB639" s="320">
        <f t="shared" si="123"/>
        <v>2041.2098495999999</v>
      </c>
      <c r="AD639" s="61">
        <f t="shared" si="110"/>
        <v>30.20984959999987</v>
      </c>
      <c r="AE639" s="25">
        <v>267</v>
      </c>
      <c r="AF639" s="25"/>
      <c r="AG639" s="25"/>
      <c r="AH639" s="42">
        <f t="shared" si="121"/>
        <v>34023.082637963751</v>
      </c>
      <c r="AI639" s="25"/>
      <c r="AJ639" s="42">
        <f t="shared" si="122"/>
        <v>15432.769045615418</v>
      </c>
      <c r="AM639" s="25">
        <v>2011</v>
      </c>
      <c r="AN639" s="9">
        <f t="shared" si="111"/>
        <v>2010.8561471999999</v>
      </c>
      <c r="AO639" s="61">
        <f t="shared" si="114"/>
        <v>2041.2098495999999</v>
      </c>
      <c r="AQ639" s="61">
        <f t="shared" si="115"/>
        <v>-0.14385280000010425</v>
      </c>
      <c r="AR639" s="61">
        <f t="shared" si="116"/>
        <v>30.353702399999975</v>
      </c>
      <c r="AS639" s="89">
        <f t="shared" si="112"/>
        <v>8.9951388888875954</v>
      </c>
      <c r="AT639" s="89">
        <f t="shared" si="118"/>
        <v>9.1625000000058208</v>
      </c>
      <c r="AU639" s="89">
        <f t="shared" si="117"/>
        <v>0.16736111111822538</v>
      </c>
    </row>
    <row r="640" spans="1:47" x14ac:dyDescent="0.2">
      <c r="A640" s="25" t="s">
        <v>2075</v>
      </c>
      <c r="B640" s="285">
        <f t="shared" si="113"/>
        <v>4</v>
      </c>
      <c r="C640" s="285"/>
      <c r="D640" s="26">
        <v>40646.830555555556</v>
      </c>
      <c r="E640" s="26">
        <v>40648.351388888892</v>
      </c>
      <c r="F640" s="27" t="s">
        <v>709</v>
      </c>
      <c r="G640" s="325" t="s">
        <v>710</v>
      </c>
      <c r="H640" s="25">
        <v>50</v>
      </c>
      <c r="I640" s="25"/>
      <c r="J640" s="25"/>
      <c r="K640" s="25"/>
      <c r="L640" s="25"/>
      <c r="M640" s="25"/>
      <c r="N640" s="32">
        <v>167</v>
      </c>
      <c r="O640" s="25"/>
      <c r="P640" s="317">
        <v>329</v>
      </c>
      <c r="R640" s="30">
        <v>40646.830555555556</v>
      </c>
      <c r="S640" s="30">
        <v>40648.351388888892</v>
      </c>
      <c r="T640" s="25">
        <v>1.9373450000000001</v>
      </c>
      <c r="U640" s="25">
        <v>1.52</v>
      </c>
      <c r="V640" s="33">
        <f t="shared" si="109"/>
        <v>167.386608</v>
      </c>
      <c r="W640" s="33"/>
      <c r="X640" s="31">
        <v>40646.737500000003</v>
      </c>
      <c r="Y640" s="31">
        <v>40648.474305555559</v>
      </c>
      <c r="Z640" s="322">
        <v>2.2033529999999999</v>
      </c>
      <c r="AA640" s="322">
        <v>1.52</v>
      </c>
      <c r="AB640" s="320">
        <f t="shared" si="123"/>
        <v>190.36969919999999</v>
      </c>
      <c r="AD640" s="61">
        <f t="shared" si="110"/>
        <v>23.369699199999985</v>
      </c>
      <c r="AE640" s="25">
        <v>329</v>
      </c>
      <c r="AF640" s="25"/>
      <c r="AG640" s="25"/>
      <c r="AH640" s="42">
        <f t="shared" si="121"/>
        <v>3909.9253432197943</v>
      </c>
      <c r="AI640" s="25"/>
      <c r="AJ640" s="42">
        <f t="shared" si="122"/>
        <v>1773.5305013244099</v>
      </c>
      <c r="AM640" s="25">
        <v>167</v>
      </c>
      <c r="AN640" s="9">
        <f t="shared" si="111"/>
        <v>167.386608</v>
      </c>
      <c r="AO640" s="61">
        <f t="shared" si="114"/>
        <v>190.36969919999999</v>
      </c>
      <c r="AQ640" s="61">
        <f t="shared" si="115"/>
        <v>0.3866079999999954</v>
      </c>
      <c r="AR640" s="61">
        <f t="shared" si="116"/>
        <v>22.98309119999999</v>
      </c>
      <c r="AS640" s="89">
        <f t="shared" si="112"/>
        <v>1.5208333333357587</v>
      </c>
      <c r="AT640" s="89">
        <f t="shared" si="118"/>
        <v>1.7368055555562023</v>
      </c>
      <c r="AU640" s="89">
        <f t="shared" si="117"/>
        <v>0.21597222222044365</v>
      </c>
    </row>
    <row r="641" spans="1:47" x14ac:dyDescent="0.2">
      <c r="A641" s="25" t="s">
        <v>2075</v>
      </c>
      <c r="B641" s="285">
        <f t="shared" si="113"/>
        <v>4</v>
      </c>
      <c r="C641" s="285"/>
      <c r="D641" s="26">
        <v>40648.597916666666</v>
      </c>
      <c r="E641" s="26">
        <v>40649.506944444445</v>
      </c>
      <c r="F641" s="27" t="s">
        <v>711</v>
      </c>
      <c r="G641" s="325" t="s">
        <v>712</v>
      </c>
      <c r="H641" s="25">
        <v>50</v>
      </c>
      <c r="I641" s="25"/>
      <c r="J641" s="25"/>
      <c r="K641" s="25"/>
      <c r="L641" s="25"/>
      <c r="M641" s="25"/>
      <c r="N641" s="32">
        <v>3486</v>
      </c>
      <c r="O641" s="25"/>
      <c r="P641" s="317">
        <v>140</v>
      </c>
      <c r="R641" s="30">
        <v>40648.597916666666</v>
      </c>
      <c r="S641" s="30">
        <v>40649.506944444445</v>
      </c>
      <c r="T641" s="25">
        <v>40.352992999999998</v>
      </c>
      <c r="U641" s="25">
        <v>119.79209899999999</v>
      </c>
      <c r="V641" s="33">
        <f t="shared" si="109"/>
        <v>3486.4985952000002</v>
      </c>
      <c r="W641" s="33"/>
      <c r="X641" s="31">
        <v>40648.474305555559</v>
      </c>
      <c r="Y641" s="31">
        <v>40649.645833333336</v>
      </c>
      <c r="Z641" s="322">
        <v>41.914875000000002</v>
      </c>
      <c r="AA641" s="322">
        <v>119.79209899999999</v>
      </c>
      <c r="AB641" s="320">
        <f t="shared" si="123"/>
        <v>3621.4451999999997</v>
      </c>
      <c r="AD641" s="61">
        <f t="shared" si="110"/>
        <v>135.44519999999966</v>
      </c>
      <c r="AE641" s="25">
        <v>140</v>
      </c>
      <c r="AF641" s="25"/>
      <c r="AG641" s="25"/>
      <c r="AH641" s="42">
        <f t="shared" si="121"/>
        <v>31650.800378388441</v>
      </c>
      <c r="AI641" s="25"/>
      <c r="AJ641" s="42">
        <f t="shared" si="122"/>
        <v>14356.708871626797</v>
      </c>
      <c r="AM641" s="25">
        <v>3486</v>
      </c>
      <c r="AN641" s="9">
        <f t="shared" si="111"/>
        <v>3486.4985952000002</v>
      </c>
      <c r="AO641" s="61">
        <f t="shared" si="114"/>
        <v>3621.4451999999997</v>
      </c>
      <c r="AQ641" s="61">
        <f t="shared" si="115"/>
        <v>0.49859520000018165</v>
      </c>
      <c r="AR641" s="61">
        <f t="shared" si="116"/>
        <v>134.94660479999948</v>
      </c>
      <c r="AS641" s="89">
        <f t="shared" si="112"/>
        <v>0.90902777777955635</v>
      </c>
      <c r="AT641" s="89">
        <f t="shared" si="118"/>
        <v>1.171527777776646</v>
      </c>
      <c r="AU641" s="89">
        <f t="shared" si="117"/>
        <v>0.26249999999708962</v>
      </c>
    </row>
    <row r="642" spans="1:47" x14ac:dyDescent="0.2">
      <c r="A642" s="25" t="s">
        <v>2075</v>
      </c>
      <c r="B642" s="285">
        <f t="shared" si="113"/>
        <v>4</v>
      </c>
      <c r="C642" s="285"/>
      <c r="D642" s="26">
        <v>40649.784722222219</v>
      </c>
      <c r="E642" s="26">
        <v>40651.887499999997</v>
      </c>
      <c r="F642" s="27" t="s">
        <v>713</v>
      </c>
      <c r="G642" s="325" t="s">
        <v>714</v>
      </c>
      <c r="H642" s="25">
        <v>50</v>
      </c>
      <c r="I642" s="25"/>
      <c r="J642" s="25"/>
      <c r="K642" s="25"/>
      <c r="L642" s="25"/>
      <c r="M642" s="25"/>
      <c r="N642" s="32">
        <v>851</v>
      </c>
      <c r="O642" s="25"/>
      <c r="P642" s="317">
        <v>232</v>
      </c>
      <c r="R642" s="30">
        <v>40649.784722222219</v>
      </c>
      <c r="S642" s="30">
        <v>40651.887499999997</v>
      </c>
      <c r="T642" s="25">
        <v>9.8479759999999992</v>
      </c>
      <c r="U642" s="25">
        <v>13.279260000000001</v>
      </c>
      <c r="V642" s="33">
        <f t="shared" si="109"/>
        <v>850.86512640000012</v>
      </c>
      <c r="W642" s="33"/>
      <c r="X642" s="31">
        <v>40649.645833333336</v>
      </c>
      <c r="Y642" s="31">
        <v>40652.087500000001</v>
      </c>
      <c r="Z642" s="322">
        <v>12.303566</v>
      </c>
      <c r="AA642" s="322">
        <v>16.075849999999999</v>
      </c>
      <c r="AB642" s="320">
        <f t="shared" si="123"/>
        <v>1063.0281024000001</v>
      </c>
      <c r="AD642" s="61">
        <f t="shared" si="110"/>
        <v>212.02810240000008</v>
      </c>
      <c r="AE642" s="25">
        <v>232</v>
      </c>
      <c r="AF642" s="25"/>
      <c r="AG642" s="25"/>
      <c r="AH642" s="42">
        <f t="shared" si="121"/>
        <v>15395.984812199204</v>
      </c>
      <c r="AI642" s="25"/>
      <c r="AJ642" s="42">
        <f t="shared" si="122"/>
        <v>6983.5728985753422</v>
      </c>
      <c r="AM642" s="25">
        <v>851</v>
      </c>
      <c r="AN642" s="9">
        <f t="shared" si="111"/>
        <v>850.86512640000012</v>
      </c>
      <c r="AO642" s="61">
        <f t="shared" si="114"/>
        <v>1063.0281024000001</v>
      </c>
      <c r="AQ642" s="61">
        <f t="shared" si="115"/>
        <v>-0.13487359999987802</v>
      </c>
      <c r="AR642" s="61">
        <f t="shared" si="116"/>
        <v>212.16297599999996</v>
      </c>
      <c r="AS642" s="89">
        <f t="shared" si="112"/>
        <v>2.1027777777781012</v>
      </c>
      <c r="AT642" s="89">
        <f t="shared" si="118"/>
        <v>2.4416666666656965</v>
      </c>
      <c r="AU642" s="89">
        <f t="shared" si="117"/>
        <v>0.33888888888759539</v>
      </c>
    </row>
    <row r="643" spans="1:47" x14ac:dyDescent="0.2">
      <c r="A643" s="25" t="s">
        <v>2075</v>
      </c>
      <c r="B643" s="285">
        <f t="shared" si="113"/>
        <v>4</v>
      </c>
      <c r="C643" s="285"/>
      <c r="D643" s="26">
        <v>40652.287499999999</v>
      </c>
      <c r="E643" s="26">
        <v>40654.199999999997</v>
      </c>
      <c r="F643" s="27" t="s">
        <v>715</v>
      </c>
      <c r="G643" s="325" t="s">
        <v>716</v>
      </c>
      <c r="H643" s="25">
        <v>50</v>
      </c>
      <c r="I643" s="25"/>
      <c r="J643" s="25"/>
      <c r="K643" s="25"/>
      <c r="L643" s="25"/>
      <c r="M643" s="25"/>
      <c r="N643" s="32">
        <v>3158</v>
      </c>
      <c r="O643" s="25"/>
      <c r="P643" s="317">
        <v>202</v>
      </c>
      <c r="R643" s="30">
        <v>40652.287499999999</v>
      </c>
      <c r="S643" s="30">
        <v>40654.199999999997</v>
      </c>
      <c r="T643" s="25">
        <v>36.549976000000001</v>
      </c>
      <c r="U643" s="25">
        <v>76.608078000000006</v>
      </c>
      <c r="V643" s="33">
        <f t="shared" si="109"/>
        <v>3157.9179264000004</v>
      </c>
      <c r="W643" s="33"/>
      <c r="X643" s="31">
        <v>40652.087500000001</v>
      </c>
      <c r="Y643" s="31">
        <v>40654.330555555556</v>
      </c>
      <c r="Z643" s="322">
        <v>37.599421999999997</v>
      </c>
      <c r="AA643" s="322">
        <v>76.608078000000006</v>
      </c>
      <c r="AB643" s="320">
        <f t="shared" si="123"/>
        <v>3248.5900607999993</v>
      </c>
      <c r="AD643" s="61">
        <f t="shared" si="110"/>
        <v>90.590060799999264</v>
      </c>
      <c r="AE643" s="25">
        <v>202</v>
      </c>
      <c r="AF643" s="25"/>
      <c r="AG643" s="25"/>
      <c r="AH643" s="42">
        <f t="shared" si="121"/>
        <v>40965.76072560106</v>
      </c>
      <c r="AI643" s="25"/>
      <c r="AJ643" s="42">
        <f t="shared" si="122"/>
        <v>18581.947167559221</v>
      </c>
      <c r="AM643" s="25">
        <v>3158</v>
      </c>
      <c r="AN643" s="9">
        <f t="shared" si="111"/>
        <v>3157.9179264000004</v>
      </c>
      <c r="AO643" s="61">
        <f t="shared" si="114"/>
        <v>3248.5900607999993</v>
      </c>
      <c r="AQ643" s="61">
        <f t="shared" si="115"/>
        <v>-8.2073599999603175E-2</v>
      </c>
      <c r="AR643" s="61">
        <f t="shared" si="116"/>
        <v>90.672134399998868</v>
      </c>
      <c r="AS643" s="89">
        <f t="shared" si="112"/>
        <v>1.9124999999985448</v>
      </c>
      <c r="AT643" s="89">
        <f t="shared" si="118"/>
        <v>2.2430555555547471</v>
      </c>
      <c r="AU643" s="89">
        <f t="shared" si="117"/>
        <v>0.33055555555620231</v>
      </c>
    </row>
    <row r="644" spans="1:47" x14ac:dyDescent="0.2">
      <c r="A644" s="25" t="s">
        <v>2075</v>
      </c>
      <c r="B644" s="285">
        <f t="shared" si="113"/>
        <v>4</v>
      </c>
      <c r="C644" s="285"/>
      <c r="D644" s="26">
        <v>40654.461805555555</v>
      </c>
      <c r="E644" s="26">
        <v>40656.504166666666</v>
      </c>
      <c r="F644" s="27" t="s">
        <v>721</v>
      </c>
      <c r="G644" s="325" t="s">
        <v>722</v>
      </c>
      <c r="H644" s="25">
        <v>50</v>
      </c>
      <c r="I644" s="25"/>
      <c r="J644" s="25"/>
      <c r="K644" s="25"/>
      <c r="L644" s="25"/>
      <c r="M644" s="25"/>
      <c r="N644" s="32">
        <v>2190</v>
      </c>
      <c r="O644" s="25"/>
      <c r="P644" s="317">
        <v>96.4</v>
      </c>
      <c r="R644" s="30">
        <v>40654.461805555555</v>
      </c>
      <c r="S644" s="30">
        <v>40656.504166666666</v>
      </c>
      <c r="T644" s="25">
        <v>25.343060999999999</v>
      </c>
      <c r="U644" s="25">
        <v>80.703406999999999</v>
      </c>
      <c r="V644" s="33">
        <f t="shared" si="109"/>
        <v>2189.6404704000001</v>
      </c>
      <c r="W644" s="33"/>
      <c r="X644" s="31">
        <v>40654.330555555556</v>
      </c>
      <c r="Y644" s="31">
        <v>40656.676388888889</v>
      </c>
      <c r="Z644" s="322">
        <v>27.082718</v>
      </c>
      <c r="AA644" s="322">
        <v>80.703406999999999</v>
      </c>
      <c r="AB644" s="320">
        <f t="shared" si="123"/>
        <v>2339.9468351999994</v>
      </c>
      <c r="AD644" s="61">
        <f t="shared" si="110"/>
        <v>149.94683519999944</v>
      </c>
      <c r="AE644" s="25">
        <v>96.4</v>
      </c>
      <c r="AF644" s="25"/>
      <c r="AG644" s="25"/>
      <c r="AH644" s="42">
        <f t="shared" si="121"/>
        <v>14081.786884928571</v>
      </c>
      <c r="AI644" s="25"/>
      <c r="AJ644" s="42">
        <f t="shared" si="122"/>
        <v>6387.4566292881109</v>
      </c>
      <c r="AM644" s="25">
        <v>2190</v>
      </c>
      <c r="AN644" s="9">
        <f t="shared" si="111"/>
        <v>2189.6404704000001</v>
      </c>
      <c r="AO644" s="61">
        <f t="shared" si="114"/>
        <v>2339.9468351999994</v>
      </c>
      <c r="AQ644" s="61">
        <f t="shared" si="115"/>
        <v>-0.35952959999985978</v>
      </c>
      <c r="AR644" s="61">
        <f t="shared" si="116"/>
        <v>150.3063647999993</v>
      </c>
      <c r="AS644" s="89">
        <f t="shared" si="112"/>
        <v>2.0423611111109494</v>
      </c>
      <c r="AT644" s="89">
        <f t="shared" si="118"/>
        <v>2.3458333333328483</v>
      </c>
      <c r="AU644" s="89">
        <f t="shared" si="117"/>
        <v>0.30347222222189885</v>
      </c>
    </row>
    <row r="645" spans="1:47" x14ac:dyDescent="0.2">
      <c r="A645" s="25" t="s">
        <v>2075</v>
      </c>
      <c r="B645" s="285">
        <f t="shared" si="113"/>
        <v>4</v>
      </c>
      <c r="C645" s="285"/>
      <c r="D645" s="26">
        <v>40656.849305555559</v>
      </c>
      <c r="E645" s="26">
        <v>40661.609027777777</v>
      </c>
      <c r="F645" s="27" t="s">
        <v>723</v>
      </c>
      <c r="G645" s="325" t="s">
        <v>724</v>
      </c>
      <c r="H645" s="25">
        <v>50</v>
      </c>
      <c r="I645" s="25"/>
      <c r="J645" s="25"/>
      <c r="K645" s="25"/>
      <c r="L645" s="25"/>
      <c r="M645" s="25"/>
      <c r="N645" s="32">
        <v>7048</v>
      </c>
      <c r="O645" s="25"/>
      <c r="P645" s="317">
        <v>61.6</v>
      </c>
      <c r="R645" s="30">
        <v>40656.849305555559</v>
      </c>
      <c r="S645" s="30">
        <v>40661.609027777777</v>
      </c>
      <c r="T645" s="25">
        <v>81.577102999999994</v>
      </c>
      <c r="U645" s="25">
        <v>184.52330000000001</v>
      </c>
      <c r="V645" s="33">
        <f t="shared" ref="V645:V660" si="124">T645*60*60*24/1000</f>
        <v>7048.2616991999994</v>
      </c>
      <c r="W645" s="33"/>
      <c r="X645" s="31">
        <v>40656.676388888889</v>
      </c>
      <c r="Y645" s="31">
        <v>40661.723611111112</v>
      </c>
      <c r="Z645" s="322">
        <v>83.136664999999994</v>
      </c>
      <c r="AA645" s="322">
        <v>184.52330000000001</v>
      </c>
      <c r="AB645" s="320">
        <f t="shared" si="123"/>
        <v>7183.0078559999984</v>
      </c>
      <c r="AD645" s="61">
        <f t="shared" si="110"/>
        <v>135.00785599999836</v>
      </c>
      <c r="AE645" s="25">
        <v>61.6</v>
      </c>
      <c r="AF645" s="25"/>
      <c r="AG645" s="25"/>
      <c r="AH645" s="42">
        <f t="shared" si="121"/>
        <v>27622.424610298356</v>
      </c>
      <c r="AI645" s="25"/>
      <c r="AJ645" s="42">
        <f t="shared" si="122"/>
        <v>12529.449610041891</v>
      </c>
      <c r="AM645" s="25">
        <v>7048</v>
      </c>
      <c r="AN645" s="9">
        <f t="shared" si="111"/>
        <v>7048.2616991999994</v>
      </c>
      <c r="AO645" s="61">
        <f t="shared" si="114"/>
        <v>7183.0078559999984</v>
      </c>
      <c r="AQ645" s="61">
        <f t="shared" si="115"/>
        <v>0.26169919999938429</v>
      </c>
      <c r="AR645" s="61">
        <f t="shared" si="116"/>
        <v>134.74615679999897</v>
      </c>
      <c r="AS645" s="89">
        <f t="shared" si="112"/>
        <v>4.7597222222175333</v>
      </c>
      <c r="AT645" s="89">
        <f t="shared" si="118"/>
        <v>5.047222222223354</v>
      </c>
      <c r="AU645" s="89">
        <f t="shared" si="117"/>
        <v>0.28750000000582077</v>
      </c>
    </row>
    <row r="646" spans="1:47" x14ac:dyDescent="0.2">
      <c r="A646" s="25" t="s">
        <v>2075</v>
      </c>
      <c r="B646" s="285">
        <f t="shared" si="113"/>
        <v>4</v>
      </c>
      <c r="C646" s="285"/>
      <c r="D646" s="26">
        <v>40661.838888888888</v>
      </c>
      <c r="E646" s="26">
        <v>40666.206250000003</v>
      </c>
      <c r="F646" s="27" t="s">
        <v>725</v>
      </c>
      <c r="G646" s="325" t="s">
        <v>726</v>
      </c>
      <c r="H646" s="25">
        <v>50</v>
      </c>
      <c r="I646" s="25"/>
      <c r="J646" s="25"/>
      <c r="K646" s="25"/>
      <c r="L646" s="25"/>
      <c r="M646" s="25"/>
      <c r="N646" s="32">
        <v>976</v>
      </c>
      <c r="O646" s="25"/>
      <c r="P646" s="317">
        <v>146</v>
      </c>
      <c r="R646" s="30">
        <v>40661.838888888888</v>
      </c>
      <c r="S646" s="30">
        <v>40666.206250000003</v>
      </c>
      <c r="T646" s="25">
        <v>11.29918</v>
      </c>
      <c r="U646" s="25">
        <v>5.9192669999999996</v>
      </c>
      <c r="V646" s="33">
        <f t="shared" si="124"/>
        <v>976.24915199999987</v>
      </c>
      <c r="W646" s="33"/>
      <c r="X646" s="31">
        <v>40661.723611111112</v>
      </c>
      <c r="Y646" s="31">
        <v>40666.444444444445</v>
      </c>
      <c r="Z646" s="322">
        <v>12.207687999999999</v>
      </c>
      <c r="AA646" s="322">
        <v>5.9192669999999996</v>
      </c>
      <c r="AB646" s="320">
        <f t="shared" si="123"/>
        <v>1054.7442431999998</v>
      </c>
      <c r="AD646" s="61">
        <f t="shared" ref="AD646:AD709" si="125">AB646-N646</f>
        <v>78.744243199999801</v>
      </c>
      <c r="AE646" s="25">
        <v>146</v>
      </c>
      <c r="AF646" s="25"/>
      <c r="AG646" s="25"/>
      <c r="AH646" s="42">
        <f t="shared" si="121"/>
        <v>9613.3501891918877</v>
      </c>
      <c r="AI646" s="25"/>
      <c r="AJ646" s="42">
        <f t="shared" si="122"/>
        <v>4360.5870403664558</v>
      </c>
      <c r="AM646" s="25">
        <v>976</v>
      </c>
      <c r="AN646" s="9">
        <f t="shared" ref="AN646:AN709" si="126">V646</f>
        <v>976.24915199999987</v>
      </c>
      <c r="AO646" s="61">
        <f t="shared" si="114"/>
        <v>1054.7442431999998</v>
      </c>
      <c r="AQ646" s="61">
        <f t="shared" si="115"/>
        <v>0.24915199999986726</v>
      </c>
      <c r="AR646" s="61">
        <f t="shared" si="116"/>
        <v>78.495091199999933</v>
      </c>
      <c r="AS646" s="89">
        <f t="shared" ref="AS646:AS709" si="127">S646-R646</f>
        <v>4.367361111115315</v>
      </c>
      <c r="AT646" s="89">
        <f t="shared" si="118"/>
        <v>4.7208333333328483</v>
      </c>
      <c r="AU646" s="89">
        <f t="shared" si="117"/>
        <v>0.35347222221753327</v>
      </c>
    </row>
    <row r="647" spans="1:47" x14ac:dyDescent="0.2">
      <c r="A647" s="25" t="s">
        <v>2075</v>
      </c>
      <c r="B647" s="285">
        <f t="shared" ref="B647:B710" si="128">MONTH(D647)</f>
        <v>5</v>
      </c>
      <c r="C647" s="285"/>
      <c r="D647" s="26">
        <v>40666.683333333334</v>
      </c>
      <c r="E647" s="26">
        <v>40671.456944444442</v>
      </c>
      <c r="F647" s="27" t="s">
        <v>728</v>
      </c>
      <c r="G647" s="325" t="s">
        <v>729</v>
      </c>
      <c r="H647" s="25">
        <v>50</v>
      </c>
      <c r="I647" s="25"/>
      <c r="J647" s="25"/>
      <c r="K647" s="25"/>
      <c r="L647" s="25"/>
      <c r="M647" s="25"/>
      <c r="N647" s="32">
        <v>536</v>
      </c>
      <c r="O647" s="25"/>
      <c r="P647" s="317">
        <v>174</v>
      </c>
      <c r="R647" s="30">
        <v>40666.683333333334</v>
      </c>
      <c r="S647" s="30">
        <v>40671.456944444442</v>
      </c>
      <c r="T647" s="25">
        <v>6.2088789999999996</v>
      </c>
      <c r="U647" s="25">
        <v>1.52</v>
      </c>
      <c r="V647" s="33">
        <f t="shared" si="124"/>
        <v>536.4471456</v>
      </c>
      <c r="W647" s="33"/>
      <c r="X647" s="31">
        <v>40666.444444444445</v>
      </c>
      <c r="Y647" s="31">
        <v>40671.646527777775</v>
      </c>
      <c r="Z647" s="322">
        <v>6.7811149999999998</v>
      </c>
      <c r="AA647" s="322">
        <v>1.5995189999999999</v>
      </c>
      <c r="AB647" s="320">
        <f t="shared" si="123"/>
        <v>585.88833599999998</v>
      </c>
      <c r="AD647" s="61">
        <f t="shared" si="125"/>
        <v>49.888335999999981</v>
      </c>
      <c r="AE647" s="25">
        <v>174</v>
      </c>
      <c r="AF647" s="25"/>
      <c r="AG647" s="25"/>
      <c r="AH647" s="42">
        <f t="shared" si="121"/>
        <v>6364.1270882223998</v>
      </c>
      <c r="AI647" s="25"/>
      <c r="AJ647" s="42">
        <f t="shared" si="122"/>
        <v>2886.749110143518</v>
      </c>
      <c r="AM647" s="25">
        <v>536</v>
      </c>
      <c r="AN647" s="9">
        <f t="shared" si="126"/>
        <v>536.4471456</v>
      </c>
      <c r="AO647" s="61">
        <f t="shared" ref="AO647:AO660" si="129">AB647</f>
        <v>585.88833599999998</v>
      </c>
      <c r="AQ647" s="61">
        <f t="shared" ref="AQ647:AQ660" si="130">AN647-AM647</f>
        <v>0.44714559999999892</v>
      </c>
      <c r="AR647" s="61">
        <f t="shared" ref="AR647:AR660" si="131">AO647-AN647</f>
        <v>49.441190399999982</v>
      </c>
      <c r="AS647" s="89">
        <f t="shared" si="127"/>
        <v>4.773611111108039</v>
      </c>
      <c r="AT647" s="89">
        <f t="shared" si="118"/>
        <v>5.2020833333299379</v>
      </c>
      <c r="AU647" s="89">
        <f t="shared" ref="AU647:AU710" si="132">AT647-AS647</f>
        <v>0.42847222222189885</v>
      </c>
    </row>
    <row r="648" spans="1:47" x14ac:dyDescent="0.2">
      <c r="A648" s="25" t="s">
        <v>2075</v>
      </c>
      <c r="B648" s="285">
        <f t="shared" si="128"/>
        <v>5</v>
      </c>
      <c r="C648" s="285"/>
      <c r="D648" s="26">
        <v>40671.836805555555</v>
      </c>
      <c r="E648" s="26">
        <v>40673.875694444447</v>
      </c>
      <c r="F648" s="27" t="s">
        <v>730</v>
      </c>
      <c r="G648" s="325" t="s">
        <v>731</v>
      </c>
      <c r="H648" s="25">
        <v>50</v>
      </c>
      <c r="I648" s="25"/>
      <c r="J648" s="25"/>
      <c r="K648" s="25"/>
      <c r="L648" s="25"/>
      <c r="M648" s="25"/>
      <c r="N648" s="32">
        <v>287</v>
      </c>
      <c r="O648" s="25"/>
      <c r="P648" s="317">
        <v>179</v>
      </c>
      <c r="R648" s="30">
        <v>40671.836805555555</v>
      </c>
      <c r="S648" s="30">
        <v>40673.875694444447</v>
      </c>
      <c r="T648" s="25">
        <v>3.319706</v>
      </c>
      <c r="U648" s="25">
        <v>10.793670000000001</v>
      </c>
      <c r="V648" s="33">
        <f t="shared" si="124"/>
        <v>286.8225984</v>
      </c>
      <c r="W648" s="33"/>
      <c r="X648" s="31">
        <v>40671.646527777775</v>
      </c>
      <c r="Y648" s="31">
        <v>40674.056944444441</v>
      </c>
      <c r="Z648" s="322">
        <v>3.727023</v>
      </c>
      <c r="AA648" s="322">
        <v>10.793670000000001</v>
      </c>
      <c r="AB648" s="320">
        <f t="shared" si="123"/>
        <v>322.01478719999994</v>
      </c>
      <c r="AD648" s="61">
        <f t="shared" si="125"/>
        <v>35.014787199999944</v>
      </c>
      <c r="AE648" s="25">
        <v>179</v>
      </c>
      <c r="AF648" s="25"/>
      <c r="AG648" s="25"/>
      <c r="AH648" s="42">
        <f t="shared" si="121"/>
        <v>3598.3515424639263</v>
      </c>
      <c r="AI648" s="25"/>
      <c r="AJ648" s="42">
        <f t="shared" si="122"/>
        <v>1632.201552419453</v>
      </c>
      <c r="AM648" s="25">
        <v>287</v>
      </c>
      <c r="AN648" s="9">
        <f t="shared" si="126"/>
        <v>286.8225984</v>
      </c>
      <c r="AO648" s="61">
        <f t="shared" si="129"/>
        <v>322.01478719999994</v>
      </c>
      <c r="AQ648" s="61">
        <f t="shared" si="130"/>
        <v>-0.17740159999999605</v>
      </c>
      <c r="AR648" s="61">
        <f t="shared" si="131"/>
        <v>35.19218879999994</v>
      </c>
      <c r="AS648" s="89">
        <f t="shared" si="127"/>
        <v>2.038888888891961</v>
      </c>
      <c r="AT648" s="89">
        <f t="shared" ref="AT648:AT711" si="133">Y648-X648</f>
        <v>2.4104166666656965</v>
      </c>
      <c r="AU648" s="89">
        <f t="shared" si="132"/>
        <v>0.37152777777373558</v>
      </c>
    </row>
    <row r="649" spans="1:47" x14ac:dyDescent="0.2">
      <c r="A649" s="25" t="s">
        <v>2075</v>
      </c>
      <c r="B649" s="285">
        <f t="shared" si="128"/>
        <v>5</v>
      </c>
      <c r="C649" s="285"/>
      <c r="D649" s="26">
        <v>40674.238194444442</v>
      </c>
      <c r="E649" s="26">
        <v>40676.991666666669</v>
      </c>
      <c r="F649" s="27" t="s">
        <v>732</v>
      </c>
      <c r="G649" s="325" t="s">
        <v>733</v>
      </c>
      <c r="H649" s="25">
        <v>50</v>
      </c>
      <c r="I649" s="25"/>
      <c r="J649" s="25"/>
      <c r="K649" s="25"/>
      <c r="L649" s="25"/>
      <c r="M649" s="25"/>
      <c r="N649" s="32">
        <v>252</v>
      </c>
      <c r="O649" s="25"/>
      <c r="P649" s="317">
        <v>138</v>
      </c>
      <c r="R649" s="30">
        <v>40674.238194444442</v>
      </c>
      <c r="S649" s="30">
        <v>40676.991666666669</v>
      </c>
      <c r="T649" s="25">
        <v>2.9177089999999999</v>
      </c>
      <c r="U649" s="25">
        <v>1.21</v>
      </c>
      <c r="V649" s="33">
        <f t="shared" si="124"/>
        <v>252.09005759999999</v>
      </c>
      <c r="W649" s="33"/>
      <c r="X649" s="31">
        <v>40674.056944444441</v>
      </c>
      <c r="Y649" s="31">
        <v>40677.154166666667</v>
      </c>
      <c r="Z649" s="322">
        <v>3.2786569999999999</v>
      </c>
      <c r="AA649" s="322">
        <v>1.21</v>
      </c>
      <c r="AB649" s="320">
        <f t="shared" si="123"/>
        <v>283.27596479999994</v>
      </c>
      <c r="AD649" s="61">
        <f t="shared" si="125"/>
        <v>31.27596479999994</v>
      </c>
      <c r="AE649" s="25">
        <v>138</v>
      </c>
      <c r="AF649" s="25"/>
      <c r="AG649" s="25"/>
      <c r="AH649" s="42">
        <f t="shared" si="121"/>
        <v>2440.4142773787544</v>
      </c>
      <c r="AI649" s="25"/>
      <c r="AJ649" s="42">
        <f t="shared" si="122"/>
        <v>1106.9646545308692</v>
      </c>
      <c r="AM649" s="25">
        <v>252</v>
      </c>
      <c r="AN649" s="9">
        <f t="shared" si="126"/>
        <v>252.09005759999999</v>
      </c>
      <c r="AO649" s="61">
        <f t="shared" si="129"/>
        <v>283.27596479999994</v>
      </c>
      <c r="AQ649" s="61">
        <f t="shared" si="130"/>
        <v>9.0057599999994409E-2</v>
      </c>
      <c r="AR649" s="61">
        <f t="shared" si="131"/>
        <v>31.185907199999946</v>
      </c>
      <c r="AS649" s="89">
        <f t="shared" si="127"/>
        <v>2.7534722222262644</v>
      </c>
      <c r="AT649" s="89">
        <f t="shared" si="133"/>
        <v>3.0972222222262644</v>
      </c>
      <c r="AU649" s="89">
        <f t="shared" si="132"/>
        <v>0.34375</v>
      </c>
    </row>
    <row r="650" spans="1:47" x14ac:dyDescent="0.2">
      <c r="A650" s="25" t="s">
        <v>2075</v>
      </c>
      <c r="B650" s="285">
        <f t="shared" si="128"/>
        <v>5</v>
      </c>
      <c r="C650" s="285"/>
      <c r="D650" s="26">
        <v>40677.316666666666</v>
      </c>
      <c r="E650" s="26">
        <v>40679.616666666669</v>
      </c>
      <c r="F650" s="27" t="s">
        <v>734</v>
      </c>
      <c r="G650" s="325" t="s">
        <v>735</v>
      </c>
      <c r="H650" s="25">
        <v>50</v>
      </c>
      <c r="I650" s="25"/>
      <c r="J650" s="25"/>
      <c r="K650" s="25"/>
      <c r="L650" s="25"/>
      <c r="M650" s="25"/>
      <c r="N650" s="32">
        <v>966</v>
      </c>
      <c r="O650" s="25"/>
      <c r="P650" s="317">
        <v>147</v>
      </c>
      <c r="R650" s="30">
        <v>40677.316666666666</v>
      </c>
      <c r="S650" s="30">
        <v>40679.616666666669</v>
      </c>
      <c r="T650" s="25">
        <v>11.184222</v>
      </c>
      <c r="U650" s="25">
        <v>26.607019000000001</v>
      </c>
      <c r="V650" s="33">
        <f t="shared" si="124"/>
        <v>966.31678080000006</v>
      </c>
      <c r="W650" s="33"/>
      <c r="X650" s="31">
        <v>40677.154166666667</v>
      </c>
      <c r="Y650" s="31">
        <v>40679.95416666667</v>
      </c>
      <c r="Z650" s="322">
        <v>11.888695</v>
      </c>
      <c r="AA650" s="322">
        <v>26.607019000000001</v>
      </c>
      <c r="AB650" s="320">
        <f t="shared" si="123"/>
        <v>1027.1832479999998</v>
      </c>
      <c r="AD650" s="61">
        <f t="shared" si="125"/>
        <v>61.183247999999821</v>
      </c>
      <c r="AE650" s="25">
        <v>147</v>
      </c>
      <c r="AF650" s="25"/>
      <c r="AG650" s="25"/>
      <c r="AH650" s="42">
        <f t="shared" si="121"/>
        <v>9426.2728402451867</v>
      </c>
      <c r="AI650" s="25"/>
      <c r="AJ650" s="42">
        <f t="shared" si="122"/>
        <v>4275.7293115509328</v>
      </c>
      <c r="AM650" s="25">
        <v>966</v>
      </c>
      <c r="AN650" s="9">
        <f t="shared" si="126"/>
        <v>966.31678080000006</v>
      </c>
      <c r="AO650" s="61">
        <f t="shared" si="129"/>
        <v>1027.1832479999998</v>
      </c>
      <c r="AQ650" s="61">
        <f t="shared" si="130"/>
        <v>0.31678080000006048</v>
      </c>
      <c r="AR650" s="61">
        <f t="shared" si="131"/>
        <v>60.866467199999761</v>
      </c>
      <c r="AS650" s="89">
        <f t="shared" si="127"/>
        <v>2.3000000000029104</v>
      </c>
      <c r="AT650" s="89">
        <f t="shared" si="133"/>
        <v>2.8000000000029104</v>
      </c>
      <c r="AU650" s="89">
        <f t="shared" si="132"/>
        <v>0.5</v>
      </c>
    </row>
    <row r="651" spans="1:47" x14ac:dyDescent="0.2">
      <c r="A651" s="25" t="s">
        <v>2075</v>
      </c>
      <c r="B651" s="285">
        <f t="shared" si="128"/>
        <v>5</v>
      </c>
      <c r="C651" s="285"/>
      <c r="D651" s="26">
        <v>40680.292361111111</v>
      </c>
      <c r="E651" s="26">
        <v>40682.661111111112</v>
      </c>
      <c r="F651" s="27" t="s">
        <v>736</v>
      </c>
      <c r="G651" s="325" t="s">
        <v>737</v>
      </c>
      <c r="H651" s="25">
        <v>50</v>
      </c>
      <c r="I651" s="25"/>
      <c r="J651" s="25"/>
      <c r="K651" s="25"/>
      <c r="L651" s="25"/>
      <c r="M651" s="25"/>
      <c r="N651" s="32">
        <v>357</v>
      </c>
      <c r="O651" s="25"/>
      <c r="P651" s="317">
        <v>154</v>
      </c>
      <c r="R651" s="30">
        <v>40680.292361111111</v>
      </c>
      <c r="S651" s="30">
        <v>40682.661111111112</v>
      </c>
      <c r="T651" s="25">
        <v>4.1281809999999997</v>
      </c>
      <c r="U651" s="25">
        <v>6.9650800000000004</v>
      </c>
      <c r="V651" s="33">
        <f t="shared" si="124"/>
        <v>356.67483839999994</v>
      </c>
      <c r="W651" s="33"/>
      <c r="X651" s="31">
        <v>40679.95416666667</v>
      </c>
      <c r="Y651" s="31">
        <v>40682.751388888886</v>
      </c>
      <c r="Z651" s="322">
        <v>4.6292049999999998</v>
      </c>
      <c r="AA651" s="322">
        <v>6.9650800000000004</v>
      </c>
      <c r="AB651" s="320">
        <f t="shared" si="123"/>
        <v>399.96331199999997</v>
      </c>
      <c r="AD651" s="61">
        <f t="shared" si="125"/>
        <v>42.963311999999974</v>
      </c>
      <c r="AE651" s="25">
        <v>154</v>
      </c>
      <c r="AF651" s="25"/>
      <c r="AG651" s="25"/>
      <c r="AH651" s="42">
        <f t="shared" si="121"/>
        <v>3845.1706632120795</v>
      </c>
      <c r="AI651" s="25"/>
      <c r="AJ651" s="42">
        <f t="shared" si="122"/>
        <v>1744.1579711567085</v>
      </c>
      <c r="AM651" s="25">
        <v>357</v>
      </c>
      <c r="AN651" s="9">
        <f t="shared" si="126"/>
        <v>356.67483839999994</v>
      </c>
      <c r="AO651" s="61">
        <f t="shared" si="129"/>
        <v>399.96331199999997</v>
      </c>
      <c r="AQ651" s="61">
        <f t="shared" si="130"/>
        <v>-0.32516160000005812</v>
      </c>
      <c r="AR651" s="61">
        <f t="shared" si="131"/>
        <v>43.288473600000032</v>
      </c>
      <c r="AS651" s="89">
        <f t="shared" si="127"/>
        <v>2.3687500000014552</v>
      </c>
      <c r="AT651" s="89">
        <f t="shared" si="133"/>
        <v>2.7972222222160781</v>
      </c>
      <c r="AU651" s="89">
        <f t="shared" si="132"/>
        <v>0.42847222221462289</v>
      </c>
    </row>
    <row r="652" spans="1:47" x14ac:dyDescent="0.2">
      <c r="A652" s="25" t="s">
        <v>2075</v>
      </c>
      <c r="B652" s="285">
        <f t="shared" si="128"/>
        <v>5</v>
      </c>
      <c r="C652" s="285"/>
      <c r="D652" s="26">
        <v>40682.842361111114</v>
      </c>
      <c r="E652" s="26">
        <v>40684.135416666664</v>
      </c>
      <c r="F652" s="27" t="s">
        <v>738</v>
      </c>
      <c r="G652" s="325" t="s">
        <v>739</v>
      </c>
      <c r="H652" s="25">
        <v>50</v>
      </c>
      <c r="I652" s="25"/>
      <c r="J652" s="25"/>
      <c r="K652" s="25"/>
      <c r="L652" s="25"/>
      <c r="M652" s="25"/>
      <c r="N652" s="32">
        <v>125</v>
      </c>
      <c r="O652" s="25"/>
      <c r="P652" s="317">
        <v>188</v>
      </c>
      <c r="R652" s="30">
        <v>40682.842361111114</v>
      </c>
      <c r="S652" s="30">
        <v>40684.135416666664</v>
      </c>
      <c r="T652" s="25">
        <v>1.4466840000000001</v>
      </c>
      <c r="U652" s="25">
        <v>1.21</v>
      </c>
      <c r="V652" s="33">
        <f t="shared" si="124"/>
        <v>124.9934976</v>
      </c>
      <c r="W652" s="33"/>
      <c r="X652" s="31">
        <v>40682.751388888886</v>
      </c>
      <c r="Y652" s="31">
        <v>40684.234722222223</v>
      </c>
      <c r="Z652" s="322">
        <v>1.6586829999999999</v>
      </c>
      <c r="AA652" s="322">
        <v>1.21</v>
      </c>
      <c r="AB652" s="320">
        <f t="shared" si="123"/>
        <v>143.3102112</v>
      </c>
      <c r="AD652" s="61">
        <f t="shared" si="125"/>
        <v>18.310211199999998</v>
      </c>
      <c r="AE652" s="25">
        <v>188</v>
      </c>
      <c r="AF652" s="25"/>
      <c r="AG652" s="25"/>
      <c r="AH652" s="42">
        <f t="shared" si="121"/>
        <v>1681.937016140618</v>
      </c>
      <c r="AI652" s="25"/>
      <c r="AJ652" s="42">
        <f t="shared" si="122"/>
        <v>762.92162575551924</v>
      </c>
      <c r="AM652" s="25">
        <v>125</v>
      </c>
      <c r="AN652" s="9">
        <f t="shared" si="126"/>
        <v>124.9934976</v>
      </c>
      <c r="AO652" s="61">
        <f t="shared" si="129"/>
        <v>143.3102112</v>
      </c>
      <c r="AQ652" s="61">
        <f t="shared" si="130"/>
        <v>-6.5024000000022397E-3</v>
      </c>
      <c r="AR652" s="61">
        <f t="shared" si="131"/>
        <v>18.3167136</v>
      </c>
      <c r="AS652" s="89">
        <f t="shared" si="127"/>
        <v>1.2930555555503815</v>
      </c>
      <c r="AT652" s="89">
        <f t="shared" si="133"/>
        <v>1.4833333333372138</v>
      </c>
      <c r="AU652" s="89">
        <f t="shared" si="132"/>
        <v>0.1902777777868323</v>
      </c>
    </row>
    <row r="653" spans="1:47" x14ac:dyDescent="0.2">
      <c r="A653" s="25" t="s">
        <v>2075</v>
      </c>
      <c r="B653" s="285">
        <f t="shared" si="128"/>
        <v>5</v>
      </c>
      <c r="C653" s="285"/>
      <c r="D653" s="26">
        <v>40684.334027777775</v>
      </c>
      <c r="E653" s="26">
        <v>40684.540972222225</v>
      </c>
      <c r="F653" s="27" t="s">
        <v>740</v>
      </c>
      <c r="G653" s="325" t="s">
        <v>741</v>
      </c>
      <c r="H653" s="25">
        <v>50</v>
      </c>
      <c r="I653" s="25"/>
      <c r="J653" s="25"/>
      <c r="K653" s="25"/>
      <c r="L653" s="25"/>
      <c r="M653" s="25"/>
      <c r="N653" s="32">
        <v>42</v>
      </c>
      <c r="O653" s="25"/>
      <c r="P653" s="317">
        <v>160</v>
      </c>
      <c r="R653" s="30">
        <v>40684.334027777775</v>
      </c>
      <c r="S653" s="30">
        <v>40684.540972222225</v>
      </c>
      <c r="T653" s="25">
        <v>0.48929600000000001</v>
      </c>
      <c r="U653" s="25">
        <v>31.0746</v>
      </c>
      <c r="V653" s="33">
        <f t="shared" si="124"/>
        <v>42.275174400000004</v>
      </c>
      <c r="W653" s="33"/>
      <c r="X653" s="31">
        <v>40684.234722222223</v>
      </c>
      <c r="Y653" s="31">
        <v>40685.300694444442</v>
      </c>
      <c r="Z653" s="322">
        <v>4.8211170000000001</v>
      </c>
      <c r="AA653" s="322">
        <v>31.619710999999999</v>
      </c>
      <c r="AB653" s="320">
        <f t="shared" si="123"/>
        <v>416.54450879999996</v>
      </c>
      <c r="AD653" s="61">
        <f t="shared" si="125"/>
        <v>374.54450879999996</v>
      </c>
      <c r="AE653" s="25">
        <v>160</v>
      </c>
      <c r="AF653" s="25"/>
      <c r="AG653" s="25"/>
      <c r="AH653" s="42">
        <f t="shared" si="121"/>
        <v>4160.6016757359484</v>
      </c>
      <c r="AI653" s="25"/>
      <c r="AJ653" s="42">
        <f t="shared" si="122"/>
        <v>1887.2365398421246</v>
      </c>
      <c r="AM653" s="25">
        <v>42</v>
      </c>
      <c r="AN653" s="9">
        <f t="shared" si="126"/>
        <v>42.275174400000004</v>
      </c>
      <c r="AO653" s="61">
        <f t="shared" si="129"/>
        <v>416.54450879999996</v>
      </c>
      <c r="AQ653" s="61">
        <f t="shared" si="130"/>
        <v>0.27517440000000448</v>
      </c>
      <c r="AR653" s="61">
        <f t="shared" si="131"/>
        <v>374.26933439999993</v>
      </c>
      <c r="AS653" s="89">
        <f t="shared" si="127"/>
        <v>0.20694444444961846</v>
      </c>
      <c r="AT653" s="89">
        <f t="shared" si="133"/>
        <v>1.0659722222189885</v>
      </c>
      <c r="AU653" s="89">
        <f t="shared" si="132"/>
        <v>0.85902777776937</v>
      </c>
    </row>
    <row r="654" spans="1:47" x14ac:dyDescent="0.2">
      <c r="A654" s="25" t="s">
        <v>2075</v>
      </c>
      <c r="B654" s="285">
        <f t="shared" si="128"/>
        <v>5</v>
      </c>
      <c r="C654" s="285"/>
      <c r="D654" s="26">
        <v>40686.061111111114</v>
      </c>
      <c r="E654" s="26">
        <v>40687.871527777781</v>
      </c>
      <c r="F654" s="27" t="s">
        <v>742</v>
      </c>
      <c r="G654" s="325" t="s">
        <v>743</v>
      </c>
      <c r="H654" s="25">
        <v>50</v>
      </c>
      <c r="I654" s="25"/>
      <c r="J654" s="25"/>
      <c r="K654" s="25"/>
      <c r="L654" s="25"/>
      <c r="M654" s="25"/>
      <c r="N654" s="32">
        <v>656</v>
      </c>
      <c r="O654" s="25"/>
      <c r="P654" s="317">
        <v>62.8</v>
      </c>
      <c r="R654" s="30">
        <v>40686.061111111114</v>
      </c>
      <c r="S654" s="30">
        <v>40687.871527777781</v>
      </c>
      <c r="T654" s="25">
        <v>7.591259</v>
      </c>
      <c r="U654" s="25">
        <v>36.830810999999997</v>
      </c>
      <c r="V654" s="33">
        <f t="shared" si="124"/>
        <v>655.88477760000001</v>
      </c>
      <c r="W654" s="33"/>
      <c r="X654" s="31">
        <v>40685.300694444442</v>
      </c>
      <c r="Y654" s="31">
        <v>40688.057638888888</v>
      </c>
      <c r="Z654" s="322">
        <v>14.826323</v>
      </c>
      <c r="AA654" s="322">
        <v>54.150588999999997</v>
      </c>
      <c r="AB654" s="320">
        <f t="shared" si="123"/>
        <v>1280.9943072000001</v>
      </c>
      <c r="AD654" s="61">
        <f t="shared" si="125"/>
        <v>624.99430720000009</v>
      </c>
      <c r="AE654" s="25">
        <v>62.8</v>
      </c>
      <c r="AF654" s="25"/>
      <c r="AG654" s="25"/>
      <c r="AH654" s="42">
        <f t="shared" si="121"/>
        <v>5022.0564124724533</v>
      </c>
      <c r="AI654" s="25"/>
      <c r="AJ654" s="42">
        <f t="shared" si="122"/>
        <v>2277.989845084121</v>
      </c>
      <c r="AM654" s="25">
        <v>656</v>
      </c>
      <c r="AN654" s="9">
        <f t="shared" si="126"/>
        <v>655.88477760000001</v>
      </c>
      <c r="AO654" s="61">
        <f t="shared" si="129"/>
        <v>1280.9943072000001</v>
      </c>
      <c r="AQ654" s="61">
        <f t="shared" si="130"/>
        <v>-0.11522239999999329</v>
      </c>
      <c r="AR654" s="61">
        <f t="shared" si="131"/>
        <v>625.10952960000009</v>
      </c>
      <c r="AS654" s="89">
        <f t="shared" si="127"/>
        <v>1.8104166666671517</v>
      </c>
      <c r="AT654" s="89">
        <f t="shared" si="133"/>
        <v>2.7569444444452529</v>
      </c>
      <c r="AU654" s="89">
        <f t="shared" si="132"/>
        <v>0.94652777777810115</v>
      </c>
    </row>
    <row r="655" spans="1:47" x14ac:dyDescent="0.2">
      <c r="A655" s="25" t="s">
        <v>2075</v>
      </c>
      <c r="B655" s="285">
        <f t="shared" si="128"/>
        <v>5</v>
      </c>
      <c r="C655" s="285"/>
      <c r="D655" s="26">
        <v>40688.243750000001</v>
      </c>
      <c r="E655" s="26">
        <v>40688.991666666669</v>
      </c>
      <c r="F655" s="27" t="s">
        <v>744</v>
      </c>
      <c r="G655" s="325" t="s">
        <v>745</v>
      </c>
      <c r="H655" s="25">
        <v>50</v>
      </c>
      <c r="I655" s="25"/>
      <c r="J655" s="25"/>
      <c r="K655" s="25"/>
      <c r="L655" s="25"/>
      <c r="M655" s="25"/>
      <c r="N655" s="32">
        <v>3058</v>
      </c>
      <c r="O655" s="25"/>
      <c r="P655" s="317">
        <v>44</v>
      </c>
      <c r="R655" s="30">
        <v>40688.243750000001</v>
      </c>
      <c r="S655" s="30">
        <v>40688.991666666669</v>
      </c>
      <c r="T655" s="25">
        <v>35.396801000000004</v>
      </c>
      <c r="U655" s="25">
        <v>142.403595</v>
      </c>
      <c r="V655" s="33">
        <f t="shared" si="124"/>
        <v>3058.2836064000003</v>
      </c>
      <c r="W655" s="33"/>
      <c r="X655" s="31">
        <v>40688.057638888888</v>
      </c>
      <c r="Y655" s="31">
        <v>40689.15</v>
      </c>
      <c r="Z655" s="322">
        <v>37.279839000000003</v>
      </c>
      <c r="AA655" s="322">
        <v>142.403595</v>
      </c>
      <c r="AB655" s="320">
        <f t="shared" si="123"/>
        <v>3220.9780896000002</v>
      </c>
      <c r="AD655" s="61">
        <f t="shared" si="125"/>
        <v>162.9780896000002</v>
      </c>
      <c r="AE655" s="25">
        <v>44</v>
      </c>
      <c r="AF655" s="25"/>
      <c r="AG655" s="25"/>
      <c r="AH655" s="42">
        <f t="shared" si="121"/>
        <v>8847.3903804877082</v>
      </c>
      <c r="AI655" s="25"/>
      <c r="AJ655" s="42">
        <f t="shared" si="122"/>
        <v>4013.14995032555</v>
      </c>
      <c r="AM655" s="25">
        <v>3058</v>
      </c>
      <c r="AN655" s="9">
        <f t="shared" si="126"/>
        <v>3058.2836064000003</v>
      </c>
      <c r="AO655" s="61">
        <f t="shared" si="129"/>
        <v>3220.9780896000002</v>
      </c>
      <c r="AQ655" s="61">
        <f t="shared" si="130"/>
        <v>0.2836064000002807</v>
      </c>
      <c r="AR655" s="61">
        <f t="shared" si="131"/>
        <v>162.69448319999992</v>
      </c>
      <c r="AS655" s="89">
        <f t="shared" si="127"/>
        <v>0.74791666666715173</v>
      </c>
      <c r="AT655" s="89">
        <f t="shared" si="133"/>
        <v>1.0923611111138598</v>
      </c>
      <c r="AU655" s="89">
        <f t="shared" si="132"/>
        <v>0.34444444444670808</v>
      </c>
    </row>
    <row r="656" spans="1:47" x14ac:dyDescent="0.2">
      <c r="A656" s="25" t="s">
        <v>2075</v>
      </c>
      <c r="B656" s="285">
        <f t="shared" si="128"/>
        <v>5</v>
      </c>
      <c r="C656" s="285"/>
      <c r="D656" s="26">
        <v>40689.308333333334</v>
      </c>
      <c r="E656" s="26">
        <v>40702.418055555558</v>
      </c>
      <c r="F656" s="27" t="s">
        <v>746</v>
      </c>
      <c r="G656" s="325" t="s">
        <v>747</v>
      </c>
      <c r="H656" s="25">
        <v>50</v>
      </c>
      <c r="I656" s="25"/>
      <c r="J656" s="25"/>
      <c r="K656" s="25"/>
      <c r="L656" s="25"/>
      <c r="M656" s="25"/>
      <c r="N656" s="32">
        <v>1763</v>
      </c>
      <c r="O656" s="25"/>
      <c r="P656" s="317">
        <v>85.8</v>
      </c>
      <c r="R656" s="30">
        <v>40689.308333333334</v>
      </c>
      <c r="S656" s="30">
        <v>40702.418055555558</v>
      </c>
      <c r="T656" s="25">
        <v>20.409189000000001</v>
      </c>
      <c r="U656" s="25">
        <v>14.04623</v>
      </c>
      <c r="V656" s="33">
        <f t="shared" si="124"/>
        <v>1763.3539296000001</v>
      </c>
      <c r="W656" s="33"/>
      <c r="X656" s="31">
        <v>40689.15</v>
      </c>
      <c r="Y656" s="31">
        <v>40702.545138888891</v>
      </c>
      <c r="Z656" s="322">
        <v>21.35313</v>
      </c>
      <c r="AA656" s="322">
        <v>14.04623</v>
      </c>
      <c r="AB656" s="320">
        <f t="shared" si="123"/>
        <v>1844.9104320000001</v>
      </c>
      <c r="AD656" s="61">
        <f t="shared" si="125"/>
        <v>81.910432000000128</v>
      </c>
      <c r="AE656" s="25">
        <v>85.8</v>
      </c>
      <c r="AF656" s="25"/>
      <c r="AG656" s="25"/>
      <c r="AH656" s="42">
        <f t="shared" si="121"/>
        <v>9881.8286222438292</v>
      </c>
      <c r="AI656" s="25"/>
      <c r="AJ656" s="42">
        <f t="shared" si="122"/>
        <v>4482.3680587153349</v>
      </c>
      <c r="AM656" s="25">
        <v>1763</v>
      </c>
      <c r="AN656" s="9">
        <f t="shared" si="126"/>
        <v>1763.3539296000001</v>
      </c>
      <c r="AO656" s="61">
        <f t="shared" si="129"/>
        <v>1844.9104320000001</v>
      </c>
      <c r="AQ656" s="61">
        <f t="shared" si="130"/>
        <v>0.35392960000012863</v>
      </c>
      <c r="AR656" s="61">
        <f t="shared" si="131"/>
        <v>81.556502399999999</v>
      </c>
      <c r="AS656" s="89">
        <f t="shared" si="127"/>
        <v>13.109722222223354</v>
      </c>
      <c r="AT656" s="89">
        <f t="shared" si="133"/>
        <v>13.395138888889051</v>
      </c>
      <c r="AU656" s="89">
        <f t="shared" si="132"/>
        <v>0.28541666666569654</v>
      </c>
    </row>
    <row r="657" spans="1:103" x14ac:dyDescent="0.2">
      <c r="A657" s="25" t="s">
        <v>2075</v>
      </c>
      <c r="B657" s="285">
        <f t="shared" si="128"/>
        <v>6</v>
      </c>
      <c r="C657" s="285"/>
      <c r="D657" s="26">
        <v>40702.67291666667</v>
      </c>
      <c r="E657" s="26">
        <v>40706.491666666669</v>
      </c>
      <c r="F657" s="27" t="s">
        <v>749</v>
      </c>
      <c r="G657" s="325" t="s">
        <v>750</v>
      </c>
      <c r="H657" s="25">
        <v>50</v>
      </c>
      <c r="I657" s="25"/>
      <c r="J657" s="25"/>
      <c r="K657" s="25"/>
      <c r="L657" s="25"/>
      <c r="M657" s="25"/>
      <c r="N657" s="32">
        <v>2055</v>
      </c>
      <c r="O657" s="25"/>
      <c r="P657" s="317">
        <v>93.9</v>
      </c>
      <c r="R657" s="30">
        <v>40702.67291666667</v>
      </c>
      <c r="S657" s="30">
        <v>40706.491666666669</v>
      </c>
      <c r="T657" s="25">
        <v>23.790285000000001</v>
      </c>
      <c r="U657" s="25">
        <v>141.33419799999999</v>
      </c>
      <c r="V657" s="33">
        <f t="shared" si="124"/>
        <v>2055.4806240000003</v>
      </c>
      <c r="W657" s="33"/>
      <c r="X657" s="31">
        <v>40702.545138888891</v>
      </c>
      <c r="Y657" s="31">
        <v>40707.197916666664</v>
      </c>
      <c r="Z657" s="322">
        <v>24.552536</v>
      </c>
      <c r="AA657" s="322">
        <v>141.33419799999999</v>
      </c>
      <c r="AB657" s="320">
        <f t="shared" si="123"/>
        <v>2121.3391104000002</v>
      </c>
      <c r="AD657" s="61">
        <f t="shared" si="125"/>
        <v>66.339110400000209</v>
      </c>
      <c r="AE657" s="25">
        <v>93.9</v>
      </c>
      <c r="AF657" s="25"/>
      <c r="AG657" s="25"/>
      <c r="AH657" s="42">
        <f t="shared" si="121"/>
        <v>12435.132998902538</v>
      </c>
      <c r="AI657" s="25"/>
      <c r="AJ657" s="42">
        <f t="shared" si="122"/>
        <v>5640.5393263642109</v>
      </c>
      <c r="AM657" s="25">
        <v>2055</v>
      </c>
      <c r="AN657" s="9">
        <f t="shared" si="126"/>
        <v>2055.4806240000003</v>
      </c>
      <c r="AO657" s="61">
        <f t="shared" si="129"/>
        <v>2121.3391104000002</v>
      </c>
      <c r="AQ657" s="61">
        <f t="shared" si="130"/>
        <v>0.48062400000026173</v>
      </c>
      <c r="AR657" s="61">
        <f t="shared" si="131"/>
        <v>65.858486399999947</v>
      </c>
      <c r="AS657" s="89">
        <f t="shared" si="127"/>
        <v>3.8187499999985448</v>
      </c>
      <c r="AT657" s="89">
        <f t="shared" si="133"/>
        <v>4.6527777777737356</v>
      </c>
      <c r="AU657" s="89">
        <f t="shared" si="132"/>
        <v>0.83402777777519077</v>
      </c>
    </row>
    <row r="658" spans="1:103" x14ac:dyDescent="0.2">
      <c r="A658" s="25" t="s">
        <v>2075</v>
      </c>
      <c r="B658" s="285">
        <f t="shared" si="128"/>
        <v>6</v>
      </c>
      <c r="C658" s="285"/>
      <c r="D658" s="26">
        <v>40707.904166666667</v>
      </c>
      <c r="E658" s="26">
        <v>40715.856249999997</v>
      </c>
      <c r="F658" s="27" t="s">
        <v>751</v>
      </c>
      <c r="G658" s="325" t="s">
        <v>752</v>
      </c>
      <c r="H658" s="25">
        <v>50</v>
      </c>
      <c r="I658" s="25"/>
      <c r="J658" s="25"/>
      <c r="K658" s="25"/>
      <c r="L658" s="25"/>
      <c r="M658" s="25"/>
      <c r="N658" s="32">
        <v>1234</v>
      </c>
      <c r="O658" s="25"/>
      <c r="P658" s="317">
        <v>89.9</v>
      </c>
      <c r="R658" s="30">
        <v>40707.904166666667</v>
      </c>
      <c r="S658" s="30">
        <v>40715.856249999997</v>
      </c>
      <c r="T658" s="25">
        <v>14.277156</v>
      </c>
      <c r="U658" s="25">
        <v>103.634697</v>
      </c>
      <c r="V658" s="33">
        <f t="shared" si="124"/>
        <v>1233.5462783999999</v>
      </c>
      <c r="W658" s="33"/>
      <c r="X658" s="31">
        <v>40707.197916666664</v>
      </c>
      <c r="Y658" s="31">
        <v>40715.861805555556</v>
      </c>
      <c r="Z658" s="322">
        <v>15.765656</v>
      </c>
      <c r="AA658" s="322">
        <v>147.809799</v>
      </c>
      <c r="AB658" s="320">
        <f t="shared" si="123"/>
        <v>1362.1526783999998</v>
      </c>
      <c r="AD658" s="61">
        <f t="shared" si="125"/>
        <v>128.15267839999979</v>
      </c>
      <c r="AE658" s="25">
        <v>89.9</v>
      </c>
      <c r="AF658" s="25"/>
      <c r="AG658" s="25"/>
      <c r="AH658" s="42">
        <f t="shared" si="121"/>
        <v>7644.6960684417345</v>
      </c>
      <c r="AI658" s="25"/>
      <c r="AJ658" s="42">
        <f t="shared" si="122"/>
        <v>3467.6113891144578</v>
      </c>
      <c r="AM658" s="25">
        <v>1234</v>
      </c>
      <c r="AN658" s="9">
        <f t="shared" si="126"/>
        <v>1233.5462783999999</v>
      </c>
      <c r="AO658" s="61">
        <f t="shared" si="129"/>
        <v>1362.1526783999998</v>
      </c>
      <c r="AQ658" s="61">
        <f t="shared" si="130"/>
        <v>-0.45372160000010808</v>
      </c>
      <c r="AR658" s="61">
        <f t="shared" si="131"/>
        <v>128.60639999999989</v>
      </c>
      <c r="AS658" s="89">
        <f t="shared" si="127"/>
        <v>7.9520833333299379</v>
      </c>
      <c r="AT658" s="89">
        <f t="shared" si="133"/>
        <v>8.663888888891961</v>
      </c>
      <c r="AU658" s="89">
        <f t="shared" si="132"/>
        <v>0.71180555556202307</v>
      </c>
    </row>
    <row r="659" spans="1:103" x14ac:dyDescent="0.2">
      <c r="A659" s="25" t="s">
        <v>2075</v>
      </c>
      <c r="B659" s="285">
        <f t="shared" si="128"/>
        <v>6</v>
      </c>
      <c r="C659" s="285"/>
      <c r="D659" s="26">
        <v>40715.867361111108</v>
      </c>
      <c r="E659" s="26">
        <v>40716.962500000001</v>
      </c>
      <c r="F659" s="27" t="s">
        <v>753</v>
      </c>
      <c r="G659" s="325" t="s">
        <v>754</v>
      </c>
      <c r="H659" s="25">
        <v>50</v>
      </c>
      <c r="I659" s="25"/>
      <c r="J659" s="25"/>
      <c r="K659" s="25"/>
      <c r="L659" s="25"/>
      <c r="M659" s="25"/>
      <c r="N659" s="32">
        <v>2868</v>
      </c>
      <c r="O659" s="25"/>
      <c r="P659" s="317">
        <v>49.6</v>
      </c>
      <c r="R659" s="30">
        <v>40715.867361111108</v>
      </c>
      <c r="S659" s="30">
        <v>40716.962500000001</v>
      </c>
      <c r="T659" s="25">
        <v>33.192059</v>
      </c>
      <c r="U659" s="25">
        <v>154.264893</v>
      </c>
      <c r="V659" s="33">
        <f t="shared" si="124"/>
        <v>2867.7938975999996</v>
      </c>
      <c r="W659" s="33"/>
      <c r="X659" s="31">
        <v>40715.861805555556</v>
      </c>
      <c r="Y659" s="31">
        <v>40717.331944444442</v>
      </c>
      <c r="Z659" s="322">
        <v>34.696209000000003</v>
      </c>
      <c r="AA659" s="322">
        <v>154.264893</v>
      </c>
      <c r="AB659" s="320">
        <f t="shared" si="123"/>
        <v>2997.7524576000005</v>
      </c>
      <c r="AD659" s="61">
        <f t="shared" si="125"/>
        <v>129.75245760000053</v>
      </c>
      <c r="AE659" s="25">
        <v>49.6</v>
      </c>
      <c r="AF659" s="25"/>
      <c r="AG659" s="25"/>
      <c r="AH659" s="42">
        <f t="shared" si="121"/>
        <v>9282.2270534393319</v>
      </c>
      <c r="AI659" s="25"/>
      <c r="AJ659" s="42">
        <f t="shared" si="122"/>
        <v>4210.3905712779324</v>
      </c>
      <c r="AM659" s="25">
        <v>2868</v>
      </c>
      <c r="AN659" s="9">
        <f t="shared" si="126"/>
        <v>2867.7938975999996</v>
      </c>
      <c r="AO659" s="61">
        <f t="shared" si="129"/>
        <v>2997.7524576000005</v>
      </c>
      <c r="AQ659" s="61">
        <f t="shared" si="130"/>
        <v>-0.20610240000041813</v>
      </c>
      <c r="AR659" s="61">
        <f t="shared" si="131"/>
        <v>129.95856000000094</v>
      </c>
      <c r="AS659" s="89">
        <f t="shared" si="127"/>
        <v>1.0951388888934162</v>
      </c>
      <c r="AT659" s="89">
        <f t="shared" si="133"/>
        <v>1.4701388888861402</v>
      </c>
      <c r="AU659" s="89">
        <f t="shared" si="132"/>
        <v>0.37499999999272404</v>
      </c>
    </row>
    <row r="660" spans="1:103" x14ac:dyDescent="0.2">
      <c r="A660" s="25" t="s">
        <v>2075</v>
      </c>
      <c r="B660" s="285">
        <f t="shared" si="128"/>
        <v>6</v>
      </c>
      <c r="C660" s="285"/>
      <c r="D660" s="26">
        <v>40717.70208333333</v>
      </c>
      <c r="E660" s="26">
        <v>40723.23541666667</v>
      </c>
      <c r="F660" s="27" t="s">
        <v>755</v>
      </c>
      <c r="G660" s="325" t="s">
        <v>756</v>
      </c>
      <c r="H660" s="25">
        <v>50</v>
      </c>
      <c r="I660" s="25"/>
      <c r="J660" s="25"/>
      <c r="K660" s="25"/>
      <c r="L660" s="25"/>
      <c r="M660" s="25"/>
      <c r="N660" s="32">
        <v>520</v>
      </c>
      <c r="O660" s="25"/>
      <c r="P660" s="317">
        <v>53.8</v>
      </c>
      <c r="R660" s="30">
        <v>40717.70208333333</v>
      </c>
      <c r="S660" s="30">
        <v>40723.23541666667</v>
      </c>
      <c r="T660" s="25">
        <v>6.0146319999999998</v>
      </c>
      <c r="U660" s="25">
        <v>2.04</v>
      </c>
      <c r="V660" s="33">
        <f t="shared" si="124"/>
        <v>519.66420479999999</v>
      </c>
      <c r="W660" s="33"/>
      <c r="X660" s="31">
        <v>40717.331944444442</v>
      </c>
      <c r="Y660" s="31">
        <v>40723.23541666667</v>
      </c>
      <c r="Z660" s="322">
        <v>6.8602740000000004</v>
      </c>
      <c r="AA660" s="322">
        <v>2.5</v>
      </c>
      <c r="AB660" s="320">
        <f t="shared" si="123"/>
        <v>592.72767360000012</v>
      </c>
      <c r="AD660" s="61">
        <f t="shared" si="125"/>
        <v>72.727673600000116</v>
      </c>
      <c r="AE660" s="25">
        <v>53.8</v>
      </c>
      <c r="AF660" s="25"/>
      <c r="AG660" s="25"/>
      <c r="AH660" s="42">
        <f t="shared" si="121"/>
        <v>1990.7293676988359</v>
      </c>
      <c r="AI660" s="25"/>
      <c r="AJ660" s="42">
        <f t="shared" si="122"/>
        <v>902.98891758089269</v>
      </c>
      <c r="AM660" s="25">
        <v>520</v>
      </c>
      <c r="AN660" s="9">
        <f t="shared" si="126"/>
        <v>519.66420479999999</v>
      </c>
      <c r="AO660" s="61">
        <f t="shared" si="129"/>
        <v>592.72767360000012</v>
      </c>
      <c r="AQ660" s="61">
        <f t="shared" si="130"/>
        <v>-0.33579520000000684</v>
      </c>
      <c r="AR660" s="61">
        <f t="shared" si="131"/>
        <v>73.063468800000123</v>
      </c>
      <c r="AS660" s="89">
        <f t="shared" si="127"/>
        <v>5.5333333333401242</v>
      </c>
      <c r="AT660" s="89">
        <f t="shared" si="133"/>
        <v>5.9034722222277196</v>
      </c>
      <c r="AU660" s="89">
        <f t="shared" si="132"/>
        <v>0.37013888888759539</v>
      </c>
    </row>
    <row r="661" spans="1:103" s="6" customFormat="1" x14ac:dyDescent="0.2">
      <c r="A661" s="62" t="s">
        <v>2075</v>
      </c>
      <c r="B661" s="285">
        <f t="shared" si="128"/>
        <v>11</v>
      </c>
      <c r="C661" s="285"/>
      <c r="D661" s="65">
        <v>40856.699999999997</v>
      </c>
      <c r="E661" s="65">
        <v>40857.919444444444</v>
      </c>
      <c r="F661" s="62" t="s">
        <v>762</v>
      </c>
      <c r="G661" s="325" t="s">
        <v>763</v>
      </c>
      <c r="H661" s="62"/>
      <c r="I661" s="62"/>
      <c r="J661" s="62"/>
      <c r="K661" s="62">
        <v>50</v>
      </c>
      <c r="L661" s="62"/>
      <c r="M661" s="62"/>
      <c r="N661" s="234">
        <v>357</v>
      </c>
      <c r="O661" s="62"/>
      <c r="P661" s="317">
        <v>61</v>
      </c>
      <c r="Q661" s="67"/>
      <c r="R661" s="21">
        <v>40856.699999999997</v>
      </c>
      <c r="S661" s="21">
        <v>40857.919444444444</v>
      </c>
      <c r="T661">
        <v>4.1280000000000001</v>
      </c>
      <c r="U661">
        <v>11.8209</v>
      </c>
      <c r="V661" s="50">
        <f>T661*60*60*24/1000</f>
        <v>356.6592</v>
      </c>
      <c r="W661" s="50"/>
      <c r="X661" s="21">
        <v>40856.699999999997</v>
      </c>
      <c r="Y661" s="21">
        <v>40858.022222222222</v>
      </c>
      <c r="Z661" s="319">
        <v>4.2815000000000003</v>
      </c>
      <c r="AA661" s="319">
        <v>11.8209</v>
      </c>
      <c r="AB661" s="320">
        <f t="shared" si="123"/>
        <v>369.92160000000007</v>
      </c>
      <c r="AC661" s="62"/>
      <c r="AD661" s="61">
        <f t="shared" si="125"/>
        <v>12.921600000000069</v>
      </c>
      <c r="AE661" s="62"/>
      <c r="AF661" s="62"/>
      <c r="AG661" s="62"/>
      <c r="AH661" s="62"/>
      <c r="AI661" s="62"/>
      <c r="AJ661" s="62"/>
      <c r="AK661" s="62"/>
      <c r="AL661" s="62"/>
      <c r="AM661" s="62">
        <v>357</v>
      </c>
      <c r="AN661" s="9">
        <f t="shared" si="126"/>
        <v>356.6592</v>
      </c>
      <c r="AO661" s="61">
        <f>AB661</f>
        <v>369.92160000000007</v>
      </c>
      <c r="AP661" s="9"/>
      <c r="AQ661" s="61">
        <f>AN661-AM661</f>
        <v>-0.34080000000000155</v>
      </c>
      <c r="AR661" s="61">
        <f>AO661-AN661</f>
        <v>13.262400000000071</v>
      </c>
      <c r="AS661" s="89">
        <f t="shared" si="127"/>
        <v>1.2194444444467081</v>
      </c>
      <c r="AT661" s="89">
        <f t="shared" si="133"/>
        <v>1.3222222222248092</v>
      </c>
      <c r="AU661" s="89">
        <f t="shared" si="132"/>
        <v>0.10277777777810115</v>
      </c>
      <c r="AV661" s="9"/>
      <c r="AW661" s="9"/>
      <c r="AX661" s="9"/>
      <c r="AY661" s="9"/>
      <c r="AZ661" s="62"/>
      <c r="BA661" s="62"/>
      <c r="BB661" s="62"/>
      <c r="BC661" s="62"/>
      <c r="BD661" s="62"/>
      <c r="BE661" s="62"/>
      <c r="BF661" s="62"/>
      <c r="BG661" s="62"/>
      <c r="BH661" s="62"/>
      <c r="BI661" s="62"/>
      <c r="BJ661" s="62"/>
      <c r="BK661" s="62"/>
      <c r="BL661" s="62"/>
      <c r="BM661" s="62"/>
      <c r="BN661" s="62"/>
      <c r="BO661" s="62"/>
      <c r="BP661" s="62"/>
      <c r="BQ661" s="62"/>
      <c r="BR661" s="62"/>
      <c r="BS661" s="62"/>
      <c r="BT661" s="62"/>
      <c r="BU661" s="62"/>
      <c r="BV661" s="62"/>
      <c r="BW661" s="62"/>
      <c r="BX661" s="62"/>
      <c r="BY661" s="62"/>
      <c r="BZ661" s="62"/>
      <c r="CA661" s="62"/>
      <c r="CB661" s="62"/>
      <c r="CC661" s="62"/>
      <c r="CD661" s="62"/>
      <c r="CE661" s="62"/>
      <c r="CF661" s="62"/>
      <c r="CG661" s="62"/>
      <c r="CH661" s="62"/>
      <c r="CI661" s="62"/>
      <c r="CJ661" s="62"/>
      <c r="CK661" s="62"/>
      <c r="CL661" s="62"/>
      <c r="CM661" s="62"/>
      <c r="CN661" s="62"/>
      <c r="CO661" s="62"/>
      <c r="CP661" s="62"/>
      <c r="CQ661" s="62"/>
      <c r="CR661" s="62"/>
      <c r="CS661" s="62"/>
      <c r="CT661" s="62"/>
      <c r="CU661" s="62"/>
      <c r="CV661" s="62"/>
      <c r="CW661" s="62"/>
      <c r="CX661" s="62"/>
      <c r="CY661" s="62"/>
    </row>
    <row r="662" spans="1:103" s="6" customFormat="1" x14ac:dyDescent="0.2">
      <c r="A662" s="62" t="s">
        <v>2075</v>
      </c>
      <c r="B662" s="285">
        <f t="shared" si="128"/>
        <v>11</v>
      </c>
      <c r="C662" s="285"/>
      <c r="D662" s="65">
        <v>40858.125694444447</v>
      </c>
      <c r="E662" s="65">
        <v>40873.723611111112</v>
      </c>
      <c r="F662" s="62" t="s">
        <v>764</v>
      </c>
      <c r="G662" s="325" t="s">
        <v>765</v>
      </c>
      <c r="H662" s="62"/>
      <c r="I662" s="62"/>
      <c r="J662" s="62"/>
      <c r="K662" s="62">
        <v>50</v>
      </c>
      <c r="L662" s="62"/>
      <c r="M662" s="62"/>
      <c r="N662" s="234">
        <v>720</v>
      </c>
      <c r="O662" s="62"/>
      <c r="P662" s="317">
        <v>76.3</v>
      </c>
      <c r="Q662" s="67"/>
      <c r="R662" s="21">
        <v>40858.125694444447</v>
      </c>
      <c r="S662" s="21">
        <v>40873.723611111112</v>
      </c>
      <c r="T662">
        <v>8.3277999999999999</v>
      </c>
      <c r="U662">
        <v>3.1280999999999999</v>
      </c>
      <c r="V662" s="50">
        <f t="shared" ref="V662:V721" si="134">T662*60*60*24/1000</f>
        <v>719.52192000000002</v>
      </c>
      <c r="W662" s="50"/>
      <c r="X662" s="21">
        <v>40858.022222222222</v>
      </c>
      <c r="Y662" s="21">
        <v>40873.768750000003</v>
      </c>
      <c r="Z662" s="319">
        <v>8.6232000000000006</v>
      </c>
      <c r="AA662" s="319">
        <v>4.4946000000000002</v>
      </c>
      <c r="AB662" s="320">
        <f t="shared" si="123"/>
        <v>745.04448000000014</v>
      </c>
      <c r="AC662" s="62"/>
      <c r="AD662" s="61">
        <f t="shared" si="125"/>
        <v>25.044480000000135</v>
      </c>
      <c r="AE662" s="62"/>
      <c r="AF662" s="62"/>
      <c r="AG662" s="62"/>
      <c r="AH662" s="62"/>
      <c r="AI662" s="62"/>
      <c r="AJ662" s="62"/>
      <c r="AK662" s="62"/>
      <c r="AL662" s="62"/>
      <c r="AM662" s="62">
        <v>720</v>
      </c>
      <c r="AN662" s="9">
        <f t="shared" si="126"/>
        <v>719.52192000000002</v>
      </c>
      <c r="AO662" s="61">
        <f t="shared" ref="AO662:AO721" si="135">AB662</f>
        <v>745.04448000000014</v>
      </c>
      <c r="AP662" s="9"/>
      <c r="AQ662" s="61">
        <f t="shared" ref="AQ662:AQ721" si="136">AN662-AM662</f>
        <v>-0.47807999999997719</v>
      </c>
      <c r="AR662" s="61">
        <f t="shared" ref="AR662:AR721" si="137">AO662-AN662</f>
        <v>25.522560000000112</v>
      </c>
      <c r="AS662" s="89">
        <f t="shared" si="127"/>
        <v>15.597916666665697</v>
      </c>
      <c r="AT662" s="89">
        <f t="shared" si="133"/>
        <v>15.746527777781012</v>
      </c>
      <c r="AU662" s="89">
        <f t="shared" si="132"/>
        <v>0.148611111115315</v>
      </c>
      <c r="AV662" s="9"/>
      <c r="AW662" s="9"/>
      <c r="AX662" s="9"/>
      <c r="AY662" s="9"/>
      <c r="AZ662" s="62"/>
      <c r="BA662" s="62"/>
      <c r="BB662" s="62"/>
      <c r="BC662" s="62"/>
      <c r="BD662" s="62"/>
      <c r="BE662" s="62"/>
      <c r="BF662" s="62"/>
      <c r="BG662" s="62"/>
      <c r="BH662" s="62"/>
      <c r="BI662" s="62"/>
      <c r="BJ662" s="62"/>
      <c r="BK662" s="62"/>
      <c r="BL662" s="62"/>
      <c r="BM662" s="62"/>
      <c r="BN662" s="62"/>
      <c r="BO662" s="62"/>
      <c r="BP662" s="62"/>
      <c r="BQ662" s="62"/>
      <c r="BR662" s="62"/>
      <c r="BS662" s="62"/>
      <c r="BT662" s="62"/>
      <c r="BU662" s="62"/>
      <c r="BV662" s="62"/>
      <c r="BW662" s="62"/>
      <c r="BX662" s="62"/>
      <c r="BY662" s="62"/>
      <c r="BZ662" s="62"/>
      <c r="CA662" s="62"/>
      <c r="CB662" s="62"/>
      <c r="CC662" s="62"/>
      <c r="CD662" s="62"/>
      <c r="CE662" s="62"/>
      <c r="CF662" s="62"/>
      <c r="CG662" s="62"/>
      <c r="CH662" s="62"/>
      <c r="CI662" s="62"/>
      <c r="CJ662" s="62"/>
      <c r="CK662" s="62"/>
      <c r="CL662" s="62"/>
      <c r="CM662" s="62"/>
      <c r="CN662" s="62"/>
      <c r="CO662" s="62"/>
      <c r="CP662" s="62"/>
      <c r="CQ662" s="62"/>
      <c r="CR662" s="62"/>
      <c r="CS662" s="62"/>
      <c r="CT662" s="62"/>
      <c r="CU662" s="62"/>
      <c r="CV662" s="62"/>
      <c r="CW662" s="62"/>
      <c r="CX662" s="62"/>
      <c r="CY662" s="62"/>
    </row>
    <row r="663" spans="1:103" s="6" customFormat="1" x14ac:dyDescent="0.2">
      <c r="A663" s="62" t="s">
        <v>2075</v>
      </c>
      <c r="B663" s="285">
        <f t="shared" si="128"/>
        <v>11</v>
      </c>
      <c r="C663" s="285"/>
      <c r="D663" s="65">
        <v>40873.813888888886</v>
      </c>
      <c r="E663" s="65">
        <v>40874.400694444441</v>
      </c>
      <c r="F663" s="62" t="s">
        <v>766</v>
      </c>
      <c r="G663" s="325" t="s">
        <v>767</v>
      </c>
      <c r="H663" s="62"/>
      <c r="I663" s="62"/>
      <c r="J663" s="62"/>
      <c r="K663" s="62">
        <v>50</v>
      </c>
      <c r="L663" s="62"/>
      <c r="M663" s="62"/>
      <c r="N663" s="234">
        <v>540</v>
      </c>
      <c r="O663" s="62"/>
      <c r="P663" s="317">
        <v>28.8</v>
      </c>
      <c r="Q663" s="67"/>
      <c r="R663" s="21">
        <v>40873.813888888886</v>
      </c>
      <c r="S663" s="21">
        <v>40874.400694444441</v>
      </c>
      <c r="T663">
        <v>6.2534999999999998</v>
      </c>
      <c r="U663">
        <v>17.82</v>
      </c>
      <c r="V663" s="50">
        <f t="shared" si="134"/>
        <v>540.30239999999992</v>
      </c>
      <c r="W663" s="50"/>
      <c r="X663" s="21">
        <v>40873.768750000003</v>
      </c>
      <c r="Y663" s="21">
        <v>40874.536111111112</v>
      </c>
      <c r="Z663" s="319">
        <v>7.0227000000000004</v>
      </c>
      <c r="AA663" s="319">
        <v>17.82</v>
      </c>
      <c r="AB663" s="320">
        <f t="shared" si="123"/>
        <v>606.76128000000006</v>
      </c>
      <c r="AC663" s="62"/>
      <c r="AD663" s="61">
        <f t="shared" si="125"/>
        <v>66.761280000000056</v>
      </c>
      <c r="AE663" s="62"/>
      <c r="AF663" s="62"/>
      <c r="AG663" s="62"/>
      <c r="AH663" s="62"/>
      <c r="AI663" s="62"/>
      <c r="AJ663" s="62"/>
      <c r="AK663" s="62"/>
      <c r="AL663" s="62"/>
      <c r="AM663" s="62">
        <v>540</v>
      </c>
      <c r="AN663" s="9">
        <f t="shared" si="126"/>
        <v>540.30239999999992</v>
      </c>
      <c r="AO663" s="61">
        <f t="shared" si="135"/>
        <v>606.76128000000006</v>
      </c>
      <c r="AP663" s="9"/>
      <c r="AQ663" s="61">
        <f t="shared" si="136"/>
        <v>0.30239999999992051</v>
      </c>
      <c r="AR663" s="61">
        <f t="shared" si="137"/>
        <v>66.458880000000136</v>
      </c>
      <c r="AS663" s="89">
        <f t="shared" si="127"/>
        <v>0.58680555555474712</v>
      </c>
      <c r="AT663" s="89">
        <f t="shared" si="133"/>
        <v>0.76736111110949423</v>
      </c>
      <c r="AU663" s="89">
        <f t="shared" si="132"/>
        <v>0.18055555555474712</v>
      </c>
      <c r="AV663" s="9"/>
      <c r="AW663" s="9"/>
      <c r="AX663" s="9"/>
      <c r="AY663" s="9"/>
      <c r="AZ663" s="62"/>
      <c r="BA663" s="62"/>
      <c r="BB663" s="62"/>
      <c r="BC663" s="62"/>
      <c r="BD663" s="62"/>
      <c r="BE663" s="62"/>
      <c r="BF663" s="62"/>
      <c r="BG663" s="62"/>
      <c r="BH663" s="62"/>
      <c r="BI663" s="62"/>
      <c r="BJ663" s="62"/>
      <c r="BK663" s="62"/>
      <c r="BL663" s="62"/>
      <c r="BM663" s="62"/>
      <c r="BN663" s="62"/>
      <c r="BO663" s="62"/>
      <c r="BP663" s="62"/>
      <c r="BQ663" s="62"/>
      <c r="BR663" s="62"/>
      <c r="BS663" s="62"/>
      <c r="BT663" s="62"/>
      <c r="BU663" s="62"/>
      <c r="BV663" s="62"/>
      <c r="BW663" s="62"/>
      <c r="BX663" s="62"/>
      <c r="BY663" s="62"/>
      <c r="BZ663" s="62"/>
      <c r="CA663" s="62"/>
      <c r="CB663" s="62"/>
      <c r="CC663" s="62"/>
      <c r="CD663" s="62"/>
      <c r="CE663" s="62"/>
      <c r="CF663" s="62"/>
      <c r="CG663" s="62"/>
      <c r="CH663" s="62"/>
      <c r="CI663" s="62"/>
      <c r="CJ663" s="62"/>
      <c r="CK663" s="62"/>
      <c r="CL663" s="62"/>
      <c r="CM663" s="62"/>
      <c r="CN663" s="62"/>
      <c r="CO663" s="62"/>
      <c r="CP663" s="62"/>
      <c r="CQ663" s="62"/>
      <c r="CR663" s="62"/>
      <c r="CS663" s="62"/>
      <c r="CT663" s="62"/>
      <c r="CU663" s="62"/>
      <c r="CV663" s="62"/>
      <c r="CW663" s="62"/>
      <c r="CX663" s="62"/>
      <c r="CY663" s="62"/>
    </row>
    <row r="664" spans="1:103" s="6" customFormat="1" x14ac:dyDescent="0.2">
      <c r="A664" s="62" t="s">
        <v>2075</v>
      </c>
      <c r="B664" s="285">
        <f t="shared" si="128"/>
        <v>11</v>
      </c>
      <c r="C664" s="285"/>
      <c r="D664" s="65">
        <v>40874.672222222223</v>
      </c>
      <c r="E664" s="65">
        <v>40877.943055555559</v>
      </c>
      <c r="F664" s="62" t="s">
        <v>768</v>
      </c>
      <c r="G664" s="325" t="s">
        <v>769</v>
      </c>
      <c r="H664" s="62"/>
      <c r="I664" s="62"/>
      <c r="J664" s="62"/>
      <c r="K664" s="62">
        <v>50</v>
      </c>
      <c r="L664" s="62"/>
      <c r="M664" s="62"/>
      <c r="N664" s="234">
        <v>216</v>
      </c>
      <c r="O664" s="62"/>
      <c r="P664" s="317">
        <v>81.7</v>
      </c>
      <c r="Q664" s="67"/>
      <c r="R664" s="21">
        <v>40874.672222222223</v>
      </c>
      <c r="S664" s="21">
        <v>40877.943055555559</v>
      </c>
      <c r="T664">
        <v>2.5032000000000001</v>
      </c>
      <c r="U664">
        <v>1.85</v>
      </c>
      <c r="V664" s="50">
        <f t="shared" si="134"/>
        <v>216.27648000000002</v>
      </c>
      <c r="W664" s="50"/>
      <c r="X664" s="21">
        <v>40874.536111111112</v>
      </c>
      <c r="Y664" s="21">
        <v>40878.245833333334</v>
      </c>
      <c r="Z664" s="319">
        <v>2.9565999999999999</v>
      </c>
      <c r="AA664" s="319">
        <v>2.8</v>
      </c>
      <c r="AB664" s="320">
        <f t="shared" si="123"/>
        <v>255.45023999999995</v>
      </c>
      <c r="AC664" s="62"/>
      <c r="AD664" s="61">
        <f t="shared" si="125"/>
        <v>39.450239999999951</v>
      </c>
      <c r="AE664" s="62"/>
      <c r="AF664" s="62"/>
      <c r="AG664" s="62"/>
      <c r="AH664" s="62"/>
      <c r="AI664" s="62"/>
      <c r="AJ664" s="62"/>
      <c r="AK664" s="62"/>
      <c r="AL664" s="62"/>
      <c r="AM664" s="62">
        <v>216</v>
      </c>
      <c r="AN664" s="9">
        <f t="shared" si="126"/>
        <v>216.27648000000002</v>
      </c>
      <c r="AO664" s="61">
        <f t="shared" si="135"/>
        <v>255.45023999999995</v>
      </c>
      <c r="AP664" s="9"/>
      <c r="AQ664" s="61">
        <f t="shared" si="136"/>
        <v>0.27648000000002071</v>
      </c>
      <c r="AR664" s="61">
        <f t="shared" si="137"/>
        <v>39.17375999999993</v>
      </c>
      <c r="AS664" s="89">
        <f t="shared" si="127"/>
        <v>3.2708333333357587</v>
      </c>
      <c r="AT664" s="89">
        <f t="shared" si="133"/>
        <v>3.7097222222218988</v>
      </c>
      <c r="AU664" s="89">
        <f t="shared" si="132"/>
        <v>0.43888888888614019</v>
      </c>
      <c r="AV664" s="9"/>
      <c r="AW664" s="9"/>
      <c r="AX664" s="9"/>
      <c r="AY664" s="9"/>
      <c r="AZ664" s="62"/>
      <c r="BA664" s="62"/>
      <c r="BB664" s="62"/>
      <c r="BC664" s="62"/>
      <c r="BD664" s="62"/>
      <c r="BE664" s="62"/>
      <c r="BF664" s="62"/>
      <c r="BG664" s="62"/>
      <c r="BH664" s="62"/>
      <c r="BI664" s="62"/>
      <c r="BJ664" s="62"/>
      <c r="BK664" s="62"/>
      <c r="BL664" s="62"/>
      <c r="BM664" s="62"/>
      <c r="BN664" s="62"/>
      <c r="BO664" s="62"/>
      <c r="BP664" s="62"/>
      <c r="BQ664" s="62"/>
      <c r="BR664" s="62"/>
      <c r="BS664" s="62"/>
      <c r="BT664" s="62"/>
      <c r="BU664" s="62"/>
      <c r="BV664" s="62"/>
      <c r="BW664" s="62"/>
      <c r="BX664" s="62"/>
      <c r="BY664" s="62"/>
      <c r="BZ664" s="62"/>
      <c r="CA664" s="62"/>
      <c r="CB664" s="62"/>
      <c r="CC664" s="62"/>
      <c r="CD664" s="62"/>
      <c r="CE664" s="62"/>
      <c r="CF664" s="62"/>
      <c r="CG664" s="62"/>
      <c r="CH664" s="62"/>
      <c r="CI664" s="62"/>
      <c r="CJ664" s="62"/>
      <c r="CK664" s="62"/>
      <c r="CL664" s="62"/>
      <c r="CM664" s="62"/>
      <c r="CN664" s="62"/>
      <c r="CO664" s="62"/>
      <c r="CP664" s="62"/>
      <c r="CQ664" s="62"/>
      <c r="CR664" s="62"/>
      <c r="CS664" s="62"/>
      <c r="CT664" s="62"/>
      <c r="CU664" s="62"/>
      <c r="CV664" s="62"/>
      <c r="CW664" s="62"/>
      <c r="CX664" s="62"/>
      <c r="CY664" s="62"/>
    </row>
    <row r="665" spans="1:103" s="6" customFormat="1" x14ac:dyDescent="0.2">
      <c r="A665" s="62" t="s">
        <v>2075</v>
      </c>
      <c r="B665" s="285">
        <f t="shared" si="128"/>
        <v>12</v>
      </c>
      <c r="C665" s="285"/>
      <c r="D665" s="65">
        <v>40878.548611111109</v>
      </c>
      <c r="E665" s="65">
        <v>40880.304166666669</v>
      </c>
      <c r="F665" s="62" t="s">
        <v>770</v>
      </c>
      <c r="G665" s="325" t="s">
        <v>771</v>
      </c>
      <c r="H665" s="62"/>
      <c r="I665" s="62"/>
      <c r="J665" s="62"/>
      <c r="K665" s="62">
        <v>50</v>
      </c>
      <c r="L665" s="62"/>
      <c r="M665" s="62"/>
      <c r="N665" s="234">
        <v>95.6</v>
      </c>
      <c r="O665" s="62"/>
      <c r="P665" s="317">
        <v>148</v>
      </c>
      <c r="Q665" s="67"/>
      <c r="R665" s="21">
        <v>40878.548611111109</v>
      </c>
      <c r="S665" s="21">
        <v>40880.304166666669</v>
      </c>
      <c r="T665">
        <v>1.1068</v>
      </c>
      <c r="U665">
        <v>5.9192999999999998</v>
      </c>
      <c r="V665" s="50">
        <f t="shared" si="134"/>
        <v>95.627520000000004</v>
      </c>
      <c r="W665" s="50"/>
      <c r="X665" s="21">
        <v>40878.245833333334</v>
      </c>
      <c r="Y665" s="21">
        <v>40880.31527777778</v>
      </c>
      <c r="Z665" s="319">
        <v>1.3078000000000001</v>
      </c>
      <c r="AA665" s="319">
        <v>6.18</v>
      </c>
      <c r="AB665" s="320">
        <f t="shared" si="123"/>
        <v>112.99392</v>
      </c>
      <c r="AC665" s="62"/>
      <c r="AD665" s="61">
        <f t="shared" si="125"/>
        <v>17.393920000000008</v>
      </c>
      <c r="AE665" s="62"/>
      <c r="AF665" s="62"/>
      <c r="AG665" s="62"/>
      <c r="AH665" s="62"/>
      <c r="AI665" s="62"/>
      <c r="AJ665" s="62"/>
      <c r="AK665" s="62"/>
      <c r="AL665" s="62"/>
      <c r="AM665" s="62">
        <v>95.6</v>
      </c>
      <c r="AN665" s="9">
        <f t="shared" si="126"/>
        <v>95.627520000000004</v>
      </c>
      <c r="AO665" s="61">
        <f t="shared" si="135"/>
        <v>112.99392</v>
      </c>
      <c r="AP665" s="9"/>
      <c r="AQ665" s="61">
        <f t="shared" si="136"/>
        <v>2.7520000000009759E-2</v>
      </c>
      <c r="AR665" s="61">
        <f t="shared" si="137"/>
        <v>17.366399999999999</v>
      </c>
      <c r="AS665" s="89">
        <f t="shared" si="127"/>
        <v>1.7555555555591127</v>
      </c>
      <c r="AT665" s="89">
        <f t="shared" si="133"/>
        <v>2.0694444444452529</v>
      </c>
      <c r="AU665" s="89">
        <f t="shared" si="132"/>
        <v>0.31388888888614019</v>
      </c>
      <c r="AV665" s="9"/>
      <c r="AW665" s="9"/>
      <c r="AX665" s="9"/>
      <c r="AY665" s="9"/>
      <c r="AZ665" s="62"/>
      <c r="BA665" s="62"/>
      <c r="BB665" s="62"/>
      <c r="BC665" s="62"/>
      <c r="BD665" s="62"/>
      <c r="BE665" s="62"/>
      <c r="BF665" s="62"/>
      <c r="BG665" s="62"/>
      <c r="BH665" s="62"/>
      <c r="BI665" s="62"/>
      <c r="BJ665" s="62"/>
      <c r="BK665" s="62"/>
      <c r="BL665" s="62"/>
      <c r="BM665" s="62"/>
      <c r="BN665" s="62"/>
      <c r="BO665" s="62"/>
      <c r="BP665" s="62"/>
      <c r="BQ665" s="62"/>
      <c r="BR665" s="62"/>
      <c r="BS665" s="62"/>
      <c r="BT665" s="62"/>
      <c r="BU665" s="62"/>
      <c r="BV665" s="62"/>
      <c r="BW665" s="62"/>
      <c r="BX665" s="62"/>
      <c r="BY665" s="62"/>
      <c r="BZ665" s="62"/>
      <c r="CA665" s="62"/>
      <c r="CB665" s="62"/>
      <c r="CC665" s="62"/>
      <c r="CD665" s="62"/>
      <c r="CE665" s="62"/>
      <c r="CF665" s="62"/>
      <c r="CG665" s="62"/>
      <c r="CH665" s="62"/>
      <c r="CI665" s="62"/>
      <c r="CJ665" s="62"/>
      <c r="CK665" s="62"/>
      <c r="CL665" s="62"/>
      <c r="CM665" s="62"/>
      <c r="CN665" s="62"/>
      <c r="CO665" s="62"/>
      <c r="CP665" s="62"/>
      <c r="CQ665" s="62"/>
      <c r="CR665" s="62"/>
      <c r="CS665" s="62"/>
      <c r="CT665" s="62"/>
      <c r="CU665" s="62"/>
      <c r="CV665" s="62"/>
      <c r="CW665" s="62"/>
      <c r="CX665" s="62"/>
      <c r="CY665" s="62"/>
    </row>
    <row r="666" spans="1:103" s="6" customFormat="1" x14ac:dyDescent="0.2">
      <c r="A666" s="62" t="s">
        <v>2075</v>
      </c>
      <c r="B666" s="285">
        <f t="shared" si="128"/>
        <v>12</v>
      </c>
      <c r="C666" s="285"/>
      <c r="D666" s="65">
        <v>40880.32708333333</v>
      </c>
      <c r="E666" s="65">
        <v>40881.352777777778</v>
      </c>
      <c r="F666" s="62" t="s">
        <v>772</v>
      </c>
      <c r="G666" s="325" t="s">
        <v>773</v>
      </c>
      <c r="H666" s="62"/>
      <c r="I666" s="62"/>
      <c r="J666" s="62"/>
      <c r="K666" s="62">
        <v>50</v>
      </c>
      <c r="L666" s="62"/>
      <c r="M666" s="62"/>
      <c r="N666" s="234">
        <v>704</v>
      </c>
      <c r="O666" s="62"/>
      <c r="P666" s="317">
        <v>99.6</v>
      </c>
      <c r="Q666" s="67"/>
      <c r="R666" s="21">
        <v>40880.32708333333</v>
      </c>
      <c r="S666" s="21">
        <v>40881.352777777778</v>
      </c>
      <c r="T666">
        <v>8.1525999999999996</v>
      </c>
      <c r="U666">
        <v>19.259499999999999</v>
      </c>
      <c r="V666" s="50">
        <f t="shared" si="134"/>
        <v>704.38463999999988</v>
      </c>
      <c r="W666" s="50"/>
      <c r="X666" s="21">
        <v>40880.31527777778</v>
      </c>
      <c r="Y666" s="21">
        <v>40881.458333333336</v>
      </c>
      <c r="Z666" s="319">
        <v>8.5473999999999997</v>
      </c>
      <c r="AA666" s="319">
        <v>19.259499999999999</v>
      </c>
      <c r="AB666" s="320">
        <f t="shared" si="123"/>
        <v>738.49535999999989</v>
      </c>
      <c r="AC666" s="62"/>
      <c r="AD666" s="61">
        <f t="shared" si="125"/>
        <v>34.495359999999891</v>
      </c>
      <c r="AE666" s="62"/>
      <c r="AF666" s="62"/>
      <c r="AG666" s="62"/>
      <c r="AH666" s="62"/>
      <c r="AI666" s="62"/>
      <c r="AJ666" s="62"/>
      <c r="AK666" s="62"/>
      <c r="AL666" s="62"/>
      <c r="AM666" s="62">
        <v>704</v>
      </c>
      <c r="AN666" s="9">
        <f t="shared" si="126"/>
        <v>704.38463999999988</v>
      </c>
      <c r="AO666" s="61">
        <f t="shared" si="135"/>
        <v>738.49535999999989</v>
      </c>
      <c r="AP666" s="9"/>
      <c r="AQ666" s="61">
        <f t="shared" si="136"/>
        <v>0.38463999999987664</v>
      </c>
      <c r="AR666" s="61">
        <f t="shared" si="137"/>
        <v>34.110720000000015</v>
      </c>
      <c r="AS666" s="89">
        <f t="shared" si="127"/>
        <v>1.0256944444481633</v>
      </c>
      <c r="AT666" s="89">
        <f t="shared" si="133"/>
        <v>1.1430555555562023</v>
      </c>
      <c r="AU666" s="89">
        <f t="shared" si="132"/>
        <v>0.11736111110803904</v>
      </c>
      <c r="AV666" s="9"/>
      <c r="AW666" s="9"/>
      <c r="AX666" s="9"/>
      <c r="AY666" s="9"/>
      <c r="AZ666" s="62"/>
      <c r="BA666" s="62"/>
      <c r="BB666" s="62"/>
      <c r="BC666" s="62"/>
      <c r="BD666" s="62"/>
      <c r="BE666" s="62"/>
      <c r="BF666" s="62"/>
      <c r="BG666" s="62"/>
      <c r="BH666" s="62"/>
      <c r="BI666" s="62"/>
      <c r="BJ666" s="62"/>
      <c r="BK666" s="62"/>
      <c r="BL666" s="62"/>
      <c r="BM666" s="62"/>
      <c r="BN666" s="62"/>
      <c r="BO666" s="62"/>
      <c r="BP666" s="62"/>
      <c r="BQ666" s="62"/>
      <c r="BR666" s="62"/>
      <c r="BS666" s="62"/>
      <c r="BT666" s="62"/>
      <c r="BU666" s="62"/>
      <c r="BV666" s="62"/>
      <c r="BW666" s="62"/>
      <c r="BX666" s="62"/>
      <c r="BY666" s="62"/>
      <c r="BZ666" s="62"/>
      <c r="CA666" s="62"/>
      <c r="CB666" s="62"/>
      <c r="CC666" s="62"/>
      <c r="CD666" s="62"/>
      <c r="CE666" s="62"/>
      <c r="CF666" s="62"/>
      <c r="CG666" s="62"/>
      <c r="CH666" s="62"/>
      <c r="CI666" s="62"/>
      <c r="CJ666" s="62"/>
      <c r="CK666" s="62"/>
      <c r="CL666" s="62"/>
      <c r="CM666" s="62"/>
      <c r="CN666" s="62"/>
      <c r="CO666" s="62"/>
      <c r="CP666" s="62"/>
      <c r="CQ666" s="62"/>
      <c r="CR666" s="62"/>
      <c r="CS666" s="62"/>
      <c r="CT666" s="62"/>
      <c r="CU666" s="62"/>
      <c r="CV666" s="62"/>
      <c r="CW666" s="62"/>
      <c r="CX666" s="62"/>
      <c r="CY666" s="62"/>
    </row>
    <row r="667" spans="1:103" s="6" customFormat="1" x14ac:dyDescent="0.2">
      <c r="A667" s="62" t="s">
        <v>2075</v>
      </c>
      <c r="B667" s="285">
        <f t="shared" si="128"/>
        <v>12</v>
      </c>
      <c r="C667" s="285"/>
      <c r="D667" s="65">
        <v>40881.564583333333</v>
      </c>
      <c r="E667" s="65">
        <v>40882.822916666664</v>
      </c>
      <c r="F667" s="62" t="s">
        <v>774</v>
      </c>
      <c r="G667" s="325" t="s">
        <v>775</v>
      </c>
      <c r="H667" s="62"/>
      <c r="I667" s="62"/>
      <c r="J667" s="62"/>
      <c r="K667" s="62">
        <v>50</v>
      </c>
      <c r="L667" s="62"/>
      <c r="M667" s="62"/>
      <c r="N667" s="234">
        <v>236</v>
      </c>
      <c r="O667" s="62"/>
      <c r="P667" s="317">
        <v>206</v>
      </c>
      <c r="Q667" s="67"/>
      <c r="R667" s="21">
        <v>40881.564583333333</v>
      </c>
      <c r="S667" s="21">
        <v>40882.822916666664</v>
      </c>
      <c r="T667">
        <v>2.7290000000000001</v>
      </c>
      <c r="U667">
        <v>5.18</v>
      </c>
      <c r="V667" s="50">
        <f t="shared" si="134"/>
        <v>235.78560000000004</v>
      </c>
      <c r="W667" s="50"/>
      <c r="X667" s="21">
        <v>40881.458333333336</v>
      </c>
      <c r="Y667" s="21">
        <v>40882.880555555559</v>
      </c>
      <c r="Z667" s="319">
        <v>3.1080000000000001</v>
      </c>
      <c r="AA667" s="319">
        <v>5.18</v>
      </c>
      <c r="AB667" s="320">
        <f t="shared" si="123"/>
        <v>268.53120000000001</v>
      </c>
      <c r="AC667" s="62"/>
      <c r="AD667" s="61">
        <f t="shared" si="125"/>
        <v>32.531200000000013</v>
      </c>
      <c r="AE667" s="62"/>
      <c r="AF667" s="62"/>
      <c r="AG667" s="62"/>
      <c r="AH667" s="62"/>
      <c r="AI667" s="62"/>
      <c r="AJ667" s="62"/>
      <c r="AK667" s="62"/>
      <c r="AL667" s="62"/>
      <c r="AM667" s="62">
        <v>236</v>
      </c>
      <c r="AN667" s="9">
        <f t="shared" si="126"/>
        <v>235.78560000000004</v>
      </c>
      <c r="AO667" s="61">
        <f t="shared" si="135"/>
        <v>268.53120000000001</v>
      </c>
      <c r="AP667" s="9"/>
      <c r="AQ667" s="61">
        <f t="shared" si="136"/>
        <v>-0.21439999999995507</v>
      </c>
      <c r="AR667" s="61">
        <f t="shared" si="137"/>
        <v>32.745599999999968</v>
      </c>
      <c r="AS667" s="89">
        <f t="shared" si="127"/>
        <v>1.2583333333313931</v>
      </c>
      <c r="AT667" s="89">
        <f t="shared" si="133"/>
        <v>1.422222222223354</v>
      </c>
      <c r="AU667" s="89">
        <f t="shared" si="132"/>
        <v>0.16388888889196096</v>
      </c>
      <c r="AV667" s="9"/>
      <c r="AW667" s="9"/>
      <c r="AX667" s="9"/>
      <c r="AY667" s="9"/>
      <c r="AZ667" s="62"/>
      <c r="BA667" s="62"/>
      <c r="BB667" s="62"/>
      <c r="BC667" s="62"/>
      <c r="BD667" s="62"/>
      <c r="BE667" s="62"/>
      <c r="BF667" s="62"/>
      <c r="BG667" s="62"/>
      <c r="BH667" s="62"/>
      <c r="BI667" s="62"/>
      <c r="BJ667" s="62"/>
      <c r="BK667" s="62"/>
      <c r="BL667" s="62"/>
      <c r="BM667" s="62"/>
      <c r="BN667" s="62"/>
      <c r="BO667" s="62"/>
      <c r="BP667" s="62"/>
      <c r="BQ667" s="62"/>
      <c r="BR667" s="62"/>
      <c r="BS667" s="62"/>
      <c r="BT667" s="62"/>
      <c r="BU667" s="62"/>
      <c r="BV667" s="62"/>
      <c r="BW667" s="62"/>
      <c r="BX667" s="62"/>
      <c r="BY667" s="62"/>
      <c r="BZ667" s="62"/>
      <c r="CA667" s="62"/>
      <c r="CB667" s="62"/>
      <c r="CC667" s="62"/>
      <c r="CD667" s="62"/>
      <c r="CE667" s="62"/>
      <c r="CF667" s="62"/>
      <c r="CG667" s="62"/>
      <c r="CH667" s="62"/>
      <c r="CI667" s="62"/>
      <c r="CJ667" s="62"/>
      <c r="CK667" s="62"/>
      <c r="CL667" s="62"/>
      <c r="CM667" s="62"/>
      <c r="CN667" s="62"/>
      <c r="CO667" s="62"/>
      <c r="CP667" s="62"/>
      <c r="CQ667" s="62"/>
      <c r="CR667" s="62"/>
      <c r="CS667" s="62"/>
      <c r="CT667" s="62"/>
      <c r="CU667" s="62"/>
      <c r="CV667" s="62"/>
      <c r="CW667" s="62"/>
      <c r="CX667" s="62"/>
      <c r="CY667" s="62"/>
    </row>
    <row r="668" spans="1:103" s="6" customFormat="1" x14ac:dyDescent="0.2">
      <c r="A668" s="62" t="s">
        <v>2075</v>
      </c>
      <c r="B668" s="285">
        <f t="shared" si="128"/>
        <v>12</v>
      </c>
      <c r="C668" s="285"/>
      <c r="D668" s="65">
        <v>40882.938194444447</v>
      </c>
      <c r="E668" s="65">
        <v>40891.195833333331</v>
      </c>
      <c r="F668" s="62" t="s">
        <v>776</v>
      </c>
      <c r="G668" s="325" t="s">
        <v>777</v>
      </c>
      <c r="H668" s="62"/>
      <c r="I668" s="62"/>
      <c r="J668" s="62"/>
      <c r="K668" s="62">
        <v>50</v>
      </c>
      <c r="L668" s="62"/>
      <c r="M668" s="62"/>
      <c r="N668" s="234">
        <v>483</v>
      </c>
      <c r="O668" s="62"/>
      <c r="P668" s="317">
        <v>113</v>
      </c>
      <c r="Q668" s="67"/>
      <c r="R668" s="21">
        <v>40882.938194444447</v>
      </c>
      <c r="S668" s="21">
        <v>40891.195833333331</v>
      </c>
      <c r="T668">
        <v>5.5877999999999997</v>
      </c>
      <c r="U668">
        <v>4.7160000000000002</v>
      </c>
      <c r="V668" s="50">
        <f t="shared" si="134"/>
        <v>482.78591999999992</v>
      </c>
      <c r="W668" s="50"/>
      <c r="X668" s="21">
        <v>40882.880555555559</v>
      </c>
      <c r="Y668" s="21">
        <v>40891.217361111114</v>
      </c>
      <c r="Z668" s="319">
        <v>5.8208000000000002</v>
      </c>
      <c r="AA668" s="319">
        <v>5.18</v>
      </c>
      <c r="AB668" s="320">
        <f t="shared" si="123"/>
        <v>502.91712000000001</v>
      </c>
      <c r="AC668" s="62"/>
      <c r="AD668" s="61">
        <f t="shared" si="125"/>
        <v>19.917120000000011</v>
      </c>
      <c r="AE668" s="62"/>
      <c r="AF668" s="62"/>
      <c r="AG668" s="62"/>
      <c r="AH668" s="62"/>
      <c r="AI668" s="62"/>
      <c r="AJ668" s="62"/>
      <c r="AK668" s="62"/>
      <c r="AL668" s="62"/>
      <c r="AM668" s="62">
        <v>483</v>
      </c>
      <c r="AN668" s="9">
        <f t="shared" si="126"/>
        <v>482.78591999999992</v>
      </c>
      <c r="AO668" s="61">
        <f t="shared" si="135"/>
        <v>502.91712000000001</v>
      </c>
      <c r="AP668" s="9"/>
      <c r="AQ668" s="61">
        <f t="shared" si="136"/>
        <v>-0.21408000000008087</v>
      </c>
      <c r="AR668" s="61">
        <f t="shared" si="137"/>
        <v>20.131200000000092</v>
      </c>
      <c r="AS668" s="89">
        <f t="shared" si="127"/>
        <v>8.257638888884685</v>
      </c>
      <c r="AT668" s="89">
        <f t="shared" si="133"/>
        <v>8.3368055555547471</v>
      </c>
      <c r="AU668" s="89">
        <f t="shared" si="132"/>
        <v>7.9166666670062114E-2</v>
      </c>
      <c r="AV668" s="9"/>
      <c r="AW668" s="9"/>
      <c r="AX668" s="9"/>
      <c r="AY668" s="9"/>
      <c r="AZ668" s="62"/>
      <c r="BA668" s="62"/>
      <c r="BB668" s="62"/>
      <c r="BC668" s="62"/>
      <c r="BD668" s="62"/>
      <c r="BE668" s="62"/>
      <c r="BF668" s="62"/>
      <c r="BG668" s="62"/>
      <c r="BH668" s="62"/>
      <c r="BI668" s="62"/>
      <c r="BJ668" s="62"/>
      <c r="BK668" s="62"/>
      <c r="BL668" s="62"/>
      <c r="BM668" s="62"/>
      <c r="BN668" s="62"/>
      <c r="BO668" s="62"/>
      <c r="BP668" s="62"/>
      <c r="BQ668" s="62"/>
      <c r="BR668" s="62"/>
      <c r="BS668" s="62"/>
      <c r="BT668" s="62"/>
      <c r="BU668" s="62"/>
      <c r="BV668" s="62"/>
      <c r="BW668" s="62"/>
      <c r="BX668" s="62"/>
      <c r="BY668" s="62"/>
      <c r="BZ668" s="62"/>
      <c r="CA668" s="62"/>
      <c r="CB668" s="62"/>
      <c r="CC668" s="62"/>
      <c r="CD668" s="62"/>
      <c r="CE668" s="62"/>
      <c r="CF668" s="62"/>
      <c r="CG668" s="62"/>
      <c r="CH668" s="62"/>
      <c r="CI668" s="62"/>
      <c r="CJ668" s="62"/>
      <c r="CK668" s="62"/>
      <c r="CL668" s="62"/>
      <c r="CM668" s="62"/>
      <c r="CN668" s="62"/>
      <c r="CO668" s="62"/>
      <c r="CP668" s="62"/>
      <c r="CQ668" s="62"/>
      <c r="CR668" s="62"/>
      <c r="CS668" s="62"/>
      <c r="CT668" s="62"/>
      <c r="CU668" s="62"/>
      <c r="CV668" s="62"/>
      <c r="CW668" s="62"/>
      <c r="CX668" s="62"/>
      <c r="CY668" s="62"/>
    </row>
    <row r="669" spans="1:103" s="6" customFormat="1" x14ac:dyDescent="0.2">
      <c r="A669" s="62" t="s">
        <v>2075</v>
      </c>
      <c r="B669" s="285">
        <f t="shared" si="128"/>
        <v>12</v>
      </c>
      <c r="C669" s="285"/>
      <c r="D669" s="65">
        <v>40891.238888888889</v>
      </c>
      <c r="E669" s="65">
        <v>40891.287499999999</v>
      </c>
      <c r="F669" s="62" t="s">
        <v>778</v>
      </c>
      <c r="G669" s="325" t="s">
        <v>779</v>
      </c>
      <c r="H669" s="62"/>
      <c r="I669" s="62"/>
      <c r="J669" s="62"/>
      <c r="K669" s="62">
        <v>50</v>
      </c>
      <c r="L669" s="62"/>
      <c r="M669" s="62"/>
      <c r="N669" s="234">
        <v>154</v>
      </c>
      <c r="O669" s="62"/>
      <c r="P669" s="317">
        <v>121</v>
      </c>
      <c r="Q669" s="67"/>
      <c r="R669" s="21">
        <v>40891.238888888889</v>
      </c>
      <c r="S669" s="21">
        <v>40891.287499999999</v>
      </c>
      <c r="T669">
        <v>1.7875000000000001</v>
      </c>
      <c r="U669">
        <v>51.364199999999997</v>
      </c>
      <c r="V669" s="50">
        <f t="shared" si="134"/>
        <v>154.44</v>
      </c>
      <c r="W669" s="50"/>
      <c r="X669" s="21">
        <v>40891.217361111114</v>
      </c>
      <c r="Y669" s="21">
        <v>40891.290972222225</v>
      </c>
      <c r="Z669" s="319">
        <v>2.1032999999999999</v>
      </c>
      <c r="AA669" s="319">
        <v>51.364199999999997</v>
      </c>
      <c r="AB669" s="320">
        <f t="shared" si="123"/>
        <v>181.72512</v>
      </c>
      <c r="AC669" s="62"/>
      <c r="AD669" s="61">
        <f t="shared" si="125"/>
        <v>27.725120000000004</v>
      </c>
      <c r="AE669" s="62"/>
      <c r="AF669" s="62"/>
      <c r="AG669" s="62"/>
      <c r="AH669" s="62"/>
      <c r="AI669" s="62"/>
      <c r="AJ669" s="62"/>
      <c r="AK669" s="62"/>
      <c r="AL669" s="62"/>
      <c r="AM669" s="62">
        <v>154</v>
      </c>
      <c r="AN669" s="9">
        <f t="shared" si="126"/>
        <v>154.44</v>
      </c>
      <c r="AO669" s="61">
        <f t="shared" si="135"/>
        <v>181.72512</v>
      </c>
      <c r="AP669" s="9"/>
      <c r="AQ669" s="61">
        <f t="shared" si="136"/>
        <v>0.43999999999999773</v>
      </c>
      <c r="AR669" s="61">
        <f t="shared" si="137"/>
        <v>27.285120000000006</v>
      </c>
      <c r="AS669" s="89">
        <f t="shared" si="127"/>
        <v>4.8611111109494232E-2</v>
      </c>
      <c r="AT669" s="89">
        <f t="shared" si="133"/>
        <v>7.3611111110949423E-2</v>
      </c>
      <c r="AU669" s="89">
        <f t="shared" si="132"/>
        <v>2.5000000001455192E-2</v>
      </c>
      <c r="AV669" s="9"/>
      <c r="AW669" s="9"/>
      <c r="AX669" s="9"/>
      <c r="AY669" s="9"/>
      <c r="AZ669" s="62"/>
      <c r="BA669" s="62"/>
      <c r="BB669" s="62"/>
      <c r="BC669" s="62"/>
      <c r="BD669" s="62"/>
      <c r="BE669" s="62"/>
      <c r="BF669" s="62"/>
      <c r="BG669" s="62"/>
      <c r="BH669" s="62"/>
      <c r="BI669" s="62"/>
      <c r="BJ669" s="62"/>
      <c r="BK669" s="62"/>
      <c r="BL669" s="62"/>
      <c r="BM669" s="62"/>
      <c r="BN669" s="62"/>
      <c r="BO669" s="62"/>
      <c r="BP669" s="62"/>
      <c r="BQ669" s="62"/>
      <c r="BR669" s="62"/>
      <c r="BS669" s="62"/>
      <c r="BT669" s="62"/>
      <c r="BU669" s="62"/>
      <c r="BV669" s="62"/>
      <c r="BW669" s="62"/>
      <c r="BX669" s="62"/>
      <c r="BY669" s="62"/>
      <c r="BZ669" s="62"/>
      <c r="CA669" s="62"/>
      <c r="CB669" s="62"/>
      <c r="CC669" s="62"/>
      <c r="CD669" s="62"/>
      <c r="CE669" s="62"/>
      <c r="CF669" s="62"/>
      <c r="CG669" s="62"/>
      <c r="CH669" s="62"/>
      <c r="CI669" s="62"/>
      <c r="CJ669" s="62"/>
      <c r="CK669" s="62"/>
      <c r="CL669" s="62"/>
      <c r="CM669" s="62"/>
      <c r="CN669" s="62"/>
      <c r="CO669" s="62"/>
      <c r="CP669" s="62"/>
      <c r="CQ669" s="62"/>
      <c r="CR669" s="62"/>
      <c r="CS669" s="62"/>
      <c r="CT669" s="62"/>
      <c r="CU669" s="62"/>
      <c r="CV669" s="62"/>
      <c r="CW669" s="62"/>
      <c r="CX669" s="62"/>
      <c r="CY669" s="62"/>
    </row>
    <row r="670" spans="1:103" s="6" customFormat="1" x14ac:dyDescent="0.2">
      <c r="A670" s="62" t="s">
        <v>2075</v>
      </c>
      <c r="B670" s="285">
        <f t="shared" si="128"/>
        <v>12</v>
      </c>
      <c r="C670" s="285"/>
      <c r="D670" s="65">
        <v>40891.294444444444</v>
      </c>
      <c r="E670" s="65">
        <v>40894.102083333331</v>
      </c>
      <c r="F670" s="62" t="s">
        <v>780</v>
      </c>
      <c r="G670" s="325" t="s">
        <v>781</v>
      </c>
      <c r="H670" s="62"/>
      <c r="I670" s="62"/>
      <c r="J670" s="62"/>
      <c r="K670" s="62">
        <v>50</v>
      </c>
      <c r="L670" s="62"/>
      <c r="M670" s="62"/>
      <c r="N670" s="234">
        <v>1201</v>
      </c>
      <c r="O670" s="62"/>
      <c r="P670" s="317">
        <v>45.5</v>
      </c>
      <c r="Q670" s="67"/>
      <c r="R670" s="21">
        <v>40891.294444444444</v>
      </c>
      <c r="S670" s="21">
        <v>40894.102083333331</v>
      </c>
      <c r="T670">
        <v>13.8972</v>
      </c>
      <c r="U670">
        <v>47.010899999999999</v>
      </c>
      <c r="V670" s="50">
        <f t="shared" si="134"/>
        <v>1200.7180800000001</v>
      </c>
      <c r="W670" s="50"/>
      <c r="X670" s="21">
        <v>40891.290972222225</v>
      </c>
      <c r="Y670" s="21">
        <v>40894.177083333336</v>
      </c>
      <c r="Z670" s="319">
        <v>14.1046</v>
      </c>
      <c r="AA670" s="319">
        <v>47.010899999999999</v>
      </c>
      <c r="AB670" s="320">
        <f t="shared" si="123"/>
        <v>1218.63744</v>
      </c>
      <c r="AC670" s="62"/>
      <c r="AD670" s="61">
        <f t="shared" si="125"/>
        <v>17.63743999999997</v>
      </c>
      <c r="AE670" s="62"/>
      <c r="AF670" s="62"/>
      <c r="AG670" s="62"/>
      <c r="AH670" s="62"/>
      <c r="AI670" s="62"/>
      <c r="AJ670" s="62"/>
      <c r="AK670" s="62"/>
      <c r="AL670" s="62"/>
      <c r="AM670" s="62">
        <v>1201</v>
      </c>
      <c r="AN670" s="9">
        <f t="shared" si="126"/>
        <v>1200.7180800000001</v>
      </c>
      <c r="AO670" s="61">
        <f t="shared" si="135"/>
        <v>1218.63744</v>
      </c>
      <c r="AP670" s="9"/>
      <c r="AQ670" s="61">
        <f t="shared" si="136"/>
        <v>-0.28191999999990003</v>
      </c>
      <c r="AR670" s="61">
        <f t="shared" si="137"/>
        <v>17.91935999999987</v>
      </c>
      <c r="AS670" s="89">
        <f t="shared" si="127"/>
        <v>2.8076388888875954</v>
      </c>
      <c r="AT670" s="89">
        <f t="shared" si="133"/>
        <v>2.8861111111109494</v>
      </c>
      <c r="AU670" s="89">
        <f t="shared" si="132"/>
        <v>7.8472222223354038E-2</v>
      </c>
      <c r="AV670" s="9"/>
      <c r="AW670" s="9"/>
      <c r="AX670" s="9"/>
      <c r="AY670" s="9"/>
      <c r="AZ670" s="62"/>
      <c r="BA670" s="62"/>
      <c r="BB670" s="62"/>
      <c r="BC670" s="62"/>
      <c r="BD670" s="62"/>
      <c r="BE670" s="62"/>
      <c r="BF670" s="62"/>
      <c r="BG670" s="62"/>
      <c r="BH670" s="62"/>
      <c r="BI670" s="62"/>
      <c r="BJ670" s="62"/>
      <c r="BK670" s="62"/>
      <c r="BL670" s="62"/>
      <c r="BM670" s="62"/>
      <c r="BN670" s="62"/>
      <c r="BO670" s="62"/>
      <c r="BP670" s="62"/>
      <c r="BQ670" s="62"/>
      <c r="BR670" s="62"/>
      <c r="BS670" s="62"/>
      <c r="BT670" s="62"/>
      <c r="BU670" s="62"/>
      <c r="BV670" s="62"/>
      <c r="BW670" s="62"/>
      <c r="BX670" s="62"/>
      <c r="BY670" s="62"/>
      <c r="BZ670" s="62"/>
      <c r="CA670" s="62"/>
      <c r="CB670" s="62"/>
      <c r="CC670" s="62"/>
      <c r="CD670" s="62"/>
      <c r="CE670" s="62"/>
      <c r="CF670" s="62"/>
      <c r="CG670" s="62"/>
      <c r="CH670" s="62"/>
      <c r="CI670" s="62"/>
      <c r="CJ670" s="62"/>
      <c r="CK670" s="62"/>
      <c r="CL670" s="62"/>
      <c r="CM670" s="62"/>
      <c r="CN670" s="62"/>
      <c r="CO670" s="62"/>
      <c r="CP670" s="62"/>
      <c r="CQ670" s="62"/>
      <c r="CR670" s="62"/>
      <c r="CS670" s="62"/>
      <c r="CT670" s="62"/>
      <c r="CU670" s="62"/>
      <c r="CV670" s="62"/>
      <c r="CW670" s="62"/>
      <c r="CX670" s="62"/>
      <c r="CY670" s="62"/>
    </row>
    <row r="671" spans="1:103" s="6" customFormat="1" x14ac:dyDescent="0.2">
      <c r="A671" s="62" t="s">
        <v>2075</v>
      </c>
      <c r="B671" s="285">
        <f t="shared" si="128"/>
        <v>12</v>
      </c>
      <c r="C671" s="285"/>
      <c r="D671" s="65">
        <v>40894.25277777778</v>
      </c>
      <c r="E671" s="65">
        <v>40895.375</v>
      </c>
      <c r="F671" s="62" t="s">
        <v>782</v>
      </c>
      <c r="G671" s="325" t="s">
        <v>783</v>
      </c>
      <c r="H671" s="62"/>
      <c r="I671" s="62"/>
      <c r="J671" s="62"/>
      <c r="K671" s="62">
        <v>50</v>
      </c>
      <c r="L671" s="62"/>
      <c r="M671" s="62"/>
      <c r="N671" s="234">
        <v>83.6</v>
      </c>
      <c r="O671" s="62"/>
      <c r="P671" s="317">
        <v>554</v>
      </c>
      <c r="Q671" s="67"/>
      <c r="R671" s="21">
        <v>40894.25277777778</v>
      </c>
      <c r="S671" s="21">
        <v>40895.375</v>
      </c>
      <c r="T671">
        <v>0.96779999999999999</v>
      </c>
      <c r="U671">
        <v>0.94</v>
      </c>
      <c r="V671" s="50">
        <f t="shared" si="134"/>
        <v>83.617919999999998</v>
      </c>
      <c r="W671" s="50"/>
      <c r="X671" s="21">
        <v>40894.177083333336</v>
      </c>
      <c r="Y671" s="21">
        <v>40895.466666666667</v>
      </c>
      <c r="Z671" s="319">
        <v>1.1079000000000001</v>
      </c>
      <c r="AA671" s="319">
        <v>0.94</v>
      </c>
      <c r="AB671" s="320">
        <f t="shared" si="123"/>
        <v>95.722560000000001</v>
      </c>
      <c r="AC671" s="62"/>
      <c r="AD671" s="61">
        <f t="shared" si="125"/>
        <v>12.122560000000007</v>
      </c>
      <c r="AE671" s="62"/>
      <c r="AF671" s="62"/>
      <c r="AG671" s="62"/>
      <c r="AH671" s="62"/>
      <c r="AI671" s="62"/>
      <c r="AJ671" s="62"/>
      <c r="AK671" s="62"/>
      <c r="AL671" s="62"/>
      <c r="AM671" s="62">
        <v>83.6</v>
      </c>
      <c r="AN671" s="9">
        <f t="shared" si="126"/>
        <v>83.617919999999998</v>
      </c>
      <c r="AO671" s="61">
        <f t="shared" si="135"/>
        <v>95.722560000000001</v>
      </c>
      <c r="AP671" s="9"/>
      <c r="AQ671" s="61">
        <f t="shared" si="136"/>
        <v>1.7920000000003711E-2</v>
      </c>
      <c r="AR671" s="61">
        <f t="shared" si="137"/>
        <v>12.104640000000003</v>
      </c>
      <c r="AS671" s="89">
        <f t="shared" si="127"/>
        <v>1.1222222222204437</v>
      </c>
      <c r="AT671" s="89">
        <f t="shared" si="133"/>
        <v>1.2895833333313931</v>
      </c>
      <c r="AU671" s="89">
        <f t="shared" si="132"/>
        <v>0.16736111111094942</v>
      </c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  <c r="BF671" s="62"/>
      <c r="BG671" s="62"/>
      <c r="BH671" s="62"/>
      <c r="BI671" s="62"/>
      <c r="BJ671" s="62"/>
      <c r="BK671" s="62"/>
      <c r="BL671" s="62"/>
      <c r="BM671" s="62"/>
      <c r="BN671" s="62"/>
      <c r="BO671" s="62"/>
      <c r="BP671" s="62"/>
      <c r="BQ671" s="62"/>
      <c r="BR671" s="62"/>
      <c r="BS671" s="62"/>
      <c r="BT671" s="62"/>
      <c r="BU671" s="62"/>
      <c r="BV671" s="62"/>
      <c r="BW671" s="62"/>
      <c r="BX671" s="62"/>
      <c r="BY671" s="62"/>
      <c r="BZ671" s="62"/>
      <c r="CA671" s="62"/>
      <c r="CB671" s="62"/>
      <c r="CC671" s="62"/>
      <c r="CD671" s="62"/>
      <c r="CE671" s="62"/>
      <c r="CF671" s="62"/>
      <c r="CG671" s="62"/>
      <c r="CH671" s="62"/>
      <c r="CI671" s="62"/>
      <c r="CJ671" s="62"/>
      <c r="CK671" s="62"/>
      <c r="CL671" s="62"/>
      <c r="CM671" s="62"/>
      <c r="CN671" s="62"/>
      <c r="CO671" s="62"/>
      <c r="CP671" s="62"/>
      <c r="CQ671" s="62"/>
      <c r="CR671" s="62"/>
      <c r="CS671" s="62"/>
      <c r="CT671" s="62"/>
      <c r="CU671" s="62"/>
      <c r="CV671" s="62"/>
      <c r="CW671" s="62"/>
      <c r="CX671" s="62"/>
      <c r="CY671" s="62"/>
    </row>
    <row r="672" spans="1:103" s="6" customFormat="1" x14ac:dyDescent="0.2">
      <c r="A672" s="62" t="s">
        <v>2075</v>
      </c>
      <c r="B672" s="285">
        <f t="shared" si="128"/>
        <v>12</v>
      </c>
      <c r="C672" s="285"/>
      <c r="D672" s="65">
        <v>40895.559027777781</v>
      </c>
      <c r="E672" s="65">
        <v>40897.707638888889</v>
      </c>
      <c r="F672" s="62" t="s">
        <v>784</v>
      </c>
      <c r="G672" s="325" t="s">
        <v>785</v>
      </c>
      <c r="H672" s="62"/>
      <c r="I672" s="62"/>
      <c r="J672" s="62"/>
      <c r="K672" s="62">
        <v>50</v>
      </c>
      <c r="L672" s="62"/>
      <c r="M672" s="62"/>
      <c r="N672" s="234">
        <v>132</v>
      </c>
      <c r="O672" s="62"/>
      <c r="P672" s="317">
        <v>261</v>
      </c>
      <c r="Q672" s="67"/>
      <c r="R672" s="21">
        <v>40895.559027777781</v>
      </c>
      <c r="S672" s="21">
        <v>40897.707638888889</v>
      </c>
      <c r="T672">
        <v>1.5276000000000001</v>
      </c>
      <c r="U672">
        <v>0.8155</v>
      </c>
      <c r="V672" s="50">
        <f t="shared" si="134"/>
        <v>131.98464000000001</v>
      </c>
      <c r="W672" s="50"/>
      <c r="X672" s="21">
        <v>40895.466666666667</v>
      </c>
      <c r="Y672" s="21">
        <v>40897.816666666666</v>
      </c>
      <c r="Z672" s="319">
        <v>1.6677999999999999</v>
      </c>
      <c r="AA672" s="319">
        <v>0.8155</v>
      </c>
      <c r="AB672" s="320">
        <f t="shared" si="123"/>
        <v>144.09791999999999</v>
      </c>
      <c r="AC672" s="62"/>
      <c r="AD672" s="61">
        <f t="shared" si="125"/>
        <v>12.097919999999988</v>
      </c>
      <c r="AE672" s="62"/>
      <c r="AF672" s="62"/>
      <c r="AG672" s="62"/>
      <c r="AH672" s="62"/>
      <c r="AI672" s="62"/>
      <c r="AJ672" s="62"/>
      <c r="AK672" s="62"/>
      <c r="AL672" s="62"/>
      <c r="AM672" s="62">
        <v>132</v>
      </c>
      <c r="AN672" s="9">
        <f t="shared" si="126"/>
        <v>131.98464000000001</v>
      </c>
      <c r="AO672" s="61">
        <f t="shared" si="135"/>
        <v>144.09791999999999</v>
      </c>
      <c r="AP672" s="9"/>
      <c r="AQ672" s="61">
        <f t="shared" si="136"/>
        <v>-1.535999999998694E-2</v>
      </c>
      <c r="AR672" s="61">
        <f t="shared" si="137"/>
        <v>12.113279999999975</v>
      </c>
      <c r="AS672" s="89">
        <f t="shared" si="127"/>
        <v>2.148611111108039</v>
      </c>
      <c r="AT672" s="89">
        <f t="shared" si="133"/>
        <v>2.3499999999985448</v>
      </c>
      <c r="AU672" s="89">
        <f t="shared" si="132"/>
        <v>0.20138888889050577</v>
      </c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  <c r="BF672" s="62"/>
      <c r="BG672" s="62"/>
      <c r="BH672" s="62"/>
      <c r="BI672" s="62"/>
      <c r="BJ672" s="62"/>
      <c r="BK672" s="62"/>
      <c r="BL672" s="62"/>
      <c r="BM672" s="62"/>
      <c r="BN672" s="62"/>
      <c r="BO672" s="62"/>
      <c r="BP672" s="62"/>
      <c r="BQ672" s="62"/>
      <c r="BR672" s="62"/>
      <c r="BS672" s="62"/>
      <c r="BT672" s="62"/>
      <c r="BU672" s="62"/>
      <c r="BV672" s="62"/>
      <c r="BW672" s="62"/>
      <c r="BX672" s="62"/>
      <c r="BY672" s="62"/>
      <c r="BZ672" s="62"/>
      <c r="CA672" s="62"/>
      <c r="CB672" s="62"/>
      <c r="CC672" s="62"/>
      <c r="CD672" s="62"/>
      <c r="CE672" s="62"/>
      <c r="CF672" s="62"/>
      <c r="CG672" s="62"/>
      <c r="CH672" s="62"/>
      <c r="CI672" s="62"/>
      <c r="CJ672" s="62"/>
      <c r="CK672" s="62"/>
      <c r="CL672" s="62"/>
      <c r="CM672" s="62"/>
      <c r="CN672" s="62"/>
      <c r="CO672" s="62"/>
      <c r="CP672" s="62"/>
      <c r="CQ672" s="62"/>
      <c r="CR672" s="62"/>
      <c r="CS672" s="62"/>
      <c r="CT672" s="62"/>
      <c r="CU672" s="62"/>
      <c r="CV672" s="62"/>
      <c r="CW672" s="62"/>
      <c r="CX672" s="62"/>
      <c r="CY672" s="62"/>
    </row>
    <row r="673" spans="1:103" s="6" customFormat="1" x14ac:dyDescent="0.2">
      <c r="A673" s="62" t="s">
        <v>2075</v>
      </c>
      <c r="B673" s="285">
        <f t="shared" si="128"/>
        <v>12</v>
      </c>
      <c r="C673" s="285"/>
      <c r="D673" s="65">
        <v>40897.926388888889</v>
      </c>
      <c r="E673" s="65">
        <v>40898.322222222225</v>
      </c>
      <c r="F673" s="62" t="s">
        <v>788</v>
      </c>
      <c r="G673" s="325" t="s">
        <v>789</v>
      </c>
      <c r="H673" s="62"/>
      <c r="I673" s="62"/>
      <c r="J673" s="62"/>
      <c r="K673" s="62">
        <v>50</v>
      </c>
      <c r="L673" s="62"/>
      <c r="M673" s="62"/>
      <c r="N673" s="234">
        <v>23.9</v>
      </c>
      <c r="O673" s="62"/>
      <c r="P673" s="317">
        <v>187</v>
      </c>
      <c r="Q673" s="67"/>
      <c r="R673" s="21">
        <v>40897.926388888889</v>
      </c>
      <c r="S673" s="21">
        <v>40898.322222222225</v>
      </c>
      <c r="T673">
        <v>0.27610000000000001</v>
      </c>
      <c r="U673">
        <v>0.75660000000000005</v>
      </c>
      <c r="V673" s="50">
        <f t="shared" si="134"/>
        <v>23.855040000000006</v>
      </c>
      <c r="W673" s="50"/>
      <c r="X673" s="21">
        <v>40897.816666666666</v>
      </c>
      <c r="Y673" s="21">
        <v>40898.47152777778</v>
      </c>
      <c r="Z673" s="319">
        <v>0.47160000000000002</v>
      </c>
      <c r="AA673" s="319">
        <v>0.94</v>
      </c>
      <c r="AB673" s="320">
        <f t="shared" si="123"/>
        <v>40.74624</v>
      </c>
      <c r="AC673" s="62"/>
      <c r="AD673" s="61">
        <f t="shared" si="125"/>
        <v>16.846240000000002</v>
      </c>
      <c r="AE673" s="62"/>
      <c r="AF673" s="62"/>
      <c r="AG673" s="62"/>
      <c r="AH673" s="62"/>
      <c r="AI673" s="62"/>
      <c r="AJ673" s="62"/>
      <c r="AK673" s="62"/>
      <c r="AL673" s="62"/>
      <c r="AM673" s="62">
        <v>23.9</v>
      </c>
      <c r="AN673" s="9">
        <f t="shared" si="126"/>
        <v>23.855040000000006</v>
      </c>
      <c r="AO673" s="61">
        <f t="shared" si="135"/>
        <v>40.74624</v>
      </c>
      <c r="AP673" s="9"/>
      <c r="AQ673" s="61">
        <f t="shared" si="136"/>
        <v>-4.4959999999992561E-2</v>
      </c>
      <c r="AR673" s="61">
        <f t="shared" si="137"/>
        <v>16.891199999999994</v>
      </c>
      <c r="AS673" s="89">
        <f t="shared" si="127"/>
        <v>0.39583333333575865</v>
      </c>
      <c r="AT673" s="89">
        <f t="shared" si="133"/>
        <v>0.65486111111385981</v>
      </c>
      <c r="AU673" s="89">
        <f t="shared" si="132"/>
        <v>0.25902777777810115</v>
      </c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  <c r="BF673" s="62"/>
      <c r="BG673" s="62"/>
      <c r="BH673" s="62"/>
      <c r="BI673" s="62"/>
      <c r="BJ673" s="62"/>
      <c r="BK673" s="62"/>
      <c r="BL673" s="62"/>
      <c r="BM673" s="62"/>
      <c r="BN673" s="62"/>
      <c r="BO673" s="62"/>
      <c r="BP673" s="62"/>
      <c r="BQ673" s="62"/>
      <c r="BR673" s="62"/>
      <c r="BS673" s="62"/>
      <c r="BT673" s="62"/>
      <c r="BU673" s="62"/>
      <c r="BV673" s="62"/>
      <c r="BW673" s="62"/>
      <c r="BX673" s="62"/>
      <c r="BY673" s="62"/>
      <c r="BZ673" s="62"/>
      <c r="CA673" s="62"/>
      <c r="CB673" s="62"/>
      <c r="CC673" s="62"/>
      <c r="CD673" s="62"/>
      <c r="CE673" s="62"/>
      <c r="CF673" s="62"/>
      <c r="CG673" s="62"/>
      <c r="CH673" s="62"/>
      <c r="CI673" s="62"/>
      <c r="CJ673" s="62"/>
      <c r="CK673" s="62"/>
      <c r="CL673" s="62"/>
      <c r="CM673" s="62"/>
      <c r="CN673" s="62"/>
      <c r="CO673" s="62"/>
      <c r="CP673" s="62"/>
      <c r="CQ673" s="62"/>
      <c r="CR673" s="62"/>
      <c r="CS673" s="62"/>
      <c r="CT673" s="62"/>
      <c r="CU673" s="62"/>
      <c r="CV673" s="62"/>
      <c r="CW673" s="62"/>
      <c r="CX673" s="62"/>
      <c r="CY673" s="62"/>
    </row>
    <row r="674" spans="1:103" s="6" customFormat="1" x14ac:dyDescent="0.2">
      <c r="A674" s="62" t="s">
        <v>2075</v>
      </c>
      <c r="B674" s="285">
        <f t="shared" si="128"/>
        <v>12</v>
      </c>
      <c r="C674" s="285"/>
      <c r="D674" s="65">
        <v>40898.621527777781</v>
      </c>
      <c r="E674" s="65">
        <v>40907.368750000001</v>
      </c>
      <c r="F674" s="62" t="s">
        <v>792</v>
      </c>
      <c r="G674" s="325" t="s">
        <v>793</v>
      </c>
      <c r="H674" s="62"/>
      <c r="I674" s="62"/>
      <c r="J674" s="62"/>
      <c r="K674" s="62">
        <v>50</v>
      </c>
      <c r="L674" s="62"/>
      <c r="M674" s="62"/>
      <c r="N674" s="234">
        <v>388</v>
      </c>
      <c r="O674" s="62"/>
      <c r="P674" s="317">
        <v>159</v>
      </c>
      <c r="Q674" s="67"/>
      <c r="R674" s="21">
        <v>40898.621527777781</v>
      </c>
      <c r="S674" s="21">
        <v>40907.368750000001</v>
      </c>
      <c r="T674">
        <v>4.4894999999999996</v>
      </c>
      <c r="U674">
        <v>4.0697999999999999</v>
      </c>
      <c r="V674" s="50">
        <f t="shared" si="134"/>
        <v>387.89280000000002</v>
      </c>
      <c r="W674" s="50"/>
      <c r="X674" s="21">
        <v>40898.47152777778</v>
      </c>
      <c r="Y674" s="21">
        <v>40907.384027777778</v>
      </c>
      <c r="Z674" s="319">
        <v>4.702</v>
      </c>
      <c r="AA674" s="319">
        <v>6.4352</v>
      </c>
      <c r="AB674" s="320">
        <f t="shared" si="123"/>
        <v>406.25280000000004</v>
      </c>
      <c r="AC674" s="62"/>
      <c r="AD674" s="61">
        <f t="shared" si="125"/>
        <v>18.252800000000036</v>
      </c>
      <c r="AE674" s="62"/>
      <c r="AF674" s="62"/>
      <c r="AG674" s="62"/>
      <c r="AH674" s="62"/>
      <c r="AI674" s="62"/>
      <c r="AJ674" s="62"/>
      <c r="AK674" s="62"/>
      <c r="AL674" s="62"/>
      <c r="AM674" s="62">
        <v>388</v>
      </c>
      <c r="AN674" s="9">
        <f t="shared" si="126"/>
        <v>387.89280000000002</v>
      </c>
      <c r="AO674" s="61">
        <f t="shared" si="135"/>
        <v>406.25280000000004</v>
      </c>
      <c r="AP674" s="9"/>
      <c r="AQ674" s="61">
        <f t="shared" si="136"/>
        <v>-0.10719999999997754</v>
      </c>
      <c r="AR674" s="61">
        <f t="shared" si="137"/>
        <v>18.360000000000014</v>
      </c>
      <c r="AS674" s="89">
        <f t="shared" si="127"/>
        <v>8.7472222222204437</v>
      </c>
      <c r="AT674" s="89">
        <f t="shared" si="133"/>
        <v>8.9124999999985448</v>
      </c>
      <c r="AU674" s="89">
        <f t="shared" si="132"/>
        <v>0.16527777777810115</v>
      </c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  <c r="BF674" s="62"/>
      <c r="BG674" s="62"/>
      <c r="BH674" s="62"/>
      <c r="BI674" s="62"/>
      <c r="BJ674" s="62"/>
      <c r="BK674" s="62"/>
      <c r="BL674" s="62"/>
      <c r="BM674" s="62"/>
      <c r="BN674" s="62"/>
      <c r="BO674" s="62"/>
      <c r="BP674" s="62"/>
      <c r="BQ674" s="62"/>
      <c r="BR674" s="62"/>
      <c r="BS674" s="62"/>
      <c r="BT674" s="62"/>
      <c r="BU674" s="62"/>
      <c r="BV674" s="62"/>
      <c r="BW674" s="62"/>
      <c r="BX674" s="62"/>
      <c r="BY674" s="62"/>
      <c r="BZ674" s="62"/>
      <c r="CA674" s="62"/>
      <c r="CB674" s="62"/>
      <c r="CC674" s="62"/>
      <c r="CD674" s="62"/>
      <c r="CE674" s="62"/>
      <c r="CF674" s="62"/>
      <c r="CG674" s="62"/>
      <c r="CH674" s="62"/>
      <c r="CI674" s="62"/>
      <c r="CJ674" s="62"/>
      <c r="CK674" s="62"/>
      <c r="CL674" s="62"/>
      <c r="CM674" s="62"/>
      <c r="CN674" s="62"/>
      <c r="CO674" s="62"/>
      <c r="CP674" s="62"/>
      <c r="CQ674" s="62"/>
      <c r="CR674" s="62"/>
      <c r="CS674" s="62"/>
      <c r="CT674" s="62"/>
      <c r="CU674" s="62"/>
      <c r="CV674" s="62"/>
      <c r="CW674" s="62"/>
      <c r="CX674" s="62"/>
      <c r="CY674" s="62"/>
    </row>
    <row r="675" spans="1:103" s="6" customFormat="1" x14ac:dyDescent="0.2">
      <c r="A675" s="62" t="s">
        <v>2075</v>
      </c>
      <c r="B675" s="285">
        <f t="shared" si="128"/>
        <v>12</v>
      </c>
      <c r="C675" s="285"/>
      <c r="D675" s="65">
        <v>40907.4</v>
      </c>
      <c r="E675" s="65">
        <v>40907.50277777778</v>
      </c>
      <c r="F675" s="62" t="s">
        <v>794</v>
      </c>
      <c r="G675" s="325" t="s">
        <v>795</v>
      </c>
      <c r="H675" s="62"/>
      <c r="I675" s="62"/>
      <c r="J675" s="62"/>
      <c r="K675" s="62">
        <v>50</v>
      </c>
      <c r="L675" s="62"/>
      <c r="M675" s="62"/>
      <c r="N675" s="234">
        <v>118</v>
      </c>
      <c r="O675" s="62"/>
      <c r="P675" s="317">
        <v>354</v>
      </c>
      <c r="Q675" s="67"/>
      <c r="R675" s="21">
        <v>40907.4</v>
      </c>
      <c r="S675" s="21">
        <v>40907.50277777778</v>
      </c>
      <c r="T675">
        <v>1.3657999999999999</v>
      </c>
      <c r="U675">
        <v>21.920400000000001</v>
      </c>
      <c r="V675" s="50">
        <f t="shared" si="134"/>
        <v>118.00511999999998</v>
      </c>
      <c r="W675" s="50"/>
      <c r="X675" s="21">
        <v>40907.384027777778</v>
      </c>
      <c r="Y675" s="21">
        <v>40907.506944444445</v>
      </c>
      <c r="Z675" s="319">
        <v>1.6544000000000001</v>
      </c>
      <c r="AA675" s="319">
        <v>22.417000000000002</v>
      </c>
      <c r="AB675" s="320">
        <f t="shared" si="123"/>
        <v>142.94015999999999</v>
      </c>
      <c r="AC675" s="62"/>
      <c r="AD675" s="61">
        <f t="shared" si="125"/>
        <v>24.940159999999992</v>
      </c>
      <c r="AE675" s="62"/>
      <c r="AF675" s="62"/>
      <c r="AG675" s="62"/>
      <c r="AH675" s="62"/>
      <c r="AI675" s="62"/>
      <c r="AJ675" s="62"/>
      <c r="AK675" s="62"/>
      <c r="AL675" s="62"/>
      <c r="AM675" s="62">
        <v>118</v>
      </c>
      <c r="AN675" s="9">
        <f t="shared" si="126"/>
        <v>118.00511999999998</v>
      </c>
      <c r="AO675" s="61">
        <f t="shared" si="135"/>
        <v>142.94015999999999</v>
      </c>
      <c r="AP675" s="9"/>
      <c r="AQ675" s="61">
        <f t="shared" si="136"/>
        <v>5.1199999999766987E-3</v>
      </c>
      <c r="AR675" s="61">
        <f t="shared" si="137"/>
        <v>24.935040000000015</v>
      </c>
      <c r="AS675" s="89">
        <f t="shared" si="127"/>
        <v>0.10277777777810115</v>
      </c>
      <c r="AT675" s="89">
        <f t="shared" si="133"/>
        <v>0.12291666666715173</v>
      </c>
      <c r="AU675" s="89">
        <f t="shared" si="132"/>
        <v>2.0138888889050577E-2</v>
      </c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  <c r="BF675" s="62"/>
      <c r="BG675" s="62"/>
      <c r="BH675" s="62"/>
      <c r="BI675" s="62"/>
      <c r="BJ675" s="62"/>
      <c r="BK675" s="62"/>
      <c r="BL675" s="62"/>
      <c r="BM675" s="62"/>
      <c r="BN675" s="62"/>
      <c r="BO675" s="62"/>
      <c r="BP675" s="62"/>
      <c r="BQ675" s="62"/>
      <c r="BR675" s="62"/>
      <c r="BS675" s="62"/>
      <c r="BT675" s="62"/>
      <c r="BU675" s="62"/>
      <c r="BV675" s="62"/>
      <c r="BW675" s="62"/>
      <c r="BX675" s="62"/>
      <c r="BY675" s="62"/>
      <c r="BZ675" s="62"/>
      <c r="CA675" s="62"/>
      <c r="CB675" s="62"/>
      <c r="CC675" s="62"/>
      <c r="CD675" s="62"/>
      <c r="CE675" s="62"/>
      <c r="CF675" s="62"/>
      <c r="CG675" s="62"/>
      <c r="CH675" s="62"/>
      <c r="CI675" s="62"/>
      <c r="CJ675" s="62"/>
      <c r="CK675" s="62"/>
      <c r="CL675" s="62"/>
      <c r="CM675" s="62"/>
      <c r="CN675" s="62"/>
      <c r="CO675" s="62"/>
      <c r="CP675" s="62"/>
      <c r="CQ675" s="62"/>
      <c r="CR675" s="62"/>
      <c r="CS675" s="62"/>
      <c r="CT675" s="62"/>
      <c r="CU675" s="62"/>
      <c r="CV675" s="62"/>
      <c r="CW675" s="62"/>
      <c r="CX675" s="62"/>
      <c r="CY675" s="62"/>
    </row>
    <row r="676" spans="1:103" s="6" customFormat="1" x14ac:dyDescent="0.2">
      <c r="A676" s="62" t="s">
        <v>2075</v>
      </c>
      <c r="B676" s="285">
        <f t="shared" si="128"/>
        <v>12</v>
      </c>
      <c r="C676" s="285"/>
      <c r="D676" s="65">
        <v>40907.511805555558</v>
      </c>
      <c r="E676" s="65">
        <v>40909.0625</v>
      </c>
      <c r="F676" s="62" t="s">
        <v>796</v>
      </c>
      <c r="G676" s="325" t="s">
        <v>797</v>
      </c>
      <c r="H676" s="62"/>
      <c r="I676" s="62"/>
      <c r="J676" s="62"/>
      <c r="K676" s="62">
        <v>50</v>
      </c>
      <c r="L676" s="62"/>
      <c r="M676" s="62"/>
      <c r="N676" s="234">
        <v>929</v>
      </c>
      <c r="O676" s="62"/>
      <c r="P676" s="317">
        <v>63.6</v>
      </c>
      <c r="Q676" s="67"/>
      <c r="R676" s="21">
        <v>40907.511805555558</v>
      </c>
      <c r="S676" s="21">
        <v>40909.0625</v>
      </c>
      <c r="T676">
        <v>10.752599999999999</v>
      </c>
      <c r="U676">
        <v>35</v>
      </c>
      <c r="V676" s="50">
        <f t="shared" si="134"/>
        <v>929.02463999999998</v>
      </c>
      <c r="W676" s="50"/>
      <c r="X676" s="21">
        <v>40907.506944444445</v>
      </c>
      <c r="Y676" s="21">
        <v>40909.13958333333</v>
      </c>
      <c r="Z676" s="319">
        <v>11.014799999999999</v>
      </c>
      <c r="AA676" s="319">
        <v>35</v>
      </c>
      <c r="AB676" s="320">
        <f t="shared" si="123"/>
        <v>951.67872</v>
      </c>
      <c r="AC676" s="62"/>
      <c r="AD676" s="61">
        <f t="shared" si="125"/>
        <v>22.678719999999998</v>
      </c>
      <c r="AE676" s="62"/>
      <c r="AF676" s="62"/>
      <c r="AG676" s="62"/>
      <c r="AH676" s="62"/>
      <c r="AI676" s="62"/>
      <c r="AJ676" s="62"/>
      <c r="AK676" s="62"/>
      <c r="AL676" s="62"/>
      <c r="AM676" s="62">
        <v>929</v>
      </c>
      <c r="AN676" s="9">
        <f t="shared" si="126"/>
        <v>929.02463999999998</v>
      </c>
      <c r="AO676" s="61">
        <f t="shared" si="135"/>
        <v>951.67872</v>
      </c>
      <c r="AP676" s="9"/>
      <c r="AQ676" s="61">
        <f t="shared" si="136"/>
        <v>2.4639999999976681E-2</v>
      </c>
      <c r="AR676" s="61">
        <f t="shared" si="137"/>
        <v>22.654080000000022</v>
      </c>
      <c r="AS676" s="89">
        <f t="shared" si="127"/>
        <v>1.5506944444423425</v>
      </c>
      <c r="AT676" s="89">
        <f t="shared" si="133"/>
        <v>1.632638888884685</v>
      </c>
      <c r="AU676" s="89">
        <f t="shared" si="132"/>
        <v>8.1944444442342501E-2</v>
      </c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  <c r="BF676" s="62"/>
      <c r="BG676" s="62"/>
      <c r="BH676" s="62"/>
      <c r="BI676" s="62"/>
      <c r="BJ676" s="62"/>
      <c r="BK676" s="62"/>
      <c r="BL676" s="62"/>
      <c r="BM676" s="62"/>
      <c r="BN676" s="62"/>
      <c r="BO676" s="62"/>
      <c r="BP676" s="62"/>
      <c r="BQ676" s="62"/>
      <c r="BR676" s="62"/>
      <c r="BS676" s="62"/>
      <c r="BT676" s="62"/>
      <c r="BU676" s="62"/>
      <c r="BV676" s="62"/>
      <c r="BW676" s="62"/>
      <c r="BX676" s="62"/>
      <c r="BY676" s="62"/>
      <c r="BZ676" s="62"/>
      <c r="CA676" s="62"/>
      <c r="CB676" s="62"/>
      <c r="CC676" s="62"/>
      <c r="CD676" s="62"/>
      <c r="CE676" s="62"/>
      <c r="CF676" s="62"/>
      <c r="CG676" s="62"/>
      <c r="CH676" s="62"/>
      <c r="CI676" s="62"/>
      <c r="CJ676" s="62"/>
      <c r="CK676" s="62"/>
      <c r="CL676" s="62"/>
      <c r="CM676" s="62"/>
      <c r="CN676" s="62"/>
      <c r="CO676" s="62"/>
      <c r="CP676" s="62"/>
      <c r="CQ676" s="62"/>
      <c r="CR676" s="62"/>
      <c r="CS676" s="62"/>
      <c r="CT676" s="62"/>
      <c r="CU676" s="62"/>
      <c r="CV676" s="62"/>
      <c r="CW676" s="62"/>
      <c r="CX676" s="62"/>
      <c r="CY676" s="62"/>
    </row>
    <row r="677" spans="1:103" s="6" customFormat="1" x14ac:dyDescent="0.2">
      <c r="A677" s="62" t="s">
        <v>2075</v>
      </c>
      <c r="B677" s="285">
        <f t="shared" si="128"/>
        <v>1</v>
      </c>
      <c r="C677" s="285"/>
      <c r="D677" s="65">
        <v>40909.216666666667</v>
      </c>
      <c r="E677" s="65">
        <v>40909.379861111112</v>
      </c>
      <c r="F677" s="62" t="s">
        <v>798</v>
      </c>
      <c r="G677" s="325" t="s">
        <v>799</v>
      </c>
      <c r="H677" s="62"/>
      <c r="I677" s="62"/>
      <c r="J677" s="62"/>
      <c r="K677" s="62">
        <v>50</v>
      </c>
      <c r="L677" s="62"/>
      <c r="M677" s="62"/>
      <c r="N677" s="234">
        <v>52.1</v>
      </c>
      <c r="O677" s="62"/>
      <c r="P677" s="317">
        <v>420</v>
      </c>
      <c r="Q677" s="67"/>
      <c r="R677" s="21">
        <v>40909.216666666667</v>
      </c>
      <c r="S677" s="21">
        <v>40909.379861111112</v>
      </c>
      <c r="T677">
        <v>0.60319999999999996</v>
      </c>
      <c r="U677">
        <v>9.5</v>
      </c>
      <c r="V677" s="50">
        <f t="shared" si="134"/>
        <v>52.116479999999996</v>
      </c>
      <c r="W677" s="50"/>
      <c r="X677" s="21">
        <v>40909.13958333333</v>
      </c>
      <c r="Y677" s="21">
        <v>40909.392361111109</v>
      </c>
      <c r="Z677" s="319">
        <v>0.82140000000000002</v>
      </c>
      <c r="AA677" s="319">
        <v>9.5</v>
      </c>
      <c r="AB677" s="320">
        <f t="shared" si="123"/>
        <v>70.968959999999996</v>
      </c>
      <c r="AC677" s="62"/>
      <c r="AD677" s="61">
        <f t="shared" si="125"/>
        <v>18.868959999999994</v>
      </c>
      <c r="AE677" s="62"/>
      <c r="AF677" s="62"/>
      <c r="AG677" s="62"/>
      <c r="AH677" s="62"/>
      <c r="AI677" s="62"/>
      <c r="AJ677" s="62"/>
      <c r="AK677" s="62"/>
      <c r="AL677" s="62"/>
      <c r="AM677" s="62">
        <v>52.1</v>
      </c>
      <c r="AN677" s="9">
        <f t="shared" si="126"/>
        <v>52.116479999999996</v>
      </c>
      <c r="AO677" s="61">
        <f t="shared" si="135"/>
        <v>70.968959999999996</v>
      </c>
      <c r="AP677" s="9"/>
      <c r="AQ677" s="61">
        <f t="shared" si="136"/>
        <v>1.6479999999994277E-2</v>
      </c>
      <c r="AR677" s="61">
        <f t="shared" si="137"/>
        <v>18.85248</v>
      </c>
      <c r="AS677" s="89">
        <f t="shared" si="127"/>
        <v>0.16319444444525288</v>
      </c>
      <c r="AT677" s="89">
        <f t="shared" si="133"/>
        <v>0.25277777777955635</v>
      </c>
      <c r="AU677" s="89">
        <f t="shared" si="132"/>
        <v>8.9583333334303461E-2</v>
      </c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  <c r="BF677" s="62"/>
      <c r="BG677" s="62"/>
      <c r="BH677" s="62"/>
      <c r="BI677" s="62"/>
      <c r="BJ677" s="62"/>
      <c r="BK677" s="62"/>
      <c r="BL677" s="62"/>
      <c r="BM677" s="62"/>
      <c r="BN677" s="62"/>
      <c r="BO677" s="62"/>
      <c r="BP677" s="62"/>
      <c r="BQ677" s="62"/>
      <c r="BR677" s="62"/>
      <c r="BS677" s="62"/>
      <c r="BT677" s="62"/>
      <c r="BU677" s="62"/>
      <c r="BV677" s="62"/>
      <c r="BW677" s="62"/>
      <c r="BX677" s="62"/>
      <c r="BY677" s="62"/>
      <c r="BZ677" s="62"/>
      <c r="CA677" s="62"/>
      <c r="CB677" s="62"/>
      <c r="CC677" s="62"/>
      <c r="CD677" s="62"/>
      <c r="CE677" s="62"/>
      <c r="CF677" s="62"/>
      <c r="CG677" s="62"/>
      <c r="CH677" s="62"/>
      <c r="CI677" s="62"/>
      <c r="CJ677" s="62"/>
      <c r="CK677" s="62"/>
      <c r="CL677" s="62"/>
      <c r="CM677" s="62"/>
      <c r="CN677" s="62"/>
      <c r="CO677" s="62"/>
      <c r="CP677" s="62"/>
      <c r="CQ677" s="62"/>
      <c r="CR677" s="62"/>
      <c r="CS677" s="62"/>
      <c r="CT677" s="62"/>
      <c r="CU677" s="62"/>
      <c r="CV677" s="62"/>
      <c r="CW677" s="62"/>
      <c r="CX677" s="62"/>
      <c r="CY677" s="62"/>
    </row>
    <row r="678" spans="1:103" s="6" customFormat="1" x14ac:dyDescent="0.2">
      <c r="A678" s="62" t="s">
        <v>2075</v>
      </c>
      <c r="B678" s="285">
        <f t="shared" si="128"/>
        <v>1</v>
      </c>
      <c r="C678" s="285"/>
      <c r="D678" s="65">
        <v>40909.405555555553</v>
      </c>
      <c r="E678" s="65">
        <v>40909.745833333334</v>
      </c>
      <c r="F678" s="62" t="s">
        <v>800</v>
      </c>
      <c r="G678" s="325" t="s">
        <v>801</v>
      </c>
      <c r="H678" s="62"/>
      <c r="I678" s="62"/>
      <c r="J678" s="62"/>
      <c r="K678" s="62">
        <v>50</v>
      </c>
      <c r="L678" s="62"/>
      <c r="M678" s="62"/>
      <c r="N678" s="234">
        <v>123</v>
      </c>
      <c r="O678" s="62"/>
      <c r="P678" s="317">
        <v>199</v>
      </c>
      <c r="Q678" s="67"/>
      <c r="R678" s="21">
        <v>40909.405555555553</v>
      </c>
      <c r="S678" s="21">
        <v>40909.745833333334</v>
      </c>
      <c r="T678">
        <v>1.4265000000000001</v>
      </c>
      <c r="U678">
        <v>7.7828999999999997</v>
      </c>
      <c r="V678" s="50">
        <f t="shared" si="134"/>
        <v>123.2496</v>
      </c>
      <c r="W678" s="50"/>
      <c r="X678" s="21">
        <v>40909.392361111109</v>
      </c>
      <c r="Y678" s="21">
        <v>40909.852083333331</v>
      </c>
      <c r="Z678" s="319">
        <v>1.7604</v>
      </c>
      <c r="AA678" s="319">
        <v>8.0633999999999997</v>
      </c>
      <c r="AB678" s="320">
        <f t="shared" si="123"/>
        <v>152.09855999999999</v>
      </c>
      <c r="AC678" s="62"/>
      <c r="AD678" s="61">
        <f t="shared" si="125"/>
        <v>29.098559999999992</v>
      </c>
      <c r="AE678" s="62"/>
      <c r="AF678" s="62"/>
      <c r="AG678" s="62"/>
      <c r="AH678" s="62"/>
      <c r="AI678" s="62"/>
      <c r="AJ678" s="62"/>
      <c r="AK678" s="62"/>
      <c r="AL678" s="62"/>
      <c r="AM678" s="62">
        <v>123</v>
      </c>
      <c r="AN678" s="9">
        <f t="shared" si="126"/>
        <v>123.2496</v>
      </c>
      <c r="AO678" s="61">
        <f t="shared" si="135"/>
        <v>152.09855999999999</v>
      </c>
      <c r="AP678" s="9"/>
      <c r="AQ678" s="61">
        <f t="shared" si="136"/>
        <v>0.24960000000000093</v>
      </c>
      <c r="AR678" s="61">
        <f t="shared" si="137"/>
        <v>28.848959999999991</v>
      </c>
      <c r="AS678" s="89">
        <f t="shared" si="127"/>
        <v>0.34027777778101154</v>
      </c>
      <c r="AT678" s="89">
        <f t="shared" si="133"/>
        <v>0.45972222222189885</v>
      </c>
      <c r="AU678" s="89">
        <f t="shared" si="132"/>
        <v>0.11944444444088731</v>
      </c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  <c r="BF678" s="62"/>
      <c r="BG678" s="62"/>
      <c r="BH678" s="62"/>
      <c r="BI678" s="62"/>
      <c r="BJ678" s="62"/>
      <c r="BK678" s="62"/>
      <c r="BL678" s="62"/>
      <c r="BM678" s="62"/>
      <c r="BN678" s="62"/>
      <c r="BO678" s="62"/>
      <c r="BP678" s="62"/>
      <c r="BQ678" s="62"/>
      <c r="BR678" s="62"/>
      <c r="BS678" s="62"/>
      <c r="BT678" s="62"/>
      <c r="BU678" s="62"/>
      <c r="BV678" s="62"/>
      <c r="BW678" s="62"/>
      <c r="BX678" s="62"/>
      <c r="BY678" s="62"/>
      <c r="BZ678" s="62"/>
      <c r="CA678" s="62"/>
      <c r="CB678" s="62"/>
      <c r="CC678" s="62"/>
      <c r="CD678" s="62"/>
      <c r="CE678" s="62"/>
      <c r="CF678" s="62"/>
      <c r="CG678" s="62"/>
      <c r="CH678" s="62"/>
      <c r="CI678" s="62"/>
      <c r="CJ678" s="62"/>
      <c r="CK678" s="62"/>
      <c r="CL678" s="62"/>
      <c r="CM678" s="62"/>
      <c r="CN678" s="62"/>
      <c r="CO678" s="62"/>
      <c r="CP678" s="62"/>
      <c r="CQ678" s="62"/>
      <c r="CR678" s="62"/>
      <c r="CS678" s="62"/>
      <c r="CT678" s="62"/>
      <c r="CU678" s="62"/>
      <c r="CV678" s="62"/>
      <c r="CW678" s="62"/>
      <c r="CX678" s="62"/>
      <c r="CY678" s="62"/>
    </row>
    <row r="679" spans="1:103" s="6" customFormat="1" x14ac:dyDescent="0.2">
      <c r="A679" s="62" t="s">
        <v>2075</v>
      </c>
      <c r="B679" s="285">
        <f t="shared" si="128"/>
        <v>1</v>
      </c>
      <c r="C679" s="285"/>
      <c r="D679" s="65">
        <v>40909.959027777775</v>
      </c>
      <c r="E679" s="65">
        <v>40919.911805555559</v>
      </c>
      <c r="F679" s="62" t="s">
        <v>802</v>
      </c>
      <c r="G679" s="325" t="s">
        <v>803</v>
      </c>
      <c r="H679" s="62"/>
      <c r="I679" s="62"/>
      <c r="J679" s="62"/>
      <c r="K679" s="62">
        <v>50</v>
      </c>
      <c r="L679" s="62"/>
      <c r="M679" s="62"/>
      <c r="N679" s="234">
        <v>609</v>
      </c>
      <c r="O679" s="62"/>
      <c r="P679" s="317">
        <v>104</v>
      </c>
      <c r="Q679" s="67"/>
      <c r="R679" s="21">
        <v>40909.959027777775</v>
      </c>
      <c r="S679" s="21">
        <v>40919.911805555559</v>
      </c>
      <c r="T679">
        <v>7.0462999999999996</v>
      </c>
      <c r="U679">
        <v>1.7645</v>
      </c>
      <c r="V679" s="50">
        <f t="shared" si="134"/>
        <v>608.80031999999994</v>
      </c>
      <c r="W679" s="50"/>
      <c r="X679" s="21">
        <v>40909.852083333331</v>
      </c>
      <c r="Y679" s="21">
        <v>40919.977777777778</v>
      </c>
      <c r="Z679" s="319">
        <v>7.2743000000000002</v>
      </c>
      <c r="AA679" s="319">
        <v>1.9438</v>
      </c>
      <c r="AB679" s="320">
        <f t="shared" si="123"/>
        <v>628.49952000000008</v>
      </c>
      <c r="AC679" s="62"/>
      <c r="AD679" s="61">
        <f t="shared" si="125"/>
        <v>19.499520000000075</v>
      </c>
      <c r="AE679" s="62"/>
      <c r="AF679" s="62"/>
      <c r="AG679" s="62"/>
      <c r="AH679" s="62"/>
      <c r="AI679" s="62"/>
      <c r="AJ679" s="62"/>
      <c r="AK679" s="62"/>
      <c r="AL679" s="62"/>
      <c r="AM679" s="62">
        <v>609</v>
      </c>
      <c r="AN679" s="9">
        <f t="shared" si="126"/>
        <v>608.80031999999994</v>
      </c>
      <c r="AO679" s="61">
        <f t="shared" si="135"/>
        <v>628.49952000000008</v>
      </c>
      <c r="AP679" s="9"/>
      <c r="AQ679" s="61">
        <f t="shared" si="136"/>
        <v>-0.19968000000005759</v>
      </c>
      <c r="AR679" s="61">
        <f t="shared" si="137"/>
        <v>19.699200000000133</v>
      </c>
      <c r="AS679" s="89">
        <f t="shared" si="127"/>
        <v>9.9527777777839219</v>
      </c>
      <c r="AT679" s="89">
        <f t="shared" si="133"/>
        <v>10.125694444446708</v>
      </c>
      <c r="AU679" s="89">
        <f t="shared" si="132"/>
        <v>0.17291666666278616</v>
      </c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  <c r="BF679" s="62"/>
      <c r="BG679" s="62"/>
      <c r="BH679" s="62"/>
      <c r="BI679" s="62"/>
      <c r="BJ679" s="62"/>
      <c r="BK679" s="62"/>
      <c r="BL679" s="62"/>
      <c r="BM679" s="62"/>
      <c r="BN679" s="62"/>
      <c r="BO679" s="62"/>
      <c r="BP679" s="62"/>
      <c r="BQ679" s="62"/>
      <c r="BR679" s="62"/>
      <c r="BS679" s="62"/>
      <c r="BT679" s="62"/>
      <c r="BU679" s="62"/>
      <c r="BV679" s="62"/>
      <c r="BW679" s="62"/>
      <c r="BX679" s="62"/>
      <c r="BY679" s="62"/>
      <c r="BZ679" s="62"/>
      <c r="CA679" s="62"/>
      <c r="CB679" s="62"/>
      <c r="CC679" s="62"/>
      <c r="CD679" s="62"/>
      <c r="CE679" s="62"/>
      <c r="CF679" s="62"/>
      <c r="CG679" s="62"/>
      <c r="CH679" s="62"/>
      <c r="CI679" s="62"/>
      <c r="CJ679" s="62"/>
      <c r="CK679" s="62"/>
      <c r="CL679" s="62"/>
      <c r="CM679" s="62"/>
      <c r="CN679" s="62"/>
      <c r="CO679" s="62"/>
      <c r="CP679" s="62"/>
      <c r="CQ679" s="62"/>
      <c r="CR679" s="62"/>
      <c r="CS679" s="62"/>
      <c r="CT679" s="62"/>
      <c r="CU679" s="62"/>
      <c r="CV679" s="62"/>
      <c r="CW679" s="62"/>
      <c r="CX679" s="62"/>
      <c r="CY679" s="62"/>
    </row>
    <row r="680" spans="1:103" s="6" customFormat="1" x14ac:dyDescent="0.2">
      <c r="A680" s="62" t="s">
        <v>2075</v>
      </c>
      <c r="B680" s="285">
        <f t="shared" si="128"/>
        <v>1</v>
      </c>
      <c r="C680" s="285"/>
      <c r="D680" s="65">
        <v>40920.043749999997</v>
      </c>
      <c r="E680" s="65">
        <v>40920.44027777778</v>
      </c>
      <c r="F680" s="62" t="s">
        <v>804</v>
      </c>
      <c r="G680" s="325" t="s">
        <v>805</v>
      </c>
      <c r="H680" s="62"/>
      <c r="I680" s="62"/>
      <c r="J680" s="62"/>
      <c r="K680" s="62">
        <v>50</v>
      </c>
      <c r="L680" s="62"/>
      <c r="M680" s="62"/>
      <c r="N680" s="234">
        <v>18.5</v>
      </c>
      <c r="O680" s="62"/>
      <c r="P680" s="317">
        <v>46.6</v>
      </c>
      <c r="Q680" s="67"/>
      <c r="R680" s="21">
        <v>40920.043749999997</v>
      </c>
      <c r="S680" s="21">
        <v>40920.44027777778</v>
      </c>
      <c r="T680">
        <v>0.21410000000000001</v>
      </c>
      <c r="U680">
        <v>0.54679999999999995</v>
      </c>
      <c r="V680" s="50">
        <f t="shared" si="134"/>
        <v>18.498239999999999</v>
      </c>
      <c r="W680" s="50"/>
      <c r="X680" s="21">
        <v>40919.977777777778</v>
      </c>
      <c r="Y680" s="21">
        <v>40920.493055555555</v>
      </c>
      <c r="Z680" s="319">
        <v>0.28000000000000003</v>
      </c>
      <c r="AA680" s="319">
        <v>0.54679999999999995</v>
      </c>
      <c r="AB680" s="320">
        <f t="shared" si="123"/>
        <v>24.192</v>
      </c>
      <c r="AC680" s="62"/>
      <c r="AD680" s="61">
        <f t="shared" si="125"/>
        <v>5.6920000000000002</v>
      </c>
      <c r="AE680" s="62"/>
      <c r="AF680" s="62"/>
      <c r="AG680" s="62"/>
      <c r="AH680" s="62"/>
      <c r="AI680" s="62"/>
      <c r="AJ680" s="62"/>
      <c r="AK680" s="62"/>
      <c r="AL680" s="62"/>
      <c r="AM680" s="62">
        <v>18.5</v>
      </c>
      <c r="AN680" s="9">
        <f t="shared" si="126"/>
        <v>18.498239999999999</v>
      </c>
      <c r="AO680" s="61">
        <f t="shared" si="135"/>
        <v>24.192</v>
      </c>
      <c r="AP680" s="9"/>
      <c r="AQ680" s="61">
        <f t="shared" si="136"/>
        <v>-1.760000000000872E-3</v>
      </c>
      <c r="AR680" s="61">
        <f t="shared" si="137"/>
        <v>5.693760000000001</v>
      </c>
      <c r="AS680" s="89">
        <f t="shared" si="127"/>
        <v>0.39652777778246673</v>
      </c>
      <c r="AT680" s="89">
        <f t="shared" si="133"/>
        <v>0.51527777777664596</v>
      </c>
      <c r="AU680" s="89">
        <f t="shared" si="132"/>
        <v>0.11874999999417923</v>
      </c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  <c r="BF680" s="62"/>
      <c r="BG680" s="62"/>
      <c r="BH680" s="62"/>
      <c r="BI680" s="62"/>
      <c r="BJ680" s="62"/>
      <c r="BK680" s="62"/>
      <c r="BL680" s="62"/>
      <c r="BM680" s="62"/>
      <c r="BN680" s="62"/>
      <c r="BO680" s="62"/>
      <c r="BP680" s="62"/>
      <c r="BQ680" s="62"/>
      <c r="BR680" s="62"/>
      <c r="BS680" s="62"/>
      <c r="BT680" s="62"/>
      <c r="BU680" s="62"/>
      <c r="BV680" s="62"/>
      <c r="BW680" s="62"/>
      <c r="BX680" s="62"/>
      <c r="BY680" s="62"/>
      <c r="BZ680" s="62"/>
      <c r="CA680" s="62"/>
      <c r="CB680" s="62"/>
      <c r="CC680" s="62"/>
      <c r="CD680" s="62"/>
      <c r="CE680" s="62"/>
      <c r="CF680" s="62"/>
      <c r="CG680" s="62"/>
      <c r="CH680" s="62"/>
      <c r="CI680" s="62"/>
      <c r="CJ680" s="62"/>
      <c r="CK680" s="62"/>
      <c r="CL680" s="62"/>
      <c r="CM680" s="62"/>
      <c r="CN680" s="62"/>
      <c r="CO680" s="62"/>
      <c r="CP680" s="62"/>
      <c r="CQ680" s="62"/>
      <c r="CR680" s="62"/>
      <c r="CS680" s="62"/>
      <c r="CT680" s="62"/>
      <c r="CU680" s="62"/>
      <c r="CV680" s="62"/>
      <c r="CW680" s="62"/>
      <c r="CX680" s="62"/>
      <c r="CY680" s="62"/>
    </row>
    <row r="681" spans="1:103" s="6" customFormat="1" x14ac:dyDescent="0.2">
      <c r="A681" s="62" t="s">
        <v>2075</v>
      </c>
      <c r="B681" s="285">
        <f t="shared" si="128"/>
        <v>1</v>
      </c>
      <c r="C681" s="285"/>
      <c r="D681" s="65">
        <v>40920.54583333333</v>
      </c>
      <c r="E681" s="65">
        <v>40920.747916666667</v>
      </c>
      <c r="F681" s="62" t="s">
        <v>808</v>
      </c>
      <c r="G681" s="325" t="s">
        <v>809</v>
      </c>
      <c r="H681" s="62"/>
      <c r="I681" s="62"/>
      <c r="J681" s="62"/>
      <c r="K681" s="62">
        <v>50</v>
      </c>
      <c r="L681" s="62"/>
      <c r="M681" s="62"/>
      <c r="N681" s="234">
        <v>17.7</v>
      </c>
      <c r="O681" s="62"/>
      <c r="P681" s="317">
        <v>864</v>
      </c>
      <c r="Q681" s="67"/>
      <c r="R681" s="21">
        <v>40920.54583333333</v>
      </c>
      <c r="S681" s="21">
        <v>40920.747916666667</v>
      </c>
      <c r="T681">
        <v>0.20499999999999999</v>
      </c>
      <c r="U681">
        <v>1.1393</v>
      </c>
      <c r="V681" s="50">
        <f t="shared" si="134"/>
        <v>17.711999999999996</v>
      </c>
      <c r="W681" s="50"/>
      <c r="X681" s="21">
        <v>40920.493055555555</v>
      </c>
      <c r="Y681" s="21">
        <v>40920.786111111112</v>
      </c>
      <c r="Z681" s="319">
        <v>0.2838</v>
      </c>
      <c r="AA681" s="319">
        <v>1.1393</v>
      </c>
      <c r="AB681" s="320">
        <f t="shared" si="123"/>
        <v>24.520319999999998</v>
      </c>
      <c r="AC681" s="62"/>
      <c r="AD681" s="61">
        <f t="shared" si="125"/>
        <v>6.8203199999999988</v>
      </c>
      <c r="AE681" s="62"/>
      <c r="AF681" s="62"/>
      <c r="AG681" s="62"/>
      <c r="AH681" s="62"/>
      <c r="AI681" s="62"/>
      <c r="AJ681" s="62"/>
      <c r="AK681" s="62"/>
      <c r="AL681" s="62"/>
      <c r="AM681" s="62">
        <v>17.7</v>
      </c>
      <c r="AN681" s="9">
        <f t="shared" si="126"/>
        <v>17.711999999999996</v>
      </c>
      <c r="AO681" s="61">
        <f t="shared" si="135"/>
        <v>24.520319999999998</v>
      </c>
      <c r="AP681" s="9"/>
      <c r="AQ681" s="61">
        <f t="shared" si="136"/>
        <v>1.1999999999996902E-2</v>
      </c>
      <c r="AR681" s="61">
        <f t="shared" si="137"/>
        <v>6.8083200000000019</v>
      </c>
      <c r="AS681" s="89">
        <f t="shared" si="127"/>
        <v>0.20208333333721384</v>
      </c>
      <c r="AT681" s="89">
        <f t="shared" si="133"/>
        <v>0.2930555555576575</v>
      </c>
      <c r="AU681" s="89">
        <f t="shared" si="132"/>
        <v>9.0972222220443655E-2</v>
      </c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  <c r="BF681" s="62"/>
      <c r="BG681" s="62"/>
      <c r="BH681" s="62"/>
      <c r="BI681" s="62"/>
      <c r="BJ681" s="62"/>
      <c r="BK681" s="62"/>
      <c r="BL681" s="62"/>
      <c r="BM681" s="62"/>
      <c r="BN681" s="62"/>
      <c r="BO681" s="62"/>
      <c r="BP681" s="62"/>
      <c r="BQ681" s="62"/>
      <c r="BR681" s="62"/>
      <c r="BS681" s="62"/>
      <c r="BT681" s="62"/>
      <c r="BU681" s="62"/>
      <c r="BV681" s="62"/>
      <c r="BW681" s="62"/>
      <c r="BX681" s="62"/>
      <c r="BY681" s="62"/>
      <c r="BZ681" s="62"/>
      <c r="CA681" s="62"/>
      <c r="CB681" s="62"/>
      <c r="CC681" s="62"/>
      <c r="CD681" s="62"/>
      <c r="CE681" s="62"/>
      <c r="CF681" s="62"/>
      <c r="CG681" s="62"/>
      <c r="CH681" s="62"/>
      <c r="CI681" s="62"/>
      <c r="CJ681" s="62"/>
      <c r="CK681" s="62"/>
      <c r="CL681" s="62"/>
      <c r="CM681" s="62"/>
      <c r="CN681" s="62"/>
      <c r="CO681" s="62"/>
      <c r="CP681" s="62"/>
      <c r="CQ681" s="62"/>
      <c r="CR681" s="62"/>
      <c r="CS681" s="62"/>
      <c r="CT681" s="62"/>
      <c r="CU681" s="62"/>
      <c r="CV681" s="62"/>
      <c r="CW681" s="62"/>
      <c r="CX681" s="62"/>
      <c r="CY681" s="62"/>
    </row>
    <row r="682" spans="1:103" s="6" customFormat="1" x14ac:dyDescent="0.2">
      <c r="A682" s="62" t="s">
        <v>2075</v>
      </c>
      <c r="B682" s="285">
        <f t="shared" si="128"/>
        <v>1</v>
      </c>
      <c r="C682" s="285"/>
      <c r="D682" s="65">
        <v>40920.825694444444</v>
      </c>
      <c r="E682" s="65">
        <v>40922.069444444445</v>
      </c>
      <c r="F682" s="62" t="s">
        <v>810</v>
      </c>
      <c r="G682" s="325" t="s">
        <v>811</v>
      </c>
      <c r="H682" s="62"/>
      <c r="I682" s="62"/>
      <c r="J682" s="62"/>
      <c r="K682" s="62">
        <v>50</v>
      </c>
      <c r="L682" s="62"/>
      <c r="M682" s="62"/>
      <c r="N682" s="234">
        <v>66.599999999999994</v>
      </c>
      <c r="O682" s="62"/>
      <c r="P682" s="317">
        <v>658</v>
      </c>
      <c r="Q682" s="67"/>
      <c r="R682" s="21">
        <v>40920.825694444444</v>
      </c>
      <c r="S682" s="21">
        <v>40922.069444444445</v>
      </c>
      <c r="T682">
        <v>0.77029999999999998</v>
      </c>
      <c r="U682">
        <v>0.87660000000000005</v>
      </c>
      <c r="V682" s="50">
        <f t="shared" si="134"/>
        <v>66.553920000000005</v>
      </c>
      <c r="W682" s="50"/>
      <c r="X682" s="21">
        <v>40920.786111111112</v>
      </c>
      <c r="Y682" s="21">
        <v>40922.167361111111</v>
      </c>
      <c r="Z682" s="319">
        <v>0.85729999999999995</v>
      </c>
      <c r="AA682" s="319">
        <v>0.94</v>
      </c>
      <c r="AB682" s="320">
        <f t="shared" si="123"/>
        <v>74.070719999999994</v>
      </c>
      <c r="AC682" s="62"/>
      <c r="AD682" s="61">
        <f t="shared" si="125"/>
        <v>7.47072</v>
      </c>
      <c r="AE682" s="62"/>
      <c r="AF682" s="62"/>
      <c r="AG682" s="62"/>
      <c r="AH682" s="62"/>
      <c r="AI682" s="62"/>
      <c r="AJ682" s="62"/>
      <c r="AK682" s="62"/>
      <c r="AL682" s="62"/>
      <c r="AM682" s="62">
        <v>66.599999999999994</v>
      </c>
      <c r="AN682" s="9">
        <f t="shared" si="126"/>
        <v>66.553920000000005</v>
      </c>
      <c r="AO682" s="61">
        <f t="shared" si="135"/>
        <v>74.070719999999994</v>
      </c>
      <c r="AP682" s="9"/>
      <c r="AQ682" s="61">
        <f t="shared" si="136"/>
        <v>-4.6079999999989241E-2</v>
      </c>
      <c r="AR682" s="61">
        <f t="shared" si="137"/>
        <v>7.5167999999999893</v>
      </c>
      <c r="AS682" s="89">
        <f t="shared" si="127"/>
        <v>1.2437500000014552</v>
      </c>
      <c r="AT682" s="89">
        <f t="shared" si="133"/>
        <v>1.3812499999985448</v>
      </c>
      <c r="AU682" s="89">
        <f t="shared" si="132"/>
        <v>0.13749999999708962</v>
      </c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  <c r="BF682" s="62"/>
      <c r="BG682" s="62"/>
      <c r="BH682" s="62"/>
      <c r="BI682" s="62"/>
      <c r="BJ682" s="62"/>
      <c r="BK682" s="62"/>
      <c r="BL682" s="62"/>
      <c r="BM682" s="62"/>
      <c r="BN682" s="62"/>
      <c r="BO682" s="62"/>
      <c r="BP682" s="62"/>
      <c r="BQ682" s="62"/>
      <c r="BR682" s="62"/>
      <c r="BS682" s="62"/>
      <c r="BT682" s="62"/>
      <c r="BU682" s="62"/>
      <c r="BV682" s="62"/>
      <c r="BW682" s="62"/>
      <c r="BX682" s="62"/>
      <c r="BY682" s="62"/>
      <c r="BZ682" s="62"/>
      <c r="CA682" s="62"/>
      <c r="CB682" s="62"/>
      <c r="CC682" s="62"/>
      <c r="CD682" s="62"/>
      <c r="CE682" s="62"/>
      <c r="CF682" s="62"/>
      <c r="CG682" s="62"/>
      <c r="CH682" s="62"/>
      <c r="CI682" s="62"/>
      <c r="CJ682" s="62"/>
      <c r="CK682" s="62"/>
      <c r="CL682" s="62"/>
      <c r="CM682" s="62"/>
      <c r="CN682" s="62"/>
      <c r="CO682" s="62"/>
      <c r="CP682" s="62"/>
      <c r="CQ682" s="62"/>
      <c r="CR682" s="62"/>
      <c r="CS682" s="62"/>
      <c r="CT682" s="62"/>
      <c r="CU682" s="62"/>
      <c r="CV682" s="62"/>
      <c r="CW682" s="62"/>
      <c r="CX682" s="62"/>
      <c r="CY682" s="62"/>
    </row>
    <row r="683" spans="1:103" s="6" customFormat="1" x14ac:dyDescent="0.2">
      <c r="A683" s="62" t="s">
        <v>2075</v>
      </c>
      <c r="B683" s="285">
        <f t="shared" si="128"/>
        <v>1</v>
      </c>
      <c r="C683" s="285"/>
      <c r="D683" s="65">
        <v>40922.265277777777</v>
      </c>
      <c r="E683" s="65">
        <v>40923.872916666667</v>
      </c>
      <c r="F683" s="62" t="s">
        <v>814</v>
      </c>
      <c r="G683" s="325" t="s">
        <v>815</v>
      </c>
      <c r="H683" s="62"/>
      <c r="I683" s="62"/>
      <c r="J683" s="62"/>
      <c r="K683" s="62">
        <v>50</v>
      </c>
      <c r="L683" s="62"/>
      <c r="M683" s="62"/>
      <c r="N683" s="234">
        <v>64.3</v>
      </c>
      <c r="O683" s="62"/>
      <c r="P683" s="317">
        <v>913</v>
      </c>
      <c r="Q683" s="67"/>
      <c r="R683" s="21">
        <v>40922.265277777777</v>
      </c>
      <c r="S683" s="21">
        <v>40923.872916666667</v>
      </c>
      <c r="T683">
        <v>0.74380000000000002</v>
      </c>
      <c r="U683">
        <v>0.54679999999999995</v>
      </c>
      <c r="V683" s="50">
        <f t="shared" si="134"/>
        <v>64.264319999999998</v>
      </c>
      <c r="W683" s="50"/>
      <c r="X683" s="21">
        <v>40922.167361111111</v>
      </c>
      <c r="Y683" s="21">
        <v>40923.993055555555</v>
      </c>
      <c r="Z683" s="319">
        <v>0.85209999999999997</v>
      </c>
      <c r="AA683" s="319">
        <v>0.54679999999999995</v>
      </c>
      <c r="AB683" s="320">
        <f t="shared" si="123"/>
        <v>73.621440000000007</v>
      </c>
      <c r="AC683" s="62"/>
      <c r="AD683" s="61">
        <f t="shared" si="125"/>
        <v>9.3214400000000097</v>
      </c>
      <c r="AE683" s="62"/>
      <c r="AF683" s="62"/>
      <c r="AG683" s="62"/>
      <c r="AH683" s="62"/>
      <c r="AI683" s="62"/>
      <c r="AJ683" s="62"/>
      <c r="AK683" s="62"/>
      <c r="AL683" s="62"/>
      <c r="AM683" s="62">
        <v>64.3</v>
      </c>
      <c r="AN683" s="9">
        <f t="shared" si="126"/>
        <v>64.264319999999998</v>
      </c>
      <c r="AO683" s="61">
        <f t="shared" si="135"/>
        <v>73.621440000000007</v>
      </c>
      <c r="AP683" s="9"/>
      <c r="AQ683" s="61">
        <f t="shared" si="136"/>
        <v>-3.5679999999999268E-2</v>
      </c>
      <c r="AR683" s="61">
        <f t="shared" si="137"/>
        <v>9.357120000000009</v>
      </c>
      <c r="AS683" s="89">
        <f t="shared" si="127"/>
        <v>1.6076388888905058</v>
      </c>
      <c r="AT683" s="89">
        <f t="shared" si="133"/>
        <v>1.8256944444437977</v>
      </c>
      <c r="AU683" s="89">
        <f t="shared" si="132"/>
        <v>0.21805555555329192</v>
      </c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  <c r="BF683" s="62"/>
      <c r="BG683" s="62"/>
      <c r="BH683" s="62"/>
      <c r="BI683" s="62"/>
      <c r="BJ683" s="62"/>
      <c r="BK683" s="62"/>
      <c r="BL683" s="62"/>
      <c r="BM683" s="62"/>
      <c r="BN683" s="62"/>
      <c r="BO683" s="62"/>
      <c r="BP683" s="62"/>
      <c r="BQ683" s="62"/>
      <c r="BR683" s="62"/>
      <c r="BS683" s="62"/>
      <c r="BT683" s="62"/>
      <c r="BU683" s="62"/>
      <c r="BV683" s="62"/>
      <c r="BW683" s="62"/>
      <c r="BX683" s="62"/>
      <c r="BY683" s="62"/>
      <c r="BZ683" s="62"/>
      <c r="CA683" s="62"/>
      <c r="CB683" s="62"/>
      <c r="CC683" s="62"/>
      <c r="CD683" s="62"/>
      <c r="CE683" s="62"/>
      <c r="CF683" s="62"/>
      <c r="CG683" s="62"/>
      <c r="CH683" s="62"/>
      <c r="CI683" s="62"/>
      <c r="CJ683" s="62"/>
      <c r="CK683" s="62"/>
      <c r="CL683" s="62"/>
      <c r="CM683" s="62"/>
      <c r="CN683" s="62"/>
      <c r="CO683" s="62"/>
      <c r="CP683" s="62"/>
      <c r="CQ683" s="62"/>
      <c r="CR683" s="62"/>
      <c r="CS683" s="62"/>
      <c r="CT683" s="62"/>
      <c r="CU683" s="62"/>
      <c r="CV683" s="62"/>
      <c r="CW683" s="62"/>
      <c r="CX683" s="62"/>
      <c r="CY683" s="62"/>
    </row>
    <row r="684" spans="1:103" s="6" customFormat="1" x14ac:dyDescent="0.2">
      <c r="A684" s="62" t="s">
        <v>2075</v>
      </c>
      <c r="B684" s="285">
        <f t="shared" si="128"/>
        <v>1</v>
      </c>
      <c r="C684" s="285"/>
      <c r="D684" s="65">
        <v>40924.113194444442</v>
      </c>
      <c r="E684" s="65">
        <v>40924.661111111112</v>
      </c>
      <c r="F684" s="62" t="s">
        <v>816</v>
      </c>
      <c r="G684" s="325" t="s">
        <v>817</v>
      </c>
      <c r="H684" s="62"/>
      <c r="I684" s="62"/>
      <c r="J684" s="62"/>
      <c r="K684" s="62">
        <v>50</v>
      </c>
      <c r="L684" s="62"/>
      <c r="M684" s="62"/>
      <c r="N684" s="234">
        <v>27.2</v>
      </c>
      <c r="O684" s="62"/>
      <c r="P684" s="317">
        <v>1680</v>
      </c>
      <c r="Q684" s="67"/>
      <c r="R684" s="21">
        <v>40924.113194444442</v>
      </c>
      <c r="S684" s="21">
        <v>40924.661111111112</v>
      </c>
      <c r="T684">
        <v>0.31480000000000002</v>
      </c>
      <c r="U684">
        <v>1.3605</v>
      </c>
      <c r="V684" s="50">
        <f t="shared" si="134"/>
        <v>27.198720000000005</v>
      </c>
      <c r="W684" s="50"/>
      <c r="X684" s="21">
        <v>40923.993055555555</v>
      </c>
      <c r="Y684" s="21">
        <v>40924.70208333333</v>
      </c>
      <c r="Z684" s="319">
        <v>0.42509999999999998</v>
      </c>
      <c r="AA684" s="319">
        <v>1.3605</v>
      </c>
      <c r="AB684" s="320">
        <f t="shared" si="123"/>
        <v>36.728639999999999</v>
      </c>
      <c r="AC684" s="62"/>
      <c r="AD684" s="61">
        <f t="shared" si="125"/>
        <v>9.5286399999999993</v>
      </c>
      <c r="AE684" s="62"/>
      <c r="AF684" s="62"/>
      <c r="AG684" s="62"/>
      <c r="AH684" s="62"/>
      <c r="AI684" s="62"/>
      <c r="AJ684" s="62"/>
      <c r="AK684" s="62"/>
      <c r="AL684" s="62"/>
      <c r="AM684" s="62">
        <v>27.2</v>
      </c>
      <c r="AN684" s="9">
        <f t="shared" si="126"/>
        <v>27.198720000000005</v>
      </c>
      <c r="AO684" s="61">
        <f t="shared" si="135"/>
        <v>36.728639999999999</v>
      </c>
      <c r="AP684" s="9"/>
      <c r="AQ684" s="61">
        <f t="shared" si="136"/>
        <v>-1.2799999999941747E-3</v>
      </c>
      <c r="AR684" s="61">
        <f t="shared" si="137"/>
        <v>9.5299199999999935</v>
      </c>
      <c r="AS684" s="89">
        <f t="shared" si="127"/>
        <v>0.54791666667006211</v>
      </c>
      <c r="AT684" s="89">
        <f t="shared" si="133"/>
        <v>0.70902777777519077</v>
      </c>
      <c r="AU684" s="89">
        <f t="shared" si="132"/>
        <v>0.16111111110512866</v>
      </c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  <c r="BF684" s="62"/>
      <c r="BG684" s="62"/>
      <c r="BH684" s="62"/>
      <c r="BI684" s="62"/>
      <c r="BJ684" s="62"/>
      <c r="BK684" s="62"/>
      <c r="BL684" s="62"/>
      <c r="BM684" s="62"/>
      <c r="BN684" s="62"/>
      <c r="BO684" s="62"/>
      <c r="BP684" s="62"/>
      <c r="BQ684" s="62"/>
      <c r="BR684" s="62"/>
      <c r="BS684" s="62"/>
      <c r="BT684" s="62"/>
      <c r="BU684" s="62"/>
      <c r="BV684" s="62"/>
      <c r="BW684" s="62"/>
      <c r="BX684" s="62"/>
      <c r="BY684" s="62"/>
      <c r="BZ684" s="62"/>
      <c r="CA684" s="62"/>
      <c r="CB684" s="62"/>
      <c r="CC684" s="62"/>
      <c r="CD684" s="62"/>
      <c r="CE684" s="62"/>
      <c r="CF684" s="62"/>
      <c r="CG684" s="62"/>
      <c r="CH684" s="62"/>
      <c r="CI684" s="62"/>
      <c r="CJ684" s="62"/>
      <c r="CK684" s="62"/>
      <c r="CL684" s="62"/>
      <c r="CM684" s="62"/>
      <c r="CN684" s="62"/>
      <c r="CO684" s="62"/>
      <c r="CP684" s="62"/>
      <c r="CQ684" s="62"/>
      <c r="CR684" s="62"/>
      <c r="CS684" s="62"/>
      <c r="CT684" s="62"/>
      <c r="CU684" s="62"/>
      <c r="CV684" s="62"/>
      <c r="CW684" s="62"/>
      <c r="CX684" s="62"/>
      <c r="CY684" s="62"/>
    </row>
    <row r="685" spans="1:103" s="6" customFormat="1" x14ac:dyDescent="0.2">
      <c r="A685" s="62" t="s">
        <v>2075</v>
      </c>
      <c r="B685" s="285">
        <f t="shared" si="128"/>
        <v>1</v>
      </c>
      <c r="C685" s="285"/>
      <c r="D685" s="65">
        <v>40924.743055555555</v>
      </c>
      <c r="E685" s="65">
        <v>40925.040277777778</v>
      </c>
      <c r="F685" s="62" t="s">
        <v>818</v>
      </c>
      <c r="G685" s="325" t="s">
        <v>819</v>
      </c>
      <c r="H685" s="62"/>
      <c r="I685" s="62"/>
      <c r="J685" s="62"/>
      <c r="K685" s="62">
        <v>50</v>
      </c>
      <c r="L685" s="62"/>
      <c r="M685" s="62"/>
      <c r="N685" s="234">
        <v>26.8</v>
      </c>
      <c r="O685" s="62"/>
      <c r="P685" s="317">
        <v>3290</v>
      </c>
      <c r="Q685" s="67"/>
      <c r="R685" s="21">
        <v>40924.743055555555</v>
      </c>
      <c r="S685" s="21">
        <v>40925.040277777778</v>
      </c>
      <c r="T685">
        <v>0.31059999999999999</v>
      </c>
      <c r="U685">
        <v>1.1393</v>
      </c>
      <c r="V685" s="50">
        <f t="shared" si="134"/>
        <v>26.835839999999997</v>
      </c>
      <c r="W685" s="50"/>
      <c r="X685" s="21">
        <v>40924.70208333333</v>
      </c>
      <c r="Y685" s="21">
        <v>40925.086805555555</v>
      </c>
      <c r="Z685" s="319">
        <v>0.40949999999999998</v>
      </c>
      <c r="AA685" s="319">
        <v>1.2841</v>
      </c>
      <c r="AB685" s="320">
        <f t="shared" si="123"/>
        <v>35.380800000000001</v>
      </c>
      <c r="AC685" s="62"/>
      <c r="AD685" s="61">
        <f t="shared" si="125"/>
        <v>8.5808</v>
      </c>
      <c r="AE685" s="62"/>
      <c r="AF685" s="62"/>
      <c r="AG685" s="62"/>
      <c r="AH685" s="62"/>
      <c r="AI685" s="62"/>
      <c r="AJ685" s="62"/>
      <c r="AK685" s="62"/>
      <c r="AL685" s="62"/>
      <c r="AM685" s="62">
        <v>26.8</v>
      </c>
      <c r="AN685" s="9">
        <f t="shared" si="126"/>
        <v>26.835839999999997</v>
      </c>
      <c r="AO685" s="61">
        <f t="shared" si="135"/>
        <v>35.380800000000001</v>
      </c>
      <c r="AP685" s="9"/>
      <c r="AQ685" s="61">
        <f t="shared" si="136"/>
        <v>3.5839999999996763E-2</v>
      </c>
      <c r="AR685" s="61">
        <f t="shared" si="137"/>
        <v>8.5449600000000032</v>
      </c>
      <c r="AS685" s="89">
        <f t="shared" si="127"/>
        <v>0.29722222222335404</v>
      </c>
      <c r="AT685" s="89">
        <f t="shared" si="133"/>
        <v>0.38472222222480923</v>
      </c>
      <c r="AU685" s="89">
        <f t="shared" si="132"/>
        <v>8.7500000001455192E-2</v>
      </c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  <c r="BF685" s="62"/>
      <c r="BG685" s="62"/>
      <c r="BH685" s="62"/>
      <c r="BI685" s="62"/>
      <c r="BJ685" s="62"/>
      <c r="BK685" s="62"/>
      <c r="BL685" s="62"/>
      <c r="BM685" s="62"/>
      <c r="BN685" s="62"/>
      <c r="BO685" s="62"/>
      <c r="BP685" s="62"/>
      <c r="BQ685" s="62"/>
      <c r="BR685" s="62"/>
      <c r="BS685" s="62"/>
      <c r="BT685" s="62"/>
      <c r="BU685" s="62"/>
      <c r="BV685" s="62"/>
      <c r="BW685" s="62"/>
      <c r="BX685" s="62"/>
      <c r="BY685" s="62"/>
      <c r="BZ685" s="62"/>
      <c r="CA685" s="62"/>
      <c r="CB685" s="62"/>
      <c r="CC685" s="62"/>
      <c r="CD685" s="62"/>
      <c r="CE685" s="62"/>
      <c r="CF685" s="62"/>
      <c r="CG685" s="62"/>
      <c r="CH685" s="62"/>
      <c r="CI685" s="62"/>
      <c r="CJ685" s="62"/>
      <c r="CK685" s="62"/>
      <c r="CL685" s="62"/>
      <c r="CM685" s="62"/>
      <c r="CN685" s="62"/>
      <c r="CO685" s="62"/>
      <c r="CP685" s="62"/>
      <c r="CQ685" s="62"/>
      <c r="CR685" s="62"/>
      <c r="CS685" s="62"/>
      <c r="CT685" s="62"/>
      <c r="CU685" s="62"/>
      <c r="CV685" s="62"/>
      <c r="CW685" s="62"/>
      <c r="CX685" s="62"/>
      <c r="CY685" s="62"/>
    </row>
    <row r="686" spans="1:103" s="6" customFormat="1" x14ac:dyDescent="0.2">
      <c r="A686" s="62" t="s">
        <v>2075</v>
      </c>
      <c r="B686" s="285">
        <f t="shared" si="128"/>
        <v>1</v>
      </c>
      <c r="C686" s="285"/>
      <c r="D686" s="65">
        <v>40925.134027777778</v>
      </c>
      <c r="E686" s="65">
        <v>40925.365972222222</v>
      </c>
      <c r="F686" s="62" t="s">
        <v>820</v>
      </c>
      <c r="G686" s="325" t="s">
        <v>821</v>
      </c>
      <c r="H686" s="62"/>
      <c r="I686" s="62"/>
      <c r="J686" s="62"/>
      <c r="K686" s="62">
        <v>50</v>
      </c>
      <c r="L686" s="62"/>
      <c r="M686" s="62"/>
      <c r="N686" s="234">
        <v>26.4</v>
      </c>
      <c r="O686" s="62"/>
      <c r="P686" s="317">
        <v>1210</v>
      </c>
      <c r="Q686" s="67"/>
      <c r="R686" s="21">
        <v>40925.134027777778</v>
      </c>
      <c r="S686" s="21">
        <v>40925.365972222222</v>
      </c>
      <c r="T686">
        <v>0.30580000000000002</v>
      </c>
      <c r="U686">
        <v>1.7645</v>
      </c>
      <c r="V686" s="50">
        <f t="shared" si="134"/>
        <v>26.421120000000002</v>
      </c>
      <c r="W686" s="50"/>
      <c r="X686" s="21">
        <v>40925.086805555555</v>
      </c>
      <c r="Y686" s="21">
        <v>40925.395138888889</v>
      </c>
      <c r="Z686" s="319">
        <v>0.41020000000000001</v>
      </c>
      <c r="AA686" s="319">
        <v>1.7645</v>
      </c>
      <c r="AB686" s="320">
        <f t="shared" si="123"/>
        <v>35.441279999999999</v>
      </c>
      <c r="AC686" s="62"/>
      <c r="AD686" s="61">
        <f t="shared" si="125"/>
        <v>9.0412800000000004</v>
      </c>
      <c r="AE686" s="62"/>
      <c r="AF686" s="62"/>
      <c r="AG686" s="62"/>
      <c r="AH686" s="62"/>
      <c r="AI686" s="62"/>
      <c r="AJ686" s="62"/>
      <c r="AK686" s="62"/>
      <c r="AL686" s="62"/>
      <c r="AM686" s="62">
        <v>26.4</v>
      </c>
      <c r="AN686" s="9">
        <f t="shared" si="126"/>
        <v>26.421120000000002</v>
      </c>
      <c r="AO686" s="61">
        <f t="shared" si="135"/>
        <v>35.441279999999999</v>
      </c>
      <c r="AP686" s="9"/>
      <c r="AQ686" s="61">
        <f t="shared" si="136"/>
        <v>2.1120000000003358E-2</v>
      </c>
      <c r="AR686" s="61">
        <f t="shared" si="137"/>
        <v>9.0201599999999971</v>
      </c>
      <c r="AS686" s="89">
        <f t="shared" si="127"/>
        <v>0.23194444444379769</v>
      </c>
      <c r="AT686" s="89">
        <f t="shared" si="133"/>
        <v>0.30833333333430346</v>
      </c>
      <c r="AU686" s="89">
        <f t="shared" si="132"/>
        <v>7.6388888890505768E-2</v>
      </c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  <c r="BF686" s="62"/>
      <c r="BG686" s="62"/>
      <c r="BH686" s="62"/>
      <c r="BI686" s="62"/>
      <c r="BJ686" s="62"/>
      <c r="BK686" s="62"/>
      <c r="BL686" s="62"/>
      <c r="BM686" s="62"/>
      <c r="BN686" s="62"/>
      <c r="BO686" s="62"/>
      <c r="BP686" s="62"/>
      <c r="BQ686" s="62"/>
      <c r="BR686" s="62"/>
      <c r="BS686" s="62"/>
      <c r="BT686" s="62"/>
      <c r="BU686" s="62"/>
      <c r="BV686" s="62"/>
      <c r="BW686" s="62"/>
      <c r="BX686" s="62"/>
      <c r="BY686" s="62"/>
      <c r="BZ686" s="62"/>
      <c r="CA686" s="62"/>
      <c r="CB686" s="62"/>
      <c r="CC686" s="62"/>
      <c r="CD686" s="62"/>
      <c r="CE686" s="62"/>
      <c r="CF686" s="62"/>
      <c r="CG686" s="62"/>
      <c r="CH686" s="62"/>
      <c r="CI686" s="62"/>
      <c r="CJ686" s="62"/>
      <c r="CK686" s="62"/>
      <c r="CL686" s="62"/>
      <c r="CM686" s="62"/>
      <c r="CN686" s="62"/>
      <c r="CO686" s="62"/>
      <c r="CP686" s="62"/>
      <c r="CQ686" s="62"/>
      <c r="CR686" s="62"/>
      <c r="CS686" s="62"/>
      <c r="CT686" s="62"/>
      <c r="CU686" s="62"/>
      <c r="CV686" s="62"/>
      <c r="CW686" s="62"/>
      <c r="CX686" s="62"/>
      <c r="CY686" s="62"/>
    </row>
    <row r="687" spans="1:103" s="6" customFormat="1" x14ac:dyDescent="0.2">
      <c r="A687" s="62" t="s">
        <v>2075</v>
      </c>
      <c r="B687" s="285">
        <f t="shared" si="128"/>
        <v>1</v>
      </c>
      <c r="C687" s="285"/>
      <c r="D687" s="65">
        <v>40925.425000000003</v>
      </c>
      <c r="E687" s="65">
        <v>40925.62222222222</v>
      </c>
      <c r="F687" s="62" t="s">
        <v>824</v>
      </c>
      <c r="G687" s="325" t="s">
        <v>825</v>
      </c>
      <c r="H687" s="62"/>
      <c r="I687" s="62"/>
      <c r="J687" s="62"/>
      <c r="K687" s="62">
        <v>50</v>
      </c>
      <c r="L687" s="62"/>
      <c r="M687" s="62"/>
      <c r="N687" s="234">
        <v>26.4</v>
      </c>
      <c r="O687" s="62"/>
      <c r="P687" s="317">
        <v>1670</v>
      </c>
      <c r="Q687" s="67"/>
      <c r="R687" s="21">
        <v>40925.425000000003</v>
      </c>
      <c r="S687" s="21">
        <v>40925.62222222222</v>
      </c>
      <c r="T687">
        <v>0.3054</v>
      </c>
      <c r="U687">
        <v>1.681</v>
      </c>
      <c r="V687" s="50">
        <f t="shared" si="134"/>
        <v>26.386560000000003</v>
      </c>
      <c r="W687" s="50"/>
      <c r="X687" s="21">
        <v>40925.395138888889</v>
      </c>
      <c r="Y687" s="21">
        <v>40925.656944444447</v>
      </c>
      <c r="Z687" s="319">
        <v>0.4123</v>
      </c>
      <c r="AA687" s="319">
        <v>1.7645</v>
      </c>
      <c r="AB687" s="320">
        <f t="shared" si="123"/>
        <v>35.622720000000001</v>
      </c>
      <c r="AC687" s="62"/>
      <c r="AD687" s="61">
        <f t="shared" si="125"/>
        <v>9.2227200000000025</v>
      </c>
      <c r="AE687" s="62"/>
      <c r="AF687" s="62"/>
      <c r="AG687" s="62"/>
      <c r="AH687" s="62"/>
      <c r="AI687" s="62"/>
      <c r="AJ687" s="62"/>
      <c r="AK687" s="62"/>
      <c r="AL687" s="62"/>
      <c r="AM687" s="62">
        <v>26.4</v>
      </c>
      <c r="AN687" s="9">
        <f t="shared" si="126"/>
        <v>26.386560000000003</v>
      </c>
      <c r="AO687" s="61">
        <f t="shared" si="135"/>
        <v>35.622720000000001</v>
      </c>
      <c r="AP687" s="9"/>
      <c r="AQ687" s="61">
        <f t="shared" si="136"/>
        <v>-1.3439999999995678E-2</v>
      </c>
      <c r="AR687" s="61">
        <f t="shared" si="137"/>
        <v>9.2361599999999981</v>
      </c>
      <c r="AS687" s="89">
        <f t="shared" si="127"/>
        <v>0.19722222221753327</v>
      </c>
      <c r="AT687" s="89">
        <f t="shared" si="133"/>
        <v>0.2618055555576575</v>
      </c>
      <c r="AU687" s="89">
        <f t="shared" si="132"/>
        <v>6.4583333340124227E-2</v>
      </c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  <c r="BF687" s="62"/>
      <c r="BG687" s="62"/>
      <c r="BH687" s="62"/>
      <c r="BI687" s="62"/>
      <c r="BJ687" s="62"/>
      <c r="BK687" s="62"/>
      <c r="BL687" s="62"/>
      <c r="BM687" s="62"/>
      <c r="BN687" s="62"/>
      <c r="BO687" s="62"/>
      <c r="BP687" s="62"/>
      <c r="BQ687" s="62"/>
      <c r="BR687" s="62"/>
      <c r="BS687" s="62"/>
      <c r="BT687" s="62"/>
      <c r="BU687" s="62"/>
      <c r="BV687" s="62"/>
      <c r="BW687" s="62"/>
      <c r="BX687" s="62"/>
      <c r="BY687" s="62"/>
      <c r="BZ687" s="62"/>
      <c r="CA687" s="62"/>
      <c r="CB687" s="62"/>
      <c r="CC687" s="62"/>
      <c r="CD687" s="62"/>
      <c r="CE687" s="62"/>
      <c r="CF687" s="62"/>
      <c r="CG687" s="62"/>
      <c r="CH687" s="62"/>
      <c r="CI687" s="62"/>
      <c r="CJ687" s="62"/>
      <c r="CK687" s="62"/>
      <c r="CL687" s="62"/>
      <c r="CM687" s="62"/>
      <c r="CN687" s="62"/>
      <c r="CO687" s="62"/>
      <c r="CP687" s="62"/>
      <c r="CQ687" s="62"/>
      <c r="CR687" s="62"/>
      <c r="CS687" s="62"/>
      <c r="CT687" s="62"/>
      <c r="CU687" s="62"/>
      <c r="CV687" s="62"/>
      <c r="CW687" s="62"/>
      <c r="CX687" s="62"/>
      <c r="CY687" s="62"/>
    </row>
    <row r="688" spans="1:103" s="6" customFormat="1" x14ac:dyDescent="0.2">
      <c r="A688" s="62" t="s">
        <v>2075</v>
      </c>
      <c r="B688" s="285">
        <f t="shared" si="128"/>
        <v>1</v>
      </c>
      <c r="C688" s="285"/>
      <c r="D688" s="65">
        <v>40925.692361111112</v>
      </c>
      <c r="E688" s="65">
        <v>40926.359027777777</v>
      </c>
      <c r="F688" s="62" t="s">
        <v>826</v>
      </c>
      <c r="G688" s="325" t="s">
        <v>827</v>
      </c>
      <c r="H688" s="62"/>
      <c r="I688" s="62"/>
      <c r="J688" s="62"/>
      <c r="K688" s="62">
        <v>50</v>
      </c>
      <c r="L688" s="62"/>
      <c r="M688" s="62"/>
      <c r="N688" s="234">
        <v>62.7</v>
      </c>
      <c r="O688" s="62"/>
      <c r="P688" s="317">
        <v>2610</v>
      </c>
      <c r="Q688" s="67"/>
      <c r="R688" s="21">
        <v>40925.692361111112</v>
      </c>
      <c r="S688" s="21">
        <v>40926.359027777777</v>
      </c>
      <c r="T688">
        <v>0.72570000000000001</v>
      </c>
      <c r="U688">
        <v>1.4391</v>
      </c>
      <c r="V688" s="50">
        <f t="shared" si="134"/>
        <v>62.700479999999999</v>
      </c>
      <c r="W688" s="50"/>
      <c r="X688" s="21">
        <v>40925.656944444447</v>
      </c>
      <c r="Y688" s="21">
        <v>40926.42291666667</v>
      </c>
      <c r="Z688" s="319">
        <v>0.82679999999999998</v>
      </c>
      <c r="AA688" s="319">
        <v>1.4391</v>
      </c>
      <c r="AB688" s="320">
        <f t="shared" si="123"/>
        <v>71.435520000000011</v>
      </c>
      <c r="AC688" s="62"/>
      <c r="AD688" s="61">
        <f t="shared" si="125"/>
        <v>8.7355200000000082</v>
      </c>
      <c r="AE688" s="62"/>
      <c r="AF688" s="62"/>
      <c r="AG688" s="62"/>
      <c r="AH688" s="62"/>
      <c r="AI688" s="62"/>
      <c r="AJ688" s="62"/>
      <c r="AK688" s="62"/>
      <c r="AL688" s="62"/>
      <c r="AM688" s="62">
        <v>62.7</v>
      </c>
      <c r="AN688" s="9">
        <f t="shared" si="126"/>
        <v>62.700479999999999</v>
      </c>
      <c r="AO688" s="61">
        <f t="shared" si="135"/>
        <v>71.435520000000011</v>
      </c>
      <c r="AP688" s="9"/>
      <c r="AQ688" s="61">
        <f t="shared" si="136"/>
        <v>4.7999999999603915E-4</v>
      </c>
      <c r="AR688" s="61">
        <f t="shared" si="137"/>
        <v>8.7350400000000121</v>
      </c>
      <c r="AS688" s="89">
        <f t="shared" si="127"/>
        <v>0.66666666666424135</v>
      </c>
      <c r="AT688" s="89">
        <f t="shared" si="133"/>
        <v>0.76597222222335404</v>
      </c>
      <c r="AU688" s="89">
        <f t="shared" si="132"/>
        <v>9.930555555911269E-2</v>
      </c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  <c r="BF688" s="62"/>
      <c r="BG688" s="62"/>
      <c r="BH688" s="62"/>
      <c r="BI688" s="62"/>
      <c r="BJ688" s="62"/>
      <c r="BK688" s="62"/>
      <c r="BL688" s="62"/>
      <c r="BM688" s="62"/>
      <c r="BN688" s="62"/>
      <c r="BO688" s="62"/>
      <c r="BP688" s="62"/>
      <c r="BQ688" s="62"/>
      <c r="BR688" s="62"/>
      <c r="BS688" s="62"/>
      <c r="BT688" s="62"/>
      <c r="BU688" s="62"/>
      <c r="BV688" s="62"/>
      <c r="BW688" s="62"/>
      <c r="BX688" s="62"/>
      <c r="BY688" s="62"/>
      <c r="BZ688" s="62"/>
      <c r="CA688" s="62"/>
      <c r="CB688" s="62"/>
      <c r="CC688" s="62"/>
      <c r="CD688" s="62"/>
      <c r="CE688" s="62"/>
      <c r="CF688" s="62"/>
      <c r="CG688" s="62"/>
      <c r="CH688" s="62"/>
      <c r="CI688" s="62"/>
      <c r="CJ688" s="62"/>
      <c r="CK688" s="62"/>
      <c r="CL688" s="62"/>
      <c r="CM688" s="62"/>
      <c r="CN688" s="62"/>
      <c r="CO688" s="62"/>
      <c r="CP688" s="62"/>
      <c r="CQ688" s="62"/>
      <c r="CR688" s="62"/>
      <c r="CS688" s="62"/>
      <c r="CT688" s="62"/>
      <c r="CU688" s="62"/>
      <c r="CV688" s="62"/>
      <c r="CW688" s="62"/>
      <c r="CX688" s="62"/>
      <c r="CY688" s="62"/>
    </row>
    <row r="689" spans="1:103" s="6" customFormat="1" x14ac:dyDescent="0.2">
      <c r="A689" s="62" t="s">
        <v>2075</v>
      </c>
      <c r="B689" s="285">
        <f t="shared" si="128"/>
        <v>1</v>
      </c>
      <c r="C689" s="285"/>
      <c r="D689" s="65">
        <v>40926.487500000003</v>
      </c>
      <c r="E689" s="65">
        <v>40930.14166666667</v>
      </c>
      <c r="F689" s="62" t="s">
        <v>828</v>
      </c>
      <c r="G689" s="325" t="s">
        <v>829</v>
      </c>
      <c r="H689" s="62"/>
      <c r="I689" s="62"/>
      <c r="J689" s="62"/>
      <c r="K689" s="62">
        <v>50</v>
      </c>
      <c r="L689" s="62"/>
      <c r="M689" s="62"/>
      <c r="N689" s="234">
        <v>172</v>
      </c>
      <c r="O689" s="62"/>
      <c r="P689" s="317">
        <v>865</v>
      </c>
      <c r="Q689" s="67"/>
      <c r="R689" s="21">
        <v>40926.487500000003</v>
      </c>
      <c r="S689" s="21">
        <v>40930.14166666667</v>
      </c>
      <c r="T689">
        <v>1.9935</v>
      </c>
      <c r="U689">
        <v>0.8155</v>
      </c>
      <c r="V689" s="50">
        <f t="shared" si="134"/>
        <v>172.23840000000001</v>
      </c>
      <c r="W689" s="50"/>
      <c r="X689" s="21">
        <v>40926.42291666667</v>
      </c>
      <c r="Y689" s="21">
        <v>40930.265972222223</v>
      </c>
      <c r="Z689" s="319">
        <v>2.0983000000000001</v>
      </c>
      <c r="AA689" s="319">
        <v>0.8155</v>
      </c>
      <c r="AB689" s="320">
        <f t="shared" si="123"/>
        <v>181.29311999999999</v>
      </c>
      <c r="AC689" s="62"/>
      <c r="AD689" s="61">
        <f t="shared" si="125"/>
        <v>9.2931199999999876</v>
      </c>
      <c r="AE689" s="62"/>
      <c r="AF689" s="62"/>
      <c r="AG689" s="62"/>
      <c r="AH689" s="62"/>
      <c r="AI689" s="62"/>
      <c r="AJ689" s="62"/>
      <c r="AK689" s="62"/>
      <c r="AL689" s="62"/>
      <c r="AM689" s="62">
        <v>172</v>
      </c>
      <c r="AN689" s="9">
        <f t="shared" si="126"/>
        <v>172.23840000000001</v>
      </c>
      <c r="AO689" s="61">
        <f t="shared" si="135"/>
        <v>181.29311999999999</v>
      </c>
      <c r="AP689" s="9"/>
      <c r="AQ689" s="61">
        <f t="shared" si="136"/>
        <v>0.23840000000001282</v>
      </c>
      <c r="AR689" s="61">
        <f t="shared" si="137"/>
        <v>9.0547199999999748</v>
      </c>
      <c r="AS689" s="89">
        <f t="shared" si="127"/>
        <v>3.6541666666671517</v>
      </c>
      <c r="AT689" s="89">
        <f t="shared" si="133"/>
        <v>3.8430555555532919</v>
      </c>
      <c r="AU689" s="89">
        <f t="shared" si="132"/>
        <v>0.18888888888614019</v>
      </c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  <c r="BF689" s="62"/>
      <c r="BG689" s="62"/>
      <c r="BH689" s="62"/>
      <c r="BI689" s="62"/>
      <c r="BJ689" s="62"/>
      <c r="BK689" s="62"/>
      <c r="BL689" s="62"/>
      <c r="BM689" s="62"/>
      <c r="BN689" s="62"/>
      <c r="BO689" s="62"/>
      <c r="BP689" s="62"/>
      <c r="BQ689" s="62"/>
      <c r="BR689" s="62"/>
      <c r="BS689" s="62"/>
      <c r="BT689" s="62"/>
      <c r="BU689" s="62"/>
      <c r="BV689" s="62"/>
      <c r="BW689" s="62"/>
      <c r="BX689" s="62"/>
      <c r="BY689" s="62"/>
      <c r="BZ689" s="62"/>
      <c r="CA689" s="62"/>
      <c r="CB689" s="62"/>
      <c r="CC689" s="62"/>
      <c r="CD689" s="62"/>
      <c r="CE689" s="62"/>
      <c r="CF689" s="62"/>
      <c r="CG689" s="62"/>
      <c r="CH689" s="62"/>
      <c r="CI689" s="62"/>
      <c r="CJ689" s="62"/>
      <c r="CK689" s="62"/>
      <c r="CL689" s="62"/>
      <c r="CM689" s="62"/>
      <c r="CN689" s="62"/>
      <c r="CO689" s="62"/>
      <c r="CP689" s="62"/>
      <c r="CQ689" s="62"/>
      <c r="CR689" s="62"/>
      <c r="CS689" s="62"/>
      <c r="CT689" s="62"/>
      <c r="CU689" s="62"/>
      <c r="CV689" s="62"/>
      <c r="CW689" s="62"/>
      <c r="CX689" s="62"/>
      <c r="CY689" s="62"/>
    </row>
    <row r="690" spans="1:103" s="6" customFormat="1" x14ac:dyDescent="0.2">
      <c r="A690" s="62" t="s">
        <v>2075</v>
      </c>
      <c r="B690" s="285">
        <f t="shared" si="128"/>
        <v>1</v>
      </c>
      <c r="C690" s="285"/>
      <c r="D690" s="65">
        <v>40930.390972222223</v>
      </c>
      <c r="E690" s="65">
        <v>40931.168749999997</v>
      </c>
      <c r="F690" s="62" t="s">
        <v>830</v>
      </c>
      <c r="G690" s="325" t="s">
        <v>831</v>
      </c>
      <c r="H690" s="62"/>
      <c r="I690" s="62"/>
      <c r="J690" s="62"/>
      <c r="K690" s="62">
        <v>50</v>
      </c>
      <c r="L690" s="62"/>
      <c r="M690" s="62"/>
      <c r="N690" s="234">
        <v>131</v>
      </c>
      <c r="O690" s="62"/>
      <c r="P690" s="317">
        <v>2530</v>
      </c>
      <c r="Q690" s="67"/>
      <c r="R690" s="21">
        <v>40930.390972222223</v>
      </c>
      <c r="S690" s="21">
        <v>40931.168749999997</v>
      </c>
      <c r="T690">
        <v>1.5186999999999999</v>
      </c>
      <c r="U690">
        <v>13.279299999999999</v>
      </c>
      <c r="V690" s="50">
        <f t="shared" si="134"/>
        <v>131.21567999999999</v>
      </c>
      <c r="W690" s="50"/>
      <c r="X690" s="21">
        <v>40930.265972222223</v>
      </c>
      <c r="Y690" s="21">
        <v>40931.177777777775</v>
      </c>
      <c r="Z690" s="319">
        <v>1.6900999999999999</v>
      </c>
      <c r="AA690" s="319">
        <v>13.279299999999999</v>
      </c>
      <c r="AB690" s="320">
        <f t="shared" si="123"/>
        <v>146.02463999999998</v>
      </c>
      <c r="AC690" s="62"/>
      <c r="AD690" s="61">
        <f t="shared" si="125"/>
        <v>15.024639999999977</v>
      </c>
      <c r="AE690" s="62"/>
      <c r="AF690" s="62"/>
      <c r="AG690" s="62"/>
      <c r="AH690" s="62"/>
      <c r="AI690" s="62"/>
      <c r="AJ690" s="62"/>
      <c r="AK690" s="62"/>
      <c r="AL690" s="62"/>
      <c r="AM690" s="62">
        <v>131</v>
      </c>
      <c r="AN690" s="9">
        <f t="shared" si="126"/>
        <v>131.21567999999999</v>
      </c>
      <c r="AO690" s="61">
        <f t="shared" si="135"/>
        <v>146.02463999999998</v>
      </c>
      <c r="AP690" s="9"/>
      <c r="AQ690" s="61">
        <f t="shared" si="136"/>
        <v>0.21567999999999188</v>
      </c>
      <c r="AR690" s="61">
        <f t="shared" si="137"/>
        <v>14.808959999999985</v>
      </c>
      <c r="AS690" s="89">
        <f t="shared" si="127"/>
        <v>0.77777777777373558</v>
      </c>
      <c r="AT690" s="89">
        <f t="shared" si="133"/>
        <v>0.91180555555183673</v>
      </c>
      <c r="AU690" s="89">
        <f t="shared" si="132"/>
        <v>0.13402777777810115</v>
      </c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  <c r="BF690" s="62"/>
      <c r="BG690" s="62"/>
      <c r="BH690" s="62"/>
      <c r="BI690" s="62"/>
      <c r="BJ690" s="62"/>
      <c r="BK690" s="62"/>
      <c r="BL690" s="62"/>
      <c r="BM690" s="62"/>
      <c r="BN690" s="62"/>
      <c r="BO690" s="62"/>
      <c r="BP690" s="62"/>
      <c r="BQ690" s="62"/>
      <c r="BR690" s="62"/>
      <c r="BS690" s="62"/>
      <c r="BT690" s="62"/>
      <c r="BU690" s="62"/>
      <c r="BV690" s="62"/>
      <c r="BW690" s="62"/>
      <c r="BX690" s="62"/>
      <c r="BY690" s="62"/>
      <c r="BZ690" s="62"/>
      <c r="CA690" s="62"/>
      <c r="CB690" s="62"/>
      <c r="CC690" s="62"/>
      <c r="CD690" s="62"/>
      <c r="CE690" s="62"/>
      <c r="CF690" s="62"/>
      <c r="CG690" s="62"/>
      <c r="CH690" s="62"/>
      <c r="CI690" s="62"/>
      <c r="CJ690" s="62"/>
      <c r="CK690" s="62"/>
      <c r="CL690" s="62"/>
      <c r="CM690" s="62"/>
      <c r="CN690" s="62"/>
      <c r="CO690" s="62"/>
      <c r="CP690" s="62"/>
      <c r="CQ690" s="62"/>
      <c r="CR690" s="62"/>
      <c r="CS690" s="62"/>
      <c r="CT690" s="62"/>
      <c r="CU690" s="62"/>
      <c r="CV690" s="62"/>
      <c r="CW690" s="62"/>
      <c r="CX690" s="62"/>
      <c r="CY690" s="62"/>
    </row>
    <row r="691" spans="1:103" s="6" customFormat="1" x14ac:dyDescent="0.2">
      <c r="A691" s="62" t="s">
        <v>2075</v>
      </c>
      <c r="B691" s="285">
        <f t="shared" si="128"/>
        <v>1</v>
      </c>
      <c r="C691" s="285"/>
      <c r="D691" s="65">
        <v>40931.186805555553</v>
      </c>
      <c r="E691" s="65">
        <v>40931.595833333333</v>
      </c>
      <c r="F691" s="62" t="s">
        <v>834</v>
      </c>
      <c r="G691" s="325" t="s">
        <v>835</v>
      </c>
      <c r="H691" s="62"/>
      <c r="I691" s="62"/>
      <c r="J691" s="62"/>
      <c r="K691" s="62">
        <v>50</v>
      </c>
      <c r="L691" s="62"/>
      <c r="M691" s="62"/>
      <c r="N691" s="234">
        <v>627</v>
      </c>
      <c r="O691" s="62"/>
      <c r="P691" s="317">
        <v>630</v>
      </c>
      <c r="Q691" s="67"/>
      <c r="R691" s="21">
        <v>40931.186805555553</v>
      </c>
      <c r="S691" s="21">
        <v>40931.595833333333</v>
      </c>
      <c r="T691">
        <v>7.2582000000000004</v>
      </c>
      <c r="U691">
        <v>20.470300000000002</v>
      </c>
      <c r="V691" s="50">
        <f t="shared" si="134"/>
        <v>627.10847999999999</v>
      </c>
      <c r="W691" s="50"/>
      <c r="X691" s="21">
        <v>40931.177777777775</v>
      </c>
      <c r="Y691" s="21">
        <v>40931.623611111114</v>
      </c>
      <c r="Z691" s="319">
        <v>7.7967000000000004</v>
      </c>
      <c r="AA691" s="319">
        <v>20.470300000000002</v>
      </c>
      <c r="AB691" s="320">
        <f t="shared" si="123"/>
        <v>673.63488000000007</v>
      </c>
      <c r="AC691" s="62"/>
      <c r="AD691" s="61">
        <f t="shared" si="125"/>
        <v>46.634880000000067</v>
      </c>
      <c r="AE691" s="62"/>
      <c r="AF691" s="62"/>
      <c r="AG691" s="62"/>
      <c r="AH691" s="62"/>
      <c r="AI691" s="62"/>
      <c r="AJ691" s="62"/>
      <c r="AK691" s="62"/>
      <c r="AL691" s="62"/>
      <c r="AM691" s="62">
        <v>627</v>
      </c>
      <c r="AN691" s="9">
        <f t="shared" si="126"/>
        <v>627.10847999999999</v>
      </c>
      <c r="AO691" s="61">
        <f t="shared" si="135"/>
        <v>673.63488000000007</v>
      </c>
      <c r="AP691" s="9"/>
      <c r="AQ691" s="61">
        <f t="shared" si="136"/>
        <v>0.10847999999998592</v>
      </c>
      <c r="AR691" s="61">
        <f t="shared" si="137"/>
        <v>46.526400000000081</v>
      </c>
      <c r="AS691" s="89">
        <f t="shared" si="127"/>
        <v>0.40902777777955635</v>
      </c>
      <c r="AT691" s="89">
        <f t="shared" si="133"/>
        <v>0.44583333333866904</v>
      </c>
      <c r="AU691" s="89">
        <f t="shared" si="132"/>
        <v>3.680555555911269E-2</v>
      </c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  <c r="BF691" s="62"/>
      <c r="BG691" s="62"/>
      <c r="BH691" s="62"/>
      <c r="BI691" s="62"/>
      <c r="BJ691" s="62"/>
      <c r="BK691" s="62"/>
      <c r="BL691" s="62"/>
      <c r="BM691" s="62"/>
      <c r="BN691" s="62"/>
      <c r="BO691" s="62"/>
      <c r="BP691" s="62"/>
      <c r="BQ691" s="62"/>
      <c r="BR691" s="62"/>
      <c r="BS691" s="62"/>
      <c r="BT691" s="62"/>
      <c r="BU691" s="62"/>
      <c r="BV691" s="62"/>
      <c r="BW691" s="62"/>
      <c r="BX691" s="62"/>
      <c r="BY691" s="62"/>
      <c r="BZ691" s="62"/>
      <c r="CA691" s="62"/>
      <c r="CB691" s="62"/>
      <c r="CC691" s="62"/>
      <c r="CD691" s="62"/>
      <c r="CE691" s="62"/>
      <c r="CF691" s="62"/>
      <c r="CG691" s="62"/>
      <c r="CH691" s="62"/>
      <c r="CI691" s="62"/>
      <c r="CJ691" s="62"/>
      <c r="CK691" s="62"/>
      <c r="CL691" s="62"/>
      <c r="CM691" s="62"/>
      <c r="CN691" s="62"/>
      <c r="CO691" s="62"/>
      <c r="CP691" s="62"/>
      <c r="CQ691" s="62"/>
      <c r="CR691" s="62"/>
      <c r="CS691" s="62"/>
      <c r="CT691" s="62"/>
      <c r="CU691" s="62"/>
      <c r="CV691" s="62"/>
      <c r="CW691" s="62"/>
      <c r="CX691" s="62"/>
      <c r="CY691" s="62"/>
    </row>
    <row r="692" spans="1:103" s="6" customFormat="1" x14ac:dyDescent="0.2">
      <c r="A692" s="62" t="s">
        <v>2075</v>
      </c>
      <c r="B692" s="285">
        <f t="shared" si="128"/>
        <v>1</v>
      </c>
      <c r="C692" s="285"/>
      <c r="D692" s="65">
        <v>40931.651388888888</v>
      </c>
      <c r="E692" s="65">
        <v>40932.356944444444</v>
      </c>
      <c r="F692" s="62" t="s">
        <v>836</v>
      </c>
      <c r="G692" s="325" t="s">
        <v>837</v>
      </c>
      <c r="H692" s="62"/>
      <c r="I692" s="62"/>
      <c r="J692" s="62"/>
      <c r="K692" s="62">
        <v>50</v>
      </c>
      <c r="L692" s="62"/>
      <c r="M692" s="62"/>
      <c r="N692" s="234">
        <v>256</v>
      </c>
      <c r="O692" s="62"/>
      <c r="P692" s="317">
        <v>692</v>
      </c>
      <c r="Q692" s="67"/>
      <c r="R692" s="21">
        <v>40931.651388888888</v>
      </c>
      <c r="S692" s="21">
        <v>40932.356944444444</v>
      </c>
      <c r="T692">
        <v>2.9632000000000001</v>
      </c>
      <c r="U692">
        <v>12.904999999999999</v>
      </c>
      <c r="V692" s="50">
        <f t="shared" si="134"/>
        <v>256.02048000000002</v>
      </c>
      <c r="W692" s="50"/>
      <c r="X692" s="21">
        <v>40931.623611111114</v>
      </c>
      <c r="Y692" s="21">
        <v>40932.46597222222</v>
      </c>
      <c r="Z692" s="319">
        <v>3.5448</v>
      </c>
      <c r="AA692" s="319">
        <v>14.838200000000001</v>
      </c>
      <c r="AB692" s="320">
        <f t="shared" si="123"/>
        <v>306.27071999999998</v>
      </c>
      <c r="AC692" s="62"/>
      <c r="AD692" s="61">
        <f t="shared" si="125"/>
        <v>50.270719999999983</v>
      </c>
      <c r="AE692" s="62"/>
      <c r="AF692" s="62"/>
      <c r="AG692" s="62"/>
      <c r="AH692" s="62"/>
      <c r="AI692" s="62"/>
      <c r="AJ692" s="62"/>
      <c r="AK692" s="62"/>
      <c r="AL692" s="62"/>
      <c r="AM692" s="62">
        <v>256</v>
      </c>
      <c r="AN692" s="9">
        <f t="shared" si="126"/>
        <v>256.02048000000002</v>
      </c>
      <c r="AO692" s="61">
        <f t="shared" si="135"/>
        <v>306.27071999999998</v>
      </c>
      <c r="AP692" s="9"/>
      <c r="AQ692" s="61">
        <f t="shared" si="136"/>
        <v>2.0480000000020482E-2</v>
      </c>
      <c r="AR692" s="61">
        <f t="shared" si="137"/>
        <v>50.250239999999962</v>
      </c>
      <c r="AS692" s="89">
        <f t="shared" si="127"/>
        <v>0.70555555555620231</v>
      </c>
      <c r="AT692" s="89">
        <f t="shared" si="133"/>
        <v>0.84236111110658385</v>
      </c>
      <c r="AU692" s="89">
        <f t="shared" si="132"/>
        <v>0.13680555555038154</v>
      </c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  <c r="BF692" s="62"/>
      <c r="BG692" s="62"/>
      <c r="BH692" s="62"/>
      <c r="BI692" s="62"/>
      <c r="BJ692" s="62"/>
      <c r="BK692" s="62"/>
      <c r="BL692" s="62"/>
      <c r="BM692" s="62"/>
      <c r="BN692" s="62"/>
      <c r="BO692" s="62"/>
      <c r="BP692" s="62"/>
      <c r="BQ692" s="62"/>
      <c r="BR692" s="62"/>
      <c r="BS692" s="62"/>
      <c r="BT692" s="62"/>
      <c r="BU692" s="62"/>
      <c r="BV692" s="62"/>
      <c r="BW692" s="62"/>
      <c r="BX692" s="62"/>
      <c r="BY692" s="62"/>
      <c r="BZ692" s="62"/>
      <c r="CA692" s="62"/>
      <c r="CB692" s="62"/>
      <c r="CC692" s="62"/>
      <c r="CD692" s="62"/>
      <c r="CE692" s="62"/>
      <c r="CF692" s="62"/>
      <c r="CG692" s="62"/>
      <c r="CH692" s="62"/>
      <c r="CI692" s="62"/>
      <c r="CJ692" s="62"/>
      <c r="CK692" s="62"/>
      <c r="CL692" s="62"/>
      <c r="CM692" s="62"/>
      <c r="CN692" s="62"/>
      <c r="CO692" s="62"/>
      <c r="CP692" s="62"/>
      <c r="CQ692" s="62"/>
      <c r="CR692" s="62"/>
      <c r="CS692" s="62"/>
      <c r="CT692" s="62"/>
      <c r="CU692" s="62"/>
      <c r="CV692" s="62"/>
      <c r="CW692" s="62"/>
      <c r="CX692" s="62"/>
      <c r="CY692" s="62"/>
    </row>
    <row r="693" spans="1:103" s="6" customFormat="1" x14ac:dyDescent="0.2">
      <c r="A693" s="62" t="s">
        <v>2075</v>
      </c>
      <c r="B693" s="285">
        <f t="shared" si="128"/>
        <v>1</v>
      </c>
      <c r="C693" s="285"/>
      <c r="D693" s="65">
        <v>40932.575694444444</v>
      </c>
      <c r="E693" s="65">
        <v>40934.665277777778</v>
      </c>
      <c r="F693" s="62" t="s">
        <v>838</v>
      </c>
      <c r="G693" s="325" t="s">
        <v>839</v>
      </c>
      <c r="H693" s="62"/>
      <c r="I693" s="62"/>
      <c r="J693" s="62"/>
      <c r="K693" s="62">
        <v>50</v>
      </c>
      <c r="L693" s="62"/>
      <c r="M693" s="62"/>
      <c r="N693" s="234">
        <v>249</v>
      </c>
      <c r="O693" s="62"/>
      <c r="P693" s="317">
        <v>112</v>
      </c>
      <c r="Q693" s="67"/>
      <c r="R693" s="21">
        <v>40932.575694444444</v>
      </c>
      <c r="S693" s="21">
        <v>40934.665277777778</v>
      </c>
      <c r="T693">
        <v>2.8831000000000002</v>
      </c>
      <c r="U693">
        <v>2.9611000000000001</v>
      </c>
      <c r="V693" s="50">
        <f t="shared" si="134"/>
        <v>249.09984000000003</v>
      </c>
      <c r="W693" s="50"/>
      <c r="X693" s="21">
        <v>40932.46597222222</v>
      </c>
      <c r="Y693" s="21">
        <v>40934.731944444444</v>
      </c>
      <c r="Z693" s="319">
        <v>3.3902999999999999</v>
      </c>
      <c r="AA693" s="319">
        <v>6.4352</v>
      </c>
      <c r="AB693" s="320">
        <f t="shared" si="123"/>
        <v>292.92192</v>
      </c>
      <c r="AC693" s="62"/>
      <c r="AD693" s="61">
        <f t="shared" si="125"/>
        <v>43.92192</v>
      </c>
      <c r="AE693" s="62"/>
      <c r="AF693" s="62"/>
      <c r="AG693" s="62"/>
      <c r="AH693" s="62"/>
      <c r="AI693" s="62"/>
      <c r="AJ693" s="62"/>
      <c r="AK693" s="62"/>
      <c r="AL693" s="62"/>
      <c r="AM693" s="62">
        <v>249</v>
      </c>
      <c r="AN693" s="9">
        <f t="shared" si="126"/>
        <v>249.09984000000003</v>
      </c>
      <c r="AO693" s="61">
        <f t="shared" si="135"/>
        <v>292.92192</v>
      </c>
      <c r="AP693" s="9"/>
      <c r="AQ693" s="61">
        <f t="shared" si="136"/>
        <v>9.9840000000028795E-2</v>
      </c>
      <c r="AR693" s="61">
        <f t="shared" si="137"/>
        <v>43.822079999999971</v>
      </c>
      <c r="AS693" s="89">
        <f t="shared" si="127"/>
        <v>2.0895833333343035</v>
      </c>
      <c r="AT693" s="89">
        <f t="shared" si="133"/>
        <v>2.265972222223354</v>
      </c>
      <c r="AU693" s="89">
        <f t="shared" si="132"/>
        <v>0.17638888888905058</v>
      </c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  <c r="BF693" s="62"/>
      <c r="BG693" s="62"/>
      <c r="BH693" s="62"/>
      <c r="BI693" s="62"/>
      <c r="BJ693" s="62"/>
      <c r="BK693" s="62"/>
      <c r="BL693" s="62"/>
      <c r="BM693" s="62"/>
      <c r="BN693" s="62"/>
      <c r="BO693" s="62"/>
      <c r="BP693" s="62"/>
      <c r="BQ693" s="62"/>
      <c r="BR693" s="62"/>
      <c r="BS693" s="62"/>
      <c r="BT693" s="62"/>
      <c r="BU693" s="62"/>
      <c r="BV693" s="62"/>
      <c r="BW693" s="62"/>
      <c r="BX693" s="62"/>
      <c r="BY693" s="62"/>
      <c r="BZ693" s="62"/>
      <c r="CA693" s="62"/>
      <c r="CB693" s="62"/>
      <c r="CC693" s="62"/>
      <c r="CD693" s="62"/>
      <c r="CE693" s="62"/>
      <c r="CF693" s="62"/>
      <c r="CG693" s="62"/>
      <c r="CH693" s="62"/>
      <c r="CI693" s="62"/>
      <c r="CJ693" s="62"/>
      <c r="CK693" s="62"/>
      <c r="CL693" s="62"/>
      <c r="CM693" s="62"/>
      <c r="CN693" s="62"/>
      <c r="CO693" s="62"/>
      <c r="CP693" s="62"/>
      <c r="CQ693" s="62"/>
      <c r="CR693" s="62"/>
      <c r="CS693" s="62"/>
      <c r="CT693" s="62"/>
      <c r="CU693" s="62"/>
      <c r="CV693" s="62"/>
      <c r="CW693" s="62"/>
      <c r="CX693" s="62"/>
      <c r="CY693" s="62"/>
    </row>
    <row r="694" spans="1:103" s="6" customFormat="1" x14ac:dyDescent="0.2">
      <c r="A694" s="62" t="s">
        <v>2075</v>
      </c>
      <c r="B694" s="285">
        <f t="shared" si="128"/>
        <v>1</v>
      </c>
      <c r="C694" s="285"/>
      <c r="D694" s="65">
        <v>40934.798611111109</v>
      </c>
      <c r="E694" s="65">
        <v>40935.634722222225</v>
      </c>
      <c r="F694" s="62" t="s">
        <v>840</v>
      </c>
      <c r="G694" s="325" t="s">
        <v>841</v>
      </c>
      <c r="H694" s="62"/>
      <c r="I694" s="62"/>
      <c r="J694" s="62"/>
      <c r="K694" s="62">
        <v>50</v>
      </c>
      <c r="L694" s="62"/>
      <c r="M694" s="62"/>
      <c r="N694" s="234">
        <v>503</v>
      </c>
      <c r="O694" s="62"/>
      <c r="P694" s="317">
        <v>431</v>
      </c>
      <c r="Q694" s="67"/>
      <c r="R694" s="21">
        <v>40934.798611111109</v>
      </c>
      <c r="S694" s="21">
        <v>40935.634722222225</v>
      </c>
      <c r="T694">
        <v>5.8236999999999997</v>
      </c>
      <c r="U694">
        <v>8.0633999999999997</v>
      </c>
      <c r="V694" s="50">
        <f t="shared" si="134"/>
        <v>503.16768000000002</v>
      </c>
      <c r="W694" s="50"/>
      <c r="X694" s="21">
        <v>40934.731944444444</v>
      </c>
      <c r="Y694" s="21">
        <v>40935.678472222222</v>
      </c>
      <c r="Z694" s="319">
        <v>6.7175000000000002</v>
      </c>
      <c r="AA694" s="319">
        <v>9.5</v>
      </c>
      <c r="AB694" s="320">
        <f t="shared" si="123"/>
        <v>580.39200000000005</v>
      </c>
      <c r="AC694" s="62"/>
      <c r="AD694" s="61">
        <f t="shared" si="125"/>
        <v>77.392000000000053</v>
      </c>
      <c r="AE694" s="62"/>
      <c r="AF694" s="62"/>
      <c r="AG694" s="62"/>
      <c r="AH694" s="62"/>
      <c r="AI694" s="62"/>
      <c r="AJ694" s="62"/>
      <c r="AK694" s="62"/>
      <c r="AL694" s="62"/>
      <c r="AM694" s="62">
        <v>503</v>
      </c>
      <c r="AN694" s="9">
        <f t="shared" si="126"/>
        <v>503.16768000000002</v>
      </c>
      <c r="AO694" s="61">
        <f t="shared" si="135"/>
        <v>580.39200000000005</v>
      </c>
      <c r="AP694" s="9"/>
      <c r="AQ694" s="61">
        <f t="shared" si="136"/>
        <v>0.16768000000001848</v>
      </c>
      <c r="AR694" s="61">
        <f t="shared" si="137"/>
        <v>77.224320000000034</v>
      </c>
      <c r="AS694" s="89">
        <f t="shared" si="127"/>
        <v>0.836111111115315</v>
      </c>
      <c r="AT694" s="89">
        <f t="shared" si="133"/>
        <v>0.94652777777810115</v>
      </c>
      <c r="AU694" s="89">
        <f t="shared" si="132"/>
        <v>0.11041666666278616</v>
      </c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  <c r="BF694" s="62"/>
      <c r="BG694" s="62"/>
      <c r="BH694" s="62"/>
      <c r="BI694" s="62"/>
      <c r="BJ694" s="62"/>
      <c r="BK694" s="62"/>
      <c r="BL694" s="62"/>
      <c r="BM694" s="62"/>
      <c r="BN694" s="62"/>
      <c r="BO694" s="62"/>
      <c r="BP694" s="62"/>
      <c r="BQ694" s="62"/>
      <c r="BR694" s="62"/>
      <c r="BS694" s="62"/>
      <c r="BT694" s="62"/>
      <c r="BU694" s="62"/>
      <c r="BV694" s="62"/>
      <c r="BW694" s="62"/>
      <c r="BX694" s="62"/>
      <c r="BY694" s="62"/>
      <c r="BZ694" s="62"/>
      <c r="CA694" s="62"/>
      <c r="CB694" s="62"/>
      <c r="CC694" s="62"/>
      <c r="CD694" s="62"/>
      <c r="CE694" s="62"/>
      <c r="CF694" s="62"/>
      <c r="CG694" s="62"/>
      <c r="CH694" s="62"/>
      <c r="CI694" s="62"/>
      <c r="CJ694" s="62"/>
      <c r="CK694" s="62"/>
      <c r="CL694" s="62"/>
      <c r="CM694" s="62"/>
      <c r="CN694" s="62"/>
      <c r="CO694" s="62"/>
      <c r="CP694" s="62"/>
      <c r="CQ694" s="62"/>
      <c r="CR694" s="62"/>
      <c r="CS694" s="62"/>
      <c r="CT694" s="62"/>
      <c r="CU694" s="62"/>
      <c r="CV694" s="62"/>
      <c r="CW694" s="62"/>
      <c r="CX694" s="62"/>
      <c r="CY694" s="62"/>
    </row>
    <row r="695" spans="1:103" s="6" customFormat="1" x14ac:dyDescent="0.2">
      <c r="A695" s="62" t="s">
        <v>2075</v>
      </c>
      <c r="B695" s="285">
        <f t="shared" si="128"/>
        <v>1</v>
      </c>
      <c r="C695" s="285"/>
      <c r="D695" s="65">
        <v>40935.722916666666</v>
      </c>
      <c r="E695" s="65">
        <v>40938.140972222223</v>
      </c>
      <c r="F695" s="62" t="s">
        <v>842</v>
      </c>
      <c r="G695" s="325" t="s">
        <v>843</v>
      </c>
      <c r="H695" s="62"/>
      <c r="I695" s="62"/>
      <c r="J695" s="62"/>
      <c r="K695" s="62">
        <v>50</v>
      </c>
      <c r="L695" s="62"/>
      <c r="M695" s="62"/>
      <c r="N695" s="234">
        <v>1069</v>
      </c>
      <c r="O695" s="62"/>
      <c r="P695" s="317">
        <v>1370</v>
      </c>
      <c r="Q695" s="67"/>
      <c r="R695" s="21">
        <v>40935.722916666666</v>
      </c>
      <c r="S695" s="21">
        <v>40938.140972222223</v>
      </c>
      <c r="T695">
        <v>12.3771</v>
      </c>
      <c r="U695">
        <v>10.14</v>
      </c>
      <c r="V695" s="50">
        <f>T695*60*60*24/1000</f>
        <v>1069.3814399999999</v>
      </c>
      <c r="W695" s="50"/>
      <c r="X695" s="21">
        <v>40935.678472222222</v>
      </c>
      <c r="Y695" s="21">
        <v>40938.383333333331</v>
      </c>
      <c r="Z695" s="319">
        <v>13.2737</v>
      </c>
      <c r="AA695" s="319">
        <v>10.14</v>
      </c>
      <c r="AB695" s="320">
        <f t="shared" si="123"/>
        <v>1146.8476799999999</v>
      </c>
      <c r="AC695" s="62"/>
      <c r="AD695" s="61">
        <f t="shared" si="125"/>
        <v>77.847679999999855</v>
      </c>
      <c r="AE695" s="62"/>
      <c r="AF695" s="62"/>
      <c r="AG695" s="62"/>
      <c r="AH695" s="62"/>
      <c r="AI695" s="62"/>
      <c r="AJ695" s="62"/>
      <c r="AK695" s="62"/>
      <c r="AL695" s="62"/>
      <c r="AM695" s="62">
        <v>1069</v>
      </c>
      <c r="AN695" s="9">
        <f t="shared" si="126"/>
        <v>1069.3814399999999</v>
      </c>
      <c r="AO695" s="61">
        <f t="shared" si="135"/>
        <v>1146.8476799999999</v>
      </c>
      <c r="AP695" s="9"/>
      <c r="AQ695" s="61">
        <f t="shared" si="136"/>
        <v>0.38143999999988409</v>
      </c>
      <c r="AR695" s="61">
        <f t="shared" si="137"/>
        <v>77.466239999999971</v>
      </c>
      <c r="AS695" s="89">
        <f t="shared" si="127"/>
        <v>2.4180555555576575</v>
      </c>
      <c r="AT695" s="89">
        <f t="shared" si="133"/>
        <v>2.7048611111094942</v>
      </c>
      <c r="AU695" s="89">
        <f t="shared" si="132"/>
        <v>0.28680555555183673</v>
      </c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  <c r="BF695" s="62"/>
      <c r="BG695" s="62"/>
      <c r="BH695" s="62"/>
      <c r="BI695" s="62"/>
      <c r="BJ695" s="62"/>
      <c r="BK695" s="62"/>
      <c r="BL695" s="62"/>
      <c r="BM695" s="62"/>
      <c r="BN695" s="62"/>
      <c r="BO695" s="62"/>
      <c r="BP695" s="62"/>
      <c r="BQ695" s="62"/>
      <c r="BR695" s="62"/>
      <c r="BS695" s="62"/>
      <c r="BT695" s="62"/>
      <c r="BU695" s="62"/>
      <c r="BV695" s="62"/>
      <c r="BW695" s="62"/>
      <c r="BX695" s="62"/>
      <c r="BY695" s="62"/>
      <c r="BZ695" s="62"/>
      <c r="CA695" s="62"/>
      <c r="CB695" s="62"/>
      <c r="CC695" s="62"/>
      <c r="CD695" s="62"/>
      <c r="CE695" s="62"/>
      <c r="CF695" s="62"/>
      <c r="CG695" s="62"/>
      <c r="CH695" s="62"/>
      <c r="CI695" s="62"/>
      <c r="CJ695" s="62"/>
      <c r="CK695" s="62"/>
      <c r="CL695" s="62"/>
      <c r="CM695" s="62"/>
      <c r="CN695" s="62"/>
      <c r="CO695" s="62"/>
      <c r="CP695" s="62"/>
      <c r="CQ695" s="62"/>
      <c r="CR695" s="62"/>
      <c r="CS695" s="62"/>
      <c r="CT695" s="62"/>
      <c r="CU695" s="62"/>
      <c r="CV695" s="62"/>
      <c r="CW695" s="62"/>
      <c r="CX695" s="62"/>
      <c r="CY695" s="62"/>
    </row>
    <row r="696" spans="1:103" s="6" customFormat="1" x14ac:dyDescent="0.2">
      <c r="A696" s="62" t="s">
        <v>2075</v>
      </c>
      <c r="B696" s="285">
        <f t="shared" si="128"/>
        <v>1</v>
      </c>
      <c r="C696" s="285"/>
      <c r="D696" s="65">
        <v>40938.625694444447</v>
      </c>
      <c r="E696" s="65">
        <v>40939.623611111114</v>
      </c>
      <c r="F696" s="62" t="s">
        <v>844</v>
      </c>
      <c r="G696" s="325" t="s">
        <v>845</v>
      </c>
      <c r="H696" s="62"/>
      <c r="I696" s="62"/>
      <c r="J696" s="62"/>
      <c r="K696" s="62">
        <v>50</v>
      </c>
      <c r="L696" s="62"/>
      <c r="M696" s="62"/>
      <c r="N696" s="234">
        <v>495</v>
      </c>
      <c r="O696" s="62"/>
      <c r="P696" s="317">
        <v>1030</v>
      </c>
      <c r="Q696" s="67"/>
      <c r="R696" s="21">
        <v>40938.625694444447</v>
      </c>
      <c r="S696" s="21">
        <v>40939.623611111114</v>
      </c>
      <c r="T696">
        <v>5.7259000000000002</v>
      </c>
      <c r="U696">
        <v>17.82</v>
      </c>
      <c r="V696" s="50">
        <f t="shared" si="134"/>
        <v>494.71776</v>
      </c>
      <c r="W696" s="50"/>
      <c r="X696" s="21">
        <v>40938.383333333331</v>
      </c>
      <c r="Y696" s="21">
        <v>40939.680555555555</v>
      </c>
      <c r="Z696" s="319">
        <v>6.9551999999999996</v>
      </c>
      <c r="AA696" s="319">
        <v>17.82</v>
      </c>
      <c r="AB696" s="320">
        <f t="shared" si="123"/>
        <v>600.92927999999995</v>
      </c>
      <c r="AC696" s="62"/>
      <c r="AD696" s="61">
        <f t="shared" si="125"/>
        <v>105.92927999999995</v>
      </c>
      <c r="AE696" s="62"/>
      <c r="AF696" s="62"/>
      <c r="AG696" s="62"/>
      <c r="AH696" s="62"/>
      <c r="AI696" s="62"/>
      <c r="AJ696" s="62"/>
      <c r="AK696" s="62"/>
      <c r="AL696" s="62"/>
      <c r="AM696" s="62">
        <v>495</v>
      </c>
      <c r="AN696" s="9">
        <f t="shared" si="126"/>
        <v>494.71776</v>
      </c>
      <c r="AO696" s="61">
        <f t="shared" si="135"/>
        <v>600.92927999999995</v>
      </c>
      <c r="AP696" s="9"/>
      <c r="AQ696" s="61">
        <f t="shared" si="136"/>
        <v>-0.2822400000000016</v>
      </c>
      <c r="AR696" s="61">
        <f t="shared" si="137"/>
        <v>106.21151999999995</v>
      </c>
      <c r="AS696" s="89">
        <f t="shared" si="127"/>
        <v>0.99791666666715173</v>
      </c>
      <c r="AT696" s="89">
        <f t="shared" si="133"/>
        <v>1.297222222223354</v>
      </c>
      <c r="AU696" s="89">
        <f t="shared" si="132"/>
        <v>0.29930555555620231</v>
      </c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  <c r="BF696" s="62"/>
      <c r="BG696" s="62"/>
      <c r="BH696" s="62"/>
      <c r="BI696" s="62"/>
      <c r="BJ696" s="62"/>
      <c r="BK696" s="62"/>
      <c r="BL696" s="62"/>
      <c r="BM696" s="62"/>
      <c r="BN696" s="62"/>
      <c r="BO696" s="62"/>
      <c r="BP696" s="62"/>
      <c r="BQ696" s="62"/>
      <c r="BR696" s="62"/>
      <c r="BS696" s="62"/>
      <c r="BT696" s="62"/>
      <c r="BU696" s="62"/>
      <c r="BV696" s="62"/>
      <c r="BW696" s="62"/>
      <c r="BX696" s="62"/>
      <c r="BY696" s="62"/>
      <c r="BZ696" s="62"/>
      <c r="CA696" s="62"/>
      <c r="CB696" s="62"/>
      <c r="CC696" s="62"/>
      <c r="CD696" s="62"/>
      <c r="CE696" s="62"/>
      <c r="CF696" s="62"/>
      <c r="CG696" s="62"/>
      <c r="CH696" s="62"/>
      <c r="CI696" s="62"/>
      <c r="CJ696" s="62"/>
      <c r="CK696" s="62"/>
      <c r="CL696" s="62"/>
      <c r="CM696" s="62"/>
      <c r="CN696" s="62"/>
      <c r="CO696" s="62"/>
      <c r="CP696" s="62"/>
      <c r="CQ696" s="62"/>
      <c r="CR696" s="62"/>
      <c r="CS696" s="62"/>
      <c r="CT696" s="62"/>
      <c r="CU696" s="62"/>
      <c r="CV696" s="62"/>
      <c r="CW696" s="62"/>
      <c r="CX696" s="62"/>
      <c r="CY696" s="62"/>
    </row>
    <row r="697" spans="1:103" s="6" customFormat="1" x14ac:dyDescent="0.2">
      <c r="A697" s="62" t="s">
        <v>2075</v>
      </c>
      <c r="B697" s="285">
        <f t="shared" si="128"/>
        <v>1</v>
      </c>
      <c r="C697" s="285"/>
      <c r="D697" s="65">
        <v>40939.738194444442</v>
      </c>
      <c r="E697" s="65">
        <v>40945.997916666667</v>
      </c>
      <c r="F697" s="62" t="s">
        <v>846</v>
      </c>
      <c r="G697" s="325" t="s">
        <v>847</v>
      </c>
      <c r="H697" s="62"/>
      <c r="I697" s="62"/>
      <c r="J697" s="62"/>
      <c r="K697" s="62">
        <v>50</v>
      </c>
      <c r="L697" s="62"/>
      <c r="M697" s="62"/>
      <c r="N697" s="234">
        <v>2359</v>
      </c>
      <c r="O697" s="62"/>
      <c r="P697" s="317">
        <v>301</v>
      </c>
      <c r="Q697" s="67"/>
      <c r="R697" s="21">
        <v>40939.738194444442</v>
      </c>
      <c r="S697" s="21">
        <v>40945.997916666667</v>
      </c>
      <c r="T697">
        <v>27.3032</v>
      </c>
      <c r="U697">
        <v>13.279299999999999</v>
      </c>
      <c r="V697" s="50">
        <f t="shared" si="134"/>
        <v>2358.9964799999998</v>
      </c>
      <c r="W697" s="50"/>
      <c r="X697" s="21">
        <v>40939.680555555555</v>
      </c>
      <c r="Y697" s="21">
        <v>40946.152777777781</v>
      </c>
      <c r="Z697" s="319">
        <v>28.254000000000001</v>
      </c>
      <c r="AA697" s="319">
        <v>14.838200000000001</v>
      </c>
      <c r="AB697" s="320">
        <f t="shared" si="123"/>
        <v>2441.1455999999998</v>
      </c>
      <c r="AC697" s="62"/>
      <c r="AD697" s="61">
        <f t="shared" si="125"/>
        <v>82.145599999999831</v>
      </c>
      <c r="AE697" s="62"/>
      <c r="AF697" s="62"/>
      <c r="AG697" s="62"/>
      <c r="AH697" s="62"/>
      <c r="AI697" s="62"/>
      <c r="AJ697" s="62"/>
      <c r="AK697" s="62"/>
      <c r="AL697" s="62"/>
      <c r="AM697" s="62">
        <v>2359</v>
      </c>
      <c r="AN697" s="9">
        <f t="shared" si="126"/>
        <v>2358.9964799999998</v>
      </c>
      <c r="AO697" s="61">
        <f t="shared" si="135"/>
        <v>2441.1455999999998</v>
      </c>
      <c r="AP697" s="9"/>
      <c r="AQ697" s="61">
        <f t="shared" si="136"/>
        <v>-3.5200000002078013E-3</v>
      </c>
      <c r="AR697" s="61">
        <f t="shared" si="137"/>
        <v>82.149120000000039</v>
      </c>
      <c r="AS697" s="89">
        <f t="shared" si="127"/>
        <v>6.2597222222248092</v>
      </c>
      <c r="AT697" s="89">
        <f t="shared" si="133"/>
        <v>6.4722222222262644</v>
      </c>
      <c r="AU697" s="89">
        <f t="shared" si="132"/>
        <v>0.21250000000145519</v>
      </c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  <c r="BF697" s="62"/>
      <c r="BG697" s="62"/>
      <c r="BH697" s="62"/>
      <c r="BI697" s="62"/>
      <c r="BJ697" s="62"/>
      <c r="BK697" s="62"/>
      <c r="BL697" s="62"/>
      <c r="BM697" s="62"/>
      <c r="BN697" s="62"/>
      <c r="BO697" s="62"/>
      <c r="BP697" s="62"/>
      <c r="BQ697" s="62"/>
      <c r="BR697" s="62"/>
      <c r="BS697" s="62"/>
      <c r="BT697" s="62"/>
      <c r="BU697" s="62"/>
      <c r="BV697" s="62"/>
      <c r="BW697" s="62"/>
      <c r="BX697" s="62"/>
      <c r="BY697" s="62"/>
      <c r="BZ697" s="62"/>
      <c r="CA697" s="62"/>
      <c r="CB697" s="62"/>
      <c r="CC697" s="62"/>
      <c r="CD697" s="62"/>
      <c r="CE697" s="62"/>
      <c r="CF697" s="62"/>
      <c r="CG697" s="62"/>
      <c r="CH697" s="62"/>
      <c r="CI697" s="62"/>
      <c r="CJ697" s="62"/>
      <c r="CK697" s="62"/>
      <c r="CL697" s="62"/>
      <c r="CM697" s="62"/>
      <c r="CN697" s="62"/>
      <c r="CO697" s="62"/>
      <c r="CP697" s="62"/>
      <c r="CQ697" s="62"/>
      <c r="CR697" s="62"/>
      <c r="CS697" s="62"/>
      <c r="CT697" s="62"/>
      <c r="CU697" s="62"/>
      <c r="CV697" s="62"/>
      <c r="CW697" s="62"/>
      <c r="CX697" s="62"/>
      <c r="CY697" s="62"/>
    </row>
    <row r="698" spans="1:103" s="6" customFormat="1" x14ac:dyDescent="0.2">
      <c r="A698" s="62" t="s">
        <v>2075</v>
      </c>
      <c r="B698" s="285">
        <f t="shared" si="128"/>
        <v>2</v>
      </c>
      <c r="C698" s="285"/>
      <c r="D698" s="65">
        <v>40946.308333333334</v>
      </c>
      <c r="E698" s="65">
        <v>40949.400694444441</v>
      </c>
      <c r="F698" s="62" t="s">
        <v>848</v>
      </c>
      <c r="G698" s="325" t="s">
        <v>849</v>
      </c>
      <c r="H698" s="62"/>
      <c r="I698" s="62"/>
      <c r="J698" s="62"/>
      <c r="K698" s="62">
        <v>50</v>
      </c>
      <c r="L698" s="62"/>
      <c r="M698" s="62"/>
      <c r="N698" s="234">
        <v>172</v>
      </c>
      <c r="O698" s="62"/>
      <c r="P698" s="317">
        <v>160</v>
      </c>
      <c r="Q698" s="67"/>
      <c r="R698" s="21">
        <v>40946.308333333334</v>
      </c>
      <c r="S698" s="21">
        <v>40949.400694444441</v>
      </c>
      <c r="T698">
        <v>1.9936</v>
      </c>
      <c r="U698">
        <v>0.75660000000000005</v>
      </c>
      <c r="V698" s="50">
        <f t="shared" si="134"/>
        <v>172.24704</v>
      </c>
      <c r="W698" s="50"/>
      <c r="X698" s="21">
        <v>40946.152777777781</v>
      </c>
      <c r="Y698" s="21">
        <v>40949.515277777777</v>
      </c>
      <c r="Z698" s="319">
        <v>2.1800000000000002</v>
      </c>
      <c r="AA698" s="319">
        <v>0.75660000000000005</v>
      </c>
      <c r="AB698" s="320">
        <f t="shared" si="123"/>
        <v>188.35200000000003</v>
      </c>
      <c r="AC698" s="62"/>
      <c r="AD698" s="61">
        <f t="shared" si="125"/>
        <v>16.352000000000032</v>
      </c>
      <c r="AE698" s="62"/>
      <c r="AF698" s="62"/>
      <c r="AG698" s="62"/>
      <c r="AH698" s="62"/>
      <c r="AI698" s="62"/>
      <c r="AJ698" s="62"/>
      <c r="AK698" s="62"/>
      <c r="AL698" s="62"/>
      <c r="AM698" s="62">
        <v>172</v>
      </c>
      <c r="AN698" s="9">
        <f t="shared" si="126"/>
        <v>172.24704</v>
      </c>
      <c r="AO698" s="61">
        <f t="shared" si="135"/>
        <v>188.35200000000003</v>
      </c>
      <c r="AP698" s="9"/>
      <c r="AQ698" s="61">
        <f t="shared" si="136"/>
        <v>0.24703999999999837</v>
      </c>
      <c r="AR698" s="61">
        <f t="shared" si="137"/>
        <v>16.104960000000034</v>
      </c>
      <c r="AS698" s="89">
        <f t="shared" si="127"/>
        <v>3.0923611111065838</v>
      </c>
      <c r="AT698" s="89">
        <f t="shared" si="133"/>
        <v>3.3624999999956344</v>
      </c>
      <c r="AU698" s="89">
        <f t="shared" si="132"/>
        <v>0.27013888888905058</v>
      </c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  <c r="BF698" s="62"/>
      <c r="BG698" s="62"/>
      <c r="BH698" s="62"/>
      <c r="BI698" s="62"/>
      <c r="BJ698" s="62"/>
      <c r="BK698" s="62"/>
      <c r="BL698" s="62"/>
      <c r="BM698" s="62"/>
      <c r="BN698" s="62"/>
      <c r="BO698" s="62"/>
      <c r="BP698" s="62"/>
      <c r="BQ698" s="62"/>
      <c r="BR698" s="62"/>
      <c r="BS698" s="62"/>
      <c r="BT698" s="62"/>
      <c r="BU698" s="62"/>
      <c r="BV698" s="62"/>
      <c r="BW698" s="62"/>
      <c r="BX698" s="62"/>
      <c r="BY698" s="62"/>
      <c r="BZ698" s="62"/>
      <c r="CA698" s="62"/>
      <c r="CB698" s="62"/>
      <c r="CC698" s="62"/>
      <c r="CD698" s="62"/>
      <c r="CE698" s="62"/>
      <c r="CF698" s="62"/>
      <c r="CG698" s="62"/>
      <c r="CH698" s="62"/>
      <c r="CI698" s="62"/>
      <c r="CJ698" s="62"/>
      <c r="CK698" s="62"/>
      <c r="CL698" s="62"/>
      <c r="CM698" s="62"/>
      <c r="CN698" s="62"/>
      <c r="CO698" s="62"/>
      <c r="CP698" s="62"/>
      <c r="CQ698" s="62"/>
      <c r="CR698" s="62"/>
      <c r="CS698" s="62"/>
      <c r="CT698" s="62"/>
      <c r="CU698" s="62"/>
      <c r="CV698" s="62"/>
      <c r="CW698" s="62"/>
      <c r="CX698" s="62"/>
      <c r="CY698" s="62"/>
    </row>
    <row r="699" spans="1:103" s="6" customFormat="1" x14ac:dyDescent="0.2">
      <c r="A699" s="62" t="s">
        <v>2075</v>
      </c>
      <c r="B699" s="285">
        <f t="shared" si="128"/>
        <v>2</v>
      </c>
      <c r="C699" s="285"/>
      <c r="D699" s="65">
        <v>40949.629861111112</v>
      </c>
      <c r="E699" s="65">
        <v>40950.34097222222</v>
      </c>
      <c r="F699" s="62" t="s">
        <v>850</v>
      </c>
      <c r="G699" s="325" t="s">
        <v>851</v>
      </c>
      <c r="H699" s="62"/>
      <c r="I699" s="62"/>
      <c r="J699" s="62"/>
      <c r="K699" s="62">
        <v>50</v>
      </c>
      <c r="L699" s="62"/>
      <c r="M699" s="62"/>
      <c r="N699" s="234">
        <v>36.4</v>
      </c>
      <c r="O699" s="62"/>
      <c r="P699" s="317">
        <v>234</v>
      </c>
      <c r="Q699" s="67"/>
      <c r="R699" s="21">
        <v>40949.629861111112</v>
      </c>
      <c r="S699" s="21">
        <v>40950.34097222222</v>
      </c>
      <c r="T699">
        <v>0.42149999999999999</v>
      </c>
      <c r="U699">
        <v>0.64680000000000004</v>
      </c>
      <c r="V699" s="50">
        <f t="shared" si="134"/>
        <v>36.4176</v>
      </c>
      <c r="W699" s="50"/>
      <c r="X699" s="21">
        <v>40949.515277777777</v>
      </c>
      <c r="Y699" s="21">
        <v>40950.475694444445</v>
      </c>
      <c r="Z699" s="319">
        <v>0.56540000000000001</v>
      </c>
      <c r="AA699" s="319">
        <v>0.64680000000000004</v>
      </c>
      <c r="AB699" s="320">
        <f t="shared" si="123"/>
        <v>48.850559999999994</v>
      </c>
      <c r="AC699" s="62"/>
      <c r="AD699" s="61">
        <f t="shared" si="125"/>
        <v>12.450559999999996</v>
      </c>
      <c r="AE699" s="62"/>
      <c r="AF699" s="62"/>
      <c r="AG699" s="62"/>
      <c r="AH699" s="62"/>
      <c r="AI699" s="62"/>
      <c r="AJ699" s="62"/>
      <c r="AK699" s="62"/>
      <c r="AL699" s="62"/>
      <c r="AM699" s="62">
        <v>36.4</v>
      </c>
      <c r="AN699" s="9">
        <f t="shared" si="126"/>
        <v>36.4176</v>
      </c>
      <c r="AO699" s="61">
        <f t="shared" si="135"/>
        <v>48.850559999999994</v>
      </c>
      <c r="AP699" s="9"/>
      <c r="AQ699" s="61">
        <f t="shared" si="136"/>
        <v>1.7600000000001614E-2</v>
      </c>
      <c r="AR699" s="61">
        <f t="shared" si="137"/>
        <v>12.432959999999994</v>
      </c>
      <c r="AS699" s="89">
        <f t="shared" si="127"/>
        <v>0.71111111110803904</v>
      </c>
      <c r="AT699" s="89">
        <f t="shared" si="133"/>
        <v>0.96041666666860692</v>
      </c>
      <c r="AU699" s="89">
        <f t="shared" si="132"/>
        <v>0.24930555556056788</v>
      </c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  <c r="BF699" s="62"/>
      <c r="BG699" s="62"/>
      <c r="BH699" s="62"/>
      <c r="BI699" s="62"/>
      <c r="BJ699" s="62"/>
      <c r="BK699" s="62"/>
      <c r="BL699" s="62"/>
      <c r="BM699" s="62"/>
      <c r="BN699" s="62"/>
      <c r="BO699" s="62"/>
      <c r="BP699" s="62"/>
      <c r="BQ699" s="62"/>
      <c r="BR699" s="62"/>
      <c r="BS699" s="62"/>
      <c r="BT699" s="62"/>
      <c r="BU699" s="62"/>
      <c r="BV699" s="62"/>
      <c r="BW699" s="62"/>
      <c r="BX699" s="62"/>
      <c r="BY699" s="62"/>
      <c r="BZ699" s="62"/>
      <c r="CA699" s="62"/>
      <c r="CB699" s="62"/>
      <c r="CC699" s="62"/>
      <c r="CD699" s="62"/>
      <c r="CE699" s="62"/>
      <c r="CF699" s="62"/>
      <c r="CG699" s="62"/>
      <c r="CH699" s="62"/>
      <c r="CI699" s="62"/>
      <c r="CJ699" s="62"/>
      <c r="CK699" s="62"/>
      <c r="CL699" s="62"/>
      <c r="CM699" s="62"/>
      <c r="CN699" s="62"/>
      <c r="CO699" s="62"/>
      <c r="CP699" s="62"/>
      <c r="CQ699" s="62"/>
      <c r="CR699" s="62"/>
      <c r="CS699" s="62"/>
      <c r="CT699" s="62"/>
      <c r="CU699" s="62"/>
      <c r="CV699" s="62"/>
      <c r="CW699" s="62"/>
      <c r="CX699" s="62"/>
      <c r="CY699" s="62"/>
    </row>
    <row r="700" spans="1:103" s="6" customFormat="1" x14ac:dyDescent="0.2">
      <c r="A700" s="62" t="s">
        <v>2075</v>
      </c>
      <c r="B700" s="285">
        <f t="shared" si="128"/>
        <v>2</v>
      </c>
      <c r="C700" s="285"/>
      <c r="D700" s="65">
        <v>40950.611111111109</v>
      </c>
      <c r="E700" s="65">
        <v>40956.134027777778</v>
      </c>
      <c r="F700" s="62" t="s">
        <v>852</v>
      </c>
      <c r="G700" s="325" t="s">
        <v>853</v>
      </c>
      <c r="H700" s="62"/>
      <c r="I700" s="62"/>
      <c r="J700" s="62"/>
      <c r="K700" s="62">
        <v>50</v>
      </c>
      <c r="L700" s="62"/>
      <c r="M700" s="62"/>
      <c r="N700" s="234">
        <v>278</v>
      </c>
      <c r="O700" s="62"/>
      <c r="P700" s="317">
        <v>279</v>
      </c>
      <c r="Q700" s="67"/>
      <c r="R700" s="21">
        <v>40950.611111111109</v>
      </c>
      <c r="S700" s="21">
        <v>40956.134027777778</v>
      </c>
      <c r="T700">
        <v>3.2210999999999999</v>
      </c>
      <c r="U700">
        <v>0.94</v>
      </c>
      <c r="V700" s="50">
        <f t="shared" si="134"/>
        <v>278.30303999999995</v>
      </c>
      <c r="W700" s="50"/>
      <c r="X700" s="21">
        <v>40950.475694444445</v>
      </c>
      <c r="Y700" s="21">
        <v>40956.252083333333</v>
      </c>
      <c r="Z700" s="319">
        <v>3.3628</v>
      </c>
      <c r="AA700" s="319">
        <v>0.94</v>
      </c>
      <c r="AB700" s="320">
        <f t="shared" ref="AB700:AB721" si="138">Z700*60*60*24/1000</f>
        <v>290.54591999999997</v>
      </c>
      <c r="AC700" s="62"/>
      <c r="AD700" s="61">
        <f t="shared" si="125"/>
        <v>12.545919999999967</v>
      </c>
      <c r="AE700" s="62"/>
      <c r="AF700" s="62"/>
      <c r="AG700" s="62"/>
      <c r="AH700" s="62"/>
      <c r="AI700" s="62"/>
      <c r="AJ700" s="62"/>
      <c r="AK700" s="62"/>
      <c r="AL700" s="62"/>
      <c r="AM700" s="62">
        <v>278</v>
      </c>
      <c r="AN700" s="9">
        <f t="shared" si="126"/>
        <v>278.30303999999995</v>
      </c>
      <c r="AO700" s="61">
        <f t="shared" si="135"/>
        <v>290.54591999999997</v>
      </c>
      <c r="AP700" s="9"/>
      <c r="AQ700" s="61">
        <f t="shared" si="136"/>
        <v>0.30303999999995312</v>
      </c>
      <c r="AR700" s="61">
        <f t="shared" si="137"/>
        <v>12.242880000000014</v>
      </c>
      <c r="AS700" s="89">
        <f t="shared" si="127"/>
        <v>5.5229166666686069</v>
      </c>
      <c r="AT700" s="89">
        <f t="shared" si="133"/>
        <v>5.7763888888875954</v>
      </c>
      <c r="AU700" s="89">
        <f t="shared" si="132"/>
        <v>0.25347222221898846</v>
      </c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  <c r="BF700" s="62"/>
      <c r="BG700" s="62"/>
      <c r="BH700" s="62"/>
      <c r="BI700" s="62"/>
      <c r="BJ700" s="62"/>
      <c r="BK700" s="62"/>
      <c r="BL700" s="62"/>
      <c r="BM700" s="62"/>
      <c r="BN700" s="62"/>
      <c r="BO700" s="62"/>
      <c r="BP700" s="62"/>
      <c r="BQ700" s="62"/>
      <c r="BR700" s="62"/>
      <c r="BS700" s="62"/>
      <c r="BT700" s="62"/>
      <c r="BU700" s="62"/>
      <c r="BV700" s="62"/>
      <c r="BW700" s="62"/>
      <c r="BX700" s="62"/>
      <c r="BY700" s="62"/>
      <c r="BZ700" s="62"/>
      <c r="CA700" s="62"/>
      <c r="CB700" s="62"/>
      <c r="CC700" s="62"/>
      <c r="CD700" s="62"/>
      <c r="CE700" s="62"/>
      <c r="CF700" s="62"/>
      <c r="CG700" s="62"/>
      <c r="CH700" s="62"/>
      <c r="CI700" s="62"/>
      <c r="CJ700" s="62"/>
      <c r="CK700" s="62"/>
      <c r="CL700" s="62"/>
      <c r="CM700" s="62"/>
      <c r="CN700" s="62"/>
      <c r="CO700" s="62"/>
      <c r="CP700" s="62"/>
      <c r="CQ700" s="62"/>
      <c r="CR700" s="62"/>
      <c r="CS700" s="62"/>
      <c r="CT700" s="62"/>
      <c r="CU700" s="62"/>
      <c r="CV700" s="62"/>
      <c r="CW700" s="62"/>
      <c r="CX700" s="62"/>
      <c r="CY700" s="62"/>
    </row>
    <row r="701" spans="1:103" s="6" customFormat="1" x14ac:dyDescent="0.2">
      <c r="A701" s="62" t="s">
        <v>2075</v>
      </c>
      <c r="B701" s="285">
        <f t="shared" si="128"/>
        <v>2</v>
      </c>
      <c r="C701" s="285"/>
      <c r="D701" s="65">
        <v>40956.370833333334</v>
      </c>
      <c r="E701" s="65">
        <v>40960.031944444447</v>
      </c>
      <c r="F701" s="62" t="s">
        <v>854</v>
      </c>
      <c r="G701" s="325" t="s">
        <v>855</v>
      </c>
      <c r="H701" s="62"/>
      <c r="I701" s="62"/>
      <c r="J701" s="62"/>
      <c r="K701" s="62">
        <v>50</v>
      </c>
      <c r="L701" s="62"/>
      <c r="M701" s="62"/>
      <c r="N701" s="234">
        <v>164</v>
      </c>
      <c r="O701" s="62"/>
      <c r="P701" s="317">
        <v>434</v>
      </c>
      <c r="Q701" s="67"/>
      <c r="R701" s="21">
        <v>40956.370833333334</v>
      </c>
      <c r="S701" s="21">
        <v>40960.031944444447</v>
      </c>
      <c r="T701">
        <v>1.9031</v>
      </c>
      <c r="U701">
        <v>0.5958</v>
      </c>
      <c r="V701" s="50">
        <f t="shared" si="134"/>
        <v>164.42784000000003</v>
      </c>
      <c r="W701" s="50"/>
      <c r="X701" s="21">
        <v>40956.252083333333</v>
      </c>
      <c r="Y701" s="21">
        <v>40960.103472222225</v>
      </c>
      <c r="Z701" s="319">
        <v>2.0053999999999998</v>
      </c>
      <c r="AA701" s="319">
        <v>0.5958</v>
      </c>
      <c r="AB701" s="320">
        <f t="shared" si="138"/>
        <v>173.26655999999997</v>
      </c>
      <c r="AC701" s="62"/>
      <c r="AD701" s="61">
        <f t="shared" si="125"/>
        <v>9.2665599999999699</v>
      </c>
      <c r="AE701" s="62"/>
      <c r="AF701" s="62"/>
      <c r="AG701" s="62"/>
      <c r="AH701" s="62"/>
      <c r="AI701" s="62"/>
      <c r="AJ701" s="62"/>
      <c r="AK701" s="62"/>
      <c r="AL701" s="62"/>
      <c r="AM701" s="62">
        <v>164</v>
      </c>
      <c r="AN701" s="9">
        <f t="shared" si="126"/>
        <v>164.42784000000003</v>
      </c>
      <c r="AO701" s="61">
        <f t="shared" si="135"/>
        <v>173.26655999999997</v>
      </c>
      <c r="AP701" s="9"/>
      <c r="AQ701" s="61">
        <f t="shared" si="136"/>
        <v>0.42784000000003175</v>
      </c>
      <c r="AR701" s="61">
        <f t="shared" si="137"/>
        <v>8.8387199999999382</v>
      </c>
      <c r="AS701" s="89">
        <f t="shared" si="127"/>
        <v>3.6611111111124046</v>
      </c>
      <c r="AT701" s="89">
        <f t="shared" si="133"/>
        <v>3.851388888891961</v>
      </c>
      <c r="AU701" s="89">
        <f t="shared" si="132"/>
        <v>0.19027777777955635</v>
      </c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  <c r="BF701" s="62"/>
      <c r="BG701" s="62"/>
      <c r="BH701" s="62"/>
      <c r="BI701" s="62"/>
      <c r="BJ701" s="62"/>
      <c r="BK701" s="62"/>
      <c r="BL701" s="62"/>
      <c r="BM701" s="62"/>
      <c r="BN701" s="62"/>
      <c r="BO701" s="62"/>
      <c r="BP701" s="62"/>
      <c r="BQ701" s="62"/>
      <c r="BR701" s="62"/>
      <c r="BS701" s="62"/>
      <c r="BT701" s="62"/>
      <c r="BU701" s="62"/>
      <c r="BV701" s="62"/>
      <c r="BW701" s="62"/>
      <c r="BX701" s="62"/>
      <c r="BY701" s="62"/>
      <c r="BZ701" s="62"/>
      <c r="CA701" s="62"/>
      <c r="CB701" s="62"/>
      <c r="CC701" s="62"/>
      <c r="CD701" s="62"/>
      <c r="CE701" s="62"/>
      <c r="CF701" s="62"/>
      <c r="CG701" s="62"/>
      <c r="CH701" s="62"/>
      <c r="CI701" s="62"/>
      <c r="CJ701" s="62"/>
      <c r="CK701" s="62"/>
      <c r="CL701" s="62"/>
      <c r="CM701" s="62"/>
      <c r="CN701" s="62"/>
      <c r="CO701" s="62"/>
      <c r="CP701" s="62"/>
      <c r="CQ701" s="62"/>
      <c r="CR701" s="62"/>
      <c r="CS701" s="62"/>
      <c r="CT701" s="62"/>
      <c r="CU701" s="62"/>
      <c r="CV701" s="62"/>
      <c r="CW701" s="62"/>
      <c r="CX701" s="62"/>
      <c r="CY701" s="62"/>
    </row>
    <row r="702" spans="1:103" s="6" customFormat="1" x14ac:dyDescent="0.2">
      <c r="A702" s="62" t="s">
        <v>2075</v>
      </c>
      <c r="B702" s="285">
        <f t="shared" si="128"/>
        <v>2</v>
      </c>
      <c r="C702" s="285"/>
      <c r="D702" s="65">
        <v>40960.175000000003</v>
      </c>
      <c r="E702" s="65">
        <v>40960.774305555555</v>
      </c>
      <c r="F702" s="62" t="s">
        <v>856</v>
      </c>
      <c r="G702" s="325" t="s">
        <v>857</v>
      </c>
      <c r="H702" s="62"/>
      <c r="I702" s="62"/>
      <c r="J702" s="62"/>
      <c r="K702" s="62">
        <v>50</v>
      </c>
      <c r="L702" s="62"/>
      <c r="M702" s="62"/>
      <c r="N702" s="234">
        <v>42.1</v>
      </c>
      <c r="O702" s="62"/>
      <c r="P702" s="317">
        <v>3300</v>
      </c>
      <c r="Q702" s="67"/>
      <c r="R702" s="21">
        <v>40960.175000000003</v>
      </c>
      <c r="S702" s="21">
        <v>40960.774305555555</v>
      </c>
      <c r="T702">
        <v>0.48730000000000001</v>
      </c>
      <c r="U702">
        <v>1.21</v>
      </c>
      <c r="V702" s="50">
        <f t="shared" si="134"/>
        <v>42.102719999999998</v>
      </c>
      <c r="W702" s="50"/>
      <c r="X702" s="21">
        <v>40960.103472222225</v>
      </c>
      <c r="Y702" s="21">
        <v>40960.859722222223</v>
      </c>
      <c r="Z702" s="319">
        <v>0.59470000000000001</v>
      </c>
      <c r="AA702" s="319">
        <v>1.21</v>
      </c>
      <c r="AB702" s="320">
        <f t="shared" si="138"/>
        <v>51.382080000000002</v>
      </c>
      <c r="AC702" s="62"/>
      <c r="AD702" s="61">
        <f t="shared" si="125"/>
        <v>9.2820800000000006</v>
      </c>
      <c r="AE702" s="62"/>
      <c r="AF702" s="62"/>
      <c r="AG702" s="62"/>
      <c r="AH702" s="62"/>
      <c r="AI702" s="62"/>
      <c r="AJ702" s="62"/>
      <c r="AK702" s="62"/>
      <c r="AL702" s="62"/>
      <c r="AM702" s="62">
        <v>42.1</v>
      </c>
      <c r="AN702" s="9">
        <f t="shared" si="126"/>
        <v>42.102719999999998</v>
      </c>
      <c r="AO702" s="61">
        <f t="shared" si="135"/>
        <v>51.382080000000002</v>
      </c>
      <c r="AP702" s="9"/>
      <c r="AQ702" s="61">
        <f t="shared" si="136"/>
        <v>2.719999999996503E-3</v>
      </c>
      <c r="AR702" s="61">
        <f t="shared" si="137"/>
        <v>9.279360000000004</v>
      </c>
      <c r="AS702" s="89">
        <f t="shared" si="127"/>
        <v>0.59930555555183673</v>
      </c>
      <c r="AT702" s="89">
        <f t="shared" si="133"/>
        <v>0.75624999999854481</v>
      </c>
      <c r="AU702" s="89">
        <f t="shared" si="132"/>
        <v>0.15694444444670808</v>
      </c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  <c r="BF702" s="62"/>
      <c r="BG702" s="62"/>
      <c r="BH702" s="62"/>
      <c r="BI702" s="62"/>
      <c r="BJ702" s="62"/>
      <c r="BK702" s="62"/>
      <c r="BL702" s="62"/>
      <c r="BM702" s="62"/>
      <c r="BN702" s="62"/>
      <c r="BO702" s="62"/>
      <c r="BP702" s="62"/>
      <c r="BQ702" s="62"/>
      <c r="BR702" s="62"/>
      <c r="BS702" s="62"/>
      <c r="BT702" s="62"/>
      <c r="BU702" s="62"/>
      <c r="BV702" s="62"/>
      <c r="BW702" s="62"/>
      <c r="BX702" s="62"/>
      <c r="BY702" s="62"/>
      <c r="BZ702" s="62"/>
      <c r="CA702" s="62"/>
      <c r="CB702" s="62"/>
      <c r="CC702" s="62"/>
      <c r="CD702" s="62"/>
      <c r="CE702" s="62"/>
      <c r="CF702" s="62"/>
      <c r="CG702" s="62"/>
      <c r="CH702" s="62"/>
      <c r="CI702" s="62"/>
      <c r="CJ702" s="62"/>
      <c r="CK702" s="62"/>
      <c r="CL702" s="62"/>
      <c r="CM702" s="62"/>
      <c r="CN702" s="62"/>
      <c r="CO702" s="62"/>
      <c r="CP702" s="62"/>
      <c r="CQ702" s="62"/>
      <c r="CR702" s="62"/>
      <c r="CS702" s="62"/>
      <c r="CT702" s="62"/>
      <c r="CU702" s="62"/>
      <c r="CV702" s="62"/>
      <c r="CW702" s="62"/>
      <c r="CX702" s="62"/>
      <c r="CY702" s="62"/>
    </row>
    <row r="703" spans="1:103" s="6" customFormat="1" x14ac:dyDescent="0.2">
      <c r="A703" s="62" t="s">
        <v>2075</v>
      </c>
      <c r="B703" s="285">
        <f t="shared" si="128"/>
        <v>2</v>
      </c>
      <c r="C703" s="285"/>
      <c r="D703" s="65">
        <v>40960.945833333331</v>
      </c>
      <c r="E703" s="65">
        <v>40964.626388888886</v>
      </c>
      <c r="F703" s="62" t="s">
        <v>858</v>
      </c>
      <c r="G703" s="325" t="s">
        <v>859</v>
      </c>
      <c r="H703" s="62"/>
      <c r="I703" s="62"/>
      <c r="J703" s="62"/>
      <c r="K703" s="62">
        <v>50</v>
      </c>
      <c r="L703" s="62"/>
      <c r="M703" s="62"/>
      <c r="N703" s="234">
        <v>336</v>
      </c>
      <c r="O703" s="62"/>
      <c r="P703" s="317">
        <v>2400</v>
      </c>
      <c r="Q703" s="67"/>
      <c r="R703" s="21">
        <v>40960.945833333331</v>
      </c>
      <c r="S703" s="21">
        <v>40964.626388888886</v>
      </c>
      <c r="T703">
        <v>3.8889999999999998</v>
      </c>
      <c r="U703">
        <v>4.7160000000000002</v>
      </c>
      <c r="V703" s="50">
        <f t="shared" si="134"/>
        <v>336.00959999999998</v>
      </c>
      <c r="W703" s="50"/>
      <c r="X703" s="21">
        <v>40960.859722222223</v>
      </c>
      <c r="Y703" s="21">
        <v>40964.74722222222</v>
      </c>
      <c r="Z703" s="319">
        <v>4.0944000000000003</v>
      </c>
      <c r="AA703" s="319">
        <v>4.7160000000000002</v>
      </c>
      <c r="AB703" s="320">
        <f t="shared" si="138"/>
        <v>353.75616000000002</v>
      </c>
      <c r="AC703" s="62"/>
      <c r="AD703" s="61">
        <f t="shared" si="125"/>
        <v>17.756160000000023</v>
      </c>
      <c r="AE703" s="62"/>
      <c r="AF703" s="62"/>
      <c r="AG703" s="62"/>
      <c r="AH703" s="62"/>
      <c r="AI703" s="62"/>
      <c r="AJ703" s="62"/>
      <c r="AK703" s="62"/>
      <c r="AL703" s="62"/>
      <c r="AM703" s="62">
        <v>336</v>
      </c>
      <c r="AN703" s="9">
        <f t="shared" si="126"/>
        <v>336.00959999999998</v>
      </c>
      <c r="AO703" s="61">
        <f t="shared" si="135"/>
        <v>353.75616000000002</v>
      </c>
      <c r="AP703" s="9"/>
      <c r="AQ703" s="61">
        <f t="shared" si="136"/>
        <v>9.5999999999776264E-3</v>
      </c>
      <c r="AR703" s="61">
        <f t="shared" si="137"/>
        <v>17.746560000000045</v>
      </c>
      <c r="AS703" s="89">
        <f t="shared" si="127"/>
        <v>3.6805555555547471</v>
      </c>
      <c r="AT703" s="89">
        <f t="shared" si="133"/>
        <v>3.8874999999970896</v>
      </c>
      <c r="AU703" s="89">
        <f t="shared" si="132"/>
        <v>0.2069444444423425</v>
      </c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  <c r="BF703" s="62"/>
      <c r="BG703" s="62"/>
      <c r="BH703" s="62"/>
      <c r="BI703" s="62"/>
      <c r="BJ703" s="62"/>
      <c r="BK703" s="62"/>
      <c r="BL703" s="62"/>
      <c r="BM703" s="62"/>
      <c r="BN703" s="62"/>
      <c r="BO703" s="62"/>
      <c r="BP703" s="62"/>
      <c r="BQ703" s="62"/>
      <c r="BR703" s="62"/>
      <c r="BS703" s="62"/>
      <c r="BT703" s="62"/>
      <c r="BU703" s="62"/>
      <c r="BV703" s="62"/>
      <c r="BW703" s="62"/>
      <c r="BX703" s="62"/>
      <c r="BY703" s="62"/>
      <c r="BZ703" s="62"/>
      <c r="CA703" s="62"/>
      <c r="CB703" s="62"/>
      <c r="CC703" s="62"/>
      <c r="CD703" s="62"/>
      <c r="CE703" s="62"/>
      <c r="CF703" s="62"/>
      <c r="CG703" s="62"/>
      <c r="CH703" s="62"/>
      <c r="CI703" s="62"/>
      <c r="CJ703" s="62"/>
      <c r="CK703" s="62"/>
      <c r="CL703" s="62"/>
      <c r="CM703" s="62"/>
      <c r="CN703" s="62"/>
      <c r="CO703" s="62"/>
      <c r="CP703" s="62"/>
      <c r="CQ703" s="62"/>
      <c r="CR703" s="62"/>
      <c r="CS703" s="62"/>
      <c r="CT703" s="62"/>
      <c r="CU703" s="62"/>
      <c r="CV703" s="62"/>
      <c r="CW703" s="62"/>
      <c r="CX703" s="62"/>
      <c r="CY703" s="62"/>
    </row>
    <row r="704" spans="1:103" s="6" customFormat="1" x14ac:dyDescent="0.2">
      <c r="A704" s="62" t="s">
        <v>2075</v>
      </c>
      <c r="B704" s="285">
        <f t="shared" si="128"/>
        <v>2</v>
      </c>
      <c r="C704" s="285"/>
      <c r="D704" s="65">
        <v>40964.868055555555</v>
      </c>
      <c r="E704" s="65">
        <v>40967.165972222225</v>
      </c>
      <c r="F704" s="62" t="s">
        <v>860</v>
      </c>
      <c r="G704" s="325" t="s">
        <v>861</v>
      </c>
      <c r="H704" s="62"/>
      <c r="I704" s="62"/>
      <c r="J704" s="62"/>
      <c r="K704" s="62">
        <v>50</v>
      </c>
      <c r="L704" s="62"/>
      <c r="M704" s="62"/>
      <c r="N704" s="234">
        <v>262</v>
      </c>
      <c r="O704" s="62"/>
      <c r="P704" s="317">
        <v>817</v>
      </c>
      <c r="Q704" s="67"/>
      <c r="R704" s="21">
        <v>40964.868055555555</v>
      </c>
      <c r="S704" s="21">
        <v>40967.165972222225</v>
      </c>
      <c r="T704">
        <v>3.028</v>
      </c>
      <c r="U704">
        <v>2.6473</v>
      </c>
      <c r="V704" s="50">
        <f t="shared" si="134"/>
        <v>261.61920000000003</v>
      </c>
      <c r="W704" s="50"/>
      <c r="X704" s="21">
        <v>40964.74722222222</v>
      </c>
      <c r="Y704" s="21">
        <v>40967.3125</v>
      </c>
      <c r="Z704" s="319">
        <v>3.3090999999999999</v>
      </c>
      <c r="AA704" s="319">
        <v>2.6473</v>
      </c>
      <c r="AB704" s="320">
        <f t="shared" si="138"/>
        <v>285.90623999999997</v>
      </c>
      <c r="AC704" s="62"/>
      <c r="AD704" s="61">
        <f t="shared" si="125"/>
        <v>23.906239999999968</v>
      </c>
      <c r="AE704" s="62"/>
      <c r="AF704" s="62"/>
      <c r="AG704" s="62"/>
      <c r="AH704" s="62"/>
      <c r="AI704" s="62"/>
      <c r="AJ704" s="62"/>
      <c r="AK704" s="62"/>
      <c r="AL704" s="62"/>
      <c r="AM704" s="62">
        <v>262</v>
      </c>
      <c r="AN704" s="9">
        <f t="shared" si="126"/>
        <v>261.61920000000003</v>
      </c>
      <c r="AO704" s="61">
        <f t="shared" si="135"/>
        <v>285.90623999999997</v>
      </c>
      <c r="AP704" s="9"/>
      <c r="AQ704" s="61">
        <f t="shared" si="136"/>
        <v>-0.38079999999996517</v>
      </c>
      <c r="AR704" s="61">
        <f t="shared" si="137"/>
        <v>24.287039999999934</v>
      </c>
      <c r="AS704" s="89">
        <f t="shared" si="127"/>
        <v>2.2979166666700621</v>
      </c>
      <c r="AT704" s="89">
        <f t="shared" si="133"/>
        <v>2.5652777777795563</v>
      </c>
      <c r="AU704" s="89">
        <f t="shared" si="132"/>
        <v>0.26736111110949423</v>
      </c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  <c r="BF704" s="62"/>
      <c r="BG704" s="62"/>
      <c r="BH704" s="62"/>
      <c r="BI704" s="62"/>
      <c r="BJ704" s="62"/>
      <c r="BK704" s="62"/>
      <c r="BL704" s="62"/>
      <c r="BM704" s="62"/>
      <c r="BN704" s="62"/>
      <c r="BO704" s="62"/>
      <c r="BP704" s="62"/>
      <c r="BQ704" s="62"/>
      <c r="BR704" s="62"/>
      <c r="BS704" s="62"/>
      <c r="BT704" s="62"/>
      <c r="BU704" s="62"/>
      <c r="BV704" s="62"/>
      <c r="BW704" s="62"/>
      <c r="BX704" s="62"/>
      <c r="BY704" s="62"/>
      <c r="BZ704" s="62"/>
      <c r="CA704" s="62"/>
      <c r="CB704" s="62"/>
      <c r="CC704" s="62"/>
      <c r="CD704" s="62"/>
      <c r="CE704" s="62"/>
      <c r="CF704" s="62"/>
      <c r="CG704" s="62"/>
      <c r="CH704" s="62"/>
      <c r="CI704" s="62"/>
      <c r="CJ704" s="62"/>
      <c r="CK704" s="62"/>
      <c r="CL704" s="62"/>
      <c r="CM704" s="62"/>
      <c r="CN704" s="62"/>
      <c r="CO704" s="62"/>
      <c r="CP704" s="62"/>
      <c r="CQ704" s="62"/>
      <c r="CR704" s="62"/>
      <c r="CS704" s="62"/>
      <c r="CT704" s="62"/>
      <c r="CU704" s="62"/>
      <c r="CV704" s="62"/>
      <c r="CW704" s="62"/>
      <c r="CX704" s="62"/>
      <c r="CY704" s="62"/>
    </row>
    <row r="705" spans="1:103" s="6" customFormat="1" x14ac:dyDescent="0.2">
      <c r="A705" s="62" t="s">
        <v>2075</v>
      </c>
      <c r="B705" s="285">
        <f t="shared" si="128"/>
        <v>2</v>
      </c>
      <c r="C705" s="285"/>
      <c r="D705" s="65">
        <v>40967.459722222222</v>
      </c>
      <c r="E705" s="65">
        <v>40970.422222222223</v>
      </c>
      <c r="F705" s="62" t="s">
        <v>862</v>
      </c>
      <c r="G705" s="325" t="s">
        <v>863</v>
      </c>
      <c r="H705" s="62"/>
      <c r="I705" s="62"/>
      <c r="J705" s="62"/>
      <c r="K705" s="62">
        <v>50</v>
      </c>
      <c r="L705" s="62"/>
      <c r="M705" s="62"/>
      <c r="N705" s="234">
        <v>3381</v>
      </c>
      <c r="O705" s="62"/>
      <c r="P705" s="317">
        <v>318</v>
      </c>
      <c r="Q705" s="67"/>
      <c r="R705" s="21">
        <v>40967.459722222222</v>
      </c>
      <c r="S705" s="21">
        <v>40970.422222222223</v>
      </c>
      <c r="T705">
        <v>39.130600000000001</v>
      </c>
      <c r="U705">
        <v>143.47710000000001</v>
      </c>
      <c r="V705" s="50">
        <f t="shared" si="134"/>
        <v>3380.88384</v>
      </c>
      <c r="W705" s="50"/>
      <c r="X705" s="21">
        <v>40967.3125</v>
      </c>
      <c r="Y705" s="21">
        <v>40970.536111111112</v>
      </c>
      <c r="Z705" s="319">
        <v>39.478400000000001</v>
      </c>
      <c r="AA705" s="319">
        <v>143.47710000000001</v>
      </c>
      <c r="AB705" s="320">
        <f t="shared" si="138"/>
        <v>3410.9337600000008</v>
      </c>
      <c r="AC705" s="62"/>
      <c r="AD705" s="61">
        <f t="shared" si="125"/>
        <v>29.933760000000802</v>
      </c>
      <c r="AE705" s="62"/>
      <c r="AF705" s="62"/>
      <c r="AG705" s="62"/>
      <c r="AH705" s="62"/>
      <c r="AI705" s="62"/>
      <c r="AJ705" s="62"/>
      <c r="AK705" s="62"/>
      <c r="AL705" s="62"/>
      <c r="AM705" s="62">
        <v>3381</v>
      </c>
      <c r="AN705" s="9">
        <f t="shared" si="126"/>
        <v>3380.88384</v>
      </c>
      <c r="AO705" s="61">
        <f t="shared" si="135"/>
        <v>3410.9337600000008</v>
      </c>
      <c r="AP705" s="9"/>
      <c r="AQ705" s="61">
        <f t="shared" si="136"/>
        <v>-0.11616000000003623</v>
      </c>
      <c r="AR705" s="61">
        <f t="shared" si="137"/>
        <v>30.049920000000839</v>
      </c>
      <c r="AS705" s="89">
        <f t="shared" si="127"/>
        <v>2.9625000000014552</v>
      </c>
      <c r="AT705" s="89">
        <f t="shared" si="133"/>
        <v>3.2236111111124046</v>
      </c>
      <c r="AU705" s="89">
        <f t="shared" si="132"/>
        <v>0.26111111111094942</v>
      </c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  <c r="BF705" s="62"/>
      <c r="BG705" s="62"/>
      <c r="BH705" s="62"/>
      <c r="BI705" s="62"/>
      <c r="BJ705" s="62"/>
      <c r="BK705" s="62"/>
      <c r="BL705" s="62"/>
      <c r="BM705" s="62"/>
      <c r="BN705" s="62"/>
      <c r="BO705" s="62"/>
      <c r="BP705" s="62"/>
      <c r="BQ705" s="62"/>
      <c r="BR705" s="62"/>
      <c r="BS705" s="62"/>
      <c r="BT705" s="62"/>
      <c r="BU705" s="62"/>
      <c r="BV705" s="62"/>
      <c r="BW705" s="62"/>
      <c r="BX705" s="62"/>
      <c r="BY705" s="62"/>
      <c r="BZ705" s="62"/>
      <c r="CA705" s="62"/>
      <c r="CB705" s="62"/>
      <c r="CC705" s="62"/>
      <c r="CD705" s="62"/>
      <c r="CE705" s="62"/>
      <c r="CF705" s="62"/>
      <c r="CG705" s="62"/>
      <c r="CH705" s="62"/>
      <c r="CI705" s="62"/>
      <c r="CJ705" s="62"/>
      <c r="CK705" s="62"/>
      <c r="CL705" s="62"/>
      <c r="CM705" s="62"/>
      <c r="CN705" s="62"/>
      <c r="CO705" s="62"/>
      <c r="CP705" s="62"/>
      <c r="CQ705" s="62"/>
      <c r="CR705" s="62"/>
      <c r="CS705" s="62"/>
      <c r="CT705" s="62"/>
      <c r="CU705" s="62"/>
      <c r="CV705" s="62"/>
      <c r="CW705" s="62"/>
      <c r="CX705" s="62"/>
      <c r="CY705" s="62"/>
    </row>
    <row r="706" spans="1:103" s="6" customFormat="1" x14ac:dyDescent="0.2">
      <c r="A706" s="62" t="s">
        <v>2075</v>
      </c>
      <c r="B706" s="285">
        <f t="shared" si="128"/>
        <v>3</v>
      </c>
      <c r="C706" s="285"/>
      <c r="D706" s="65">
        <v>40970.650694444441</v>
      </c>
      <c r="E706" s="65">
        <v>40970.774305555555</v>
      </c>
      <c r="F706" s="62" t="s">
        <v>868</v>
      </c>
      <c r="G706" s="325" t="s">
        <v>869</v>
      </c>
      <c r="H706" s="62"/>
      <c r="I706" s="62"/>
      <c r="J706" s="62"/>
      <c r="K706" s="62">
        <v>50</v>
      </c>
      <c r="L706" s="62"/>
      <c r="M706" s="62"/>
      <c r="N706" s="234">
        <v>58.2</v>
      </c>
      <c r="O706" s="62"/>
      <c r="P706" s="317">
        <v>807</v>
      </c>
      <c r="Q706" s="67"/>
      <c r="R706" s="21">
        <v>40970.650694444441</v>
      </c>
      <c r="S706" s="21">
        <v>40970.774305555555</v>
      </c>
      <c r="T706">
        <v>0.67369999999999997</v>
      </c>
      <c r="U706">
        <v>9.2042000000000002</v>
      </c>
      <c r="V706" s="50">
        <f t="shared" si="134"/>
        <v>58.207679999999996</v>
      </c>
      <c r="W706" s="50"/>
      <c r="X706" s="21">
        <v>40970.536111111112</v>
      </c>
      <c r="Y706" s="21">
        <v>40970.791666666664</v>
      </c>
      <c r="Z706" s="319">
        <v>1.0862000000000001</v>
      </c>
      <c r="AA706" s="319">
        <v>9.2042000000000002</v>
      </c>
      <c r="AB706" s="320">
        <f t="shared" si="138"/>
        <v>93.847679999999997</v>
      </c>
      <c r="AC706" s="62"/>
      <c r="AD706" s="61">
        <f t="shared" si="125"/>
        <v>35.647679999999994</v>
      </c>
      <c r="AE706" s="62"/>
      <c r="AF706" s="62"/>
      <c r="AG706" s="62"/>
      <c r="AH706" s="62"/>
      <c r="AI706" s="62"/>
      <c r="AJ706" s="62"/>
      <c r="AK706" s="62"/>
      <c r="AL706" s="62"/>
      <c r="AM706" s="62">
        <v>58.2</v>
      </c>
      <c r="AN706" s="9">
        <f t="shared" si="126"/>
        <v>58.207679999999996</v>
      </c>
      <c r="AO706" s="61">
        <f t="shared" si="135"/>
        <v>93.847679999999997</v>
      </c>
      <c r="AP706" s="9"/>
      <c r="AQ706" s="61">
        <f t="shared" si="136"/>
        <v>7.6799999999934698E-3</v>
      </c>
      <c r="AR706" s="61">
        <f t="shared" si="137"/>
        <v>35.64</v>
      </c>
      <c r="AS706" s="89">
        <f t="shared" si="127"/>
        <v>0.12361111111385981</v>
      </c>
      <c r="AT706" s="89">
        <f t="shared" si="133"/>
        <v>0.25555555555183673</v>
      </c>
      <c r="AU706" s="89">
        <f t="shared" si="132"/>
        <v>0.13194444443797693</v>
      </c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  <c r="BF706" s="62"/>
      <c r="BG706" s="62"/>
      <c r="BH706" s="62"/>
      <c r="BI706" s="62"/>
      <c r="BJ706" s="62"/>
      <c r="BK706" s="62"/>
      <c r="BL706" s="62"/>
      <c r="BM706" s="62"/>
      <c r="BN706" s="62"/>
      <c r="BO706" s="62"/>
      <c r="BP706" s="62"/>
      <c r="BQ706" s="62"/>
      <c r="BR706" s="62"/>
      <c r="BS706" s="62"/>
      <c r="BT706" s="62"/>
      <c r="BU706" s="62"/>
      <c r="BV706" s="62"/>
      <c r="BW706" s="62"/>
      <c r="BX706" s="62"/>
      <c r="BY706" s="62"/>
      <c r="BZ706" s="62"/>
      <c r="CA706" s="62"/>
      <c r="CB706" s="62"/>
      <c r="CC706" s="62"/>
      <c r="CD706" s="62"/>
      <c r="CE706" s="62"/>
      <c r="CF706" s="62"/>
      <c r="CG706" s="62"/>
      <c r="CH706" s="62"/>
      <c r="CI706" s="62"/>
      <c r="CJ706" s="62"/>
      <c r="CK706" s="62"/>
      <c r="CL706" s="62"/>
      <c r="CM706" s="62"/>
      <c r="CN706" s="62"/>
      <c r="CO706" s="62"/>
      <c r="CP706" s="62"/>
      <c r="CQ706" s="62"/>
      <c r="CR706" s="62"/>
      <c r="CS706" s="62"/>
      <c r="CT706" s="62"/>
      <c r="CU706" s="62"/>
      <c r="CV706" s="62"/>
      <c r="CW706" s="62"/>
      <c r="CX706" s="62"/>
      <c r="CY706" s="62"/>
    </row>
    <row r="707" spans="1:103" s="6" customFormat="1" x14ac:dyDescent="0.2">
      <c r="A707" s="62" t="s">
        <v>2075</v>
      </c>
      <c r="B707" s="285">
        <f t="shared" si="128"/>
        <v>3</v>
      </c>
      <c r="C707" s="285"/>
      <c r="D707" s="65">
        <v>40970.809027777781</v>
      </c>
      <c r="E707" s="65">
        <v>40971.381944444445</v>
      </c>
      <c r="F707" s="62" t="s">
        <v>870</v>
      </c>
      <c r="G707" s="325" t="s">
        <v>871</v>
      </c>
      <c r="H707" s="62"/>
      <c r="I707" s="62"/>
      <c r="J707" s="62"/>
      <c r="K707" s="62">
        <v>50</v>
      </c>
      <c r="L707" s="62"/>
      <c r="M707" s="62"/>
      <c r="N707" s="234">
        <v>223</v>
      </c>
      <c r="O707" s="62"/>
      <c r="P707" s="317">
        <v>1370</v>
      </c>
      <c r="Q707" s="67"/>
      <c r="R707" s="21">
        <v>40970.809027777781</v>
      </c>
      <c r="S707" s="21">
        <v>40971.381944444445</v>
      </c>
      <c r="T707">
        <v>2.5771999999999999</v>
      </c>
      <c r="U707">
        <v>5.6657000000000002</v>
      </c>
      <c r="V707" s="50">
        <f t="shared" si="134"/>
        <v>222.67008000000001</v>
      </c>
      <c r="W707" s="50"/>
      <c r="X707" s="21">
        <v>40970.791666666664</v>
      </c>
      <c r="Y707" s="21">
        <v>40971.395138888889</v>
      </c>
      <c r="Z707" s="319">
        <v>2.7054</v>
      </c>
      <c r="AA707" s="319">
        <v>5.6657000000000002</v>
      </c>
      <c r="AB707" s="320">
        <f t="shared" si="138"/>
        <v>233.74655999999999</v>
      </c>
      <c r="AC707" s="62"/>
      <c r="AD707" s="61">
        <f t="shared" si="125"/>
        <v>10.746559999999988</v>
      </c>
      <c r="AE707" s="62"/>
      <c r="AF707" s="62"/>
      <c r="AG707" s="62"/>
      <c r="AH707" s="62"/>
      <c r="AI707" s="62"/>
      <c r="AJ707" s="62"/>
      <c r="AK707" s="62"/>
      <c r="AL707" s="62"/>
      <c r="AM707" s="62">
        <v>223</v>
      </c>
      <c r="AN707" s="9">
        <f t="shared" si="126"/>
        <v>222.67008000000001</v>
      </c>
      <c r="AO707" s="61">
        <f t="shared" si="135"/>
        <v>233.74655999999999</v>
      </c>
      <c r="AP707" s="9"/>
      <c r="AQ707" s="61">
        <f t="shared" si="136"/>
        <v>-0.32991999999998711</v>
      </c>
      <c r="AR707" s="61">
        <f t="shared" si="137"/>
        <v>11.076479999999975</v>
      </c>
      <c r="AS707" s="89">
        <f t="shared" si="127"/>
        <v>0.57291666666424135</v>
      </c>
      <c r="AT707" s="89">
        <f t="shared" si="133"/>
        <v>0.60347222222480923</v>
      </c>
      <c r="AU707" s="89">
        <f t="shared" si="132"/>
        <v>3.0555555560567882E-2</v>
      </c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  <c r="BF707" s="62"/>
      <c r="BG707" s="62"/>
      <c r="BH707" s="62"/>
      <c r="BI707" s="62"/>
      <c r="BJ707" s="62"/>
      <c r="BK707" s="62"/>
      <c r="BL707" s="62"/>
      <c r="BM707" s="62"/>
      <c r="BN707" s="62"/>
      <c r="BO707" s="62"/>
      <c r="BP707" s="62"/>
      <c r="BQ707" s="62"/>
      <c r="BR707" s="62"/>
      <c r="BS707" s="62"/>
      <c r="BT707" s="62"/>
      <c r="BU707" s="62"/>
      <c r="BV707" s="62"/>
      <c r="BW707" s="62"/>
      <c r="BX707" s="62"/>
      <c r="BY707" s="62"/>
      <c r="BZ707" s="62"/>
      <c r="CA707" s="62"/>
      <c r="CB707" s="62"/>
      <c r="CC707" s="62"/>
      <c r="CD707" s="62"/>
      <c r="CE707" s="62"/>
      <c r="CF707" s="62"/>
      <c r="CG707" s="62"/>
      <c r="CH707" s="62"/>
      <c r="CI707" s="62"/>
      <c r="CJ707" s="62"/>
      <c r="CK707" s="62"/>
      <c r="CL707" s="62"/>
      <c r="CM707" s="62"/>
      <c r="CN707" s="62"/>
      <c r="CO707" s="62"/>
      <c r="CP707" s="62"/>
      <c r="CQ707" s="62"/>
      <c r="CR707" s="62"/>
      <c r="CS707" s="62"/>
      <c r="CT707" s="62"/>
      <c r="CU707" s="62"/>
      <c r="CV707" s="62"/>
      <c r="CW707" s="62"/>
      <c r="CX707" s="62"/>
      <c r="CY707" s="62"/>
    </row>
    <row r="708" spans="1:103" s="6" customFormat="1" x14ac:dyDescent="0.2">
      <c r="A708" s="62" t="s">
        <v>2075</v>
      </c>
      <c r="B708" s="285">
        <f t="shared" si="128"/>
        <v>3</v>
      </c>
      <c r="C708" s="285"/>
      <c r="D708" s="65">
        <v>40971.40902777778</v>
      </c>
      <c r="E708" s="65">
        <v>40971.638888888891</v>
      </c>
      <c r="F708" s="62" t="s">
        <v>876</v>
      </c>
      <c r="G708" s="325" t="s">
        <v>877</v>
      </c>
      <c r="H708" s="62"/>
      <c r="I708" s="62"/>
      <c r="J708" s="62"/>
      <c r="K708" s="62">
        <v>50</v>
      </c>
      <c r="L708" s="62"/>
      <c r="M708" s="62"/>
      <c r="N708" s="234">
        <v>132</v>
      </c>
      <c r="O708" s="62"/>
      <c r="P708" s="317">
        <v>1430</v>
      </c>
      <c r="Q708" s="67"/>
      <c r="R708" s="21">
        <v>40971.40902777778</v>
      </c>
      <c r="S708" s="21">
        <v>40971.638888888891</v>
      </c>
      <c r="T708">
        <v>1.5284</v>
      </c>
      <c r="U708">
        <v>7.5084999999999997</v>
      </c>
      <c r="V708" s="50">
        <f t="shared" si="134"/>
        <v>132.05376000000001</v>
      </c>
      <c r="W708" s="50"/>
      <c r="X708" s="21">
        <v>40971.395138888889</v>
      </c>
      <c r="Y708" s="21">
        <v>40971.648611111108</v>
      </c>
      <c r="Z708" s="319">
        <v>1.65</v>
      </c>
      <c r="AA708" s="319">
        <v>7.5084999999999997</v>
      </c>
      <c r="AB708" s="320">
        <f t="shared" si="138"/>
        <v>142.56</v>
      </c>
      <c r="AC708" s="62"/>
      <c r="AD708" s="61">
        <f t="shared" si="125"/>
        <v>10.560000000000002</v>
      </c>
      <c r="AE708" s="62"/>
      <c r="AF708" s="62"/>
      <c r="AG708" s="62"/>
      <c r="AH708" s="62"/>
      <c r="AI708" s="62"/>
      <c r="AJ708" s="62"/>
      <c r="AK708" s="62"/>
      <c r="AL708" s="62"/>
      <c r="AM708" s="62">
        <v>132</v>
      </c>
      <c r="AN708" s="9">
        <f t="shared" si="126"/>
        <v>132.05376000000001</v>
      </c>
      <c r="AO708" s="61">
        <f t="shared" si="135"/>
        <v>142.56</v>
      </c>
      <c r="AP708" s="9"/>
      <c r="AQ708" s="61">
        <f t="shared" si="136"/>
        <v>5.3760000000011132E-2</v>
      </c>
      <c r="AR708" s="61">
        <f t="shared" si="137"/>
        <v>10.506239999999991</v>
      </c>
      <c r="AS708" s="89">
        <f t="shared" si="127"/>
        <v>0.22986111111094942</v>
      </c>
      <c r="AT708" s="89">
        <f t="shared" si="133"/>
        <v>0.25347222221898846</v>
      </c>
      <c r="AU708" s="89">
        <f t="shared" si="132"/>
        <v>2.361111110803904E-2</v>
      </c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  <c r="BF708" s="62"/>
      <c r="BG708" s="62"/>
      <c r="BH708" s="62"/>
      <c r="BI708" s="62"/>
      <c r="BJ708" s="62"/>
      <c r="BK708" s="62"/>
      <c r="BL708" s="62"/>
      <c r="BM708" s="62"/>
      <c r="BN708" s="62"/>
      <c r="BO708" s="62"/>
      <c r="BP708" s="62"/>
      <c r="BQ708" s="62"/>
      <c r="BR708" s="62"/>
      <c r="BS708" s="62"/>
      <c r="BT708" s="62"/>
      <c r="BU708" s="62"/>
      <c r="BV708" s="62"/>
      <c r="BW708" s="62"/>
      <c r="BX708" s="62"/>
      <c r="BY708" s="62"/>
      <c r="BZ708" s="62"/>
      <c r="CA708" s="62"/>
      <c r="CB708" s="62"/>
      <c r="CC708" s="62"/>
      <c r="CD708" s="62"/>
      <c r="CE708" s="62"/>
      <c r="CF708" s="62"/>
      <c r="CG708" s="62"/>
      <c r="CH708" s="62"/>
      <c r="CI708" s="62"/>
      <c r="CJ708" s="62"/>
      <c r="CK708" s="62"/>
      <c r="CL708" s="62"/>
      <c r="CM708" s="62"/>
      <c r="CN708" s="62"/>
      <c r="CO708" s="62"/>
      <c r="CP708" s="62"/>
      <c r="CQ708" s="62"/>
      <c r="CR708" s="62"/>
      <c r="CS708" s="62"/>
      <c r="CT708" s="62"/>
      <c r="CU708" s="62"/>
      <c r="CV708" s="62"/>
      <c r="CW708" s="62"/>
      <c r="CX708" s="62"/>
      <c r="CY708" s="62"/>
    </row>
    <row r="709" spans="1:103" s="6" customFormat="1" x14ac:dyDescent="0.2">
      <c r="A709" s="62" t="s">
        <v>2075</v>
      </c>
      <c r="B709" s="285">
        <f t="shared" si="128"/>
        <v>3</v>
      </c>
      <c r="C709" s="285"/>
      <c r="D709" s="65">
        <v>40971.65902777778</v>
      </c>
      <c r="E709" s="65">
        <v>40972.540972222225</v>
      </c>
      <c r="F709" s="62" t="s">
        <v>878</v>
      </c>
      <c r="G709" s="325" t="s">
        <v>879</v>
      </c>
      <c r="H709" s="62"/>
      <c r="I709" s="62"/>
      <c r="J709" s="62"/>
      <c r="K709" s="62">
        <v>50</v>
      </c>
      <c r="L709" s="62"/>
      <c r="M709" s="62"/>
      <c r="N709" s="234">
        <v>293</v>
      </c>
      <c r="O709" s="62"/>
      <c r="P709" s="317">
        <v>715</v>
      </c>
      <c r="Q709" s="67"/>
      <c r="R709" s="21">
        <v>40971.65902777778</v>
      </c>
      <c r="S709" s="21">
        <v>40972.540972222225</v>
      </c>
      <c r="T709">
        <v>3.3940999999999999</v>
      </c>
      <c r="U709">
        <v>6.9650999999999996</v>
      </c>
      <c r="V709" s="50">
        <f t="shared" si="134"/>
        <v>293.25023999999996</v>
      </c>
      <c r="W709" s="50"/>
      <c r="X709" s="21">
        <v>40971.648611111108</v>
      </c>
      <c r="Y709" s="21">
        <v>40972.643750000003</v>
      </c>
      <c r="Z709" s="319">
        <v>3.7404999999999999</v>
      </c>
      <c r="AA709" s="319">
        <v>6.9650999999999996</v>
      </c>
      <c r="AB709" s="320">
        <f t="shared" si="138"/>
        <v>323.17920000000004</v>
      </c>
      <c r="AC709" s="62"/>
      <c r="AD709" s="61">
        <f t="shared" si="125"/>
        <v>30.179200000000037</v>
      </c>
      <c r="AE709" s="62"/>
      <c r="AF709" s="62"/>
      <c r="AG709" s="62"/>
      <c r="AH709" s="62"/>
      <c r="AI709" s="62"/>
      <c r="AJ709" s="62"/>
      <c r="AK709" s="62"/>
      <c r="AL709" s="62"/>
      <c r="AM709" s="62">
        <v>293</v>
      </c>
      <c r="AN709" s="9">
        <f t="shared" si="126"/>
        <v>293.25023999999996</v>
      </c>
      <c r="AO709" s="61">
        <f t="shared" si="135"/>
        <v>323.17920000000004</v>
      </c>
      <c r="AP709" s="9"/>
      <c r="AQ709" s="61">
        <f t="shared" si="136"/>
        <v>0.25023999999996249</v>
      </c>
      <c r="AR709" s="61">
        <f t="shared" si="137"/>
        <v>29.928960000000075</v>
      </c>
      <c r="AS709" s="89">
        <f t="shared" si="127"/>
        <v>0.88194444444525288</v>
      </c>
      <c r="AT709" s="89">
        <f t="shared" si="133"/>
        <v>0.99513888889487134</v>
      </c>
      <c r="AU709" s="89">
        <f t="shared" si="132"/>
        <v>0.11319444444961846</v>
      </c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  <c r="BF709" s="62"/>
      <c r="BG709" s="62"/>
      <c r="BH709" s="62"/>
      <c r="BI709" s="62"/>
      <c r="BJ709" s="62"/>
      <c r="BK709" s="62"/>
      <c r="BL709" s="62"/>
      <c r="BM709" s="62"/>
      <c r="BN709" s="62"/>
      <c r="BO709" s="62"/>
      <c r="BP709" s="62"/>
      <c r="BQ709" s="62"/>
      <c r="BR709" s="62"/>
      <c r="BS709" s="62"/>
      <c r="BT709" s="62"/>
      <c r="BU709" s="62"/>
      <c r="BV709" s="62"/>
      <c r="BW709" s="62"/>
      <c r="BX709" s="62"/>
      <c r="BY709" s="62"/>
      <c r="BZ709" s="62"/>
      <c r="CA709" s="62"/>
      <c r="CB709" s="62"/>
      <c r="CC709" s="62"/>
      <c r="CD709" s="62"/>
      <c r="CE709" s="62"/>
      <c r="CF709" s="62"/>
      <c r="CG709" s="62"/>
      <c r="CH709" s="62"/>
      <c r="CI709" s="62"/>
      <c r="CJ709" s="62"/>
      <c r="CK709" s="62"/>
      <c r="CL709" s="62"/>
      <c r="CM709" s="62"/>
      <c r="CN709" s="62"/>
      <c r="CO709" s="62"/>
      <c r="CP709" s="62"/>
      <c r="CQ709" s="62"/>
      <c r="CR709" s="62"/>
      <c r="CS709" s="62"/>
      <c r="CT709" s="62"/>
      <c r="CU709" s="62"/>
      <c r="CV709" s="62"/>
      <c r="CW709" s="62"/>
      <c r="CX709" s="62"/>
      <c r="CY709" s="62"/>
    </row>
    <row r="710" spans="1:103" s="6" customFormat="1" x14ac:dyDescent="0.2">
      <c r="A710" s="62" t="s">
        <v>2075</v>
      </c>
      <c r="B710" s="285">
        <f t="shared" si="128"/>
        <v>3</v>
      </c>
      <c r="C710" s="285"/>
      <c r="D710" s="65">
        <v>40972.74722222222</v>
      </c>
      <c r="E710" s="65">
        <v>40973.536805555559</v>
      </c>
      <c r="F710" s="62" t="s">
        <v>882</v>
      </c>
      <c r="G710" s="325" t="s">
        <v>883</v>
      </c>
      <c r="H710" s="62"/>
      <c r="I710" s="62"/>
      <c r="J710" s="62"/>
      <c r="K710" s="62">
        <v>50</v>
      </c>
      <c r="L710" s="62"/>
      <c r="M710" s="62"/>
      <c r="N710" s="234">
        <v>140</v>
      </c>
      <c r="O710" s="62"/>
      <c r="P710" s="317">
        <v>560</v>
      </c>
      <c r="Q710" s="67"/>
      <c r="R710" s="21">
        <v>40972.74722222222</v>
      </c>
      <c r="S710" s="21">
        <v>40973.536805555559</v>
      </c>
      <c r="T710">
        <v>1.62</v>
      </c>
      <c r="U710">
        <v>2.6473</v>
      </c>
      <c r="V710" s="50">
        <f t="shared" si="134"/>
        <v>139.96799999999999</v>
      </c>
      <c r="W710" s="50"/>
      <c r="X710" s="21">
        <v>40972.643750000003</v>
      </c>
      <c r="Y710" s="21">
        <v>40973.680555555555</v>
      </c>
      <c r="Z710" s="319">
        <v>2.1665000000000001</v>
      </c>
      <c r="AA710" s="319">
        <v>2.6473</v>
      </c>
      <c r="AB710" s="320">
        <f t="shared" si="138"/>
        <v>187.18559999999999</v>
      </c>
      <c r="AC710" s="62"/>
      <c r="AD710" s="61">
        <f t="shared" ref="AD710:AD721" si="139">AB710-N710</f>
        <v>47.185599999999994</v>
      </c>
      <c r="AE710" s="62"/>
      <c r="AF710" s="62"/>
      <c r="AG710" s="62"/>
      <c r="AH710" s="62"/>
      <c r="AI710" s="62"/>
      <c r="AJ710" s="62"/>
      <c r="AK710" s="62"/>
      <c r="AL710" s="62"/>
      <c r="AM710" s="62">
        <v>140</v>
      </c>
      <c r="AN710" s="9">
        <f t="shared" ref="AN710:AN721" si="140">V710</f>
        <v>139.96799999999999</v>
      </c>
      <c r="AO710" s="61">
        <f t="shared" si="135"/>
        <v>187.18559999999999</v>
      </c>
      <c r="AP710" s="9"/>
      <c r="AQ710" s="61">
        <f t="shared" si="136"/>
        <v>-3.2000000000010687E-2</v>
      </c>
      <c r="AR710" s="61">
        <f t="shared" si="137"/>
        <v>47.217600000000004</v>
      </c>
      <c r="AS710" s="89">
        <f t="shared" ref="AS710:AS721" si="141">S710-R710</f>
        <v>0.78958333333866904</v>
      </c>
      <c r="AT710" s="89">
        <f t="shared" si="133"/>
        <v>1.0368055555518367</v>
      </c>
      <c r="AU710" s="89">
        <f t="shared" si="132"/>
        <v>0.2472222222131677</v>
      </c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  <c r="BF710" s="62"/>
      <c r="BG710" s="62"/>
      <c r="BH710" s="62"/>
      <c r="BI710" s="62"/>
      <c r="BJ710" s="62"/>
      <c r="BK710" s="62"/>
      <c r="BL710" s="62"/>
      <c r="BM710" s="62"/>
      <c r="BN710" s="62"/>
      <c r="BO710" s="62"/>
      <c r="BP710" s="62"/>
      <c r="BQ710" s="62"/>
      <c r="BR710" s="62"/>
      <c r="BS710" s="62"/>
      <c r="BT710" s="62"/>
      <c r="BU710" s="62"/>
      <c r="BV710" s="62"/>
      <c r="BW710" s="62"/>
      <c r="BX710" s="62"/>
      <c r="BY710" s="62"/>
      <c r="BZ710" s="62"/>
      <c r="CA710" s="62"/>
      <c r="CB710" s="62"/>
      <c r="CC710" s="62"/>
      <c r="CD710" s="62"/>
      <c r="CE710" s="62"/>
      <c r="CF710" s="62"/>
      <c r="CG710" s="62"/>
      <c r="CH710" s="62"/>
      <c r="CI710" s="62"/>
      <c r="CJ710" s="62"/>
      <c r="CK710" s="62"/>
      <c r="CL710" s="62"/>
      <c r="CM710" s="62"/>
      <c r="CN710" s="62"/>
      <c r="CO710" s="62"/>
      <c r="CP710" s="62"/>
      <c r="CQ710" s="62"/>
      <c r="CR710" s="62"/>
      <c r="CS710" s="62"/>
      <c r="CT710" s="62"/>
      <c r="CU710" s="62"/>
      <c r="CV710" s="62"/>
      <c r="CW710" s="62"/>
      <c r="CX710" s="62"/>
      <c r="CY710" s="62"/>
    </row>
    <row r="711" spans="1:103" s="6" customFormat="1" x14ac:dyDescent="0.2">
      <c r="A711" s="62" t="s">
        <v>2075</v>
      </c>
      <c r="B711" s="285">
        <f t="shared" ref="B711:B721" si="142">MONTH(D711)</f>
        <v>3</v>
      </c>
      <c r="C711" s="285"/>
      <c r="D711" s="65">
        <v>40973.824305555558</v>
      </c>
      <c r="E711" s="65">
        <v>40974.895138888889</v>
      </c>
      <c r="F711" s="62" t="s">
        <v>884</v>
      </c>
      <c r="G711" s="325" t="s">
        <v>885</v>
      </c>
      <c r="H711" s="62"/>
      <c r="I711" s="62"/>
      <c r="J711" s="62"/>
      <c r="K711" s="62">
        <v>50</v>
      </c>
      <c r="L711" s="62"/>
      <c r="M711" s="62"/>
      <c r="N711" s="234">
        <v>2593</v>
      </c>
      <c r="O711" s="62"/>
      <c r="P711" s="317">
        <v>202</v>
      </c>
      <c r="Q711" s="67"/>
      <c r="R711" s="21">
        <v>40973.824305555558</v>
      </c>
      <c r="S711" s="21">
        <v>40974.895138888889</v>
      </c>
      <c r="T711">
        <v>30.012</v>
      </c>
      <c r="U711">
        <v>123.7607</v>
      </c>
      <c r="V711" s="50">
        <f t="shared" si="134"/>
        <v>2593.0367999999999</v>
      </c>
      <c r="W711" s="50"/>
      <c r="X711" s="21">
        <v>40973.680555555555</v>
      </c>
      <c r="Y711" s="21">
        <v>40975.143750000003</v>
      </c>
      <c r="Z711" s="319">
        <v>33.054000000000002</v>
      </c>
      <c r="AA711" s="319">
        <v>123.7607</v>
      </c>
      <c r="AB711" s="320">
        <f t="shared" si="138"/>
        <v>2855.8656000000001</v>
      </c>
      <c r="AC711" s="62"/>
      <c r="AD711" s="61">
        <f t="shared" si="139"/>
        <v>262.86560000000009</v>
      </c>
      <c r="AE711" s="62"/>
      <c r="AF711" s="62"/>
      <c r="AG711" s="62"/>
      <c r="AH711" s="62"/>
      <c r="AI711" s="62"/>
      <c r="AJ711" s="62"/>
      <c r="AK711" s="62"/>
      <c r="AL711" s="62"/>
      <c r="AM711" s="62">
        <v>2593</v>
      </c>
      <c r="AN711" s="9">
        <f t="shared" si="140"/>
        <v>2593.0367999999999</v>
      </c>
      <c r="AO711" s="61">
        <f t="shared" si="135"/>
        <v>2855.8656000000001</v>
      </c>
      <c r="AP711" s="9"/>
      <c r="AQ711" s="61">
        <f t="shared" si="136"/>
        <v>3.6799999999857391E-2</v>
      </c>
      <c r="AR711" s="61">
        <f t="shared" si="137"/>
        <v>262.82880000000023</v>
      </c>
      <c r="AS711" s="89">
        <f t="shared" si="141"/>
        <v>1.0708333333313931</v>
      </c>
      <c r="AT711" s="89">
        <f t="shared" si="133"/>
        <v>1.4631944444481633</v>
      </c>
      <c r="AU711" s="89">
        <f t="shared" ref="AU711:AU721" si="143">AT711-AS711</f>
        <v>0.39236111111677019</v>
      </c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  <c r="BF711" s="62"/>
      <c r="BG711" s="62"/>
      <c r="BH711" s="62"/>
      <c r="BI711" s="62"/>
      <c r="BJ711" s="62"/>
      <c r="BK711" s="62"/>
      <c r="BL711" s="62"/>
      <c r="BM711" s="62"/>
      <c r="BN711" s="62"/>
      <c r="BO711" s="62"/>
      <c r="BP711" s="62"/>
      <c r="BQ711" s="62"/>
      <c r="BR711" s="62"/>
      <c r="BS711" s="62"/>
      <c r="BT711" s="62"/>
      <c r="BU711" s="62"/>
      <c r="BV711" s="62"/>
      <c r="BW711" s="62"/>
      <c r="BX711" s="62"/>
      <c r="BY711" s="62"/>
      <c r="BZ711" s="62"/>
      <c r="CA711" s="62"/>
      <c r="CB711" s="62"/>
      <c r="CC711" s="62"/>
      <c r="CD711" s="62"/>
      <c r="CE711" s="62"/>
      <c r="CF711" s="62"/>
      <c r="CG711" s="62"/>
      <c r="CH711" s="62"/>
      <c r="CI711" s="62"/>
      <c r="CJ711" s="62"/>
      <c r="CK711" s="62"/>
      <c r="CL711" s="62"/>
      <c r="CM711" s="62"/>
      <c r="CN711" s="62"/>
      <c r="CO711" s="62"/>
      <c r="CP711" s="62"/>
      <c r="CQ711" s="62"/>
      <c r="CR711" s="62"/>
      <c r="CS711" s="62"/>
      <c r="CT711" s="62"/>
      <c r="CU711" s="62"/>
      <c r="CV711" s="62"/>
      <c r="CW711" s="62"/>
      <c r="CX711" s="62"/>
      <c r="CY711" s="62"/>
    </row>
    <row r="712" spans="1:103" s="6" customFormat="1" x14ac:dyDescent="0.2">
      <c r="A712" s="62" t="s">
        <v>2075</v>
      </c>
      <c r="B712" s="285">
        <f t="shared" si="142"/>
        <v>3</v>
      </c>
      <c r="C712" s="285"/>
      <c r="D712" s="65">
        <v>40975.393055555556</v>
      </c>
      <c r="E712" s="65">
        <v>40979.618055555555</v>
      </c>
      <c r="F712" s="62" t="s">
        <v>886</v>
      </c>
      <c r="G712" s="325" t="s">
        <v>887</v>
      </c>
      <c r="H712" s="62"/>
      <c r="I712" s="62"/>
      <c r="J712" s="62"/>
      <c r="K712" s="62">
        <v>50</v>
      </c>
      <c r="L712" s="62"/>
      <c r="M712" s="62"/>
      <c r="N712" s="234">
        <v>1804</v>
      </c>
      <c r="O712" s="62"/>
      <c r="P712" s="317">
        <v>249</v>
      </c>
      <c r="Q712" s="67"/>
      <c r="R712" s="21">
        <v>40975.393055555556</v>
      </c>
      <c r="S712" s="21">
        <v>40979.618055555555</v>
      </c>
      <c r="T712">
        <v>20.879000000000001</v>
      </c>
      <c r="U712">
        <v>140.2689</v>
      </c>
      <c r="V712" s="50">
        <f t="shared" si="134"/>
        <v>1803.9455999999998</v>
      </c>
      <c r="W712" s="50"/>
      <c r="X712" s="21">
        <v>40975.143750000003</v>
      </c>
      <c r="Y712" s="21">
        <v>40979.715277777781</v>
      </c>
      <c r="Z712" s="319">
        <v>22.331800000000001</v>
      </c>
      <c r="AA712" s="319">
        <v>140.2689</v>
      </c>
      <c r="AB712" s="320">
        <f t="shared" si="138"/>
        <v>1929.4675200000001</v>
      </c>
      <c r="AC712" s="62"/>
      <c r="AD712" s="61">
        <f t="shared" si="139"/>
        <v>125.46752000000015</v>
      </c>
      <c r="AE712" s="62"/>
      <c r="AF712" s="62"/>
      <c r="AG712" s="62"/>
      <c r="AH712" s="62"/>
      <c r="AI712" s="62"/>
      <c r="AJ712" s="62"/>
      <c r="AK712" s="62"/>
      <c r="AL712" s="62"/>
      <c r="AM712" s="62">
        <v>1804</v>
      </c>
      <c r="AN712" s="9">
        <f t="shared" si="140"/>
        <v>1803.9455999999998</v>
      </c>
      <c r="AO712" s="61">
        <f t="shared" si="135"/>
        <v>1929.4675200000001</v>
      </c>
      <c r="AP712" s="9"/>
      <c r="AQ712" s="61">
        <f t="shared" si="136"/>
        <v>-5.4400000000214277E-2</v>
      </c>
      <c r="AR712" s="61">
        <f t="shared" si="137"/>
        <v>125.52192000000036</v>
      </c>
      <c r="AS712" s="89">
        <f t="shared" si="141"/>
        <v>4.2249999999985448</v>
      </c>
      <c r="AT712" s="89">
        <f t="shared" ref="AT712:AT721" si="144">Y712-X712</f>
        <v>4.5715277777781012</v>
      </c>
      <c r="AU712" s="89">
        <f t="shared" si="143"/>
        <v>0.34652777777955635</v>
      </c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  <c r="BF712" s="62"/>
      <c r="BG712" s="62"/>
      <c r="BH712" s="62"/>
      <c r="BI712" s="62"/>
      <c r="BJ712" s="62"/>
      <c r="BK712" s="62"/>
      <c r="BL712" s="62"/>
      <c r="BM712" s="62"/>
      <c r="BN712" s="62"/>
      <c r="BO712" s="62"/>
      <c r="BP712" s="62"/>
      <c r="BQ712" s="62"/>
      <c r="BR712" s="62"/>
      <c r="BS712" s="62"/>
      <c r="BT712" s="62"/>
      <c r="BU712" s="62"/>
      <c r="BV712" s="62"/>
      <c r="BW712" s="62"/>
      <c r="BX712" s="62"/>
      <c r="BY712" s="62"/>
      <c r="BZ712" s="62"/>
      <c r="CA712" s="62"/>
      <c r="CB712" s="62"/>
      <c r="CC712" s="62"/>
      <c r="CD712" s="62"/>
      <c r="CE712" s="62"/>
      <c r="CF712" s="62"/>
      <c r="CG712" s="62"/>
      <c r="CH712" s="62"/>
      <c r="CI712" s="62"/>
      <c r="CJ712" s="62"/>
      <c r="CK712" s="62"/>
      <c r="CL712" s="62"/>
      <c r="CM712" s="62"/>
      <c r="CN712" s="62"/>
      <c r="CO712" s="62"/>
      <c r="CP712" s="62"/>
      <c r="CQ712" s="62"/>
      <c r="CR712" s="62"/>
      <c r="CS712" s="62"/>
      <c r="CT712" s="62"/>
      <c r="CU712" s="62"/>
      <c r="CV712" s="62"/>
      <c r="CW712" s="62"/>
      <c r="CX712" s="62"/>
      <c r="CY712" s="62"/>
    </row>
    <row r="713" spans="1:103" s="6" customFormat="1" x14ac:dyDescent="0.2">
      <c r="A713" s="62" t="s">
        <v>2075</v>
      </c>
      <c r="B713" s="285">
        <f t="shared" si="142"/>
        <v>3</v>
      </c>
      <c r="C713" s="285"/>
      <c r="D713" s="65">
        <v>40979.8125</v>
      </c>
      <c r="E713" s="65">
        <v>40982.302777777775</v>
      </c>
      <c r="F713" s="62" t="s">
        <v>888</v>
      </c>
      <c r="G713" s="325" t="s">
        <v>889</v>
      </c>
      <c r="H713" s="62"/>
      <c r="I713" s="62"/>
      <c r="J713" s="62"/>
      <c r="K713" s="62">
        <v>50</v>
      </c>
      <c r="L713" s="62"/>
      <c r="M713" s="62"/>
      <c r="N713" s="234">
        <v>2730</v>
      </c>
      <c r="O713" s="62"/>
      <c r="P713" s="317">
        <v>131</v>
      </c>
      <c r="Q713" s="67"/>
      <c r="R713" s="21">
        <v>40979.8125</v>
      </c>
      <c r="S713" s="21">
        <v>40982.302777777775</v>
      </c>
      <c r="T713">
        <v>31.593499999999999</v>
      </c>
      <c r="U713">
        <v>148.90299999999999</v>
      </c>
      <c r="V713" s="50">
        <f t="shared" si="134"/>
        <v>2729.6783999999998</v>
      </c>
      <c r="W713" s="50"/>
      <c r="X713" s="21">
        <v>40979.715277777781</v>
      </c>
      <c r="Y713" s="21">
        <v>40982.513194444444</v>
      </c>
      <c r="Z713" s="319">
        <v>32.247199999999999</v>
      </c>
      <c r="AA713" s="319">
        <v>148.90299999999999</v>
      </c>
      <c r="AB713" s="320">
        <f t="shared" si="138"/>
        <v>2786.1580800000002</v>
      </c>
      <c r="AC713" s="62"/>
      <c r="AD713" s="61">
        <f t="shared" si="139"/>
        <v>56.158080000000155</v>
      </c>
      <c r="AE713" s="62"/>
      <c r="AF713" s="62"/>
      <c r="AG713" s="62"/>
      <c r="AH713" s="62"/>
      <c r="AI713" s="62"/>
      <c r="AJ713" s="62"/>
      <c r="AK713" s="62"/>
      <c r="AL713" s="62"/>
      <c r="AM713" s="62">
        <v>2730</v>
      </c>
      <c r="AN713" s="9">
        <f t="shared" si="140"/>
        <v>2729.6783999999998</v>
      </c>
      <c r="AO713" s="61">
        <f t="shared" si="135"/>
        <v>2786.1580800000002</v>
      </c>
      <c r="AP713" s="9"/>
      <c r="AQ713" s="61">
        <f t="shared" si="136"/>
        <v>-0.32160000000021682</v>
      </c>
      <c r="AR713" s="61">
        <f t="shared" si="137"/>
        <v>56.479680000000371</v>
      </c>
      <c r="AS713" s="89">
        <f t="shared" si="141"/>
        <v>2.4902777777751908</v>
      </c>
      <c r="AT713" s="89">
        <f t="shared" si="144"/>
        <v>2.7979166666627862</v>
      </c>
      <c r="AU713" s="89">
        <f t="shared" si="143"/>
        <v>0.30763888888759539</v>
      </c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  <c r="BF713" s="62"/>
      <c r="BG713" s="62"/>
      <c r="BH713" s="62"/>
      <c r="BI713" s="62"/>
      <c r="BJ713" s="62"/>
      <c r="BK713" s="62"/>
      <c r="BL713" s="62"/>
      <c r="BM713" s="62"/>
      <c r="BN713" s="62"/>
      <c r="BO713" s="62"/>
      <c r="BP713" s="62"/>
      <c r="BQ713" s="62"/>
      <c r="BR713" s="62"/>
      <c r="BS713" s="62"/>
      <c r="BT713" s="62"/>
      <c r="BU713" s="62"/>
      <c r="BV713" s="62"/>
      <c r="BW713" s="62"/>
      <c r="BX713" s="62"/>
      <c r="BY713" s="62"/>
      <c r="BZ713" s="62"/>
      <c r="CA713" s="62"/>
      <c r="CB713" s="62"/>
      <c r="CC713" s="62"/>
      <c r="CD713" s="62"/>
      <c r="CE713" s="62"/>
      <c r="CF713" s="62"/>
      <c r="CG713" s="62"/>
      <c r="CH713" s="62"/>
      <c r="CI713" s="62"/>
      <c r="CJ713" s="62"/>
      <c r="CK713" s="62"/>
      <c r="CL713" s="62"/>
      <c r="CM713" s="62"/>
      <c r="CN713" s="62"/>
      <c r="CO713" s="62"/>
      <c r="CP713" s="62"/>
      <c r="CQ713" s="62"/>
      <c r="CR713" s="62"/>
      <c r="CS713" s="62"/>
      <c r="CT713" s="62"/>
      <c r="CU713" s="62"/>
      <c r="CV713" s="62"/>
      <c r="CW713" s="62"/>
      <c r="CX713" s="62"/>
      <c r="CY713" s="62"/>
    </row>
    <row r="714" spans="1:103" s="6" customFormat="1" x14ac:dyDescent="0.2">
      <c r="A714" s="62" t="s">
        <v>2075</v>
      </c>
      <c r="B714" s="285">
        <f t="shared" si="142"/>
        <v>3</v>
      </c>
      <c r="C714" s="285"/>
      <c r="D714" s="65">
        <v>40982.723611111112</v>
      </c>
      <c r="E714" s="65">
        <v>40993.396527777775</v>
      </c>
      <c r="F714" s="62" t="s">
        <v>890</v>
      </c>
      <c r="G714" s="325" t="s">
        <v>891</v>
      </c>
      <c r="H714" s="62"/>
      <c r="I714" s="62"/>
      <c r="J714" s="62"/>
      <c r="K714" s="62">
        <v>50</v>
      </c>
      <c r="L714" s="62"/>
      <c r="M714" s="62"/>
      <c r="N714" s="234">
        <v>2959</v>
      </c>
      <c r="O714" s="62"/>
      <c r="P714" s="317">
        <v>123</v>
      </c>
      <c r="Q714" s="67"/>
      <c r="R714" s="21">
        <v>40982.723611111112</v>
      </c>
      <c r="S714" s="21">
        <v>40993.396527777775</v>
      </c>
      <c r="T714">
        <v>34.251600000000003</v>
      </c>
      <c r="U714">
        <v>143.47710000000001</v>
      </c>
      <c r="V714" s="50">
        <f t="shared" si="134"/>
        <v>2959.3382399999996</v>
      </c>
      <c r="W714" s="50"/>
      <c r="X714" s="21">
        <v>40982.513194444444</v>
      </c>
      <c r="Y714" s="21">
        <v>40993.551388888889</v>
      </c>
      <c r="Z714" s="319">
        <v>35.084000000000003</v>
      </c>
      <c r="AA714" s="319">
        <v>143.47710000000001</v>
      </c>
      <c r="AB714" s="320">
        <f t="shared" si="138"/>
        <v>3031.2575999999995</v>
      </c>
      <c r="AC714" s="62"/>
      <c r="AD714" s="61">
        <f t="shared" si="139"/>
        <v>72.257599999999456</v>
      </c>
      <c r="AE714" s="62"/>
      <c r="AF714" s="62"/>
      <c r="AG714" s="62"/>
      <c r="AH714" s="62"/>
      <c r="AI714" s="62"/>
      <c r="AJ714" s="62"/>
      <c r="AK714" s="62"/>
      <c r="AL714" s="62"/>
      <c r="AM714" s="62">
        <v>2959</v>
      </c>
      <c r="AN714" s="9">
        <f t="shared" si="140"/>
        <v>2959.3382399999996</v>
      </c>
      <c r="AO714" s="61">
        <f t="shared" si="135"/>
        <v>3031.2575999999995</v>
      </c>
      <c r="AP714" s="9"/>
      <c r="AQ714" s="61">
        <f t="shared" si="136"/>
        <v>0.33823999999958687</v>
      </c>
      <c r="AR714" s="61">
        <f t="shared" si="137"/>
        <v>71.91935999999987</v>
      </c>
      <c r="AS714" s="89">
        <f t="shared" si="141"/>
        <v>10.672916666662786</v>
      </c>
      <c r="AT714" s="89">
        <f t="shared" si="144"/>
        <v>11.038194444445253</v>
      </c>
      <c r="AU714" s="89">
        <f t="shared" si="143"/>
        <v>0.36527777778246673</v>
      </c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  <c r="BF714" s="62"/>
      <c r="BG714" s="62"/>
      <c r="BH714" s="62"/>
      <c r="BI714" s="62"/>
      <c r="BJ714" s="62"/>
      <c r="BK714" s="62"/>
      <c r="BL714" s="62"/>
      <c r="BM714" s="62"/>
      <c r="BN714" s="62"/>
      <c r="BO714" s="62"/>
      <c r="BP714" s="62"/>
      <c r="BQ714" s="62"/>
      <c r="BR714" s="62"/>
      <c r="BS714" s="62"/>
      <c r="BT714" s="62"/>
      <c r="BU714" s="62"/>
      <c r="BV714" s="62"/>
      <c r="BW714" s="62"/>
      <c r="BX714" s="62"/>
      <c r="BY714" s="62"/>
      <c r="BZ714" s="62"/>
      <c r="CA714" s="62"/>
      <c r="CB714" s="62"/>
      <c r="CC714" s="62"/>
      <c r="CD714" s="62"/>
      <c r="CE714" s="62"/>
      <c r="CF714" s="62"/>
      <c r="CG714" s="62"/>
      <c r="CH714" s="62"/>
      <c r="CI714" s="62"/>
      <c r="CJ714" s="62"/>
      <c r="CK714" s="62"/>
      <c r="CL714" s="62"/>
      <c r="CM714" s="62"/>
      <c r="CN714" s="62"/>
      <c r="CO714" s="62"/>
      <c r="CP714" s="62"/>
      <c r="CQ714" s="62"/>
      <c r="CR714" s="62"/>
      <c r="CS714" s="62"/>
      <c r="CT714" s="62"/>
      <c r="CU714" s="62"/>
      <c r="CV714" s="62"/>
      <c r="CW714" s="62"/>
      <c r="CX714" s="62"/>
      <c r="CY714" s="62"/>
    </row>
    <row r="715" spans="1:103" s="6" customFormat="1" x14ac:dyDescent="0.2">
      <c r="A715" s="62" t="s">
        <v>2075</v>
      </c>
      <c r="B715" s="285">
        <f t="shared" si="142"/>
        <v>3</v>
      </c>
      <c r="C715" s="285"/>
      <c r="D715" s="65">
        <v>40993.706250000003</v>
      </c>
      <c r="E715" s="65">
        <v>41004.199999999997</v>
      </c>
      <c r="F715" s="62" t="s">
        <v>892</v>
      </c>
      <c r="G715" s="325" t="s">
        <v>893</v>
      </c>
      <c r="H715" s="62"/>
      <c r="I715" s="62"/>
      <c r="J715" s="62"/>
      <c r="K715" s="62">
        <v>50</v>
      </c>
      <c r="L715" s="62"/>
      <c r="M715" s="62"/>
      <c r="N715" s="234">
        <v>1369</v>
      </c>
      <c r="O715" s="62"/>
      <c r="P715" s="317">
        <v>125</v>
      </c>
      <c r="Q715" s="67"/>
      <c r="R715" s="21">
        <v>40993.706250000003</v>
      </c>
      <c r="S715" s="21">
        <v>41004.199999999997</v>
      </c>
      <c r="T715">
        <v>15.847099999999999</v>
      </c>
      <c r="U715">
        <v>27.711400000000001</v>
      </c>
      <c r="V715" s="50">
        <f t="shared" si="134"/>
        <v>1369.1894399999999</v>
      </c>
      <c r="W715" s="50"/>
      <c r="X715" s="21">
        <v>40993.551388888889</v>
      </c>
      <c r="Y715" s="21">
        <v>41004.369444444441</v>
      </c>
      <c r="Z715" s="319">
        <v>16.257899999999999</v>
      </c>
      <c r="AA715" s="319">
        <v>27.711400000000001</v>
      </c>
      <c r="AB715" s="320">
        <f t="shared" si="138"/>
        <v>1404.6825599999997</v>
      </c>
      <c r="AC715" s="62"/>
      <c r="AD715" s="61">
        <f t="shared" si="139"/>
        <v>35.682559999999739</v>
      </c>
      <c r="AE715" s="62"/>
      <c r="AF715" s="62"/>
      <c r="AG715" s="62"/>
      <c r="AH715" s="62"/>
      <c r="AI715" s="62"/>
      <c r="AJ715" s="62"/>
      <c r="AK715" s="62"/>
      <c r="AL715" s="62"/>
      <c r="AM715" s="62">
        <v>1369</v>
      </c>
      <c r="AN715" s="9">
        <f t="shared" si="140"/>
        <v>1369.1894399999999</v>
      </c>
      <c r="AO715" s="61">
        <f t="shared" si="135"/>
        <v>1404.6825599999997</v>
      </c>
      <c r="AP715" s="9"/>
      <c r="AQ715" s="61">
        <f t="shared" si="136"/>
        <v>0.18943999999987682</v>
      </c>
      <c r="AR715" s="61">
        <f t="shared" si="137"/>
        <v>35.493119999999863</v>
      </c>
      <c r="AS715" s="89">
        <f t="shared" si="141"/>
        <v>10.493749999994179</v>
      </c>
      <c r="AT715" s="89">
        <f t="shared" si="144"/>
        <v>10.818055555551837</v>
      </c>
      <c r="AU715" s="89">
        <f t="shared" si="143"/>
        <v>0.3243055555576575</v>
      </c>
      <c r="AV715" s="62"/>
      <c r="AW715" s="62"/>
      <c r="AX715" s="62"/>
      <c r="AY715" s="62"/>
      <c r="AZ715" s="62"/>
      <c r="BA715" s="62"/>
      <c r="BB715" s="62"/>
      <c r="BC715" s="62"/>
      <c r="BD715" s="62"/>
      <c r="BE715" s="62"/>
      <c r="BF715" s="62"/>
      <c r="BG715" s="62"/>
      <c r="BH715" s="62"/>
      <c r="BI715" s="62"/>
      <c r="BJ715" s="62"/>
      <c r="BK715" s="62"/>
      <c r="BL715" s="62"/>
      <c r="BM715" s="62"/>
      <c r="BN715" s="62"/>
      <c r="BO715" s="62"/>
      <c r="BP715" s="62"/>
      <c r="BQ715" s="62"/>
      <c r="BR715" s="62"/>
      <c r="BS715" s="62"/>
      <c r="BT715" s="62"/>
      <c r="BU715" s="62"/>
      <c r="BV715" s="62"/>
      <c r="BW715" s="62"/>
      <c r="BX715" s="62"/>
      <c r="BY715" s="62"/>
      <c r="BZ715" s="62"/>
      <c r="CA715" s="62"/>
      <c r="CB715" s="62"/>
      <c r="CC715" s="62"/>
      <c r="CD715" s="62"/>
      <c r="CE715" s="62"/>
      <c r="CF715" s="62"/>
      <c r="CG715" s="62"/>
      <c r="CH715" s="62"/>
      <c r="CI715" s="62"/>
      <c r="CJ715" s="62"/>
      <c r="CK715" s="62"/>
      <c r="CL715" s="62"/>
      <c r="CM715" s="62"/>
      <c r="CN715" s="62"/>
      <c r="CO715" s="62"/>
      <c r="CP715" s="62"/>
      <c r="CQ715" s="62"/>
      <c r="CR715" s="62"/>
      <c r="CS715" s="62"/>
      <c r="CT715" s="62"/>
      <c r="CU715" s="62"/>
      <c r="CV715" s="62"/>
      <c r="CW715" s="62"/>
      <c r="CX715" s="62"/>
      <c r="CY715" s="62"/>
    </row>
    <row r="716" spans="1:103" s="6" customFormat="1" x14ac:dyDescent="0.2">
      <c r="A716" s="62" t="s">
        <v>2075</v>
      </c>
      <c r="B716" s="285">
        <f t="shared" si="142"/>
        <v>4</v>
      </c>
      <c r="C716" s="285"/>
      <c r="D716" s="65">
        <v>41004.538888888892</v>
      </c>
      <c r="E716" s="65">
        <v>41013.834027777775</v>
      </c>
      <c r="F716" s="62" t="s">
        <v>3163</v>
      </c>
      <c r="G716" s="325" t="s">
        <v>3164</v>
      </c>
      <c r="H716" s="62"/>
      <c r="I716" s="62"/>
      <c r="J716" s="62"/>
      <c r="K716" s="62">
        <v>50</v>
      </c>
      <c r="L716" s="62"/>
      <c r="M716" s="62"/>
      <c r="N716" s="234">
        <v>540</v>
      </c>
      <c r="O716" s="62"/>
      <c r="P716" s="317">
        <v>112</v>
      </c>
      <c r="Q716" s="67"/>
      <c r="R716" s="21">
        <v>41004.538888888892</v>
      </c>
      <c r="S716" s="21">
        <v>41013.834027777775</v>
      </c>
      <c r="T716">
        <v>6.2462</v>
      </c>
      <c r="U716">
        <v>0.87660000000000005</v>
      </c>
      <c r="V716" s="50">
        <f t="shared" si="134"/>
        <v>539.67167999999992</v>
      </c>
      <c r="W716" s="50"/>
      <c r="X716" s="21">
        <v>41004.369444444441</v>
      </c>
      <c r="Y716" s="21">
        <v>41013.959722222222</v>
      </c>
      <c r="Z716" s="319">
        <v>6.4595000000000002</v>
      </c>
      <c r="AA716" s="319">
        <v>0.87660000000000005</v>
      </c>
      <c r="AB716" s="320">
        <f t="shared" si="138"/>
        <v>558.10080000000005</v>
      </c>
      <c r="AC716" s="62"/>
      <c r="AD716" s="61">
        <f t="shared" si="139"/>
        <v>18.100800000000049</v>
      </c>
      <c r="AE716" s="62"/>
      <c r="AF716" s="62"/>
      <c r="AG716" s="62"/>
      <c r="AH716" s="62"/>
      <c r="AI716" s="62"/>
      <c r="AJ716" s="62"/>
      <c r="AK716" s="62"/>
      <c r="AL716" s="62"/>
      <c r="AM716" s="62">
        <v>540</v>
      </c>
      <c r="AN716" s="9">
        <f t="shared" si="140"/>
        <v>539.67167999999992</v>
      </c>
      <c r="AO716" s="61">
        <f t="shared" si="135"/>
        <v>558.10080000000005</v>
      </c>
      <c r="AP716" s="9"/>
      <c r="AQ716" s="61">
        <f t="shared" si="136"/>
        <v>-0.32832000000007611</v>
      </c>
      <c r="AR716" s="61">
        <f t="shared" si="137"/>
        <v>18.429120000000125</v>
      </c>
      <c r="AS716" s="89">
        <f t="shared" si="141"/>
        <v>9.2951388888832298</v>
      </c>
      <c r="AT716" s="89">
        <f t="shared" si="144"/>
        <v>9.5902777777810115</v>
      </c>
      <c r="AU716" s="89">
        <f t="shared" si="143"/>
        <v>0.29513888889778173</v>
      </c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  <c r="BF716" s="62"/>
      <c r="BG716" s="62"/>
      <c r="BH716" s="62"/>
      <c r="BI716" s="62"/>
      <c r="BJ716" s="62"/>
      <c r="BK716" s="62"/>
      <c r="BL716" s="62"/>
      <c r="BM716" s="62"/>
      <c r="BN716" s="62"/>
      <c r="BO716" s="62"/>
      <c r="BP716" s="62"/>
      <c r="BQ716" s="62"/>
      <c r="BR716" s="62"/>
      <c r="BS716" s="62"/>
      <c r="BT716" s="62"/>
      <c r="BU716" s="62"/>
      <c r="BV716" s="62"/>
      <c r="BW716" s="62"/>
      <c r="BX716" s="62"/>
      <c r="BY716" s="62"/>
      <c r="BZ716" s="62"/>
      <c r="CA716" s="62"/>
      <c r="CB716" s="62"/>
      <c r="CC716" s="62"/>
      <c r="CD716" s="62"/>
      <c r="CE716" s="62"/>
      <c r="CF716" s="62"/>
      <c r="CG716" s="62"/>
      <c r="CH716" s="62"/>
      <c r="CI716" s="62"/>
      <c r="CJ716" s="62"/>
      <c r="CK716" s="62"/>
      <c r="CL716" s="62"/>
      <c r="CM716" s="62"/>
      <c r="CN716" s="62"/>
      <c r="CO716" s="62"/>
      <c r="CP716" s="62"/>
      <c r="CQ716" s="62"/>
      <c r="CR716" s="62"/>
      <c r="CS716" s="62"/>
      <c r="CT716" s="62"/>
      <c r="CU716" s="62"/>
      <c r="CV716" s="62"/>
      <c r="CW716" s="62"/>
      <c r="CX716" s="62"/>
      <c r="CY716" s="62"/>
    </row>
    <row r="717" spans="1:103" s="6" customFormat="1" x14ac:dyDescent="0.2">
      <c r="A717" s="62" t="s">
        <v>2075</v>
      </c>
      <c r="B717" s="285">
        <f t="shared" si="142"/>
        <v>4</v>
      </c>
      <c r="C717" s="285"/>
      <c r="D717" s="65">
        <v>41014.086111111108</v>
      </c>
      <c r="E717" s="65">
        <v>41017.458333333336</v>
      </c>
      <c r="F717" s="62" t="s">
        <v>3165</v>
      </c>
      <c r="G717" s="325" t="s">
        <v>3166</v>
      </c>
      <c r="H717" s="62"/>
      <c r="I717" s="62"/>
      <c r="J717" s="62"/>
      <c r="K717" s="62">
        <v>50</v>
      </c>
      <c r="L717" s="62"/>
      <c r="M717" s="62"/>
      <c r="N717" s="234">
        <v>1662</v>
      </c>
      <c r="O717" s="62"/>
      <c r="P717" s="317">
        <v>86.2</v>
      </c>
      <c r="Q717" s="67"/>
      <c r="R717" s="21">
        <v>41014.086111111108</v>
      </c>
      <c r="S717" s="21">
        <v>41017.458333333336</v>
      </c>
      <c r="T717">
        <v>19.239899999999999</v>
      </c>
      <c r="U717">
        <v>38.714500000000001</v>
      </c>
      <c r="V717" s="50">
        <f t="shared" si="134"/>
        <v>1662.3273599999998</v>
      </c>
      <c r="W717" s="50"/>
      <c r="X717" s="21">
        <v>41013.959722222222</v>
      </c>
      <c r="Y717" s="21">
        <v>41017.600694444445</v>
      </c>
      <c r="Z717" s="319">
        <v>19.826799999999999</v>
      </c>
      <c r="AA717" s="319">
        <v>38.714500000000001</v>
      </c>
      <c r="AB717" s="320">
        <f t="shared" si="138"/>
        <v>1713.0355199999999</v>
      </c>
      <c r="AC717" s="62"/>
      <c r="AD717" s="61">
        <f t="shared" si="139"/>
        <v>51.035519999999906</v>
      </c>
      <c r="AE717" s="62"/>
      <c r="AF717" s="62"/>
      <c r="AG717" s="62"/>
      <c r="AH717" s="62"/>
      <c r="AI717" s="62"/>
      <c r="AJ717" s="62"/>
      <c r="AK717" s="62"/>
      <c r="AL717" s="62"/>
      <c r="AM717" s="62">
        <v>1662</v>
      </c>
      <c r="AN717" s="9">
        <f t="shared" si="140"/>
        <v>1662.3273599999998</v>
      </c>
      <c r="AO717" s="61">
        <f t="shared" si="135"/>
        <v>1713.0355199999999</v>
      </c>
      <c r="AP717" s="9"/>
      <c r="AQ717" s="61">
        <f t="shared" si="136"/>
        <v>0.32735999999977139</v>
      </c>
      <c r="AR717" s="61">
        <f t="shared" si="137"/>
        <v>50.708160000000134</v>
      </c>
      <c r="AS717" s="89">
        <f t="shared" si="141"/>
        <v>3.3722222222277196</v>
      </c>
      <c r="AT717" s="89">
        <f t="shared" si="144"/>
        <v>3.640972222223354</v>
      </c>
      <c r="AU717" s="89">
        <f t="shared" si="143"/>
        <v>0.26874999999563443</v>
      </c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  <c r="BF717" s="62"/>
      <c r="BG717" s="62"/>
      <c r="BH717" s="62"/>
      <c r="BI717" s="62"/>
      <c r="BJ717" s="62"/>
      <c r="BK717" s="62"/>
      <c r="BL717" s="62"/>
      <c r="BM717" s="62"/>
      <c r="BN717" s="62"/>
      <c r="BO717" s="62"/>
      <c r="BP717" s="62"/>
      <c r="BQ717" s="62"/>
      <c r="BR717" s="62"/>
      <c r="BS717" s="62"/>
      <c r="BT717" s="62"/>
      <c r="BU717" s="62"/>
      <c r="BV717" s="62"/>
      <c r="BW717" s="62"/>
      <c r="BX717" s="62"/>
      <c r="BY717" s="62"/>
      <c r="BZ717" s="62"/>
      <c r="CA717" s="62"/>
      <c r="CB717" s="62"/>
      <c r="CC717" s="62"/>
      <c r="CD717" s="62"/>
      <c r="CE717" s="62"/>
      <c r="CF717" s="62"/>
      <c r="CG717" s="62"/>
      <c r="CH717" s="62"/>
      <c r="CI717" s="62"/>
      <c r="CJ717" s="62"/>
      <c r="CK717" s="62"/>
      <c r="CL717" s="62"/>
      <c r="CM717" s="62"/>
      <c r="CN717" s="62"/>
      <c r="CO717" s="62"/>
      <c r="CP717" s="62"/>
      <c r="CQ717" s="62"/>
      <c r="CR717" s="62"/>
      <c r="CS717" s="62"/>
      <c r="CT717" s="62"/>
      <c r="CU717" s="62"/>
      <c r="CV717" s="62"/>
      <c r="CW717" s="62"/>
      <c r="CX717" s="62"/>
      <c r="CY717" s="62"/>
    </row>
    <row r="718" spans="1:103" s="6" customFormat="1" x14ac:dyDescent="0.2">
      <c r="A718" s="62" t="s">
        <v>2075</v>
      </c>
      <c r="B718" s="285">
        <f t="shared" si="142"/>
        <v>4</v>
      </c>
      <c r="C718" s="285"/>
      <c r="D718" s="65">
        <v>41017.743750000001</v>
      </c>
      <c r="E718" s="65">
        <v>41021.56527777778</v>
      </c>
      <c r="F718" s="62" t="s">
        <v>3167</v>
      </c>
      <c r="G718" s="325" t="s">
        <v>3168</v>
      </c>
      <c r="H718" s="62"/>
      <c r="I718" s="62"/>
      <c r="J718" s="62"/>
      <c r="K718" s="62">
        <v>50</v>
      </c>
      <c r="L718" s="62"/>
      <c r="M718" s="62"/>
      <c r="N718" s="234">
        <v>1924</v>
      </c>
      <c r="O718" s="62"/>
      <c r="P718" s="317">
        <v>45.8</v>
      </c>
      <c r="Q718" s="67"/>
      <c r="R718" s="21">
        <v>41017.743750000001</v>
      </c>
      <c r="S718" s="21">
        <v>41021.56527777778</v>
      </c>
      <c r="T718">
        <v>22.267700000000001</v>
      </c>
      <c r="U718">
        <v>83.212199999999996</v>
      </c>
      <c r="V718" s="50">
        <f t="shared" si="134"/>
        <v>1923.9292800000001</v>
      </c>
      <c r="W718" s="50"/>
      <c r="X718" s="21">
        <v>41017.600694444445</v>
      </c>
      <c r="Y718" s="21">
        <v>41021.796527777777</v>
      </c>
      <c r="Z718" s="319">
        <v>22.6661</v>
      </c>
      <c r="AA718" s="319">
        <v>83.212199999999996</v>
      </c>
      <c r="AB718" s="320">
        <f t="shared" si="138"/>
        <v>1958.3510399999998</v>
      </c>
      <c r="AC718" s="62"/>
      <c r="AD718" s="61">
        <f t="shared" si="139"/>
        <v>34.351039999999784</v>
      </c>
      <c r="AE718" s="62"/>
      <c r="AF718" s="62"/>
      <c r="AG718" s="62"/>
      <c r="AH718" s="62"/>
      <c r="AI718" s="62"/>
      <c r="AJ718" s="62"/>
      <c r="AK718" s="62"/>
      <c r="AL718" s="62"/>
      <c r="AM718" s="62">
        <v>1924</v>
      </c>
      <c r="AN718" s="9">
        <f t="shared" si="140"/>
        <v>1923.9292800000001</v>
      </c>
      <c r="AO718" s="61">
        <f t="shared" si="135"/>
        <v>1958.3510399999998</v>
      </c>
      <c r="AP718" s="9"/>
      <c r="AQ718" s="61">
        <f t="shared" si="136"/>
        <v>-7.07199999999375E-2</v>
      </c>
      <c r="AR718" s="61">
        <f t="shared" si="137"/>
        <v>34.421759999999722</v>
      </c>
      <c r="AS718" s="89">
        <f t="shared" si="141"/>
        <v>3.8215277777781012</v>
      </c>
      <c r="AT718" s="89">
        <f t="shared" si="144"/>
        <v>4.1958333333313931</v>
      </c>
      <c r="AU718" s="89">
        <f t="shared" si="143"/>
        <v>0.37430555555329192</v>
      </c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  <c r="BF718" s="62"/>
      <c r="BG718" s="62"/>
      <c r="BH718" s="62"/>
      <c r="BI718" s="62"/>
      <c r="BJ718" s="62"/>
      <c r="BK718" s="62"/>
      <c r="BL718" s="62"/>
      <c r="BM718" s="62"/>
      <c r="BN718" s="62"/>
      <c r="BO718" s="62"/>
      <c r="BP718" s="62"/>
      <c r="BQ718" s="62"/>
      <c r="BR718" s="62"/>
      <c r="BS718" s="62"/>
      <c r="BT718" s="62"/>
      <c r="BU718" s="62"/>
      <c r="BV718" s="62"/>
      <c r="BW718" s="62"/>
      <c r="BX718" s="62"/>
      <c r="BY718" s="62"/>
      <c r="BZ718" s="62"/>
      <c r="CA718" s="62"/>
      <c r="CB718" s="62"/>
      <c r="CC718" s="62"/>
      <c r="CD718" s="62"/>
      <c r="CE718" s="62"/>
      <c r="CF718" s="62"/>
      <c r="CG718" s="62"/>
      <c r="CH718" s="62"/>
      <c r="CI718" s="62"/>
      <c r="CJ718" s="62"/>
      <c r="CK718" s="62"/>
      <c r="CL718" s="62"/>
      <c r="CM718" s="62"/>
      <c r="CN718" s="62"/>
      <c r="CO718" s="62"/>
      <c r="CP718" s="62"/>
      <c r="CQ718" s="62"/>
      <c r="CR718" s="62"/>
      <c r="CS718" s="62"/>
      <c r="CT718" s="62"/>
      <c r="CU718" s="62"/>
      <c r="CV718" s="62"/>
      <c r="CW718" s="62"/>
      <c r="CX718" s="62"/>
      <c r="CY718" s="62"/>
    </row>
    <row r="719" spans="1:103" s="6" customFormat="1" x14ac:dyDescent="0.2">
      <c r="A719" s="62" t="s">
        <v>2075</v>
      </c>
      <c r="B719" s="285">
        <f t="shared" si="142"/>
        <v>4</v>
      </c>
      <c r="C719" s="285"/>
      <c r="D719" s="65">
        <v>41022.02847222222</v>
      </c>
      <c r="E719" s="65">
        <v>41023.584027777775</v>
      </c>
      <c r="F719" s="62" t="s">
        <v>3169</v>
      </c>
      <c r="G719" s="325" t="s">
        <v>3170</v>
      </c>
      <c r="H719" s="62"/>
      <c r="I719" s="62"/>
      <c r="J719" s="62"/>
      <c r="K719" s="62">
        <v>50</v>
      </c>
      <c r="L719" s="62"/>
      <c r="M719" s="62"/>
      <c r="N719" s="234">
        <v>133</v>
      </c>
      <c r="O719" s="62"/>
      <c r="P719" s="317">
        <v>68.5</v>
      </c>
      <c r="Q719" s="67"/>
      <c r="R719" s="21">
        <v>41022.02847222222</v>
      </c>
      <c r="S719" s="21">
        <v>41023.584027777775</v>
      </c>
      <c r="T719">
        <v>1.5414000000000001</v>
      </c>
      <c r="U719">
        <v>1.0707</v>
      </c>
      <c r="V719" s="50">
        <f t="shared" si="134"/>
        <v>133.17696000000001</v>
      </c>
      <c r="W719" s="50"/>
      <c r="X719" s="21">
        <v>41021.796527777777</v>
      </c>
      <c r="Y719" s="21">
        <v>41023.867361111108</v>
      </c>
      <c r="Z719" s="319">
        <v>2.0358999999999998</v>
      </c>
      <c r="AA719" s="319">
        <v>1.1393</v>
      </c>
      <c r="AB719" s="320">
        <f t="shared" si="138"/>
        <v>175.90176</v>
      </c>
      <c r="AC719" s="62"/>
      <c r="AD719" s="61">
        <f t="shared" si="139"/>
        <v>42.901759999999996</v>
      </c>
      <c r="AE719" s="62"/>
      <c r="AF719" s="62"/>
      <c r="AG719" s="62"/>
      <c r="AH719" s="62"/>
      <c r="AI719" s="62"/>
      <c r="AJ719" s="62"/>
      <c r="AK719" s="62"/>
      <c r="AL719" s="62"/>
      <c r="AM719" s="62">
        <v>133</v>
      </c>
      <c r="AN719" s="9">
        <f t="shared" si="140"/>
        <v>133.17696000000001</v>
      </c>
      <c r="AO719" s="61">
        <f t="shared" si="135"/>
        <v>175.90176</v>
      </c>
      <c r="AP719" s="9"/>
      <c r="AQ719" s="61">
        <f t="shared" si="136"/>
        <v>0.17696000000000822</v>
      </c>
      <c r="AR719" s="61">
        <f t="shared" si="137"/>
        <v>42.724799999999988</v>
      </c>
      <c r="AS719" s="89">
        <f t="shared" si="141"/>
        <v>1.5555555555547471</v>
      </c>
      <c r="AT719" s="89">
        <f t="shared" si="144"/>
        <v>2.0708333333313931</v>
      </c>
      <c r="AU719" s="89">
        <f t="shared" si="143"/>
        <v>0.51527777777664596</v>
      </c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  <c r="BF719" s="62"/>
      <c r="BG719" s="62"/>
      <c r="BH719" s="62"/>
      <c r="BI719" s="62"/>
      <c r="BJ719" s="62"/>
      <c r="BK719" s="62"/>
      <c r="BL719" s="62"/>
      <c r="BM719" s="62"/>
      <c r="BN719" s="62"/>
      <c r="BO719" s="62"/>
      <c r="BP719" s="62"/>
      <c r="BQ719" s="62"/>
      <c r="BR719" s="62"/>
      <c r="BS719" s="62"/>
      <c r="BT719" s="62"/>
      <c r="BU719" s="62"/>
      <c r="BV719" s="62"/>
      <c r="BW719" s="62"/>
      <c r="BX719" s="62"/>
      <c r="BY719" s="62"/>
      <c r="BZ719" s="62"/>
      <c r="CA719" s="62"/>
      <c r="CB719" s="62"/>
      <c r="CC719" s="62"/>
      <c r="CD719" s="62"/>
      <c r="CE719" s="62"/>
      <c r="CF719" s="62"/>
      <c r="CG719" s="62"/>
      <c r="CH719" s="62"/>
      <c r="CI719" s="62"/>
      <c r="CJ719" s="62"/>
      <c r="CK719" s="62"/>
      <c r="CL719" s="62"/>
      <c r="CM719" s="62"/>
      <c r="CN719" s="62"/>
      <c r="CO719" s="62"/>
      <c r="CP719" s="62"/>
      <c r="CQ719" s="62"/>
      <c r="CR719" s="62"/>
      <c r="CS719" s="62"/>
      <c r="CT719" s="62"/>
      <c r="CU719" s="62"/>
      <c r="CV719" s="62"/>
      <c r="CW719" s="62"/>
      <c r="CX719" s="62"/>
      <c r="CY719" s="62"/>
    </row>
    <row r="720" spans="1:103" s="6" customFormat="1" x14ac:dyDescent="0.2">
      <c r="A720" s="62" t="s">
        <v>2075</v>
      </c>
      <c r="B720" s="285">
        <f t="shared" si="142"/>
        <v>4</v>
      </c>
      <c r="C720" s="285"/>
      <c r="D720" s="65">
        <v>41024.150694444441</v>
      </c>
      <c r="E720" s="65">
        <v>41035.56527777778</v>
      </c>
      <c r="F720" s="62" t="s">
        <v>3171</v>
      </c>
      <c r="G720" s="325" t="s">
        <v>3172</v>
      </c>
      <c r="H720" s="62"/>
      <c r="I720" s="62"/>
      <c r="J720" s="62"/>
      <c r="K720" s="62">
        <v>50</v>
      </c>
      <c r="L720" s="62"/>
      <c r="M720" s="62"/>
      <c r="N720" s="234">
        <v>1850</v>
      </c>
      <c r="O720" s="62"/>
      <c r="P720" s="317">
        <v>84.8</v>
      </c>
      <c r="Q720" s="67"/>
      <c r="R720" s="21">
        <v>41024.150694444441</v>
      </c>
      <c r="S720" s="21">
        <v>41035.56527777778</v>
      </c>
      <c r="T720">
        <v>21.412099999999999</v>
      </c>
      <c r="U720">
        <v>23.9466</v>
      </c>
      <c r="V720" s="50">
        <f t="shared" si="134"/>
        <v>1850.0054399999999</v>
      </c>
      <c r="W720" s="50"/>
      <c r="X720" s="21">
        <v>41023.867361111108</v>
      </c>
      <c r="Y720" s="21">
        <v>41035.647916666669</v>
      </c>
      <c r="Z720" s="319">
        <v>23.095500000000001</v>
      </c>
      <c r="AA720" s="319">
        <v>23.9466</v>
      </c>
      <c r="AB720" s="320">
        <f t="shared" si="138"/>
        <v>1995.4512000000002</v>
      </c>
      <c r="AC720" s="62"/>
      <c r="AD720" s="61">
        <f t="shared" si="139"/>
        <v>145.4512000000002</v>
      </c>
      <c r="AE720" s="62"/>
      <c r="AF720" s="62"/>
      <c r="AG720" s="62"/>
      <c r="AH720" s="62"/>
      <c r="AI720" s="62"/>
      <c r="AJ720" s="62"/>
      <c r="AK720" s="62"/>
      <c r="AL720" s="62"/>
      <c r="AM720" s="62">
        <v>1850</v>
      </c>
      <c r="AN720" s="9">
        <f t="shared" si="140"/>
        <v>1850.0054399999999</v>
      </c>
      <c r="AO720" s="61">
        <f t="shared" si="135"/>
        <v>1995.4512000000002</v>
      </c>
      <c r="AP720" s="9"/>
      <c r="AQ720" s="61">
        <f t="shared" si="136"/>
        <v>5.4399999999077409E-3</v>
      </c>
      <c r="AR720" s="61">
        <f t="shared" si="137"/>
        <v>145.44576000000029</v>
      </c>
      <c r="AS720" s="89">
        <f t="shared" si="141"/>
        <v>11.414583333338669</v>
      </c>
      <c r="AT720" s="89">
        <f t="shared" si="144"/>
        <v>11.780555555560568</v>
      </c>
      <c r="AU720" s="89">
        <f t="shared" si="143"/>
        <v>0.36597222222189885</v>
      </c>
      <c r="AV720" s="62"/>
      <c r="AW720" s="62"/>
      <c r="AX720" s="62"/>
      <c r="AY720" s="62"/>
      <c r="AZ720" s="62"/>
      <c r="BA720" s="62"/>
      <c r="BB720" s="62"/>
      <c r="BC720" s="62"/>
      <c r="BD720" s="62"/>
      <c r="BE720" s="62"/>
      <c r="BF720" s="62"/>
      <c r="BG720" s="62"/>
      <c r="BH720" s="62"/>
      <c r="BI720" s="62"/>
      <c r="BJ720" s="62"/>
      <c r="BK720" s="62"/>
      <c r="BL720" s="62"/>
      <c r="BM720" s="62"/>
      <c r="BN720" s="62"/>
      <c r="BO720" s="62"/>
      <c r="BP720" s="62"/>
      <c r="BQ720" s="62"/>
      <c r="BR720" s="62"/>
      <c r="BS720" s="62"/>
      <c r="BT720" s="62"/>
      <c r="BU720" s="62"/>
      <c r="BV720" s="62"/>
      <c r="BW720" s="62"/>
      <c r="BX720" s="62"/>
      <c r="BY720" s="62"/>
      <c r="BZ720" s="62"/>
      <c r="CA720" s="62"/>
      <c r="CB720" s="62"/>
      <c r="CC720" s="62"/>
      <c r="CD720" s="62"/>
      <c r="CE720" s="62"/>
      <c r="CF720" s="62"/>
      <c r="CG720" s="62"/>
      <c r="CH720" s="62"/>
      <c r="CI720" s="62"/>
      <c r="CJ720" s="62"/>
      <c r="CK720" s="62"/>
      <c r="CL720" s="62"/>
      <c r="CM720" s="62"/>
      <c r="CN720" s="62"/>
      <c r="CO720" s="62"/>
      <c r="CP720" s="62"/>
      <c r="CQ720" s="62"/>
      <c r="CR720" s="62"/>
      <c r="CS720" s="62"/>
      <c r="CT720" s="62"/>
      <c r="CU720" s="62"/>
      <c r="CV720" s="62"/>
      <c r="CW720" s="62"/>
      <c r="CX720" s="62"/>
      <c r="CY720" s="62"/>
    </row>
    <row r="721" spans="1:103" s="6" customFormat="1" x14ac:dyDescent="0.2">
      <c r="A721" s="62" t="s">
        <v>2075</v>
      </c>
      <c r="B721" s="285">
        <f t="shared" si="142"/>
        <v>5</v>
      </c>
      <c r="C721" s="285"/>
      <c r="D721" s="65">
        <v>41035.730555555558</v>
      </c>
      <c r="E721" s="65">
        <v>41036.469444444447</v>
      </c>
      <c r="F721" s="62" t="s">
        <v>3173</v>
      </c>
      <c r="G721" s="325" t="s">
        <v>3174</v>
      </c>
      <c r="H721" s="62"/>
      <c r="I721" s="62"/>
      <c r="J721" s="62"/>
      <c r="K721" s="62">
        <v>50</v>
      </c>
      <c r="L721" s="62"/>
      <c r="M721" s="62"/>
      <c r="N721" s="234">
        <v>7348</v>
      </c>
      <c r="O721" s="62"/>
      <c r="P721" s="317">
        <v>47</v>
      </c>
      <c r="Q721" s="67"/>
      <c r="R721" s="21">
        <v>41035.730555555558</v>
      </c>
      <c r="S721" s="21">
        <v>41036.469444444447</v>
      </c>
      <c r="T721">
        <v>85.047899999999998</v>
      </c>
      <c r="U721">
        <v>700</v>
      </c>
      <c r="V721" s="50">
        <f t="shared" si="134"/>
        <v>7348.1385600000003</v>
      </c>
      <c r="W721" s="50"/>
      <c r="X721" s="21">
        <v>41035.647916666669</v>
      </c>
      <c r="Y721" s="21">
        <v>41036.469444444447</v>
      </c>
      <c r="Z721" s="319">
        <v>85.775800000000004</v>
      </c>
      <c r="AA721" s="319">
        <v>700</v>
      </c>
      <c r="AB721" s="320">
        <f t="shared" si="138"/>
        <v>7411.0291200000011</v>
      </c>
      <c r="AC721" s="62"/>
      <c r="AD721" s="61">
        <f t="shared" si="139"/>
        <v>63.029120000001058</v>
      </c>
      <c r="AE721" s="62"/>
      <c r="AF721" s="62"/>
      <c r="AG721" s="62"/>
      <c r="AH721" s="62"/>
      <c r="AI721" s="62"/>
      <c r="AJ721" s="62"/>
      <c r="AK721" s="62"/>
      <c r="AL721" s="62"/>
      <c r="AM721" s="62">
        <v>7348</v>
      </c>
      <c r="AN721" s="9">
        <f t="shared" si="140"/>
        <v>7348.1385600000003</v>
      </c>
      <c r="AO721" s="61">
        <f t="shared" si="135"/>
        <v>7411.0291200000011</v>
      </c>
      <c r="AP721" s="9"/>
      <c r="AQ721" s="61">
        <f t="shared" si="136"/>
        <v>0.13856000000032509</v>
      </c>
      <c r="AR721" s="61">
        <f t="shared" si="137"/>
        <v>62.890560000000733</v>
      </c>
      <c r="AS721" s="89">
        <f t="shared" si="141"/>
        <v>0.73888888888905058</v>
      </c>
      <c r="AT721" s="89">
        <f t="shared" si="144"/>
        <v>0.82152777777810115</v>
      </c>
      <c r="AU721" s="89">
        <f t="shared" si="143"/>
        <v>8.2638888889050577E-2</v>
      </c>
      <c r="AV721" s="62"/>
      <c r="AW721" s="62"/>
      <c r="AX721" s="62"/>
      <c r="AY721" s="62"/>
      <c r="AZ721" s="62"/>
      <c r="BA721" s="62"/>
      <c r="BB721" s="62"/>
      <c r="BC721" s="62"/>
      <c r="BD721" s="62"/>
      <c r="BE721" s="62"/>
      <c r="BF721" s="62"/>
      <c r="BG721" s="62"/>
      <c r="BH721" s="62"/>
      <c r="BI721" s="62"/>
      <c r="BJ721" s="62"/>
      <c r="BK721" s="62"/>
      <c r="BL721" s="62"/>
      <c r="BM721" s="62"/>
      <c r="BN721" s="62"/>
      <c r="BO721" s="62"/>
      <c r="BP721" s="62"/>
      <c r="BQ721" s="62"/>
      <c r="BR721" s="62"/>
      <c r="BS721" s="62"/>
      <c r="BT721" s="62"/>
      <c r="BU721" s="62"/>
      <c r="BV721" s="62"/>
      <c r="BW721" s="62"/>
      <c r="BX721" s="62"/>
      <c r="BY721" s="62"/>
      <c r="BZ721" s="62"/>
      <c r="CA721" s="62"/>
      <c r="CB721" s="62"/>
      <c r="CC721" s="62"/>
      <c r="CD721" s="62"/>
      <c r="CE721" s="62"/>
      <c r="CF721" s="62"/>
      <c r="CG721" s="62"/>
      <c r="CH721" s="62"/>
      <c r="CI721" s="62"/>
      <c r="CJ721" s="62"/>
      <c r="CK721" s="62"/>
      <c r="CL721" s="62"/>
      <c r="CM721" s="62"/>
      <c r="CN721" s="62"/>
      <c r="CO721" s="62"/>
      <c r="CP721" s="62"/>
      <c r="CQ721" s="62"/>
      <c r="CR721" s="62"/>
      <c r="CS721" s="62"/>
      <c r="CT721" s="62"/>
      <c r="CU721" s="62"/>
      <c r="CV721" s="62"/>
      <c r="CW721" s="62"/>
      <c r="CX721" s="62"/>
      <c r="CY721" s="62"/>
    </row>
    <row r="722" spans="1:103" s="240" customFormat="1" x14ac:dyDescent="0.2">
      <c r="A722" s="271"/>
      <c r="B722" s="285"/>
      <c r="C722" s="286"/>
      <c r="D722" s="272"/>
      <c r="E722" s="272"/>
      <c r="F722" s="271"/>
      <c r="G722" s="327"/>
      <c r="H722" s="271"/>
      <c r="I722" s="271"/>
      <c r="J722" s="271"/>
      <c r="K722" s="271"/>
      <c r="L722" s="271"/>
      <c r="M722" s="271"/>
      <c r="N722" s="273"/>
      <c r="O722" s="271"/>
      <c r="P722" s="318"/>
      <c r="Q722" s="74"/>
      <c r="R722" s="21"/>
      <c r="S722" s="21"/>
      <c r="T722" s="250"/>
      <c r="U722" s="250"/>
      <c r="V722" s="50"/>
      <c r="W722" s="50"/>
      <c r="X722" s="21"/>
      <c r="Y722" s="21"/>
      <c r="Z722" s="319"/>
      <c r="AA722" s="319"/>
      <c r="AB722" s="321"/>
      <c r="AC722" s="271"/>
      <c r="AD722" s="274"/>
      <c r="AE722" s="271"/>
      <c r="AF722" s="271"/>
      <c r="AG722" s="271"/>
      <c r="AH722" s="271"/>
      <c r="AI722" s="271"/>
      <c r="AJ722" s="271"/>
      <c r="AK722" s="271"/>
      <c r="AL722" s="271"/>
      <c r="AM722" s="271"/>
      <c r="AN722" s="275"/>
      <c r="AO722" s="274"/>
      <c r="AP722" s="275"/>
      <c r="AQ722" s="274"/>
      <c r="AR722" s="274"/>
      <c r="AS722" s="89"/>
      <c r="AT722" s="89"/>
      <c r="AU722" s="89"/>
      <c r="AV722" s="62"/>
      <c r="AW722" s="62"/>
      <c r="AX722" s="62"/>
      <c r="AY722" s="62"/>
      <c r="AZ722" s="271"/>
      <c r="BA722" s="271"/>
      <c r="BB722" s="271"/>
      <c r="BC722" s="271"/>
      <c r="BD722" s="271"/>
      <c r="BE722" s="271"/>
      <c r="BF722" s="271"/>
      <c r="BG722" s="271"/>
      <c r="BH722" s="271"/>
      <c r="BI722" s="271"/>
      <c r="BJ722" s="271"/>
      <c r="BK722" s="271"/>
      <c r="BL722" s="271"/>
      <c r="BM722" s="271"/>
      <c r="BN722" s="271"/>
      <c r="BO722" s="271"/>
      <c r="BP722" s="271"/>
      <c r="BQ722" s="271"/>
      <c r="BR722" s="271"/>
      <c r="BS722" s="271"/>
      <c r="BT722" s="271"/>
      <c r="BU722" s="271"/>
      <c r="BV722" s="271"/>
      <c r="BW722" s="271"/>
      <c r="BX722" s="271"/>
      <c r="BY722" s="271"/>
      <c r="BZ722" s="271"/>
      <c r="CA722" s="271"/>
      <c r="CB722" s="271"/>
      <c r="CC722" s="271"/>
      <c r="CD722" s="271"/>
      <c r="CE722" s="271"/>
      <c r="CF722" s="271"/>
      <c r="CG722" s="271"/>
      <c r="CH722" s="271"/>
      <c r="CI722" s="271"/>
      <c r="CJ722" s="271"/>
      <c r="CK722" s="271"/>
      <c r="CL722" s="271"/>
      <c r="CM722" s="271"/>
      <c r="CN722" s="271"/>
      <c r="CO722" s="271"/>
      <c r="CP722" s="271"/>
      <c r="CQ722" s="271"/>
      <c r="CR722" s="271"/>
      <c r="CS722" s="271"/>
      <c r="CT722" s="271"/>
      <c r="CU722" s="271"/>
      <c r="CV722" s="271"/>
      <c r="CW722" s="271"/>
      <c r="CX722" s="271"/>
      <c r="CY722" s="271"/>
    </row>
    <row r="723" spans="1:103" s="240" customFormat="1" x14ac:dyDescent="0.2">
      <c r="A723" s="271"/>
      <c r="B723" s="285"/>
      <c r="C723" s="286"/>
      <c r="D723" s="272"/>
      <c r="E723" s="272"/>
      <c r="F723" s="271"/>
      <c r="G723" s="327"/>
      <c r="H723" s="271"/>
      <c r="I723" s="271"/>
      <c r="J723" s="271"/>
      <c r="K723" s="271"/>
      <c r="L723" s="271"/>
      <c r="M723" s="271"/>
      <c r="N723" s="273"/>
      <c r="O723" s="271"/>
      <c r="P723" s="318"/>
      <c r="Q723" s="74"/>
      <c r="R723" s="21" t="s">
        <v>419</v>
      </c>
      <c r="S723" s="21" t="s">
        <v>420</v>
      </c>
      <c r="T723" s="250" t="s">
        <v>421</v>
      </c>
      <c r="U723" s="250" t="s">
        <v>422</v>
      </c>
      <c r="V723" s="50" t="s">
        <v>3682</v>
      </c>
      <c r="W723" s="50"/>
      <c r="X723" s="21" t="s">
        <v>419</v>
      </c>
      <c r="Y723" s="21" t="s">
        <v>420</v>
      </c>
      <c r="Z723" s="319" t="s">
        <v>421</v>
      </c>
      <c r="AA723" s="319" t="s">
        <v>422</v>
      </c>
      <c r="AB723" s="321" t="s">
        <v>3683</v>
      </c>
      <c r="AC723" s="271"/>
      <c r="AD723" s="274" t="s">
        <v>3684</v>
      </c>
      <c r="AE723" s="271" t="s">
        <v>3685</v>
      </c>
      <c r="AF723" s="271"/>
      <c r="AG723" s="271"/>
      <c r="AH723" s="271"/>
      <c r="AI723" s="271"/>
      <c r="AJ723" s="271"/>
      <c r="AK723" s="271"/>
      <c r="AL723" s="271"/>
      <c r="AM723" s="271"/>
      <c r="AN723" s="275"/>
      <c r="AO723" s="274"/>
      <c r="AP723" s="275"/>
      <c r="AQ723" s="274"/>
      <c r="AR723" s="274"/>
      <c r="AS723" s="89"/>
      <c r="AT723" s="89"/>
      <c r="AU723" s="89"/>
      <c r="AV723" s="62"/>
      <c r="AW723" s="62"/>
      <c r="AX723" s="62"/>
      <c r="AY723" s="62"/>
      <c r="AZ723" s="271"/>
      <c r="BA723" s="271"/>
      <c r="BB723" s="271"/>
      <c r="BC723" s="271"/>
      <c r="BD723" s="271"/>
      <c r="BE723" s="271"/>
      <c r="BF723" s="271"/>
      <c r="BG723" s="271"/>
      <c r="BH723" s="271"/>
      <c r="BI723" s="271"/>
      <c r="BJ723" s="271"/>
      <c r="BK723" s="271"/>
      <c r="BL723" s="271"/>
      <c r="BM723" s="271"/>
      <c r="BN723" s="271"/>
      <c r="BO723" s="271"/>
      <c r="BP723" s="271"/>
      <c r="BQ723" s="271"/>
      <c r="BR723" s="271"/>
      <c r="BS723" s="271"/>
      <c r="BT723" s="271"/>
      <c r="BU723" s="271"/>
      <c r="BV723" s="271"/>
      <c r="BW723" s="271"/>
      <c r="BX723" s="271"/>
      <c r="BY723" s="271"/>
      <c r="BZ723" s="271"/>
      <c r="CA723" s="271"/>
      <c r="CB723" s="271"/>
      <c r="CC723" s="271"/>
      <c r="CD723" s="271"/>
      <c r="CE723" s="271"/>
      <c r="CF723" s="271"/>
      <c r="CG723" s="271"/>
      <c r="CH723" s="271"/>
      <c r="CI723" s="271"/>
      <c r="CJ723" s="271"/>
      <c r="CK723" s="271"/>
      <c r="CL723" s="271"/>
      <c r="CM723" s="271"/>
      <c r="CN723" s="271"/>
      <c r="CO723" s="271"/>
      <c r="CP723" s="271"/>
      <c r="CQ723" s="271"/>
      <c r="CR723" s="271"/>
      <c r="CS723" s="271"/>
      <c r="CT723" s="271"/>
      <c r="CU723" s="271"/>
      <c r="CV723" s="271"/>
      <c r="CW723" s="271"/>
      <c r="CX723" s="271"/>
      <c r="CY723" s="271"/>
    </row>
    <row r="724" spans="1:103" s="240" customFormat="1" x14ac:dyDescent="0.2">
      <c r="A724" s="271"/>
      <c r="B724" s="285"/>
      <c r="C724" s="286"/>
      <c r="D724" s="272"/>
      <c r="E724" s="272"/>
      <c r="F724" s="271"/>
      <c r="G724" s="327"/>
      <c r="H724" s="271"/>
      <c r="I724" s="271"/>
      <c r="J724" s="271"/>
      <c r="K724" s="271"/>
      <c r="L724" s="271"/>
      <c r="M724" s="271"/>
      <c r="N724" s="273"/>
      <c r="O724" s="271"/>
      <c r="P724" s="318"/>
      <c r="Q724" s="74"/>
      <c r="R724" s="21" t="s">
        <v>424</v>
      </c>
      <c r="S724" s="21" t="s">
        <v>424</v>
      </c>
      <c r="T724" s="250" t="s">
        <v>425</v>
      </c>
      <c r="U724" s="250" t="s">
        <v>426</v>
      </c>
      <c r="V724" s="50" t="s">
        <v>3686</v>
      </c>
      <c r="W724" s="50"/>
      <c r="X724" s="21" t="s">
        <v>424</v>
      </c>
      <c r="Y724" s="21" t="s">
        <v>424</v>
      </c>
      <c r="Z724" s="319" t="s">
        <v>425</v>
      </c>
      <c r="AA724" s="319" t="s">
        <v>426</v>
      </c>
      <c r="AB724" s="321" t="s">
        <v>3686</v>
      </c>
      <c r="AC724" s="271"/>
      <c r="AD724" s="274"/>
      <c r="AE724" s="271"/>
      <c r="AF724" s="271"/>
      <c r="AG724" s="271"/>
      <c r="AH724" s="271"/>
      <c r="AI724" s="271"/>
      <c r="AJ724" s="271"/>
      <c r="AK724" s="271"/>
      <c r="AL724" s="271"/>
      <c r="AM724" s="271"/>
      <c r="AN724" s="275"/>
      <c r="AO724" s="274"/>
      <c r="AP724" s="275"/>
      <c r="AQ724" s="274"/>
      <c r="AR724" s="274"/>
      <c r="AS724" s="89"/>
      <c r="AT724" s="89"/>
      <c r="AU724" s="89"/>
      <c r="AV724" s="62"/>
      <c r="AW724" s="62"/>
      <c r="AX724" s="62"/>
      <c r="AY724" s="62"/>
      <c r="AZ724" s="271"/>
      <c r="BA724" s="271"/>
      <c r="BB724" s="271"/>
      <c r="BC724" s="271"/>
      <c r="BD724" s="271"/>
      <c r="BE724" s="271"/>
      <c r="BF724" s="271"/>
      <c r="BG724" s="271"/>
      <c r="BH724" s="271"/>
      <c r="BI724" s="271"/>
      <c r="BJ724" s="271"/>
      <c r="BK724" s="271"/>
      <c r="BL724" s="271"/>
      <c r="BM724" s="271"/>
      <c r="BN724" s="271"/>
      <c r="BO724" s="271"/>
      <c r="BP724" s="271"/>
      <c r="BQ724" s="271"/>
      <c r="BR724" s="271"/>
      <c r="BS724" s="271"/>
      <c r="BT724" s="271"/>
      <c r="BU724" s="271"/>
      <c r="BV724" s="271"/>
      <c r="BW724" s="271"/>
      <c r="BX724" s="271"/>
      <c r="BY724" s="271"/>
      <c r="BZ724" s="271"/>
      <c r="CA724" s="271"/>
      <c r="CB724" s="271"/>
      <c r="CC724" s="271"/>
      <c r="CD724" s="271"/>
      <c r="CE724" s="271"/>
      <c r="CF724" s="271"/>
      <c r="CG724" s="271"/>
      <c r="CH724" s="271"/>
      <c r="CI724" s="271"/>
      <c r="CJ724" s="271"/>
      <c r="CK724" s="271"/>
      <c r="CL724" s="271"/>
      <c r="CM724" s="271"/>
      <c r="CN724" s="271"/>
      <c r="CO724" s="271"/>
      <c r="CP724" s="271"/>
      <c r="CQ724" s="271"/>
      <c r="CR724" s="271"/>
      <c r="CS724" s="271"/>
      <c r="CT724" s="271"/>
      <c r="CU724" s="271"/>
      <c r="CV724" s="271"/>
      <c r="CW724" s="271"/>
      <c r="CX724" s="271"/>
      <c r="CY724" s="271"/>
    </row>
    <row r="725" spans="1:103" s="82" customFormat="1" x14ac:dyDescent="0.2">
      <c r="A725" s="82" t="s">
        <v>2075</v>
      </c>
      <c r="B725" s="285">
        <f t="shared" ref="B725:B756" si="145">MONTH(D725)</f>
        <v>11</v>
      </c>
      <c r="C725" s="286"/>
      <c r="D725" s="81">
        <v>41237.256944444445</v>
      </c>
      <c r="E725" s="81">
        <v>41246.806944444441</v>
      </c>
      <c r="F725" s="82" t="s">
        <v>3175</v>
      </c>
      <c r="G725" s="328" t="s">
        <v>3176</v>
      </c>
      <c r="H725" s="82">
        <v>50</v>
      </c>
      <c r="N725" s="88"/>
      <c r="P725" s="319">
        <v>123</v>
      </c>
      <c r="Q725" s="80"/>
      <c r="R725" s="81">
        <v>41237.256944444445</v>
      </c>
      <c r="S725" s="81">
        <v>41246.806944444441</v>
      </c>
      <c r="T725" s="82">
        <v>2.4255</v>
      </c>
      <c r="U725" s="82">
        <v>2.8</v>
      </c>
      <c r="V725" s="88">
        <v>209.56319999999999</v>
      </c>
      <c r="W725" s="88"/>
      <c r="X725" s="81">
        <v>41237.256944444445</v>
      </c>
      <c r="Y725" s="81">
        <v>41246.811805555553</v>
      </c>
      <c r="Z725" s="319">
        <v>2.4474</v>
      </c>
      <c r="AA725" s="319">
        <v>9.8168000000000006</v>
      </c>
      <c r="AB725" s="319">
        <v>211.45535999999998</v>
      </c>
      <c r="AD725" s="82">
        <v>1.8921599999999899</v>
      </c>
      <c r="AE725" s="82">
        <v>0.99105172836479538</v>
      </c>
      <c r="AS725" s="83"/>
      <c r="AT725" s="83"/>
      <c r="AU725" s="83"/>
      <c r="AV725" s="83"/>
      <c r="AW725" s="83"/>
      <c r="AX725" s="83"/>
      <c r="AY725" s="83"/>
    </row>
    <row r="726" spans="1:103" s="82" customFormat="1" x14ac:dyDescent="0.2">
      <c r="A726" s="82" t="s">
        <v>2075</v>
      </c>
      <c r="B726" s="285">
        <f t="shared" si="145"/>
        <v>12</v>
      </c>
      <c r="C726" s="286"/>
      <c r="D726" s="81">
        <v>41246.817361111112</v>
      </c>
      <c r="E726" s="81">
        <v>41248.120138888888</v>
      </c>
      <c r="F726" s="82" t="s">
        <v>3177</v>
      </c>
      <c r="G726" s="328" t="s">
        <v>3178</v>
      </c>
      <c r="H726" s="82">
        <v>50</v>
      </c>
      <c r="N726" s="88"/>
      <c r="P726" s="319">
        <v>49.7</v>
      </c>
      <c r="Q726" s="80"/>
      <c r="R726" s="81">
        <v>41246.817361111112</v>
      </c>
      <c r="S726" s="81">
        <v>41248.120138888888</v>
      </c>
      <c r="T726" s="82">
        <v>6.4904999999999999</v>
      </c>
      <c r="U726" s="82">
        <v>52.0535</v>
      </c>
      <c r="V726" s="88">
        <v>560.77919999999995</v>
      </c>
      <c r="W726" s="88"/>
      <c r="X726" s="81">
        <v>41246.811805555553</v>
      </c>
      <c r="Y726" s="81">
        <v>41248.242361111108</v>
      </c>
      <c r="Z726" s="319">
        <v>6.6715</v>
      </c>
      <c r="AA726" s="319">
        <v>52.0535</v>
      </c>
      <c r="AB726" s="319">
        <v>576.41760000000011</v>
      </c>
      <c r="AD726" s="82">
        <v>15.638400000000161</v>
      </c>
      <c r="AE726" s="82">
        <v>0.97286966948961973</v>
      </c>
      <c r="AS726" s="83"/>
      <c r="AT726" s="83"/>
      <c r="AU726" s="83"/>
      <c r="AV726" s="83"/>
      <c r="AW726" s="83"/>
      <c r="AX726" s="83"/>
      <c r="AY726" s="83"/>
    </row>
    <row r="727" spans="1:103" s="82" customFormat="1" x14ac:dyDescent="0.2">
      <c r="A727" s="82" t="s">
        <v>2075</v>
      </c>
      <c r="B727" s="285">
        <f t="shared" si="145"/>
        <v>12</v>
      </c>
      <c r="C727" s="286"/>
      <c r="D727" s="81">
        <v>41248.364583333336</v>
      </c>
      <c r="E727" s="81">
        <v>41251.121527777781</v>
      </c>
      <c r="F727" s="82" t="s">
        <v>3179</v>
      </c>
      <c r="G727" s="328" t="s">
        <v>3180</v>
      </c>
      <c r="H727" s="82">
        <v>50</v>
      </c>
      <c r="N727" s="88"/>
      <c r="P727" s="319">
        <v>43.7</v>
      </c>
      <c r="Q727" s="80"/>
      <c r="R727" s="81">
        <v>41248.364583333336</v>
      </c>
      <c r="S727" s="81">
        <v>41251.121527777781</v>
      </c>
      <c r="T727" s="82">
        <v>1.0293000000000001</v>
      </c>
      <c r="U727" s="82">
        <v>0.54679999999999995</v>
      </c>
      <c r="V727" s="88">
        <v>88.93152000000002</v>
      </c>
      <c r="W727" s="88"/>
      <c r="X727" s="81">
        <v>41248.242361111108</v>
      </c>
      <c r="Y727" s="81">
        <v>41251.168055555558</v>
      </c>
      <c r="Z727" s="319">
        <v>1.1128</v>
      </c>
      <c r="AA727" s="319">
        <v>0.5958</v>
      </c>
      <c r="AB727" s="319">
        <v>96.145920000000004</v>
      </c>
      <c r="AD727" s="82">
        <v>7.2143999999999835</v>
      </c>
      <c r="AE727" s="82">
        <v>0.92496405463695197</v>
      </c>
      <c r="AS727" s="83"/>
      <c r="AT727" s="83"/>
      <c r="AU727" s="83"/>
      <c r="AV727" s="83"/>
      <c r="AW727" s="83"/>
      <c r="AX727" s="83"/>
      <c r="AY727" s="83"/>
    </row>
    <row r="728" spans="1:103" s="82" customFormat="1" x14ac:dyDescent="0.2">
      <c r="A728" s="82" t="s">
        <v>2075</v>
      </c>
      <c r="B728" s="285">
        <f t="shared" si="145"/>
        <v>12</v>
      </c>
      <c r="C728" s="286"/>
      <c r="D728" s="81">
        <v>41251.215277777781</v>
      </c>
      <c r="E728" s="81">
        <v>41251.90625</v>
      </c>
      <c r="F728" s="82" t="s">
        <v>3181</v>
      </c>
      <c r="G728" s="328" t="s">
        <v>3182</v>
      </c>
      <c r="H728" s="82">
        <v>50</v>
      </c>
      <c r="N728" s="88"/>
      <c r="P728" s="319">
        <v>217</v>
      </c>
      <c r="Q728" s="80"/>
      <c r="R728" s="81">
        <v>41251.215277777781</v>
      </c>
      <c r="S728" s="81">
        <v>41251.90625</v>
      </c>
      <c r="T728" s="82">
        <v>1.2148000000000001</v>
      </c>
      <c r="U728" s="82">
        <v>2.6473</v>
      </c>
      <c r="V728" s="88">
        <v>104.95872000000001</v>
      </c>
      <c r="W728" s="88"/>
      <c r="X728" s="81">
        <v>41251.168055555558</v>
      </c>
      <c r="Y728" s="81">
        <v>41251.979166666664</v>
      </c>
      <c r="Z728" s="319">
        <v>1.3283</v>
      </c>
      <c r="AA728" s="319">
        <v>2.6473</v>
      </c>
      <c r="AB728" s="319">
        <v>114.76512</v>
      </c>
      <c r="AD728" s="82">
        <v>9.8063999999999822</v>
      </c>
      <c r="AE728" s="82">
        <v>0.91455243544380049</v>
      </c>
      <c r="AS728" s="83"/>
      <c r="AT728" s="83"/>
      <c r="AU728" s="83"/>
      <c r="AV728" s="83"/>
      <c r="AW728" s="83"/>
      <c r="AX728" s="83"/>
      <c r="AY728" s="83"/>
    </row>
    <row r="729" spans="1:103" s="82" customFormat="1" x14ac:dyDescent="0.2">
      <c r="A729" s="82" t="s">
        <v>2075</v>
      </c>
      <c r="B729" s="285">
        <f t="shared" si="145"/>
        <v>12</v>
      </c>
      <c r="C729" s="286"/>
      <c r="D729" s="81">
        <v>41252.052083333336</v>
      </c>
      <c r="E729" s="81">
        <v>41253.722222222219</v>
      </c>
      <c r="F729" s="82" t="s">
        <v>3183</v>
      </c>
      <c r="G729" s="328" t="s">
        <v>3184</v>
      </c>
      <c r="H729" s="82">
        <v>50</v>
      </c>
      <c r="N729" s="88"/>
      <c r="P729" s="319">
        <v>53.9</v>
      </c>
      <c r="Q729" s="80"/>
      <c r="R729" s="81">
        <v>41252.052083333336</v>
      </c>
      <c r="S729" s="81">
        <v>41253.722222222219</v>
      </c>
      <c r="T729" s="82">
        <v>8.6811000000000007</v>
      </c>
      <c r="U729" s="82">
        <v>21.430399999999999</v>
      </c>
      <c r="V729" s="88">
        <v>750.04704000000004</v>
      </c>
      <c r="W729" s="88"/>
      <c r="X729" s="81">
        <v>41251.979166666664</v>
      </c>
      <c r="Y729" s="81">
        <v>41253.831250000003</v>
      </c>
      <c r="Z729" s="319">
        <v>8.8614999999999995</v>
      </c>
      <c r="AA729" s="319">
        <v>21.430399999999999</v>
      </c>
      <c r="AB729" s="319">
        <v>765.6336</v>
      </c>
      <c r="AD729" s="82">
        <v>15.586559999999963</v>
      </c>
      <c r="AE729" s="82">
        <v>0.97964227275291993</v>
      </c>
      <c r="AS729" s="83"/>
      <c r="AT729" s="83"/>
      <c r="AU729" s="83"/>
      <c r="AV729" s="83"/>
      <c r="AW729" s="83"/>
      <c r="AX729" s="83"/>
      <c r="AY729" s="83"/>
    </row>
    <row r="730" spans="1:103" s="82" customFormat="1" x14ac:dyDescent="0.2">
      <c r="A730" s="82" t="s">
        <v>2075</v>
      </c>
      <c r="B730" s="285">
        <f t="shared" si="145"/>
        <v>12</v>
      </c>
      <c r="C730" s="286"/>
      <c r="D730" s="81">
        <v>41253.940972222219</v>
      </c>
      <c r="E730" s="81">
        <v>41254.826388888891</v>
      </c>
      <c r="F730" s="82" t="s">
        <v>3185</v>
      </c>
      <c r="G730" s="328" t="s">
        <v>3186</v>
      </c>
      <c r="H730" s="82">
        <v>50</v>
      </c>
      <c r="N730" s="88"/>
      <c r="P730" s="319">
        <v>112</v>
      </c>
      <c r="Q730" s="80"/>
      <c r="R730" s="81">
        <v>41253.940972222219</v>
      </c>
      <c r="S730" s="81">
        <v>41254.826388888891</v>
      </c>
      <c r="T730" s="82">
        <v>0.72370000000000001</v>
      </c>
      <c r="U730" s="82">
        <v>1.0043</v>
      </c>
      <c r="V730" s="88">
        <v>62.527679999999989</v>
      </c>
      <c r="W730" s="88"/>
      <c r="X730" s="81">
        <v>41253.831250000003</v>
      </c>
      <c r="Y730" s="81">
        <v>41255.013888888891</v>
      </c>
      <c r="Z730" s="319">
        <v>0.95760000000000001</v>
      </c>
      <c r="AA730" s="319">
        <v>1.1393</v>
      </c>
      <c r="AB730" s="319">
        <v>82.736639999999994</v>
      </c>
      <c r="AD730" s="82">
        <v>20.208960000000005</v>
      </c>
      <c r="AE730" s="82">
        <v>0.7557435254803675</v>
      </c>
      <c r="AS730" s="83"/>
      <c r="AT730" s="83"/>
      <c r="AU730" s="83"/>
      <c r="AV730" s="83"/>
      <c r="AW730" s="83"/>
      <c r="AX730" s="83"/>
      <c r="AY730" s="83"/>
    </row>
    <row r="731" spans="1:103" s="82" customFormat="1" x14ac:dyDescent="0.2">
      <c r="A731" s="82" t="s">
        <v>2075</v>
      </c>
      <c r="B731" s="285">
        <f t="shared" si="145"/>
        <v>12</v>
      </c>
      <c r="C731" s="286"/>
      <c r="D731" s="81">
        <v>41255.201388888891</v>
      </c>
      <c r="E731" s="81">
        <v>41257.996527777781</v>
      </c>
      <c r="F731" s="82" t="s">
        <v>3187</v>
      </c>
      <c r="G731" s="328" t="s">
        <v>3188</v>
      </c>
      <c r="H731" s="82">
        <v>50</v>
      </c>
      <c r="N731" s="88"/>
      <c r="P731" s="319">
        <v>99.7</v>
      </c>
      <c r="Q731" s="80"/>
      <c r="R731" s="81">
        <v>41255.201388888891</v>
      </c>
      <c r="S731" s="81">
        <v>41257.996527777781</v>
      </c>
      <c r="T731" s="82">
        <v>1.2141</v>
      </c>
      <c r="U731" s="82">
        <v>0.54679999999999995</v>
      </c>
      <c r="V731" s="88">
        <v>104.89824</v>
      </c>
      <c r="W731" s="88"/>
      <c r="X731" s="81">
        <v>41255.013888888891</v>
      </c>
      <c r="Y731" s="81">
        <v>41258.188888888886</v>
      </c>
      <c r="Z731" s="319">
        <v>1.3914</v>
      </c>
      <c r="AA731" s="319">
        <v>0.5958</v>
      </c>
      <c r="AB731" s="319">
        <v>120.21695999999999</v>
      </c>
      <c r="AD731" s="82">
        <v>15.318719999999985</v>
      </c>
      <c r="AE731" s="82">
        <v>0.8725743855109962</v>
      </c>
      <c r="AS731" s="83"/>
      <c r="AT731" s="83"/>
      <c r="AU731" s="83"/>
      <c r="AV731" s="83"/>
      <c r="AW731" s="83"/>
      <c r="AX731" s="83"/>
      <c r="AY731" s="83"/>
    </row>
    <row r="732" spans="1:103" s="82" customFormat="1" x14ac:dyDescent="0.2">
      <c r="A732" s="82" t="s">
        <v>2075</v>
      </c>
      <c r="B732" s="285">
        <f t="shared" si="145"/>
        <v>12</v>
      </c>
      <c r="C732" s="286"/>
      <c r="D732" s="81">
        <v>41258.381944444445</v>
      </c>
      <c r="E732" s="81">
        <v>41258.645833333336</v>
      </c>
      <c r="F732" s="82" t="s">
        <v>3189</v>
      </c>
      <c r="G732" s="328" t="s">
        <v>3190</v>
      </c>
      <c r="H732" s="82">
        <v>50</v>
      </c>
      <c r="N732" s="88"/>
      <c r="P732" s="319">
        <v>126</v>
      </c>
      <c r="Q732" s="80"/>
      <c r="R732" s="81">
        <v>41258.381944444445</v>
      </c>
      <c r="S732" s="81">
        <v>41258.645833333336</v>
      </c>
      <c r="T732" s="82">
        <v>1.5653999999999999</v>
      </c>
      <c r="U732" s="82">
        <v>12.1759</v>
      </c>
      <c r="V732" s="88">
        <v>135.25056000000001</v>
      </c>
      <c r="W732" s="88"/>
      <c r="X732" s="81">
        <v>41258.188888888886</v>
      </c>
      <c r="Y732" s="81">
        <v>41258.657638888886</v>
      </c>
      <c r="Z732" s="319">
        <v>1.752</v>
      </c>
      <c r="AA732" s="319">
        <v>12.1759</v>
      </c>
      <c r="AB732" s="319">
        <v>151.37280000000001</v>
      </c>
      <c r="AD732" s="82">
        <v>16.122240000000005</v>
      </c>
      <c r="AE732" s="82">
        <v>0.89349315068493151</v>
      </c>
      <c r="AS732" s="83"/>
      <c r="AT732" s="83"/>
      <c r="AU732" s="83"/>
      <c r="AV732" s="83"/>
      <c r="AW732" s="83"/>
      <c r="AX732" s="83"/>
      <c r="AY732" s="83"/>
    </row>
    <row r="733" spans="1:103" s="82" customFormat="1" x14ac:dyDescent="0.2">
      <c r="A733" s="82" t="s">
        <v>2075</v>
      </c>
      <c r="B733" s="285">
        <f t="shared" si="145"/>
        <v>12</v>
      </c>
      <c r="C733" s="286"/>
      <c r="D733" s="81">
        <v>41258.670138888891</v>
      </c>
      <c r="E733" s="81">
        <v>41261.420138888891</v>
      </c>
      <c r="F733" s="82" t="s">
        <v>3191</v>
      </c>
      <c r="G733" s="328" t="s">
        <v>3192</v>
      </c>
      <c r="H733" s="82">
        <v>50</v>
      </c>
      <c r="N733" s="88"/>
      <c r="P733" s="319">
        <v>68.099999999999994</v>
      </c>
      <c r="Q733" s="80"/>
      <c r="R733" s="81">
        <v>41258.670138888891</v>
      </c>
      <c r="S733" s="81">
        <v>41261.420138888891</v>
      </c>
      <c r="T733" s="82">
        <v>4.8170999999999999</v>
      </c>
      <c r="U733" s="82">
        <v>10.14</v>
      </c>
      <c r="V733" s="88">
        <v>416.19744000000009</v>
      </c>
      <c r="W733" s="88"/>
      <c r="X733" s="81">
        <v>41258.657638888886</v>
      </c>
      <c r="Y733" s="81">
        <v>41261.536111111112</v>
      </c>
      <c r="Z733" s="319">
        <v>4.9927000000000001</v>
      </c>
      <c r="AA733" s="319">
        <v>10.463699999999999</v>
      </c>
      <c r="AB733" s="319">
        <v>431.36928</v>
      </c>
      <c r="AD733" s="82">
        <v>15.171839999999918</v>
      </c>
      <c r="AE733" s="82">
        <v>0.96482864982875016</v>
      </c>
      <c r="AS733" s="83"/>
      <c r="AT733" s="83"/>
      <c r="AU733" s="83"/>
      <c r="AV733" s="83"/>
      <c r="AW733" s="83"/>
      <c r="AX733" s="83"/>
      <c r="AY733" s="83"/>
    </row>
    <row r="734" spans="1:103" s="82" customFormat="1" x14ac:dyDescent="0.2">
      <c r="A734" s="82" t="s">
        <v>2075</v>
      </c>
      <c r="B734" s="285">
        <f t="shared" si="145"/>
        <v>12</v>
      </c>
      <c r="C734" s="286"/>
      <c r="D734" s="81">
        <v>41261.652777777781</v>
      </c>
      <c r="E734" s="81">
        <v>41262.020833333336</v>
      </c>
      <c r="F734" s="82" t="s">
        <v>3193</v>
      </c>
      <c r="G734" s="328" t="s">
        <v>3194</v>
      </c>
      <c r="H734" s="82">
        <v>50</v>
      </c>
      <c r="N734" s="88"/>
      <c r="P734" s="319">
        <v>547</v>
      </c>
      <c r="Q734" s="80"/>
      <c r="R734" s="81">
        <v>41261.652777777781</v>
      </c>
      <c r="S734" s="81">
        <v>41262.020833333336</v>
      </c>
      <c r="T734" s="82">
        <v>1.5184</v>
      </c>
      <c r="U734" s="82">
        <v>5.9192999999999998</v>
      </c>
      <c r="V734" s="88">
        <v>131.18976000000001</v>
      </c>
      <c r="W734" s="88"/>
      <c r="X734" s="81">
        <v>41261.536111111112</v>
      </c>
      <c r="Y734" s="81">
        <v>41262.128472222219</v>
      </c>
      <c r="Z734" s="319">
        <v>1.8927</v>
      </c>
      <c r="AA734" s="319">
        <v>5.9192999999999998</v>
      </c>
      <c r="AB734" s="319">
        <v>163.52928</v>
      </c>
      <c r="AD734" s="82">
        <v>32.339519999999993</v>
      </c>
      <c r="AE734" s="82">
        <v>0.80224018597770386</v>
      </c>
      <c r="AS734" s="83"/>
      <c r="AT734" s="83"/>
      <c r="AU734" s="83"/>
      <c r="AV734" s="83"/>
      <c r="AW734" s="83"/>
      <c r="AX734" s="83"/>
      <c r="AY734" s="83"/>
    </row>
    <row r="735" spans="1:103" s="82" customFormat="1" x14ac:dyDescent="0.2">
      <c r="A735" s="82" t="s">
        <v>2075</v>
      </c>
      <c r="B735" s="285">
        <f t="shared" si="145"/>
        <v>12</v>
      </c>
      <c r="C735" s="286"/>
      <c r="D735" s="81">
        <v>41262.236111111109</v>
      </c>
      <c r="E735" s="81">
        <v>41263.03125</v>
      </c>
      <c r="F735" s="82" t="s">
        <v>3195</v>
      </c>
      <c r="G735" s="328" t="s">
        <v>3196</v>
      </c>
      <c r="H735" s="82">
        <v>50</v>
      </c>
      <c r="N735" s="88"/>
      <c r="P735" s="319">
        <v>295</v>
      </c>
      <c r="Q735" s="80"/>
      <c r="R735" s="81">
        <v>41262.236111111109</v>
      </c>
      <c r="S735" s="81">
        <v>41263.03125</v>
      </c>
      <c r="T735" s="82">
        <v>1.673</v>
      </c>
      <c r="U735" s="82">
        <v>27.711400000000001</v>
      </c>
      <c r="V735" s="88">
        <v>144.54719999999998</v>
      </c>
      <c r="W735" s="88"/>
      <c r="X735" s="81">
        <v>41262.128472222219</v>
      </c>
      <c r="Y735" s="81">
        <v>41263.048611111109</v>
      </c>
      <c r="Z735" s="319">
        <v>2.33</v>
      </c>
      <c r="AA735" s="319">
        <v>35</v>
      </c>
      <c r="AB735" s="319">
        <v>201.31200000000001</v>
      </c>
      <c r="AD735" s="82">
        <v>56.764800000000037</v>
      </c>
      <c r="AE735" s="82">
        <v>0.71802575107296118</v>
      </c>
    </row>
    <row r="736" spans="1:103" s="82" customFormat="1" x14ac:dyDescent="0.2">
      <c r="A736" s="82" t="s">
        <v>2075</v>
      </c>
      <c r="B736" s="285">
        <f t="shared" si="145"/>
        <v>12</v>
      </c>
      <c r="C736" s="286"/>
      <c r="D736" s="81">
        <v>41263.065972222219</v>
      </c>
      <c r="E736" s="81">
        <v>41263.572916666664</v>
      </c>
      <c r="F736" s="82" t="s">
        <v>3197</v>
      </c>
      <c r="G736" s="328" t="s">
        <v>3198</v>
      </c>
      <c r="H736" s="82">
        <v>50</v>
      </c>
      <c r="N736" s="88"/>
      <c r="P736" s="319">
        <v>39.200000000000003</v>
      </c>
      <c r="Q736" s="80"/>
      <c r="R736" s="81">
        <v>41263.065972222219</v>
      </c>
      <c r="S736" s="81">
        <v>41263.572916666664</v>
      </c>
      <c r="T736" s="82">
        <v>29.905000000000001</v>
      </c>
      <c r="U736" s="82">
        <v>105.4761</v>
      </c>
      <c r="V736" s="88">
        <v>2583.7920000000004</v>
      </c>
      <c r="W736" s="88"/>
      <c r="X736" s="81">
        <v>41263.048611111109</v>
      </c>
      <c r="Y736" s="81">
        <v>41263.597222222219</v>
      </c>
      <c r="Z736" s="319">
        <v>32.650100000000002</v>
      </c>
      <c r="AA736" s="319">
        <v>105.4761</v>
      </c>
      <c r="AB736" s="319">
        <v>2820.9686400000001</v>
      </c>
      <c r="AD736" s="82">
        <v>237.17663999999968</v>
      </c>
      <c r="AE736" s="82">
        <v>0.91592368782944011</v>
      </c>
    </row>
    <row r="737" spans="1:31" s="82" customFormat="1" x14ac:dyDescent="0.2">
      <c r="A737" s="82" t="s">
        <v>2075</v>
      </c>
      <c r="B737" s="285">
        <f t="shared" si="145"/>
        <v>12</v>
      </c>
      <c r="C737" s="286"/>
      <c r="D737" s="81">
        <v>41263.621527777781</v>
      </c>
      <c r="E737" s="81">
        <v>41263.743055555555</v>
      </c>
      <c r="F737" s="82" t="s">
        <v>3199</v>
      </c>
      <c r="G737" s="328" t="s">
        <v>3200</v>
      </c>
      <c r="H737" s="82">
        <v>50</v>
      </c>
      <c r="N737" s="88"/>
      <c r="P737" s="319">
        <v>43.7</v>
      </c>
      <c r="Q737" s="80"/>
      <c r="R737" s="81">
        <v>41263.621527777781</v>
      </c>
      <c r="S737" s="81">
        <v>41263.743055555555</v>
      </c>
      <c r="T737" s="82">
        <v>10.0542</v>
      </c>
      <c r="U737" s="82">
        <v>102.72020000000001</v>
      </c>
      <c r="V737" s="88">
        <v>868.68287999999984</v>
      </c>
      <c r="W737" s="88"/>
      <c r="X737" s="81">
        <v>41263.597222222219</v>
      </c>
      <c r="Y737" s="81">
        <v>41263.756944444445</v>
      </c>
      <c r="Z737" s="319">
        <v>12.7751</v>
      </c>
      <c r="AA737" s="319">
        <v>102.72020000000001</v>
      </c>
      <c r="AB737" s="319">
        <v>1103.7686400000002</v>
      </c>
      <c r="AD737" s="82">
        <v>235.08576000000039</v>
      </c>
      <c r="AE737" s="82">
        <v>0.78701536582883858</v>
      </c>
    </row>
    <row r="738" spans="1:31" s="82" customFormat="1" x14ac:dyDescent="0.2">
      <c r="A738" s="82" t="s">
        <v>2075</v>
      </c>
      <c r="B738" s="285">
        <f t="shared" si="145"/>
        <v>12</v>
      </c>
      <c r="C738" s="286"/>
      <c r="D738" s="81">
        <v>41263.770833333336</v>
      </c>
      <c r="E738" s="81">
        <v>41264.003472222219</v>
      </c>
      <c r="F738" s="82" t="s">
        <v>3201</v>
      </c>
      <c r="G738" s="328" t="s">
        <v>3202</v>
      </c>
      <c r="H738" s="82">
        <v>50</v>
      </c>
      <c r="N738" s="88"/>
      <c r="P738" s="319">
        <v>303</v>
      </c>
      <c r="Q738" s="80"/>
      <c r="R738" s="81">
        <v>41263.770833333336</v>
      </c>
      <c r="S738" s="81">
        <v>41264.003472222219</v>
      </c>
      <c r="T738" s="82">
        <v>7.4943999999999997</v>
      </c>
      <c r="U738" s="82">
        <v>44.838799999999999</v>
      </c>
      <c r="V738" s="88">
        <v>647.51616000000001</v>
      </c>
      <c r="W738" s="88"/>
      <c r="X738" s="81">
        <v>41263.756944444445</v>
      </c>
      <c r="Y738" s="81">
        <v>41264.036111111112</v>
      </c>
      <c r="Z738" s="319">
        <v>8.6862999999999992</v>
      </c>
      <c r="AA738" s="319">
        <v>48.492199999999997</v>
      </c>
      <c r="AB738" s="319">
        <v>750.49632000000008</v>
      </c>
      <c r="AD738" s="82">
        <v>102.98016000000007</v>
      </c>
      <c r="AE738" s="82">
        <v>0.86278392411038063</v>
      </c>
    </row>
    <row r="739" spans="1:31" s="82" customFormat="1" x14ac:dyDescent="0.2">
      <c r="A739" s="82" t="s">
        <v>2075</v>
      </c>
      <c r="B739" s="285">
        <f t="shared" si="145"/>
        <v>12</v>
      </c>
      <c r="C739" s="286"/>
      <c r="D739" s="81">
        <v>41264.069444444445</v>
      </c>
      <c r="E739" s="81">
        <v>41264.3125</v>
      </c>
      <c r="F739" s="82" t="s">
        <v>3203</v>
      </c>
      <c r="G739" s="328" t="s">
        <v>3204</v>
      </c>
      <c r="H739" s="82">
        <v>50</v>
      </c>
      <c r="N739" s="88"/>
      <c r="P739" s="319">
        <v>424</v>
      </c>
      <c r="Q739" s="80"/>
      <c r="R739" s="81">
        <v>41264.069444444445</v>
      </c>
      <c r="S739" s="81">
        <v>41264.3125</v>
      </c>
      <c r="T739" s="82">
        <v>3.0960000000000001</v>
      </c>
      <c r="U739" s="82">
        <v>15.656700000000001</v>
      </c>
      <c r="V739" s="88">
        <v>267.49439999999998</v>
      </c>
      <c r="W739" s="88"/>
      <c r="X739" s="81">
        <v>41264.036111111112</v>
      </c>
      <c r="Y739" s="81">
        <v>41264.341666666667</v>
      </c>
      <c r="Z739" s="319">
        <v>3.8567999999999998</v>
      </c>
      <c r="AA739" s="319">
        <v>16.9343</v>
      </c>
      <c r="AB739" s="319">
        <v>333.22752000000003</v>
      </c>
      <c r="AD739" s="82">
        <v>65.733120000000042</v>
      </c>
      <c r="AE739" s="82">
        <v>0.80273802115743609</v>
      </c>
    </row>
    <row r="740" spans="1:31" s="82" customFormat="1" x14ac:dyDescent="0.2">
      <c r="A740" s="82" t="s">
        <v>2075</v>
      </c>
      <c r="B740" s="285">
        <f t="shared" si="145"/>
        <v>12</v>
      </c>
      <c r="C740" s="286"/>
      <c r="D740" s="81">
        <v>41264.371527777781</v>
      </c>
      <c r="E740" s="81">
        <v>41264.684027777781</v>
      </c>
      <c r="F740" s="82" t="s">
        <v>3205</v>
      </c>
      <c r="G740" s="328" t="s">
        <v>3206</v>
      </c>
      <c r="H740" s="82">
        <v>50</v>
      </c>
      <c r="N740" s="88"/>
      <c r="P740" s="319">
        <v>492</v>
      </c>
      <c r="Q740" s="80"/>
      <c r="R740" s="81">
        <v>41264.371527777781</v>
      </c>
      <c r="S740" s="81">
        <v>41264.684027777781</v>
      </c>
      <c r="T740" s="82">
        <v>1.9750000000000001</v>
      </c>
      <c r="U740" s="82">
        <v>8.35</v>
      </c>
      <c r="V740" s="88">
        <v>170.64</v>
      </c>
      <c r="W740" s="88"/>
      <c r="X740" s="81">
        <v>41264.341666666667</v>
      </c>
      <c r="Y740" s="81">
        <v>41264.784722222219</v>
      </c>
      <c r="Z740" s="319">
        <v>2.6553</v>
      </c>
      <c r="AA740" s="319">
        <v>8.9139999999999997</v>
      </c>
      <c r="AB740" s="319">
        <v>229.41791999999998</v>
      </c>
      <c r="AD740" s="82">
        <v>58.777919999999995</v>
      </c>
      <c r="AE740" s="82">
        <v>0.74379542801190068</v>
      </c>
    </row>
    <row r="741" spans="1:31" s="82" customFormat="1" x14ac:dyDescent="0.2">
      <c r="A741" s="82" t="s">
        <v>2075</v>
      </c>
      <c r="B741" s="285">
        <f t="shared" si="145"/>
        <v>12</v>
      </c>
      <c r="C741" s="286"/>
      <c r="D741" s="81">
        <v>41264.885416666664</v>
      </c>
      <c r="E741" s="81">
        <v>41271.371527777781</v>
      </c>
      <c r="F741" s="82" t="s">
        <v>3207</v>
      </c>
      <c r="G741" s="328" t="s">
        <v>3206</v>
      </c>
      <c r="H741" s="82">
        <v>50</v>
      </c>
      <c r="N741" s="88"/>
      <c r="P741" s="319">
        <v>150</v>
      </c>
      <c r="Q741" s="80"/>
      <c r="R741" s="81">
        <v>41264.885416666664</v>
      </c>
      <c r="S741" s="81">
        <v>41271.371527777781</v>
      </c>
      <c r="T741" s="82">
        <v>8.5762</v>
      </c>
      <c r="U741" s="82">
        <v>3.48</v>
      </c>
      <c r="V741" s="88">
        <v>740.98367999999994</v>
      </c>
      <c r="W741" s="88"/>
      <c r="X741" s="81">
        <v>41264.784722222219</v>
      </c>
      <c r="Y741" s="81">
        <v>41271.4375</v>
      </c>
      <c r="Z741" s="319">
        <v>9.0091000000000001</v>
      </c>
      <c r="AA741" s="319">
        <v>4.0697999999999999</v>
      </c>
      <c r="AB741" s="319">
        <v>778.38624000000004</v>
      </c>
      <c r="AD741" s="82">
        <v>37.402560000000108</v>
      </c>
      <c r="AE741" s="82">
        <v>0.95194858531928817</v>
      </c>
    </row>
    <row r="742" spans="1:31" s="82" customFormat="1" x14ac:dyDescent="0.2">
      <c r="A742" s="82" t="s">
        <v>2075</v>
      </c>
      <c r="B742" s="285">
        <f t="shared" si="145"/>
        <v>12</v>
      </c>
      <c r="C742" s="286"/>
      <c r="D742" s="81">
        <v>41271.503472222219</v>
      </c>
      <c r="E742" s="81">
        <v>41272.878472222219</v>
      </c>
      <c r="F742" s="82" t="s">
        <v>3208</v>
      </c>
      <c r="G742" s="328" t="s">
        <v>3209</v>
      </c>
      <c r="H742" s="82">
        <v>50</v>
      </c>
      <c r="N742" s="88"/>
      <c r="P742" s="319">
        <v>238</v>
      </c>
      <c r="Q742" s="80"/>
      <c r="R742" s="81">
        <v>41271.503472222219</v>
      </c>
      <c r="S742" s="81">
        <v>41272.878472222219</v>
      </c>
      <c r="T742" s="82">
        <v>1.3380000000000001</v>
      </c>
      <c r="U742" s="82">
        <v>1.0707</v>
      </c>
      <c r="V742" s="88">
        <v>115.60320000000002</v>
      </c>
      <c r="W742" s="88"/>
      <c r="X742" s="81">
        <v>41271.4375</v>
      </c>
      <c r="Y742" s="81">
        <v>41273.013888888891</v>
      </c>
      <c r="Z742" s="319">
        <v>1.5232000000000001</v>
      </c>
      <c r="AA742" s="319">
        <v>1.0707</v>
      </c>
      <c r="AB742" s="319">
        <v>131.60448000000002</v>
      </c>
      <c r="AD742" s="82">
        <v>16.001280000000008</v>
      </c>
      <c r="AE742" s="82">
        <v>0.87841386554621848</v>
      </c>
    </row>
    <row r="743" spans="1:31" s="82" customFormat="1" x14ac:dyDescent="0.2">
      <c r="A743" s="82" t="s">
        <v>2075</v>
      </c>
      <c r="B743" s="285">
        <f t="shared" si="145"/>
        <v>12</v>
      </c>
      <c r="C743" s="286"/>
      <c r="D743" s="81">
        <v>41273.149305555555</v>
      </c>
      <c r="E743" s="81">
        <v>41279.232638888891</v>
      </c>
      <c r="F743" s="82" t="s">
        <v>3210</v>
      </c>
      <c r="G743" s="328" t="s">
        <v>3211</v>
      </c>
      <c r="H743" s="82">
        <v>50</v>
      </c>
      <c r="N743" s="88"/>
      <c r="P743" s="319">
        <v>299</v>
      </c>
      <c r="Q743" s="80"/>
      <c r="R743" s="81">
        <v>41273.149305555555</v>
      </c>
      <c r="S743" s="81">
        <v>41279.232638888891</v>
      </c>
      <c r="T743" s="82">
        <v>3.7517999999999998</v>
      </c>
      <c r="U743" s="82">
        <v>0.87660000000000005</v>
      </c>
      <c r="V743" s="88">
        <v>324.15551999999997</v>
      </c>
      <c r="W743" s="88"/>
      <c r="X743" s="81">
        <v>41273.013888888891</v>
      </c>
      <c r="Y743" s="81">
        <v>41279.334722222222</v>
      </c>
      <c r="Z743" s="319">
        <v>3.92</v>
      </c>
      <c r="AA743" s="319">
        <v>0.94</v>
      </c>
      <c r="AB743" s="319">
        <v>338.68799999999999</v>
      </c>
      <c r="AD743" s="82">
        <v>14.532480000000021</v>
      </c>
      <c r="AE743" s="82">
        <v>0.95709183673469378</v>
      </c>
    </row>
    <row r="744" spans="1:31" s="82" customFormat="1" x14ac:dyDescent="0.2">
      <c r="A744" s="82" t="s">
        <v>2075</v>
      </c>
      <c r="B744" s="285">
        <f t="shared" si="145"/>
        <v>1</v>
      </c>
      <c r="C744" s="286"/>
      <c r="D744" s="81">
        <v>41279.4375</v>
      </c>
      <c r="E744" s="81">
        <v>41280.892361111109</v>
      </c>
      <c r="F744" s="82" t="s">
        <v>3212</v>
      </c>
      <c r="G744" s="328" t="s">
        <v>3213</v>
      </c>
      <c r="H744" s="82">
        <v>50</v>
      </c>
      <c r="N744" s="88"/>
      <c r="P744" s="319">
        <v>1330</v>
      </c>
      <c r="Q744" s="80"/>
      <c r="R744" s="81">
        <v>41279.4375</v>
      </c>
      <c r="S744" s="81">
        <v>41280.892361111109</v>
      </c>
      <c r="T744" s="82">
        <v>1.1637</v>
      </c>
      <c r="U744" s="82">
        <v>1.52</v>
      </c>
      <c r="V744" s="88">
        <v>100.54367999999999</v>
      </c>
      <c r="W744" s="88"/>
      <c r="X744" s="81">
        <v>41279.334722222222</v>
      </c>
      <c r="Y744" s="81">
        <v>41280.975694444445</v>
      </c>
      <c r="Z744" s="319">
        <v>1.2659</v>
      </c>
      <c r="AA744" s="319">
        <v>1.52</v>
      </c>
      <c r="AB744" s="319">
        <v>109.37376</v>
      </c>
      <c r="AD744" s="82">
        <v>8.8300800000000095</v>
      </c>
      <c r="AE744" s="82">
        <v>0.91926692471759219</v>
      </c>
    </row>
    <row r="745" spans="1:31" s="82" customFormat="1" x14ac:dyDescent="0.2">
      <c r="A745" s="82" t="s">
        <v>2075</v>
      </c>
      <c r="B745" s="285">
        <f t="shared" si="145"/>
        <v>1</v>
      </c>
      <c r="C745" s="286"/>
      <c r="D745" s="81">
        <v>41281.059027777781</v>
      </c>
      <c r="E745" s="81">
        <v>41284.524305555555</v>
      </c>
      <c r="F745" s="82" t="s">
        <v>3214</v>
      </c>
      <c r="G745" s="328" t="s">
        <v>3215</v>
      </c>
      <c r="H745" s="82">
        <v>50</v>
      </c>
      <c r="N745" s="88"/>
      <c r="P745" s="319">
        <v>556</v>
      </c>
      <c r="Q745" s="80"/>
      <c r="R745" s="81">
        <v>41281.059027777781</v>
      </c>
      <c r="S745" s="81">
        <v>41284.524305555555</v>
      </c>
      <c r="T745" s="82">
        <v>2.2875000000000001</v>
      </c>
      <c r="U745" s="82">
        <v>1.21</v>
      </c>
      <c r="V745" s="88">
        <v>197.64</v>
      </c>
      <c r="W745" s="88"/>
      <c r="X745" s="81">
        <v>41280.975694444445</v>
      </c>
      <c r="Y745" s="81">
        <v>41284.673611111109</v>
      </c>
      <c r="Z745" s="319">
        <v>2.4213</v>
      </c>
      <c r="AA745" s="319">
        <v>1.21</v>
      </c>
      <c r="AB745" s="319">
        <v>209.20032</v>
      </c>
      <c r="AD745" s="82">
        <v>11.560320000000019</v>
      </c>
      <c r="AE745" s="82">
        <v>0.94474042869532882</v>
      </c>
    </row>
    <row r="746" spans="1:31" s="82" customFormat="1" x14ac:dyDescent="0.2">
      <c r="A746" s="82" t="s">
        <v>2075</v>
      </c>
      <c r="B746" s="285">
        <f t="shared" si="145"/>
        <v>1</v>
      </c>
      <c r="C746" s="286"/>
      <c r="D746" s="81">
        <v>41284.822916666664</v>
      </c>
      <c r="E746" s="81">
        <v>41284.96875</v>
      </c>
      <c r="F746" s="82" t="s">
        <v>3216</v>
      </c>
      <c r="G746" s="328" t="s">
        <v>3217</v>
      </c>
      <c r="H746" s="82">
        <v>50</v>
      </c>
      <c r="N746" s="88"/>
      <c r="P746" s="319">
        <v>623</v>
      </c>
      <c r="Q746" s="80"/>
      <c r="R746" s="81">
        <v>41284.822916666664</v>
      </c>
      <c r="S746" s="81">
        <v>41284.96875</v>
      </c>
      <c r="T746" s="82">
        <v>0.81040000000000001</v>
      </c>
      <c r="U746" s="82">
        <v>43.4236</v>
      </c>
      <c r="V746" s="88">
        <v>70.018559999999994</v>
      </c>
      <c r="W746" s="88"/>
      <c r="X746" s="81">
        <v>41284.673611111109</v>
      </c>
      <c r="Y746" s="81">
        <v>41284.973611111112</v>
      </c>
      <c r="Z746" s="319">
        <v>1.0736000000000001</v>
      </c>
      <c r="AA746" s="319">
        <v>48.492199999999997</v>
      </c>
      <c r="AB746" s="319">
        <v>92.759040000000013</v>
      </c>
      <c r="AD746" s="82">
        <v>22.740480000000019</v>
      </c>
      <c r="AE746" s="82">
        <v>0.75484351713859899</v>
      </c>
    </row>
    <row r="747" spans="1:31" s="82" customFormat="1" x14ac:dyDescent="0.2">
      <c r="A747" s="82" t="s">
        <v>2075</v>
      </c>
      <c r="B747" s="285">
        <f t="shared" si="145"/>
        <v>1</v>
      </c>
      <c r="C747" s="286"/>
      <c r="D747" s="81">
        <v>41284.979166666664</v>
      </c>
      <c r="E747" s="81">
        <v>41285.131944444445</v>
      </c>
      <c r="F747" s="82" t="s">
        <v>3218</v>
      </c>
      <c r="G747" s="328" t="s">
        <v>3219</v>
      </c>
      <c r="H747" s="82">
        <v>50</v>
      </c>
      <c r="N747" s="88"/>
      <c r="P747" s="319">
        <v>198</v>
      </c>
      <c r="Q747" s="80"/>
      <c r="R747" s="81">
        <v>41284.979166666664</v>
      </c>
      <c r="S747" s="81">
        <v>41285.131944444445</v>
      </c>
      <c r="T747" s="82">
        <v>5.3240999999999996</v>
      </c>
      <c r="U747" s="82">
        <v>54.150599999999997</v>
      </c>
      <c r="V747" s="88">
        <v>460.00223999999997</v>
      </c>
      <c r="W747" s="88"/>
      <c r="X747" s="81">
        <v>41284.973611111112</v>
      </c>
      <c r="Y747" s="81">
        <v>41285.159722222219</v>
      </c>
      <c r="Z747" s="319">
        <v>6.2633000000000001</v>
      </c>
      <c r="AA747" s="319">
        <v>54.150599999999997</v>
      </c>
      <c r="AB747" s="319">
        <v>541.14912000000004</v>
      </c>
      <c r="AD747" s="82">
        <v>81.146880000000067</v>
      </c>
      <c r="AE747" s="82">
        <v>0.85004709977168569</v>
      </c>
    </row>
    <row r="748" spans="1:31" s="82" customFormat="1" x14ac:dyDescent="0.2">
      <c r="A748" s="82" t="s">
        <v>2075</v>
      </c>
      <c r="B748" s="285">
        <f t="shared" si="145"/>
        <v>1</v>
      </c>
      <c r="C748" s="286"/>
      <c r="D748" s="81">
        <v>41285.1875</v>
      </c>
      <c r="E748" s="81">
        <v>41286.642361111109</v>
      </c>
      <c r="F748" s="82" t="s">
        <v>3220</v>
      </c>
      <c r="G748" s="328" t="s">
        <v>3221</v>
      </c>
      <c r="H748" s="82">
        <v>50</v>
      </c>
      <c r="N748" s="88"/>
      <c r="P748" s="319">
        <v>202</v>
      </c>
      <c r="Q748" s="80"/>
      <c r="R748" s="81">
        <v>41285.1875</v>
      </c>
      <c r="S748" s="81">
        <v>41286.642361111109</v>
      </c>
      <c r="T748" s="82">
        <v>11.337300000000001</v>
      </c>
      <c r="U748" s="82">
        <v>66.861500000000007</v>
      </c>
      <c r="V748" s="88">
        <v>979.54272000000026</v>
      </c>
      <c r="W748" s="88"/>
      <c r="X748" s="81">
        <v>41285.159722222219</v>
      </c>
      <c r="Y748" s="81">
        <v>41286.694444444445</v>
      </c>
      <c r="Z748" s="319">
        <v>12.9566</v>
      </c>
      <c r="AA748" s="319">
        <v>68.449799999999996</v>
      </c>
      <c r="AB748" s="319">
        <v>1119.4502399999997</v>
      </c>
      <c r="AD748" s="82">
        <v>139.90751999999941</v>
      </c>
      <c r="AE748" s="82">
        <v>0.87502122470401233</v>
      </c>
    </row>
    <row r="749" spans="1:31" s="82" customFormat="1" x14ac:dyDescent="0.2">
      <c r="A749" s="82" t="s">
        <v>2075</v>
      </c>
      <c r="B749" s="285">
        <f t="shared" si="145"/>
        <v>1</v>
      </c>
      <c r="C749" s="286"/>
      <c r="D749" s="81">
        <v>41286.746527777781</v>
      </c>
      <c r="E749" s="81">
        <v>41287.069444444445</v>
      </c>
      <c r="F749" s="82" t="s">
        <v>3222</v>
      </c>
      <c r="G749" s="328" t="s">
        <v>3223</v>
      </c>
      <c r="H749" s="82">
        <v>50</v>
      </c>
      <c r="N749" s="88"/>
      <c r="P749" s="319">
        <v>256</v>
      </c>
      <c r="Q749" s="80"/>
      <c r="R749" s="81">
        <v>41286.746527777781</v>
      </c>
      <c r="S749" s="81">
        <v>41287.069444444445</v>
      </c>
      <c r="T749" s="82">
        <v>0.61970000000000003</v>
      </c>
      <c r="U749" s="82">
        <v>2.04</v>
      </c>
      <c r="V749" s="88">
        <v>53.542079999999999</v>
      </c>
      <c r="W749" s="88"/>
      <c r="X749" s="81">
        <v>41286.694444444445</v>
      </c>
      <c r="Y749" s="81">
        <v>41287.097222222219</v>
      </c>
      <c r="Z749" s="319">
        <v>0.77629999999999999</v>
      </c>
      <c r="AA749" s="319">
        <v>2.04</v>
      </c>
      <c r="AB749" s="319">
        <v>67.072320000000005</v>
      </c>
      <c r="AD749" s="82">
        <v>13.530240000000006</v>
      </c>
      <c r="AE749" s="82">
        <v>0.79827386319721749</v>
      </c>
    </row>
    <row r="750" spans="1:31" s="82" customFormat="1" x14ac:dyDescent="0.2">
      <c r="A750" s="82" t="s">
        <v>2075</v>
      </c>
      <c r="B750" s="285">
        <f t="shared" si="145"/>
        <v>1</v>
      </c>
      <c r="C750" s="286"/>
      <c r="D750" s="81">
        <v>41287.125</v>
      </c>
      <c r="E750" s="81">
        <v>41287.284722222219</v>
      </c>
      <c r="G750" s="328" t="s">
        <v>3225</v>
      </c>
      <c r="H750" s="82">
        <v>50</v>
      </c>
      <c r="N750" s="88"/>
      <c r="P750" s="319">
        <v>289</v>
      </c>
      <c r="Q750" s="80"/>
      <c r="R750" s="81">
        <v>41287.125</v>
      </c>
      <c r="S750" s="81">
        <v>41287.284722222219</v>
      </c>
      <c r="T750" s="82">
        <v>0.3075</v>
      </c>
      <c r="U750" s="82">
        <v>2.04</v>
      </c>
      <c r="V750" s="88">
        <v>26.568000000000001</v>
      </c>
      <c r="W750" s="88"/>
      <c r="X750" s="81">
        <v>41287.097222222219</v>
      </c>
      <c r="Y750" s="81">
        <v>41287.315972222219</v>
      </c>
      <c r="Z750" s="319">
        <v>0.41670000000000001</v>
      </c>
      <c r="AA750" s="319">
        <v>2.04</v>
      </c>
      <c r="AB750" s="319">
        <v>36.002880000000005</v>
      </c>
      <c r="AD750" s="82">
        <v>9.4348800000000033</v>
      </c>
      <c r="AE750" s="82">
        <v>0.73794096472282211</v>
      </c>
    </row>
    <row r="751" spans="1:31" s="82" customFormat="1" x14ac:dyDescent="0.2">
      <c r="A751" s="82" t="s">
        <v>2075</v>
      </c>
      <c r="B751" s="285">
        <f t="shared" si="145"/>
        <v>1</v>
      </c>
      <c r="C751" s="286"/>
      <c r="D751" s="81">
        <v>41287.347222222219</v>
      </c>
      <c r="E751" s="81">
        <v>41287.729166666664</v>
      </c>
      <c r="F751" s="82" t="s">
        <v>3226</v>
      </c>
      <c r="G751" s="328" t="s">
        <v>3227</v>
      </c>
      <c r="H751" s="82">
        <v>50</v>
      </c>
      <c r="N751" s="88"/>
      <c r="P751" s="319">
        <v>5280</v>
      </c>
      <c r="Q751" s="80"/>
      <c r="R751" s="81">
        <v>41287.347222222219</v>
      </c>
      <c r="S751" s="81">
        <v>41287.729166666664</v>
      </c>
      <c r="T751" s="82">
        <v>0.61660000000000004</v>
      </c>
      <c r="U751" s="82">
        <v>1.7645</v>
      </c>
      <c r="V751" s="88">
        <v>53.274240000000006</v>
      </c>
      <c r="W751" s="88"/>
      <c r="X751" s="81">
        <v>41287.315972222219</v>
      </c>
      <c r="Y751" s="81">
        <v>41287.800000000003</v>
      </c>
      <c r="Z751" s="319">
        <v>0.77139999999999997</v>
      </c>
      <c r="AA751" s="319">
        <v>1.7645</v>
      </c>
      <c r="AB751" s="319">
        <v>66.648959999999988</v>
      </c>
      <c r="AD751" s="82">
        <v>13.374719999999982</v>
      </c>
      <c r="AE751" s="82">
        <v>0.79932590095929501</v>
      </c>
    </row>
    <row r="752" spans="1:31" s="82" customFormat="1" x14ac:dyDescent="0.2">
      <c r="A752" s="82" t="s">
        <v>2075</v>
      </c>
      <c r="B752" s="285">
        <f t="shared" si="145"/>
        <v>1</v>
      </c>
      <c r="C752" s="286"/>
      <c r="D752" s="81">
        <v>41287.871527777781</v>
      </c>
      <c r="E752" s="81">
        <v>41295.270833333336</v>
      </c>
      <c r="F752" s="82" t="s">
        <v>3228</v>
      </c>
      <c r="G752" s="328" t="s">
        <v>3229</v>
      </c>
      <c r="H752" s="82">
        <v>50</v>
      </c>
      <c r="N752" s="88"/>
      <c r="P752" s="319">
        <v>1260</v>
      </c>
      <c r="Q752" s="80"/>
      <c r="R752" s="81">
        <v>41287.871527777781</v>
      </c>
      <c r="S752" s="81">
        <v>41295.270833333336</v>
      </c>
      <c r="T752" s="82">
        <v>6.4351000000000003</v>
      </c>
      <c r="U752" s="82">
        <v>1.4391</v>
      </c>
      <c r="V752" s="88">
        <v>555.99264000000005</v>
      </c>
      <c r="W752" s="88"/>
      <c r="X752" s="81">
        <v>41287.800000000003</v>
      </c>
      <c r="Y752" s="81">
        <v>41295.423611111109</v>
      </c>
      <c r="Z752" s="319">
        <v>6.6120999999999999</v>
      </c>
      <c r="AA752" s="319">
        <v>1.4391</v>
      </c>
      <c r="AB752" s="319">
        <v>571.28544000000011</v>
      </c>
      <c r="AD752" s="82">
        <v>15.292800000000057</v>
      </c>
      <c r="AE752" s="82">
        <v>0.97323089487454806</v>
      </c>
    </row>
    <row r="753" spans="1:31" s="82" customFormat="1" x14ac:dyDescent="0.2">
      <c r="A753" s="82" t="s">
        <v>2075</v>
      </c>
      <c r="B753" s="285">
        <f t="shared" si="145"/>
        <v>1</v>
      </c>
      <c r="C753" s="286"/>
      <c r="D753" s="81">
        <v>41295.576388888891</v>
      </c>
      <c r="E753" s="81">
        <v>41298.65625</v>
      </c>
      <c r="F753" s="82" t="s">
        <v>3230</v>
      </c>
      <c r="G753" s="328" t="s">
        <v>3231</v>
      </c>
      <c r="H753" s="82">
        <v>50</v>
      </c>
      <c r="N753" s="88"/>
      <c r="P753" s="319">
        <v>263</v>
      </c>
      <c r="Q753" s="80"/>
      <c r="R753" s="81">
        <v>41295.576388888891</v>
      </c>
      <c r="S753" s="81">
        <v>41298.65625</v>
      </c>
      <c r="T753" s="82">
        <v>1.0296000000000001</v>
      </c>
      <c r="U753" s="82">
        <v>0.54679999999999995</v>
      </c>
      <c r="V753" s="88">
        <v>88.957440000000005</v>
      </c>
      <c r="W753" s="88"/>
      <c r="X753" s="81">
        <v>41295.423611111109</v>
      </c>
      <c r="Y753" s="81">
        <v>41298.782638888886</v>
      </c>
      <c r="Z753" s="319">
        <v>1.1434</v>
      </c>
      <c r="AA753" s="319">
        <v>0.5958</v>
      </c>
      <c r="AB753" s="319">
        <v>98.789760000000001</v>
      </c>
      <c r="AD753" s="82">
        <v>9.8323199999999957</v>
      </c>
      <c r="AE753" s="82">
        <v>0.90047227566905719</v>
      </c>
    </row>
    <row r="754" spans="1:31" s="82" customFormat="1" x14ac:dyDescent="0.2">
      <c r="A754" s="82" t="s">
        <v>2075</v>
      </c>
      <c r="B754" s="285">
        <f t="shared" si="145"/>
        <v>1</v>
      </c>
      <c r="C754" s="286"/>
      <c r="D754" s="81">
        <v>41298.909722222219</v>
      </c>
      <c r="E754" s="81">
        <v>41301.309027777781</v>
      </c>
      <c r="F754" s="82" t="s">
        <v>3232</v>
      </c>
      <c r="G754" s="328" t="s">
        <v>3233</v>
      </c>
      <c r="H754" s="82">
        <v>50</v>
      </c>
      <c r="N754" s="88"/>
      <c r="P754" s="319">
        <v>285</v>
      </c>
      <c r="Q754" s="80"/>
      <c r="R754" s="81">
        <v>41298.909722222219</v>
      </c>
      <c r="S754" s="81">
        <v>41301.309027777781</v>
      </c>
      <c r="T754" s="82">
        <v>0.66690000000000005</v>
      </c>
      <c r="U754" s="82">
        <v>0.33069999999999999</v>
      </c>
      <c r="V754" s="88">
        <v>57.620160000000006</v>
      </c>
      <c r="W754" s="88"/>
      <c r="X754" s="81">
        <v>41298.782638888886</v>
      </c>
      <c r="Y754" s="81">
        <v>41301.409722222219</v>
      </c>
      <c r="Z754" s="319">
        <v>0.72840000000000005</v>
      </c>
      <c r="AA754" s="319">
        <v>0.33069999999999999</v>
      </c>
      <c r="AB754" s="319">
        <v>62.933760000000007</v>
      </c>
      <c r="AD754" s="82">
        <v>5.313600000000001</v>
      </c>
      <c r="AE754" s="82">
        <v>0.91556836902800653</v>
      </c>
    </row>
    <row r="755" spans="1:31" s="82" customFormat="1" x14ac:dyDescent="0.2">
      <c r="A755" s="82" t="s">
        <v>2075</v>
      </c>
      <c r="B755" s="285">
        <f t="shared" si="145"/>
        <v>1</v>
      </c>
      <c r="C755" s="286"/>
      <c r="D755" s="81">
        <v>41301.510416666664</v>
      </c>
      <c r="E755" s="81">
        <v>41301.774305555555</v>
      </c>
      <c r="F755" s="82" t="s">
        <v>3234</v>
      </c>
      <c r="G755" s="328" t="s">
        <v>3235</v>
      </c>
      <c r="H755" s="82">
        <v>50</v>
      </c>
      <c r="N755" s="88"/>
      <c r="P755" s="319">
        <v>549</v>
      </c>
      <c r="Q755" s="80"/>
      <c r="R755" s="81">
        <v>41301.510416666664</v>
      </c>
      <c r="S755" s="81">
        <v>41301.774305555555</v>
      </c>
      <c r="T755" s="82">
        <v>9.5899999999999999E-2</v>
      </c>
      <c r="U755" s="82">
        <v>0.7</v>
      </c>
      <c r="V755" s="88">
        <v>8.285759999999998</v>
      </c>
      <c r="W755" s="88"/>
      <c r="X755" s="81">
        <v>41301.409722222219</v>
      </c>
      <c r="Y755" s="81">
        <v>41301.798611111109</v>
      </c>
      <c r="Z755" s="319">
        <v>0.14130000000000001</v>
      </c>
      <c r="AA755" s="319">
        <v>0.8155</v>
      </c>
      <c r="AB755" s="319">
        <v>12.208320000000001</v>
      </c>
      <c r="AD755" s="82">
        <v>3.9225600000000025</v>
      </c>
      <c r="AE755" s="82">
        <v>0.67869780608634089</v>
      </c>
    </row>
    <row r="756" spans="1:31" s="82" customFormat="1" x14ac:dyDescent="0.2">
      <c r="A756" s="82" t="s">
        <v>2075</v>
      </c>
      <c r="B756" s="285">
        <f t="shared" si="145"/>
        <v>1</v>
      </c>
      <c r="C756" s="286"/>
      <c r="D756" s="81">
        <v>41301.822916666664</v>
      </c>
      <c r="E756" s="81">
        <v>41302.020833333336</v>
      </c>
      <c r="F756" s="82" t="s">
        <v>3236</v>
      </c>
      <c r="G756" s="328" t="s">
        <v>3237</v>
      </c>
      <c r="H756" s="82">
        <v>50</v>
      </c>
      <c r="N756" s="88"/>
      <c r="P756" s="319">
        <v>4910</v>
      </c>
      <c r="Q756" s="80"/>
      <c r="R756" s="81">
        <v>41301.822916666664</v>
      </c>
      <c r="S756" s="81">
        <v>41302.020833333336</v>
      </c>
      <c r="T756" s="82">
        <v>0.1066</v>
      </c>
      <c r="U756" s="82">
        <v>0.75660000000000005</v>
      </c>
      <c r="V756" s="88">
        <v>9.2102400000000006</v>
      </c>
      <c r="W756" s="88"/>
      <c r="X756" s="81">
        <v>41301.798611111109</v>
      </c>
      <c r="Y756" s="81">
        <v>41302.053472222222</v>
      </c>
      <c r="Z756" s="319">
        <v>0.1416</v>
      </c>
      <c r="AA756" s="319">
        <v>0.8155</v>
      </c>
      <c r="AB756" s="319">
        <v>12.234240000000002</v>
      </c>
      <c r="AD756" s="82">
        <v>3.0240000000000009</v>
      </c>
      <c r="AE756" s="82">
        <v>0.75282485875706207</v>
      </c>
    </row>
    <row r="757" spans="1:31" s="82" customFormat="1" x14ac:dyDescent="0.2">
      <c r="A757" s="82" t="s">
        <v>2075</v>
      </c>
      <c r="B757" s="285">
        <f t="shared" ref="B757:B774" si="146">MONTH(D757)</f>
        <v>1</v>
      </c>
      <c r="C757" s="286"/>
      <c r="D757" s="81">
        <v>41302.086805555555</v>
      </c>
      <c r="E757" s="81">
        <v>41302.204861111109</v>
      </c>
      <c r="F757" s="82" t="s">
        <v>3238</v>
      </c>
      <c r="G757" s="328" t="s">
        <v>3239</v>
      </c>
      <c r="H757" s="82">
        <v>50</v>
      </c>
      <c r="N757" s="88"/>
      <c r="P757" s="319">
        <v>3210</v>
      </c>
      <c r="Q757" s="80"/>
      <c r="R757" s="81">
        <v>41302.086805555555</v>
      </c>
      <c r="S757" s="81">
        <v>41302.204861111109</v>
      </c>
      <c r="T757" s="82">
        <v>0.1158</v>
      </c>
      <c r="U757" s="82">
        <v>1.7645</v>
      </c>
      <c r="V757" s="88">
        <v>10.00512</v>
      </c>
      <c r="W757" s="88"/>
      <c r="X757" s="81">
        <v>41302.053472222222</v>
      </c>
      <c r="Y757" s="81">
        <v>41302.216666666667</v>
      </c>
      <c r="Z757" s="319">
        <v>0.15890000000000001</v>
      </c>
      <c r="AA757" s="319">
        <v>1.9438</v>
      </c>
      <c r="AB757" s="319">
        <v>13.728960000000002</v>
      </c>
      <c r="AD757" s="82">
        <v>3.7238400000000027</v>
      </c>
      <c r="AE757" s="82">
        <v>0.72876022655758321</v>
      </c>
    </row>
    <row r="758" spans="1:31" s="82" customFormat="1" x14ac:dyDescent="0.2">
      <c r="A758" s="82" t="s">
        <v>2075</v>
      </c>
      <c r="B758" s="285">
        <f t="shared" si="146"/>
        <v>1</v>
      </c>
      <c r="C758" s="286"/>
      <c r="D758" s="81">
        <v>41302.229166666664</v>
      </c>
      <c r="E758" s="81">
        <v>41302.934027777781</v>
      </c>
      <c r="F758" s="82" t="s">
        <v>3240</v>
      </c>
      <c r="G758" s="328" t="s">
        <v>3241</v>
      </c>
      <c r="H758" s="82">
        <v>50</v>
      </c>
      <c r="N758" s="88"/>
      <c r="P758" s="319">
        <v>2870</v>
      </c>
      <c r="Q758" s="80"/>
      <c r="R758" s="81">
        <v>41302.229166666664</v>
      </c>
      <c r="S758" s="81">
        <v>41302.934027777781</v>
      </c>
      <c r="T758" s="82">
        <v>3.1791</v>
      </c>
      <c r="U758" s="82">
        <v>9.8168000000000006</v>
      </c>
      <c r="V758" s="88">
        <v>274.67424</v>
      </c>
      <c r="W758" s="88"/>
      <c r="X758" s="81">
        <v>41302.216666666667</v>
      </c>
      <c r="Y758" s="81">
        <v>41302.990972222222</v>
      </c>
      <c r="Z758" s="319">
        <v>3.2951999999999999</v>
      </c>
      <c r="AA758" s="319">
        <v>9.8168000000000006</v>
      </c>
      <c r="AB758" s="319">
        <v>284.70527999999996</v>
      </c>
      <c r="AD758" s="82">
        <v>10.031039999999962</v>
      </c>
      <c r="AE758" s="82">
        <v>0.96476693372177724</v>
      </c>
    </row>
    <row r="759" spans="1:31" s="82" customFormat="1" x14ac:dyDescent="0.2">
      <c r="A759" s="82" t="s">
        <v>2075</v>
      </c>
      <c r="B759" s="285">
        <f t="shared" si="146"/>
        <v>1</v>
      </c>
      <c r="C759" s="286"/>
      <c r="D759" s="81">
        <v>41303.048611111109</v>
      </c>
      <c r="E759" s="81">
        <v>41303.21875</v>
      </c>
      <c r="F759" s="82" t="s">
        <v>3242</v>
      </c>
      <c r="G759" s="328" t="s">
        <v>3243</v>
      </c>
      <c r="H759" s="82">
        <v>50</v>
      </c>
      <c r="N759" s="88"/>
      <c r="P759" s="319">
        <v>281</v>
      </c>
      <c r="Q759" s="80"/>
      <c r="R759" s="81">
        <v>41303.048611111109</v>
      </c>
      <c r="S759" s="81">
        <v>41303.21875</v>
      </c>
      <c r="T759" s="82">
        <v>16.2486</v>
      </c>
      <c r="U759" s="82">
        <v>141.33430000000001</v>
      </c>
      <c r="V759" s="88">
        <v>1403.87904</v>
      </c>
      <c r="W759" s="88"/>
      <c r="X759" s="81">
        <v>41302.990972222222</v>
      </c>
      <c r="Y759" s="81">
        <v>41303.274305555555</v>
      </c>
      <c r="Z759" s="319">
        <v>18.872</v>
      </c>
      <c r="AA759" s="319">
        <v>141.33430000000001</v>
      </c>
      <c r="AB759" s="319">
        <v>1630.5407999999998</v>
      </c>
      <c r="AD759" s="82">
        <v>226.66175999999973</v>
      </c>
      <c r="AE759" s="82">
        <v>0.8609898261975415</v>
      </c>
    </row>
    <row r="760" spans="1:31" s="82" customFormat="1" x14ac:dyDescent="0.2">
      <c r="A760" s="82" t="s">
        <v>2075</v>
      </c>
      <c r="B760" s="285">
        <f t="shared" si="146"/>
        <v>1</v>
      </c>
      <c r="C760" s="286"/>
      <c r="D760" s="81">
        <v>41303.329861111109</v>
      </c>
      <c r="E760" s="81">
        <v>41304.677083333336</v>
      </c>
      <c r="F760" s="82" t="s">
        <v>3244</v>
      </c>
      <c r="G760" s="328" t="s">
        <v>3245</v>
      </c>
      <c r="H760" s="82">
        <v>50</v>
      </c>
      <c r="N760" s="88"/>
      <c r="P760" s="319">
        <v>124</v>
      </c>
      <c r="Q760" s="80"/>
      <c r="R760" s="81">
        <v>41303.329861111109</v>
      </c>
      <c r="S760" s="81">
        <v>41304.677083333336</v>
      </c>
      <c r="T760" s="82">
        <v>47.128300000000003</v>
      </c>
      <c r="U760" s="82">
        <v>88.345799999999997</v>
      </c>
      <c r="V760" s="88">
        <v>4071.8851199999999</v>
      </c>
      <c r="W760" s="88"/>
      <c r="X760" s="81">
        <v>41303.274305555555</v>
      </c>
      <c r="Y760" s="81">
        <v>41304.694444444445</v>
      </c>
      <c r="Z760" s="319">
        <v>49.446300000000001</v>
      </c>
      <c r="AA760" s="319">
        <v>88.345799999999997</v>
      </c>
      <c r="AB760" s="319">
        <v>4272.16032</v>
      </c>
      <c r="AD760" s="82">
        <v>200.27520000000004</v>
      </c>
      <c r="AE760" s="82">
        <v>0.95312086040815991</v>
      </c>
    </row>
    <row r="761" spans="1:31" s="82" customFormat="1" x14ac:dyDescent="0.2">
      <c r="A761" s="82" t="s">
        <v>2075</v>
      </c>
      <c r="B761" s="285">
        <f t="shared" si="146"/>
        <v>1</v>
      </c>
      <c r="C761" s="286"/>
      <c r="D761" s="81">
        <v>41304.711805555555</v>
      </c>
      <c r="E761" s="81">
        <v>41306.465277777781</v>
      </c>
      <c r="F761" s="82" t="s">
        <v>3246</v>
      </c>
      <c r="G761" s="328" t="s">
        <v>3247</v>
      </c>
      <c r="H761" s="82">
        <v>50</v>
      </c>
      <c r="N761" s="88"/>
      <c r="P761" s="319">
        <v>184</v>
      </c>
      <c r="Q761" s="80"/>
      <c r="R761" s="81">
        <v>41304.711805555555</v>
      </c>
      <c r="S761" s="81">
        <v>41306.465277777781</v>
      </c>
      <c r="T761" s="82">
        <v>5.4650999999999996</v>
      </c>
      <c r="U761" s="82">
        <v>13.66</v>
      </c>
      <c r="V761" s="88">
        <v>472.18463999999989</v>
      </c>
      <c r="W761" s="88"/>
      <c r="X761" s="81">
        <v>41304.694444444445</v>
      </c>
      <c r="Y761" s="81">
        <v>41306.614583333336</v>
      </c>
      <c r="Z761" s="319">
        <v>5.8872999999999998</v>
      </c>
      <c r="AA761" s="319">
        <v>14.838200000000001</v>
      </c>
      <c r="AB761" s="319">
        <v>508.66271999999998</v>
      </c>
      <c r="AD761" s="82">
        <v>36.478080000000091</v>
      </c>
      <c r="AE761" s="82">
        <v>0.92828631121227034</v>
      </c>
    </row>
    <row r="762" spans="1:31" s="82" customFormat="1" x14ac:dyDescent="0.2">
      <c r="A762" s="82" t="s">
        <v>2075</v>
      </c>
      <c r="B762" s="285">
        <f t="shared" si="146"/>
        <v>2</v>
      </c>
      <c r="C762" s="286"/>
      <c r="D762" s="81">
        <v>41306.763888888891</v>
      </c>
      <c r="E762" s="81">
        <v>41312.315972222219</v>
      </c>
      <c r="F762" s="82" t="s">
        <v>3248</v>
      </c>
      <c r="G762" s="328" t="s">
        <v>3249</v>
      </c>
      <c r="H762" s="82">
        <v>50</v>
      </c>
      <c r="N762" s="88"/>
      <c r="P762" s="319">
        <v>669</v>
      </c>
      <c r="Q762" s="80"/>
      <c r="R762" s="81">
        <v>41306.763888888891</v>
      </c>
      <c r="S762" s="81">
        <v>41312.315972222219</v>
      </c>
      <c r="T762" s="82">
        <v>4.7606000000000002</v>
      </c>
      <c r="U762" s="82">
        <v>1.1393</v>
      </c>
      <c r="V762" s="88">
        <v>411.31583999999998</v>
      </c>
      <c r="W762" s="88"/>
      <c r="X762" s="81">
        <v>41306.614583333336</v>
      </c>
      <c r="Y762" s="81">
        <v>41312.383333333331</v>
      </c>
      <c r="Z762" s="319">
        <v>4.9855999999999998</v>
      </c>
      <c r="AA762" s="319">
        <v>1.21</v>
      </c>
      <c r="AB762" s="319">
        <v>430.75583999999992</v>
      </c>
      <c r="AD762" s="82">
        <v>19.439999999999941</v>
      </c>
      <c r="AE762" s="82">
        <v>0.95487002567394108</v>
      </c>
    </row>
    <row r="763" spans="1:31" s="82" customFormat="1" x14ac:dyDescent="0.2">
      <c r="A763" s="82" t="s">
        <v>2075</v>
      </c>
      <c r="B763" s="285">
        <f t="shared" si="146"/>
        <v>2</v>
      </c>
      <c r="C763" s="286"/>
      <c r="D763" s="81">
        <v>41312.451388888891</v>
      </c>
      <c r="E763" s="81">
        <v>41312.6875</v>
      </c>
      <c r="F763" s="82" t="s">
        <v>3250</v>
      </c>
      <c r="G763" s="328" t="s">
        <v>3251</v>
      </c>
      <c r="H763" s="82">
        <v>50</v>
      </c>
      <c r="N763" s="88"/>
      <c r="P763" s="319">
        <v>4300</v>
      </c>
      <c r="Q763" s="80"/>
      <c r="R763" s="81">
        <v>41312.451388888891</v>
      </c>
      <c r="S763" s="81">
        <v>41312.6875</v>
      </c>
      <c r="T763" s="82">
        <v>0.30840000000000001</v>
      </c>
      <c r="U763" s="82">
        <v>1.7645</v>
      </c>
      <c r="V763" s="88">
        <v>26.645760000000003</v>
      </c>
      <c r="W763" s="88"/>
      <c r="X763" s="81">
        <v>41312.383333333331</v>
      </c>
      <c r="Y763" s="81">
        <v>41312.736111111109</v>
      </c>
      <c r="Z763" s="319">
        <v>0.41870000000000002</v>
      </c>
      <c r="AA763" s="319">
        <v>1.7645</v>
      </c>
      <c r="AB763" s="319">
        <v>36.17568</v>
      </c>
      <c r="AD763" s="82">
        <v>9.5299199999999971</v>
      </c>
      <c r="AE763" s="82">
        <v>0.73656556006687368</v>
      </c>
    </row>
    <row r="764" spans="1:31" s="82" customFormat="1" x14ac:dyDescent="0.2">
      <c r="A764" s="82" t="s">
        <v>2075</v>
      </c>
      <c r="B764" s="285">
        <f t="shared" si="146"/>
        <v>2</v>
      </c>
      <c r="C764" s="286"/>
      <c r="D764" s="81">
        <v>41312.784722222219</v>
      </c>
      <c r="E764" s="81">
        <v>41314.576388888891</v>
      </c>
      <c r="F764" s="82" t="s">
        <v>3252</v>
      </c>
      <c r="G764" s="328" t="s">
        <v>3253</v>
      </c>
      <c r="H764" s="82">
        <v>50</v>
      </c>
      <c r="N764" s="88"/>
      <c r="P764" s="319">
        <v>4650</v>
      </c>
      <c r="Q764" s="80"/>
      <c r="R764" s="81">
        <v>41312.784722222219</v>
      </c>
      <c r="S764" s="81">
        <v>41314.576388888891</v>
      </c>
      <c r="T764" s="82">
        <v>1.5623</v>
      </c>
      <c r="U764" s="82">
        <v>1.0707</v>
      </c>
      <c r="V764" s="88">
        <v>134.98272</v>
      </c>
      <c r="W764" s="88"/>
      <c r="X764" s="81">
        <v>41312.736111111109</v>
      </c>
      <c r="Y764" s="81">
        <v>41314.945833333331</v>
      </c>
      <c r="Z764" s="319">
        <v>1.9206000000000001</v>
      </c>
      <c r="AA764" s="319">
        <v>1.0707</v>
      </c>
      <c r="AB764" s="319">
        <v>165.93984</v>
      </c>
      <c r="AD764" s="82">
        <v>30.957120000000003</v>
      </c>
      <c r="AE764" s="82">
        <v>0.81344371550557115</v>
      </c>
    </row>
    <row r="765" spans="1:31" s="82" customFormat="1" x14ac:dyDescent="0.2">
      <c r="A765" s="82" t="s">
        <v>2075</v>
      </c>
      <c r="B765" s="285">
        <f t="shared" si="146"/>
        <v>2</v>
      </c>
      <c r="C765" s="286"/>
      <c r="D765" s="81">
        <v>41315.315972222219</v>
      </c>
      <c r="E765" s="81">
        <v>41315.559027777781</v>
      </c>
      <c r="F765" s="82" t="s">
        <v>3254</v>
      </c>
      <c r="G765" s="328" t="s">
        <v>3255</v>
      </c>
      <c r="H765" s="82">
        <v>50</v>
      </c>
      <c r="N765" s="88"/>
      <c r="P765" s="319">
        <v>2940</v>
      </c>
      <c r="Q765" s="80"/>
      <c r="R765" s="81">
        <v>41315.315972222219</v>
      </c>
      <c r="S765" s="81">
        <v>41315.559027777781</v>
      </c>
      <c r="T765" s="82">
        <v>0.7853</v>
      </c>
      <c r="U765" s="82">
        <v>17.82</v>
      </c>
      <c r="V765" s="88">
        <v>67.849919999999997</v>
      </c>
      <c r="W765" s="88"/>
      <c r="X765" s="81">
        <v>41314.945833333331</v>
      </c>
      <c r="Y765" s="81">
        <v>41315.576388888891</v>
      </c>
      <c r="Z765" s="319">
        <v>1.3118000000000001</v>
      </c>
      <c r="AA765" s="319">
        <v>17.82</v>
      </c>
      <c r="AB765" s="319">
        <v>113.33951999999999</v>
      </c>
      <c r="AD765" s="82">
        <v>45.489599999999996</v>
      </c>
      <c r="AE765" s="82">
        <v>0.59864308583625558</v>
      </c>
    </row>
    <row r="766" spans="1:31" s="82" customFormat="1" x14ac:dyDescent="0.2">
      <c r="A766" s="82" t="s">
        <v>2075</v>
      </c>
      <c r="B766" s="285">
        <f t="shared" si="146"/>
        <v>2</v>
      </c>
      <c r="C766" s="286"/>
      <c r="D766" s="81">
        <v>41315.59375</v>
      </c>
      <c r="E766" s="81">
        <v>41316.625</v>
      </c>
      <c r="F766" s="82" t="s">
        <v>3256</v>
      </c>
      <c r="G766" s="328" t="s">
        <v>3257</v>
      </c>
      <c r="H766" s="82">
        <v>50</v>
      </c>
      <c r="N766" s="88"/>
      <c r="P766" s="319">
        <v>677</v>
      </c>
      <c r="Q766" s="80"/>
      <c r="R766" s="81">
        <v>41315.59375</v>
      </c>
      <c r="S766" s="81">
        <v>41316.625</v>
      </c>
      <c r="T766" s="82">
        <v>23.3322</v>
      </c>
      <c r="U766" s="82">
        <v>35.604399999999998</v>
      </c>
      <c r="V766" s="88">
        <v>2015.9020800000001</v>
      </c>
      <c r="W766" s="88"/>
      <c r="X766" s="81">
        <v>41315.576388888891</v>
      </c>
      <c r="Y766" s="81">
        <v>41316.680555555555</v>
      </c>
      <c r="Z766" s="319">
        <v>24.096800000000002</v>
      </c>
      <c r="AA766" s="319">
        <v>35.604399999999998</v>
      </c>
      <c r="AB766" s="319">
        <v>2081.9635200000002</v>
      </c>
      <c r="AD766" s="82">
        <v>66.061440000000175</v>
      </c>
      <c r="AE766" s="82">
        <v>0.96826964576209285</v>
      </c>
    </row>
    <row r="767" spans="1:31" s="82" customFormat="1" x14ac:dyDescent="0.2">
      <c r="A767" s="82" t="s">
        <v>2075</v>
      </c>
      <c r="B767" s="285">
        <f t="shared" si="146"/>
        <v>2</v>
      </c>
      <c r="C767" s="286"/>
      <c r="D767" s="81">
        <v>41316.736111111109</v>
      </c>
      <c r="E767" s="81">
        <v>41318.256944444445</v>
      </c>
      <c r="F767" s="82" t="s">
        <v>3258</v>
      </c>
      <c r="G767" s="328" t="s">
        <v>3259</v>
      </c>
      <c r="H767" s="82">
        <v>50</v>
      </c>
      <c r="N767" s="88"/>
      <c r="P767" s="319">
        <v>661</v>
      </c>
      <c r="Q767" s="80"/>
      <c r="R767" s="81">
        <v>41316.736111111109</v>
      </c>
      <c r="S767" s="81">
        <v>41318.256944444445</v>
      </c>
      <c r="T767" s="82">
        <v>3.6415999999999999</v>
      </c>
      <c r="U767" s="82">
        <v>8.35</v>
      </c>
      <c r="V767" s="88">
        <v>314.63423999999998</v>
      </c>
      <c r="W767" s="88"/>
      <c r="X767" s="81">
        <v>41316.680555555555</v>
      </c>
      <c r="Y767" s="81">
        <v>41318.440972222219</v>
      </c>
      <c r="Z767" s="319">
        <v>4.3235999999999999</v>
      </c>
      <c r="AA767" s="319">
        <v>9.8168000000000006</v>
      </c>
      <c r="AB767" s="319">
        <v>373.55903999999998</v>
      </c>
      <c r="AD767" s="82">
        <v>58.924800000000005</v>
      </c>
      <c r="AE767" s="82">
        <v>0.84226107873068734</v>
      </c>
    </row>
    <row r="768" spans="1:31" s="82" customFormat="1" x14ac:dyDescent="0.2">
      <c r="A768" s="82" t="s">
        <v>2075</v>
      </c>
      <c r="B768" s="285">
        <f t="shared" si="146"/>
        <v>2</v>
      </c>
      <c r="C768" s="286"/>
      <c r="D768" s="81">
        <v>41318.625</v>
      </c>
      <c r="E768" s="81">
        <v>41319.96875</v>
      </c>
      <c r="F768" s="82" t="s">
        <v>3260</v>
      </c>
      <c r="G768" s="328" t="s">
        <v>3261</v>
      </c>
      <c r="H768" s="82">
        <v>50</v>
      </c>
      <c r="N768" s="88"/>
      <c r="P768" s="319">
        <v>580</v>
      </c>
      <c r="Q768" s="80"/>
      <c r="R768" s="81">
        <v>41318.625</v>
      </c>
      <c r="S768" s="81">
        <v>41319.96875</v>
      </c>
      <c r="T768" s="82">
        <v>5.7838000000000003</v>
      </c>
      <c r="U768" s="82">
        <v>12.5372</v>
      </c>
      <c r="V768" s="88">
        <v>499.72032000000002</v>
      </c>
      <c r="W768" s="88"/>
      <c r="X768" s="81">
        <v>41318.440972222219</v>
      </c>
      <c r="Y768" s="81">
        <v>41320.131944444445</v>
      </c>
      <c r="Z768" s="319">
        <v>6.4470999999999998</v>
      </c>
      <c r="AA768" s="319">
        <v>12.5372</v>
      </c>
      <c r="AB768" s="319">
        <v>557.02943999999991</v>
      </c>
      <c r="AD768" s="82">
        <v>57.309119999999893</v>
      </c>
      <c r="AE768" s="82">
        <v>0.89711653301484406</v>
      </c>
    </row>
    <row r="769" spans="1:31" s="82" customFormat="1" x14ac:dyDescent="0.2">
      <c r="A769" s="82" t="s">
        <v>2075</v>
      </c>
      <c r="B769" s="285">
        <f t="shared" si="146"/>
        <v>2</v>
      </c>
      <c r="C769" s="286"/>
      <c r="D769" s="81">
        <v>41320.295138888891</v>
      </c>
      <c r="E769" s="81">
        <v>41323.659722222219</v>
      </c>
      <c r="F769" s="82" t="s">
        <v>3262</v>
      </c>
      <c r="G769" s="328" t="s">
        <v>3263</v>
      </c>
      <c r="H769" s="82">
        <v>50</v>
      </c>
      <c r="N769" s="88"/>
      <c r="P769" s="319">
        <v>496</v>
      </c>
      <c r="Q769" s="80"/>
      <c r="R769" s="81">
        <v>41320.295138888891</v>
      </c>
      <c r="S769" s="81">
        <v>41323.659722222219</v>
      </c>
      <c r="T769" s="82">
        <v>2.5769000000000002</v>
      </c>
      <c r="U769" s="82">
        <v>4.7160000000000002</v>
      </c>
      <c r="V769" s="88">
        <v>222.64416</v>
      </c>
      <c r="W769" s="88"/>
      <c r="X769" s="81">
        <v>41320.131944444445</v>
      </c>
      <c r="Y769" s="81">
        <v>41323.699305555558</v>
      </c>
      <c r="Z769" s="319">
        <v>3.0331000000000001</v>
      </c>
      <c r="AA769" s="319">
        <v>6.9650999999999996</v>
      </c>
      <c r="AB769" s="319">
        <v>262.05984000000001</v>
      </c>
      <c r="AD769" s="82">
        <v>39.415680000000009</v>
      </c>
      <c r="AE769" s="82">
        <v>0.84959282582176643</v>
      </c>
    </row>
    <row r="770" spans="1:31" s="82" customFormat="1" x14ac:dyDescent="0.2">
      <c r="A770" s="82" t="s">
        <v>2075</v>
      </c>
      <c r="B770" s="285">
        <f t="shared" si="146"/>
        <v>2</v>
      </c>
      <c r="C770" s="286"/>
      <c r="D770" s="81">
        <v>41323.739583333336</v>
      </c>
      <c r="E770" s="81">
        <v>41324.9375</v>
      </c>
      <c r="F770" s="82" t="s">
        <v>3264</v>
      </c>
      <c r="G770" s="328" t="s">
        <v>3265</v>
      </c>
      <c r="H770" s="82">
        <v>50</v>
      </c>
      <c r="N770" s="88"/>
      <c r="P770" s="319">
        <v>148</v>
      </c>
      <c r="Q770" s="80"/>
      <c r="R770" s="81">
        <v>41323.739583333336</v>
      </c>
      <c r="S770" s="81">
        <v>41324.9375</v>
      </c>
      <c r="T770" s="82">
        <v>22.348500000000001</v>
      </c>
      <c r="U770" s="82">
        <v>112.0457</v>
      </c>
      <c r="V770" s="88">
        <v>1930.9104000000002</v>
      </c>
      <c r="W770" s="88"/>
      <c r="X770" s="81">
        <v>41323.699305555558</v>
      </c>
      <c r="Y770" s="81">
        <v>41325.083333333336</v>
      </c>
      <c r="Z770" s="319">
        <v>22.794599999999999</v>
      </c>
      <c r="AA770" s="319">
        <v>112.0457</v>
      </c>
      <c r="AB770" s="319">
        <v>1969.45344</v>
      </c>
      <c r="AD770" s="82">
        <v>38.543039999999792</v>
      </c>
      <c r="AE770" s="82">
        <v>0.98042957542575881</v>
      </c>
    </row>
    <row r="771" spans="1:31" s="82" customFormat="1" x14ac:dyDescent="0.2">
      <c r="A771" s="82" t="s">
        <v>2075</v>
      </c>
      <c r="B771" s="285">
        <f t="shared" si="146"/>
        <v>2</v>
      </c>
      <c r="C771" s="286"/>
      <c r="D771" s="81">
        <v>41325.229166666664</v>
      </c>
      <c r="E771" s="81">
        <v>41328.802083333336</v>
      </c>
      <c r="F771" s="82" t="s">
        <v>3266</v>
      </c>
      <c r="G771" s="328" t="s">
        <v>3267</v>
      </c>
      <c r="H771" s="82">
        <v>50</v>
      </c>
      <c r="N771" s="88"/>
      <c r="P771" s="319">
        <v>1510</v>
      </c>
      <c r="Q771" s="80"/>
      <c r="R771" s="81">
        <v>41325.229166666664</v>
      </c>
      <c r="S771" s="81">
        <v>41328.802083333336</v>
      </c>
      <c r="T771" s="82">
        <v>2.4493999999999998</v>
      </c>
      <c r="U771" s="82">
        <v>1.0043</v>
      </c>
      <c r="V771" s="88">
        <v>211.62816000000001</v>
      </c>
      <c r="W771" s="88"/>
      <c r="X771" s="81">
        <v>41325.083333333336</v>
      </c>
      <c r="Y771" s="81">
        <v>41329.003472222219</v>
      </c>
      <c r="Z771" s="319">
        <v>2.7174999999999998</v>
      </c>
      <c r="AA771" s="319">
        <v>1.0043</v>
      </c>
      <c r="AB771" s="319">
        <v>234.79199999999994</v>
      </c>
      <c r="AD771" s="82">
        <v>23.163839999999936</v>
      </c>
      <c r="AE771" s="82">
        <v>0.90134314627414924</v>
      </c>
    </row>
    <row r="772" spans="1:31" s="82" customFormat="1" x14ac:dyDescent="0.2">
      <c r="A772" s="82" t="s">
        <v>2075</v>
      </c>
      <c r="B772" s="285">
        <f t="shared" si="146"/>
        <v>2</v>
      </c>
      <c r="C772" s="286"/>
      <c r="D772" s="81">
        <v>41329.204861111109</v>
      </c>
      <c r="E772" s="81">
        <v>41331.600694444445</v>
      </c>
      <c r="F772" s="82" t="s">
        <v>3268</v>
      </c>
      <c r="G772" s="328" t="s">
        <v>3269</v>
      </c>
      <c r="H772" s="82">
        <v>50</v>
      </c>
      <c r="N772" s="88"/>
      <c r="P772" s="319">
        <v>1050</v>
      </c>
      <c r="Q772" s="80"/>
      <c r="R772" s="81">
        <v>41329.204861111109</v>
      </c>
      <c r="S772" s="81">
        <v>41331.600694444445</v>
      </c>
      <c r="T772" s="82">
        <v>2.5657000000000001</v>
      </c>
      <c r="U772" s="82">
        <v>3.48</v>
      </c>
      <c r="V772" s="88">
        <v>221.67648</v>
      </c>
      <c r="W772" s="88"/>
      <c r="X772" s="81">
        <v>41329.003472222219</v>
      </c>
      <c r="Y772" s="81">
        <v>41331.642361111109</v>
      </c>
      <c r="Z772" s="319">
        <v>2.7317</v>
      </c>
      <c r="AA772" s="319">
        <v>3.48</v>
      </c>
      <c r="AB772" s="319">
        <v>236.01887999999997</v>
      </c>
      <c r="AD772" s="82">
        <v>14.342399999999969</v>
      </c>
      <c r="AE772" s="82">
        <v>0.93923198008566111</v>
      </c>
    </row>
    <row r="773" spans="1:31" s="82" customFormat="1" x14ac:dyDescent="0.2">
      <c r="A773" s="82" t="s">
        <v>2075</v>
      </c>
      <c r="B773" s="285">
        <f t="shared" si="146"/>
        <v>2</v>
      </c>
      <c r="C773" s="286"/>
      <c r="D773" s="81">
        <v>41331.684027777781</v>
      </c>
      <c r="E773" s="81">
        <v>41332.510416666664</v>
      </c>
      <c r="F773" s="82" t="s">
        <v>3270</v>
      </c>
      <c r="G773" s="328" t="s">
        <v>3271</v>
      </c>
      <c r="H773" s="82">
        <v>50</v>
      </c>
      <c r="N773" s="88"/>
      <c r="P773" s="319">
        <v>5670</v>
      </c>
      <c r="Q773" s="80"/>
      <c r="R773" s="81">
        <v>41331.684027777781</v>
      </c>
      <c r="S773" s="81">
        <v>41332.510416666664</v>
      </c>
      <c r="T773" s="82">
        <v>0.76249999999999996</v>
      </c>
      <c r="U773" s="82">
        <v>1.5994999999999999</v>
      </c>
      <c r="V773" s="88">
        <v>65.88</v>
      </c>
      <c r="W773" s="88"/>
      <c r="X773" s="81">
        <v>41331.642361111109</v>
      </c>
      <c r="Y773" s="81">
        <v>41332.538194444445</v>
      </c>
      <c r="Z773" s="319">
        <v>0.85429999999999995</v>
      </c>
      <c r="AA773" s="319">
        <v>2.2599999999999998</v>
      </c>
      <c r="AB773" s="319">
        <v>73.811519999999987</v>
      </c>
      <c r="AD773" s="82">
        <v>7.9315199999999919</v>
      </c>
      <c r="AE773" s="82">
        <v>0.89254360294978352</v>
      </c>
    </row>
    <row r="774" spans="1:31" s="82" customFormat="1" x14ac:dyDescent="0.2">
      <c r="A774" s="82" t="s">
        <v>2075</v>
      </c>
      <c r="B774" s="285">
        <f t="shared" si="146"/>
        <v>2</v>
      </c>
      <c r="C774" s="286"/>
      <c r="D774" s="81">
        <v>41332.565972222219</v>
      </c>
      <c r="E774" s="81">
        <v>41334.378472222219</v>
      </c>
      <c r="F774" s="82" t="s">
        <v>3272</v>
      </c>
      <c r="G774" s="328" t="s">
        <v>3273</v>
      </c>
      <c r="H774" s="82">
        <v>50</v>
      </c>
      <c r="N774" s="88"/>
      <c r="P774" s="319">
        <v>3750</v>
      </c>
      <c r="Q774" s="80"/>
      <c r="R774" s="81">
        <v>41332.565972222219</v>
      </c>
      <c r="S774" s="81">
        <v>41334.378472222219</v>
      </c>
      <c r="T774" s="82">
        <v>5.2831000000000001</v>
      </c>
      <c r="U774" s="82">
        <v>6.6967999999999996</v>
      </c>
      <c r="V774" s="88">
        <v>456.45983999999999</v>
      </c>
      <c r="W774" s="88"/>
      <c r="X774" s="81">
        <v>41332.538194444445</v>
      </c>
      <c r="Y774" s="81">
        <v>41334.586805555555</v>
      </c>
      <c r="Z774" s="319">
        <v>5.6883999999999997</v>
      </c>
      <c r="AA774" s="319">
        <v>6.6967999999999996</v>
      </c>
      <c r="AB774" s="319">
        <v>491.47775999999993</v>
      </c>
      <c r="AD774" s="82">
        <v>35.017919999999947</v>
      </c>
      <c r="AE774" s="82">
        <v>0.92874973630546387</v>
      </c>
    </row>
    <row r="775" spans="1:31" s="82" customFormat="1" x14ac:dyDescent="0.2">
      <c r="A775" s="82" t="s">
        <v>2075</v>
      </c>
      <c r="B775" s="285">
        <f t="shared" ref="B775:B801" si="147">MONTH(D775)</f>
        <v>3</v>
      </c>
      <c r="C775" s="286"/>
      <c r="D775" s="81">
        <v>41334.795138888891</v>
      </c>
      <c r="E775" s="81">
        <v>41338.347222222219</v>
      </c>
      <c r="F775" s="82" t="s">
        <v>3274</v>
      </c>
      <c r="G775" s="328" t="s">
        <v>3275</v>
      </c>
      <c r="H775" s="82">
        <v>50</v>
      </c>
      <c r="N775" s="88"/>
      <c r="P775" s="319">
        <v>1990</v>
      </c>
      <c r="Q775" s="80"/>
      <c r="R775" s="81">
        <v>41334.795138888891</v>
      </c>
      <c r="S775" s="81">
        <v>41338.347222222219</v>
      </c>
      <c r="T775" s="82">
        <v>2.8734000000000002</v>
      </c>
      <c r="U775" s="82">
        <v>1.21</v>
      </c>
      <c r="V775" s="88">
        <v>248.26176000000001</v>
      </c>
      <c r="W775" s="88"/>
      <c r="X775" s="81">
        <v>41334.586805555555</v>
      </c>
      <c r="Y775" s="81">
        <v>41338.359027777777</v>
      </c>
      <c r="Z775" s="319">
        <v>3.16</v>
      </c>
      <c r="AA775" s="319">
        <v>1.4391</v>
      </c>
      <c r="AB775" s="319">
        <v>273.02400000000006</v>
      </c>
      <c r="AD775" s="82">
        <v>24.762240000000048</v>
      </c>
      <c r="AE775" s="82">
        <v>0.90930379746835432</v>
      </c>
    </row>
    <row r="776" spans="1:31" s="82" customFormat="1" x14ac:dyDescent="0.2">
      <c r="A776" s="82" t="s">
        <v>2075</v>
      </c>
      <c r="B776" s="285">
        <f t="shared" si="147"/>
        <v>3</v>
      </c>
      <c r="C776" s="286"/>
      <c r="D776" s="81">
        <v>41338.371527777781</v>
      </c>
      <c r="E776" s="81">
        <v>41339.041666666664</v>
      </c>
      <c r="F776" s="82" t="s">
        <v>3276</v>
      </c>
      <c r="G776" s="328" t="s">
        <v>3277</v>
      </c>
      <c r="H776" s="82">
        <v>50</v>
      </c>
      <c r="N776" s="88"/>
      <c r="P776" s="319">
        <v>1360</v>
      </c>
      <c r="Q776" s="80"/>
      <c r="R776" s="81">
        <v>41338.371527777781</v>
      </c>
      <c r="S776" s="81">
        <v>41339.041666666664</v>
      </c>
      <c r="T776" s="82">
        <v>0.45279999999999998</v>
      </c>
      <c r="U776" s="82">
        <v>0.8155</v>
      </c>
      <c r="V776" s="88">
        <v>39.121919999999996</v>
      </c>
      <c r="W776" s="88"/>
      <c r="X776" s="81">
        <v>41338.359027777777</v>
      </c>
      <c r="Y776" s="81">
        <v>41339.084722222222</v>
      </c>
      <c r="Z776" s="319">
        <v>0.48820000000000002</v>
      </c>
      <c r="AA776" s="319">
        <v>0.8155</v>
      </c>
      <c r="AB776" s="319">
        <v>42.180479999999996</v>
      </c>
      <c r="AD776" s="82">
        <v>3.0585599999999999</v>
      </c>
      <c r="AE776" s="82">
        <v>0.92748873412535848</v>
      </c>
    </row>
    <row r="777" spans="1:31" s="82" customFormat="1" x14ac:dyDescent="0.2">
      <c r="A777" s="82" t="s">
        <v>2075</v>
      </c>
      <c r="B777" s="285">
        <f t="shared" si="147"/>
        <v>3</v>
      </c>
      <c r="C777" s="286"/>
      <c r="D777" s="81">
        <v>41339.128472222219</v>
      </c>
      <c r="E777" s="81">
        <v>41342.548611111109</v>
      </c>
      <c r="F777" s="82" t="s">
        <v>3278</v>
      </c>
      <c r="G777" s="328" t="s">
        <v>3279</v>
      </c>
      <c r="H777" s="82">
        <v>50</v>
      </c>
      <c r="N777" s="88"/>
      <c r="P777" s="319">
        <v>1460</v>
      </c>
      <c r="Q777" s="80"/>
      <c r="R777" s="81">
        <v>41339.128472222219</v>
      </c>
      <c r="S777" s="81">
        <v>41342.548611111109</v>
      </c>
      <c r="T777" s="82">
        <v>4.7336999999999998</v>
      </c>
      <c r="U777" s="82">
        <v>2.9611000000000001</v>
      </c>
      <c r="V777" s="88">
        <v>408.99167999999997</v>
      </c>
      <c r="W777" s="88"/>
      <c r="X777" s="81">
        <v>41339.084722222222</v>
      </c>
      <c r="Y777" s="81">
        <v>41342.59375</v>
      </c>
      <c r="Z777" s="319">
        <v>4.8804999999999996</v>
      </c>
      <c r="AA777" s="319">
        <v>2.9611000000000001</v>
      </c>
      <c r="AB777" s="319">
        <v>421.67519999999996</v>
      </c>
      <c r="AD777" s="82">
        <v>12.683519999999987</v>
      </c>
      <c r="AE777" s="82">
        <v>0.9699211146398935</v>
      </c>
    </row>
    <row r="778" spans="1:31" s="82" customFormat="1" x14ac:dyDescent="0.2">
      <c r="A778" s="82" t="s">
        <v>2075</v>
      </c>
      <c r="B778" s="285">
        <f t="shared" si="147"/>
        <v>3</v>
      </c>
      <c r="C778" s="286"/>
      <c r="D778" s="81">
        <v>41342.638888888891</v>
      </c>
      <c r="E778" s="81">
        <v>41343.194444444445</v>
      </c>
      <c r="F778" s="82" t="s">
        <v>3280</v>
      </c>
      <c r="G778" s="328" t="s">
        <v>3281</v>
      </c>
      <c r="H778" s="82">
        <v>50</v>
      </c>
      <c r="N778" s="88"/>
      <c r="P778" s="319">
        <v>980</v>
      </c>
      <c r="Q778" s="80"/>
      <c r="R778" s="81">
        <v>41342.638888888891</v>
      </c>
      <c r="S778" s="81">
        <v>41343.194444444445</v>
      </c>
      <c r="T778" s="82">
        <v>3.2227999999999999</v>
      </c>
      <c r="U778" s="82">
        <v>13.279299999999999</v>
      </c>
      <c r="V778" s="88">
        <v>278.44991999999996</v>
      </c>
      <c r="W778" s="88"/>
      <c r="X778" s="81">
        <v>41342.59375</v>
      </c>
      <c r="Y778" s="81">
        <v>41343.225694444445</v>
      </c>
      <c r="Z778" s="319">
        <v>3.9278</v>
      </c>
      <c r="AA778" s="319">
        <v>19.259499999999999</v>
      </c>
      <c r="AB778" s="319">
        <v>339.36192</v>
      </c>
      <c r="AD778" s="82">
        <v>60.912000000000035</v>
      </c>
      <c r="AE778" s="82">
        <v>0.82051020927745799</v>
      </c>
    </row>
    <row r="779" spans="1:31" s="82" customFormat="1" x14ac:dyDescent="0.2">
      <c r="A779" s="82" t="s">
        <v>2075</v>
      </c>
      <c r="B779" s="285">
        <f t="shared" si="147"/>
        <v>3</v>
      </c>
      <c r="C779" s="286"/>
      <c r="D779" s="81">
        <v>41343.256944444445</v>
      </c>
      <c r="E779" s="81">
        <v>41344.4375</v>
      </c>
      <c r="F779" s="82" t="s">
        <v>3282</v>
      </c>
      <c r="G779" s="328" t="s">
        <v>3283</v>
      </c>
      <c r="H779" s="82">
        <v>50</v>
      </c>
      <c r="N779" s="88"/>
      <c r="P779" s="319">
        <v>227</v>
      </c>
      <c r="Q779" s="80"/>
      <c r="R779" s="81">
        <v>41343.256944444445</v>
      </c>
      <c r="S779" s="81">
        <v>41344.4375</v>
      </c>
      <c r="T779" s="82">
        <v>50.428699999999999</v>
      </c>
      <c r="U779" s="82">
        <v>113.0001</v>
      </c>
      <c r="V779" s="88">
        <v>4357.0396799999999</v>
      </c>
      <c r="W779" s="88"/>
      <c r="X779" s="81">
        <v>41343.225694444445</v>
      </c>
      <c r="Y779" s="81">
        <v>41345.084722222222</v>
      </c>
      <c r="Z779" s="319">
        <v>67.061300000000003</v>
      </c>
      <c r="AA779" s="319">
        <v>113.0001</v>
      </c>
      <c r="AB779" s="319">
        <v>5794.0963200000006</v>
      </c>
      <c r="AD779" s="82">
        <v>1437.0566400000007</v>
      </c>
      <c r="AE779" s="82">
        <v>0.75197915936613213</v>
      </c>
    </row>
    <row r="780" spans="1:31" s="82" customFormat="1" x14ac:dyDescent="0.2">
      <c r="A780" s="82" t="s">
        <v>2075</v>
      </c>
      <c r="B780" s="285">
        <f t="shared" si="147"/>
        <v>3</v>
      </c>
      <c r="C780" s="286"/>
      <c r="D780" s="81">
        <v>41345.732638888891</v>
      </c>
      <c r="E780" s="81">
        <v>41348.003472222219</v>
      </c>
      <c r="F780" s="82" t="s">
        <v>3284</v>
      </c>
      <c r="G780" s="328" t="s">
        <v>3285</v>
      </c>
      <c r="H780" s="82">
        <v>50</v>
      </c>
      <c r="N780" s="88"/>
      <c r="P780" s="319">
        <v>365</v>
      </c>
      <c r="Q780" s="80"/>
      <c r="R780" s="81">
        <v>41345.732638888891</v>
      </c>
      <c r="S780" s="81">
        <v>41348.003472222219</v>
      </c>
      <c r="T780" s="82">
        <v>10.946400000000001</v>
      </c>
      <c r="U780" s="82">
        <v>14.838200000000001</v>
      </c>
      <c r="V780" s="88">
        <v>945.76895999999999</v>
      </c>
      <c r="W780" s="88"/>
      <c r="X780" s="81">
        <v>41345.084722222222</v>
      </c>
      <c r="Y780" s="81">
        <v>41348.149305555555</v>
      </c>
      <c r="Z780" s="319">
        <v>17.8565</v>
      </c>
      <c r="AA780" s="319">
        <v>15.2441</v>
      </c>
      <c r="AB780" s="319">
        <v>1542.8016</v>
      </c>
      <c r="AD780" s="82">
        <v>597.03264000000001</v>
      </c>
      <c r="AE780" s="82">
        <v>0.61302046873687455</v>
      </c>
    </row>
    <row r="781" spans="1:31" s="82" customFormat="1" x14ac:dyDescent="0.2">
      <c r="A781" s="82" t="s">
        <v>2075</v>
      </c>
      <c r="B781" s="285">
        <f t="shared" si="147"/>
        <v>3</v>
      </c>
      <c r="C781" s="286"/>
      <c r="D781" s="81">
        <v>41348.295138888891</v>
      </c>
      <c r="E781" s="81">
        <v>41351.395833333336</v>
      </c>
      <c r="F781" s="82" t="s">
        <v>3286</v>
      </c>
      <c r="G781" s="328" t="s">
        <v>3287</v>
      </c>
      <c r="H781" s="82">
        <v>50</v>
      </c>
      <c r="N781" s="88"/>
      <c r="P781" s="319">
        <v>524</v>
      </c>
      <c r="Q781" s="80"/>
      <c r="R781" s="81">
        <v>41348.295138888891</v>
      </c>
      <c r="S781" s="81">
        <v>41351.395833333336</v>
      </c>
      <c r="T781" s="82">
        <v>7.3422000000000001</v>
      </c>
      <c r="U781" s="82">
        <v>7.7828999999999997</v>
      </c>
      <c r="V781" s="88">
        <v>634.36608000000001</v>
      </c>
      <c r="W781" s="88"/>
      <c r="X781" s="81">
        <v>41348.149305555555</v>
      </c>
      <c r="Y781" s="81">
        <v>41351.438888888886</v>
      </c>
      <c r="Z781" s="319">
        <v>7.7173999999999996</v>
      </c>
      <c r="AA781" s="319">
        <v>7.7828999999999997</v>
      </c>
      <c r="AB781" s="319">
        <v>666.78336000000002</v>
      </c>
      <c r="AD781" s="82">
        <v>32.417280000000005</v>
      </c>
      <c r="AE781" s="82">
        <v>0.95138258999144787</v>
      </c>
    </row>
    <row r="782" spans="1:31" s="82" customFormat="1" x14ac:dyDescent="0.2">
      <c r="A782" s="82" t="s">
        <v>2075</v>
      </c>
      <c r="B782" s="285">
        <f t="shared" si="147"/>
        <v>3</v>
      </c>
      <c r="C782" s="286"/>
      <c r="D782" s="81">
        <v>41351.482638888891</v>
      </c>
      <c r="E782" s="81">
        <v>41352.486111111109</v>
      </c>
      <c r="F782" s="82" t="s">
        <v>3288</v>
      </c>
      <c r="G782" s="328" t="s">
        <v>3289</v>
      </c>
      <c r="H782" s="82">
        <v>50</v>
      </c>
      <c r="N782" s="88"/>
      <c r="P782" s="319">
        <v>1400</v>
      </c>
      <c r="Q782" s="80"/>
      <c r="R782" s="81">
        <v>41351.482638888891</v>
      </c>
      <c r="S782" s="81">
        <v>41352.486111111109</v>
      </c>
      <c r="T782" s="82">
        <v>2.4472999999999998</v>
      </c>
      <c r="U782" s="82">
        <v>4.7160000000000002</v>
      </c>
      <c r="V782" s="88">
        <v>211.44671999999997</v>
      </c>
      <c r="W782" s="88"/>
      <c r="X782" s="81">
        <v>41351.438888888886</v>
      </c>
      <c r="Y782" s="81">
        <v>41352.586805555555</v>
      </c>
      <c r="Z782" s="319">
        <v>2.6368</v>
      </c>
      <c r="AA782" s="319">
        <v>4.7160000000000002</v>
      </c>
      <c r="AB782" s="319">
        <v>227.81951999999998</v>
      </c>
      <c r="AD782" s="82">
        <v>16.372800000000012</v>
      </c>
      <c r="AE782" s="82">
        <v>0.92813258495145623</v>
      </c>
    </row>
    <row r="783" spans="1:31" s="82" customFormat="1" x14ac:dyDescent="0.2">
      <c r="A783" s="82" t="s">
        <v>2075</v>
      </c>
      <c r="B783" s="285">
        <f t="shared" si="147"/>
        <v>3</v>
      </c>
      <c r="C783" s="286"/>
      <c r="D783" s="81">
        <v>41352.6875</v>
      </c>
      <c r="E783" s="81">
        <v>41355.364583333336</v>
      </c>
      <c r="F783" s="82" t="s">
        <v>3290</v>
      </c>
      <c r="G783" s="328" t="s">
        <v>3291</v>
      </c>
      <c r="H783" s="82">
        <v>50</v>
      </c>
      <c r="N783" s="88"/>
      <c r="P783" s="319">
        <v>685</v>
      </c>
      <c r="Q783" s="80"/>
      <c r="R783" s="81">
        <v>41352.6875</v>
      </c>
      <c r="S783" s="81">
        <v>41355.364583333336</v>
      </c>
      <c r="T783" s="82">
        <v>2.6025</v>
      </c>
      <c r="U783" s="82">
        <v>1.3605</v>
      </c>
      <c r="V783" s="88">
        <v>224.85599999999999</v>
      </c>
      <c r="W783" s="88"/>
      <c r="X783" s="81">
        <v>41352.586805555555</v>
      </c>
      <c r="Y783" s="81">
        <v>41355.5</v>
      </c>
      <c r="Z783" s="319">
        <v>2.8370000000000002</v>
      </c>
      <c r="AA783" s="319">
        <v>1.3605</v>
      </c>
      <c r="AB783" s="319">
        <v>245.11680000000001</v>
      </c>
      <c r="AD783" s="82">
        <v>20.260800000000017</v>
      </c>
      <c r="AE783" s="82">
        <v>0.91734226295382437</v>
      </c>
    </row>
    <row r="784" spans="1:31" s="82" customFormat="1" x14ac:dyDescent="0.2">
      <c r="A784" s="82" t="s">
        <v>2075</v>
      </c>
      <c r="B784" s="285">
        <f t="shared" si="147"/>
        <v>3</v>
      </c>
      <c r="C784" s="286"/>
      <c r="D784" s="81">
        <v>41355.635416666664</v>
      </c>
      <c r="E784" s="81">
        <v>41358.006944444445</v>
      </c>
      <c r="F784" s="82" t="s">
        <v>3292</v>
      </c>
      <c r="G784" s="328" t="s">
        <v>3293</v>
      </c>
      <c r="H784" s="82">
        <v>50</v>
      </c>
      <c r="N784" s="88"/>
      <c r="P784" s="319">
        <v>144</v>
      </c>
      <c r="Q784" s="80"/>
      <c r="R784" s="81">
        <v>41355.635416666664</v>
      </c>
      <c r="S784" s="81">
        <v>41358.006944444445</v>
      </c>
      <c r="T784" s="82">
        <v>13.458</v>
      </c>
      <c r="U784" s="82">
        <v>21.430399999999999</v>
      </c>
      <c r="V784" s="88">
        <v>1162.7712000000001</v>
      </c>
      <c r="W784" s="88"/>
      <c r="X784" s="81">
        <v>41355.5</v>
      </c>
      <c r="Y784" s="81">
        <v>41358.163194444445</v>
      </c>
      <c r="Z784" s="319">
        <v>14.0466</v>
      </c>
      <c r="AA784" s="319">
        <v>21.430399999999999</v>
      </c>
      <c r="AB784" s="319">
        <v>1213.6262399999998</v>
      </c>
      <c r="AD784" s="82">
        <v>50.85503999999969</v>
      </c>
      <c r="AE784" s="82">
        <v>0.95809662124642292</v>
      </c>
    </row>
    <row r="785" spans="1:31" s="82" customFormat="1" x14ac:dyDescent="0.2">
      <c r="A785" s="82" t="s">
        <v>2075</v>
      </c>
      <c r="B785" s="285">
        <f t="shared" si="147"/>
        <v>3</v>
      </c>
      <c r="C785" s="286"/>
      <c r="D785" s="81">
        <v>41358.319444444445</v>
      </c>
      <c r="E785" s="81">
        <v>41362.861111111109</v>
      </c>
      <c r="F785" s="82" t="s">
        <v>3294</v>
      </c>
      <c r="G785" s="328" t="s">
        <v>3295</v>
      </c>
      <c r="H785" s="82">
        <v>50</v>
      </c>
      <c r="N785" s="88"/>
      <c r="P785" s="319">
        <v>125</v>
      </c>
      <c r="Q785" s="80"/>
      <c r="R785" s="81">
        <v>41358.319444444445</v>
      </c>
      <c r="S785" s="81">
        <v>41362.861111111109</v>
      </c>
      <c r="T785" s="82">
        <v>15.927899999999999</v>
      </c>
      <c r="U785" s="82">
        <v>11.472200000000001</v>
      </c>
      <c r="V785" s="88">
        <v>1376.17056</v>
      </c>
      <c r="W785" s="88"/>
      <c r="X785" s="81">
        <v>41358.163194444445</v>
      </c>
      <c r="Y785" s="81">
        <v>41363.097222222219</v>
      </c>
      <c r="Z785" s="319">
        <v>16.8813</v>
      </c>
      <c r="AA785" s="319">
        <v>11.472200000000001</v>
      </c>
      <c r="AB785" s="319">
        <v>1458.5443199999997</v>
      </c>
      <c r="AD785" s="82">
        <v>82.37375999999972</v>
      </c>
      <c r="AE785" s="82">
        <v>0.94352330685433017</v>
      </c>
    </row>
    <row r="786" spans="1:31" s="82" customFormat="1" x14ac:dyDescent="0.2">
      <c r="A786" s="82" t="s">
        <v>2075</v>
      </c>
      <c r="B786" s="285">
        <f t="shared" si="147"/>
        <v>3</v>
      </c>
      <c r="C786" s="286"/>
      <c r="D786" s="81">
        <v>41363.333333333336</v>
      </c>
      <c r="E786" s="81">
        <v>41366.447916666664</v>
      </c>
      <c r="F786" s="82" t="s">
        <v>3296</v>
      </c>
      <c r="G786" s="328" t="s">
        <v>3297</v>
      </c>
      <c r="H786" s="82">
        <v>50</v>
      </c>
      <c r="N786" s="88"/>
      <c r="P786" s="319">
        <v>132</v>
      </c>
      <c r="Q786" s="80"/>
      <c r="R786" s="81">
        <v>41363.333333333336</v>
      </c>
      <c r="S786" s="81">
        <v>41366.447916666664</v>
      </c>
      <c r="T786" s="82">
        <v>7.0480999999999998</v>
      </c>
      <c r="U786" s="82">
        <v>3.8664999999999998</v>
      </c>
      <c r="V786" s="88">
        <v>608.95583999999985</v>
      </c>
      <c r="W786" s="88"/>
      <c r="X786" s="81">
        <v>41363.097222222219</v>
      </c>
      <c r="Y786" s="81">
        <v>41366.548611111109</v>
      </c>
      <c r="Z786" s="319">
        <v>7.6139000000000001</v>
      </c>
      <c r="AA786" s="319">
        <v>3.8664999999999998</v>
      </c>
      <c r="AB786" s="319">
        <v>657.84096</v>
      </c>
      <c r="AD786" s="82">
        <v>48.885120000000143</v>
      </c>
      <c r="AE786" s="82">
        <v>0.92568854332208172</v>
      </c>
    </row>
    <row r="787" spans="1:31" s="82" customFormat="1" x14ac:dyDescent="0.2">
      <c r="A787" s="82" t="s">
        <v>2075</v>
      </c>
      <c r="B787" s="285">
        <f t="shared" si="147"/>
        <v>4</v>
      </c>
      <c r="C787" s="286"/>
      <c r="D787" s="81">
        <v>41366.649305555555</v>
      </c>
      <c r="E787" s="81">
        <v>41370.923611111109</v>
      </c>
      <c r="F787" s="82" t="s">
        <v>3298</v>
      </c>
      <c r="G787" s="328" t="s">
        <v>3299</v>
      </c>
      <c r="H787" s="82">
        <v>50</v>
      </c>
      <c r="N787" s="88"/>
      <c r="P787" s="319">
        <v>156</v>
      </c>
      <c r="Q787" s="80"/>
      <c r="R787" s="81">
        <v>41366.649305555555</v>
      </c>
      <c r="S787" s="81">
        <v>41370.923611111109</v>
      </c>
      <c r="T787" s="82">
        <v>6.8205999999999998</v>
      </c>
      <c r="U787" s="82">
        <v>2.3782000000000001</v>
      </c>
      <c r="V787" s="88">
        <v>589.29984000000002</v>
      </c>
      <c r="W787" s="88"/>
      <c r="X787" s="81">
        <v>41366.548611111109</v>
      </c>
      <c r="Y787" s="81">
        <v>41371.097222222219</v>
      </c>
      <c r="Z787" s="319">
        <v>7.4196999999999997</v>
      </c>
      <c r="AA787" s="319">
        <v>3.48</v>
      </c>
      <c r="AB787" s="319">
        <v>641.06207999999992</v>
      </c>
      <c r="AD787" s="82">
        <v>51.762239999999906</v>
      </c>
      <c r="AE787" s="82">
        <v>0.91925549550520924</v>
      </c>
    </row>
    <row r="788" spans="1:31" s="82" customFormat="1" x14ac:dyDescent="0.2">
      <c r="A788" s="82" t="s">
        <v>2075</v>
      </c>
      <c r="B788" s="285">
        <f t="shared" si="147"/>
        <v>4</v>
      </c>
      <c r="C788" s="286"/>
      <c r="D788" s="81">
        <v>41371.270833333336</v>
      </c>
      <c r="E788" s="81">
        <v>41373.40625</v>
      </c>
      <c r="F788" s="82" t="s">
        <v>3300</v>
      </c>
      <c r="G788" s="328" t="s">
        <v>3301</v>
      </c>
      <c r="H788" s="82">
        <v>50</v>
      </c>
      <c r="N788" s="88"/>
      <c r="P788" s="319">
        <v>121</v>
      </c>
      <c r="Q788" s="80"/>
      <c r="R788" s="81">
        <v>41371.270833333336</v>
      </c>
      <c r="S788" s="81">
        <v>41373.40625</v>
      </c>
      <c r="T788" s="82">
        <v>15.514699999999999</v>
      </c>
      <c r="U788" s="82">
        <v>76.608099999999993</v>
      </c>
      <c r="V788" s="88">
        <v>1340.4700800000001</v>
      </c>
      <c r="W788" s="88"/>
      <c r="X788" s="81">
        <v>41371.097222222219</v>
      </c>
      <c r="Y788" s="81">
        <v>41373.418055555558</v>
      </c>
      <c r="Z788" s="319">
        <v>16.823599999999999</v>
      </c>
      <c r="AA788" s="319">
        <v>80.703400000000002</v>
      </c>
      <c r="AB788" s="319">
        <v>1453.5590400000001</v>
      </c>
      <c r="AD788" s="82">
        <v>113.08896000000004</v>
      </c>
      <c r="AE788" s="82">
        <v>0.92219857818778384</v>
      </c>
    </row>
    <row r="789" spans="1:31" s="82" customFormat="1" x14ac:dyDescent="0.2">
      <c r="A789" s="82" t="s">
        <v>2075</v>
      </c>
      <c r="B789" s="285">
        <f t="shared" si="147"/>
        <v>4</v>
      </c>
      <c r="C789" s="286"/>
      <c r="D789" s="81">
        <v>41373.430555555555</v>
      </c>
      <c r="E789" s="81">
        <v>41374.510416666664</v>
      </c>
      <c r="F789" s="82" t="s">
        <v>3302</v>
      </c>
      <c r="G789" s="328" t="s">
        <v>3303</v>
      </c>
      <c r="H789" s="82">
        <v>50</v>
      </c>
      <c r="N789" s="88"/>
      <c r="P789" s="319">
        <v>43.5</v>
      </c>
      <c r="Q789" s="80"/>
      <c r="R789" s="81">
        <v>41373.430555555555</v>
      </c>
      <c r="S789" s="81">
        <v>41374.510416666664</v>
      </c>
      <c r="T789" s="82">
        <v>74.934399999999997</v>
      </c>
      <c r="U789" s="82">
        <v>220.74199999999999</v>
      </c>
      <c r="V789" s="88">
        <v>6474.332159999999</v>
      </c>
      <c r="W789" s="88"/>
      <c r="X789" s="81">
        <v>41373.418055555558</v>
      </c>
      <c r="Y789" s="81">
        <v>41374.706250000003</v>
      </c>
      <c r="Z789" s="319">
        <v>81.368399999999994</v>
      </c>
      <c r="AA789" s="319">
        <v>220.74199999999999</v>
      </c>
      <c r="AB789" s="319">
        <v>7030.2297600000002</v>
      </c>
      <c r="AD789" s="82">
        <v>555.89760000000115</v>
      </c>
      <c r="AE789" s="82">
        <v>0.92092753452200105</v>
      </c>
    </row>
    <row r="790" spans="1:31" s="82" customFormat="1" x14ac:dyDescent="0.2">
      <c r="A790" s="82" t="s">
        <v>2075</v>
      </c>
      <c r="B790" s="285">
        <f t="shared" si="147"/>
        <v>4</v>
      </c>
      <c r="C790" s="286"/>
      <c r="D790" s="81">
        <v>41374.902777777781</v>
      </c>
      <c r="E790" s="81">
        <v>41378.097222222219</v>
      </c>
      <c r="F790" s="82" t="s">
        <v>3304</v>
      </c>
      <c r="G790" s="328" t="s">
        <v>3305</v>
      </c>
      <c r="H790" s="82">
        <v>50</v>
      </c>
      <c r="N790" s="88"/>
      <c r="P790" s="319">
        <v>51.4</v>
      </c>
      <c r="Q790" s="80"/>
      <c r="R790" s="81">
        <v>41374.902777777781</v>
      </c>
      <c r="S790" s="81">
        <v>41378.097222222219</v>
      </c>
      <c r="T790" s="82">
        <v>66.25</v>
      </c>
      <c r="U790" s="82">
        <v>107.33320000000001</v>
      </c>
      <c r="V790" s="88">
        <v>5724</v>
      </c>
      <c r="W790" s="88"/>
      <c r="X790" s="81">
        <v>41374.706250000003</v>
      </c>
      <c r="Y790" s="81">
        <v>41378.180555555555</v>
      </c>
      <c r="Z790" s="319">
        <v>69.514499999999998</v>
      </c>
      <c r="AA790" s="319">
        <v>107.33320000000001</v>
      </c>
      <c r="AB790" s="319">
        <v>6006.0527999999995</v>
      </c>
      <c r="AD790" s="82">
        <v>282.05279999999948</v>
      </c>
      <c r="AE790" s="82">
        <v>0.95303857468585695</v>
      </c>
    </row>
    <row r="791" spans="1:31" s="82" customFormat="1" x14ac:dyDescent="0.2">
      <c r="A791" s="82" t="s">
        <v>2075</v>
      </c>
      <c r="B791" s="285">
        <f t="shared" si="147"/>
        <v>4</v>
      </c>
      <c r="C791" s="286"/>
      <c r="D791" s="81">
        <v>41378.263888888891</v>
      </c>
      <c r="E791" s="81">
        <v>41378.670138888891</v>
      </c>
      <c r="F791" s="82" t="s">
        <v>3306</v>
      </c>
      <c r="G791" s="328" t="s">
        <v>3307</v>
      </c>
      <c r="H791" s="82">
        <v>50</v>
      </c>
      <c r="N791" s="88"/>
      <c r="P791" s="319">
        <v>455</v>
      </c>
      <c r="Q791" s="80"/>
      <c r="R791" s="81">
        <v>41378.263888888891</v>
      </c>
      <c r="S791" s="81">
        <v>41378.670138888891</v>
      </c>
      <c r="T791" s="82">
        <v>1.5826</v>
      </c>
      <c r="U791" s="82">
        <v>4.7160000000000002</v>
      </c>
      <c r="V791" s="88">
        <v>136.73664000000002</v>
      </c>
      <c r="W791" s="88"/>
      <c r="X791" s="81">
        <v>41378.180555555555</v>
      </c>
      <c r="Y791" s="81">
        <v>41378.826388888891</v>
      </c>
      <c r="Z791" s="319">
        <v>2.3927</v>
      </c>
      <c r="AA791" s="319">
        <v>4.7160000000000002</v>
      </c>
      <c r="AB791" s="319">
        <v>206.72928000000002</v>
      </c>
      <c r="AD791" s="82">
        <v>69.992639999999994</v>
      </c>
      <c r="AE791" s="82">
        <v>0.66142851172315797</v>
      </c>
    </row>
    <row r="792" spans="1:31" s="82" customFormat="1" x14ac:dyDescent="0.2">
      <c r="A792" s="82" t="s">
        <v>2075</v>
      </c>
      <c r="B792" s="285">
        <f t="shared" si="147"/>
        <v>4</v>
      </c>
      <c r="C792" s="286"/>
      <c r="D792" s="81">
        <v>41378.982638888891</v>
      </c>
      <c r="E792" s="81">
        <v>41381.333333333336</v>
      </c>
      <c r="F792" s="82" t="s">
        <v>3308</v>
      </c>
      <c r="G792" s="328" t="s">
        <v>3309</v>
      </c>
      <c r="H792" s="82">
        <v>50</v>
      </c>
      <c r="N792" s="88"/>
      <c r="P792" s="319">
        <v>181</v>
      </c>
      <c r="Q792" s="80"/>
      <c r="R792" s="81">
        <v>41378.982638888891</v>
      </c>
      <c r="S792" s="81">
        <v>41381.333333333336</v>
      </c>
      <c r="T792" s="82">
        <v>11.6006</v>
      </c>
      <c r="U792" s="82">
        <v>14.838200000000001</v>
      </c>
      <c r="V792" s="88">
        <v>1002.2918400000001</v>
      </c>
      <c r="W792" s="88"/>
      <c r="X792" s="81">
        <v>41378.826388888891</v>
      </c>
      <c r="Y792" s="81">
        <v>41381.364583333336</v>
      </c>
      <c r="Z792" s="319">
        <v>12.1922</v>
      </c>
      <c r="AA792" s="319">
        <v>14.838200000000001</v>
      </c>
      <c r="AB792" s="319">
        <v>1053.40608</v>
      </c>
      <c r="AD792" s="82">
        <v>51.114239999999882</v>
      </c>
      <c r="AE792" s="82">
        <v>0.95147717393087394</v>
      </c>
    </row>
    <row r="793" spans="1:31" s="82" customFormat="1" x14ac:dyDescent="0.2">
      <c r="A793" s="82" t="s">
        <v>2075</v>
      </c>
      <c r="B793" s="285">
        <f t="shared" si="147"/>
        <v>4</v>
      </c>
      <c r="C793" s="286"/>
      <c r="D793" s="81">
        <v>41381.395833333336</v>
      </c>
      <c r="E793" s="81">
        <v>41383.305555555555</v>
      </c>
      <c r="F793" s="82" t="s">
        <v>3310</v>
      </c>
      <c r="G793" s="328" t="s">
        <v>3311</v>
      </c>
      <c r="H793" s="82">
        <v>50</v>
      </c>
      <c r="N793" s="88"/>
      <c r="P793" s="319">
        <v>31</v>
      </c>
      <c r="Q793" s="80"/>
      <c r="R793" s="81">
        <v>41381.395833333336</v>
      </c>
      <c r="S793" s="81">
        <v>41383.305555555555</v>
      </c>
      <c r="T793" s="82">
        <v>109.38979999999999</v>
      </c>
      <c r="U793" s="82">
        <v>177.5787</v>
      </c>
      <c r="V793" s="88">
        <v>9451.2787199999984</v>
      </c>
      <c r="W793" s="88"/>
      <c r="X793" s="81">
        <v>41381.364583333336</v>
      </c>
      <c r="Y793" s="81">
        <v>41383.383333333331</v>
      </c>
      <c r="Z793" s="319">
        <v>110.08240000000001</v>
      </c>
      <c r="AA793" s="319">
        <v>177.5787</v>
      </c>
      <c r="AB793" s="319">
        <v>9511.1193599999988</v>
      </c>
      <c r="AD793" s="82">
        <v>59.840640000000349</v>
      </c>
      <c r="AE793" s="82">
        <v>0.99370834938191754</v>
      </c>
    </row>
    <row r="794" spans="1:31" s="82" customFormat="1" x14ac:dyDescent="0.2">
      <c r="A794" s="82" t="s">
        <v>2075</v>
      </c>
      <c r="B794" s="285">
        <f t="shared" si="147"/>
        <v>4</v>
      </c>
      <c r="C794" s="286"/>
      <c r="D794" s="81">
        <v>41383.461805555555</v>
      </c>
      <c r="E794" s="81">
        <v>41384.347222222219</v>
      </c>
      <c r="F794" s="82" t="s">
        <v>3312</v>
      </c>
      <c r="G794" s="328" t="s">
        <v>3313</v>
      </c>
      <c r="H794" s="82">
        <v>50</v>
      </c>
      <c r="N794" s="88"/>
      <c r="P794" s="319">
        <v>81.7</v>
      </c>
      <c r="Q794" s="80"/>
      <c r="R794" s="81">
        <v>41383.461805555555</v>
      </c>
      <c r="S794" s="81">
        <v>41384.347222222219</v>
      </c>
      <c r="T794" s="82">
        <v>4.42</v>
      </c>
      <c r="U794" s="82">
        <v>7.24</v>
      </c>
      <c r="V794" s="88">
        <v>381.88799999999998</v>
      </c>
      <c r="W794" s="88"/>
      <c r="X794" s="276">
        <v>41383.383333333331</v>
      </c>
      <c r="Y794" s="276">
        <v>41384.612500000003</v>
      </c>
      <c r="Z794" s="322">
        <v>5.8819999999999997</v>
      </c>
      <c r="AA794" s="322">
        <v>7.7828999999999997</v>
      </c>
      <c r="AB794" s="322">
        <v>508.20479999999992</v>
      </c>
      <c r="AD794" s="82">
        <v>126.31679999999994</v>
      </c>
      <c r="AE794" s="82">
        <v>0.75144508670520238</v>
      </c>
    </row>
    <row r="795" spans="1:31" s="82" customFormat="1" x14ac:dyDescent="0.2">
      <c r="A795" s="82" t="s">
        <v>2075</v>
      </c>
      <c r="B795" s="285">
        <f t="shared" si="147"/>
        <v>4</v>
      </c>
      <c r="C795" s="286"/>
      <c r="D795" s="81">
        <v>41384.878472222219</v>
      </c>
      <c r="E795" s="81">
        <v>41389.246527777781</v>
      </c>
      <c r="F795" s="82" t="s">
        <v>3314</v>
      </c>
      <c r="G795" s="328" t="s">
        <v>3315</v>
      </c>
      <c r="H795" s="82">
        <v>50</v>
      </c>
      <c r="N795" s="88"/>
      <c r="P795" s="319">
        <v>77.900000000000006</v>
      </c>
      <c r="Q795" s="80"/>
      <c r="R795" s="81">
        <v>41384.878472222219</v>
      </c>
      <c r="S795" s="81">
        <v>41389.246527777781</v>
      </c>
      <c r="T795" s="82">
        <v>18.856100000000001</v>
      </c>
      <c r="U795" s="82">
        <v>23.43</v>
      </c>
      <c r="V795" s="88">
        <v>1629.1670399999998</v>
      </c>
      <c r="W795" s="88"/>
      <c r="X795" s="276">
        <v>41384.612500000003</v>
      </c>
      <c r="Y795" s="276">
        <v>41389.579861111109</v>
      </c>
      <c r="Z795" s="322">
        <v>20.456199999999999</v>
      </c>
      <c r="AA795" s="322">
        <v>23.43</v>
      </c>
      <c r="AB795" s="322">
        <v>1767.4156799999996</v>
      </c>
      <c r="AD795" s="82">
        <v>138.2486399999998</v>
      </c>
      <c r="AE795" s="82">
        <v>0.92177921608118818</v>
      </c>
    </row>
    <row r="796" spans="1:31" s="82" customFormat="1" x14ac:dyDescent="0.2">
      <c r="A796" s="82" t="s">
        <v>2075</v>
      </c>
      <c r="B796" s="285">
        <f t="shared" si="147"/>
        <v>4</v>
      </c>
      <c r="C796" s="286"/>
      <c r="D796" s="81">
        <v>41389.913194444445</v>
      </c>
      <c r="E796" s="81">
        <v>41400.28125</v>
      </c>
      <c r="F796" s="82" t="s">
        <v>3316</v>
      </c>
      <c r="G796" s="328" t="s">
        <v>3317</v>
      </c>
      <c r="H796" s="82">
        <v>50</v>
      </c>
      <c r="N796" s="88"/>
      <c r="P796" s="319">
        <v>101</v>
      </c>
      <c r="Q796" s="80"/>
      <c r="R796" s="81">
        <v>41389.913194444445</v>
      </c>
      <c r="S796" s="81">
        <v>41400.28125</v>
      </c>
      <c r="T796" s="82">
        <v>13.774100000000001</v>
      </c>
      <c r="U796" s="82">
        <v>2.04</v>
      </c>
      <c r="V796" s="88">
        <v>1190.08224</v>
      </c>
      <c r="W796" s="88"/>
      <c r="X796" s="276">
        <v>41389.579861111109</v>
      </c>
      <c r="Y796" s="276">
        <v>41400.671527777777</v>
      </c>
      <c r="Z796" s="322">
        <v>14.8727</v>
      </c>
      <c r="AA796" s="322">
        <v>2.5</v>
      </c>
      <c r="AB796" s="322">
        <v>1285.00128</v>
      </c>
      <c r="AD796" s="82">
        <v>94.919039999999995</v>
      </c>
      <c r="AE796" s="82">
        <v>0.92613311638102025</v>
      </c>
    </row>
    <row r="797" spans="1:31" s="82" customFormat="1" x14ac:dyDescent="0.2">
      <c r="A797" s="82" t="s">
        <v>2075</v>
      </c>
      <c r="B797" s="285">
        <f t="shared" si="147"/>
        <v>5</v>
      </c>
      <c r="C797" s="286"/>
      <c r="D797" s="81">
        <v>41401.0625</v>
      </c>
      <c r="E797" s="81">
        <v>41402.927083333336</v>
      </c>
      <c r="F797" s="82" t="s">
        <v>3318</v>
      </c>
      <c r="G797" s="328" t="s">
        <v>3319</v>
      </c>
      <c r="H797" s="82">
        <v>50</v>
      </c>
      <c r="N797" s="88"/>
      <c r="P797" s="319">
        <v>130</v>
      </c>
      <c r="Q797" s="80"/>
      <c r="R797" s="81">
        <v>41401.0625</v>
      </c>
      <c r="S797" s="81">
        <v>41402.927083333336</v>
      </c>
      <c r="T797" s="82">
        <v>1.5898000000000001</v>
      </c>
      <c r="U797" s="82">
        <v>1.2841</v>
      </c>
      <c r="V797" s="88">
        <v>137.35872000000003</v>
      </c>
      <c r="W797" s="88"/>
      <c r="X797" s="276">
        <v>41400.671527777777</v>
      </c>
      <c r="Y797" s="276">
        <v>41403.043055555558</v>
      </c>
      <c r="Z797" s="322">
        <v>2.0384000000000002</v>
      </c>
      <c r="AA797" s="322">
        <v>1.2841</v>
      </c>
      <c r="AB797" s="322">
        <v>176.11776</v>
      </c>
      <c r="AD797" s="82">
        <v>38.75903999999997</v>
      </c>
      <c r="AE797" s="82">
        <v>0.77992543171114614</v>
      </c>
    </row>
    <row r="798" spans="1:31" s="82" customFormat="1" x14ac:dyDescent="0.2">
      <c r="A798" s="82" t="s">
        <v>2075</v>
      </c>
      <c r="B798" s="285">
        <f t="shared" si="147"/>
        <v>5</v>
      </c>
      <c r="C798" s="286"/>
      <c r="D798" s="81">
        <v>41403.159722222219</v>
      </c>
      <c r="E798" s="81">
        <v>41405.375</v>
      </c>
      <c r="F798" s="82" t="s">
        <v>3320</v>
      </c>
      <c r="G798" s="328" t="s">
        <v>3321</v>
      </c>
      <c r="H798" s="82">
        <v>50</v>
      </c>
      <c r="N798" s="88"/>
      <c r="P798" s="319">
        <v>117</v>
      </c>
      <c r="Q798" s="80"/>
      <c r="R798" s="81">
        <v>41403.159722222219</v>
      </c>
      <c r="S798" s="81">
        <v>41405.375</v>
      </c>
      <c r="T798" s="82">
        <v>19.498999999999999</v>
      </c>
      <c r="U798" s="82">
        <v>90.970699999999994</v>
      </c>
      <c r="V798" s="88">
        <v>1684.7135999999998</v>
      </c>
      <c r="W798" s="88"/>
      <c r="X798" s="276">
        <v>41403.043055555558</v>
      </c>
      <c r="Y798" s="276">
        <v>41405.493055555555</v>
      </c>
      <c r="Z798" s="322">
        <v>19.793900000000001</v>
      </c>
      <c r="AA798" s="322">
        <v>90.970699999999994</v>
      </c>
      <c r="AB798" s="322">
        <v>1710.1929600000001</v>
      </c>
      <c r="AD798" s="82">
        <v>25.47936000000027</v>
      </c>
      <c r="AE798" s="82">
        <v>0.98510147065510067</v>
      </c>
    </row>
    <row r="799" spans="1:31" s="82" customFormat="1" x14ac:dyDescent="0.2">
      <c r="A799" s="82" t="s">
        <v>2075</v>
      </c>
      <c r="B799" s="285">
        <f t="shared" si="147"/>
        <v>5</v>
      </c>
      <c r="C799" s="286"/>
      <c r="D799" s="81">
        <v>41405.611111111109</v>
      </c>
      <c r="E799" s="81">
        <v>41410.541666666664</v>
      </c>
      <c r="F799" s="82" t="s">
        <v>3322</v>
      </c>
      <c r="G799" s="328" t="s">
        <v>3323</v>
      </c>
      <c r="H799" s="82">
        <v>50</v>
      </c>
      <c r="N799" s="88"/>
      <c r="P799" s="319">
        <v>84.2</v>
      </c>
      <c r="Q799" s="80"/>
      <c r="R799" s="81">
        <v>41405.611111111109</v>
      </c>
      <c r="S799" s="81">
        <v>41410.541666666664</v>
      </c>
      <c r="T799" s="82">
        <v>5.1467999999999998</v>
      </c>
      <c r="U799" s="82">
        <v>1.5994999999999999</v>
      </c>
      <c r="V799" s="88">
        <v>444.68352000000004</v>
      </c>
      <c r="W799" s="88"/>
      <c r="X799" s="276">
        <v>41405.493055555555</v>
      </c>
      <c r="Y799" s="276">
        <v>41410.84375</v>
      </c>
      <c r="Z799" s="322">
        <v>5.5805999999999996</v>
      </c>
      <c r="AA799" s="322">
        <v>1.681</v>
      </c>
      <c r="AB799" s="322">
        <v>482.16383999999994</v>
      </c>
      <c r="AD799" s="82">
        <v>37.480319999999892</v>
      </c>
      <c r="AE799" s="82">
        <v>0.92226642296527273</v>
      </c>
    </row>
    <row r="800" spans="1:31" s="82" customFormat="1" x14ac:dyDescent="0.2">
      <c r="A800" s="82" t="s">
        <v>2075</v>
      </c>
      <c r="B800" s="285">
        <f t="shared" si="147"/>
        <v>5</v>
      </c>
      <c r="C800" s="286"/>
      <c r="D800" s="81">
        <v>41411.145833333336</v>
      </c>
      <c r="E800" s="81">
        <v>41418.284722222219</v>
      </c>
      <c r="F800" s="82" t="s">
        <v>3324</v>
      </c>
      <c r="G800" s="328" t="s">
        <v>3325</v>
      </c>
      <c r="H800" s="82">
        <v>50</v>
      </c>
      <c r="N800" s="88"/>
      <c r="P800" s="319">
        <v>59.9</v>
      </c>
      <c r="Q800" s="80"/>
      <c r="R800" s="81">
        <v>41411.145833333336</v>
      </c>
      <c r="S800" s="81">
        <v>41418.284722222219</v>
      </c>
      <c r="T800" s="82">
        <v>28.459900000000001</v>
      </c>
      <c r="U800" s="82">
        <v>77.418599999999998</v>
      </c>
      <c r="V800" s="88">
        <v>2458.9353599999999</v>
      </c>
      <c r="W800" s="88"/>
      <c r="X800" s="276">
        <v>41410.84375</v>
      </c>
      <c r="Y800" s="276">
        <v>41418.430555555555</v>
      </c>
      <c r="Z800" s="322">
        <v>28.892900000000001</v>
      </c>
      <c r="AA800" s="322">
        <v>77.418599999999998</v>
      </c>
      <c r="AB800" s="322">
        <v>2496.34656</v>
      </c>
      <c r="AD800" s="82">
        <v>37.411200000000008</v>
      </c>
      <c r="AE800" s="82">
        <v>0.9850136192628639</v>
      </c>
    </row>
    <row r="801" spans="1:31" s="82" customFormat="1" x14ac:dyDescent="0.2">
      <c r="A801" s="82" t="s">
        <v>2075</v>
      </c>
      <c r="B801" s="285">
        <f t="shared" si="147"/>
        <v>5</v>
      </c>
      <c r="C801" s="286"/>
      <c r="D801" s="81">
        <v>41418.576388888891</v>
      </c>
      <c r="E801" s="81">
        <v>41421.659722222219</v>
      </c>
      <c r="F801" s="82" t="s">
        <v>3326</v>
      </c>
      <c r="G801" s="328" t="s">
        <v>3327</v>
      </c>
      <c r="H801" s="82">
        <v>50</v>
      </c>
      <c r="N801" s="88"/>
      <c r="P801" s="319">
        <v>81.3</v>
      </c>
      <c r="Q801" s="80"/>
      <c r="R801" s="81">
        <v>41418.576388888891</v>
      </c>
      <c r="S801" s="81">
        <v>41421.659722222219</v>
      </c>
      <c r="T801" s="82">
        <v>2.9889000000000001</v>
      </c>
      <c r="U801" s="82">
        <v>1.3605</v>
      </c>
      <c r="V801" s="88">
        <v>258.24096000000003</v>
      </c>
      <c r="W801" s="88"/>
      <c r="X801" s="276">
        <v>41418.430555555555</v>
      </c>
      <c r="Y801" s="276">
        <v>41421.659722222219</v>
      </c>
      <c r="Z801" s="322">
        <v>3.1888999999999998</v>
      </c>
      <c r="AA801" s="322">
        <v>1.4391</v>
      </c>
      <c r="AB801" s="322">
        <v>275.52096</v>
      </c>
      <c r="AD801" s="82">
        <v>17.279999999999973</v>
      </c>
      <c r="AE801" s="82">
        <v>0.93728244849321096</v>
      </c>
    </row>
    <row r="802" spans="1:31" s="287" customFormat="1" x14ac:dyDescent="0.2">
      <c r="A802" s="287" t="s">
        <v>2075</v>
      </c>
      <c r="D802" s="288">
        <v>41590.534722222219</v>
      </c>
      <c r="E802" s="288">
        <v>41594.885416666664</v>
      </c>
      <c r="F802" s="287" t="s">
        <v>3804</v>
      </c>
      <c r="G802" s="329" t="s">
        <v>3805</v>
      </c>
      <c r="I802" s="287">
        <v>50</v>
      </c>
      <c r="P802" s="317">
        <v>104</v>
      </c>
      <c r="R802" s="21">
        <v>41590.534722222219</v>
      </c>
      <c r="S802" s="21">
        <v>41594.885416666664</v>
      </c>
      <c r="T802" s="250">
        <v>2.3872</v>
      </c>
      <c r="U802" s="250">
        <v>1.2841</v>
      </c>
      <c r="V802" s="250">
        <v>206.25407999999999</v>
      </c>
      <c r="W802" s="250"/>
      <c r="X802" s="21">
        <v>41590.534722222219</v>
      </c>
      <c r="Y802" s="21">
        <v>41594.980555555558</v>
      </c>
      <c r="Z802" s="250">
        <v>2.4769000000000001</v>
      </c>
      <c r="AA802" s="250">
        <v>1.2841</v>
      </c>
      <c r="AB802" s="250">
        <v>214.00416000000001</v>
      </c>
      <c r="AC802" s="317"/>
    </row>
    <row r="803" spans="1:31" s="287" customFormat="1" x14ac:dyDescent="0.2">
      <c r="A803" s="287" t="s">
        <v>2075</v>
      </c>
      <c r="D803" s="288">
        <v>41595.076388888891</v>
      </c>
      <c r="E803" s="288">
        <v>41596.923611111109</v>
      </c>
      <c r="F803" s="287" t="s">
        <v>3806</v>
      </c>
      <c r="G803" s="329" t="s">
        <v>3807</v>
      </c>
      <c r="I803" s="287">
        <v>50</v>
      </c>
      <c r="P803" s="317">
        <v>32.6</v>
      </c>
      <c r="R803" s="21">
        <v>41595.076388888891</v>
      </c>
      <c r="S803" s="21">
        <v>41596.923611111109</v>
      </c>
      <c r="T803" s="250">
        <v>73.444800000000001</v>
      </c>
      <c r="U803" s="250">
        <v>329.96170000000001</v>
      </c>
      <c r="V803" s="250">
        <v>6345.6307200000001</v>
      </c>
      <c r="W803" s="250"/>
      <c r="X803" s="21">
        <v>41594.980555555558</v>
      </c>
      <c r="Y803" s="21">
        <v>41597.789583333331</v>
      </c>
      <c r="Z803" s="250">
        <v>75.201300000000003</v>
      </c>
      <c r="AA803" s="250">
        <v>329.96170000000001</v>
      </c>
      <c r="AB803" s="250">
        <v>6497.3923199999999</v>
      </c>
      <c r="AC803" s="317"/>
    </row>
    <row r="804" spans="1:31" s="287" customFormat="1" x14ac:dyDescent="0.2">
      <c r="A804" s="287" t="s">
        <v>2075</v>
      </c>
      <c r="D804" s="288">
        <v>41598.65625</v>
      </c>
      <c r="E804" s="288">
        <v>41610.618055555555</v>
      </c>
      <c r="F804" s="287" t="s">
        <v>3808</v>
      </c>
      <c r="G804" s="329" t="s">
        <v>3809</v>
      </c>
      <c r="I804" s="287">
        <v>50</v>
      </c>
      <c r="P804" s="317">
        <v>39.799999999999997</v>
      </c>
      <c r="R804" s="21">
        <v>41598.65625</v>
      </c>
      <c r="S804" s="21">
        <v>41610.618055555555</v>
      </c>
      <c r="T804" s="250">
        <v>10.6541</v>
      </c>
      <c r="U804" s="250">
        <v>2.1484000000000001</v>
      </c>
      <c r="V804" s="250">
        <v>920.51423999999997</v>
      </c>
      <c r="W804" s="250"/>
      <c r="X804" s="21">
        <v>41597.789583333331</v>
      </c>
      <c r="Y804" s="21">
        <v>41610.754861111112</v>
      </c>
      <c r="Z804" s="250">
        <v>12.0815</v>
      </c>
      <c r="AA804" s="250">
        <v>2.1484000000000001</v>
      </c>
      <c r="AB804" s="250">
        <v>1043.8416</v>
      </c>
      <c r="AC804" s="317"/>
    </row>
    <row r="805" spans="1:31" s="287" customFormat="1" x14ac:dyDescent="0.2">
      <c r="A805" s="287" t="s">
        <v>2075</v>
      </c>
      <c r="D805" s="288">
        <v>41610.892361111109</v>
      </c>
      <c r="E805" s="288">
        <v>41613.381944444445</v>
      </c>
      <c r="F805" s="287" t="s">
        <v>3810</v>
      </c>
      <c r="G805" s="329" t="s">
        <v>3811</v>
      </c>
      <c r="I805" s="287">
        <v>50</v>
      </c>
      <c r="P805" s="317">
        <v>148</v>
      </c>
      <c r="R805" s="21">
        <v>41610.892361111109</v>
      </c>
      <c r="S805" s="21">
        <v>41613.381944444445</v>
      </c>
      <c r="T805" s="250">
        <v>4.4233000000000002</v>
      </c>
      <c r="U805" s="250">
        <v>2.8</v>
      </c>
      <c r="V805" s="250">
        <v>382.17311999999998</v>
      </c>
      <c r="W805" s="250"/>
      <c r="X805" s="21">
        <v>41610.754861111112</v>
      </c>
      <c r="Y805" s="21">
        <v>41613.515277777777</v>
      </c>
      <c r="Z805" s="250">
        <v>4.5956000000000001</v>
      </c>
      <c r="AA805" s="250">
        <v>2.8</v>
      </c>
      <c r="AB805" s="250">
        <v>397.05984000000001</v>
      </c>
      <c r="AC805" s="317"/>
    </row>
    <row r="806" spans="1:31" s="287" customFormat="1" x14ac:dyDescent="0.2">
      <c r="A806" s="287" t="s">
        <v>2075</v>
      </c>
      <c r="D806" s="288">
        <v>41613.649305555555</v>
      </c>
      <c r="E806" s="288">
        <v>41616.069444444445</v>
      </c>
      <c r="F806" s="287" t="s">
        <v>3812</v>
      </c>
      <c r="G806" s="329" t="s">
        <v>3813</v>
      </c>
      <c r="I806" s="287">
        <v>50</v>
      </c>
      <c r="P806" s="317">
        <v>57.8</v>
      </c>
      <c r="R806" s="21">
        <v>41613.649305555555</v>
      </c>
      <c r="S806" s="21">
        <v>41616.069444444445</v>
      </c>
      <c r="T806" s="250">
        <v>1.9531000000000001</v>
      </c>
      <c r="U806" s="250">
        <v>1.1393</v>
      </c>
      <c r="V806" s="250">
        <v>168.74784</v>
      </c>
      <c r="W806" s="250"/>
      <c r="X806" s="21">
        <v>41613.515277777777</v>
      </c>
      <c r="Y806" s="21">
        <v>41616.275694444441</v>
      </c>
      <c r="Z806" s="250">
        <v>2.2139000000000002</v>
      </c>
      <c r="AA806" s="250">
        <v>1.21</v>
      </c>
      <c r="AB806" s="250">
        <v>191.28096000000002</v>
      </c>
      <c r="AC806" s="317"/>
    </row>
    <row r="807" spans="1:31" s="287" customFormat="1" x14ac:dyDescent="0.2">
      <c r="A807" s="287" t="s">
        <v>2075</v>
      </c>
      <c r="D807" s="288">
        <v>41616.482638888891</v>
      </c>
      <c r="E807" s="288">
        <v>41616.798611111109</v>
      </c>
      <c r="F807" s="287" t="s">
        <v>3814</v>
      </c>
      <c r="G807" s="329" t="s">
        <v>3815</v>
      </c>
      <c r="I807" s="287">
        <v>50</v>
      </c>
      <c r="P807" s="317">
        <v>58.3</v>
      </c>
      <c r="R807" s="21">
        <v>41616.482638888891</v>
      </c>
      <c r="S807" s="21">
        <v>41616.798611111109</v>
      </c>
      <c r="T807" s="250">
        <v>0.20749999999999999</v>
      </c>
      <c r="U807" s="250">
        <v>0.7</v>
      </c>
      <c r="V807" s="250">
        <v>17.928000000000001</v>
      </c>
      <c r="W807" s="250"/>
      <c r="X807" s="21">
        <v>41616.275694444441</v>
      </c>
      <c r="Y807" s="21">
        <v>41616.848611111112</v>
      </c>
      <c r="Z807" s="250">
        <v>0.37819999999999998</v>
      </c>
      <c r="AA807" s="250">
        <v>0.7</v>
      </c>
      <c r="AB807" s="250">
        <v>32.676479999999998</v>
      </c>
      <c r="AC807" s="317"/>
    </row>
    <row r="808" spans="1:31" s="287" customFormat="1" x14ac:dyDescent="0.2">
      <c r="A808" s="287" t="s">
        <v>2075</v>
      </c>
      <c r="D808" s="288">
        <v>41616.899305555555</v>
      </c>
      <c r="E808" s="288">
        <v>41627.513888888891</v>
      </c>
      <c r="F808" s="287" t="s">
        <v>3816</v>
      </c>
      <c r="G808" s="329" t="s">
        <v>3817</v>
      </c>
      <c r="I808" s="287">
        <v>50</v>
      </c>
      <c r="P808" s="317">
        <v>145</v>
      </c>
      <c r="R808" s="21">
        <v>41616.899305555555</v>
      </c>
      <c r="S808" s="21">
        <v>41627.513888888891</v>
      </c>
      <c r="T808" s="250">
        <v>5.85</v>
      </c>
      <c r="U808" s="250">
        <v>0.75660000000000005</v>
      </c>
      <c r="V808" s="250">
        <v>505.43999999999994</v>
      </c>
      <c r="W808" s="250"/>
      <c r="X808" s="21">
        <v>41616.848611111112</v>
      </c>
      <c r="Y808" s="21">
        <v>41627.584722222222</v>
      </c>
      <c r="Z808" s="250">
        <v>5.9184999999999999</v>
      </c>
      <c r="AA808" s="250">
        <v>0.75660000000000005</v>
      </c>
      <c r="AB808" s="250">
        <v>511.35839999999996</v>
      </c>
      <c r="AC808" s="317"/>
    </row>
    <row r="809" spans="1:31" s="287" customFormat="1" x14ac:dyDescent="0.2">
      <c r="A809" s="287" t="s">
        <v>2075</v>
      </c>
      <c r="D809" s="288">
        <v>41627.65625</v>
      </c>
      <c r="E809" s="288">
        <v>41628.173611111109</v>
      </c>
      <c r="F809" s="287" t="s">
        <v>3818</v>
      </c>
      <c r="G809" s="329" t="s">
        <v>3819</v>
      </c>
      <c r="I809" s="287">
        <v>50</v>
      </c>
      <c r="P809" s="317">
        <v>2300</v>
      </c>
      <c r="R809" s="21">
        <v>41627.65625</v>
      </c>
      <c r="S809" s="21">
        <v>41628.173611111109</v>
      </c>
      <c r="T809" s="250">
        <v>0.48330000000000001</v>
      </c>
      <c r="U809" s="250">
        <v>1.5994999999999999</v>
      </c>
      <c r="V809" s="250">
        <v>41.75712</v>
      </c>
      <c r="W809" s="250"/>
      <c r="X809" s="21">
        <v>41627.584722222222</v>
      </c>
      <c r="Y809" s="21">
        <v>41628.201388888891</v>
      </c>
      <c r="Z809" s="250">
        <v>0.5575</v>
      </c>
      <c r="AA809" s="250">
        <v>1.5994999999999999</v>
      </c>
      <c r="AB809" s="250">
        <v>48.167999999999999</v>
      </c>
      <c r="AC809" s="317"/>
    </row>
    <row r="810" spans="1:31" s="287" customFormat="1" x14ac:dyDescent="0.2">
      <c r="A810" s="287" t="s">
        <v>2075</v>
      </c>
      <c r="D810" s="288">
        <v>41628.229166666664</v>
      </c>
      <c r="E810" s="288">
        <v>41636.829861111109</v>
      </c>
      <c r="F810" s="287" t="s">
        <v>3820</v>
      </c>
      <c r="G810" s="329" t="s">
        <v>3821</v>
      </c>
      <c r="I810" s="287">
        <v>50</v>
      </c>
      <c r="P810" s="317">
        <v>2210</v>
      </c>
      <c r="R810" s="21">
        <v>41628.229166666664</v>
      </c>
      <c r="S810" s="21">
        <v>41636.829861111109</v>
      </c>
      <c r="T810" s="250">
        <v>5.9757999999999996</v>
      </c>
      <c r="U810" s="250">
        <v>1.681</v>
      </c>
      <c r="V810" s="250">
        <v>516.30911999999989</v>
      </c>
      <c r="W810" s="250"/>
      <c r="X810" s="21">
        <v>41628.201388888891</v>
      </c>
      <c r="Y810" s="21">
        <v>41636.920138888891</v>
      </c>
      <c r="Z810" s="250">
        <v>6.1616</v>
      </c>
      <c r="AA810" s="250">
        <v>1.681</v>
      </c>
      <c r="AB810" s="250">
        <v>532.36224000000004</v>
      </c>
      <c r="AC810" s="317"/>
    </row>
    <row r="811" spans="1:31" s="287" customFormat="1" x14ac:dyDescent="0.2">
      <c r="A811" s="287" t="s">
        <v>2075</v>
      </c>
      <c r="D811" s="288">
        <v>41637.010416666664</v>
      </c>
      <c r="E811" s="288">
        <v>41637.78125</v>
      </c>
      <c r="F811" s="287" t="s">
        <v>3822</v>
      </c>
      <c r="G811" s="329" t="s">
        <v>3823</v>
      </c>
      <c r="I811" s="287">
        <v>50</v>
      </c>
      <c r="P811" s="317">
        <v>923</v>
      </c>
      <c r="R811" s="21">
        <v>41637.010416666664</v>
      </c>
      <c r="S811" s="21">
        <v>41637.78125</v>
      </c>
      <c r="T811" s="250">
        <v>0.82920000000000005</v>
      </c>
      <c r="U811" s="250">
        <v>1.4391</v>
      </c>
      <c r="V811" s="250">
        <v>71.642880000000005</v>
      </c>
      <c r="W811" s="250"/>
      <c r="X811" s="21">
        <v>41636.920138888891</v>
      </c>
      <c r="Y811" s="21">
        <v>41637.868055555555</v>
      </c>
      <c r="Z811" s="250">
        <v>1.0331999999999999</v>
      </c>
      <c r="AA811" s="250">
        <v>1.52</v>
      </c>
      <c r="AB811" s="250">
        <v>89.268479999999997</v>
      </c>
      <c r="AC811" s="317"/>
    </row>
    <row r="812" spans="1:31" s="287" customFormat="1" x14ac:dyDescent="0.2">
      <c r="A812" s="287" t="s">
        <v>2075</v>
      </c>
      <c r="D812" s="288">
        <v>41637.954861111109</v>
      </c>
      <c r="E812" s="288">
        <v>41642.385416666664</v>
      </c>
      <c r="F812" s="287" t="s">
        <v>3824</v>
      </c>
      <c r="G812" s="329" t="s">
        <v>3825</v>
      </c>
      <c r="I812" s="287">
        <v>50</v>
      </c>
      <c r="P812" s="317">
        <v>527</v>
      </c>
      <c r="R812" s="21">
        <v>41637.954861111109</v>
      </c>
      <c r="S812" s="21">
        <v>41642.385416666664</v>
      </c>
      <c r="T812" s="250">
        <v>2.6594000000000002</v>
      </c>
      <c r="U812" s="250">
        <v>0.75660000000000005</v>
      </c>
      <c r="V812" s="250">
        <v>229.77216000000001</v>
      </c>
      <c r="W812" s="250"/>
      <c r="X812" s="21">
        <v>41637.868055555555</v>
      </c>
      <c r="Y812" s="21">
        <v>41642.53125</v>
      </c>
      <c r="Z812" s="250">
        <v>2.8016000000000001</v>
      </c>
      <c r="AA812" s="250">
        <v>0.8155</v>
      </c>
      <c r="AB812" s="250">
        <v>242.05824000000001</v>
      </c>
      <c r="AC812" s="317"/>
    </row>
    <row r="813" spans="1:31" s="287" customFormat="1" x14ac:dyDescent="0.2">
      <c r="A813" s="287" t="s">
        <v>2075</v>
      </c>
      <c r="D813" s="288">
        <v>41642.677083333336</v>
      </c>
      <c r="E813" s="288">
        <v>41649.347222222219</v>
      </c>
      <c r="F813" s="287" t="s">
        <v>3826</v>
      </c>
      <c r="G813" s="329" t="s">
        <v>3827</v>
      </c>
      <c r="I813" s="287">
        <v>50</v>
      </c>
      <c r="P813" s="317">
        <v>171</v>
      </c>
      <c r="R813" s="21">
        <v>41642.677083333336</v>
      </c>
      <c r="S813" s="21">
        <v>41649.347222222219</v>
      </c>
      <c r="T813" s="250">
        <v>2.9550999999999998</v>
      </c>
      <c r="U813" s="250">
        <v>0.5958</v>
      </c>
      <c r="V813" s="250">
        <v>255.32064</v>
      </c>
      <c r="W813" s="250"/>
      <c r="X813" s="21">
        <v>41642.53125</v>
      </c>
      <c r="Y813" s="21">
        <v>41649.4375</v>
      </c>
      <c r="Z813" s="250">
        <v>3.0648</v>
      </c>
      <c r="AA813" s="250">
        <v>0.5958</v>
      </c>
      <c r="AB813" s="250">
        <v>264.79871999999995</v>
      </c>
      <c r="AC813" s="317"/>
    </row>
    <row r="814" spans="1:31" s="287" customFormat="1" x14ac:dyDescent="0.2">
      <c r="A814" s="287" t="s">
        <v>2075</v>
      </c>
      <c r="D814" s="288">
        <v>41649.527777777781</v>
      </c>
      <c r="E814" s="288">
        <v>41649.774305555555</v>
      </c>
      <c r="F814" s="287" t="s">
        <v>3828</v>
      </c>
      <c r="G814" s="329" t="s">
        <v>3829</v>
      </c>
      <c r="I814" s="287">
        <v>50</v>
      </c>
      <c r="P814" s="317">
        <v>2770</v>
      </c>
      <c r="R814" s="21">
        <v>41649.527777777781</v>
      </c>
      <c r="S814" s="21">
        <v>41649.774305555555</v>
      </c>
      <c r="T814" s="250">
        <v>0.77910000000000001</v>
      </c>
      <c r="U814" s="250">
        <v>15.2441</v>
      </c>
      <c r="V814" s="250">
        <v>67.314240000000012</v>
      </c>
      <c r="W814" s="250"/>
      <c r="X814" s="21">
        <v>41649.4375</v>
      </c>
      <c r="Y814" s="21">
        <v>41649.786111111112</v>
      </c>
      <c r="Z814" s="250">
        <v>0.94989999999999997</v>
      </c>
      <c r="AA814" s="250">
        <v>15.2441</v>
      </c>
      <c r="AB814" s="250">
        <v>82.071359999999999</v>
      </c>
      <c r="AC814" s="317"/>
    </row>
    <row r="815" spans="1:31" s="287" customFormat="1" x14ac:dyDescent="0.2">
      <c r="A815" s="287" t="s">
        <v>2075</v>
      </c>
      <c r="D815" s="288">
        <v>41649.798611111109</v>
      </c>
      <c r="E815" s="288">
        <v>41651.072916666664</v>
      </c>
      <c r="F815" s="287" t="s">
        <v>3830</v>
      </c>
      <c r="G815" s="329" t="s">
        <v>3831</v>
      </c>
      <c r="I815" s="287">
        <v>50</v>
      </c>
      <c r="P815" s="317">
        <v>1090</v>
      </c>
      <c r="R815" s="21">
        <v>41649.798611111109</v>
      </c>
      <c r="S815" s="21">
        <v>41651.072916666664</v>
      </c>
      <c r="T815" s="250">
        <v>10.809100000000001</v>
      </c>
      <c r="U815" s="250">
        <v>16.075800000000001</v>
      </c>
      <c r="V815" s="250">
        <v>933.90624000000014</v>
      </c>
      <c r="W815" s="250"/>
      <c r="X815" s="21">
        <v>41649.786111111112</v>
      </c>
      <c r="Y815" s="21">
        <v>41651.177083333336</v>
      </c>
      <c r="Z815" s="250">
        <v>11.2098</v>
      </c>
      <c r="AA815" s="250">
        <v>16.075800000000001</v>
      </c>
      <c r="AB815" s="250">
        <v>968.52671999999995</v>
      </c>
      <c r="AC815" s="317"/>
    </row>
    <row r="816" spans="1:31" s="287" customFormat="1" x14ac:dyDescent="0.2">
      <c r="A816" s="287" t="s">
        <v>2075</v>
      </c>
      <c r="D816" s="288">
        <v>41651.28125</v>
      </c>
      <c r="E816" s="288">
        <v>41653.208333333336</v>
      </c>
      <c r="F816" s="287" t="s">
        <v>3832</v>
      </c>
      <c r="G816" s="329" t="s">
        <v>3833</v>
      </c>
      <c r="I816" s="287">
        <v>50</v>
      </c>
      <c r="P816" s="317">
        <v>782</v>
      </c>
      <c r="R816" s="21">
        <v>41651.28125</v>
      </c>
      <c r="S816" s="21">
        <v>41653.208333333336</v>
      </c>
      <c r="T816" s="250">
        <v>7.1418999999999997</v>
      </c>
      <c r="U816" s="250">
        <v>12.1759</v>
      </c>
      <c r="V816" s="250">
        <v>617.06015999999988</v>
      </c>
      <c r="W816" s="250"/>
      <c r="X816" s="21">
        <v>41651.177083333336</v>
      </c>
      <c r="Y816" s="21">
        <v>41653.253472222219</v>
      </c>
      <c r="Z816" s="250">
        <v>7.5270000000000001</v>
      </c>
      <c r="AA816" s="250">
        <v>12.1759</v>
      </c>
      <c r="AB816" s="250">
        <v>650.33280000000002</v>
      </c>
      <c r="AC816" s="317"/>
    </row>
    <row r="817" spans="1:29" s="287" customFormat="1" x14ac:dyDescent="0.2">
      <c r="A817" s="287" t="s">
        <v>2075</v>
      </c>
      <c r="D817" s="288">
        <v>41653.298611111109</v>
      </c>
      <c r="E817" s="288">
        <v>41657.447916666664</v>
      </c>
      <c r="F817" s="287" t="s">
        <v>3834</v>
      </c>
      <c r="G817" s="329" t="s">
        <v>3835</v>
      </c>
      <c r="I817" s="287">
        <v>50</v>
      </c>
      <c r="P817" s="317">
        <v>472</v>
      </c>
      <c r="R817" s="21">
        <v>41653.298611111109</v>
      </c>
      <c r="S817" s="21">
        <v>41657.447916666664</v>
      </c>
      <c r="T817" s="250">
        <v>5.2351000000000001</v>
      </c>
      <c r="U817" s="250">
        <v>2.8</v>
      </c>
      <c r="V817" s="250">
        <v>452.31263999999999</v>
      </c>
      <c r="W817" s="250"/>
      <c r="X817" s="21">
        <v>41653.253472222219</v>
      </c>
      <c r="Y817" s="21">
        <v>41657.628472222219</v>
      </c>
      <c r="Z817" s="250">
        <v>5.5006000000000004</v>
      </c>
      <c r="AA817" s="250">
        <v>2.9611000000000001</v>
      </c>
      <c r="AB817" s="250">
        <v>475.25184000000002</v>
      </c>
      <c r="AC817" s="317"/>
    </row>
    <row r="818" spans="1:29" s="287" customFormat="1" x14ac:dyDescent="0.2">
      <c r="A818" s="287" t="s">
        <v>2075</v>
      </c>
      <c r="D818" s="288">
        <v>41657.809027777781</v>
      </c>
      <c r="E818" s="288">
        <v>41663.163194444445</v>
      </c>
      <c r="F818" s="287" t="s">
        <v>3836</v>
      </c>
      <c r="G818" s="329" t="s">
        <v>3837</v>
      </c>
      <c r="I818" s="287">
        <v>50</v>
      </c>
      <c r="P818" s="317">
        <v>216</v>
      </c>
      <c r="R818" s="21">
        <v>41657.809027777781</v>
      </c>
      <c r="S818" s="21">
        <v>41663.163194444445</v>
      </c>
      <c r="T818" s="250">
        <v>3.3650000000000002</v>
      </c>
      <c r="U818" s="250">
        <v>0.8155</v>
      </c>
      <c r="V818" s="250">
        <v>290.73599999999999</v>
      </c>
      <c r="W818" s="250"/>
      <c r="X818" s="21">
        <v>41657.628472222219</v>
      </c>
      <c r="Y818" s="21">
        <v>41663.315972222219</v>
      </c>
      <c r="Z818" s="250">
        <v>3.5710999999999999</v>
      </c>
      <c r="AA818" s="250">
        <v>0.8155</v>
      </c>
      <c r="AB818" s="250">
        <v>308.54303999999996</v>
      </c>
      <c r="AC818" s="317"/>
    </row>
    <row r="819" spans="1:29" s="287" customFormat="1" x14ac:dyDescent="0.2">
      <c r="A819" s="287" t="s">
        <v>2075</v>
      </c>
      <c r="D819" s="288">
        <v>41663.46875</v>
      </c>
      <c r="E819" s="288">
        <v>41667.798611111109</v>
      </c>
      <c r="F819" s="287" t="s">
        <v>3838</v>
      </c>
      <c r="G819" s="329" t="s">
        <v>3839</v>
      </c>
      <c r="I819" s="287">
        <v>50</v>
      </c>
      <c r="P819" s="317">
        <v>397</v>
      </c>
      <c r="R819" s="21">
        <v>41663.46875</v>
      </c>
      <c r="S819" s="21">
        <v>41667.798611111109</v>
      </c>
      <c r="T819" s="250">
        <v>2.1227</v>
      </c>
      <c r="U819" s="250">
        <v>0.5958</v>
      </c>
      <c r="V819" s="250">
        <v>183.40127999999999</v>
      </c>
      <c r="W819" s="250"/>
      <c r="X819" s="21">
        <v>41663.315972222219</v>
      </c>
      <c r="Y819" s="21">
        <v>41667.96875</v>
      </c>
      <c r="Z819" s="250">
        <v>2.2648000000000001</v>
      </c>
      <c r="AA819" s="250">
        <v>0.5958</v>
      </c>
      <c r="AB819" s="250">
        <v>195.67872</v>
      </c>
      <c r="AC819" s="317"/>
    </row>
    <row r="820" spans="1:29" s="287" customFormat="1" x14ac:dyDescent="0.2">
      <c r="A820" s="287" t="s">
        <v>2075</v>
      </c>
      <c r="D820" s="288">
        <v>41668.138888888891</v>
      </c>
      <c r="E820" s="288">
        <v>41676.263888888891</v>
      </c>
      <c r="F820" s="287" t="s">
        <v>3840</v>
      </c>
      <c r="G820" s="329" t="s">
        <v>3841</v>
      </c>
      <c r="I820" s="287">
        <v>50</v>
      </c>
      <c r="P820" s="317">
        <v>361</v>
      </c>
      <c r="R820" s="21">
        <v>41668.138888888891</v>
      </c>
      <c r="S820" s="21">
        <v>41676.263888888891</v>
      </c>
      <c r="T820" s="250">
        <v>3.3532999999999999</v>
      </c>
      <c r="U820" s="250">
        <v>0.45379999999999998</v>
      </c>
      <c r="V820" s="250">
        <v>289.72512</v>
      </c>
      <c r="W820" s="250"/>
      <c r="X820" s="21">
        <v>41667.96875</v>
      </c>
      <c r="Y820" s="21">
        <v>41676.352083333331</v>
      </c>
      <c r="Z820" s="250">
        <v>3.4586999999999999</v>
      </c>
      <c r="AA820" s="250">
        <v>0.45379999999999998</v>
      </c>
      <c r="AB820" s="250">
        <v>298.83168000000001</v>
      </c>
      <c r="AC820" s="317"/>
    </row>
    <row r="821" spans="1:29" s="287" customFormat="1" x14ac:dyDescent="0.2">
      <c r="A821" s="287" t="s">
        <v>2075</v>
      </c>
      <c r="D821" s="288">
        <v>41676.440972222219</v>
      </c>
      <c r="E821" s="288">
        <v>41681.600694444445</v>
      </c>
      <c r="F821" s="287" t="s">
        <v>3842</v>
      </c>
      <c r="G821" s="329" t="s">
        <v>3843</v>
      </c>
      <c r="I821" s="287">
        <v>50</v>
      </c>
      <c r="P821" s="317">
        <v>200</v>
      </c>
      <c r="R821" s="21">
        <v>41676.440972222219</v>
      </c>
      <c r="S821" s="21">
        <v>41681.600694444445</v>
      </c>
      <c r="T821" s="250">
        <v>1.901</v>
      </c>
      <c r="U821" s="250">
        <v>0.41</v>
      </c>
      <c r="V821" s="250">
        <v>164.24639999999999</v>
      </c>
      <c r="W821" s="250"/>
      <c r="X821" s="21">
        <v>41676.352083333331</v>
      </c>
      <c r="Y821" s="21">
        <v>41681.704861111109</v>
      </c>
      <c r="Z821" s="250">
        <v>1.9711000000000001</v>
      </c>
      <c r="AA821" s="250">
        <v>0.41</v>
      </c>
      <c r="AB821" s="250">
        <v>170.30304000000001</v>
      </c>
      <c r="AC821" s="317"/>
    </row>
    <row r="822" spans="1:29" s="287" customFormat="1" x14ac:dyDescent="0.2">
      <c r="A822" s="287" t="s">
        <v>2075</v>
      </c>
      <c r="D822" s="288">
        <v>41681.809027777781</v>
      </c>
      <c r="E822" s="288">
        <v>41686.677083333336</v>
      </c>
      <c r="F822" s="287" t="s">
        <v>3844</v>
      </c>
      <c r="G822" s="329" t="s">
        <v>3845</v>
      </c>
      <c r="I822" s="287">
        <v>50</v>
      </c>
      <c r="P822" s="317">
        <v>179</v>
      </c>
      <c r="R822" s="21">
        <v>41681.809027777781</v>
      </c>
      <c r="S822" s="21">
        <v>41686.677083333336</v>
      </c>
      <c r="T822" s="250">
        <v>1.9178999999999999</v>
      </c>
      <c r="U822" s="250">
        <v>0.54679999999999995</v>
      </c>
      <c r="V822" s="250">
        <v>165.70656</v>
      </c>
      <c r="W822" s="250"/>
      <c r="X822" s="21">
        <v>41681.704861111109</v>
      </c>
      <c r="Y822" s="21">
        <v>41686.796527777777</v>
      </c>
      <c r="Z822" s="250">
        <v>1.9936</v>
      </c>
      <c r="AA822" s="250">
        <v>0.54679999999999995</v>
      </c>
      <c r="AB822" s="250">
        <v>172.24704</v>
      </c>
      <c r="AC822" s="317"/>
    </row>
    <row r="823" spans="1:29" s="287" customFormat="1" x14ac:dyDescent="0.2">
      <c r="A823" s="287" t="s">
        <v>2075</v>
      </c>
      <c r="D823" s="288">
        <v>41686.916666666664</v>
      </c>
      <c r="E823" s="288">
        <v>41688.534722222219</v>
      </c>
      <c r="F823" s="287" t="s">
        <v>3846</v>
      </c>
      <c r="G823" s="329" t="s">
        <v>3847</v>
      </c>
      <c r="I823" s="287">
        <v>50</v>
      </c>
      <c r="P823" s="317">
        <v>157</v>
      </c>
      <c r="R823" s="21">
        <v>41686.916666666664</v>
      </c>
      <c r="S823" s="21">
        <v>41688.534722222219</v>
      </c>
      <c r="T823" s="250">
        <v>0.61229999999999996</v>
      </c>
      <c r="U823" s="250">
        <v>0.7</v>
      </c>
      <c r="V823" s="250">
        <v>52.902719999999995</v>
      </c>
      <c r="W823" s="250"/>
      <c r="X823" s="21">
        <v>41686.796527777777</v>
      </c>
      <c r="Y823" s="21">
        <v>41688.579861111109</v>
      </c>
      <c r="Z823" s="250">
        <v>0.68700000000000006</v>
      </c>
      <c r="AA823" s="250">
        <v>0.87660000000000005</v>
      </c>
      <c r="AB823" s="250">
        <v>59.3568</v>
      </c>
      <c r="AC823" s="317"/>
    </row>
    <row r="824" spans="1:29" s="287" customFormat="1" x14ac:dyDescent="0.2">
      <c r="A824" s="287" t="s">
        <v>2075</v>
      </c>
      <c r="D824" s="288">
        <v>41688.625</v>
      </c>
      <c r="E824" s="288">
        <v>41690.069444444445</v>
      </c>
      <c r="F824" s="287" t="s">
        <v>3848</v>
      </c>
      <c r="G824" s="329" t="s">
        <v>3849</v>
      </c>
      <c r="I824" s="287">
        <v>50</v>
      </c>
      <c r="P824" s="317">
        <v>3560</v>
      </c>
      <c r="R824" s="21">
        <v>41688.625</v>
      </c>
      <c r="S824" s="21">
        <v>41690.069444444445</v>
      </c>
      <c r="T824" s="250">
        <v>1.8405</v>
      </c>
      <c r="U824" s="250">
        <v>2.1484000000000001</v>
      </c>
      <c r="V824" s="250">
        <v>159.01920000000001</v>
      </c>
      <c r="W824" s="250"/>
      <c r="X824" s="21">
        <v>41688.579861111109</v>
      </c>
      <c r="Y824" s="21">
        <v>41690.140277777777</v>
      </c>
      <c r="Z824" s="250">
        <v>2.0055999999999998</v>
      </c>
      <c r="AA824" s="250">
        <v>2.1484000000000001</v>
      </c>
      <c r="AB824" s="250">
        <v>173.28384</v>
      </c>
      <c r="AC824" s="317"/>
    </row>
    <row r="825" spans="1:29" s="287" customFormat="1" x14ac:dyDescent="0.2">
      <c r="A825" s="287" t="s">
        <v>2075</v>
      </c>
      <c r="D825" s="288">
        <v>41690.211805555555</v>
      </c>
      <c r="E825" s="288">
        <v>41690.350694444445</v>
      </c>
      <c r="F825" s="287" t="s">
        <v>3850</v>
      </c>
      <c r="G825" s="329" t="s">
        <v>3851</v>
      </c>
      <c r="I825" s="287">
        <v>50</v>
      </c>
      <c r="P825" s="317">
        <v>1560</v>
      </c>
      <c r="R825" s="21">
        <v>41690.211805555555</v>
      </c>
      <c r="S825" s="21">
        <v>41690.350694444445</v>
      </c>
      <c r="T825" s="250">
        <v>1.0604</v>
      </c>
      <c r="U825" s="250">
        <v>14.439</v>
      </c>
      <c r="V825" s="250">
        <v>91.618560000000002</v>
      </c>
      <c r="W825" s="250"/>
      <c r="X825" s="21">
        <v>41690.140277777777</v>
      </c>
      <c r="Y825" s="21">
        <v>41690.362500000003</v>
      </c>
      <c r="Z825" s="250">
        <v>1.2586999999999999</v>
      </c>
      <c r="AA825" s="250">
        <v>14.439</v>
      </c>
      <c r="AB825" s="250">
        <v>108.75167999999999</v>
      </c>
      <c r="AC825" s="317"/>
    </row>
    <row r="826" spans="1:29" s="287" customFormat="1" x14ac:dyDescent="0.2">
      <c r="A826" s="287" t="s">
        <v>2075</v>
      </c>
      <c r="D826" s="288">
        <v>41690.375</v>
      </c>
      <c r="E826" s="288">
        <v>41690.8125</v>
      </c>
      <c r="F826" s="287" t="s">
        <v>3852</v>
      </c>
      <c r="G826" s="329" t="s">
        <v>3853</v>
      </c>
      <c r="I826" s="287">
        <v>50</v>
      </c>
      <c r="P826" s="317">
        <v>1510</v>
      </c>
      <c r="R826" s="21">
        <v>41690.375</v>
      </c>
      <c r="S826" s="21">
        <v>41690.8125</v>
      </c>
      <c r="T826" s="250">
        <v>7.5697000000000001</v>
      </c>
      <c r="U826" s="250">
        <v>27.155899999999999</v>
      </c>
      <c r="V826" s="250">
        <v>654.02207999999996</v>
      </c>
      <c r="W826" s="250"/>
      <c r="X826" s="21">
        <v>41690.362500000003</v>
      </c>
      <c r="Y826" s="21">
        <v>41690.824305555558</v>
      </c>
      <c r="Z826" s="250">
        <v>7.9348000000000001</v>
      </c>
      <c r="AA826" s="250">
        <v>27.155899999999999</v>
      </c>
      <c r="AB826" s="250">
        <v>685.56671999999992</v>
      </c>
      <c r="AC826" s="317"/>
    </row>
    <row r="827" spans="1:29" s="287" customFormat="1" x14ac:dyDescent="0.2">
      <c r="A827" s="287" t="s">
        <v>2075</v>
      </c>
      <c r="D827" s="288">
        <v>41690.836805555555</v>
      </c>
      <c r="E827" s="288">
        <v>41691.184027777781</v>
      </c>
      <c r="F827" s="287" t="s">
        <v>3854</v>
      </c>
      <c r="G827" s="329" t="s">
        <v>3855</v>
      </c>
      <c r="I827" s="287">
        <v>50</v>
      </c>
      <c r="P827" s="317">
        <v>590</v>
      </c>
      <c r="R827" s="21">
        <v>41690.836805555555</v>
      </c>
      <c r="S827" s="21">
        <v>41691.184027777781</v>
      </c>
      <c r="T827" s="250">
        <v>8.2790999999999997</v>
      </c>
      <c r="U827" s="250">
        <v>27.711400000000001</v>
      </c>
      <c r="V827" s="250">
        <v>715.31424000000004</v>
      </c>
      <c r="W827" s="250"/>
      <c r="X827" s="21">
        <v>41690.824305555558</v>
      </c>
      <c r="Y827" s="21">
        <v>41691.201388888891</v>
      </c>
      <c r="Z827" s="250">
        <v>8.7969000000000008</v>
      </c>
      <c r="AA827" s="250">
        <v>27.711400000000001</v>
      </c>
      <c r="AB827" s="250">
        <v>760.05216000000007</v>
      </c>
      <c r="AC827" s="317"/>
    </row>
    <row r="828" spans="1:29" s="287" customFormat="1" x14ac:dyDescent="0.2">
      <c r="A828" s="287" t="s">
        <v>2075</v>
      </c>
      <c r="D828" s="288">
        <v>41691.21875</v>
      </c>
      <c r="E828" s="288">
        <v>41691.788194444445</v>
      </c>
      <c r="F828" s="287" t="s">
        <v>3856</v>
      </c>
      <c r="G828" s="329" t="s">
        <v>3857</v>
      </c>
      <c r="I828" s="287">
        <v>50</v>
      </c>
      <c r="P828" s="317">
        <v>708</v>
      </c>
      <c r="R828" s="21">
        <v>41691.21875</v>
      </c>
      <c r="S828" s="21">
        <v>41691.788194444445</v>
      </c>
      <c r="T828" s="250">
        <v>5.0021000000000004</v>
      </c>
      <c r="U828" s="250">
        <v>15.656700000000001</v>
      </c>
      <c r="V828" s="250">
        <v>432.18144000000007</v>
      </c>
      <c r="W828" s="250"/>
      <c r="X828" s="21">
        <v>41691.201388888891</v>
      </c>
      <c r="Y828" s="21">
        <v>41691.834722222222</v>
      </c>
      <c r="Z828" s="250">
        <v>5.4854000000000003</v>
      </c>
      <c r="AA828" s="250">
        <v>16.075800000000001</v>
      </c>
      <c r="AB828" s="250">
        <v>473.93856</v>
      </c>
      <c r="AC828" s="317"/>
    </row>
    <row r="829" spans="1:29" s="287" customFormat="1" x14ac:dyDescent="0.2">
      <c r="A829" s="287" t="s">
        <v>2075</v>
      </c>
      <c r="D829" s="288">
        <v>41691.881944444445</v>
      </c>
      <c r="E829" s="288">
        <v>41697.621527777781</v>
      </c>
      <c r="F829" s="287" t="s">
        <v>3858</v>
      </c>
      <c r="G829" s="329" t="s">
        <v>3859</v>
      </c>
      <c r="I829" s="287">
        <v>50</v>
      </c>
      <c r="P829" s="317">
        <v>769</v>
      </c>
      <c r="R829" s="21">
        <v>41691.881944444445</v>
      </c>
      <c r="S829" s="21">
        <v>41697.621527777781</v>
      </c>
      <c r="T829" s="250">
        <v>6.8784000000000001</v>
      </c>
      <c r="U829" s="250">
        <v>5.4192999999999998</v>
      </c>
      <c r="V829" s="250">
        <v>594.29376000000002</v>
      </c>
      <c r="W829" s="250"/>
      <c r="X829" s="21">
        <v>41691.834722222222</v>
      </c>
      <c r="Y829" s="21">
        <v>41697.765277777777</v>
      </c>
      <c r="Z829" s="250">
        <v>7.1963999999999997</v>
      </c>
      <c r="AA829" s="250">
        <v>5.6657000000000002</v>
      </c>
      <c r="AB829" s="250">
        <v>621.76895999999999</v>
      </c>
      <c r="AC829" s="317"/>
    </row>
    <row r="830" spans="1:29" s="287" customFormat="1" x14ac:dyDescent="0.2">
      <c r="A830" s="287" t="s">
        <v>2075</v>
      </c>
      <c r="D830" s="288">
        <v>41697.909722222219</v>
      </c>
      <c r="E830" s="288">
        <v>41705.232638888891</v>
      </c>
      <c r="F830" s="287" t="s">
        <v>3860</v>
      </c>
      <c r="G830" s="329" t="s">
        <v>3861</v>
      </c>
      <c r="I830" s="287">
        <v>50</v>
      </c>
      <c r="P830" s="317">
        <v>995</v>
      </c>
      <c r="R830" s="21">
        <v>41697.909722222219</v>
      </c>
      <c r="S830" s="21">
        <v>41705.232638888891</v>
      </c>
      <c r="T830" s="250">
        <v>3.1076000000000001</v>
      </c>
      <c r="U830" s="250">
        <v>0.5</v>
      </c>
      <c r="V830" s="250">
        <v>268.49664000000001</v>
      </c>
      <c r="W830" s="250"/>
      <c r="X830" s="21">
        <v>41697.765277777777</v>
      </c>
      <c r="Y830" s="21">
        <v>41705.320833333331</v>
      </c>
      <c r="Z830" s="250">
        <v>3.2134999999999998</v>
      </c>
      <c r="AA830" s="250">
        <v>0.5</v>
      </c>
      <c r="AB830" s="250">
        <v>277.64639999999997</v>
      </c>
      <c r="AC830" s="317"/>
    </row>
    <row r="831" spans="1:29" s="287" customFormat="1" x14ac:dyDescent="0.2">
      <c r="A831" s="287" t="s">
        <v>2075</v>
      </c>
      <c r="D831" s="288">
        <v>41705.409722222219</v>
      </c>
      <c r="E831" s="288">
        <v>41705.753472222219</v>
      </c>
      <c r="F831" s="287" t="s">
        <v>3862</v>
      </c>
      <c r="G831" s="329" t="s">
        <v>3863</v>
      </c>
      <c r="I831" s="287">
        <v>50</v>
      </c>
      <c r="P831" s="317">
        <v>2310</v>
      </c>
      <c r="R831" s="21">
        <v>41705.409722222219</v>
      </c>
      <c r="S831" s="21">
        <v>41705.753472222219</v>
      </c>
      <c r="T831" s="250">
        <v>0.77470000000000006</v>
      </c>
      <c r="U831" s="250">
        <v>5.9192999999999998</v>
      </c>
      <c r="V831" s="250">
        <v>66.934080000000009</v>
      </c>
      <c r="W831" s="250"/>
      <c r="X831" s="21">
        <v>41705.320833333331</v>
      </c>
      <c r="Y831" s="21">
        <v>41705.765277777777</v>
      </c>
      <c r="Z831" s="250">
        <v>0.86799999999999999</v>
      </c>
      <c r="AA831" s="250">
        <v>5.9192999999999998</v>
      </c>
      <c r="AB831" s="250">
        <v>74.995199999999997</v>
      </c>
      <c r="AC831" s="317"/>
    </row>
    <row r="832" spans="1:29" s="287" customFormat="1" x14ac:dyDescent="0.2">
      <c r="A832" s="287" t="s">
        <v>2075</v>
      </c>
      <c r="D832" s="288">
        <v>41705.777777777781</v>
      </c>
      <c r="E832" s="288">
        <v>41706.788194444445</v>
      </c>
      <c r="F832" s="287" t="s">
        <v>3864</v>
      </c>
      <c r="G832" s="329" t="s">
        <v>3865</v>
      </c>
      <c r="I832" s="287">
        <v>50</v>
      </c>
      <c r="P832" s="317">
        <v>1610</v>
      </c>
      <c r="R832" s="21">
        <v>41705.777777777781</v>
      </c>
      <c r="S832" s="21">
        <v>41706.788194444445</v>
      </c>
      <c r="T832" s="250">
        <v>2.1698</v>
      </c>
      <c r="U832" s="250">
        <v>5.18</v>
      </c>
      <c r="V832" s="250">
        <v>187.47072</v>
      </c>
      <c r="W832" s="250"/>
      <c r="X832" s="21">
        <v>41705.765277777777</v>
      </c>
      <c r="Y832" s="21">
        <v>41706.961805555555</v>
      </c>
      <c r="Z832" s="250">
        <v>2.5878999999999999</v>
      </c>
      <c r="AA832" s="250">
        <v>5.4192999999999998</v>
      </c>
      <c r="AB832" s="250">
        <v>223.59456</v>
      </c>
      <c r="AC832" s="317"/>
    </row>
    <row r="833" spans="1:29" s="287" customFormat="1" x14ac:dyDescent="0.2">
      <c r="A833" s="287" t="s">
        <v>2075</v>
      </c>
      <c r="D833" s="288">
        <v>41707.135416666664</v>
      </c>
      <c r="E833" s="288">
        <v>41708.59375</v>
      </c>
      <c r="F833" s="287" t="s">
        <v>3866</v>
      </c>
      <c r="G833" s="329" t="s">
        <v>3867</v>
      </c>
      <c r="I833" s="287">
        <v>50</v>
      </c>
      <c r="P833" s="317">
        <v>739</v>
      </c>
      <c r="R833" s="21">
        <v>41707.135416666664</v>
      </c>
      <c r="S833" s="21">
        <v>41708.59375</v>
      </c>
      <c r="T833" s="250">
        <v>8.2596000000000007</v>
      </c>
      <c r="U833" s="250">
        <v>63.743699999999997</v>
      </c>
      <c r="V833" s="250">
        <v>713.62944000000005</v>
      </c>
      <c r="W833" s="250"/>
      <c r="X833" s="21">
        <v>41706.961805555555</v>
      </c>
      <c r="Y833" s="21">
        <v>41708.611111111109</v>
      </c>
      <c r="Z833" s="250">
        <v>9.3775999999999993</v>
      </c>
      <c r="AA833" s="250">
        <v>65.2928</v>
      </c>
      <c r="AB833" s="250">
        <v>810.22463999999991</v>
      </c>
      <c r="AC833" s="317"/>
    </row>
    <row r="834" spans="1:29" s="287" customFormat="1" x14ac:dyDescent="0.2">
      <c r="A834" s="287" t="s">
        <v>2075</v>
      </c>
      <c r="D834" s="288">
        <v>41708.628472222219</v>
      </c>
      <c r="E834" s="288">
        <v>41712.458333333336</v>
      </c>
      <c r="F834" s="287" t="s">
        <v>3868</v>
      </c>
      <c r="G834" s="329" t="s">
        <v>3869</v>
      </c>
      <c r="I834" s="287">
        <v>50</v>
      </c>
      <c r="P834" s="317">
        <v>359</v>
      </c>
      <c r="R834" s="21">
        <v>41708.628472222219</v>
      </c>
      <c r="S834" s="21">
        <v>41712.458333333336</v>
      </c>
      <c r="T834" s="250">
        <v>33.043300000000002</v>
      </c>
      <c r="U834" s="250">
        <v>64.515699999999995</v>
      </c>
      <c r="V834" s="250">
        <v>2854.94112</v>
      </c>
      <c r="W834" s="250"/>
      <c r="X834" s="21">
        <v>41708.611111111109</v>
      </c>
      <c r="Y834" s="21">
        <v>41712.487500000003</v>
      </c>
      <c r="Z834" s="250">
        <v>34.221699999999998</v>
      </c>
      <c r="AA834" s="250">
        <v>65.2928</v>
      </c>
      <c r="AB834" s="250">
        <v>2956.75488</v>
      </c>
      <c r="AC834" s="317"/>
    </row>
    <row r="835" spans="1:29" s="287" customFormat="1" x14ac:dyDescent="0.2">
      <c r="A835" s="287" t="s">
        <v>2075</v>
      </c>
      <c r="D835" s="288">
        <v>41712.517361111109</v>
      </c>
      <c r="E835" s="288">
        <v>41712.638888888891</v>
      </c>
      <c r="F835" s="287" t="s">
        <v>3870</v>
      </c>
      <c r="G835" s="329" t="s">
        <v>3871</v>
      </c>
      <c r="I835" s="287">
        <v>50</v>
      </c>
      <c r="P835" s="317">
        <v>388</v>
      </c>
      <c r="R835" s="21">
        <v>41712.517361111109</v>
      </c>
      <c r="S835" s="21">
        <v>41712.638888888891</v>
      </c>
      <c r="T835" s="250">
        <v>1.5671999999999999</v>
      </c>
      <c r="U835" s="250">
        <v>18.894400000000001</v>
      </c>
      <c r="V835" s="250">
        <v>135.40607999999997</v>
      </c>
      <c r="W835" s="250"/>
      <c r="X835" s="21">
        <v>41712.487500000003</v>
      </c>
      <c r="Y835" s="21">
        <v>41712.666666666664</v>
      </c>
      <c r="Z835" s="250">
        <v>2.1916000000000002</v>
      </c>
      <c r="AA835" s="250">
        <v>19.628</v>
      </c>
      <c r="AB835" s="250">
        <v>189.35424000000003</v>
      </c>
      <c r="AC835" s="317"/>
    </row>
    <row r="836" spans="1:29" s="287" customFormat="1" x14ac:dyDescent="0.2">
      <c r="A836" s="287" t="s">
        <v>2075</v>
      </c>
      <c r="D836" s="288">
        <v>41712.694444444445</v>
      </c>
      <c r="E836" s="288">
        <v>41713.920138888891</v>
      </c>
      <c r="F836" s="287" t="s">
        <v>3872</v>
      </c>
      <c r="G836" s="329" t="s">
        <v>3873</v>
      </c>
      <c r="I836" s="287">
        <v>50</v>
      </c>
      <c r="P836" s="317">
        <v>444</v>
      </c>
      <c r="R836" s="21">
        <v>41712.694444444445</v>
      </c>
      <c r="S836" s="21">
        <v>41713.920138888891</v>
      </c>
      <c r="T836" s="250">
        <v>7.6859999999999999</v>
      </c>
      <c r="U836" s="250">
        <v>20</v>
      </c>
      <c r="V836" s="250">
        <v>664.07040000000006</v>
      </c>
      <c r="W836" s="250"/>
      <c r="X836" s="21">
        <v>41712.666666666664</v>
      </c>
      <c r="Y836" s="21">
        <v>41714.022222222222</v>
      </c>
      <c r="Z836" s="250">
        <v>8.5210000000000008</v>
      </c>
      <c r="AA836" s="250">
        <v>20</v>
      </c>
      <c r="AB836" s="250">
        <v>736.21440000000007</v>
      </c>
      <c r="AC836" s="317"/>
    </row>
    <row r="837" spans="1:29" s="287" customFormat="1" x14ac:dyDescent="0.2">
      <c r="A837" s="287" t="s">
        <v>2075</v>
      </c>
      <c r="D837" s="288">
        <v>41714.125</v>
      </c>
      <c r="E837" s="288">
        <v>41716.479166666664</v>
      </c>
      <c r="F837" s="287" t="s">
        <v>3874</v>
      </c>
      <c r="G837" s="329" t="s">
        <v>3875</v>
      </c>
      <c r="I837" s="287">
        <v>50</v>
      </c>
      <c r="P837" s="317">
        <v>1030</v>
      </c>
      <c r="R837" s="21">
        <v>41714.125</v>
      </c>
      <c r="S837" s="21">
        <v>41716.479166666664</v>
      </c>
      <c r="T837" s="250">
        <v>3.3029000000000002</v>
      </c>
      <c r="U837" s="250">
        <v>2.2599999999999998</v>
      </c>
      <c r="V837" s="250">
        <v>285.37056000000001</v>
      </c>
      <c r="W837" s="250"/>
      <c r="X837" s="21">
        <v>41714.022222222222</v>
      </c>
      <c r="Y837" s="21">
        <v>41716.576388888891</v>
      </c>
      <c r="Z837" s="250">
        <v>3.6621999999999999</v>
      </c>
      <c r="AA837" s="250">
        <v>2.5</v>
      </c>
      <c r="AB837" s="250">
        <v>316.41408000000001</v>
      </c>
      <c r="AC837" s="317"/>
    </row>
    <row r="838" spans="1:29" s="287" customFormat="1" x14ac:dyDescent="0.2">
      <c r="A838" s="287" t="s">
        <v>2075</v>
      </c>
      <c r="D838" s="288">
        <v>41716.673611111109</v>
      </c>
      <c r="E838" s="288">
        <v>41723.170138888891</v>
      </c>
      <c r="F838" s="287" t="s">
        <v>3876</v>
      </c>
      <c r="G838" s="329" t="s">
        <v>3877</v>
      </c>
      <c r="I838" s="287">
        <v>50</v>
      </c>
      <c r="P838" s="317">
        <v>1230</v>
      </c>
      <c r="R838" s="21">
        <v>41716.673611111109</v>
      </c>
      <c r="S838" s="21">
        <v>41723.170138888891</v>
      </c>
      <c r="T838" s="250">
        <v>11.712999999999999</v>
      </c>
      <c r="U838" s="250">
        <v>3.6699000000000002</v>
      </c>
      <c r="V838" s="250">
        <v>1012.0032</v>
      </c>
      <c r="W838" s="250"/>
      <c r="X838" s="21">
        <v>41716.576388888891</v>
      </c>
      <c r="Y838" s="21">
        <v>41723.239583333336</v>
      </c>
      <c r="Z838" s="250">
        <v>11.942</v>
      </c>
      <c r="AA838" s="250">
        <v>3.6699000000000002</v>
      </c>
      <c r="AB838" s="250">
        <v>1031.7888</v>
      </c>
      <c r="AC838" s="317"/>
    </row>
    <row r="839" spans="1:29" s="287" customFormat="1" x14ac:dyDescent="0.2">
      <c r="A839" s="287" t="s">
        <v>2075</v>
      </c>
      <c r="D839" s="288">
        <v>41723.309027777781</v>
      </c>
      <c r="E839" s="288">
        <v>41725.263888888891</v>
      </c>
      <c r="F839" s="287" t="s">
        <v>3878</v>
      </c>
      <c r="G839" s="329" t="s">
        <v>3879</v>
      </c>
      <c r="I839" s="287">
        <v>50</v>
      </c>
      <c r="P839" s="317">
        <v>1330</v>
      </c>
      <c r="R839" s="21">
        <v>41723.309027777781</v>
      </c>
      <c r="S839" s="21">
        <v>41725.263888888891</v>
      </c>
      <c r="T839" s="250">
        <v>1.8082</v>
      </c>
      <c r="U839" s="250">
        <v>1.0707</v>
      </c>
      <c r="V839" s="250">
        <v>156.22848000000002</v>
      </c>
      <c r="W839" s="250"/>
      <c r="X839" s="21">
        <v>41723.239583333336</v>
      </c>
      <c r="Y839" s="21">
        <v>41725.416666666664</v>
      </c>
      <c r="Z839" s="250">
        <v>2.0169999999999999</v>
      </c>
      <c r="AA839" s="250">
        <v>1.0707</v>
      </c>
      <c r="AB839" s="250">
        <v>174.2688</v>
      </c>
      <c r="AC839" s="317"/>
    </row>
    <row r="840" spans="1:29" s="287" customFormat="1" x14ac:dyDescent="0.2">
      <c r="A840" s="287" t="s">
        <v>2075</v>
      </c>
      <c r="D840" s="288">
        <v>41725.569444444445</v>
      </c>
      <c r="E840" s="288">
        <v>41726.041666666664</v>
      </c>
      <c r="F840" s="287" t="s">
        <v>3880</v>
      </c>
      <c r="G840" s="329" t="s">
        <v>3881</v>
      </c>
      <c r="I840" s="287">
        <v>50</v>
      </c>
      <c r="P840" s="317">
        <v>649</v>
      </c>
      <c r="R840" s="21">
        <v>41725.569444444445</v>
      </c>
      <c r="S840" s="21">
        <v>41726.041666666664</v>
      </c>
      <c r="T840" s="250">
        <v>3.0709</v>
      </c>
      <c r="U840" s="250">
        <v>38.714500000000001</v>
      </c>
      <c r="V840" s="250">
        <v>265.32576</v>
      </c>
      <c r="W840" s="250"/>
      <c r="X840" s="21">
        <v>41725.416666666664</v>
      </c>
      <c r="Y840" s="21">
        <v>41726.056944444441</v>
      </c>
      <c r="Z840" s="250">
        <v>3.7378999999999998</v>
      </c>
      <c r="AA840" s="250">
        <v>38.714500000000001</v>
      </c>
      <c r="AB840" s="250">
        <v>322.95456000000001</v>
      </c>
      <c r="AC840" s="317"/>
    </row>
    <row r="841" spans="1:29" s="287" customFormat="1" x14ac:dyDescent="0.2">
      <c r="A841" s="287" t="s">
        <v>2075</v>
      </c>
      <c r="D841" s="288">
        <v>41726.072916666664</v>
      </c>
      <c r="E841" s="288">
        <v>41728.15625</v>
      </c>
      <c r="F841" s="287" t="s">
        <v>3882</v>
      </c>
      <c r="G841" s="329" t="s">
        <v>3883</v>
      </c>
      <c r="I841" s="287">
        <v>50</v>
      </c>
      <c r="P841" s="317">
        <v>390</v>
      </c>
      <c r="R841" s="21">
        <v>41726.072916666664</v>
      </c>
      <c r="S841" s="21">
        <v>41728.15625</v>
      </c>
      <c r="T841" s="250">
        <v>14.3216</v>
      </c>
      <c r="U841" s="250">
        <v>32.17</v>
      </c>
      <c r="V841" s="250">
        <v>1237.38624</v>
      </c>
      <c r="W841" s="250"/>
      <c r="X841" s="21">
        <v>41726.056944444441</v>
      </c>
      <c r="Y841" s="21">
        <v>41728.236111111109</v>
      </c>
      <c r="Z841" s="250">
        <v>14.915699999999999</v>
      </c>
      <c r="AA841" s="250">
        <v>35</v>
      </c>
      <c r="AB841" s="250">
        <v>1288.71648</v>
      </c>
      <c r="AC841" s="317"/>
    </row>
    <row r="842" spans="1:29" s="287" customFormat="1" x14ac:dyDescent="0.2">
      <c r="A842" s="287" t="s">
        <v>2075</v>
      </c>
      <c r="D842" s="288">
        <v>41728.315972222219</v>
      </c>
      <c r="E842" s="288">
        <v>41732.003472222219</v>
      </c>
      <c r="F842" s="287" t="s">
        <v>3884</v>
      </c>
      <c r="G842" s="329" t="s">
        <v>3885</v>
      </c>
      <c r="I842" s="287">
        <v>50</v>
      </c>
      <c r="P842" s="317">
        <v>752</v>
      </c>
      <c r="R842" s="21">
        <v>41728.315972222219</v>
      </c>
      <c r="S842" s="21">
        <v>41732.003472222219</v>
      </c>
      <c r="T842" s="250">
        <v>6.3319999999999999</v>
      </c>
      <c r="U842" s="250">
        <v>2.1484000000000001</v>
      </c>
      <c r="V842" s="250">
        <v>547.08479999999997</v>
      </c>
      <c r="W842" s="250"/>
      <c r="X842" s="21">
        <v>41728.236111111109</v>
      </c>
      <c r="Y842" s="21">
        <v>41732.098611111112</v>
      </c>
      <c r="Z842" s="250">
        <v>6.5983000000000001</v>
      </c>
      <c r="AA842" s="250">
        <v>2.1484000000000001</v>
      </c>
      <c r="AB842" s="250">
        <v>570.09312</v>
      </c>
      <c r="AC842" s="317"/>
    </row>
    <row r="843" spans="1:29" s="287" customFormat="1" x14ac:dyDescent="0.2">
      <c r="A843" s="287" t="s">
        <v>2075</v>
      </c>
      <c r="D843" s="288">
        <v>41732.194444444445</v>
      </c>
      <c r="E843" s="288">
        <v>41735.541666666664</v>
      </c>
      <c r="F843" s="287" t="s">
        <v>3953</v>
      </c>
      <c r="G843" s="329" t="s">
        <v>3886</v>
      </c>
      <c r="I843" s="287">
        <v>50</v>
      </c>
      <c r="P843" s="317">
        <v>643</v>
      </c>
      <c r="R843" s="21">
        <v>41732.194444444445</v>
      </c>
      <c r="S843" s="21">
        <v>41735.541666666664</v>
      </c>
      <c r="T843" s="250">
        <v>5.2220000000000004</v>
      </c>
      <c r="U843" s="250">
        <v>3.3010000000000002</v>
      </c>
      <c r="V843" s="250">
        <v>451.18080000000003</v>
      </c>
      <c r="W843" s="250"/>
      <c r="X843" s="21">
        <v>41732.098611111112</v>
      </c>
      <c r="Y843" s="21">
        <v>41735.75</v>
      </c>
      <c r="Z843" s="250">
        <v>5.6252000000000004</v>
      </c>
      <c r="AA843" s="250">
        <v>3.3010000000000002</v>
      </c>
      <c r="AB843" s="250">
        <v>486.01728000000003</v>
      </c>
      <c r="AC843" s="317"/>
    </row>
    <row r="844" spans="1:29" s="287" customFormat="1" x14ac:dyDescent="0.2">
      <c r="A844" s="287" t="s">
        <v>2075</v>
      </c>
      <c r="D844" s="288">
        <v>41735.958333333336</v>
      </c>
      <c r="E844" s="288">
        <v>41738.350694444445</v>
      </c>
      <c r="F844" s="287" t="s">
        <v>3952</v>
      </c>
      <c r="G844" s="329" t="s">
        <v>3887</v>
      </c>
      <c r="I844" s="287">
        <v>50</v>
      </c>
      <c r="P844" s="317">
        <v>370</v>
      </c>
      <c r="R844" s="21">
        <v>41735.958333333336</v>
      </c>
      <c r="S844" s="21">
        <v>41738.350694444445</v>
      </c>
      <c r="T844" s="250">
        <v>5.5057</v>
      </c>
      <c r="U844" s="250">
        <v>18.532800000000002</v>
      </c>
      <c r="V844" s="250">
        <v>475.69247999999999</v>
      </c>
      <c r="W844" s="250"/>
      <c r="X844" s="21">
        <v>41735.75</v>
      </c>
      <c r="Y844" s="21">
        <v>41738.546527777777</v>
      </c>
      <c r="Z844" s="250">
        <v>6.0884</v>
      </c>
      <c r="AA844" s="250">
        <v>18.532800000000002</v>
      </c>
      <c r="AB844" s="250">
        <v>526.03776000000005</v>
      </c>
      <c r="AC844" s="317"/>
    </row>
    <row r="845" spans="1:29" s="287" customFormat="1" x14ac:dyDescent="0.2">
      <c r="A845" s="287" t="s">
        <v>2075</v>
      </c>
      <c r="D845" s="288">
        <v>41738.743055555555</v>
      </c>
      <c r="E845" s="288">
        <v>41740.951388888891</v>
      </c>
      <c r="F845" s="287" t="s">
        <v>3951</v>
      </c>
      <c r="G845" s="329" t="s">
        <v>3888</v>
      </c>
      <c r="I845" s="287">
        <v>50</v>
      </c>
      <c r="P845" s="317">
        <v>353</v>
      </c>
      <c r="R845" s="21">
        <v>41738.743055555555</v>
      </c>
      <c r="S845" s="21">
        <v>41740.951388888891</v>
      </c>
      <c r="T845" s="250">
        <v>3.0345</v>
      </c>
      <c r="U845" s="250">
        <v>1.5994999999999999</v>
      </c>
      <c r="V845" s="250">
        <v>262.18079999999998</v>
      </c>
      <c r="W845" s="250"/>
      <c r="X845" s="21">
        <v>41738.546527777777</v>
      </c>
      <c r="Y845" s="21">
        <v>41741.192361111112</v>
      </c>
      <c r="Z845" s="250">
        <v>3.6126999999999998</v>
      </c>
      <c r="AA845" s="250">
        <v>1.5994999999999999</v>
      </c>
      <c r="AB845" s="250">
        <v>312.13727999999998</v>
      </c>
      <c r="AC845" s="317"/>
    </row>
    <row r="846" spans="1:29" s="287" customFormat="1" x14ac:dyDescent="0.2">
      <c r="A846" s="287" t="s">
        <v>2075</v>
      </c>
      <c r="D846" s="288">
        <v>41741.434027777781</v>
      </c>
      <c r="E846" s="288">
        <v>41741.579861111109</v>
      </c>
      <c r="F846" s="287" t="s">
        <v>3950</v>
      </c>
      <c r="G846" s="329" t="s">
        <v>3889</v>
      </c>
      <c r="I846" s="287">
        <v>50</v>
      </c>
      <c r="P846" s="317">
        <v>272</v>
      </c>
      <c r="R846" s="21">
        <v>41741.434027777781</v>
      </c>
      <c r="S846" s="21">
        <v>41741.579861111109</v>
      </c>
      <c r="T846" s="250">
        <v>1.6634</v>
      </c>
      <c r="U846" s="250">
        <v>26.606999999999999</v>
      </c>
      <c r="V846" s="250">
        <v>143.71776</v>
      </c>
      <c r="W846" s="250"/>
      <c r="X846" s="21">
        <v>41741.192361111112</v>
      </c>
      <c r="Y846" s="21">
        <v>41741.668055555558</v>
      </c>
      <c r="Z846" s="250">
        <v>2.6080000000000001</v>
      </c>
      <c r="AA846" s="250">
        <v>26.606999999999999</v>
      </c>
      <c r="AB846" s="250">
        <v>225.33120000000002</v>
      </c>
      <c r="AC846" s="317"/>
    </row>
    <row r="847" spans="1:29" s="287" customFormat="1" x14ac:dyDescent="0.2">
      <c r="A847" s="287" t="s">
        <v>2075</v>
      </c>
      <c r="D847" s="288">
        <v>41741.756944444445</v>
      </c>
      <c r="E847" s="288">
        <v>41742.163194444445</v>
      </c>
      <c r="F847" s="287" t="s">
        <v>3949</v>
      </c>
      <c r="G847" s="329" t="s">
        <v>3890</v>
      </c>
      <c r="I847" s="287">
        <v>50</v>
      </c>
      <c r="P847" s="317">
        <v>150</v>
      </c>
      <c r="R847" s="21">
        <v>41741.756944444445</v>
      </c>
      <c r="S847" s="21">
        <v>41742.163194444445</v>
      </c>
      <c r="T847" s="250">
        <v>3.4173</v>
      </c>
      <c r="U847" s="250">
        <v>36.830800000000004</v>
      </c>
      <c r="V847" s="250">
        <v>295.25471999999996</v>
      </c>
      <c r="W847" s="250"/>
      <c r="X847" s="21">
        <v>41741.668055555558</v>
      </c>
      <c r="Y847" s="21">
        <v>41742.197916666664</v>
      </c>
      <c r="Z847" s="250">
        <v>5.15</v>
      </c>
      <c r="AA847" s="250">
        <v>44.127899999999997</v>
      </c>
      <c r="AB847" s="250">
        <v>444.96000000000004</v>
      </c>
      <c r="AC847" s="317"/>
    </row>
    <row r="848" spans="1:29" s="287" customFormat="1" x14ac:dyDescent="0.2">
      <c r="A848" s="287" t="s">
        <v>2075</v>
      </c>
      <c r="D848" s="288">
        <v>41742.232638888891</v>
      </c>
      <c r="E848" s="288">
        <v>41743.423611111109</v>
      </c>
      <c r="F848" s="287" t="s">
        <v>3948</v>
      </c>
      <c r="G848" s="329" t="s">
        <v>3891</v>
      </c>
      <c r="I848" s="287">
        <v>50</v>
      </c>
      <c r="P848" s="317">
        <v>59.3</v>
      </c>
      <c r="R848" s="21">
        <v>41742.232638888891</v>
      </c>
      <c r="S848" s="21">
        <v>41743.423611111109</v>
      </c>
      <c r="T848" s="250">
        <v>50.521000000000001</v>
      </c>
      <c r="U848" s="250">
        <v>128.81059999999999</v>
      </c>
      <c r="V848" s="250">
        <v>4365.0144</v>
      </c>
      <c r="W848" s="250"/>
      <c r="X848" s="21">
        <v>41742.197916666664</v>
      </c>
      <c r="Y848" s="21">
        <v>41743.465277777781</v>
      </c>
      <c r="Z848" s="250">
        <v>52.621699999999997</v>
      </c>
      <c r="AA848" s="250">
        <v>128.81059999999999</v>
      </c>
      <c r="AB848" s="250">
        <v>4546.5148799999997</v>
      </c>
      <c r="AC848" s="317"/>
    </row>
    <row r="849" spans="1:29" s="287" customFormat="1" x14ac:dyDescent="0.2">
      <c r="A849" s="287" t="s">
        <v>2075</v>
      </c>
      <c r="D849" s="288">
        <v>41743.506944444445</v>
      </c>
      <c r="E849" s="288">
        <v>41744.166666666664</v>
      </c>
      <c r="F849" s="287" t="s">
        <v>3947</v>
      </c>
      <c r="G849" s="329" t="s">
        <v>3892</v>
      </c>
      <c r="I849" s="287">
        <v>50</v>
      </c>
      <c r="P849" s="317">
        <v>150</v>
      </c>
      <c r="R849" s="21">
        <v>41743.506944444445</v>
      </c>
      <c r="S849" s="21">
        <v>41744.166666666664</v>
      </c>
      <c r="T849" s="250">
        <v>6.6647999999999996</v>
      </c>
      <c r="U849" s="250">
        <v>19.259499999999999</v>
      </c>
      <c r="V849" s="250">
        <v>575.83871999999997</v>
      </c>
      <c r="W849" s="250"/>
      <c r="X849" s="21">
        <v>41743.465277777781</v>
      </c>
      <c r="Y849" s="21">
        <v>41744.192361111112</v>
      </c>
      <c r="Z849" s="250">
        <v>7.7729999999999997</v>
      </c>
      <c r="AA849" s="250">
        <v>27.155899999999999</v>
      </c>
      <c r="AB849" s="250">
        <v>671.58719999999994</v>
      </c>
      <c r="AC849" s="317"/>
    </row>
    <row r="850" spans="1:29" s="287" customFormat="1" x14ac:dyDescent="0.2">
      <c r="A850" s="287" t="s">
        <v>2075</v>
      </c>
      <c r="D850" s="288">
        <v>41744.21875</v>
      </c>
      <c r="E850" s="288">
        <v>41744.524305555555</v>
      </c>
      <c r="F850" s="287" t="s">
        <v>3944</v>
      </c>
      <c r="G850" s="329" t="s">
        <v>3893</v>
      </c>
      <c r="I850" s="287">
        <v>50</v>
      </c>
      <c r="P850" s="317">
        <v>178</v>
      </c>
      <c r="R850" s="21">
        <v>41744.21875</v>
      </c>
      <c r="S850" s="21">
        <v>41744.524305555555</v>
      </c>
      <c r="T850" s="250">
        <v>1.6138999999999999</v>
      </c>
      <c r="U850" s="250">
        <v>6.18</v>
      </c>
      <c r="V850" s="250">
        <v>139.44095999999999</v>
      </c>
      <c r="W850" s="250"/>
      <c r="X850" s="21">
        <v>41744.192361111112</v>
      </c>
      <c r="Y850" s="21">
        <v>41744.579861111109</v>
      </c>
      <c r="Z850" s="250">
        <v>2.0377000000000001</v>
      </c>
      <c r="AA850" s="250">
        <v>6.18</v>
      </c>
      <c r="AB850" s="250">
        <v>176.05727999999999</v>
      </c>
      <c r="AC850" s="317"/>
    </row>
    <row r="851" spans="1:29" s="287" customFormat="1" x14ac:dyDescent="0.2">
      <c r="A851" s="287" t="s">
        <v>2075</v>
      </c>
      <c r="D851" s="288">
        <v>41744.635416666664</v>
      </c>
      <c r="E851" s="288">
        <v>41753.704861111109</v>
      </c>
      <c r="F851" s="287" t="s">
        <v>3941</v>
      </c>
      <c r="G851" s="329" t="s">
        <v>3894</v>
      </c>
      <c r="I851" s="287">
        <v>50</v>
      </c>
      <c r="P851" s="317">
        <v>152</v>
      </c>
      <c r="R851" s="21">
        <v>41744.635416666664</v>
      </c>
      <c r="S851" s="21">
        <v>41753.704861111109</v>
      </c>
      <c r="T851" s="250">
        <v>17.982600000000001</v>
      </c>
      <c r="U851" s="250">
        <v>4.7160000000000002</v>
      </c>
      <c r="V851" s="250">
        <v>1553.6966400000001</v>
      </c>
      <c r="W851" s="250"/>
      <c r="X851" s="21">
        <v>41744.579861111109</v>
      </c>
      <c r="Y851" s="21">
        <v>41753.795138888891</v>
      </c>
      <c r="Z851" s="250">
        <v>18.382000000000001</v>
      </c>
      <c r="AA851" s="250">
        <v>4.7160000000000002</v>
      </c>
      <c r="AB851" s="250">
        <v>1588.2048</v>
      </c>
      <c r="AC851" s="317"/>
    </row>
    <row r="852" spans="1:29" s="287" customFormat="1" x14ac:dyDescent="0.2">
      <c r="A852" s="287" t="s">
        <v>2075</v>
      </c>
      <c r="D852" s="288">
        <v>41753.885416666664</v>
      </c>
      <c r="E852" s="288">
        <v>41757.322916666664</v>
      </c>
      <c r="F852" s="287" t="s">
        <v>3940</v>
      </c>
      <c r="G852" s="329" t="s">
        <v>3939</v>
      </c>
      <c r="I852" s="287">
        <v>50</v>
      </c>
      <c r="P852" s="317">
        <v>154</v>
      </c>
      <c r="R852" s="21">
        <v>41753.885416666664</v>
      </c>
      <c r="S852" s="21">
        <v>41757.322916666664</v>
      </c>
      <c r="T852" s="250">
        <v>6.6069000000000004</v>
      </c>
      <c r="U852" s="250">
        <v>11.129799999999999</v>
      </c>
      <c r="V852" s="250">
        <v>570.83616000000006</v>
      </c>
      <c r="W852" s="250"/>
      <c r="X852" s="21">
        <v>41753.795138888891</v>
      </c>
      <c r="Y852" s="21">
        <v>41757.352083333331</v>
      </c>
      <c r="Z852" s="250">
        <v>6.7859999999999996</v>
      </c>
      <c r="AA852" s="250">
        <v>11.129799999999999</v>
      </c>
      <c r="AB852" s="250">
        <v>586.31039999999996</v>
      </c>
      <c r="AC852" s="317"/>
    </row>
    <row r="853" spans="1:29" s="287" customFormat="1" x14ac:dyDescent="0.2">
      <c r="A853" s="287" t="s">
        <v>2075</v>
      </c>
      <c r="D853" s="288">
        <v>41757.381944444445</v>
      </c>
      <c r="E853" s="288">
        <v>41757.986111111109</v>
      </c>
      <c r="F853" s="287" t="s">
        <v>3938</v>
      </c>
      <c r="G853" s="329" t="s">
        <v>3937</v>
      </c>
      <c r="I853" s="287">
        <v>50</v>
      </c>
      <c r="P853" s="317">
        <v>52.4</v>
      </c>
      <c r="R853" s="21">
        <v>41757.381944444445</v>
      </c>
      <c r="S853" s="21">
        <v>41757.986111111109</v>
      </c>
      <c r="T853" s="250">
        <v>16.328099999999999</v>
      </c>
      <c r="U853" s="250">
        <v>63.743699999999997</v>
      </c>
      <c r="V853" s="250">
        <v>1410.7478399999998</v>
      </c>
      <c r="W853" s="250"/>
      <c r="X853" s="21">
        <v>41757.352083333331</v>
      </c>
      <c r="Y853" s="21">
        <v>41758.052083333336</v>
      </c>
      <c r="Z853" s="250">
        <v>17.6417</v>
      </c>
      <c r="AA853" s="250">
        <v>63.743699999999997</v>
      </c>
      <c r="AB853" s="250">
        <v>1524.24288</v>
      </c>
      <c r="AC853" s="317"/>
    </row>
    <row r="854" spans="1:29" s="287" customFormat="1" x14ac:dyDescent="0.2">
      <c r="A854" s="287" t="s">
        <v>2075</v>
      </c>
      <c r="D854" s="288">
        <v>41758.118055555555</v>
      </c>
      <c r="E854" s="288">
        <v>41759.003472222219</v>
      </c>
      <c r="F854" s="287" t="s">
        <v>3936</v>
      </c>
      <c r="G854" s="329" t="s">
        <v>3935</v>
      </c>
      <c r="I854" s="287">
        <v>50</v>
      </c>
      <c r="P854" s="317">
        <v>36.6</v>
      </c>
      <c r="R854" s="21">
        <v>41758.118055555555</v>
      </c>
      <c r="S854" s="21">
        <v>41759.003472222219</v>
      </c>
      <c r="T854" s="250">
        <v>24.3523</v>
      </c>
      <c r="U854" s="250">
        <v>76.608099999999993</v>
      </c>
      <c r="V854" s="250">
        <v>2104.0387199999996</v>
      </c>
      <c r="W854" s="250"/>
      <c r="X854" s="21">
        <v>41758.052083333336</v>
      </c>
      <c r="Y854" s="21">
        <v>41759.125</v>
      </c>
      <c r="Z854" s="250">
        <v>26.715199999999999</v>
      </c>
      <c r="AA854" s="250">
        <v>76.608099999999993</v>
      </c>
      <c r="AB854" s="250">
        <v>2308.19328</v>
      </c>
      <c r="AC854" s="317"/>
    </row>
    <row r="855" spans="1:29" s="287" customFormat="1" x14ac:dyDescent="0.2">
      <c r="A855" s="287" t="s">
        <v>2075</v>
      </c>
      <c r="D855" s="288">
        <v>41759.246527777781</v>
      </c>
      <c r="E855" s="288">
        <v>41762.746527777781</v>
      </c>
      <c r="F855" s="287" t="s">
        <v>3934</v>
      </c>
      <c r="G855" s="329" t="s">
        <v>3933</v>
      </c>
      <c r="I855" s="287">
        <v>50</v>
      </c>
      <c r="P855" s="317">
        <v>63</v>
      </c>
      <c r="R855" s="21">
        <v>41759.246527777781</v>
      </c>
      <c r="S855" s="21">
        <v>41762.746527777781</v>
      </c>
      <c r="T855" s="250">
        <v>11.8026</v>
      </c>
      <c r="U855" s="250">
        <v>7.5084999999999997</v>
      </c>
      <c r="V855" s="250">
        <v>1019.74464</v>
      </c>
      <c r="W855" s="250"/>
      <c r="X855" s="21">
        <v>41759.125</v>
      </c>
      <c r="Y855" s="21">
        <v>41762.862500000003</v>
      </c>
      <c r="Z855" s="250">
        <v>13.0265</v>
      </c>
      <c r="AA855" s="250">
        <v>8.9139999999999997</v>
      </c>
      <c r="AB855" s="250">
        <v>1125.4896000000001</v>
      </c>
      <c r="AC855" s="317"/>
    </row>
    <row r="856" spans="1:29" s="287" customFormat="1" x14ac:dyDescent="0.2">
      <c r="A856" s="287" t="s">
        <v>2075</v>
      </c>
      <c r="D856" s="288">
        <v>41762.979166666664</v>
      </c>
      <c r="E856" s="288">
        <v>41767.291666666664</v>
      </c>
      <c r="F856" s="287" t="s">
        <v>3932</v>
      </c>
      <c r="G856" s="329" t="s">
        <v>3931</v>
      </c>
      <c r="I856" s="287">
        <v>50</v>
      </c>
      <c r="P856" s="317">
        <v>76.2</v>
      </c>
      <c r="R856" s="21">
        <v>41762.979166666664</v>
      </c>
      <c r="S856" s="21">
        <v>41767.291666666664</v>
      </c>
      <c r="T856" s="250">
        <v>6.4528999999999996</v>
      </c>
      <c r="U856" s="250">
        <v>1.85</v>
      </c>
      <c r="V856" s="250">
        <v>557.53055999999992</v>
      </c>
      <c r="W856" s="250"/>
      <c r="X856" s="21">
        <v>41762.862500000003</v>
      </c>
      <c r="Y856" s="21">
        <v>41767.445833333331</v>
      </c>
      <c r="Z856" s="250">
        <v>6.8743999999999996</v>
      </c>
      <c r="AA856" s="250">
        <v>1.85</v>
      </c>
      <c r="AB856" s="250">
        <v>593.94815999999992</v>
      </c>
      <c r="AC856" s="317"/>
    </row>
    <row r="857" spans="1:29" s="287" customFormat="1" x14ac:dyDescent="0.2">
      <c r="A857" s="287" t="s">
        <v>2075</v>
      </c>
      <c r="D857" s="288">
        <v>41767.600694444445</v>
      </c>
      <c r="E857" s="288">
        <v>41768.899305555555</v>
      </c>
      <c r="F857" s="287" t="s">
        <v>3930</v>
      </c>
      <c r="G857" s="329" t="s">
        <v>3929</v>
      </c>
      <c r="I857" s="287">
        <v>50</v>
      </c>
      <c r="P857" s="317">
        <v>86.1</v>
      </c>
      <c r="R857" s="21">
        <v>41767.600694444445</v>
      </c>
      <c r="S857" s="21">
        <v>41768.899305555555</v>
      </c>
      <c r="T857" s="250">
        <v>6.1959999999999997</v>
      </c>
      <c r="U857" s="250">
        <v>38.714500000000001</v>
      </c>
      <c r="V857" s="250">
        <v>535.33440000000007</v>
      </c>
      <c r="W857" s="250"/>
      <c r="X857" s="21">
        <v>41767.445833333331</v>
      </c>
      <c r="Y857" s="21">
        <v>41769.063888888886</v>
      </c>
      <c r="Z857" s="250">
        <v>6.7397</v>
      </c>
      <c r="AA857" s="250">
        <v>38.714500000000001</v>
      </c>
      <c r="AB857" s="250">
        <v>582.31007999999997</v>
      </c>
      <c r="AC857" s="317"/>
    </row>
    <row r="858" spans="1:29" s="287" customFormat="1" x14ac:dyDescent="0.2">
      <c r="A858" s="287" t="s">
        <v>2075</v>
      </c>
      <c r="D858" s="288">
        <v>41769.229166666664</v>
      </c>
      <c r="E858" s="288">
        <v>41772.173611111109</v>
      </c>
      <c r="F858" s="287" t="s">
        <v>3928</v>
      </c>
      <c r="G858" s="329" t="s">
        <v>3927</v>
      </c>
      <c r="I858" s="287">
        <v>50</v>
      </c>
      <c r="P858" s="317">
        <v>57.8</v>
      </c>
      <c r="R858" s="21">
        <v>41769.229166666664</v>
      </c>
      <c r="S858" s="21">
        <v>41772.173611111109</v>
      </c>
      <c r="T858" s="250">
        <v>27.657599999999999</v>
      </c>
      <c r="U858" s="250">
        <v>121.76860000000001</v>
      </c>
      <c r="V858" s="250">
        <v>2389.6166399999997</v>
      </c>
      <c r="W858" s="250"/>
      <c r="X858" s="21">
        <v>41769.063888888886</v>
      </c>
      <c r="Y858" s="21">
        <v>41772.267361111109</v>
      </c>
      <c r="Z858" s="250">
        <v>30.126300000000001</v>
      </c>
      <c r="AA858" s="250">
        <v>121.76860000000001</v>
      </c>
      <c r="AB858" s="250">
        <v>2602.9123199999999</v>
      </c>
      <c r="AC858" s="317"/>
    </row>
    <row r="859" spans="1:29" s="287" customFormat="1" x14ac:dyDescent="0.2">
      <c r="A859" s="287" t="s">
        <v>2075</v>
      </c>
      <c r="D859" s="288">
        <v>41772.361111111109</v>
      </c>
      <c r="E859" s="288">
        <v>41774.152777777781</v>
      </c>
      <c r="F859" s="287" t="s">
        <v>3926</v>
      </c>
      <c r="G859" s="329" t="s">
        <v>3925</v>
      </c>
      <c r="I859" s="287">
        <v>50</v>
      </c>
      <c r="P859" s="317">
        <v>24.1</v>
      </c>
      <c r="R859" s="21">
        <v>41772.361111111109</v>
      </c>
      <c r="S859" s="21">
        <v>41774.152777777781</v>
      </c>
      <c r="T859" s="250">
        <v>7.5575999999999999</v>
      </c>
      <c r="U859" s="250">
        <v>20.470300000000002</v>
      </c>
      <c r="V859" s="250">
        <v>652.97663999999997</v>
      </c>
      <c r="W859" s="250"/>
      <c r="X859" s="21">
        <v>41772.267361111109</v>
      </c>
      <c r="Y859" s="21">
        <v>41774.171527777777</v>
      </c>
      <c r="Z859" s="250">
        <v>9.1257000000000001</v>
      </c>
      <c r="AA859" s="250">
        <v>21.920400000000001</v>
      </c>
      <c r="AB859" s="250">
        <v>788.46047999999996</v>
      </c>
      <c r="AC859" s="317"/>
    </row>
    <row r="860" spans="1:29" s="287" customFormat="1" x14ac:dyDescent="0.2">
      <c r="A860" s="287" t="s">
        <v>2075</v>
      </c>
      <c r="D860" s="288">
        <v>41774.190972222219</v>
      </c>
      <c r="E860" s="288">
        <v>41775.770833333336</v>
      </c>
      <c r="F860" s="287" t="s">
        <v>3924</v>
      </c>
      <c r="G860" s="329" t="s">
        <v>3923</v>
      </c>
      <c r="I860" s="287">
        <v>50</v>
      </c>
      <c r="P860" s="317">
        <v>26.2</v>
      </c>
      <c r="R860" s="21">
        <v>41774.190972222219</v>
      </c>
      <c r="S860" s="21">
        <v>41775.770833333336</v>
      </c>
      <c r="T860" s="250">
        <v>9.4701000000000004</v>
      </c>
      <c r="U860" s="250">
        <v>25.5291</v>
      </c>
      <c r="V860" s="250">
        <v>818.21663999999998</v>
      </c>
      <c r="W860" s="250"/>
      <c r="X860" s="21">
        <v>41774.171527777777</v>
      </c>
      <c r="Y860" s="21">
        <v>41775.869444444441</v>
      </c>
      <c r="Z860" s="250">
        <v>10.011699999999999</v>
      </c>
      <c r="AA860" s="250">
        <v>25.5291</v>
      </c>
      <c r="AB860" s="250">
        <v>865.01087999999993</v>
      </c>
      <c r="AC860" s="317"/>
    </row>
    <row r="861" spans="1:29" s="287" customFormat="1" x14ac:dyDescent="0.2">
      <c r="A861" s="287" t="s">
        <v>2075</v>
      </c>
      <c r="D861" s="288">
        <v>41775.96875</v>
      </c>
      <c r="E861" s="288">
        <v>41782.329861111109</v>
      </c>
      <c r="F861" s="287" t="s">
        <v>3922</v>
      </c>
      <c r="G861" s="329" t="s">
        <v>3921</v>
      </c>
      <c r="I861" s="287">
        <v>50</v>
      </c>
      <c r="P861" s="317">
        <v>39.200000000000003</v>
      </c>
      <c r="R861" s="21">
        <v>41775.96875</v>
      </c>
      <c r="S861" s="21">
        <v>41782.329861111109</v>
      </c>
      <c r="T861" s="250">
        <v>9.9896999999999991</v>
      </c>
      <c r="U861" s="250">
        <v>14.439</v>
      </c>
      <c r="V861" s="250">
        <v>863.11007999999993</v>
      </c>
      <c r="W861" s="250"/>
      <c r="X861" s="21">
        <v>41775.869444444441</v>
      </c>
      <c r="Y861" s="21">
        <v>41782.454861111109</v>
      </c>
      <c r="Z861" s="250">
        <v>10.307700000000001</v>
      </c>
      <c r="AA861" s="250">
        <v>14.439</v>
      </c>
      <c r="AB861" s="250">
        <v>890.58528000000001</v>
      </c>
      <c r="AC861" s="317"/>
    </row>
    <row r="862" spans="1:29" s="287" customFormat="1" x14ac:dyDescent="0.2">
      <c r="A862" s="287" t="s">
        <v>2075</v>
      </c>
      <c r="D862" s="288">
        <v>41782.579861111109</v>
      </c>
      <c r="E862" s="288">
        <v>41785.652777777781</v>
      </c>
      <c r="F862" s="287" t="s">
        <v>3920</v>
      </c>
      <c r="G862" s="329" t="s">
        <v>3919</v>
      </c>
      <c r="I862" s="287">
        <v>50</v>
      </c>
      <c r="P862" s="317">
        <v>43.7</v>
      </c>
      <c r="R862" s="21">
        <v>41782.579861111109</v>
      </c>
      <c r="S862" s="21">
        <v>41785.652777777781</v>
      </c>
      <c r="T862" s="250">
        <v>3.0741000000000001</v>
      </c>
      <c r="U862" s="250">
        <v>1.1393</v>
      </c>
      <c r="V862" s="250">
        <v>265.60223999999999</v>
      </c>
      <c r="W862" s="250"/>
      <c r="X862" s="21">
        <v>41782.454861111109</v>
      </c>
      <c r="Y862" s="21">
        <v>41785.652777777781</v>
      </c>
      <c r="Z862" s="250">
        <v>3.2143999999999999</v>
      </c>
      <c r="AA862" s="250">
        <v>1.1393</v>
      </c>
      <c r="AB862" s="250">
        <v>277.72415999999998</v>
      </c>
      <c r="AC862" s="317"/>
    </row>
  </sheetData>
  <sortState ref="A725:T804">
    <sortCondition ref="K725:K804"/>
  </sortState>
  <phoneticPr fontId="8" type="noConversion"/>
  <printOptions gridLines="1" gridLinesSet="0"/>
  <pageMargins left="0.75" right="0.75" top="1" bottom="1" header="0.5" footer="0.5"/>
  <pageSetup fitToWidth="0" fitToHeight="0" orientation="portrait" r:id="rId1"/>
  <headerFooter alignWithMargins="0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16"/>
  <sheetViews>
    <sheetView zoomScale="80" zoomScaleNormal="80" workbookViewId="0">
      <pane ySplit="1" topLeftCell="A65" activePane="bottomLeft" state="frozen"/>
      <selection pane="bottomLeft" activeCell="S115" sqref="S115"/>
    </sheetView>
  </sheetViews>
  <sheetFormatPr defaultRowHeight="12.75" x14ac:dyDescent="0.2"/>
  <cols>
    <col min="1" max="1" width="9.140625" style="45"/>
    <col min="2" max="2" width="4.5703125" style="20" customWidth="1"/>
    <col min="3" max="3" width="16.7109375" customWidth="1"/>
    <col min="4" max="4" width="16.85546875" customWidth="1"/>
    <col min="5" max="5" width="10.7109375" customWidth="1"/>
    <col min="6" max="6" width="14.42578125" style="45" customWidth="1"/>
    <col min="7" max="8" width="15" customWidth="1"/>
    <col min="9" max="9" width="12.5703125" customWidth="1"/>
    <col min="10" max="10" width="12.28515625" customWidth="1"/>
    <col min="11" max="11" width="6.42578125" style="45" customWidth="1"/>
    <col min="12" max="14" width="26.7109375" style="45" customWidth="1"/>
    <col min="15" max="15" width="15" style="47" customWidth="1"/>
    <col min="16" max="17" width="16.28515625" style="47" customWidth="1"/>
    <col min="18" max="27" width="15" style="47" customWidth="1"/>
    <col min="28" max="28" width="15" customWidth="1"/>
    <col min="29" max="30" width="19.85546875" customWidth="1"/>
    <col min="31" max="37" width="15" customWidth="1"/>
    <col min="38" max="38" width="15" style="47" customWidth="1"/>
    <col min="39" max="40" width="18.28515625" style="47" customWidth="1"/>
    <col min="41" max="47" width="15" style="47" customWidth="1"/>
    <col min="48" max="72" width="15" customWidth="1"/>
    <col min="73" max="73" width="12.28515625" customWidth="1"/>
    <col min="74" max="74" width="4" customWidth="1"/>
    <col min="75" max="75" width="10.5703125" customWidth="1"/>
    <col min="76" max="76" width="19.7109375" customWidth="1"/>
    <col min="77" max="77" width="18" customWidth="1"/>
    <col min="78" max="79" width="12.28515625" customWidth="1"/>
    <col min="83" max="83" width="2.28515625" customWidth="1"/>
    <col min="84" max="84" width="6.140625" customWidth="1"/>
    <col min="85" max="85" width="2.28515625" customWidth="1"/>
    <col min="86" max="86" width="6.140625" customWidth="1"/>
    <col min="87" max="87" width="2.28515625" customWidth="1"/>
    <col min="88" max="88" width="6.140625" customWidth="1"/>
    <col min="89" max="89" width="2.28515625" customWidth="1"/>
    <col min="90" max="90" width="6.140625" customWidth="1"/>
    <col min="91" max="91" width="2.28515625" customWidth="1"/>
    <col min="92" max="92" width="6.140625" customWidth="1"/>
    <col min="93" max="93" width="2.28515625" customWidth="1"/>
    <col min="94" max="94" width="6.140625" customWidth="1"/>
    <col min="95" max="95" width="2.28515625" customWidth="1"/>
    <col min="96" max="96" width="6.140625" customWidth="1"/>
    <col min="97" max="97" width="2.28515625" customWidth="1"/>
    <col min="98" max="98" width="6.140625" customWidth="1"/>
    <col min="99" max="99" width="2.28515625" customWidth="1"/>
    <col min="100" max="100" width="6.140625" customWidth="1"/>
    <col min="101" max="101" width="2.28515625" customWidth="1"/>
    <col min="102" max="102" width="6.140625" customWidth="1"/>
    <col min="103" max="103" width="2.28515625" customWidth="1"/>
    <col min="104" max="104" width="6.140625" customWidth="1"/>
    <col min="105" max="105" width="2.28515625" customWidth="1"/>
    <col min="106" max="106" width="6.140625" customWidth="1"/>
    <col min="107" max="107" width="2.28515625" customWidth="1"/>
    <col min="108" max="108" width="6.140625" customWidth="1"/>
    <col min="109" max="109" width="2.28515625" customWidth="1"/>
    <col min="110" max="110" width="6.140625" customWidth="1"/>
    <col min="111" max="111" width="2.28515625" customWidth="1"/>
    <col min="112" max="112" width="6.140625" customWidth="1"/>
    <col min="113" max="113" width="2.28515625" customWidth="1"/>
    <col min="114" max="114" width="6.140625" customWidth="1"/>
    <col min="115" max="115" width="2.28515625" customWidth="1"/>
    <col min="116" max="116" width="6.140625" customWidth="1"/>
    <col min="117" max="117" width="2.28515625" customWidth="1"/>
    <col min="118" max="118" width="6.140625" customWidth="1"/>
    <col min="119" max="119" width="2.28515625" customWidth="1"/>
    <col min="120" max="120" width="6.140625" customWidth="1"/>
    <col min="121" max="121" width="2.28515625" customWidth="1"/>
    <col min="122" max="122" width="6.140625" customWidth="1"/>
    <col min="123" max="123" width="2.28515625" customWidth="1"/>
    <col min="124" max="124" width="6.140625" customWidth="1"/>
    <col min="125" max="125" width="2.28515625" customWidth="1"/>
    <col min="126" max="126" width="6.140625" customWidth="1"/>
    <col min="127" max="127" width="2.28515625" customWidth="1"/>
    <col min="128" max="128" width="6.140625" customWidth="1"/>
    <col min="129" max="129" width="2.28515625" customWidth="1"/>
    <col min="130" max="130" width="6.140625" customWidth="1"/>
    <col min="131" max="131" width="2.28515625" customWidth="1"/>
    <col min="132" max="132" width="6.140625" customWidth="1"/>
    <col min="133" max="133" width="2.28515625" customWidth="1"/>
    <col min="134" max="134" width="6.140625" customWidth="1"/>
    <col min="135" max="135" width="2.28515625" customWidth="1"/>
    <col min="136" max="136" width="6.140625" customWidth="1"/>
    <col min="137" max="137" width="2.28515625" customWidth="1"/>
    <col min="138" max="138" width="6.140625" customWidth="1"/>
    <col min="139" max="139" width="2.28515625" customWidth="1"/>
    <col min="140" max="140" width="6.140625" customWidth="1"/>
    <col min="141" max="141" width="2.28515625" customWidth="1"/>
    <col min="142" max="142" width="6.140625" customWidth="1"/>
    <col min="143" max="143" width="2.28515625" customWidth="1"/>
    <col min="144" max="144" width="6.140625" customWidth="1"/>
    <col min="145" max="145" width="2.28515625" customWidth="1"/>
    <col min="146" max="146" width="6.140625" customWidth="1"/>
    <col min="147" max="147" width="2.28515625" customWidth="1"/>
    <col min="148" max="148" width="6.140625" customWidth="1"/>
    <col min="149" max="149" width="2.28515625" customWidth="1"/>
    <col min="150" max="150" width="6.140625" customWidth="1"/>
    <col min="151" max="151" width="2.28515625" customWidth="1"/>
    <col min="152" max="152" width="6.140625" customWidth="1"/>
    <col min="153" max="153" width="2.28515625" customWidth="1"/>
    <col min="154" max="154" width="6.140625" customWidth="1"/>
    <col min="155" max="155" width="2.28515625" customWidth="1"/>
    <col min="156" max="156" width="6.140625" customWidth="1"/>
    <col min="157" max="157" width="2.28515625" customWidth="1"/>
    <col min="158" max="158" width="6.140625" customWidth="1"/>
    <col min="159" max="159" width="2.28515625" customWidth="1"/>
    <col min="160" max="160" width="6.140625" customWidth="1"/>
    <col min="161" max="161" width="2.28515625" customWidth="1"/>
    <col min="162" max="162" width="6.140625" customWidth="1"/>
  </cols>
  <sheetData>
    <row r="1" spans="1:162" ht="15" x14ac:dyDescent="0.25">
      <c r="A1" s="44" t="s">
        <v>554</v>
      </c>
      <c r="B1" s="37" t="s">
        <v>553</v>
      </c>
      <c r="C1" t="s">
        <v>3033</v>
      </c>
      <c r="D1" t="s">
        <v>3034</v>
      </c>
      <c r="E1" t="s">
        <v>3035</v>
      </c>
      <c r="F1" s="45" t="s">
        <v>3036</v>
      </c>
      <c r="G1" t="s">
        <v>539</v>
      </c>
      <c r="H1" t="s">
        <v>541</v>
      </c>
      <c r="I1" t="s">
        <v>540</v>
      </c>
      <c r="J1" t="s">
        <v>542</v>
      </c>
      <c r="K1" s="44" t="s">
        <v>553</v>
      </c>
      <c r="L1" s="59" t="s">
        <v>3026</v>
      </c>
      <c r="M1" s="59" t="s">
        <v>3027</v>
      </c>
      <c r="N1" s="59" t="s">
        <v>3028</v>
      </c>
      <c r="T1" t="s">
        <v>539</v>
      </c>
      <c r="U1" t="s">
        <v>541</v>
      </c>
      <c r="V1" t="s">
        <v>540</v>
      </c>
      <c r="W1" t="s">
        <v>542</v>
      </c>
      <c r="AG1" t="s">
        <v>539</v>
      </c>
      <c r="AH1" t="s">
        <v>541</v>
      </c>
      <c r="AI1" t="s">
        <v>540</v>
      </c>
      <c r="AJ1" t="s">
        <v>542</v>
      </c>
      <c r="AQ1" t="s">
        <v>539</v>
      </c>
      <c r="AR1" t="s">
        <v>541</v>
      </c>
      <c r="AS1" t="s">
        <v>540</v>
      </c>
      <c r="AT1" t="s">
        <v>542</v>
      </c>
      <c r="CF1" t="s">
        <v>1696</v>
      </c>
      <c r="CH1" t="s">
        <v>1697</v>
      </c>
      <c r="CJ1" t="s">
        <v>1688</v>
      </c>
      <c r="CL1" t="s">
        <v>1689</v>
      </c>
      <c r="CN1" t="s">
        <v>1690</v>
      </c>
      <c r="CP1" t="s">
        <v>1691</v>
      </c>
      <c r="CR1" t="s">
        <v>1692</v>
      </c>
      <c r="CT1" t="s">
        <v>1693</v>
      </c>
      <c r="CV1" t="s">
        <v>1698</v>
      </c>
      <c r="CX1" t="s">
        <v>1699</v>
      </c>
      <c r="CZ1" t="s">
        <v>1700</v>
      </c>
      <c r="DB1" t="s">
        <v>1701</v>
      </c>
      <c r="DD1" t="s">
        <v>1702</v>
      </c>
      <c r="DF1" t="s">
        <v>1703</v>
      </c>
      <c r="DH1" t="s">
        <v>1704</v>
      </c>
      <c r="DJ1" t="s">
        <v>1705</v>
      </c>
      <c r="DL1" t="s">
        <v>1706</v>
      </c>
      <c r="DN1" t="s">
        <v>1707</v>
      </c>
      <c r="DP1" t="s">
        <v>1708</v>
      </c>
      <c r="DR1" t="s">
        <v>1709</v>
      </c>
      <c r="DT1" t="s">
        <v>1710</v>
      </c>
      <c r="DV1" t="s">
        <v>1711</v>
      </c>
      <c r="DX1" t="s">
        <v>1712</v>
      </c>
      <c r="DZ1" t="s">
        <v>1713</v>
      </c>
      <c r="EB1" t="s">
        <v>1714</v>
      </c>
      <c r="ED1" t="s">
        <v>1715</v>
      </c>
      <c r="EF1" t="s">
        <v>1716</v>
      </c>
      <c r="EH1" t="s">
        <v>1717</v>
      </c>
      <c r="EJ1" t="s">
        <v>1718</v>
      </c>
      <c r="EL1" t="s">
        <v>1719</v>
      </c>
      <c r="EN1" t="s">
        <v>1720</v>
      </c>
      <c r="EP1" t="s">
        <v>1721</v>
      </c>
      <c r="ER1" t="s">
        <v>1722</v>
      </c>
      <c r="ET1" t="s">
        <v>1723</v>
      </c>
      <c r="EV1" t="s">
        <v>1724</v>
      </c>
      <c r="EX1" t="s">
        <v>1725</v>
      </c>
      <c r="EZ1" t="s">
        <v>1726</v>
      </c>
      <c r="FB1" t="s">
        <v>1727</v>
      </c>
      <c r="FD1" t="s">
        <v>1728</v>
      </c>
      <c r="FF1" t="s">
        <v>1729</v>
      </c>
    </row>
    <row r="2" spans="1:162" x14ac:dyDescent="0.2">
      <c r="A2" s="45" t="s">
        <v>433</v>
      </c>
      <c r="B2" s="20" t="s">
        <v>2075</v>
      </c>
      <c r="C2" s="4">
        <v>35774.274305555555</v>
      </c>
      <c r="D2" s="4">
        <v>35774.871527777781</v>
      </c>
      <c r="E2" t="s">
        <v>2122</v>
      </c>
      <c r="F2" s="45" t="s">
        <v>2123</v>
      </c>
      <c r="G2" s="7">
        <v>5786548.2974999994</v>
      </c>
      <c r="H2" s="7">
        <v>1273.0406254499999</v>
      </c>
      <c r="I2" s="7">
        <v>21410.228700749994</v>
      </c>
      <c r="J2" s="7">
        <v>22683.269326199996</v>
      </c>
      <c r="K2" s="45" t="s">
        <v>432</v>
      </c>
      <c r="O2" s="48" t="s">
        <v>894</v>
      </c>
      <c r="P2" s="49">
        <v>35774.309027777781</v>
      </c>
      <c r="Q2" s="49">
        <v>35774.864583333336</v>
      </c>
      <c r="R2" s="47" t="s">
        <v>936</v>
      </c>
      <c r="S2" s="47" t="s">
        <v>937</v>
      </c>
      <c r="T2" s="50">
        <v>140423.25914999997</v>
      </c>
      <c r="U2" s="50">
        <v>68.807396983499984</v>
      </c>
      <c r="V2" s="50">
        <v>1193.5977027749996</v>
      </c>
      <c r="W2" s="50">
        <v>1262.4050997584995</v>
      </c>
      <c r="X2" s="51" t="s">
        <v>534</v>
      </c>
      <c r="Y2" s="51"/>
      <c r="Z2" s="51"/>
      <c r="AA2" s="51"/>
      <c r="AB2" s="20" t="s">
        <v>1247</v>
      </c>
      <c r="AC2" s="4">
        <v>35774.375</v>
      </c>
      <c r="AD2" s="4">
        <v>35775.048611111109</v>
      </c>
      <c r="AE2" t="s">
        <v>1297</v>
      </c>
      <c r="AF2" t="s">
        <v>1298</v>
      </c>
      <c r="AG2" s="7">
        <v>31714872</v>
      </c>
      <c r="AH2" s="7">
        <v>1554.028728</v>
      </c>
      <c r="AI2" s="7">
        <v>22517.559120000002</v>
      </c>
      <c r="AJ2" s="7">
        <v>24071.587848000003</v>
      </c>
      <c r="AK2" s="45" t="s">
        <v>520</v>
      </c>
      <c r="AL2" s="48" t="s">
        <v>1782</v>
      </c>
      <c r="AM2" s="49">
        <v>35774.246527777781</v>
      </c>
      <c r="AN2" s="49">
        <v>35774.847222222219</v>
      </c>
      <c r="AO2" s="47" t="s">
        <v>1795</v>
      </c>
      <c r="AP2" s="47" t="s">
        <v>1796</v>
      </c>
      <c r="AQ2" s="50">
        <v>1317299.862</v>
      </c>
      <c r="AR2" s="50">
        <v>23.711397515999998</v>
      </c>
      <c r="AS2" s="50">
        <v>23.711397515999998</v>
      </c>
      <c r="AT2" s="50">
        <v>47.422795031999996</v>
      </c>
      <c r="AU2" s="51" t="s">
        <v>531</v>
      </c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CJ2">
        <v>2.87</v>
      </c>
      <c r="CL2">
        <v>19</v>
      </c>
      <c r="CV2">
        <v>8.02</v>
      </c>
      <c r="DJ2">
        <v>40</v>
      </c>
      <c r="DL2">
        <v>57</v>
      </c>
      <c r="DP2">
        <v>19</v>
      </c>
      <c r="DR2">
        <v>13</v>
      </c>
      <c r="DT2">
        <v>19</v>
      </c>
      <c r="DV2">
        <v>160</v>
      </c>
      <c r="DX2">
        <v>0.122</v>
      </c>
      <c r="ED2">
        <v>190</v>
      </c>
      <c r="EV2">
        <v>0.187</v>
      </c>
    </row>
    <row r="3" spans="1:162" x14ac:dyDescent="0.2">
      <c r="A3" s="45" t="s">
        <v>434</v>
      </c>
      <c r="B3" s="20" t="s">
        <v>2075</v>
      </c>
      <c r="C3" s="4">
        <v>35799.253472222219</v>
      </c>
      <c r="D3" s="4">
        <v>35799.520833333336</v>
      </c>
      <c r="E3" t="s">
        <v>2125</v>
      </c>
      <c r="F3" s="45" t="s">
        <v>2126</v>
      </c>
      <c r="G3" s="7">
        <v>3659669.6940000001</v>
      </c>
      <c r="H3" s="7">
        <v>3513.2829062400001</v>
      </c>
      <c r="I3" s="7">
        <v>13174.810898399999</v>
      </c>
      <c r="J3" s="7">
        <v>16688.093804640001</v>
      </c>
      <c r="K3" s="45" t="s">
        <v>432</v>
      </c>
      <c r="O3" s="48" t="s">
        <v>894</v>
      </c>
      <c r="P3" s="49">
        <v>35799.256944444445</v>
      </c>
      <c r="Q3" s="49">
        <v>35799.5</v>
      </c>
      <c r="R3" s="47" t="s">
        <v>939</v>
      </c>
      <c r="S3" s="47" t="s">
        <v>940</v>
      </c>
      <c r="T3" s="50">
        <v>36443.785949999998</v>
      </c>
      <c r="U3" s="50">
        <v>0.65598814709999997</v>
      </c>
      <c r="V3" s="50">
        <v>20.772957991499997</v>
      </c>
      <c r="W3" s="50">
        <v>21.428946138599997</v>
      </c>
      <c r="X3" s="51" t="s">
        <v>534</v>
      </c>
      <c r="Y3" s="51"/>
      <c r="Z3" s="51"/>
      <c r="AA3" s="51"/>
      <c r="AB3" s="20"/>
      <c r="AC3" s="4"/>
      <c r="AD3" s="4"/>
      <c r="AF3" t="s">
        <v>3004</v>
      </c>
      <c r="AG3" s="7"/>
      <c r="AH3" s="7"/>
      <c r="AI3" s="7"/>
      <c r="AJ3" s="7"/>
      <c r="AK3" s="45"/>
      <c r="AL3" s="48" t="s">
        <v>1782</v>
      </c>
      <c r="AM3" s="49">
        <v>35799.267361111109</v>
      </c>
      <c r="AN3" s="49">
        <v>35799.447916666664</v>
      </c>
      <c r="AO3" s="47" t="s">
        <v>1798</v>
      </c>
      <c r="AP3" s="47" t="s">
        <v>1799</v>
      </c>
      <c r="AQ3" s="50">
        <v>489881.505</v>
      </c>
      <c r="AR3" s="50">
        <v>8.81786709</v>
      </c>
      <c r="AS3" s="50">
        <v>8.81786709</v>
      </c>
      <c r="AT3" s="50">
        <v>17.63573418</v>
      </c>
      <c r="AU3" s="51" t="s">
        <v>531</v>
      </c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CJ3">
        <v>7.43</v>
      </c>
      <c r="CL3">
        <v>100</v>
      </c>
      <c r="CV3">
        <v>7.99</v>
      </c>
      <c r="DJ3">
        <v>93</v>
      </c>
      <c r="DL3">
        <v>51</v>
      </c>
      <c r="DP3">
        <v>19</v>
      </c>
      <c r="DR3">
        <v>14</v>
      </c>
      <c r="DT3">
        <v>11</v>
      </c>
      <c r="DV3">
        <v>160</v>
      </c>
      <c r="DX3">
        <v>0.13700000000000001</v>
      </c>
      <c r="ED3">
        <v>190</v>
      </c>
      <c r="EV3">
        <v>0.129</v>
      </c>
    </row>
    <row r="4" spans="1:162" x14ac:dyDescent="0.2">
      <c r="A4" s="45" t="s">
        <v>435</v>
      </c>
      <c r="B4" s="20" t="s">
        <v>2075</v>
      </c>
      <c r="C4" s="4">
        <v>35803.350694444445</v>
      </c>
      <c r="D4" s="4">
        <v>35803.819444444445</v>
      </c>
      <c r="E4" t="s">
        <v>2127</v>
      </c>
      <c r="F4" s="45" t="s">
        <v>2128</v>
      </c>
      <c r="G4" s="7">
        <v>2235898.4759999998</v>
      </c>
      <c r="H4" s="7">
        <v>313.02578663999998</v>
      </c>
      <c r="I4" s="7">
        <v>2235.8984759999998</v>
      </c>
      <c r="J4" s="7">
        <v>2548.9242626400001</v>
      </c>
      <c r="K4" s="45" t="s">
        <v>432</v>
      </c>
      <c r="O4" s="48" t="s">
        <v>894</v>
      </c>
      <c r="P4" s="49">
        <v>35803.40625</v>
      </c>
      <c r="Q4" s="49"/>
      <c r="R4" s="47" t="s">
        <v>941</v>
      </c>
      <c r="S4" s="47" t="s">
        <v>942</v>
      </c>
      <c r="T4" s="50">
        <v>0</v>
      </c>
      <c r="U4" s="50">
        <v>0</v>
      </c>
      <c r="V4" s="50">
        <v>0</v>
      </c>
      <c r="W4" s="50">
        <v>0</v>
      </c>
      <c r="X4" s="51" t="s">
        <v>534</v>
      </c>
      <c r="Y4" s="51"/>
      <c r="Z4" s="51"/>
      <c r="AA4" s="51"/>
      <c r="AB4" s="20" t="s">
        <v>1247</v>
      </c>
      <c r="AC4" s="4">
        <v>35803.479166666664</v>
      </c>
      <c r="AD4" s="4">
        <v>35804.128472222219</v>
      </c>
      <c r="AE4" t="s">
        <v>1300</v>
      </c>
      <c r="AF4" t="s">
        <v>1301</v>
      </c>
      <c r="AG4" s="7">
        <v>21350904.899999999</v>
      </c>
      <c r="AH4" s="7">
        <v>384.31628819999997</v>
      </c>
      <c r="AI4" s="7">
        <v>2562.1085880000001</v>
      </c>
      <c r="AJ4" s="7">
        <v>2946.4248762000002</v>
      </c>
      <c r="AK4" s="45" t="s">
        <v>520</v>
      </c>
      <c r="AL4" s="48" t="s">
        <v>1782</v>
      </c>
      <c r="AM4" s="49">
        <v>35803.357638888891</v>
      </c>
      <c r="AN4" s="49">
        <v>35803.815972222219</v>
      </c>
      <c r="AO4" s="47" t="s">
        <v>1800</v>
      </c>
      <c r="AP4" s="47" t="s">
        <v>1801</v>
      </c>
      <c r="AQ4" s="50">
        <v>659782.60499999998</v>
      </c>
      <c r="AR4" s="50">
        <v>11.87608689</v>
      </c>
      <c r="AS4" s="50">
        <v>11.87608689</v>
      </c>
      <c r="AT4" s="50">
        <v>23.75217378</v>
      </c>
      <c r="AU4" s="51" t="s">
        <v>531</v>
      </c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CJ4">
        <v>7.02</v>
      </c>
      <c r="CL4">
        <v>24</v>
      </c>
      <c r="CV4">
        <v>7.9</v>
      </c>
      <c r="DJ4">
        <v>14</v>
      </c>
      <c r="DL4">
        <v>100</v>
      </c>
      <c r="DP4">
        <v>8</v>
      </c>
      <c r="DR4">
        <v>30</v>
      </c>
      <c r="DT4">
        <v>4.7</v>
      </c>
      <c r="DV4">
        <v>86</v>
      </c>
      <c r="DX4">
        <v>5.8999999999999997E-2</v>
      </c>
      <c r="ED4">
        <v>370</v>
      </c>
      <c r="EV4">
        <v>6.7000000000000004E-2</v>
      </c>
    </row>
    <row r="5" spans="1:162" x14ac:dyDescent="0.2">
      <c r="A5" s="45" t="s">
        <v>436</v>
      </c>
      <c r="B5" s="20" t="s">
        <v>2075</v>
      </c>
      <c r="C5" s="4">
        <v>35857.256944444445</v>
      </c>
      <c r="D5" s="4">
        <v>35857.413194444445</v>
      </c>
      <c r="E5" t="s">
        <v>2133</v>
      </c>
      <c r="F5" s="45" t="s">
        <v>2134</v>
      </c>
      <c r="G5" s="7">
        <v>832798.55850000004</v>
      </c>
      <c r="H5" s="7">
        <v>99.935827020000005</v>
      </c>
      <c r="I5" s="7">
        <v>582.95899095000004</v>
      </c>
      <c r="J5" s="7">
        <v>682.89481797000008</v>
      </c>
      <c r="K5" s="45" t="s">
        <v>432</v>
      </c>
      <c r="O5" s="48" t="s">
        <v>894</v>
      </c>
      <c r="P5" s="49">
        <v>35857.371527777781</v>
      </c>
      <c r="Q5" s="49">
        <v>35857.427083333336</v>
      </c>
      <c r="R5" s="47" t="s">
        <v>947</v>
      </c>
      <c r="S5" s="47" t="s">
        <v>948</v>
      </c>
      <c r="T5" s="50">
        <v>1953.86265</v>
      </c>
      <c r="U5" s="52">
        <v>0</v>
      </c>
      <c r="V5" s="50">
        <v>76.200643349999993</v>
      </c>
      <c r="W5" s="50">
        <v>76.200643349999993</v>
      </c>
      <c r="X5" s="51" t="s">
        <v>534</v>
      </c>
      <c r="Y5" s="51"/>
      <c r="Z5" s="51"/>
      <c r="AA5" s="51"/>
      <c r="AB5" s="20" t="s">
        <v>1247</v>
      </c>
      <c r="AC5" s="4">
        <v>35857.503472222219</v>
      </c>
      <c r="AD5" s="4">
        <v>35857.642361111109</v>
      </c>
      <c r="AE5" t="s">
        <v>1306</v>
      </c>
      <c r="AF5" t="s">
        <v>1307</v>
      </c>
      <c r="AG5" s="7">
        <v>4247527.5</v>
      </c>
      <c r="AH5" s="7">
        <v>76.455494999999999</v>
      </c>
      <c r="AI5" s="7">
        <v>467.228025</v>
      </c>
      <c r="AJ5" s="7">
        <v>543.68352000000004</v>
      </c>
      <c r="AK5" s="45" t="s">
        <v>520</v>
      </c>
      <c r="AL5" s="48" t="s">
        <v>1782</v>
      </c>
      <c r="AM5" s="49">
        <v>35857.253472222219</v>
      </c>
      <c r="AN5" s="49">
        <v>35857.430555555555</v>
      </c>
      <c r="AO5" s="47" t="s">
        <v>1806</v>
      </c>
      <c r="AP5" s="47" t="s">
        <v>1807</v>
      </c>
      <c r="AQ5" s="50">
        <v>397851.74249999999</v>
      </c>
      <c r="AR5" s="50">
        <v>7.1613313650000006</v>
      </c>
      <c r="AS5" s="50">
        <v>7.1613313650000006</v>
      </c>
      <c r="AT5" s="50">
        <v>14.322662730000001</v>
      </c>
      <c r="AU5" s="51" t="s">
        <v>531</v>
      </c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CJ5">
        <v>4.74</v>
      </c>
      <c r="CL5">
        <v>9.1</v>
      </c>
      <c r="CV5">
        <v>7.88</v>
      </c>
      <c r="DJ5">
        <v>7</v>
      </c>
      <c r="DL5">
        <v>97</v>
      </c>
      <c r="DP5">
        <v>8</v>
      </c>
      <c r="DR5">
        <v>36</v>
      </c>
      <c r="DT5">
        <v>1.9</v>
      </c>
      <c r="DV5">
        <v>57</v>
      </c>
      <c r="DX5">
        <v>6.7000000000000004E-2</v>
      </c>
      <c r="ED5">
        <v>390</v>
      </c>
      <c r="EV5">
        <v>2.5999999999999999E-2</v>
      </c>
    </row>
    <row r="6" spans="1:162" x14ac:dyDescent="0.2">
      <c r="A6" s="45" t="s">
        <v>437</v>
      </c>
      <c r="B6" s="20" t="s">
        <v>2075</v>
      </c>
      <c r="C6" s="4">
        <v>35996.826388888891</v>
      </c>
      <c r="D6" s="4">
        <v>35997.15625</v>
      </c>
      <c r="E6" t="s">
        <v>2142</v>
      </c>
      <c r="F6" s="45" t="s">
        <v>2143</v>
      </c>
      <c r="G6" s="7">
        <v>23211321.945</v>
      </c>
      <c r="H6" s="7">
        <v>417.80379500999999</v>
      </c>
      <c r="I6" s="7">
        <v>417.80379500999999</v>
      </c>
      <c r="J6" s="7">
        <v>835.60759001999998</v>
      </c>
      <c r="K6" s="45" t="s">
        <v>432</v>
      </c>
      <c r="O6" s="48" t="s">
        <v>894</v>
      </c>
      <c r="P6" s="49">
        <v>35996.79583333333</v>
      </c>
      <c r="Q6" s="49">
        <v>35996.836111111108</v>
      </c>
      <c r="R6" s="47" t="s">
        <v>955</v>
      </c>
      <c r="S6" s="47" t="s">
        <v>956</v>
      </c>
      <c r="T6" s="50">
        <v>999301.63650000002</v>
      </c>
      <c r="U6" s="50">
        <v>17.987429457000001</v>
      </c>
      <c r="V6" s="50">
        <v>17.987429457000001</v>
      </c>
      <c r="W6" s="50">
        <v>35.974858914000002</v>
      </c>
      <c r="X6" s="51" t="s">
        <v>534</v>
      </c>
      <c r="Y6" s="51"/>
      <c r="Z6" s="51"/>
      <c r="AA6" s="51"/>
      <c r="AB6" s="20" t="s">
        <v>1247</v>
      </c>
      <c r="AC6" s="4">
        <v>35996.822916666664</v>
      </c>
      <c r="AD6" s="4">
        <v>35997.413194444445</v>
      </c>
      <c r="AE6" t="s">
        <v>1314</v>
      </c>
      <c r="AF6" t="s">
        <v>1315</v>
      </c>
      <c r="AG6" s="7">
        <v>141301081.5</v>
      </c>
      <c r="AH6" s="7">
        <v>2543.4194670000002</v>
      </c>
      <c r="AI6" s="7">
        <v>2543.4194670000002</v>
      </c>
      <c r="AJ6" s="7">
        <v>5086.8389340000003</v>
      </c>
      <c r="AK6" s="45" t="s">
        <v>520</v>
      </c>
      <c r="AL6" s="48" t="s">
        <v>1782</v>
      </c>
      <c r="AM6" s="49">
        <v>35996.836805555555</v>
      </c>
      <c r="AN6" s="49">
        <v>35997.267361111109</v>
      </c>
      <c r="AO6" s="47" t="s">
        <v>1815</v>
      </c>
      <c r="AP6" s="47" t="s">
        <v>1816</v>
      </c>
      <c r="AQ6" s="50">
        <v>6059805.8999999994</v>
      </c>
      <c r="AR6" s="50">
        <v>109.07650619999998</v>
      </c>
      <c r="AS6" s="50">
        <v>109.07650619999998</v>
      </c>
      <c r="AT6" s="50">
        <v>218.15301239999997</v>
      </c>
      <c r="AU6" s="51" t="s">
        <v>531</v>
      </c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CJ6">
        <v>0.56399999999999995</v>
      </c>
      <c r="CL6">
        <v>2.27</v>
      </c>
      <c r="CV6">
        <v>7.9</v>
      </c>
      <c r="DJ6">
        <v>290</v>
      </c>
      <c r="DL6">
        <v>56</v>
      </c>
      <c r="DN6">
        <v>1.3</v>
      </c>
      <c r="DP6">
        <v>42</v>
      </c>
      <c r="DR6">
        <v>19</v>
      </c>
      <c r="DT6">
        <v>51</v>
      </c>
      <c r="DV6">
        <v>430</v>
      </c>
      <c r="DX6">
        <v>0.27300000000000002</v>
      </c>
      <c r="ED6">
        <v>220</v>
      </c>
      <c r="EV6">
        <v>0.82399999999999995</v>
      </c>
    </row>
    <row r="7" spans="1:162" x14ac:dyDescent="0.2">
      <c r="A7" s="45" t="s">
        <v>438</v>
      </c>
      <c r="B7" s="20" t="s">
        <v>2075</v>
      </c>
      <c r="C7" s="4">
        <v>36149.868055555555</v>
      </c>
      <c r="D7" s="4">
        <v>36149.958333333336</v>
      </c>
      <c r="E7" t="s">
        <v>2151</v>
      </c>
      <c r="F7" s="45" t="s">
        <v>2152</v>
      </c>
      <c r="G7" s="7">
        <v>75322.821000000011</v>
      </c>
      <c r="H7" s="7">
        <v>1.3558107780000002</v>
      </c>
      <c r="I7" s="7">
        <v>1.8077477040000003</v>
      </c>
      <c r="J7" s="7">
        <v>3.1635584820000004</v>
      </c>
      <c r="K7" s="45" t="s">
        <v>432</v>
      </c>
      <c r="O7" s="48" t="s">
        <v>894</v>
      </c>
      <c r="P7" s="49">
        <v>36149.9375</v>
      </c>
      <c r="Q7" s="49"/>
      <c r="R7" s="47" t="s">
        <v>963</v>
      </c>
      <c r="S7" s="47" t="s">
        <v>964</v>
      </c>
      <c r="T7" s="50">
        <v>0</v>
      </c>
      <c r="U7" s="50">
        <v>0</v>
      </c>
      <c r="V7" s="50">
        <v>0</v>
      </c>
      <c r="W7" s="50">
        <v>0</v>
      </c>
      <c r="X7" s="51" t="s">
        <v>534</v>
      </c>
      <c r="Y7" s="51"/>
      <c r="Z7" s="51"/>
      <c r="AA7" s="51"/>
      <c r="AB7" s="20" t="s">
        <v>1247</v>
      </c>
      <c r="AC7" s="4">
        <v>36149.885416666664</v>
      </c>
      <c r="AD7" s="4">
        <v>36150.340277777781</v>
      </c>
      <c r="AE7" t="s">
        <v>1323</v>
      </c>
      <c r="AF7" t="s">
        <v>1324</v>
      </c>
      <c r="AG7" s="7">
        <v>4044778.8540000003</v>
      </c>
      <c r="AH7" s="7">
        <v>72.806019372000009</v>
      </c>
      <c r="AI7" s="7">
        <v>72.806019372000009</v>
      </c>
      <c r="AJ7" s="7">
        <v>145.61203874400002</v>
      </c>
      <c r="AK7" s="45" t="s">
        <v>520</v>
      </c>
      <c r="AL7" s="48" t="s">
        <v>1782</v>
      </c>
      <c r="AM7" s="49">
        <v>36149.746527777781</v>
      </c>
      <c r="AN7" s="49">
        <v>36149.958333333336</v>
      </c>
      <c r="AO7" s="47" t="s">
        <v>1824</v>
      </c>
      <c r="AP7" s="47" t="s">
        <v>1825</v>
      </c>
      <c r="AQ7" s="50">
        <v>44032.70175</v>
      </c>
      <c r="AR7" s="50">
        <v>0.79258863150000003</v>
      </c>
      <c r="AS7" s="50">
        <v>0.79258863150000003</v>
      </c>
      <c r="AT7" s="50">
        <v>1.5851772630000001</v>
      </c>
      <c r="AU7" s="51" t="s">
        <v>531</v>
      </c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CJ7">
        <v>0.67800000000000005</v>
      </c>
      <c r="CL7">
        <v>2.21</v>
      </c>
      <c r="CV7">
        <v>8.34</v>
      </c>
      <c r="DI7" t="s">
        <v>1784</v>
      </c>
      <c r="DJ7">
        <v>5</v>
      </c>
      <c r="DL7">
        <v>120</v>
      </c>
      <c r="DN7">
        <v>0.27</v>
      </c>
      <c r="DP7">
        <v>4</v>
      </c>
      <c r="DR7">
        <v>52</v>
      </c>
      <c r="DT7">
        <v>0.9</v>
      </c>
      <c r="DV7">
        <v>39</v>
      </c>
      <c r="DX7">
        <v>2.9000000000000001E-2</v>
      </c>
      <c r="ED7">
        <v>520</v>
      </c>
    </row>
    <row r="8" spans="1:162" x14ac:dyDescent="0.2">
      <c r="A8" s="45" t="s">
        <v>439</v>
      </c>
      <c r="B8" s="20" t="s">
        <v>2075</v>
      </c>
      <c r="C8" s="4">
        <v>36158.251388888886</v>
      </c>
      <c r="D8" s="4">
        <v>36158.492361111108</v>
      </c>
      <c r="E8" t="s">
        <v>2154</v>
      </c>
      <c r="F8" s="45" t="s">
        <v>2155</v>
      </c>
      <c r="G8" s="7">
        <v>158008.02300000002</v>
      </c>
      <c r="H8" s="7">
        <v>2.8441444140000005</v>
      </c>
      <c r="I8" s="7">
        <v>2.8441444140000005</v>
      </c>
      <c r="J8" s="7">
        <v>5.688288828000001</v>
      </c>
      <c r="K8" s="45" t="s">
        <v>432</v>
      </c>
      <c r="O8" s="48" t="s">
        <v>894</v>
      </c>
      <c r="P8" s="49">
        <v>36158.256944444445</v>
      </c>
      <c r="Q8" s="49">
        <v>36158.513194444444</v>
      </c>
      <c r="R8" s="47" t="s">
        <v>965</v>
      </c>
      <c r="S8" s="47" t="s">
        <v>966</v>
      </c>
      <c r="T8" s="50">
        <v>283.16849999999999</v>
      </c>
      <c r="U8" s="50">
        <v>0.26051501999999999</v>
      </c>
      <c r="V8" s="50">
        <v>0.45306959999999996</v>
      </c>
      <c r="W8" s="50">
        <v>0.71358462</v>
      </c>
      <c r="X8" s="51" t="s">
        <v>534</v>
      </c>
      <c r="Y8" s="51"/>
      <c r="Z8" s="51"/>
      <c r="AA8" s="51"/>
      <c r="AB8" s="20" t="s">
        <v>1247</v>
      </c>
      <c r="AC8" s="4">
        <v>36158.555555555555</v>
      </c>
      <c r="AD8" s="4">
        <v>36159.392361111109</v>
      </c>
      <c r="AE8" t="s">
        <v>1326</v>
      </c>
      <c r="AF8" t="s">
        <v>1327</v>
      </c>
      <c r="AG8" s="7">
        <v>5302613.3309999993</v>
      </c>
      <c r="AH8" s="7">
        <v>95.447039957999991</v>
      </c>
      <c r="AI8" s="7">
        <v>95.447039957999991</v>
      </c>
      <c r="AJ8" s="7">
        <v>190.89407991599998</v>
      </c>
      <c r="AK8" s="45" t="s">
        <v>520</v>
      </c>
      <c r="AL8" s="48" t="s">
        <v>1782</v>
      </c>
      <c r="AM8" s="49">
        <v>36158.302083333336</v>
      </c>
      <c r="AN8" s="49">
        <v>36158.45208333333</v>
      </c>
      <c r="AO8" s="47" t="s">
        <v>1826</v>
      </c>
      <c r="AP8" s="47" t="s">
        <v>1827</v>
      </c>
      <c r="AQ8" s="50">
        <v>5861.5879500000001</v>
      </c>
      <c r="AR8" s="50">
        <v>0.1055085831</v>
      </c>
      <c r="AS8" s="50">
        <v>0.1055085831</v>
      </c>
      <c r="AT8" s="50">
        <v>0.21101716619999999</v>
      </c>
      <c r="AU8" s="51" t="s">
        <v>531</v>
      </c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CJ8">
        <v>0.72599999999999998</v>
      </c>
      <c r="CL8">
        <v>1.78</v>
      </c>
      <c r="CV8">
        <v>8.02</v>
      </c>
      <c r="DI8" t="s">
        <v>1784</v>
      </c>
      <c r="DJ8">
        <v>5</v>
      </c>
      <c r="DL8">
        <v>150</v>
      </c>
      <c r="DN8">
        <v>0.14000000000000001</v>
      </c>
      <c r="DP8">
        <v>1</v>
      </c>
      <c r="DR8">
        <v>62</v>
      </c>
      <c r="DS8" t="s">
        <v>1784</v>
      </c>
      <c r="DT8">
        <v>0.8</v>
      </c>
      <c r="DU8" t="s">
        <v>1784</v>
      </c>
      <c r="DV8">
        <v>19</v>
      </c>
      <c r="DX8">
        <v>0.10199999999999999</v>
      </c>
      <c r="ED8">
        <v>620</v>
      </c>
    </row>
    <row r="9" spans="1:162" x14ac:dyDescent="0.2">
      <c r="A9" s="45" t="s">
        <v>440</v>
      </c>
      <c r="B9" s="20" t="s">
        <v>2075</v>
      </c>
      <c r="C9" s="4">
        <v>36171.284722222219</v>
      </c>
      <c r="D9" s="4">
        <v>36171.954861111109</v>
      </c>
      <c r="E9" t="s">
        <v>2156</v>
      </c>
      <c r="F9" s="45" t="s">
        <v>2157</v>
      </c>
      <c r="G9" s="7">
        <v>279204.141</v>
      </c>
      <c r="H9" s="7">
        <v>5.0256745379999996</v>
      </c>
      <c r="I9" s="7">
        <v>9.492940793999999</v>
      </c>
      <c r="J9" s="7">
        <v>14.518615332</v>
      </c>
      <c r="K9" s="45" t="s">
        <v>432</v>
      </c>
      <c r="O9" s="48" t="s">
        <v>894</v>
      </c>
      <c r="P9" s="49">
        <v>36171.297222222223</v>
      </c>
      <c r="Q9" s="49">
        <v>36171.951388888891</v>
      </c>
      <c r="R9" s="47" t="s">
        <v>967</v>
      </c>
      <c r="S9" s="47" t="s">
        <v>968</v>
      </c>
      <c r="T9" s="50">
        <v>283.16849999999999</v>
      </c>
      <c r="U9" s="50">
        <v>5.0970329999999991E-3</v>
      </c>
      <c r="V9" s="50">
        <v>5.0970329999999991E-3</v>
      </c>
      <c r="W9" s="50">
        <v>1.0194065999999998E-2</v>
      </c>
      <c r="X9" s="51" t="s">
        <v>534</v>
      </c>
      <c r="Y9" s="51"/>
      <c r="Z9" s="51"/>
      <c r="AA9" s="51"/>
      <c r="AB9" s="20"/>
      <c r="AC9" s="4"/>
      <c r="AD9" s="4"/>
      <c r="AF9" t="s">
        <v>3005</v>
      </c>
      <c r="AG9" s="7"/>
      <c r="AH9" s="7"/>
      <c r="AI9" s="7"/>
      <c r="AJ9" s="7"/>
      <c r="AK9" s="45"/>
      <c r="AL9" s="48" t="s">
        <v>1782</v>
      </c>
      <c r="AM9" s="49">
        <v>36171.291666666664</v>
      </c>
      <c r="AN9" s="49">
        <v>36171.895833333336</v>
      </c>
      <c r="AO9" s="47" t="s">
        <v>1828</v>
      </c>
      <c r="AP9" s="47" t="s">
        <v>1829</v>
      </c>
      <c r="AQ9" s="50">
        <v>17867.932349999999</v>
      </c>
      <c r="AR9" s="50">
        <v>0.32162278229999997</v>
      </c>
      <c r="AS9" s="50">
        <v>0.32162278229999997</v>
      </c>
      <c r="AT9" s="50">
        <v>0.64324556459999993</v>
      </c>
      <c r="AU9" s="51" t="s">
        <v>531</v>
      </c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Z9" s="43" t="s">
        <v>2987</v>
      </c>
      <c r="CA9" s="43"/>
      <c r="CJ9">
        <v>0.51200000000000001</v>
      </c>
      <c r="CL9">
        <v>1.73</v>
      </c>
      <c r="CV9">
        <v>8.01</v>
      </c>
      <c r="DJ9">
        <v>12</v>
      </c>
      <c r="DL9">
        <v>110</v>
      </c>
      <c r="DN9">
        <v>0.09</v>
      </c>
      <c r="DP9">
        <v>3</v>
      </c>
      <c r="DR9">
        <v>41</v>
      </c>
      <c r="DT9">
        <v>1.2</v>
      </c>
      <c r="DV9">
        <v>25</v>
      </c>
      <c r="DX9">
        <v>5.8999999999999997E-2</v>
      </c>
      <c r="ED9">
        <v>440</v>
      </c>
    </row>
    <row r="10" spans="1:162" x14ac:dyDescent="0.2">
      <c r="A10" s="45" t="s">
        <v>441</v>
      </c>
      <c r="B10" s="20" t="s">
        <v>2075</v>
      </c>
      <c r="C10" s="4">
        <v>36177.548611111109</v>
      </c>
      <c r="D10" s="4">
        <v>36177.899305555555</v>
      </c>
      <c r="E10" t="s">
        <v>2158</v>
      </c>
      <c r="F10" s="45" t="s">
        <v>2159</v>
      </c>
      <c r="G10" s="7">
        <v>5280243.0194999995</v>
      </c>
      <c r="H10" s="7">
        <v>686.43159253499994</v>
      </c>
      <c r="I10" s="7">
        <v>7392.3402272999992</v>
      </c>
      <c r="J10" s="7">
        <v>8078.7718198349994</v>
      </c>
      <c r="K10" s="45" t="s">
        <v>432</v>
      </c>
      <c r="O10" s="48" t="s">
        <v>894</v>
      </c>
      <c r="P10" s="49">
        <v>36177.5625</v>
      </c>
      <c r="Q10" s="49">
        <v>36177.78125</v>
      </c>
      <c r="R10" s="47" t="s">
        <v>969</v>
      </c>
      <c r="S10" s="47" t="s">
        <v>970</v>
      </c>
      <c r="T10" s="50">
        <v>314883.37199999997</v>
      </c>
      <c r="U10" s="50">
        <v>16.059051971999999</v>
      </c>
      <c r="V10" s="50">
        <v>173.1858546</v>
      </c>
      <c r="W10" s="50">
        <v>189.24490657199999</v>
      </c>
      <c r="X10" s="51" t="s">
        <v>534</v>
      </c>
      <c r="Y10" s="51"/>
      <c r="Z10" s="51"/>
      <c r="AA10" s="51"/>
      <c r="AB10" s="20" t="s">
        <v>1247</v>
      </c>
      <c r="AC10" s="4">
        <v>36177.607638888891</v>
      </c>
      <c r="AD10" s="4">
        <v>36178.447916666664</v>
      </c>
      <c r="AE10" t="s">
        <v>1328</v>
      </c>
      <c r="AF10" t="s">
        <v>1329</v>
      </c>
      <c r="AG10" s="7">
        <v>74133513.299999997</v>
      </c>
      <c r="AH10" s="7">
        <v>1334.4032393999998</v>
      </c>
      <c r="AI10" s="7">
        <v>5189.3459309999998</v>
      </c>
      <c r="AJ10" s="7">
        <v>6523.7491703999995</v>
      </c>
      <c r="AK10" s="45" t="s">
        <v>520</v>
      </c>
      <c r="AL10" s="48" t="s">
        <v>1782</v>
      </c>
      <c r="AM10" s="49">
        <v>36177.548611111109</v>
      </c>
      <c r="AN10" s="49">
        <v>36177.899305555555</v>
      </c>
      <c r="AO10" s="47" t="s">
        <v>1830</v>
      </c>
      <c r="AP10" s="47" t="s">
        <v>1831</v>
      </c>
      <c r="AQ10" s="50">
        <v>41342.600999999995</v>
      </c>
      <c r="AR10" s="50">
        <v>0.74416681799999995</v>
      </c>
      <c r="AS10" s="50">
        <v>0.74416681799999995</v>
      </c>
      <c r="AT10" s="50">
        <v>1.4883336359999999</v>
      </c>
      <c r="AU10" s="51" t="s">
        <v>531</v>
      </c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Z10" t="s">
        <v>2988</v>
      </c>
      <c r="CJ10">
        <v>3.01</v>
      </c>
      <c r="CL10">
        <v>38.200000000000003</v>
      </c>
      <c r="CV10">
        <v>7.3</v>
      </c>
      <c r="DJ10">
        <v>134</v>
      </c>
      <c r="DL10">
        <v>54</v>
      </c>
      <c r="DN10">
        <v>5.6</v>
      </c>
      <c r="DP10">
        <v>59</v>
      </c>
      <c r="DR10">
        <v>11</v>
      </c>
      <c r="DT10">
        <v>62</v>
      </c>
      <c r="DV10">
        <v>440</v>
      </c>
      <c r="DX10">
        <v>0.40899999999999997</v>
      </c>
      <c r="ED10">
        <v>180</v>
      </c>
    </row>
    <row r="11" spans="1:162" x14ac:dyDescent="0.2">
      <c r="A11" s="45" t="s">
        <v>442</v>
      </c>
      <c r="B11" s="20" t="s">
        <v>2075</v>
      </c>
      <c r="C11" s="4">
        <v>36232.628472222219</v>
      </c>
      <c r="D11" s="4">
        <v>36232.850694444445</v>
      </c>
      <c r="E11" t="s">
        <v>2163</v>
      </c>
      <c r="F11" s="45" t="s">
        <v>2164</v>
      </c>
      <c r="G11" s="7">
        <v>884901.5625</v>
      </c>
      <c r="H11" s="7">
        <v>97.339171875000005</v>
      </c>
      <c r="I11" s="7">
        <v>690.22321875</v>
      </c>
      <c r="J11" s="7">
        <v>787.56239062500003</v>
      </c>
      <c r="K11" s="45" t="s">
        <v>432</v>
      </c>
      <c r="O11" s="48" t="s">
        <v>894</v>
      </c>
      <c r="P11" s="49">
        <v>36232.627083333333</v>
      </c>
      <c r="Q11" s="49">
        <v>36232.677777777775</v>
      </c>
      <c r="R11" s="47" t="s">
        <v>974</v>
      </c>
      <c r="S11" s="47" t="s">
        <v>975</v>
      </c>
      <c r="T11" s="50">
        <v>3681.1905000000002</v>
      </c>
      <c r="U11" s="50">
        <v>1.2516047699999999</v>
      </c>
      <c r="V11" s="50">
        <v>10.307333400000001</v>
      </c>
      <c r="W11" s="50">
        <v>11.558938170000001</v>
      </c>
      <c r="X11" s="51" t="s">
        <v>534</v>
      </c>
      <c r="Y11" s="51"/>
      <c r="Z11" s="51"/>
      <c r="AA11" s="51"/>
      <c r="AB11" s="20" t="s">
        <v>1247</v>
      </c>
      <c r="AC11" s="4">
        <v>36232.682638888888</v>
      </c>
      <c r="AD11" s="4">
        <v>36232.931944444441</v>
      </c>
      <c r="AE11" t="s">
        <v>1333</v>
      </c>
      <c r="AF11" t="s">
        <v>1334</v>
      </c>
      <c r="AG11" s="7">
        <v>5661104.6519999988</v>
      </c>
      <c r="AH11" s="7">
        <v>101.89988373599998</v>
      </c>
      <c r="AI11" s="7">
        <v>192.47755816799994</v>
      </c>
      <c r="AJ11" s="7">
        <v>294.37744190399991</v>
      </c>
      <c r="AK11" s="45" t="s">
        <v>520</v>
      </c>
      <c r="AL11" s="48" t="s">
        <v>1782</v>
      </c>
      <c r="AM11" s="49">
        <v>36232.684027777781</v>
      </c>
      <c r="AN11" s="49">
        <v>36232.78125</v>
      </c>
      <c r="AO11" s="47" t="s">
        <v>1835</v>
      </c>
      <c r="AP11" s="47" t="s">
        <v>1836</v>
      </c>
      <c r="AQ11" s="50">
        <v>90047.582999999999</v>
      </c>
      <c r="AR11" s="50">
        <v>1.6208564939999999</v>
      </c>
      <c r="AS11" s="50">
        <v>1.6208564939999999</v>
      </c>
      <c r="AT11" s="50">
        <v>3.2417129879999997</v>
      </c>
      <c r="AU11" s="51" t="s">
        <v>531</v>
      </c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CJ11">
        <v>10.6</v>
      </c>
      <c r="CL11">
        <v>19.100000000000001</v>
      </c>
      <c r="CV11">
        <v>7.97</v>
      </c>
      <c r="DJ11">
        <v>9</v>
      </c>
      <c r="DX11">
        <v>7.0000000000000007E-2</v>
      </c>
    </row>
    <row r="12" spans="1:162" x14ac:dyDescent="0.2">
      <c r="A12" s="45" t="s">
        <v>443</v>
      </c>
      <c r="B12" s="20" t="s">
        <v>2075</v>
      </c>
      <c r="C12" s="4">
        <v>36234.611111111109</v>
      </c>
      <c r="D12" s="4">
        <v>36235.864583333336</v>
      </c>
      <c r="E12" t="s">
        <v>2165</v>
      </c>
      <c r="F12" s="45" t="s">
        <v>2166</v>
      </c>
      <c r="G12" s="7">
        <v>14798952.147</v>
      </c>
      <c r="H12" s="7">
        <v>680.75179876200002</v>
      </c>
      <c r="I12" s="7">
        <v>5179.63325145</v>
      </c>
      <c r="J12" s="7">
        <v>5860.3850502120004</v>
      </c>
      <c r="K12" s="45" t="s">
        <v>432</v>
      </c>
      <c r="O12" s="48" t="s">
        <v>894</v>
      </c>
      <c r="P12" s="49">
        <v>36234.615972222222</v>
      </c>
      <c r="Q12" s="49">
        <v>36236.338888888888</v>
      </c>
      <c r="R12" s="47" t="s">
        <v>976</v>
      </c>
      <c r="S12" s="47" t="s">
        <v>977</v>
      </c>
      <c r="T12" s="50">
        <v>121592.55389999998</v>
      </c>
      <c r="U12" s="50">
        <v>23.102585240999996</v>
      </c>
      <c r="V12" s="50">
        <v>158.07032006999998</v>
      </c>
      <c r="W12" s="50">
        <v>181.17290531099997</v>
      </c>
      <c r="X12" s="51" t="s">
        <v>534</v>
      </c>
      <c r="Y12" s="51"/>
      <c r="Z12" s="51"/>
      <c r="AA12" s="51"/>
      <c r="AB12" s="20" t="s">
        <v>1247</v>
      </c>
      <c r="AC12" s="4">
        <v>36234.645833333336</v>
      </c>
      <c r="AD12" s="4">
        <v>36236.118055555555</v>
      </c>
      <c r="AE12" t="s">
        <v>1335</v>
      </c>
      <c r="AF12" t="s">
        <v>1336</v>
      </c>
      <c r="AG12" s="7">
        <v>67677271.5</v>
      </c>
      <c r="AH12" s="7">
        <v>1218.190887</v>
      </c>
      <c r="AI12" s="7">
        <v>2436.381774</v>
      </c>
      <c r="AJ12" s="7">
        <v>3654.5726610000002</v>
      </c>
      <c r="AK12" s="45" t="s">
        <v>520</v>
      </c>
      <c r="AL12" s="48" t="s">
        <v>1782</v>
      </c>
      <c r="AM12" s="49">
        <v>36234.631944444445</v>
      </c>
      <c r="AN12" s="49">
        <v>36235.409722222219</v>
      </c>
      <c r="AO12" s="47" t="s">
        <v>1837</v>
      </c>
      <c r="AP12" s="47" t="s">
        <v>1838</v>
      </c>
      <c r="AQ12" s="50">
        <v>927008.71845000004</v>
      </c>
      <c r="AR12" s="50">
        <v>16.686156932100001</v>
      </c>
      <c r="AS12" s="50">
        <v>16.686156932100001</v>
      </c>
      <c r="AT12" s="50">
        <v>33.372313864200002</v>
      </c>
      <c r="AU12" s="51" t="s">
        <v>531</v>
      </c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CJ12">
        <v>3.56</v>
      </c>
      <c r="CL12">
        <v>8.8699999999999992</v>
      </c>
      <c r="CV12">
        <v>7.87</v>
      </c>
      <c r="DJ12">
        <v>11</v>
      </c>
    </row>
    <row r="13" spans="1:162" x14ac:dyDescent="0.2">
      <c r="A13" s="45" t="s">
        <v>444</v>
      </c>
      <c r="B13" s="20" t="s">
        <v>2075</v>
      </c>
      <c r="C13" s="4">
        <v>36430.21875</v>
      </c>
      <c r="D13" s="4">
        <v>36430.420138888891</v>
      </c>
      <c r="E13" t="s">
        <v>2179</v>
      </c>
      <c r="F13" s="45" t="s">
        <v>2180</v>
      </c>
      <c r="G13" s="7">
        <v>2114985.5264999997</v>
      </c>
      <c r="H13" s="7">
        <v>38.069739476999999</v>
      </c>
      <c r="I13" s="7">
        <v>38.069739476999999</v>
      </c>
      <c r="J13" s="7">
        <v>76.139478953999998</v>
      </c>
      <c r="K13" s="45" t="s">
        <v>432</v>
      </c>
      <c r="O13" s="48"/>
      <c r="P13" s="49"/>
      <c r="Q13" s="49"/>
      <c r="S13" s="47" t="s">
        <v>3017</v>
      </c>
      <c r="T13" s="50"/>
      <c r="U13" s="50"/>
      <c r="V13" s="50"/>
      <c r="W13" s="50"/>
      <c r="X13" s="51"/>
      <c r="Y13" s="51"/>
      <c r="Z13" s="51"/>
      <c r="AA13" s="51"/>
      <c r="AB13" s="20" t="s">
        <v>1247</v>
      </c>
      <c r="AC13" s="4">
        <v>36430.194444444445</v>
      </c>
      <c r="AD13" s="4">
        <v>36430.475694444445</v>
      </c>
      <c r="AE13" t="s">
        <v>1349</v>
      </c>
      <c r="AF13" t="s">
        <v>1350</v>
      </c>
      <c r="AG13" s="7">
        <v>14604698.556</v>
      </c>
      <c r="AH13" s="7">
        <v>262.88457400799996</v>
      </c>
      <c r="AI13" s="7">
        <v>262.88457400799996</v>
      </c>
      <c r="AJ13" s="7">
        <v>525.76914801599992</v>
      </c>
      <c r="AK13" s="45" t="s">
        <v>520</v>
      </c>
      <c r="AL13" s="48" t="s">
        <v>1782</v>
      </c>
      <c r="AM13" s="49">
        <v>36430.208333333336</v>
      </c>
      <c r="AN13" s="49">
        <v>36430.461805555555</v>
      </c>
      <c r="AO13" s="47" t="s">
        <v>1851</v>
      </c>
      <c r="AP13" s="47" t="s">
        <v>1852</v>
      </c>
      <c r="AQ13" s="50">
        <v>491750.41710000002</v>
      </c>
      <c r="AR13" s="50">
        <v>8.8515075077999992</v>
      </c>
      <c r="AS13" s="50">
        <v>8.8515075077999992</v>
      </c>
      <c r="AT13" s="50">
        <v>17.703015015599998</v>
      </c>
      <c r="AU13" s="51" t="s">
        <v>531</v>
      </c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CJ13">
        <v>0.504</v>
      </c>
      <c r="CL13">
        <v>1.2</v>
      </c>
      <c r="CV13">
        <v>7.88</v>
      </c>
      <c r="DJ13">
        <v>12</v>
      </c>
      <c r="DL13">
        <v>36</v>
      </c>
      <c r="DN13">
        <v>0.54</v>
      </c>
      <c r="DP13">
        <v>12</v>
      </c>
      <c r="DR13">
        <v>11</v>
      </c>
      <c r="DT13">
        <v>3.7</v>
      </c>
      <c r="DV13">
        <v>66</v>
      </c>
      <c r="DX13">
        <v>0.13600000000000001</v>
      </c>
      <c r="ED13">
        <v>140</v>
      </c>
    </row>
    <row r="14" spans="1:162" x14ac:dyDescent="0.2">
      <c r="A14" s="45" t="s">
        <v>445</v>
      </c>
      <c r="B14" s="20" t="s">
        <v>2075</v>
      </c>
      <c r="C14" s="4">
        <v>36528.65625</v>
      </c>
      <c r="D14" s="4">
        <v>36529.465277777781</v>
      </c>
      <c r="E14" t="s">
        <v>2183</v>
      </c>
      <c r="F14" s="45" t="s">
        <v>2184</v>
      </c>
      <c r="G14" s="7">
        <v>1162973.0294999999</v>
      </c>
      <c r="H14" s="7">
        <v>89.548923271499987</v>
      </c>
      <c r="I14" s="7">
        <v>3488.9190884999998</v>
      </c>
      <c r="J14" s="7">
        <v>3578.4680117714997</v>
      </c>
      <c r="K14" s="45" t="s">
        <v>432</v>
      </c>
      <c r="O14" s="48" t="s">
        <v>894</v>
      </c>
      <c r="P14" s="49">
        <v>36528.651388888888</v>
      </c>
      <c r="Q14" s="49">
        <v>36529.438888888886</v>
      </c>
      <c r="R14" s="47" t="s">
        <v>982</v>
      </c>
      <c r="S14" s="47" t="s">
        <v>983</v>
      </c>
      <c r="T14" s="50">
        <v>24352.490999999998</v>
      </c>
      <c r="U14" s="50">
        <v>9.0104216699999995</v>
      </c>
      <c r="V14" s="50">
        <v>852.33718499999986</v>
      </c>
      <c r="W14" s="50">
        <v>861.34760666999989</v>
      </c>
      <c r="X14" s="51" t="s">
        <v>534</v>
      </c>
      <c r="Y14" s="51"/>
      <c r="Z14" s="51"/>
      <c r="AA14" s="51"/>
      <c r="AB14" s="20" t="s">
        <v>1247</v>
      </c>
      <c r="AC14" s="4">
        <v>36528.864583333336</v>
      </c>
      <c r="AD14" s="4">
        <v>36529.659722222219</v>
      </c>
      <c r="AE14" t="s">
        <v>1352</v>
      </c>
      <c r="AF14" t="s">
        <v>1353</v>
      </c>
      <c r="AG14" s="7">
        <v>11808126.449999999</v>
      </c>
      <c r="AH14" s="7">
        <v>212.5462761</v>
      </c>
      <c r="AI14" s="7">
        <v>2479.7065545</v>
      </c>
      <c r="AJ14" s="7">
        <v>2692.2528305999999</v>
      </c>
      <c r="AK14" s="45" t="s">
        <v>520</v>
      </c>
      <c r="AL14" s="48" t="s">
        <v>1782</v>
      </c>
      <c r="AM14" s="49">
        <v>36528.649305555555</v>
      </c>
      <c r="AN14" s="49">
        <v>36529.409722222219</v>
      </c>
      <c r="AO14" s="47" t="s">
        <v>1854</v>
      </c>
      <c r="AP14" s="47" t="s">
        <v>1855</v>
      </c>
      <c r="AQ14" s="50">
        <v>27750.512999999999</v>
      </c>
      <c r="AR14" s="50">
        <v>0.49950923400000002</v>
      </c>
      <c r="AS14" s="50">
        <v>0.49950923400000002</v>
      </c>
      <c r="AT14" s="50">
        <v>0.99901846800000005</v>
      </c>
      <c r="AU14" s="51" t="s">
        <v>531</v>
      </c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CJ14">
        <v>1.034</v>
      </c>
      <c r="CL14">
        <v>5.1100000000000003</v>
      </c>
      <c r="CV14">
        <v>7.85</v>
      </c>
      <c r="DJ14">
        <v>14</v>
      </c>
      <c r="DL14">
        <v>170</v>
      </c>
      <c r="DN14">
        <v>1.1000000000000001</v>
      </c>
      <c r="DP14">
        <v>8</v>
      </c>
      <c r="DR14">
        <v>77</v>
      </c>
      <c r="DT14">
        <v>4.4000000000000004</v>
      </c>
      <c r="DV14">
        <v>110</v>
      </c>
      <c r="DX14">
        <v>3.3000000000000002E-2</v>
      </c>
      <c r="ED14">
        <v>750</v>
      </c>
    </row>
    <row r="15" spans="1:162" x14ac:dyDescent="0.2">
      <c r="A15" s="45" t="s">
        <v>446</v>
      </c>
      <c r="B15" s="20" t="s">
        <v>2075</v>
      </c>
      <c r="C15" s="4">
        <v>36544.666666666664</v>
      </c>
      <c r="D15" s="4">
        <v>36544.993055555555</v>
      </c>
      <c r="E15" t="s">
        <v>2188</v>
      </c>
      <c r="F15" s="45" t="s">
        <v>2189</v>
      </c>
      <c r="G15" s="7">
        <v>294778.40850000002</v>
      </c>
      <c r="H15" s="7">
        <v>5.3060113529999997</v>
      </c>
      <c r="I15" s="7">
        <v>141.49363608000002</v>
      </c>
      <c r="J15" s="7">
        <v>146.79964743300002</v>
      </c>
      <c r="K15" s="45" t="s">
        <v>432</v>
      </c>
      <c r="O15" s="48"/>
      <c r="P15" s="49"/>
      <c r="Q15" s="49"/>
      <c r="S15" s="47" t="s">
        <v>3018</v>
      </c>
      <c r="T15" s="50"/>
      <c r="U15" s="50"/>
      <c r="V15" s="50"/>
      <c r="W15" s="50"/>
      <c r="X15" s="51"/>
      <c r="Y15" s="51"/>
      <c r="Z15" s="51"/>
      <c r="AA15" s="51"/>
      <c r="AB15" s="20" t="s">
        <v>1247</v>
      </c>
      <c r="AC15" s="4">
        <v>36544.864583333336</v>
      </c>
      <c r="AD15" s="4">
        <v>36545.25</v>
      </c>
      <c r="AE15" t="s">
        <v>1357</v>
      </c>
      <c r="AF15" t="s">
        <v>1358</v>
      </c>
      <c r="AG15" s="7">
        <v>1755644.6999999997</v>
      </c>
      <c r="AH15" s="7">
        <v>31.601604599999995</v>
      </c>
      <c r="AI15" s="7">
        <v>165.03060179999997</v>
      </c>
      <c r="AJ15" s="7">
        <v>196.63220639999997</v>
      </c>
      <c r="AK15" s="45" t="s">
        <v>520</v>
      </c>
      <c r="AL15" s="48" t="s">
        <v>1782</v>
      </c>
      <c r="AM15" s="49">
        <v>36544.663194444445</v>
      </c>
      <c r="AN15" s="49">
        <v>36544.972222222219</v>
      </c>
      <c r="AO15" s="47" t="s">
        <v>1859</v>
      </c>
      <c r="AP15" s="47" t="s">
        <v>1860</v>
      </c>
      <c r="AQ15" s="50">
        <v>10760.403</v>
      </c>
      <c r="AR15" s="50">
        <v>0.193687254</v>
      </c>
      <c r="AS15" s="50">
        <v>0.193687254</v>
      </c>
      <c r="AT15" s="50">
        <v>0.38737450800000001</v>
      </c>
      <c r="AU15" s="51" t="s">
        <v>531</v>
      </c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CJ15">
        <v>0.998</v>
      </c>
      <c r="CL15">
        <v>2.89</v>
      </c>
      <c r="CV15">
        <v>7.86</v>
      </c>
      <c r="DJ15">
        <v>8</v>
      </c>
      <c r="DL15">
        <v>190</v>
      </c>
      <c r="DP15">
        <v>1</v>
      </c>
      <c r="DR15">
        <v>92</v>
      </c>
      <c r="DT15">
        <v>0.9</v>
      </c>
      <c r="DV15">
        <v>43</v>
      </c>
      <c r="DX15">
        <v>3.4000000000000002E-2</v>
      </c>
      <c r="ED15">
        <v>840</v>
      </c>
    </row>
    <row r="16" spans="1:162" x14ac:dyDescent="0.2">
      <c r="A16" s="45" t="s">
        <v>447</v>
      </c>
      <c r="B16" s="20" t="s">
        <v>2075</v>
      </c>
      <c r="C16" s="4">
        <v>36569.267361111109</v>
      </c>
      <c r="D16" s="4">
        <v>36569.881944444445</v>
      </c>
      <c r="E16" t="s">
        <v>2191</v>
      </c>
      <c r="F16" s="45" t="s">
        <v>2192</v>
      </c>
      <c r="G16" s="7">
        <v>1302008.7629999998</v>
      </c>
      <c r="H16" s="7">
        <v>768.18517016999988</v>
      </c>
      <c r="I16" s="7">
        <v>5468.436804599999</v>
      </c>
      <c r="J16" s="7">
        <v>6236.6219747699988</v>
      </c>
      <c r="K16" s="45" t="s">
        <v>432</v>
      </c>
      <c r="O16" s="48"/>
      <c r="P16" s="49"/>
      <c r="Q16" s="49"/>
      <c r="S16" s="47" t="s">
        <v>3019</v>
      </c>
      <c r="T16" s="50"/>
      <c r="U16" s="50"/>
      <c r="V16" s="50"/>
      <c r="W16" s="50"/>
      <c r="X16" s="51"/>
      <c r="Y16" s="51"/>
      <c r="Z16" s="51"/>
      <c r="AA16" s="51"/>
      <c r="AB16" s="20" t="s">
        <v>1247</v>
      </c>
      <c r="AC16" s="4">
        <v>36569.451388888891</v>
      </c>
      <c r="AD16" s="4">
        <v>36570.201388888891</v>
      </c>
      <c r="AE16" t="s">
        <v>1360</v>
      </c>
      <c r="AF16" t="s">
        <v>1361</v>
      </c>
      <c r="AG16" s="7">
        <v>9457827.9000000004</v>
      </c>
      <c r="AH16" s="7">
        <v>170.24090220000002</v>
      </c>
      <c r="AI16" s="7">
        <v>1324.095906</v>
      </c>
      <c r="AJ16" s="7">
        <v>1494.3368082</v>
      </c>
      <c r="AK16" s="45" t="s">
        <v>520</v>
      </c>
      <c r="AL16" s="48" t="s">
        <v>1782</v>
      </c>
      <c r="AM16" s="49">
        <v>36569.256944444445</v>
      </c>
      <c r="AN16" s="49">
        <v>36569.868055555555</v>
      </c>
      <c r="AO16" s="47" t="s">
        <v>1862</v>
      </c>
      <c r="AP16" s="47" t="s">
        <v>1863</v>
      </c>
      <c r="AQ16" s="50">
        <v>4813.8645000000006</v>
      </c>
      <c r="AR16" s="50">
        <v>8.6649561000000014E-2</v>
      </c>
      <c r="AS16" s="50">
        <v>8.6649561000000014E-2</v>
      </c>
      <c r="AT16" s="50">
        <v>0.17329912200000003</v>
      </c>
      <c r="AU16" s="51" t="s">
        <v>531</v>
      </c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Z16" s="43" t="s">
        <v>2987</v>
      </c>
      <c r="CA16" s="43"/>
      <c r="CB16" t="s">
        <v>2989</v>
      </c>
      <c r="CJ16">
        <v>1.05</v>
      </c>
      <c r="CL16">
        <v>9.92</v>
      </c>
      <c r="CV16">
        <v>7.8</v>
      </c>
      <c r="DJ16">
        <v>21</v>
      </c>
      <c r="DL16">
        <v>180</v>
      </c>
      <c r="DP16">
        <v>9</v>
      </c>
      <c r="DR16">
        <v>65</v>
      </c>
      <c r="DT16">
        <v>8.1</v>
      </c>
      <c r="DV16">
        <v>130</v>
      </c>
      <c r="DX16">
        <v>0.25</v>
      </c>
      <c r="ED16">
        <v>710</v>
      </c>
    </row>
    <row r="17" spans="1:134" x14ac:dyDescent="0.2">
      <c r="A17" s="45" t="s">
        <v>448</v>
      </c>
      <c r="B17" s="20" t="s">
        <v>2075</v>
      </c>
      <c r="C17" s="4">
        <v>36578.475694444445</v>
      </c>
      <c r="D17" s="4">
        <v>36580.583333333336</v>
      </c>
      <c r="E17" t="s">
        <v>2193</v>
      </c>
      <c r="F17" s="45" t="s">
        <v>2194</v>
      </c>
      <c r="G17" s="7">
        <v>75152919.899999991</v>
      </c>
      <c r="H17" s="7">
        <v>2930.9638760999997</v>
      </c>
      <c r="I17" s="7">
        <v>25551.992765999996</v>
      </c>
      <c r="J17" s="7">
        <v>28482.956642099994</v>
      </c>
      <c r="K17" s="45" t="s">
        <v>432</v>
      </c>
      <c r="O17" s="48" t="s">
        <v>894</v>
      </c>
      <c r="P17" s="49">
        <v>36578.477083333331</v>
      </c>
      <c r="Q17" s="49">
        <v>36580.434027777781</v>
      </c>
      <c r="R17" s="47" t="s">
        <v>985</v>
      </c>
      <c r="S17" s="47" t="s">
        <v>986</v>
      </c>
      <c r="T17" s="50">
        <v>702257.88</v>
      </c>
      <c r="U17" s="50">
        <v>33.708378240000002</v>
      </c>
      <c r="V17" s="50">
        <v>526.69340999999997</v>
      </c>
      <c r="W17" s="50">
        <v>560.40178823999997</v>
      </c>
      <c r="X17" s="51" t="s">
        <v>534</v>
      </c>
      <c r="Y17" s="51"/>
      <c r="Z17" s="51"/>
      <c r="AA17" s="51"/>
      <c r="AB17" s="20" t="s">
        <v>1247</v>
      </c>
      <c r="AC17" s="4">
        <v>36578.486111111109</v>
      </c>
      <c r="AD17" s="4">
        <v>36580.690972222219</v>
      </c>
      <c r="AE17" t="s">
        <v>1362</v>
      </c>
      <c r="AF17" t="s">
        <v>1363</v>
      </c>
      <c r="AG17" s="7">
        <v>314883372</v>
      </c>
      <c r="AH17" s="7">
        <v>5667.9006959999997</v>
      </c>
      <c r="AI17" s="7">
        <v>5667.9006959999997</v>
      </c>
      <c r="AJ17" s="7">
        <v>11335.801391999999</v>
      </c>
      <c r="AK17" s="45" t="s">
        <v>520</v>
      </c>
      <c r="AL17" s="48" t="s">
        <v>1782</v>
      </c>
      <c r="AM17" s="49">
        <v>36578.586805555555</v>
      </c>
      <c r="AN17" s="49">
        <v>36580.5</v>
      </c>
      <c r="AO17" s="47" t="s">
        <v>1864</v>
      </c>
      <c r="AP17" s="47" t="s">
        <v>1865</v>
      </c>
      <c r="AQ17" s="50">
        <v>17896249.199999999</v>
      </c>
      <c r="AR17" s="50">
        <v>322.13248559999994</v>
      </c>
      <c r="AS17" s="50">
        <v>322.13248559999994</v>
      </c>
      <c r="AT17" s="50">
        <v>644.26497119999988</v>
      </c>
      <c r="AU17" s="51" t="s">
        <v>531</v>
      </c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CJ17">
        <v>0.35599999999999998</v>
      </c>
      <c r="CL17">
        <v>3.43</v>
      </c>
      <c r="CV17">
        <v>7.59</v>
      </c>
      <c r="DJ17">
        <v>67</v>
      </c>
      <c r="DL17">
        <v>42</v>
      </c>
      <c r="DP17">
        <v>21</v>
      </c>
      <c r="DR17">
        <v>12</v>
      </c>
      <c r="DT17">
        <v>12</v>
      </c>
      <c r="DV17">
        <v>140</v>
      </c>
      <c r="DX17">
        <v>0.22900000000000001</v>
      </c>
      <c r="ED17">
        <v>150</v>
      </c>
    </row>
    <row r="18" spans="1:134" x14ac:dyDescent="0.2">
      <c r="A18" s="45" t="s">
        <v>449</v>
      </c>
      <c r="B18" s="20" t="s">
        <v>2075</v>
      </c>
      <c r="C18" s="4">
        <v>36580.809027777781</v>
      </c>
      <c r="D18" s="4">
        <v>36583.583333333336</v>
      </c>
      <c r="E18" t="s">
        <v>2196</v>
      </c>
      <c r="F18" s="45" t="s">
        <v>2197</v>
      </c>
      <c r="G18" s="7">
        <v>24486996.037499998</v>
      </c>
      <c r="H18" s="7">
        <v>612.17490093749996</v>
      </c>
      <c r="I18" s="7">
        <v>4162.7893263749993</v>
      </c>
      <c r="J18" s="7">
        <v>4774.9642273124991</v>
      </c>
      <c r="K18" s="45" t="s">
        <v>432</v>
      </c>
      <c r="O18" s="48"/>
      <c r="P18" s="49"/>
      <c r="Q18" s="49"/>
      <c r="S18" s="47" t="s">
        <v>3020</v>
      </c>
      <c r="T18" s="50"/>
      <c r="U18" s="50"/>
      <c r="V18" s="50"/>
      <c r="W18" s="50"/>
      <c r="X18" s="51"/>
      <c r="Y18" s="51"/>
      <c r="Z18" s="51"/>
      <c r="AA18" s="51"/>
      <c r="AB18" s="20" t="s">
        <v>1247</v>
      </c>
      <c r="AC18" s="4">
        <v>36580.760416666664</v>
      </c>
      <c r="AD18" s="4">
        <v>36584.40625</v>
      </c>
      <c r="AE18" t="s">
        <v>1366</v>
      </c>
      <c r="AF18" t="s">
        <v>1365</v>
      </c>
      <c r="AG18" s="7">
        <v>136827019.19999999</v>
      </c>
      <c r="AH18" s="7">
        <v>2462.8863455999999</v>
      </c>
      <c r="AI18" s="7">
        <v>4925.7726911999998</v>
      </c>
      <c r="AJ18" s="7">
        <v>7388.6590367999997</v>
      </c>
      <c r="AK18" s="45" t="s">
        <v>520</v>
      </c>
      <c r="AL18" s="48" t="s">
        <v>1782</v>
      </c>
      <c r="AM18" s="49">
        <v>36580.645833333336</v>
      </c>
      <c r="AN18" s="49">
        <v>36584.194444444445</v>
      </c>
      <c r="AO18" s="47" t="s">
        <v>1867</v>
      </c>
      <c r="AP18" s="47" t="s">
        <v>1868</v>
      </c>
      <c r="AQ18" s="50">
        <v>8155252.7999999989</v>
      </c>
      <c r="AR18" s="50">
        <v>146.79455039999996</v>
      </c>
      <c r="AS18" s="50">
        <v>163.10505599999996</v>
      </c>
      <c r="AT18" s="50">
        <v>309.89960639999993</v>
      </c>
      <c r="AU18" s="51" t="s">
        <v>531</v>
      </c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CB18" t="s">
        <v>2989</v>
      </c>
      <c r="CJ18">
        <v>0.871</v>
      </c>
      <c r="CL18">
        <v>2.33</v>
      </c>
      <c r="DJ18">
        <v>5</v>
      </c>
    </row>
    <row r="19" spans="1:134" x14ac:dyDescent="0.2">
      <c r="A19" s="45" t="s">
        <v>450</v>
      </c>
      <c r="B19" s="20" t="s">
        <v>2075</v>
      </c>
      <c r="C19" s="4">
        <v>36623.524305555555</v>
      </c>
      <c r="D19" s="4">
        <v>36624.152777777781</v>
      </c>
      <c r="E19" t="s">
        <v>2201</v>
      </c>
      <c r="F19" s="45" t="s">
        <v>2202</v>
      </c>
      <c r="G19" s="7">
        <v>13103905.505999999</v>
      </c>
      <c r="H19" s="7">
        <v>2882.8592113199998</v>
      </c>
      <c r="I19" s="7">
        <v>17035.077157799999</v>
      </c>
      <c r="J19" s="7">
        <v>19917.936369119998</v>
      </c>
      <c r="K19" s="45" t="s">
        <v>432</v>
      </c>
      <c r="O19" s="48" t="s">
        <v>894</v>
      </c>
      <c r="P19" s="49">
        <v>36623.525694444441</v>
      </c>
      <c r="Q19" s="49">
        <v>36624.025000000001</v>
      </c>
      <c r="R19" s="47" t="s">
        <v>989</v>
      </c>
      <c r="S19" s="47" t="s">
        <v>990</v>
      </c>
      <c r="T19" s="50">
        <v>124594.14000000001</v>
      </c>
      <c r="U19" s="50">
        <v>2.2426945200000006</v>
      </c>
      <c r="V19" s="50">
        <v>161.97238200000004</v>
      </c>
      <c r="W19" s="50">
        <v>164.21507652000003</v>
      </c>
      <c r="X19" s="51" t="s">
        <v>534</v>
      </c>
      <c r="Y19" s="51"/>
      <c r="Z19" s="51"/>
      <c r="AA19" s="51"/>
      <c r="AB19" s="20" t="s">
        <v>1247</v>
      </c>
      <c r="AC19" s="4">
        <v>36623.652777777781</v>
      </c>
      <c r="AD19" s="4">
        <v>36624.309027777781</v>
      </c>
      <c r="AE19" t="s">
        <v>1369</v>
      </c>
      <c r="AF19" t="s">
        <v>1370</v>
      </c>
      <c r="AG19" s="7">
        <v>50687161.499999993</v>
      </c>
      <c r="AH19" s="7">
        <v>1774.0506524999998</v>
      </c>
      <c r="AI19" s="7">
        <v>12671.790374999999</v>
      </c>
      <c r="AJ19" s="7">
        <v>14445.841027499999</v>
      </c>
      <c r="AK19" s="45" t="s">
        <v>520</v>
      </c>
      <c r="AL19" s="48" t="s">
        <v>1782</v>
      </c>
      <c r="AM19" s="49">
        <v>36623.534722222219</v>
      </c>
      <c r="AN19" s="49">
        <v>36624.118055555555</v>
      </c>
      <c r="AO19" s="47" t="s">
        <v>1872</v>
      </c>
      <c r="AP19" s="47" t="s">
        <v>1873</v>
      </c>
      <c r="AQ19" s="50">
        <v>3313071.4499999997</v>
      </c>
      <c r="AR19" s="50">
        <v>59.635286099999995</v>
      </c>
      <c r="AS19" s="50">
        <v>59.635286099999995</v>
      </c>
      <c r="AT19" s="50">
        <v>119.27057219999999</v>
      </c>
      <c r="AU19" s="51" t="s">
        <v>531</v>
      </c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CB19" t="s">
        <v>2989</v>
      </c>
      <c r="CJ19">
        <v>0.74</v>
      </c>
      <c r="CL19">
        <v>3.21</v>
      </c>
      <c r="CV19">
        <v>7.85</v>
      </c>
      <c r="DJ19">
        <v>30</v>
      </c>
      <c r="DL19">
        <v>43</v>
      </c>
      <c r="DP19">
        <v>13</v>
      </c>
      <c r="DR19">
        <v>13</v>
      </c>
      <c r="DT19">
        <v>7.7</v>
      </c>
      <c r="DV19">
        <v>160</v>
      </c>
      <c r="DX19">
        <v>9.6000000000000002E-2</v>
      </c>
      <c r="ED19">
        <v>160</v>
      </c>
    </row>
    <row r="20" spans="1:134" x14ac:dyDescent="0.2">
      <c r="A20" s="45" t="s">
        <v>451</v>
      </c>
      <c r="B20" s="20" t="s">
        <v>2075</v>
      </c>
      <c r="C20" s="4">
        <v>36791.520833333336</v>
      </c>
      <c r="D20" s="4">
        <v>36791.90625</v>
      </c>
      <c r="E20" t="s">
        <v>2207</v>
      </c>
      <c r="F20" s="45" t="s">
        <v>2208</v>
      </c>
      <c r="G20" s="7">
        <v>30243528.473999999</v>
      </c>
      <c r="H20" s="7">
        <v>544.38351253199994</v>
      </c>
      <c r="I20" s="7">
        <v>544.38351253199994</v>
      </c>
      <c r="J20" s="7">
        <v>1088.7670250639999</v>
      </c>
      <c r="K20" s="45" t="s">
        <v>432</v>
      </c>
      <c r="O20" s="48" t="s">
        <v>894</v>
      </c>
      <c r="P20" s="49">
        <v>36791.525000000001</v>
      </c>
      <c r="Q20" s="49">
        <v>36791.879166666666</v>
      </c>
      <c r="R20" s="47" t="s">
        <v>995</v>
      </c>
      <c r="S20" s="47" t="s">
        <v>996</v>
      </c>
      <c r="T20" s="50">
        <v>1104357.1500000001</v>
      </c>
      <c r="U20" s="50">
        <v>19.878428700000004</v>
      </c>
      <c r="V20" s="50">
        <v>19.878428700000004</v>
      </c>
      <c r="W20" s="50">
        <v>39.756857400000008</v>
      </c>
      <c r="X20" s="51" t="s">
        <v>534</v>
      </c>
      <c r="Y20" s="51"/>
      <c r="Z20" s="51"/>
      <c r="AA20" s="51"/>
      <c r="AB20" s="20" t="s">
        <v>1247</v>
      </c>
      <c r="AC20" s="4">
        <v>36791.534722222219</v>
      </c>
      <c r="AD20" s="4">
        <v>36791.920138888891</v>
      </c>
      <c r="AE20" t="s">
        <v>1375</v>
      </c>
      <c r="AF20" t="s">
        <v>1376</v>
      </c>
      <c r="AG20" s="7">
        <v>158177924.09999999</v>
      </c>
      <c r="AH20" s="7">
        <v>2847.2026337999996</v>
      </c>
      <c r="AI20" s="7">
        <v>3796.2701783999996</v>
      </c>
      <c r="AJ20" s="7">
        <v>6643.4728121999997</v>
      </c>
      <c r="AK20" s="45" t="s">
        <v>520</v>
      </c>
      <c r="AL20" s="48" t="s">
        <v>1782</v>
      </c>
      <c r="AM20" s="49">
        <v>36791.541666666664</v>
      </c>
      <c r="AN20" s="49">
        <v>36791.927083333336</v>
      </c>
      <c r="AO20" s="47" t="s">
        <v>1878</v>
      </c>
      <c r="AP20" s="47" t="s">
        <v>1675</v>
      </c>
      <c r="AQ20" s="50">
        <v>9118025.6999999993</v>
      </c>
      <c r="AR20" s="50">
        <v>164.12446259999999</v>
      </c>
      <c r="AS20" s="50">
        <v>164.12446259999999</v>
      </c>
      <c r="AT20" s="50">
        <v>328.24892519999997</v>
      </c>
      <c r="AU20" s="51" t="s">
        <v>531</v>
      </c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CJ20">
        <v>0.156</v>
      </c>
      <c r="CL20">
        <v>0.89</v>
      </c>
      <c r="CV20">
        <v>7.71</v>
      </c>
      <c r="DJ20">
        <v>50</v>
      </c>
      <c r="DL20">
        <v>34</v>
      </c>
      <c r="DP20">
        <v>9</v>
      </c>
      <c r="DR20">
        <v>10</v>
      </c>
      <c r="DT20">
        <v>3.4</v>
      </c>
      <c r="DV20">
        <v>49</v>
      </c>
      <c r="DX20">
        <v>0.127</v>
      </c>
      <c r="ED20">
        <v>130</v>
      </c>
    </row>
    <row r="21" spans="1:134" x14ac:dyDescent="0.2">
      <c r="A21" s="45" t="s">
        <v>452</v>
      </c>
      <c r="B21" s="20" t="s">
        <v>2075</v>
      </c>
      <c r="C21" s="4">
        <v>36871.305555555555</v>
      </c>
      <c r="D21" s="4">
        <v>36871.899305555555</v>
      </c>
      <c r="E21" t="s">
        <v>2210</v>
      </c>
      <c r="F21" s="45" t="s">
        <v>2211</v>
      </c>
      <c r="G21" s="7">
        <v>592388.50199999998</v>
      </c>
      <c r="H21" s="7">
        <v>34.950921618000002</v>
      </c>
      <c r="I21" s="7">
        <v>592.38850200000002</v>
      </c>
      <c r="J21" s="7">
        <v>627.33942361800007</v>
      </c>
      <c r="K21" s="45" t="s">
        <v>432</v>
      </c>
      <c r="O21" s="48"/>
      <c r="P21" s="49"/>
      <c r="Q21" s="49"/>
      <c r="S21" s="47" t="s">
        <v>3021</v>
      </c>
      <c r="T21" s="50"/>
      <c r="U21" s="50"/>
      <c r="V21" s="50"/>
      <c r="W21" s="50"/>
      <c r="X21" s="51"/>
      <c r="Y21" s="51"/>
      <c r="Z21" s="51"/>
      <c r="AA21" s="51"/>
      <c r="AB21" s="20" t="s">
        <v>1247</v>
      </c>
      <c r="AC21" s="4">
        <v>36871.600694444445</v>
      </c>
      <c r="AD21" s="4">
        <v>36872.399305555555</v>
      </c>
      <c r="AE21" t="s">
        <v>1378</v>
      </c>
      <c r="AF21" t="s">
        <v>1379</v>
      </c>
      <c r="AG21" s="7">
        <v>4780733.7855000002</v>
      </c>
      <c r="AH21" s="7">
        <v>86.053208138999992</v>
      </c>
      <c r="AI21" s="7">
        <v>621.49539211499996</v>
      </c>
      <c r="AJ21" s="7">
        <v>707.54860025399989</v>
      </c>
      <c r="AK21" s="45" t="s">
        <v>520</v>
      </c>
      <c r="AL21" s="48" t="s">
        <v>1782</v>
      </c>
      <c r="AM21" s="49">
        <v>36871.326388888891</v>
      </c>
      <c r="AN21" s="49">
        <v>36871.940972222219</v>
      </c>
      <c r="AO21" s="47" t="s">
        <v>1880</v>
      </c>
      <c r="AP21" s="47" t="s">
        <v>1881</v>
      </c>
      <c r="AQ21" s="50">
        <v>133655.53200000001</v>
      </c>
      <c r="AR21" s="50">
        <v>2.4057995760000002</v>
      </c>
      <c r="AS21" s="50">
        <v>7.217398728</v>
      </c>
      <c r="AT21" s="50">
        <v>9.6231983040000006</v>
      </c>
      <c r="AU21" s="51" t="s">
        <v>531</v>
      </c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CB21" t="s">
        <v>2989</v>
      </c>
      <c r="CJ21">
        <v>0.63800000000000001</v>
      </c>
      <c r="CL21">
        <v>3</v>
      </c>
      <c r="CN21">
        <v>8.3000000000000007</v>
      </c>
      <c r="CR21">
        <v>306</v>
      </c>
      <c r="CV21">
        <v>8.0399999999999991</v>
      </c>
    </row>
    <row r="22" spans="1:134" x14ac:dyDescent="0.2">
      <c r="A22" s="45" t="s">
        <v>453</v>
      </c>
      <c r="B22" s="20" t="s">
        <v>2075</v>
      </c>
      <c r="C22" s="4">
        <v>36876.263888888891</v>
      </c>
      <c r="D22" s="4">
        <v>36876.454861111109</v>
      </c>
      <c r="E22" t="s">
        <v>2212</v>
      </c>
      <c r="F22" s="45" t="s">
        <v>2213</v>
      </c>
      <c r="G22" s="7">
        <v>471758.72099999996</v>
      </c>
      <c r="H22" s="7">
        <v>141.52761629999998</v>
      </c>
      <c r="I22" s="7">
        <v>3113.6075585999997</v>
      </c>
      <c r="J22" s="7">
        <v>3255.1351748999996</v>
      </c>
      <c r="K22" s="45" t="s">
        <v>432</v>
      </c>
      <c r="O22" s="48" t="s">
        <v>894</v>
      </c>
      <c r="P22" s="49">
        <v>36876.262499999997</v>
      </c>
      <c r="Q22" s="49">
        <v>36876.697222222225</v>
      </c>
      <c r="R22" s="47" t="s">
        <v>998</v>
      </c>
      <c r="S22" s="47" t="s">
        <v>999</v>
      </c>
      <c r="T22" s="50">
        <v>92227.980450000003</v>
      </c>
      <c r="U22" s="50">
        <v>1.6601036481000002</v>
      </c>
      <c r="V22" s="50">
        <v>1752.33162855</v>
      </c>
      <c r="W22" s="50">
        <v>1753.9917321981</v>
      </c>
      <c r="X22" s="51" t="s">
        <v>534</v>
      </c>
      <c r="Y22" s="51"/>
      <c r="Z22" s="51"/>
      <c r="AA22" s="51"/>
      <c r="AB22" s="20"/>
      <c r="AC22" s="4"/>
      <c r="AD22" s="4"/>
      <c r="AF22" t="s">
        <v>3006</v>
      </c>
      <c r="AG22" s="7"/>
      <c r="AH22" s="7"/>
      <c r="AI22" s="7"/>
      <c r="AJ22" s="7"/>
      <c r="AK22" s="45"/>
      <c r="AL22" s="48" t="s">
        <v>1782</v>
      </c>
      <c r="AM22" s="49">
        <v>36876.267361111109</v>
      </c>
      <c r="AN22" s="49">
        <v>36876.451388888891</v>
      </c>
      <c r="AO22" s="47" t="s">
        <v>1882</v>
      </c>
      <c r="AP22" s="47" t="s">
        <v>1883</v>
      </c>
      <c r="AQ22" s="50">
        <v>70792.125</v>
      </c>
      <c r="AR22" s="50">
        <v>1.2742582499999999</v>
      </c>
      <c r="AS22" s="50">
        <v>8.4950550000000007</v>
      </c>
      <c r="AT22" s="50">
        <v>9.7693132499999997</v>
      </c>
      <c r="AU22" s="51" t="s">
        <v>531</v>
      </c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CJ22">
        <v>4.1500000000000004</v>
      </c>
      <c r="CL22">
        <v>13.9</v>
      </c>
      <c r="CN22">
        <v>910</v>
      </c>
      <c r="CR22">
        <v>5580</v>
      </c>
      <c r="CV22">
        <v>7.9</v>
      </c>
    </row>
    <row r="23" spans="1:134" x14ac:dyDescent="0.2">
      <c r="A23" s="45" t="s">
        <v>454</v>
      </c>
      <c r="B23" s="20" t="s">
        <v>2075</v>
      </c>
      <c r="C23" s="4">
        <v>36905.277777777781</v>
      </c>
      <c r="D23" s="4">
        <v>36905.690972222219</v>
      </c>
      <c r="E23" t="s">
        <v>2216</v>
      </c>
      <c r="F23" s="45" t="s">
        <v>2217</v>
      </c>
      <c r="G23" s="7">
        <v>3440214.1064999998</v>
      </c>
      <c r="H23" s="7">
        <v>653.64068023499988</v>
      </c>
      <c r="I23" s="7">
        <v>5504.3425703999992</v>
      </c>
      <c r="J23" s="7">
        <v>6157.9832506349994</v>
      </c>
      <c r="K23" s="45" t="s">
        <v>432</v>
      </c>
      <c r="O23" s="48" t="s">
        <v>894</v>
      </c>
      <c r="P23" s="49">
        <v>36905.28125</v>
      </c>
      <c r="Q23" s="49">
        <v>36905.525694444441</v>
      </c>
      <c r="R23" s="47" t="s">
        <v>1000</v>
      </c>
      <c r="S23" s="47" t="s">
        <v>1001</v>
      </c>
      <c r="T23" s="50">
        <v>249060.85417500001</v>
      </c>
      <c r="U23" s="50">
        <v>6.4755822085500006</v>
      </c>
      <c r="V23" s="50">
        <v>171.85198938075001</v>
      </c>
      <c r="W23" s="50">
        <v>178.32757158930002</v>
      </c>
      <c r="X23" s="51" t="s">
        <v>534</v>
      </c>
      <c r="Y23" s="51"/>
      <c r="Z23" s="51"/>
      <c r="AA23" s="51"/>
      <c r="AB23" s="20" t="s">
        <v>1247</v>
      </c>
      <c r="AC23" s="4">
        <v>36905.375</v>
      </c>
      <c r="AD23" s="4">
        <v>36905.680555555555</v>
      </c>
      <c r="AE23" t="s">
        <v>1382</v>
      </c>
      <c r="AF23" t="s">
        <v>1383</v>
      </c>
      <c r="AG23" s="7">
        <v>30885188.295000002</v>
      </c>
      <c r="AH23" s="7">
        <v>1389.8334732750002</v>
      </c>
      <c r="AI23" s="7">
        <v>5868.1857760500006</v>
      </c>
      <c r="AJ23" s="7">
        <v>7258.0192493250006</v>
      </c>
      <c r="AK23" s="45" t="s">
        <v>520</v>
      </c>
      <c r="AL23" s="48" t="s">
        <v>1782</v>
      </c>
      <c r="AM23" s="49">
        <v>36905.288194444445</v>
      </c>
      <c r="AN23" s="49">
        <v>36905.690972222219</v>
      </c>
      <c r="AO23" s="47" t="s">
        <v>1886</v>
      </c>
      <c r="AP23" s="47" t="s">
        <v>1887</v>
      </c>
      <c r="AQ23" s="50">
        <v>565204.326</v>
      </c>
      <c r="AR23" s="50">
        <v>10.173677868</v>
      </c>
      <c r="AS23" s="50">
        <v>25.43419467</v>
      </c>
      <c r="AT23" s="50">
        <v>35.607872538000002</v>
      </c>
      <c r="AU23" s="51" t="s">
        <v>531</v>
      </c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Z23" s="43" t="s">
        <v>2987</v>
      </c>
      <c r="CA23" s="43"/>
      <c r="CJ23">
        <v>0.54</v>
      </c>
      <c r="CL23">
        <v>4.45</v>
      </c>
      <c r="CN23">
        <v>82</v>
      </c>
      <c r="CR23">
        <v>701</v>
      </c>
      <c r="CT23">
        <v>2730</v>
      </c>
      <c r="CV23">
        <v>7.67</v>
      </c>
      <c r="CX23">
        <v>269</v>
      </c>
      <c r="DJ23">
        <v>55</v>
      </c>
      <c r="DL23">
        <v>67</v>
      </c>
      <c r="DP23">
        <v>27</v>
      </c>
      <c r="DR23">
        <v>18</v>
      </c>
      <c r="DT23">
        <v>27</v>
      </c>
      <c r="DV23">
        <v>220</v>
      </c>
      <c r="ED23">
        <v>240</v>
      </c>
    </row>
    <row r="24" spans="1:134" x14ac:dyDescent="0.2">
      <c r="A24" s="45" t="s">
        <v>455</v>
      </c>
      <c r="B24" s="20" t="s">
        <v>2075</v>
      </c>
      <c r="C24" s="4">
        <v>36920.274305555555</v>
      </c>
      <c r="D24" s="4">
        <v>36920.572916666664</v>
      </c>
      <c r="E24" t="s">
        <v>2220</v>
      </c>
      <c r="F24" s="45" t="s">
        <v>2221</v>
      </c>
      <c r="G24" s="7">
        <v>788907.44099999999</v>
      </c>
      <c r="H24" s="7">
        <v>220.89408347999998</v>
      </c>
      <c r="I24" s="7">
        <v>3471.1927404000003</v>
      </c>
      <c r="J24" s="7">
        <v>3692.0868238800003</v>
      </c>
      <c r="K24" s="45" t="s">
        <v>432</v>
      </c>
      <c r="O24" s="48" t="s">
        <v>894</v>
      </c>
      <c r="P24" s="49">
        <v>36920.28125</v>
      </c>
      <c r="Q24" s="49">
        <v>36920.579861111109</v>
      </c>
      <c r="R24" s="47" t="s">
        <v>1004</v>
      </c>
      <c r="S24" s="47" t="s">
        <v>1005</v>
      </c>
      <c r="T24" s="50">
        <v>145576.92584999997</v>
      </c>
      <c r="U24" s="50">
        <v>2.6203846652999996</v>
      </c>
      <c r="V24" s="50">
        <v>1397.5384881599996</v>
      </c>
      <c r="W24" s="50">
        <v>1400.1588728252996</v>
      </c>
      <c r="X24" s="51" t="s">
        <v>534</v>
      </c>
      <c r="Y24" s="51"/>
      <c r="Z24" s="51"/>
      <c r="AA24" s="51"/>
      <c r="AB24" s="20" t="s">
        <v>1247</v>
      </c>
      <c r="AC24" s="4">
        <v>36920.423611111109</v>
      </c>
      <c r="AD24" s="4">
        <v>36920.826388888891</v>
      </c>
      <c r="AE24" t="s">
        <v>1384</v>
      </c>
      <c r="AF24" t="s">
        <v>1385</v>
      </c>
      <c r="AG24" s="7">
        <v>32102246.508000001</v>
      </c>
      <c r="AH24" s="7">
        <v>577.84043714400002</v>
      </c>
      <c r="AI24" s="7">
        <v>4815.3369762000002</v>
      </c>
      <c r="AJ24" s="7">
        <v>5393.1774133440003</v>
      </c>
      <c r="AK24" s="45" t="s">
        <v>520</v>
      </c>
      <c r="AL24" s="48" t="s">
        <v>1782</v>
      </c>
      <c r="AM24" s="49">
        <v>36920.284722222219</v>
      </c>
      <c r="AN24" s="49">
        <v>36920.572916666664</v>
      </c>
      <c r="AO24" s="47" t="s">
        <v>1888</v>
      </c>
      <c r="AP24" s="47" t="s">
        <v>1889</v>
      </c>
      <c r="AQ24" s="50">
        <v>306105.14850000001</v>
      </c>
      <c r="AR24" s="50">
        <v>5.5098926730000004</v>
      </c>
      <c r="AS24" s="50">
        <v>5.5098926730000004</v>
      </c>
      <c r="AT24" s="50">
        <v>11.019785346000001</v>
      </c>
      <c r="AU24" s="51" t="s">
        <v>531</v>
      </c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CB24" t="s">
        <v>2989</v>
      </c>
      <c r="CJ24">
        <v>1.31</v>
      </c>
      <c r="CL24">
        <v>22.6</v>
      </c>
      <c r="CN24">
        <v>560</v>
      </c>
      <c r="CR24">
        <v>1120</v>
      </c>
      <c r="CT24">
        <v>7580</v>
      </c>
      <c r="CV24">
        <v>7.78</v>
      </c>
      <c r="CX24">
        <v>1030</v>
      </c>
      <c r="DJ24">
        <v>45</v>
      </c>
    </row>
    <row r="25" spans="1:134" x14ac:dyDescent="0.2">
      <c r="A25" s="45" t="s">
        <v>456</v>
      </c>
      <c r="B25" s="20" t="s">
        <v>2075</v>
      </c>
      <c r="C25" s="4">
        <v>36946.260416666664</v>
      </c>
      <c r="D25" s="4">
        <v>36946.527777777781</v>
      </c>
      <c r="E25" t="s">
        <v>2222</v>
      </c>
      <c r="F25" s="45" t="s">
        <v>2223</v>
      </c>
      <c r="G25" s="7">
        <v>4478876.1645</v>
      </c>
      <c r="H25" s="7">
        <v>850.98647125499997</v>
      </c>
      <c r="I25" s="7">
        <v>9405.6399454500006</v>
      </c>
      <c r="J25" s="7">
        <v>10256.626416705001</v>
      </c>
      <c r="K25" s="45" t="s">
        <v>432</v>
      </c>
      <c r="O25" s="48" t="s">
        <v>894</v>
      </c>
      <c r="P25" s="49">
        <v>36946.263194444444</v>
      </c>
      <c r="Q25" s="49">
        <v>36946.560416666667</v>
      </c>
      <c r="R25" s="47" t="s">
        <v>1006</v>
      </c>
      <c r="S25" s="47" t="s">
        <v>1007</v>
      </c>
      <c r="T25" s="50">
        <v>418607.99354999996</v>
      </c>
      <c r="U25" s="50">
        <v>7.5349438838999987</v>
      </c>
      <c r="V25" s="50">
        <v>962.79838516499979</v>
      </c>
      <c r="W25" s="50">
        <v>970.33332904889983</v>
      </c>
      <c r="X25" s="51" t="s">
        <v>534</v>
      </c>
      <c r="Y25" s="51"/>
      <c r="Z25" s="51"/>
      <c r="AA25" s="51"/>
      <c r="AB25" s="20" t="s">
        <v>1247</v>
      </c>
      <c r="AC25" s="4">
        <v>36946.354166666664</v>
      </c>
      <c r="AD25" s="4">
        <v>36946.739583333336</v>
      </c>
      <c r="AE25" t="s">
        <v>1386</v>
      </c>
      <c r="AF25" t="s">
        <v>1387</v>
      </c>
      <c r="AG25" s="7">
        <v>72304244.789999992</v>
      </c>
      <c r="AH25" s="7">
        <v>1301.4764062199997</v>
      </c>
      <c r="AI25" s="7">
        <v>11568.679166399997</v>
      </c>
      <c r="AJ25" s="7">
        <v>12870.155572619997</v>
      </c>
      <c r="AK25" s="45" t="s">
        <v>520</v>
      </c>
      <c r="AL25" s="48" t="s">
        <v>1782</v>
      </c>
      <c r="AM25" s="49">
        <v>36946.274305555555</v>
      </c>
      <c r="AN25" s="49">
        <v>36946.5625</v>
      </c>
      <c r="AO25" s="47" t="s">
        <v>1890</v>
      </c>
      <c r="AP25" s="47" t="s">
        <v>1891</v>
      </c>
      <c r="AQ25" s="50">
        <v>1059050.19</v>
      </c>
      <c r="AR25" s="50">
        <v>19.062903419999998</v>
      </c>
      <c r="AS25" s="50">
        <v>85.783065390000004</v>
      </c>
      <c r="AT25" s="50">
        <v>104.84596881</v>
      </c>
      <c r="AU25" s="51" t="s">
        <v>531</v>
      </c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CJ25">
        <v>0.52300000000000002</v>
      </c>
      <c r="CL25">
        <v>5.67</v>
      </c>
      <c r="CN25">
        <v>630</v>
      </c>
      <c r="CR25">
        <v>918</v>
      </c>
      <c r="CT25">
        <v>5120</v>
      </c>
      <c r="CV25">
        <v>7.78</v>
      </c>
      <c r="CX25">
        <v>655</v>
      </c>
    </row>
    <row r="26" spans="1:134" x14ac:dyDescent="0.2">
      <c r="A26" s="45" t="s">
        <v>457</v>
      </c>
      <c r="B26" s="20" t="s">
        <v>2075</v>
      </c>
      <c r="C26" s="4">
        <v>36970.409722222219</v>
      </c>
      <c r="D26" s="4">
        <v>36975.104166666664</v>
      </c>
      <c r="E26" t="s">
        <v>2224</v>
      </c>
      <c r="F26" s="45" t="s">
        <v>2225</v>
      </c>
      <c r="G26" s="7">
        <v>12646305.210000001</v>
      </c>
      <c r="H26" s="7">
        <v>227.63349378000004</v>
      </c>
      <c r="I26" s="7">
        <v>581.7300396600001</v>
      </c>
      <c r="J26" s="7">
        <v>809.36353344000008</v>
      </c>
      <c r="K26" s="45" t="s">
        <v>432</v>
      </c>
      <c r="O26" s="48" t="s">
        <v>894</v>
      </c>
      <c r="P26" s="49">
        <v>36970.474305555559</v>
      </c>
      <c r="Q26" s="49">
        <v>36976.552777777775</v>
      </c>
      <c r="R26" s="47" t="s">
        <v>1008</v>
      </c>
      <c r="S26" s="47" t="s">
        <v>1009</v>
      </c>
      <c r="T26" s="50">
        <v>285263.94689999998</v>
      </c>
      <c r="U26" s="50">
        <v>5.1347510441999997</v>
      </c>
      <c r="V26" s="50">
        <v>599.05428848999998</v>
      </c>
      <c r="W26" s="50">
        <v>604.18903953419999</v>
      </c>
      <c r="X26" s="51" t="s">
        <v>534</v>
      </c>
      <c r="Y26" s="51"/>
      <c r="Z26" s="51"/>
      <c r="AA26" s="51"/>
      <c r="AB26" s="20" t="s">
        <v>1247</v>
      </c>
      <c r="AC26" s="4">
        <v>36970.913194444445</v>
      </c>
      <c r="AD26" s="4">
        <v>36976.527777777781</v>
      </c>
      <c r="AE26" t="s">
        <v>1388</v>
      </c>
      <c r="AF26" t="s">
        <v>1389</v>
      </c>
      <c r="AG26" s="7">
        <v>91717710.812999994</v>
      </c>
      <c r="AH26" s="7">
        <v>1650.9187946339998</v>
      </c>
      <c r="AI26" s="7">
        <v>1650.9187946339998</v>
      </c>
      <c r="AJ26" s="7">
        <v>3301.8375892679996</v>
      </c>
      <c r="AK26" s="45" t="s">
        <v>520</v>
      </c>
      <c r="AL26" s="48" t="s">
        <v>1782</v>
      </c>
      <c r="AM26" s="49">
        <v>36970.423611111109</v>
      </c>
      <c r="AN26" s="49">
        <v>36976.381944444445</v>
      </c>
      <c r="AO26" s="47" t="s">
        <v>1892</v>
      </c>
      <c r="AP26" s="47" t="s">
        <v>1893</v>
      </c>
      <c r="AQ26" s="50">
        <v>3326663.5379999997</v>
      </c>
      <c r="AR26" s="50">
        <v>59.87994368399999</v>
      </c>
      <c r="AS26" s="50">
        <v>59.87994368399999</v>
      </c>
      <c r="AT26" s="50">
        <v>119.75988736799998</v>
      </c>
      <c r="AU26" s="53" t="s">
        <v>531</v>
      </c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CJ26">
        <v>1.1599999999999999</v>
      </c>
      <c r="CL26">
        <v>2.7</v>
      </c>
      <c r="CN26">
        <v>27</v>
      </c>
      <c r="CR26">
        <v>128</v>
      </c>
      <c r="CT26">
        <v>1230</v>
      </c>
      <c r="CV26">
        <v>8.31</v>
      </c>
      <c r="CX26">
        <v>365</v>
      </c>
      <c r="DJ26">
        <v>8</v>
      </c>
    </row>
    <row r="27" spans="1:134" x14ac:dyDescent="0.2">
      <c r="A27" s="45" t="s">
        <v>458</v>
      </c>
      <c r="B27" s="20" t="s">
        <v>2075</v>
      </c>
      <c r="C27" s="4">
        <v>37188.032638888886</v>
      </c>
      <c r="D27" s="4">
        <v>37188.097222222219</v>
      </c>
      <c r="E27" t="s">
        <v>2240</v>
      </c>
      <c r="F27" s="45" t="s">
        <v>2241</v>
      </c>
      <c r="G27" s="7">
        <v>6951503.5065000001</v>
      </c>
      <c r="H27" s="7">
        <v>125.12706311699999</v>
      </c>
      <c r="I27" s="7">
        <v>125.12706311699999</v>
      </c>
      <c r="J27" s="7">
        <v>250.25412623399998</v>
      </c>
      <c r="K27" s="45" t="s">
        <v>432</v>
      </c>
      <c r="O27" s="48" t="s">
        <v>894</v>
      </c>
      <c r="P27" s="49">
        <v>37188.025000000001</v>
      </c>
      <c r="Q27" s="49">
        <v>37188.074305555558</v>
      </c>
      <c r="R27" s="47" t="s">
        <v>1010</v>
      </c>
      <c r="S27" s="47" t="s">
        <v>1011</v>
      </c>
      <c r="T27" s="50">
        <v>311485.34999999998</v>
      </c>
      <c r="U27" s="50">
        <v>5.6067362999999997</v>
      </c>
      <c r="V27" s="50">
        <v>5.6067362999999997</v>
      </c>
      <c r="W27" s="50">
        <v>11.213472599999999</v>
      </c>
      <c r="X27" s="51" t="s">
        <v>534</v>
      </c>
      <c r="Y27" s="51"/>
      <c r="Z27" s="51"/>
      <c r="AA27" s="51"/>
      <c r="AB27" s="20" t="s">
        <v>1247</v>
      </c>
      <c r="AC27" s="4">
        <v>37188.034722222219</v>
      </c>
      <c r="AD27" s="4">
        <v>37188.145833333336</v>
      </c>
      <c r="AE27" t="s">
        <v>1404</v>
      </c>
      <c r="AF27" t="s">
        <v>1405</v>
      </c>
      <c r="AG27" s="7">
        <v>47487357.449999996</v>
      </c>
      <c r="AH27" s="7">
        <v>854.77243409999994</v>
      </c>
      <c r="AI27" s="7">
        <v>854.77243409999994</v>
      </c>
      <c r="AJ27" s="7">
        <v>1709.5448681999999</v>
      </c>
      <c r="AK27" s="45" t="s">
        <v>520</v>
      </c>
      <c r="AL27" s="48"/>
      <c r="AM27" s="49"/>
      <c r="AN27" s="49"/>
      <c r="AP27" s="47" t="s">
        <v>2994</v>
      </c>
      <c r="AQ27" s="50"/>
      <c r="AR27" s="50"/>
      <c r="AS27" s="50"/>
      <c r="AT27" s="50"/>
      <c r="AU27" s="53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CJ27">
        <v>0.34899999999999998</v>
      </c>
      <c r="CL27">
        <v>1.51</v>
      </c>
      <c r="CR27">
        <v>9.6</v>
      </c>
      <c r="CT27">
        <v>250</v>
      </c>
      <c r="CV27">
        <v>7.85</v>
      </c>
      <c r="CX27">
        <v>94</v>
      </c>
    </row>
    <row r="28" spans="1:134" x14ac:dyDescent="0.2">
      <c r="A28" s="45" t="s">
        <v>459</v>
      </c>
      <c r="B28" s="20" t="s">
        <v>2075</v>
      </c>
      <c r="C28" s="4">
        <v>37270.361111111109</v>
      </c>
      <c r="D28" s="4">
        <v>37270.604166666664</v>
      </c>
      <c r="E28" t="s">
        <v>2250</v>
      </c>
      <c r="F28" s="45" t="s">
        <v>2251</v>
      </c>
      <c r="G28" s="7">
        <v>834780.7379999999</v>
      </c>
      <c r="H28" s="7">
        <v>15.026053283999998</v>
      </c>
      <c r="I28" s="7">
        <v>60.938993873999991</v>
      </c>
      <c r="J28" s="7">
        <v>75.96504715799999</v>
      </c>
      <c r="K28" s="45" t="s">
        <v>432</v>
      </c>
      <c r="O28" s="48" t="s">
        <v>894</v>
      </c>
      <c r="P28" s="49">
        <v>37270.245833333334</v>
      </c>
      <c r="Q28" s="49">
        <v>37270.577777777777</v>
      </c>
      <c r="R28" s="47" t="s">
        <v>1012</v>
      </c>
      <c r="S28" s="47" t="s">
        <v>1013</v>
      </c>
      <c r="T28" s="50">
        <v>229366.48499999999</v>
      </c>
      <c r="U28" s="50">
        <v>5.2754291549999994</v>
      </c>
      <c r="V28" s="50">
        <v>176.61219344999998</v>
      </c>
      <c r="W28" s="50">
        <v>181.88762260499999</v>
      </c>
      <c r="X28" s="51" t="s">
        <v>534</v>
      </c>
      <c r="Y28" s="51"/>
      <c r="Z28" s="51"/>
      <c r="AA28" s="51"/>
      <c r="AB28" s="20" t="s">
        <v>1247</v>
      </c>
      <c r="AC28" s="4">
        <v>37270.381944444445</v>
      </c>
      <c r="AD28" s="4">
        <v>37270.774305555555</v>
      </c>
      <c r="AE28" t="s">
        <v>1406</v>
      </c>
      <c r="AF28" t="s">
        <v>1407</v>
      </c>
      <c r="AG28" s="7">
        <v>9287926.7999999989</v>
      </c>
      <c r="AH28" s="7">
        <v>167.18268239999998</v>
      </c>
      <c r="AI28" s="7">
        <v>167.18268239999998</v>
      </c>
      <c r="AJ28" s="7">
        <v>334.36536479999995</v>
      </c>
      <c r="AK28" s="45" t="s">
        <v>520</v>
      </c>
      <c r="AL28" s="48" t="s">
        <v>1782</v>
      </c>
      <c r="AM28" s="49">
        <v>37270.253472222219</v>
      </c>
      <c r="AN28" s="49">
        <v>37270.635416666664</v>
      </c>
      <c r="AO28" s="47" t="s">
        <v>1908</v>
      </c>
      <c r="AP28" s="47" t="s">
        <v>1909</v>
      </c>
      <c r="AQ28" s="50">
        <v>594653.85</v>
      </c>
      <c r="AR28" s="50">
        <v>10.703769299999999</v>
      </c>
      <c r="AS28" s="50">
        <v>10.703769299999999</v>
      </c>
      <c r="AT28" s="50">
        <v>21.407538599999999</v>
      </c>
      <c r="AU28" s="53" t="s">
        <v>531</v>
      </c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CJ28">
        <v>0.23200000000000001</v>
      </c>
      <c r="CL28">
        <v>1.34</v>
      </c>
      <c r="CN28">
        <v>7</v>
      </c>
      <c r="CR28">
        <v>168</v>
      </c>
      <c r="CT28">
        <v>1460</v>
      </c>
      <c r="CV28">
        <v>8.2200000000000006</v>
      </c>
      <c r="CX28">
        <v>312</v>
      </c>
    </row>
    <row r="29" spans="1:134" x14ac:dyDescent="0.2">
      <c r="A29" s="45" t="s">
        <v>460</v>
      </c>
      <c r="B29" s="20" t="s">
        <v>2075</v>
      </c>
      <c r="C29" s="4">
        <v>37272.583333333336</v>
      </c>
      <c r="D29" s="4">
        <v>37273.194444444445</v>
      </c>
      <c r="E29" t="s">
        <v>2252</v>
      </c>
      <c r="F29" s="45" t="s">
        <v>2253</v>
      </c>
      <c r="G29" s="7">
        <v>1735822.9049999998</v>
      </c>
      <c r="H29" s="7">
        <v>38.188103909999995</v>
      </c>
      <c r="I29" s="7">
        <v>52.074687149999988</v>
      </c>
      <c r="J29" s="7">
        <v>90.262791059999984</v>
      </c>
      <c r="K29" s="45" t="s">
        <v>432</v>
      </c>
      <c r="O29" s="48" t="s">
        <v>894</v>
      </c>
      <c r="P29" s="49">
        <v>37272.586805555555</v>
      </c>
      <c r="Q29" s="49">
        <v>37273.160416666666</v>
      </c>
      <c r="R29" s="47" t="s">
        <v>1014</v>
      </c>
      <c r="S29" s="47" t="s">
        <v>1015</v>
      </c>
      <c r="T29" s="50">
        <v>31148.535000000003</v>
      </c>
      <c r="U29" s="50">
        <v>0.56067363000000014</v>
      </c>
      <c r="V29" s="50">
        <v>29.902593600000003</v>
      </c>
      <c r="W29" s="50">
        <v>30.463267230000003</v>
      </c>
      <c r="X29" s="51" t="s">
        <v>534</v>
      </c>
      <c r="Y29" s="51"/>
      <c r="Z29" s="51"/>
      <c r="AA29" s="51"/>
      <c r="AB29" s="20" t="s">
        <v>1247</v>
      </c>
      <c r="AC29" s="4">
        <v>37272.715277777781</v>
      </c>
      <c r="AD29" s="4">
        <v>37273.253472222219</v>
      </c>
      <c r="AE29" t="s">
        <v>1408</v>
      </c>
      <c r="AF29" t="s">
        <v>1409</v>
      </c>
      <c r="AG29" s="7">
        <v>6541192.3499999996</v>
      </c>
      <c r="AH29" s="7">
        <v>117.74146229999999</v>
      </c>
      <c r="AI29" s="7">
        <v>163.52980875</v>
      </c>
      <c r="AJ29" s="7">
        <v>281.27127105</v>
      </c>
      <c r="AK29" s="45" t="s">
        <v>520</v>
      </c>
      <c r="AL29" s="48" t="s">
        <v>1782</v>
      </c>
      <c r="AM29" s="49">
        <v>37272.59375</v>
      </c>
      <c r="AN29" s="49">
        <v>37273.052083333336</v>
      </c>
      <c r="AO29" s="47" t="s">
        <v>1910</v>
      </c>
      <c r="AP29" s="47" t="s">
        <v>1911</v>
      </c>
      <c r="AQ29" s="50">
        <v>622970.69999999995</v>
      </c>
      <c r="AR29" s="50">
        <v>11.213472599999999</v>
      </c>
      <c r="AS29" s="50">
        <v>11.213472599999999</v>
      </c>
      <c r="AT29" s="50">
        <v>22.426945199999999</v>
      </c>
      <c r="AU29" s="51" t="s">
        <v>531</v>
      </c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CJ29">
        <v>0.313</v>
      </c>
      <c r="CL29">
        <v>0.8</v>
      </c>
      <c r="CN29">
        <v>19</v>
      </c>
      <c r="CR29">
        <v>1240</v>
      </c>
      <c r="CT29">
        <v>4640</v>
      </c>
      <c r="CV29">
        <v>8.16</v>
      </c>
      <c r="CX29">
        <v>325</v>
      </c>
    </row>
    <row r="30" spans="1:134" x14ac:dyDescent="0.2">
      <c r="A30" s="45" t="s">
        <v>461</v>
      </c>
      <c r="B30" s="20" t="s">
        <v>2075</v>
      </c>
      <c r="C30" s="4">
        <v>37287.229166666664</v>
      </c>
      <c r="D30" s="4">
        <v>37288.534722222219</v>
      </c>
      <c r="E30" t="s">
        <v>2258</v>
      </c>
      <c r="F30" s="45" t="s">
        <v>2259</v>
      </c>
      <c r="G30" s="7">
        <v>488.46600000000001</v>
      </c>
      <c r="H30" s="7">
        <v>8.792381924999999</v>
      </c>
      <c r="I30" s="7">
        <v>1123.4710237500001</v>
      </c>
      <c r="J30" s="7">
        <v>1132.2634056750001</v>
      </c>
      <c r="K30" s="45" t="s">
        <v>432</v>
      </c>
      <c r="O30" s="48" t="s">
        <v>894</v>
      </c>
      <c r="P30" s="49">
        <v>37287.232638888891</v>
      </c>
      <c r="Q30" s="49">
        <v>37288.520833333336</v>
      </c>
      <c r="R30" s="47" t="s">
        <v>1016</v>
      </c>
      <c r="S30" s="47" t="s">
        <v>1017</v>
      </c>
      <c r="T30" s="50">
        <v>566337</v>
      </c>
      <c r="U30" s="50">
        <v>10.194065999999999</v>
      </c>
      <c r="V30" s="50">
        <v>2095.4468999999999</v>
      </c>
      <c r="W30" s="50">
        <v>2105.6409659999999</v>
      </c>
      <c r="X30" s="51" t="s">
        <v>534</v>
      </c>
      <c r="Y30" s="51"/>
      <c r="Z30" s="51"/>
      <c r="AA30" s="51"/>
      <c r="AB30" s="20" t="s">
        <v>1247</v>
      </c>
      <c r="AC30" s="4">
        <v>37287.402777777781</v>
      </c>
      <c r="AD30" s="4">
        <v>37288.635416666664</v>
      </c>
      <c r="AE30" t="s">
        <v>1410</v>
      </c>
      <c r="AF30" t="s">
        <v>1411</v>
      </c>
      <c r="AG30" s="7">
        <v>48223595.549999997</v>
      </c>
      <c r="AH30" s="7">
        <v>868.02471989999992</v>
      </c>
      <c r="AI30" s="7">
        <v>8680.2471989999995</v>
      </c>
      <c r="AJ30" s="7">
        <v>9548.2719188999999</v>
      </c>
      <c r="AK30" s="45" t="s">
        <v>520</v>
      </c>
      <c r="AL30" s="48" t="s">
        <v>1782</v>
      </c>
      <c r="AM30" s="49">
        <v>37287.236111111109</v>
      </c>
      <c r="AN30" s="49">
        <v>37288.451388888891</v>
      </c>
      <c r="AO30" s="47" t="s">
        <v>1912</v>
      </c>
      <c r="AP30" s="47" t="s">
        <v>1913</v>
      </c>
      <c r="AQ30" s="50">
        <v>2661783.9</v>
      </c>
      <c r="AR30" s="50">
        <v>47.912110199999994</v>
      </c>
      <c r="AS30" s="50">
        <v>47.912110199999994</v>
      </c>
      <c r="AT30" s="50">
        <v>95.824220399999987</v>
      </c>
      <c r="AU30" s="51" t="s">
        <v>531</v>
      </c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Z30" s="43" t="s">
        <v>2987</v>
      </c>
      <c r="CA30" s="43"/>
      <c r="CJ30">
        <v>0.64500000000000002</v>
      </c>
      <c r="CL30">
        <v>3.06</v>
      </c>
      <c r="CN30">
        <v>126</v>
      </c>
      <c r="CR30">
        <v>1160</v>
      </c>
      <c r="CT30">
        <v>4450</v>
      </c>
      <c r="CV30">
        <v>7.62</v>
      </c>
      <c r="CX30">
        <v>327</v>
      </c>
    </row>
    <row r="31" spans="1:134" x14ac:dyDescent="0.2">
      <c r="A31" s="45" t="s">
        <v>462</v>
      </c>
      <c r="B31" s="20" t="s">
        <v>2075</v>
      </c>
      <c r="C31" s="4">
        <v>37308.222222222219</v>
      </c>
      <c r="D31" s="4">
        <v>37308.534722222219</v>
      </c>
      <c r="E31" t="s">
        <v>2270</v>
      </c>
      <c r="F31" s="45" t="s">
        <v>2271</v>
      </c>
      <c r="G31" s="7">
        <v>2657536.3724999996</v>
      </c>
      <c r="H31" s="7">
        <v>47.835654704999989</v>
      </c>
      <c r="I31" s="7">
        <v>478.35654704999996</v>
      </c>
      <c r="J31" s="7">
        <v>526.19220175499993</v>
      </c>
      <c r="K31" s="45" t="s">
        <v>432</v>
      </c>
      <c r="O31" s="48" t="s">
        <v>894</v>
      </c>
      <c r="P31" s="49">
        <v>37308.226388888892</v>
      </c>
      <c r="Q31" s="49">
        <v>37308.540972222225</v>
      </c>
      <c r="R31" s="47" t="s">
        <v>1018</v>
      </c>
      <c r="S31" s="47" t="s">
        <v>1019</v>
      </c>
      <c r="T31" s="50">
        <v>28316.85</v>
      </c>
      <c r="U31" s="50">
        <v>0.50970329999999997</v>
      </c>
      <c r="V31" s="50">
        <v>158.57436000000001</v>
      </c>
      <c r="W31" s="50">
        <v>159.08406330000003</v>
      </c>
      <c r="X31" s="51" t="s">
        <v>534</v>
      </c>
      <c r="Y31" s="51"/>
      <c r="Z31" s="51"/>
      <c r="AA31" s="51"/>
      <c r="AB31" s="20" t="s">
        <v>1247</v>
      </c>
      <c r="AC31" s="4">
        <v>37308.371527777781</v>
      </c>
      <c r="AD31" s="4">
        <v>37308.774305555555</v>
      </c>
      <c r="AE31" t="s">
        <v>1414</v>
      </c>
      <c r="AF31" t="s">
        <v>1415</v>
      </c>
      <c r="AG31" s="7">
        <v>12969117.300000001</v>
      </c>
      <c r="AH31" s="7">
        <v>233.4441114</v>
      </c>
      <c r="AI31" s="7">
        <v>298.28969790000002</v>
      </c>
      <c r="AJ31" s="7">
        <v>531.73380930000008</v>
      </c>
      <c r="AK31" s="45" t="s">
        <v>520</v>
      </c>
      <c r="AL31" s="48" t="s">
        <v>1782</v>
      </c>
      <c r="AM31" s="49">
        <v>37308.236111111109</v>
      </c>
      <c r="AN31" s="49">
        <v>37308.534722222219</v>
      </c>
      <c r="AO31" s="47" t="s">
        <v>1916</v>
      </c>
      <c r="AP31" s="47" t="s">
        <v>1917</v>
      </c>
      <c r="AQ31" s="50">
        <v>594653.85</v>
      </c>
      <c r="AR31" s="50">
        <v>10.703769299999999</v>
      </c>
      <c r="AS31" s="50">
        <v>35.679231000000001</v>
      </c>
      <c r="AT31" s="50">
        <v>46.383000299999999</v>
      </c>
      <c r="AU31" s="51" t="s">
        <v>531</v>
      </c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CJ31">
        <v>1.02</v>
      </c>
      <c r="CL31">
        <v>2.06</v>
      </c>
      <c r="CN31">
        <v>47</v>
      </c>
      <c r="CR31">
        <v>328</v>
      </c>
      <c r="CT31">
        <v>1780</v>
      </c>
      <c r="CV31">
        <v>8.02</v>
      </c>
      <c r="CX31">
        <v>298</v>
      </c>
    </row>
    <row r="32" spans="1:134" x14ac:dyDescent="0.2">
      <c r="A32" s="45" t="s">
        <v>463</v>
      </c>
      <c r="B32" s="20" t="s">
        <v>2075</v>
      </c>
      <c r="C32" s="4">
        <v>37316.90625</v>
      </c>
      <c r="D32" s="4">
        <v>37317.975694444445</v>
      </c>
      <c r="E32" t="s">
        <v>2274</v>
      </c>
      <c r="F32" s="45" t="s">
        <v>2275</v>
      </c>
      <c r="G32" s="7">
        <v>4567507.9050000003</v>
      </c>
      <c r="H32" s="7">
        <v>1004.8517391</v>
      </c>
      <c r="I32" s="7">
        <v>6851.2618574999997</v>
      </c>
      <c r="J32" s="7">
        <v>7856.1135966000002</v>
      </c>
      <c r="K32" s="45" t="s">
        <v>432</v>
      </c>
      <c r="O32" s="48" t="s">
        <v>894</v>
      </c>
      <c r="P32" s="49">
        <v>37316.907638888886</v>
      </c>
      <c r="Q32" s="49">
        <v>37318.215277777781</v>
      </c>
      <c r="R32" s="47" t="s">
        <v>1020</v>
      </c>
      <c r="S32" s="47" t="s">
        <v>1021</v>
      </c>
      <c r="T32" s="50">
        <v>133089.19499999998</v>
      </c>
      <c r="U32" s="50">
        <v>3.992675849999999</v>
      </c>
      <c r="V32" s="50">
        <v>479.12110199999995</v>
      </c>
      <c r="W32" s="50">
        <v>483.11377784999996</v>
      </c>
      <c r="X32" s="51" t="s">
        <v>534</v>
      </c>
      <c r="Y32" s="51"/>
      <c r="Z32" s="51"/>
      <c r="AA32" s="51"/>
      <c r="AB32" s="20" t="s">
        <v>1247</v>
      </c>
      <c r="AC32" s="4">
        <v>37317.336805555555</v>
      </c>
      <c r="AD32" s="4">
        <v>37318.284722222219</v>
      </c>
      <c r="AE32" t="s">
        <v>1416</v>
      </c>
      <c r="AF32" t="s">
        <v>1417</v>
      </c>
      <c r="AG32" s="7">
        <v>25541798.699999999</v>
      </c>
      <c r="AH32" s="7">
        <v>689.62856490000001</v>
      </c>
      <c r="AI32" s="7">
        <v>4086.6877920000002</v>
      </c>
      <c r="AJ32" s="7">
        <v>4776.3163568999998</v>
      </c>
      <c r="AK32" s="45" t="s">
        <v>520</v>
      </c>
      <c r="AL32" s="48" t="s">
        <v>1782</v>
      </c>
      <c r="AM32" s="49">
        <v>37316.913194444445</v>
      </c>
      <c r="AN32" s="49">
        <v>37317.927083333336</v>
      </c>
      <c r="AO32" s="47" t="s">
        <v>1918</v>
      </c>
      <c r="AP32" s="47" t="s">
        <v>1919</v>
      </c>
      <c r="AQ32" s="50">
        <v>1557426.7499999998</v>
      </c>
      <c r="AR32" s="50">
        <v>28.033681499999997</v>
      </c>
      <c r="AS32" s="50">
        <v>45.165375749999995</v>
      </c>
      <c r="AT32" s="50">
        <v>73.199057249999996</v>
      </c>
      <c r="AU32" s="51" t="s">
        <v>531</v>
      </c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CJ32">
        <v>0.99</v>
      </c>
      <c r="CL32">
        <v>3.69</v>
      </c>
      <c r="CN32">
        <v>52</v>
      </c>
      <c r="CR32">
        <v>1210</v>
      </c>
      <c r="CT32">
        <v>4480</v>
      </c>
      <c r="CV32">
        <v>7.77</v>
      </c>
      <c r="CX32">
        <v>319</v>
      </c>
    </row>
    <row r="33" spans="1:150" x14ac:dyDescent="0.2">
      <c r="A33" s="45" t="s">
        <v>464</v>
      </c>
      <c r="B33" s="20" t="s">
        <v>2075</v>
      </c>
      <c r="C33" s="4">
        <v>37531.107638888891</v>
      </c>
      <c r="D33" s="4">
        <v>37531.451388888891</v>
      </c>
      <c r="E33" t="s">
        <v>2300</v>
      </c>
      <c r="F33" s="45" t="s">
        <v>2301</v>
      </c>
      <c r="G33" s="7">
        <v>8628144.1949999984</v>
      </c>
      <c r="H33" s="7">
        <v>155.30659550999997</v>
      </c>
      <c r="I33" s="7">
        <v>155.30659550999997</v>
      </c>
      <c r="J33" s="7">
        <v>310.61319101999993</v>
      </c>
      <c r="K33" s="45" t="s">
        <v>432</v>
      </c>
      <c r="O33" s="48" t="s">
        <v>894</v>
      </c>
      <c r="P33" s="49">
        <v>37531.061111111114</v>
      </c>
      <c r="Q33" s="49">
        <v>37531.288888888892</v>
      </c>
      <c r="R33" s="47" t="s">
        <v>1022</v>
      </c>
      <c r="S33" s="47" t="s">
        <v>1023</v>
      </c>
      <c r="T33" s="50">
        <v>578796.41399999999</v>
      </c>
      <c r="U33" s="50">
        <v>10.418335451999999</v>
      </c>
      <c r="V33" s="50">
        <v>10.418335451999999</v>
      </c>
      <c r="W33" s="50">
        <v>20.836670903999998</v>
      </c>
      <c r="X33" s="51" t="s">
        <v>534</v>
      </c>
      <c r="Y33" s="51"/>
      <c r="Z33" s="51"/>
      <c r="AA33" s="51"/>
      <c r="AB33" s="20" t="s">
        <v>1247</v>
      </c>
      <c r="AC33" s="4">
        <v>37531.055555555555</v>
      </c>
      <c r="AD33" s="4">
        <v>37531.548611111109</v>
      </c>
      <c r="AE33" t="s">
        <v>1420</v>
      </c>
      <c r="AF33" t="s">
        <v>1421</v>
      </c>
      <c r="AG33" s="7">
        <v>56152313.549999997</v>
      </c>
      <c r="AH33" s="7">
        <v>1010.7416439</v>
      </c>
      <c r="AI33" s="7">
        <v>1010.7416439</v>
      </c>
      <c r="AJ33" s="7">
        <v>2021.4832878</v>
      </c>
      <c r="AK33" s="45" t="s">
        <v>520</v>
      </c>
      <c r="AL33" s="48" t="s">
        <v>1782</v>
      </c>
      <c r="AM33" s="49">
        <v>37530.979166666664</v>
      </c>
      <c r="AN33" s="49">
        <v>37531.5</v>
      </c>
      <c r="AO33" s="47" t="s">
        <v>1922</v>
      </c>
      <c r="AP33" s="47" t="s">
        <v>1923</v>
      </c>
      <c r="AQ33" s="50">
        <v>2385694.6124999998</v>
      </c>
      <c r="AR33" s="50">
        <v>42.942503025000001</v>
      </c>
      <c r="AS33" s="50">
        <v>42.942503025000001</v>
      </c>
      <c r="AT33" s="50">
        <v>85.885006050000001</v>
      </c>
      <c r="AU33" s="53" t="s">
        <v>531</v>
      </c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CV33">
        <v>7.75</v>
      </c>
      <c r="DJ33">
        <v>31</v>
      </c>
    </row>
    <row r="34" spans="1:150" x14ac:dyDescent="0.2">
      <c r="A34" s="45" t="s">
        <v>465</v>
      </c>
      <c r="B34" s="20" t="s">
        <v>2075</v>
      </c>
      <c r="C34" s="4">
        <v>37652.336805555555</v>
      </c>
      <c r="D34" s="4">
        <v>37652.736111111109</v>
      </c>
      <c r="E34" t="s">
        <v>2320</v>
      </c>
      <c r="F34" s="45" t="s">
        <v>2321</v>
      </c>
      <c r="G34" s="7">
        <v>3162992.145</v>
      </c>
      <c r="H34" s="7">
        <v>56.933858610000001</v>
      </c>
      <c r="I34" s="7">
        <v>7274.8819334999998</v>
      </c>
      <c r="J34" s="7">
        <v>7331.8157921100001</v>
      </c>
      <c r="K34" s="45" t="s">
        <v>432</v>
      </c>
      <c r="O34" s="48" t="s">
        <v>894</v>
      </c>
      <c r="P34" s="49">
        <v>37652.32916666667</v>
      </c>
      <c r="Q34" s="49">
        <v>37652.731944444444</v>
      </c>
      <c r="R34" s="47" t="s">
        <v>1024</v>
      </c>
      <c r="S34" s="47" t="s">
        <v>1025</v>
      </c>
      <c r="T34" s="50">
        <v>65978.260500000004</v>
      </c>
      <c r="U34" s="50">
        <v>1.1876086889999999</v>
      </c>
      <c r="V34" s="50">
        <v>376.07608485000003</v>
      </c>
      <c r="W34" s="50">
        <v>377.26369353900003</v>
      </c>
      <c r="X34" s="51" t="s">
        <v>534</v>
      </c>
      <c r="Y34" s="51"/>
      <c r="Z34" s="51"/>
      <c r="AA34" s="51"/>
      <c r="AB34" s="20" t="s">
        <v>1247</v>
      </c>
      <c r="AC34" s="4">
        <v>37652.368055555555</v>
      </c>
      <c r="AD34" s="4">
        <v>37652.9375</v>
      </c>
      <c r="AE34" t="s">
        <v>1424</v>
      </c>
      <c r="AF34" t="s">
        <v>1425</v>
      </c>
      <c r="AG34" s="7">
        <v>4260270.0824999996</v>
      </c>
      <c r="AH34" s="7">
        <v>76.684861484999985</v>
      </c>
      <c r="AI34" s="7">
        <v>76.684861484999985</v>
      </c>
      <c r="AJ34" s="7">
        <v>153.36972296999997</v>
      </c>
      <c r="AK34" s="45" t="s">
        <v>520</v>
      </c>
      <c r="AL34" s="48"/>
      <c r="AM34" s="49"/>
      <c r="AN34" s="49"/>
      <c r="AP34" s="47" t="s">
        <v>2995</v>
      </c>
      <c r="AQ34" s="50"/>
      <c r="AR34" s="50"/>
      <c r="AS34" s="50"/>
      <c r="AT34" s="50"/>
      <c r="AU34" s="53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CJ34">
        <v>6.74</v>
      </c>
      <c r="CL34">
        <v>16.8</v>
      </c>
      <c r="ET34">
        <v>14270</v>
      </c>
    </row>
    <row r="35" spans="1:150" x14ac:dyDescent="0.2">
      <c r="A35" s="45" t="s">
        <v>466</v>
      </c>
      <c r="B35" s="20" t="s">
        <v>2075</v>
      </c>
      <c r="C35" s="4">
        <v>37684.680555555555</v>
      </c>
      <c r="D35" s="4">
        <v>37688.496527777781</v>
      </c>
      <c r="E35" t="s">
        <v>2330</v>
      </c>
      <c r="F35" s="45" t="s">
        <v>2331</v>
      </c>
      <c r="G35" s="7">
        <v>1775466.4949999999</v>
      </c>
      <c r="H35" s="7">
        <v>85.222391759999994</v>
      </c>
      <c r="I35" s="7">
        <v>3373.3863405000002</v>
      </c>
      <c r="J35" s="7">
        <v>3458.6087322600001</v>
      </c>
      <c r="K35" s="45" t="s">
        <v>432</v>
      </c>
      <c r="O35" s="48" t="s">
        <v>894</v>
      </c>
      <c r="P35" s="49">
        <v>37684.68472222222</v>
      </c>
      <c r="Q35" s="49">
        <v>37687.779166666667</v>
      </c>
      <c r="R35" s="47" t="s">
        <v>1026</v>
      </c>
      <c r="S35" s="47" t="s">
        <v>1027</v>
      </c>
      <c r="T35" s="50">
        <v>149796.13649999999</v>
      </c>
      <c r="U35" s="50">
        <v>2.6963304569999997</v>
      </c>
      <c r="V35" s="50">
        <v>1093.51179645</v>
      </c>
      <c r="W35" s="50">
        <v>1096.208126907</v>
      </c>
      <c r="X35" s="51" t="s">
        <v>534</v>
      </c>
      <c r="Y35" s="51"/>
      <c r="Z35" s="51"/>
      <c r="AA35" s="51"/>
      <c r="AB35" s="20" t="s">
        <v>1247</v>
      </c>
      <c r="AC35" s="4">
        <v>37684.975694444445</v>
      </c>
      <c r="AD35" s="4">
        <v>37688.611111111109</v>
      </c>
      <c r="AE35" t="s">
        <v>1426</v>
      </c>
      <c r="AF35" t="s">
        <v>1427</v>
      </c>
      <c r="AG35" s="7">
        <v>22993282.199999999</v>
      </c>
      <c r="AH35" s="7">
        <v>413.87907959999995</v>
      </c>
      <c r="AI35" s="7">
        <v>3219.0595079999998</v>
      </c>
      <c r="AJ35" s="7">
        <v>3632.9385875999997</v>
      </c>
      <c r="AK35" s="45" t="s">
        <v>520</v>
      </c>
      <c r="AL35" s="48"/>
      <c r="AM35" s="49"/>
      <c r="AN35" s="49"/>
      <c r="AP35" s="47" t="s">
        <v>2996</v>
      </c>
      <c r="AQ35" s="50"/>
      <c r="AR35" s="50"/>
      <c r="AS35" s="50"/>
      <c r="AT35" s="50"/>
      <c r="AU35" s="53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CJ35">
        <v>1.5</v>
      </c>
      <c r="CL35">
        <v>7.76</v>
      </c>
    </row>
    <row r="36" spans="1:150" x14ac:dyDescent="0.2">
      <c r="A36" s="45" t="s">
        <v>467</v>
      </c>
      <c r="B36" s="20" t="s">
        <v>2075</v>
      </c>
      <c r="C36" s="4">
        <v>37694.569444444445</v>
      </c>
      <c r="D36" s="4">
        <v>37696.798611111109</v>
      </c>
      <c r="E36" t="s">
        <v>2336</v>
      </c>
      <c r="F36" s="45" t="s">
        <v>2337</v>
      </c>
      <c r="G36" s="7">
        <v>33187348.199999999</v>
      </c>
      <c r="H36" s="7">
        <v>1061.9951424000001</v>
      </c>
      <c r="I36" s="7">
        <v>13606.812762</v>
      </c>
      <c r="J36" s="7">
        <v>14668.807904400001</v>
      </c>
      <c r="K36" s="45" t="s">
        <v>432</v>
      </c>
      <c r="O36" s="48" t="s">
        <v>894</v>
      </c>
      <c r="P36" s="49">
        <v>37694.555555555555</v>
      </c>
      <c r="Q36" s="49">
        <v>37696.504861111112</v>
      </c>
      <c r="R36" s="47" t="s">
        <v>1028</v>
      </c>
      <c r="S36" s="47" t="s">
        <v>1029</v>
      </c>
      <c r="T36" s="50">
        <v>840444.10799999989</v>
      </c>
      <c r="U36" s="50">
        <v>15.127993943999998</v>
      </c>
      <c r="V36" s="50">
        <v>2437.2879131999998</v>
      </c>
      <c r="W36" s="50">
        <v>2452.4159071439999</v>
      </c>
      <c r="X36" s="51" t="s">
        <v>534</v>
      </c>
      <c r="Y36" s="51"/>
      <c r="Z36" s="51"/>
      <c r="AA36" s="51"/>
      <c r="AB36" s="20" t="s">
        <v>1247</v>
      </c>
      <c r="AC36" s="4">
        <v>37694.607638888891</v>
      </c>
      <c r="AD36" s="4">
        <v>37696.84375</v>
      </c>
      <c r="AE36" t="s">
        <v>1428</v>
      </c>
      <c r="AF36" t="s">
        <v>1429</v>
      </c>
      <c r="AG36" s="7">
        <v>164775750.15000001</v>
      </c>
      <c r="AH36" s="7">
        <v>2965.9635027000004</v>
      </c>
      <c r="AI36" s="7">
        <v>21420.847519499999</v>
      </c>
      <c r="AJ36" s="7">
        <v>24386.8110222</v>
      </c>
      <c r="AK36" s="45" t="s">
        <v>520</v>
      </c>
      <c r="AL36" s="48" t="s">
        <v>1782</v>
      </c>
      <c r="AM36" s="49">
        <v>37694.583333333336</v>
      </c>
      <c r="AN36" s="49">
        <v>37696.725694444445</v>
      </c>
      <c r="AO36" s="47" t="s">
        <v>1926</v>
      </c>
      <c r="AP36" s="47" t="s">
        <v>1927</v>
      </c>
      <c r="AQ36" s="50">
        <v>16197238.199999999</v>
      </c>
      <c r="AR36" s="50">
        <v>291.55028759999999</v>
      </c>
      <c r="AS36" s="50">
        <v>291.55028759999999</v>
      </c>
      <c r="AT36" s="50">
        <v>583.10057519999998</v>
      </c>
      <c r="AU36" s="53" t="s">
        <v>531</v>
      </c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Z36" s="43" t="s">
        <v>2987</v>
      </c>
      <c r="CA36" s="43"/>
      <c r="CJ36">
        <v>0.223</v>
      </c>
      <c r="CL36">
        <v>4.8</v>
      </c>
      <c r="CT36">
        <v>2430</v>
      </c>
      <c r="CV36">
        <v>7.41</v>
      </c>
      <c r="CX36">
        <v>351</v>
      </c>
      <c r="DJ36">
        <v>96</v>
      </c>
    </row>
    <row r="37" spans="1:150" x14ac:dyDescent="0.2">
      <c r="A37" s="45" t="s">
        <v>468</v>
      </c>
      <c r="B37" s="20" t="s">
        <v>2075</v>
      </c>
      <c r="C37" s="4">
        <v>37715.690972222219</v>
      </c>
      <c r="D37" s="4">
        <v>37716.079861111109</v>
      </c>
      <c r="E37" t="s">
        <v>2353</v>
      </c>
      <c r="F37" s="45" t="s">
        <v>2354</v>
      </c>
      <c r="G37" s="7">
        <v>17216644.799999997</v>
      </c>
      <c r="H37" s="7">
        <v>309.89960639999998</v>
      </c>
      <c r="I37" s="7">
        <v>8091.8230559999993</v>
      </c>
      <c r="J37" s="7">
        <v>8401.7226623999995</v>
      </c>
      <c r="K37" s="45" t="s">
        <v>432</v>
      </c>
      <c r="O37" s="48" t="s">
        <v>894</v>
      </c>
      <c r="P37" s="49">
        <v>37715.694444444445</v>
      </c>
      <c r="Q37" s="49">
        <v>37716.064583333333</v>
      </c>
      <c r="R37" s="47" t="s">
        <v>1031</v>
      </c>
      <c r="S37" s="47" t="s">
        <v>1032</v>
      </c>
      <c r="T37" s="50">
        <v>222287.27249999996</v>
      </c>
      <c r="U37" s="50">
        <v>4.0011709049999995</v>
      </c>
      <c r="V37" s="50">
        <v>600.17563574999986</v>
      </c>
      <c r="W37" s="50">
        <v>604.17680665499984</v>
      </c>
      <c r="X37" s="51" t="s">
        <v>534</v>
      </c>
      <c r="Y37" s="51"/>
      <c r="Z37" s="51"/>
      <c r="AA37" s="51"/>
      <c r="AB37" s="20" t="s">
        <v>1247</v>
      </c>
      <c r="AC37" s="4">
        <v>37715.743055555555</v>
      </c>
      <c r="AD37" s="4">
        <v>37716.239583333336</v>
      </c>
      <c r="AE37" t="s">
        <v>1432</v>
      </c>
      <c r="AF37" t="s">
        <v>1433</v>
      </c>
      <c r="AG37" s="7">
        <v>60173306.249999993</v>
      </c>
      <c r="AH37" s="7">
        <v>1083.1195124999997</v>
      </c>
      <c r="AI37" s="7">
        <v>7220.7967499999986</v>
      </c>
      <c r="AJ37" s="7">
        <v>8303.916262499999</v>
      </c>
      <c r="AK37" s="45" t="s">
        <v>520</v>
      </c>
      <c r="AL37" s="48" t="s">
        <v>1782</v>
      </c>
      <c r="AM37" s="49">
        <v>37715.961805555555</v>
      </c>
      <c r="AN37" s="49">
        <v>37716.041666666664</v>
      </c>
      <c r="AO37" s="47" t="s">
        <v>1930</v>
      </c>
      <c r="AP37" s="47" t="s">
        <v>1931</v>
      </c>
      <c r="AQ37" s="50">
        <v>298742.76750000002</v>
      </c>
      <c r="AR37" s="50">
        <v>5.3773698150000007</v>
      </c>
      <c r="AS37" s="50">
        <v>15.2358811425</v>
      </c>
      <c r="AT37" s="50">
        <v>20.6132509575</v>
      </c>
      <c r="AU37" s="51" t="s">
        <v>531</v>
      </c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CJ37">
        <v>0.54700000000000004</v>
      </c>
      <c r="CL37">
        <v>2.2800000000000002</v>
      </c>
      <c r="CT37">
        <v>1070</v>
      </c>
      <c r="CV37">
        <v>7.53</v>
      </c>
      <c r="CX37">
        <v>178</v>
      </c>
    </row>
    <row r="38" spans="1:150" x14ac:dyDescent="0.2">
      <c r="A38" s="45" t="s">
        <v>469</v>
      </c>
      <c r="B38" s="20" t="s">
        <v>2075</v>
      </c>
      <c r="C38" s="4">
        <v>37990.677083333336</v>
      </c>
      <c r="D38" s="4">
        <v>37991.177083333336</v>
      </c>
      <c r="E38" t="s">
        <v>2373</v>
      </c>
      <c r="F38" s="45" t="s">
        <v>2374</v>
      </c>
      <c r="G38" s="7">
        <v>563505.31499999983</v>
      </c>
      <c r="H38" s="7">
        <v>10.143095669999996</v>
      </c>
      <c r="I38" s="7">
        <v>29.302276379999991</v>
      </c>
      <c r="J38" s="7">
        <v>39.445372049999989</v>
      </c>
      <c r="K38" s="45" t="s">
        <v>432</v>
      </c>
      <c r="O38" s="48" t="s">
        <v>894</v>
      </c>
      <c r="P38" s="49">
        <v>37990.70208333333</v>
      </c>
      <c r="Q38" s="49">
        <v>37990.964583333334</v>
      </c>
      <c r="R38" s="47" t="s">
        <v>1037</v>
      </c>
      <c r="S38" s="47" t="s">
        <v>1038</v>
      </c>
      <c r="T38" s="50">
        <v>1982.1795000000002</v>
      </c>
      <c r="U38" s="50">
        <v>3.5679230999999999E-2</v>
      </c>
      <c r="V38" s="50">
        <v>3.5679230999999999E-2</v>
      </c>
      <c r="W38" s="50">
        <v>7.1358461999999998E-2</v>
      </c>
      <c r="X38" s="51" t="s">
        <v>534</v>
      </c>
      <c r="Y38" s="51"/>
      <c r="Z38" s="51"/>
      <c r="AA38" s="51"/>
      <c r="AB38" s="20" t="s">
        <v>1247</v>
      </c>
      <c r="AC38" s="4">
        <v>37990.715277777781</v>
      </c>
      <c r="AD38" s="4">
        <v>37991.467361111114</v>
      </c>
      <c r="AE38" t="s">
        <v>1436</v>
      </c>
      <c r="AF38" t="s">
        <v>1437</v>
      </c>
      <c r="AG38" s="7">
        <v>5683191.7949999999</v>
      </c>
      <c r="AH38" s="7">
        <v>102.29745231</v>
      </c>
      <c r="AI38" s="7">
        <v>102.29745231</v>
      </c>
      <c r="AJ38" s="7">
        <v>204.59490461999999</v>
      </c>
      <c r="AK38" s="45" t="s">
        <v>520</v>
      </c>
      <c r="AL38" s="48" t="s">
        <v>1782</v>
      </c>
      <c r="AM38" s="49">
        <v>37990.708333333336</v>
      </c>
      <c r="AN38" s="49">
        <v>37991.149305555555</v>
      </c>
      <c r="AO38" s="47" t="s">
        <v>1932</v>
      </c>
      <c r="AP38" s="47" t="s">
        <v>1933</v>
      </c>
      <c r="AQ38" s="50">
        <v>47572.307999999997</v>
      </c>
      <c r="AR38" s="50">
        <v>0.85630154400000003</v>
      </c>
      <c r="AS38" s="50">
        <v>1.1893076999999999</v>
      </c>
      <c r="AT38" s="50">
        <v>2.045609244</v>
      </c>
      <c r="AU38" s="51" t="s">
        <v>531</v>
      </c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CJ38">
        <v>1.27</v>
      </c>
      <c r="CL38">
        <v>1.81</v>
      </c>
      <c r="CR38">
        <v>384</v>
      </c>
      <c r="CT38">
        <v>1920</v>
      </c>
      <c r="CV38">
        <v>7.95</v>
      </c>
      <c r="CX38">
        <v>339</v>
      </c>
    </row>
    <row r="39" spans="1:150" x14ac:dyDescent="0.2">
      <c r="A39" s="45" t="s">
        <v>470</v>
      </c>
      <c r="B39" s="20" t="s">
        <v>2075</v>
      </c>
      <c r="C39" s="4">
        <v>38003.236111111109</v>
      </c>
      <c r="D39" s="4">
        <v>38004.208333333336</v>
      </c>
      <c r="E39" t="s">
        <v>2384</v>
      </c>
      <c r="F39" s="45" t="s">
        <v>2385</v>
      </c>
      <c r="G39" s="7">
        <v>1271426.5649999999</v>
      </c>
      <c r="H39" s="7">
        <v>22.885678169999998</v>
      </c>
      <c r="I39" s="7">
        <v>16528.545344999999</v>
      </c>
      <c r="J39" s="7">
        <v>16551.43102317</v>
      </c>
      <c r="K39" s="45" t="s">
        <v>432</v>
      </c>
      <c r="O39" s="48" t="s">
        <v>894</v>
      </c>
      <c r="P39" s="49">
        <v>38003.373611111114</v>
      </c>
      <c r="Q39" s="49">
        <v>38003.834722222222</v>
      </c>
      <c r="R39" s="47" t="s">
        <v>1039</v>
      </c>
      <c r="S39" s="47" t="s">
        <v>1040</v>
      </c>
      <c r="T39" s="50">
        <v>112701.06299999999</v>
      </c>
      <c r="U39" s="50">
        <v>2.0286191339999999</v>
      </c>
      <c r="V39" s="50">
        <v>1352.4127559999999</v>
      </c>
      <c r="W39" s="50">
        <v>1354.4413751340001</v>
      </c>
      <c r="X39" s="51" t="s">
        <v>534</v>
      </c>
      <c r="Y39" s="51"/>
      <c r="Z39" s="51"/>
      <c r="AA39" s="51"/>
      <c r="AB39" s="20" t="s">
        <v>1247</v>
      </c>
      <c r="AC39" s="4">
        <v>38003.378472222219</v>
      </c>
      <c r="AD39" s="4">
        <v>38004.201388888891</v>
      </c>
      <c r="AE39" t="s">
        <v>1439</v>
      </c>
      <c r="AF39" t="s">
        <v>1440</v>
      </c>
      <c r="AG39" s="7">
        <v>10604943.4935</v>
      </c>
      <c r="AH39" s="7">
        <v>190.88898288299998</v>
      </c>
      <c r="AI39" s="7">
        <v>1802.840393895</v>
      </c>
      <c r="AJ39" s="7">
        <v>1993.729376778</v>
      </c>
      <c r="AK39" s="45" t="s">
        <v>520</v>
      </c>
      <c r="AL39" s="48" t="s">
        <v>1782</v>
      </c>
      <c r="AM39" s="49">
        <v>38003.388888888891</v>
      </c>
      <c r="AN39" s="49">
        <v>38003.628472222219</v>
      </c>
      <c r="AO39" s="47" t="s">
        <v>1935</v>
      </c>
      <c r="AP39" s="47" t="s">
        <v>1936</v>
      </c>
      <c r="AQ39" s="50">
        <v>44457.454499999993</v>
      </c>
      <c r="AR39" s="50">
        <v>0.80023418099999988</v>
      </c>
      <c r="AS39" s="50">
        <v>0.80023418099999988</v>
      </c>
      <c r="AT39" s="50">
        <v>1.6004683619999998</v>
      </c>
      <c r="AU39" s="53" t="s">
        <v>531</v>
      </c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CJ39">
        <v>0.68200000000000005</v>
      </c>
      <c r="CL39">
        <v>9.2799999999999994</v>
      </c>
      <c r="CR39">
        <v>3480</v>
      </c>
      <c r="CT39">
        <v>10500</v>
      </c>
      <c r="CV39">
        <v>7.89</v>
      </c>
      <c r="CX39">
        <v>433</v>
      </c>
    </row>
    <row r="40" spans="1:150" x14ac:dyDescent="0.2">
      <c r="A40" s="45" t="s">
        <v>471</v>
      </c>
      <c r="B40" s="20" t="s">
        <v>2075</v>
      </c>
      <c r="C40" s="4">
        <v>38036.753472222219</v>
      </c>
      <c r="D40" s="4">
        <v>38039.340277777781</v>
      </c>
      <c r="E40" t="s">
        <v>2408</v>
      </c>
      <c r="F40" s="45" t="s">
        <v>2409</v>
      </c>
      <c r="G40" s="7">
        <v>12493394.219999999</v>
      </c>
      <c r="H40" s="7">
        <v>224.88109595999998</v>
      </c>
      <c r="I40" s="7">
        <v>23737.449017999996</v>
      </c>
      <c r="J40" s="7">
        <v>23962.330113959997</v>
      </c>
      <c r="K40" s="45" t="s">
        <v>432</v>
      </c>
      <c r="O40" s="48" t="s">
        <v>894</v>
      </c>
      <c r="P40" s="49">
        <v>38037.594444444447</v>
      </c>
      <c r="Q40" s="49">
        <v>38039.195138888892</v>
      </c>
      <c r="R40" s="47" t="s">
        <v>1046</v>
      </c>
      <c r="S40" s="47" t="s">
        <v>1047</v>
      </c>
      <c r="T40" s="50">
        <v>812410.42649999994</v>
      </c>
      <c r="U40" s="50">
        <v>14.623387676999998</v>
      </c>
      <c r="V40" s="50">
        <v>11373.745971</v>
      </c>
      <c r="W40" s="50">
        <v>11388.369358677</v>
      </c>
      <c r="X40" s="51" t="s">
        <v>534</v>
      </c>
      <c r="Y40" s="51"/>
      <c r="Z40" s="51"/>
      <c r="AA40" s="51"/>
      <c r="AB40" s="20" t="s">
        <v>1247</v>
      </c>
      <c r="AC40" s="4">
        <v>38036.823611111111</v>
      </c>
      <c r="AD40" s="4">
        <v>38039.660416666666</v>
      </c>
      <c r="AE40" t="s">
        <v>1446</v>
      </c>
      <c r="AF40" t="s">
        <v>1447</v>
      </c>
      <c r="AG40" s="7">
        <v>86564610.449999988</v>
      </c>
      <c r="AH40" s="7">
        <v>1558.1629880999999</v>
      </c>
      <c r="AI40" s="7">
        <v>25969.383134999996</v>
      </c>
      <c r="AJ40" s="7">
        <v>27527.546123099997</v>
      </c>
      <c r="AK40" s="45" t="s">
        <v>520</v>
      </c>
      <c r="AL40" s="48"/>
      <c r="AM40" s="49"/>
      <c r="AN40" s="49"/>
      <c r="AP40" s="47" t="s">
        <v>2997</v>
      </c>
      <c r="AQ40" s="50"/>
      <c r="AR40" s="50"/>
      <c r="AS40" s="50"/>
      <c r="AT40" s="50"/>
      <c r="AU40" s="53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CJ40">
        <v>0.13500000000000001</v>
      </c>
      <c r="CL40">
        <v>3.49</v>
      </c>
      <c r="CR40">
        <v>1070</v>
      </c>
      <c r="CT40">
        <v>4170</v>
      </c>
      <c r="CV40">
        <v>7.5600000000000005</v>
      </c>
      <c r="CX40">
        <v>362</v>
      </c>
    </row>
    <row r="41" spans="1:150" x14ac:dyDescent="0.2">
      <c r="A41" s="45" t="s">
        <v>472</v>
      </c>
      <c r="B41" s="20" t="s">
        <v>2075</v>
      </c>
      <c r="C41" s="4">
        <v>38353.704861111109</v>
      </c>
      <c r="D41" s="4">
        <v>38354.003472222219</v>
      </c>
      <c r="E41" t="s">
        <v>2474</v>
      </c>
      <c r="F41" s="45" t="s">
        <v>2475</v>
      </c>
      <c r="G41" s="7">
        <v>4472080.1205000002</v>
      </c>
      <c r="H41" s="7">
        <v>0</v>
      </c>
      <c r="I41" s="7">
        <v>0</v>
      </c>
      <c r="J41" s="7">
        <v>0</v>
      </c>
      <c r="K41" s="45" t="s">
        <v>432</v>
      </c>
      <c r="O41" s="48" t="s">
        <v>894</v>
      </c>
      <c r="P41" s="49">
        <v>38353.706944444442</v>
      </c>
      <c r="Q41" s="49">
        <v>38354.01458333333</v>
      </c>
      <c r="R41" s="47" t="s">
        <v>1060</v>
      </c>
      <c r="S41" s="47" t="s">
        <v>1061</v>
      </c>
      <c r="T41" s="50">
        <v>724628.19149999996</v>
      </c>
      <c r="U41" s="52">
        <v>0</v>
      </c>
      <c r="V41" s="50">
        <v>0</v>
      </c>
      <c r="W41" s="50">
        <v>0</v>
      </c>
      <c r="X41" s="51" t="s">
        <v>534</v>
      </c>
      <c r="Y41" s="51"/>
      <c r="Z41" s="51"/>
      <c r="AA41" s="51"/>
      <c r="AB41" s="20"/>
      <c r="AC41" s="4"/>
      <c r="AD41" s="4"/>
      <c r="AF41" t="s">
        <v>3007</v>
      </c>
      <c r="AG41" s="7"/>
      <c r="AH41" s="7"/>
      <c r="AI41" s="7"/>
      <c r="AJ41" s="7"/>
      <c r="AK41" s="45"/>
      <c r="AL41" s="48"/>
      <c r="AM41" s="49"/>
      <c r="AN41" s="49"/>
      <c r="AP41" s="47" t="s">
        <v>2998</v>
      </c>
      <c r="AQ41" s="50"/>
      <c r="AR41" s="50"/>
      <c r="AS41" s="50"/>
      <c r="AT41" s="50"/>
      <c r="AU41" s="53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CF41">
        <v>11</v>
      </c>
      <c r="CG41" t="s">
        <v>1784</v>
      </c>
      <c r="CH41">
        <v>2.5</v>
      </c>
      <c r="CN41">
        <v>22</v>
      </c>
      <c r="CP41">
        <v>391</v>
      </c>
    </row>
    <row r="42" spans="1:150" x14ac:dyDescent="0.2">
      <c r="A42" s="45" t="s">
        <v>473</v>
      </c>
      <c r="B42" s="20" t="s">
        <v>2075</v>
      </c>
      <c r="C42" s="4">
        <v>38355.5625</v>
      </c>
      <c r="D42" s="4">
        <v>38356.003472222219</v>
      </c>
      <c r="E42" t="s">
        <v>2478</v>
      </c>
      <c r="F42" s="45" t="s">
        <v>2479</v>
      </c>
      <c r="G42" s="7">
        <v>1473608.8740000001</v>
      </c>
      <c r="H42" s="7">
        <v>26.524959731999999</v>
      </c>
      <c r="I42" s="7">
        <v>2063.0524236000001</v>
      </c>
      <c r="J42" s="7">
        <v>2089.577383332</v>
      </c>
      <c r="K42" s="45" t="s">
        <v>432</v>
      </c>
      <c r="O42" s="48" t="s">
        <v>894</v>
      </c>
      <c r="P42" s="49">
        <v>38355.550000000003</v>
      </c>
      <c r="Q42" s="49">
        <v>38355.790277777778</v>
      </c>
      <c r="R42" s="47" t="s">
        <v>1062</v>
      </c>
      <c r="S42" s="47" t="s">
        <v>1063</v>
      </c>
      <c r="T42" s="50">
        <v>25485.164999999997</v>
      </c>
      <c r="U42" s="50">
        <v>0.45873296999999996</v>
      </c>
      <c r="V42" s="50">
        <v>1783.9615499999998</v>
      </c>
      <c r="W42" s="50">
        <v>1784.4202829699998</v>
      </c>
      <c r="X42" s="51" t="s">
        <v>534</v>
      </c>
      <c r="Y42" s="51"/>
      <c r="Z42" s="51"/>
      <c r="AA42" s="51"/>
      <c r="AB42" s="20" t="s">
        <v>1247</v>
      </c>
      <c r="AC42" s="4">
        <v>38355.819444444445</v>
      </c>
      <c r="AD42" s="4">
        <v>38356.319444444445</v>
      </c>
      <c r="AE42" t="s">
        <v>1460</v>
      </c>
      <c r="AF42" t="s">
        <v>1461</v>
      </c>
      <c r="AG42" s="7">
        <v>9560618.0654999986</v>
      </c>
      <c r="AH42" s="7">
        <v>172.09112517899996</v>
      </c>
      <c r="AI42" s="7">
        <v>583.19770199549998</v>
      </c>
      <c r="AJ42" s="7">
        <v>755.28882717449994</v>
      </c>
      <c r="AK42" s="45" t="s">
        <v>520</v>
      </c>
      <c r="AL42" s="48" t="s">
        <v>1782</v>
      </c>
      <c r="AM42" s="49">
        <v>38355.569444444445</v>
      </c>
      <c r="AN42" s="49">
        <v>38356</v>
      </c>
      <c r="AO42" s="47" t="s">
        <v>1941</v>
      </c>
      <c r="AP42" s="47" t="s">
        <v>1942</v>
      </c>
      <c r="AQ42" s="50">
        <v>547647.87899999996</v>
      </c>
      <c r="AR42" s="50">
        <v>9.857661821999999</v>
      </c>
      <c r="AS42" s="50">
        <v>9.857661821999999</v>
      </c>
      <c r="AT42" s="50">
        <v>19.715323643999998</v>
      </c>
      <c r="AU42" s="53" t="s">
        <v>531</v>
      </c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CF42">
        <v>600</v>
      </c>
      <c r="CH42">
        <v>7.3</v>
      </c>
      <c r="CJ42">
        <v>0.374</v>
      </c>
      <c r="CL42">
        <v>3.06</v>
      </c>
      <c r="CN42">
        <v>370</v>
      </c>
      <c r="CP42">
        <v>604</v>
      </c>
      <c r="CR42">
        <v>987</v>
      </c>
      <c r="CT42">
        <v>4220</v>
      </c>
      <c r="CV42">
        <v>7.79</v>
      </c>
      <c r="CX42">
        <v>495</v>
      </c>
      <c r="CZ42">
        <v>510</v>
      </c>
      <c r="EJ42">
        <v>340</v>
      </c>
    </row>
    <row r="43" spans="1:150" x14ac:dyDescent="0.2">
      <c r="A43" s="45" t="s">
        <v>474</v>
      </c>
      <c r="B43" s="20" t="s">
        <v>2075</v>
      </c>
      <c r="C43" s="4">
        <v>38356.947916666664</v>
      </c>
      <c r="D43" s="4">
        <v>38358.423611111109</v>
      </c>
      <c r="E43" t="s">
        <v>2482</v>
      </c>
      <c r="F43" s="45" t="s">
        <v>2483</v>
      </c>
      <c r="G43" s="7">
        <v>2765423.571</v>
      </c>
      <c r="H43" s="7">
        <v>49.777624277999998</v>
      </c>
      <c r="I43" s="7">
        <v>1686.90837831</v>
      </c>
      <c r="J43" s="7">
        <v>1736.6860025880001</v>
      </c>
      <c r="K43" s="45" t="s">
        <v>432</v>
      </c>
      <c r="O43" s="48"/>
      <c r="P43" s="49"/>
      <c r="Q43" s="49"/>
      <c r="S43" s="47" t="s">
        <v>3015</v>
      </c>
      <c r="T43" s="50"/>
      <c r="U43" s="50"/>
      <c r="V43" s="50"/>
      <c r="W43" s="50"/>
      <c r="X43" s="51"/>
      <c r="Y43" s="51"/>
      <c r="Z43" s="51"/>
      <c r="AA43" s="51"/>
      <c r="AB43" s="20"/>
      <c r="AC43" s="4"/>
      <c r="AD43" s="4"/>
      <c r="AF43" t="s">
        <v>3008</v>
      </c>
      <c r="AG43" s="7"/>
      <c r="AH43" s="7"/>
      <c r="AI43" s="7"/>
      <c r="AJ43" s="7"/>
      <c r="AK43" s="45"/>
      <c r="AL43" s="48" t="s">
        <v>1782</v>
      </c>
      <c r="AM43" s="49">
        <v>38357.28125</v>
      </c>
      <c r="AN43" s="49">
        <v>38358.510416666664</v>
      </c>
      <c r="AO43" s="47" t="s">
        <v>1943</v>
      </c>
      <c r="AP43" s="47" t="s">
        <v>1944</v>
      </c>
      <c r="AQ43" s="50">
        <v>728026.21350000007</v>
      </c>
      <c r="AR43" s="50">
        <v>13.104471843000002</v>
      </c>
      <c r="AS43" s="50">
        <v>13.104471843000002</v>
      </c>
      <c r="AT43" s="50">
        <v>26.208943686000005</v>
      </c>
      <c r="AU43" s="51" t="s">
        <v>531</v>
      </c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CF43">
        <v>400</v>
      </c>
      <c r="CH43">
        <v>11</v>
      </c>
      <c r="CJ43">
        <v>0.61799999999999999</v>
      </c>
      <c r="CL43">
        <v>2.09</v>
      </c>
      <c r="CN43">
        <v>207</v>
      </c>
      <c r="CP43">
        <v>707</v>
      </c>
      <c r="CR43">
        <v>1150</v>
      </c>
      <c r="CT43">
        <v>4530</v>
      </c>
      <c r="CV43">
        <v>7.6</v>
      </c>
      <c r="CX43">
        <v>476</v>
      </c>
      <c r="CZ43">
        <v>130</v>
      </c>
      <c r="EJ43">
        <v>140</v>
      </c>
    </row>
    <row r="44" spans="1:150" x14ac:dyDescent="0.2">
      <c r="A44" s="45" t="s">
        <v>475</v>
      </c>
      <c r="B44" s="20" t="s">
        <v>2075</v>
      </c>
      <c r="C44" s="4">
        <v>38363.940972222219</v>
      </c>
      <c r="D44" s="4">
        <v>38365.333333333336</v>
      </c>
      <c r="E44" t="s">
        <v>2488</v>
      </c>
      <c r="F44" s="45" t="s">
        <v>2489</v>
      </c>
      <c r="G44" s="7">
        <v>90413719.870499983</v>
      </c>
      <c r="H44" s="7">
        <v>1627.4469576689996</v>
      </c>
      <c r="I44" s="7">
        <v>18082.743974099998</v>
      </c>
      <c r="J44" s="7">
        <v>19710.190931768997</v>
      </c>
      <c r="K44" s="45" t="s">
        <v>432</v>
      </c>
      <c r="O44" s="48" t="s">
        <v>894</v>
      </c>
      <c r="P44" s="49">
        <v>38363.564583333333</v>
      </c>
      <c r="Q44" s="49">
        <v>38365.350694444445</v>
      </c>
      <c r="R44" s="47" t="s">
        <v>1064</v>
      </c>
      <c r="S44" s="47" t="s">
        <v>1065</v>
      </c>
      <c r="T44" s="50">
        <v>2567771.9580000001</v>
      </c>
      <c r="U44" s="50">
        <v>46.219895244</v>
      </c>
      <c r="V44" s="50">
        <v>2567.7719579999998</v>
      </c>
      <c r="W44" s="50">
        <v>2613.9918532439997</v>
      </c>
      <c r="X44" s="51" t="s">
        <v>534</v>
      </c>
      <c r="Y44" s="51"/>
      <c r="Z44" s="51"/>
      <c r="AA44" s="51"/>
      <c r="AB44" s="20" t="s">
        <v>1247</v>
      </c>
      <c r="AC44" s="4">
        <v>38364.715277777781</v>
      </c>
      <c r="AD44" s="4">
        <v>38365.638888888891</v>
      </c>
      <c r="AE44" t="s">
        <v>1462</v>
      </c>
      <c r="AF44" t="s">
        <v>1463</v>
      </c>
      <c r="AG44" s="7">
        <v>357330330.14999998</v>
      </c>
      <c r="AH44" s="7">
        <v>6431.9459427000002</v>
      </c>
      <c r="AI44" s="7">
        <v>11434.570564799998</v>
      </c>
      <c r="AJ44" s="7">
        <v>17866.516507499997</v>
      </c>
      <c r="AK44" s="45" t="s">
        <v>520</v>
      </c>
      <c r="AL44" s="48" t="s">
        <v>1782</v>
      </c>
      <c r="AM44" s="49">
        <v>38363.947916666664</v>
      </c>
      <c r="AN44" s="49">
        <v>38365.309027777781</v>
      </c>
      <c r="AO44" s="47" t="s">
        <v>1945</v>
      </c>
      <c r="AP44" s="47" t="s">
        <v>1946</v>
      </c>
      <c r="AQ44" s="50">
        <v>27947598.276000001</v>
      </c>
      <c r="AR44" s="50">
        <v>503.05676896799997</v>
      </c>
      <c r="AS44" s="50">
        <v>1145.8515293160001</v>
      </c>
      <c r="AT44" s="50">
        <v>1648.908298284</v>
      </c>
      <c r="AU44" s="51" t="s">
        <v>531</v>
      </c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Z44" s="43" t="s">
        <v>2986</v>
      </c>
      <c r="CF44">
        <v>73</v>
      </c>
      <c r="CH44">
        <v>23</v>
      </c>
      <c r="CJ44">
        <v>0.35099999999999998</v>
      </c>
      <c r="CL44">
        <v>2.74</v>
      </c>
      <c r="CN44">
        <v>41</v>
      </c>
      <c r="CP44">
        <v>85.5</v>
      </c>
      <c r="CR44">
        <v>128</v>
      </c>
      <c r="CT44">
        <v>729</v>
      </c>
      <c r="CV44">
        <v>7.54</v>
      </c>
      <c r="CX44">
        <v>119</v>
      </c>
      <c r="CY44" t="s">
        <v>1784</v>
      </c>
      <c r="CZ44">
        <v>40</v>
      </c>
      <c r="DJ44">
        <v>38</v>
      </c>
      <c r="DL44">
        <v>27.8</v>
      </c>
      <c r="DP44">
        <v>12</v>
      </c>
      <c r="DR44">
        <v>7.6</v>
      </c>
      <c r="DT44">
        <v>6.6</v>
      </c>
      <c r="DV44">
        <v>96</v>
      </c>
      <c r="ED44">
        <v>100</v>
      </c>
      <c r="EI44" t="s">
        <v>1784</v>
      </c>
      <c r="EJ44">
        <v>40</v>
      </c>
    </row>
    <row r="45" spans="1:150" x14ac:dyDescent="0.2">
      <c r="A45" s="45" t="s">
        <v>476</v>
      </c>
      <c r="B45" s="20" t="s">
        <v>2075</v>
      </c>
      <c r="C45" s="4">
        <v>38402.982638888891</v>
      </c>
      <c r="D45" s="4">
        <v>38404.006944444445</v>
      </c>
      <c r="E45" t="s">
        <v>2534</v>
      </c>
      <c r="F45" s="45" t="s">
        <v>2535</v>
      </c>
      <c r="G45" s="7">
        <v>4731745.6349999998</v>
      </c>
      <c r="H45" s="7">
        <v>85.171421429999995</v>
      </c>
      <c r="I45" s="7">
        <v>24605.077302000002</v>
      </c>
      <c r="J45" s="7">
        <v>24690.248723430002</v>
      </c>
      <c r="K45" s="45" t="s">
        <v>432</v>
      </c>
      <c r="O45" s="48" t="s">
        <v>894</v>
      </c>
      <c r="P45" s="49">
        <v>38403.433333333334</v>
      </c>
      <c r="Q45" s="49">
        <v>38404.020138888889</v>
      </c>
      <c r="R45" s="47" t="s">
        <v>1070</v>
      </c>
      <c r="S45" s="47" t="s">
        <v>1071</v>
      </c>
      <c r="T45" s="50">
        <v>114400.07399999999</v>
      </c>
      <c r="U45" s="50">
        <v>2.0592013319999998</v>
      </c>
      <c r="V45" s="50">
        <v>26.312017019999999</v>
      </c>
      <c r="W45" s="50">
        <v>28.371218352</v>
      </c>
      <c r="X45" s="51" t="s">
        <v>534</v>
      </c>
      <c r="Y45" s="51"/>
      <c r="Z45" s="51"/>
      <c r="AA45" s="51"/>
      <c r="AB45" s="20" t="s">
        <v>1247</v>
      </c>
      <c r="AC45" s="4">
        <v>38403.552083333336</v>
      </c>
      <c r="AD45" s="4">
        <v>38404.635416666664</v>
      </c>
      <c r="AE45" t="s">
        <v>1471</v>
      </c>
      <c r="AF45" t="s">
        <v>1472</v>
      </c>
      <c r="AG45" s="7">
        <v>49865972.850000001</v>
      </c>
      <c r="AH45" s="7">
        <v>897.58751130000007</v>
      </c>
      <c r="AI45" s="7">
        <v>21442.3683255</v>
      </c>
      <c r="AJ45" s="7">
        <v>22339.9558368</v>
      </c>
      <c r="AK45" s="45" t="s">
        <v>520</v>
      </c>
      <c r="AL45" s="48" t="s">
        <v>1782</v>
      </c>
      <c r="AM45" s="49">
        <v>38402.989583333336</v>
      </c>
      <c r="AN45" s="49">
        <v>38404.020833333336</v>
      </c>
      <c r="AO45" s="47" t="s">
        <v>1949</v>
      </c>
      <c r="AP45" s="47" t="s">
        <v>1950</v>
      </c>
      <c r="AQ45" s="50">
        <v>1177131.4545</v>
      </c>
      <c r="AR45" s="50">
        <v>21.188366181000003</v>
      </c>
      <c r="AS45" s="50">
        <v>21.188366181000003</v>
      </c>
      <c r="AT45" s="50">
        <v>42.376732362000006</v>
      </c>
      <c r="AU45" s="51" t="s">
        <v>531</v>
      </c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CF45">
        <v>140</v>
      </c>
      <c r="CH45">
        <v>29</v>
      </c>
      <c r="CJ45">
        <v>0.78</v>
      </c>
      <c r="CL45">
        <v>5.29</v>
      </c>
      <c r="CN45">
        <v>89</v>
      </c>
      <c r="CP45">
        <v>907</v>
      </c>
      <c r="CR45">
        <v>1400</v>
      </c>
      <c r="CT45">
        <v>4770</v>
      </c>
      <c r="CV45">
        <v>7.39</v>
      </c>
      <c r="CX45">
        <v>332</v>
      </c>
      <c r="CZ45">
        <v>1100</v>
      </c>
      <c r="EJ45">
        <v>670</v>
      </c>
    </row>
    <row r="46" spans="1:150" x14ac:dyDescent="0.2">
      <c r="A46" s="45" t="s">
        <v>477</v>
      </c>
      <c r="B46" s="20" t="s">
        <v>2075</v>
      </c>
      <c r="C46" s="4">
        <v>38428.680555555555</v>
      </c>
      <c r="D46" s="4">
        <v>38429.447916666664</v>
      </c>
      <c r="E46" t="s">
        <v>2566</v>
      </c>
      <c r="F46" s="45" t="s">
        <v>2567</v>
      </c>
      <c r="G46" s="7">
        <v>2214094.5014999998</v>
      </c>
      <c r="H46" s="7">
        <v>39.853701026999993</v>
      </c>
      <c r="I46" s="7">
        <v>1992.6850513499999</v>
      </c>
      <c r="J46" s="7">
        <v>2032.5387523769998</v>
      </c>
      <c r="K46" s="45" t="s">
        <v>432</v>
      </c>
      <c r="O46" s="48" t="s">
        <v>894</v>
      </c>
      <c r="P46" s="49">
        <v>38428.825694444444</v>
      </c>
      <c r="Q46" s="49">
        <v>38429.541666666664</v>
      </c>
      <c r="R46" s="47" t="s">
        <v>1074</v>
      </c>
      <c r="S46" s="47" t="s">
        <v>1075</v>
      </c>
      <c r="T46" s="50">
        <v>188023.88399999999</v>
      </c>
      <c r="U46" s="50">
        <v>3.3844299119999999</v>
      </c>
      <c r="V46" s="50">
        <v>2820.35826</v>
      </c>
      <c r="W46" s="50">
        <v>2823.7426899120001</v>
      </c>
      <c r="X46" s="51" t="s">
        <v>534</v>
      </c>
      <c r="Y46" s="51"/>
      <c r="Z46" s="51"/>
      <c r="AA46" s="51"/>
      <c r="AB46" s="20" t="s">
        <v>1247</v>
      </c>
      <c r="AC46" s="4">
        <v>38429.166666666664</v>
      </c>
      <c r="AD46" s="4">
        <v>38430.170138888891</v>
      </c>
      <c r="AE46" t="s">
        <v>1473</v>
      </c>
      <c r="AF46" t="s">
        <v>1474</v>
      </c>
      <c r="AG46" s="7">
        <v>28656652.199999999</v>
      </c>
      <c r="AH46" s="7">
        <v>515.81973959999993</v>
      </c>
      <c r="AI46" s="7">
        <v>6017.8969619999998</v>
      </c>
      <c r="AJ46" s="7">
        <v>6533.7167015999994</v>
      </c>
      <c r="AK46" s="45" t="s">
        <v>520</v>
      </c>
      <c r="AL46" s="48" t="s">
        <v>1782</v>
      </c>
      <c r="AM46" s="49">
        <v>38428.6875</v>
      </c>
      <c r="AN46" s="49">
        <v>38429.482638888891</v>
      </c>
      <c r="AO46" s="47" t="s">
        <v>1951</v>
      </c>
      <c r="AP46" s="47" t="s">
        <v>1952</v>
      </c>
      <c r="AQ46" s="50">
        <v>686400.4439999999</v>
      </c>
      <c r="AR46" s="50">
        <v>12.355207991999999</v>
      </c>
      <c r="AS46" s="50">
        <v>42.556827527999999</v>
      </c>
      <c r="AT46" s="50">
        <v>54.912035519999996</v>
      </c>
      <c r="AU46" s="51" t="s">
        <v>531</v>
      </c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CB46" t="s">
        <v>2989</v>
      </c>
      <c r="CF46">
        <v>48</v>
      </c>
      <c r="CG46" t="s">
        <v>1784</v>
      </c>
      <c r="CH46">
        <v>2.5</v>
      </c>
      <c r="CJ46">
        <v>0.86399999999999999</v>
      </c>
      <c r="CL46">
        <v>2.52</v>
      </c>
      <c r="CN46">
        <v>59</v>
      </c>
      <c r="CP46">
        <v>2570</v>
      </c>
      <c r="CR46">
        <v>4260</v>
      </c>
      <c r="CT46">
        <v>12400</v>
      </c>
      <c r="CV46">
        <v>7.52</v>
      </c>
      <c r="CX46">
        <v>352</v>
      </c>
      <c r="CZ46">
        <v>190</v>
      </c>
      <c r="EJ46">
        <v>130</v>
      </c>
    </row>
    <row r="47" spans="1:150" x14ac:dyDescent="0.2">
      <c r="A47" s="45" t="s">
        <v>478</v>
      </c>
      <c r="B47" s="20" t="s">
        <v>2075</v>
      </c>
      <c r="C47" s="4">
        <v>38429.496527777781</v>
      </c>
      <c r="D47" s="4">
        <v>38430.84375</v>
      </c>
      <c r="E47" t="s">
        <v>2570</v>
      </c>
      <c r="F47" s="45" t="s">
        <v>2571</v>
      </c>
      <c r="G47" s="7">
        <v>25685081.960999995</v>
      </c>
      <c r="H47" s="7">
        <v>462.33147529799993</v>
      </c>
      <c r="I47" s="7">
        <v>11301.436062839999</v>
      </c>
      <c r="J47" s="7">
        <v>11763.767538138</v>
      </c>
      <c r="K47" s="45" t="s">
        <v>432</v>
      </c>
      <c r="O47" s="48" t="s">
        <v>894</v>
      </c>
      <c r="P47" s="49">
        <v>38429.686805555553</v>
      </c>
      <c r="Q47" s="49">
        <v>38430.84375</v>
      </c>
      <c r="R47" s="47" t="s">
        <v>1078</v>
      </c>
      <c r="S47" s="47" t="s">
        <v>1079</v>
      </c>
      <c r="T47" s="50">
        <v>794287.64249999996</v>
      </c>
      <c r="U47" s="50">
        <v>14.297177565</v>
      </c>
      <c r="V47" s="50">
        <v>706.91600182499997</v>
      </c>
      <c r="W47" s="50">
        <v>721.21317938999994</v>
      </c>
      <c r="X47" s="51" t="s">
        <v>534</v>
      </c>
      <c r="Y47" s="51"/>
      <c r="Z47" s="51"/>
      <c r="AA47" s="51"/>
      <c r="AB47" s="20" t="s">
        <v>1247</v>
      </c>
      <c r="AC47" s="4">
        <v>38430.180555555555</v>
      </c>
      <c r="AD47" s="4">
        <v>38431.541666666664</v>
      </c>
      <c r="AE47" t="s">
        <v>1475</v>
      </c>
      <c r="AF47" t="s">
        <v>1476</v>
      </c>
      <c r="AG47" s="7">
        <v>89707780.799999997</v>
      </c>
      <c r="AH47" s="7">
        <v>1614.7400544</v>
      </c>
      <c r="AI47" s="7">
        <v>4933.927944</v>
      </c>
      <c r="AJ47" s="7">
        <v>6548.6679984000002</v>
      </c>
      <c r="AK47" s="45" t="s">
        <v>520</v>
      </c>
      <c r="AL47" s="48" t="s">
        <v>1782</v>
      </c>
      <c r="AM47" s="49">
        <v>38429.638888888891</v>
      </c>
      <c r="AN47" s="49">
        <v>38430.881944444445</v>
      </c>
      <c r="AO47" s="47" t="s">
        <v>1953</v>
      </c>
      <c r="AP47" s="47" t="s">
        <v>1954</v>
      </c>
      <c r="AQ47" s="50">
        <v>5769558.1875</v>
      </c>
      <c r="AR47" s="50">
        <v>103.852047375</v>
      </c>
      <c r="AS47" s="50">
        <v>1038.5204737500001</v>
      </c>
      <c r="AT47" s="50">
        <v>1142.372521125</v>
      </c>
      <c r="AU47" s="51" t="s">
        <v>531</v>
      </c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CF47">
        <v>130</v>
      </c>
      <c r="CH47">
        <v>22</v>
      </c>
      <c r="CJ47">
        <v>0.58599999999999997</v>
      </c>
      <c r="CL47">
        <v>2.74</v>
      </c>
      <c r="CN47">
        <v>96</v>
      </c>
      <c r="CP47">
        <v>221</v>
      </c>
      <c r="CR47">
        <v>343</v>
      </c>
      <c r="CT47">
        <v>1650</v>
      </c>
      <c r="CV47">
        <v>7.29</v>
      </c>
      <c r="CX47">
        <v>227</v>
      </c>
      <c r="CZ47">
        <v>120</v>
      </c>
      <c r="EJ47">
        <v>67</v>
      </c>
    </row>
    <row r="48" spans="1:150" x14ac:dyDescent="0.2">
      <c r="A48" s="45" t="s">
        <v>479</v>
      </c>
      <c r="B48" s="20" t="s">
        <v>2075</v>
      </c>
      <c r="C48" s="4">
        <v>38737.684027777781</v>
      </c>
      <c r="D48" s="4">
        <v>38738.236111111109</v>
      </c>
      <c r="E48" t="s">
        <v>2634</v>
      </c>
      <c r="F48" s="45" t="s">
        <v>2635</v>
      </c>
      <c r="G48" s="7">
        <v>1034131.3620000001</v>
      </c>
      <c r="H48" s="7">
        <v>18.614364516000002</v>
      </c>
      <c r="I48" s="7">
        <v>558.43093548000002</v>
      </c>
      <c r="J48" s="7">
        <v>577.04529999600004</v>
      </c>
      <c r="K48" s="45" t="s">
        <v>432</v>
      </c>
      <c r="O48" s="48" t="s">
        <v>894</v>
      </c>
      <c r="P48" s="49">
        <v>38738.056250000001</v>
      </c>
      <c r="Q48" s="49">
        <v>38738.161111111112</v>
      </c>
      <c r="R48" s="47" t="s">
        <v>1080</v>
      </c>
      <c r="S48" s="47" t="s">
        <v>1081</v>
      </c>
      <c r="T48" s="50">
        <v>13592.087999999998</v>
      </c>
      <c r="U48" s="50">
        <v>0.24465758399999998</v>
      </c>
      <c r="V48" s="50">
        <v>0.27184175999999993</v>
      </c>
      <c r="W48" s="50">
        <v>0.51649934399999986</v>
      </c>
      <c r="X48" s="51" t="s">
        <v>534</v>
      </c>
      <c r="Y48" s="51"/>
      <c r="Z48" s="51"/>
      <c r="AA48" s="51"/>
      <c r="AB48" s="20" t="s">
        <v>1247</v>
      </c>
      <c r="AC48" s="4">
        <v>38738.006944444445</v>
      </c>
      <c r="AD48" s="4">
        <v>38738.729166666664</v>
      </c>
      <c r="AE48" t="s">
        <v>1479</v>
      </c>
      <c r="AF48" t="s">
        <v>1480</v>
      </c>
      <c r="AG48" s="7">
        <v>11809259.124</v>
      </c>
      <c r="AH48" s="7">
        <v>212.56666423199999</v>
      </c>
      <c r="AI48" s="7">
        <v>212.56666423199999</v>
      </c>
      <c r="AJ48" s="7">
        <v>425.13332846399999</v>
      </c>
      <c r="AK48" s="45" t="s">
        <v>520</v>
      </c>
      <c r="AL48" s="48" t="s">
        <v>1782</v>
      </c>
      <c r="AM48" s="49">
        <v>38737.690972222219</v>
      </c>
      <c r="AN48" s="49">
        <v>38738.204861111109</v>
      </c>
      <c r="AO48" s="47" t="s">
        <v>1957</v>
      </c>
      <c r="AP48" s="47" t="s">
        <v>1958</v>
      </c>
      <c r="AQ48" s="50">
        <v>164804.06700000001</v>
      </c>
      <c r="AR48" s="50">
        <v>2.9664732060000003</v>
      </c>
      <c r="AS48" s="50">
        <v>2.9664732060000003</v>
      </c>
      <c r="AT48" s="50">
        <v>5.9329464120000006</v>
      </c>
      <c r="AU48" s="51" t="s">
        <v>531</v>
      </c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CE48" t="s">
        <v>1784</v>
      </c>
      <c r="CF48">
        <v>5</v>
      </c>
      <c r="CG48" t="s">
        <v>1784</v>
      </c>
      <c r="CH48">
        <v>2.5</v>
      </c>
      <c r="CJ48">
        <v>0.59099999999999997</v>
      </c>
      <c r="CL48">
        <v>1.65</v>
      </c>
      <c r="CN48">
        <v>29</v>
      </c>
      <c r="CP48">
        <v>376</v>
      </c>
      <c r="CR48">
        <v>601</v>
      </c>
      <c r="CT48">
        <v>2650</v>
      </c>
      <c r="CV48">
        <v>8.23</v>
      </c>
      <c r="CX48">
        <v>361</v>
      </c>
      <c r="CZ48">
        <v>50</v>
      </c>
      <c r="EJ48">
        <v>40</v>
      </c>
    </row>
    <row r="49" spans="1:142" x14ac:dyDescent="0.2">
      <c r="A49" s="45" t="s">
        <v>480</v>
      </c>
      <c r="B49" s="20" t="s">
        <v>2075</v>
      </c>
      <c r="C49" s="4">
        <v>38759.711805555555</v>
      </c>
      <c r="D49" s="4">
        <v>38759.958333333336</v>
      </c>
      <c r="E49" t="s">
        <v>2664</v>
      </c>
      <c r="F49" s="45" t="s">
        <v>2665</v>
      </c>
      <c r="G49" s="7">
        <v>650438.04449999996</v>
      </c>
      <c r="H49" s="7">
        <v>11.707884800999999</v>
      </c>
      <c r="I49" s="7">
        <v>975.6570667499999</v>
      </c>
      <c r="J49" s="7">
        <v>987.36495155099988</v>
      </c>
      <c r="K49" s="45" t="s">
        <v>432</v>
      </c>
      <c r="O49" s="48"/>
      <c r="P49" s="49"/>
      <c r="Q49" s="49"/>
      <c r="S49" s="47" t="s">
        <v>3016</v>
      </c>
      <c r="T49" s="50"/>
      <c r="U49" s="50"/>
      <c r="V49" s="50"/>
      <c r="W49" s="50"/>
      <c r="X49" s="51"/>
      <c r="Y49" s="51"/>
      <c r="Z49" s="51"/>
      <c r="AA49" s="51"/>
      <c r="AB49" s="20" t="s">
        <v>1247</v>
      </c>
      <c r="AC49" s="4">
        <v>38759.927083333336</v>
      </c>
      <c r="AD49" s="4">
        <v>38760.201388888891</v>
      </c>
      <c r="AE49" t="s">
        <v>1481</v>
      </c>
      <c r="AF49" t="s">
        <v>1482</v>
      </c>
      <c r="AG49" s="7">
        <v>2497263.0014999998</v>
      </c>
      <c r="AH49" s="7">
        <v>44.950734026999996</v>
      </c>
      <c r="AI49" s="7">
        <v>72.420627043499991</v>
      </c>
      <c r="AJ49" s="7">
        <v>117.37136107049999</v>
      </c>
      <c r="AK49" s="45" t="s">
        <v>520</v>
      </c>
      <c r="AL49" s="48" t="s">
        <v>1782</v>
      </c>
      <c r="AM49" s="49">
        <v>38759.711805555555</v>
      </c>
      <c r="AN49" s="49">
        <v>38759.982638888891</v>
      </c>
      <c r="AO49" s="47" t="s">
        <v>1959</v>
      </c>
      <c r="AP49" s="47" t="s">
        <v>1960</v>
      </c>
      <c r="AQ49" s="50">
        <v>164520.89850000001</v>
      </c>
      <c r="AR49" s="50">
        <v>2.9613761730000006</v>
      </c>
      <c r="AS49" s="50">
        <v>2.9613761730000006</v>
      </c>
      <c r="AT49" s="50">
        <v>5.9227523460000011</v>
      </c>
      <c r="AU49" s="51" t="s">
        <v>531</v>
      </c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CF49">
        <v>420</v>
      </c>
      <c r="CH49">
        <v>30</v>
      </c>
      <c r="CJ49">
        <v>0.63400000000000001</v>
      </c>
      <c r="CL49">
        <v>2.4300000000000002</v>
      </c>
      <c r="CN49">
        <v>262</v>
      </c>
      <c r="CP49">
        <v>886</v>
      </c>
      <c r="CR49">
        <v>1470</v>
      </c>
      <c r="CT49">
        <v>5650</v>
      </c>
      <c r="CV49">
        <v>7.53</v>
      </c>
      <c r="CX49">
        <v>531</v>
      </c>
    </row>
    <row r="50" spans="1:142" x14ac:dyDescent="0.2">
      <c r="C50" s="4"/>
      <c r="D50" s="4"/>
      <c r="F50" s="45" t="s">
        <v>3022</v>
      </c>
      <c r="G50" s="7"/>
      <c r="H50" s="7"/>
      <c r="I50" s="7"/>
      <c r="J50" s="7"/>
      <c r="O50" s="48" t="s">
        <v>894</v>
      </c>
      <c r="P50" s="49">
        <v>38764.228472222225</v>
      </c>
      <c r="Q50" s="49">
        <v>38764.740277777775</v>
      </c>
      <c r="R50" s="47" t="s">
        <v>1085</v>
      </c>
      <c r="S50" s="47" t="s">
        <v>1086</v>
      </c>
      <c r="T50" s="50">
        <v>322245.75300000003</v>
      </c>
      <c r="U50" s="50">
        <v>5.8004235540000009</v>
      </c>
      <c r="V50" s="50">
        <v>644.49150599999996</v>
      </c>
      <c r="W50" s="50">
        <v>650.29192955399992</v>
      </c>
      <c r="X50" s="51" t="s">
        <v>534</v>
      </c>
      <c r="Y50" s="51"/>
      <c r="Z50" s="51"/>
      <c r="AA50" s="51"/>
      <c r="AB50" s="20" t="s">
        <v>1247</v>
      </c>
      <c r="AC50" s="4">
        <v>38764.256944444445</v>
      </c>
      <c r="AD50" s="4">
        <v>38765.263888888891</v>
      </c>
      <c r="AE50" t="s">
        <v>1483</v>
      </c>
      <c r="AF50" t="s">
        <v>1484</v>
      </c>
      <c r="AG50" s="7">
        <v>38153274.184500001</v>
      </c>
      <c r="AH50" s="7">
        <v>686.75893532099997</v>
      </c>
      <c r="AI50" s="7">
        <v>6486.0566113650002</v>
      </c>
      <c r="AJ50" s="7">
        <v>7172.8155466859998</v>
      </c>
      <c r="AK50" s="45" t="s">
        <v>520</v>
      </c>
      <c r="AL50" s="48" t="s">
        <v>1782</v>
      </c>
      <c r="AM50" s="49">
        <v>38763.930555555555</v>
      </c>
      <c r="AN50" s="49">
        <v>38764.90625</v>
      </c>
      <c r="AO50" s="47" t="s">
        <v>1961</v>
      </c>
      <c r="AP50" s="47" t="s">
        <v>1962</v>
      </c>
      <c r="AQ50" s="50">
        <v>1458034.6065</v>
      </c>
      <c r="AR50" s="50">
        <v>26.244622917000001</v>
      </c>
      <c r="AS50" s="50">
        <v>27.702657523499997</v>
      </c>
      <c r="AT50" s="50">
        <v>53.947280440499995</v>
      </c>
      <c r="AU50" s="51" t="s">
        <v>531</v>
      </c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CF50">
        <v>250</v>
      </c>
      <c r="CH50">
        <v>43</v>
      </c>
      <c r="CJ50">
        <v>0.25900000000000001</v>
      </c>
      <c r="CL50">
        <v>3.91</v>
      </c>
      <c r="CN50">
        <v>165</v>
      </c>
      <c r="CP50">
        <v>2500</v>
      </c>
      <c r="CR50">
        <v>3860</v>
      </c>
      <c r="CT50">
        <v>11500</v>
      </c>
      <c r="CV50">
        <v>7.33</v>
      </c>
      <c r="CX50">
        <v>353</v>
      </c>
      <c r="CZ50">
        <v>440</v>
      </c>
      <c r="EJ50">
        <v>740</v>
      </c>
    </row>
    <row r="51" spans="1:142" x14ac:dyDescent="0.2">
      <c r="A51" s="45" t="s">
        <v>481</v>
      </c>
      <c r="B51" s="20" t="s">
        <v>2075</v>
      </c>
      <c r="C51" s="4">
        <v>38781.663194444445</v>
      </c>
      <c r="D51" s="4">
        <v>38782.545138888891</v>
      </c>
      <c r="E51" t="s">
        <v>2695</v>
      </c>
      <c r="F51" s="45" t="s">
        <v>2696</v>
      </c>
      <c r="G51" s="7">
        <v>3245960.5154999997</v>
      </c>
      <c r="H51" s="7">
        <v>58.427289279</v>
      </c>
      <c r="I51" s="7">
        <v>21098.743350749999</v>
      </c>
      <c r="J51" s="7">
        <v>21157.170640028999</v>
      </c>
      <c r="K51" s="45" t="s">
        <v>432</v>
      </c>
      <c r="O51" s="48" t="s">
        <v>894</v>
      </c>
      <c r="P51" s="49">
        <v>38782.041666666664</v>
      </c>
      <c r="Q51" s="49">
        <v>38782.59375</v>
      </c>
      <c r="R51" s="47" t="s">
        <v>1088</v>
      </c>
      <c r="S51" s="47" t="s">
        <v>1089</v>
      </c>
      <c r="T51" s="50">
        <v>407196.30300000001</v>
      </c>
      <c r="U51" s="50">
        <v>7.3295334539999999</v>
      </c>
      <c r="V51" s="50">
        <v>692.23371510000004</v>
      </c>
      <c r="W51" s="50">
        <v>699.56324855399998</v>
      </c>
      <c r="X51" s="51" t="s">
        <v>534</v>
      </c>
      <c r="Y51" s="51"/>
      <c r="Z51" s="51"/>
      <c r="AA51" s="51"/>
      <c r="AB51" s="20" t="s">
        <v>1247</v>
      </c>
      <c r="AC51" s="4">
        <v>38781.958333333336</v>
      </c>
      <c r="AD51" s="4">
        <v>38782.986111111109</v>
      </c>
      <c r="AE51" t="s">
        <v>1485</v>
      </c>
      <c r="AF51" t="s">
        <v>1486</v>
      </c>
      <c r="AG51" s="7">
        <v>35451280.357500002</v>
      </c>
      <c r="AH51" s="7">
        <v>638.12304643500011</v>
      </c>
      <c r="AI51" s="7">
        <v>6381.2304643500001</v>
      </c>
      <c r="AJ51" s="7">
        <v>7019.3535107850003</v>
      </c>
      <c r="AK51" s="45" t="s">
        <v>520</v>
      </c>
      <c r="AL51" s="48"/>
      <c r="AM51" s="49"/>
      <c r="AN51" s="49"/>
      <c r="AP51" s="47" t="s">
        <v>2999</v>
      </c>
      <c r="AQ51" s="50"/>
      <c r="AR51" s="50"/>
      <c r="AS51" s="50"/>
      <c r="AT51" s="50"/>
      <c r="AU51" s="51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CF51">
        <v>71</v>
      </c>
      <c r="CG51" t="s">
        <v>1784</v>
      </c>
      <c r="CH51">
        <v>2.5</v>
      </c>
      <c r="CJ51">
        <v>0.113</v>
      </c>
      <c r="CL51">
        <v>1.8900000000000001</v>
      </c>
      <c r="CN51">
        <v>58</v>
      </c>
      <c r="CP51">
        <v>92.1</v>
      </c>
      <c r="CR51">
        <v>128</v>
      </c>
      <c r="CT51">
        <v>761</v>
      </c>
      <c r="CV51">
        <v>7.34</v>
      </c>
      <c r="CX51">
        <v>134</v>
      </c>
      <c r="CY51" t="s">
        <v>1784</v>
      </c>
      <c r="CZ51">
        <v>40</v>
      </c>
      <c r="DB51">
        <v>6.4089999999999998</v>
      </c>
      <c r="DD51">
        <v>49.418999999999997</v>
      </c>
      <c r="DF51">
        <v>1.1240000000000001</v>
      </c>
      <c r="DH51">
        <v>48.295000000000002</v>
      </c>
      <c r="EI51" t="s">
        <v>1784</v>
      </c>
      <c r="EJ51">
        <v>40</v>
      </c>
    </row>
    <row r="52" spans="1:142" x14ac:dyDescent="0.2">
      <c r="A52" s="45" t="s">
        <v>482</v>
      </c>
      <c r="B52" s="20" t="s">
        <v>2075</v>
      </c>
      <c r="C52" s="4">
        <v>38783.559027777781</v>
      </c>
      <c r="D52" s="4">
        <v>38785.392361111109</v>
      </c>
      <c r="E52" t="s">
        <v>2701</v>
      </c>
      <c r="F52" s="45" t="s">
        <v>2702</v>
      </c>
      <c r="G52" s="7">
        <v>84394973.402999997</v>
      </c>
      <c r="H52" s="7">
        <v>1519.1095212539999</v>
      </c>
      <c r="I52" s="7">
        <v>4979.3034307769994</v>
      </c>
      <c r="J52" s="7">
        <v>6498.4129520309998</v>
      </c>
      <c r="K52" s="45" t="s">
        <v>432</v>
      </c>
      <c r="O52" s="48" t="s">
        <v>894</v>
      </c>
      <c r="P52" s="49">
        <v>38783.561111111114</v>
      </c>
      <c r="Q52" s="49">
        <v>38785.097916666666</v>
      </c>
      <c r="R52" s="47" t="s">
        <v>1098</v>
      </c>
      <c r="S52" s="47" t="s">
        <v>1099</v>
      </c>
      <c r="T52" s="50">
        <v>2066563.713</v>
      </c>
      <c r="U52" s="50">
        <v>37.198146833999999</v>
      </c>
      <c r="V52" s="50">
        <v>1756.5791560499999</v>
      </c>
      <c r="W52" s="50">
        <v>1793.7773028839999</v>
      </c>
      <c r="X52" s="51" t="s">
        <v>534</v>
      </c>
      <c r="Y52" s="51"/>
      <c r="Z52" s="51"/>
      <c r="AA52" s="51"/>
      <c r="AB52" s="20" t="s">
        <v>1247</v>
      </c>
      <c r="AC52" s="4">
        <v>38783.576388888891</v>
      </c>
      <c r="AD52" s="4">
        <v>38785.40625</v>
      </c>
      <c r="AE52" t="s">
        <v>1487</v>
      </c>
      <c r="AF52" t="s">
        <v>1488</v>
      </c>
      <c r="AG52" s="7">
        <v>350359288.01699996</v>
      </c>
      <c r="AH52" s="7">
        <v>6306.4671843059996</v>
      </c>
      <c r="AI52" s="7">
        <v>7357.5450483569994</v>
      </c>
      <c r="AJ52" s="7">
        <v>13664.012232662999</v>
      </c>
      <c r="AK52" s="45" t="s">
        <v>520</v>
      </c>
      <c r="AL52" s="48" t="s">
        <v>1782</v>
      </c>
      <c r="AM52" s="49">
        <v>38783.583333333336</v>
      </c>
      <c r="AN52" s="49">
        <v>38785.378472222219</v>
      </c>
      <c r="AO52" s="47" t="s">
        <v>1963</v>
      </c>
      <c r="AP52" s="47" t="s">
        <v>1964</v>
      </c>
      <c r="AQ52" s="50">
        <v>27197484.919499997</v>
      </c>
      <c r="AR52" s="50">
        <v>489.55472855099993</v>
      </c>
      <c r="AS52" s="50">
        <v>571.14718330949995</v>
      </c>
      <c r="AT52" s="50">
        <v>1060.7019118604999</v>
      </c>
      <c r="AU52" s="51" t="s">
        <v>531</v>
      </c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CB52" t="s">
        <v>2989</v>
      </c>
      <c r="CE52" t="s">
        <v>1784</v>
      </c>
      <c r="CF52">
        <v>5</v>
      </c>
      <c r="CG52" t="s">
        <v>1784</v>
      </c>
      <c r="CH52">
        <v>2.5</v>
      </c>
      <c r="CJ52">
        <v>0.19500000000000001</v>
      </c>
      <c r="CL52">
        <v>1.08</v>
      </c>
      <c r="CN52">
        <v>17.399999999999999</v>
      </c>
      <c r="CP52">
        <v>101</v>
      </c>
      <c r="CR52">
        <v>150</v>
      </c>
      <c r="CT52">
        <v>1160</v>
      </c>
      <c r="CV52">
        <v>7.84</v>
      </c>
      <c r="CX52">
        <v>300</v>
      </c>
      <c r="CZ52">
        <v>18</v>
      </c>
      <c r="EJ52">
        <v>15</v>
      </c>
      <c r="EL52">
        <v>2.1</v>
      </c>
    </row>
    <row r="53" spans="1:142" x14ac:dyDescent="0.2">
      <c r="A53" s="45" t="s">
        <v>483</v>
      </c>
      <c r="B53" s="20" t="s">
        <v>2075</v>
      </c>
      <c r="C53" s="4">
        <v>39052.145833333336</v>
      </c>
      <c r="D53" s="4">
        <v>39052.902777777781</v>
      </c>
      <c r="E53" t="s">
        <v>2735</v>
      </c>
      <c r="F53" s="45" t="s">
        <v>2736</v>
      </c>
      <c r="G53" s="7">
        <v>4360794.8999999994</v>
      </c>
      <c r="H53" s="7">
        <v>100.29828269999999</v>
      </c>
      <c r="I53" s="7">
        <v>1002.9828269999999</v>
      </c>
      <c r="J53" s="7">
        <v>1103.2811096999999</v>
      </c>
      <c r="K53" s="45" t="s">
        <v>432</v>
      </c>
      <c r="O53" s="48" t="s">
        <v>894</v>
      </c>
      <c r="P53" s="49">
        <v>39052.147916666669</v>
      </c>
      <c r="Q53" s="49">
        <v>39052.924305555556</v>
      </c>
      <c r="R53" s="47" t="s">
        <v>1104</v>
      </c>
      <c r="S53" s="47" t="s">
        <v>528</v>
      </c>
      <c r="T53" s="50">
        <v>18689.120999999999</v>
      </c>
      <c r="U53" s="50">
        <v>0.33640417799999994</v>
      </c>
      <c r="V53" s="50">
        <v>0.33640417799999994</v>
      </c>
      <c r="W53" s="50">
        <v>0.67280835599999989</v>
      </c>
      <c r="X53" s="51" t="s">
        <v>534</v>
      </c>
      <c r="Y53" s="51"/>
      <c r="Z53" s="51"/>
      <c r="AA53" s="51"/>
      <c r="AB53" s="20" t="s">
        <v>1247</v>
      </c>
      <c r="AC53" s="4">
        <v>39052.330555555556</v>
      </c>
      <c r="AD53" s="4">
        <v>39053.101388888892</v>
      </c>
      <c r="AE53" t="s">
        <v>1489</v>
      </c>
      <c r="AF53" t="s">
        <v>1490</v>
      </c>
      <c r="AG53" s="7">
        <v>23078232.75</v>
      </c>
      <c r="AH53" s="7">
        <v>415.40818949999999</v>
      </c>
      <c r="AI53" s="7">
        <v>784.65991350000002</v>
      </c>
      <c r="AJ53" s="7">
        <v>1200.0681030000001</v>
      </c>
      <c r="AK53" s="45" t="s">
        <v>520</v>
      </c>
      <c r="AL53" s="48" t="s">
        <v>1782</v>
      </c>
      <c r="AM53" s="49">
        <v>39052.145833333336</v>
      </c>
      <c r="AN53" s="49">
        <v>39052.90625</v>
      </c>
      <c r="AO53" s="47" t="s">
        <v>1965</v>
      </c>
      <c r="AP53" s="47" t="s">
        <v>1966</v>
      </c>
      <c r="AQ53" s="50">
        <v>1347032.5545000001</v>
      </c>
      <c r="AR53" s="50">
        <v>24.246585981000003</v>
      </c>
      <c r="AS53" s="50">
        <v>24.246585981000003</v>
      </c>
      <c r="AT53" s="50">
        <v>48.493171962000005</v>
      </c>
      <c r="AU53" s="51" t="s">
        <v>531</v>
      </c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CF53">
        <v>98</v>
      </c>
      <c r="CG53" t="s">
        <v>1784</v>
      </c>
      <c r="CH53">
        <v>2.5</v>
      </c>
      <c r="CJ53">
        <v>0.16900000000000001</v>
      </c>
      <c r="CL53">
        <v>1.06</v>
      </c>
      <c r="CN53">
        <v>59.2</v>
      </c>
      <c r="CP53">
        <v>682</v>
      </c>
      <c r="CR53">
        <v>1120</v>
      </c>
      <c r="CT53">
        <v>4200</v>
      </c>
      <c r="CV53">
        <v>7.9</v>
      </c>
      <c r="CX53">
        <v>320</v>
      </c>
      <c r="CZ53">
        <v>38</v>
      </c>
      <c r="DJ53">
        <v>5</v>
      </c>
      <c r="EJ53">
        <v>36</v>
      </c>
      <c r="EL53">
        <v>8.4</v>
      </c>
    </row>
    <row r="54" spans="1:142" x14ac:dyDescent="0.2">
      <c r="A54" s="45" t="s">
        <v>484</v>
      </c>
      <c r="B54" s="20" t="s">
        <v>2075</v>
      </c>
      <c r="C54" s="4">
        <v>39096.881944444445</v>
      </c>
      <c r="D54" s="4">
        <v>39097.517361111109</v>
      </c>
      <c r="E54" t="s">
        <v>2745</v>
      </c>
      <c r="F54" s="45" t="s">
        <v>2746</v>
      </c>
      <c r="G54" s="7">
        <v>1500509.8814999999</v>
      </c>
      <c r="H54" s="7">
        <v>27.009177866999998</v>
      </c>
      <c r="I54" s="7">
        <v>300.10197629999993</v>
      </c>
      <c r="J54" s="7">
        <v>327.11115416699994</v>
      </c>
      <c r="K54" s="45" t="s">
        <v>432</v>
      </c>
      <c r="O54" s="48" t="s">
        <v>894</v>
      </c>
      <c r="P54" s="49">
        <v>39096.885416666664</v>
      </c>
      <c r="Q54" s="49">
        <v>39097.425694444442</v>
      </c>
      <c r="R54" s="47" t="s">
        <v>1105</v>
      </c>
      <c r="S54" s="47" t="s">
        <v>1106</v>
      </c>
      <c r="T54" s="50">
        <v>7362.3810000000003</v>
      </c>
      <c r="U54" s="50">
        <v>0.13252285800000002</v>
      </c>
      <c r="V54" s="50">
        <v>2.4295857299999999</v>
      </c>
      <c r="W54" s="50">
        <v>2.5621085880000001</v>
      </c>
      <c r="X54" s="51" t="s">
        <v>534</v>
      </c>
      <c r="Y54" s="51"/>
      <c r="Z54" s="51"/>
      <c r="AA54" s="51"/>
      <c r="AB54" s="20" t="s">
        <v>1247</v>
      </c>
      <c r="AC54" s="4">
        <v>39097.215277777781</v>
      </c>
      <c r="AD54" s="4">
        <v>39097.920138888891</v>
      </c>
      <c r="AE54" t="s">
        <v>1491</v>
      </c>
      <c r="AF54" t="s">
        <v>1492</v>
      </c>
      <c r="AG54" s="7">
        <v>9995848.0499999989</v>
      </c>
      <c r="AH54" s="7">
        <v>179.92526489999997</v>
      </c>
      <c r="AI54" s="7">
        <v>1799.2526489999998</v>
      </c>
      <c r="AJ54" s="7">
        <v>1979.1779138999998</v>
      </c>
      <c r="AK54" s="45" t="s">
        <v>520</v>
      </c>
      <c r="AL54" s="48" t="s">
        <v>1782</v>
      </c>
      <c r="AM54" s="49">
        <v>39096.888888888891</v>
      </c>
      <c r="AN54" s="49">
        <v>39097.520833333336</v>
      </c>
      <c r="AO54" s="47" t="s">
        <v>1967</v>
      </c>
      <c r="AP54" s="47" t="s">
        <v>1968</v>
      </c>
      <c r="AQ54" s="50">
        <v>588707.31149999995</v>
      </c>
      <c r="AR54" s="50">
        <v>10.596731606999999</v>
      </c>
      <c r="AS54" s="50">
        <v>10.596731606999999</v>
      </c>
      <c r="AT54" s="50">
        <v>21.193463213999998</v>
      </c>
      <c r="AU54" s="51" t="s">
        <v>531</v>
      </c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CF54">
        <v>120</v>
      </c>
      <c r="CH54">
        <v>25</v>
      </c>
      <c r="CN54">
        <v>81.400000000000006</v>
      </c>
      <c r="CP54">
        <v>1530</v>
      </c>
      <c r="CR54">
        <v>2410</v>
      </c>
      <c r="CT54">
        <v>7890</v>
      </c>
      <c r="CV54">
        <v>7.83</v>
      </c>
      <c r="CX54">
        <v>376</v>
      </c>
      <c r="DJ54">
        <v>9</v>
      </c>
    </row>
    <row r="55" spans="1:142" x14ac:dyDescent="0.2">
      <c r="A55" s="45" t="s">
        <v>485</v>
      </c>
      <c r="B55" s="20" t="s">
        <v>2075</v>
      </c>
      <c r="C55" s="4">
        <v>39103.347222222219</v>
      </c>
      <c r="D55" s="4">
        <v>39104.274305555555</v>
      </c>
      <c r="E55" t="s">
        <v>2759</v>
      </c>
      <c r="F55" s="45" t="s">
        <v>2760</v>
      </c>
      <c r="G55" s="7">
        <v>1696179.3149999999</v>
      </c>
      <c r="H55" s="7">
        <v>30.53122767</v>
      </c>
      <c r="I55" s="7">
        <v>763.28069174999996</v>
      </c>
      <c r="J55" s="7">
        <v>793.81191941999998</v>
      </c>
      <c r="K55" s="45" t="s">
        <v>432</v>
      </c>
      <c r="O55" s="48" t="s">
        <v>894</v>
      </c>
      <c r="P55" s="49">
        <v>39103.751388888886</v>
      </c>
      <c r="Q55" s="49">
        <v>39104.263194444444</v>
      </c>
      <c r="R55" s="47" t="s">
        <v>1109</v>
      </c>
      <c r="S55" s="47" t="s">
        <v>1110</v>
      </c>
      <c r="T55" s="50">
        <v>18122.784</v>
      </c>
      <c r="U55" s="50">
        <v>0.32621011199999994</v>
      </c>
      <c r="V55" s="50">
        <v>0.63429743999999999</v>
      </c>
      <c r="W55" s="50">
        <v>0.96050755199999993</v>
      </c>
      <c r="X55" s="51" t="s">
        <v>534</v>
      </c>
      <c r="Y55" s="51"/>
      <c r="Z55" s="51"/>
      <c r="AA55" s="51"/>
      <c r="AB55" s="20" t="s">
        <v>1247</v>
      </c>
      <c r="AC55" s="4">
        <v>39103.743055555555</v>
      </c>
      <c r="AD55" s="4">
        <v>39104.701388888891</v>
      </c>
      <c r="AE55" t="s">
        <v>1495</v>
      </c>
      <c r="AF55" t="s">
        <v>1496</v>
      </c>
      <c r="AG55" s="7">
        <v>10165749.15</v>
      </c>
      <c r="AH55" s="7">
        <v>182.98348470000002</v>
      </c>
      <c r="AI55" s="7">
        <v>528.61895579999998</v>
      </c>
      <c r="AJ55" s="7">
        <v>711.60244050000006</v>
      </c>
      <c r="AK55" s="45" t="s">
        <v>520</v>
      </c>
      <c r="AL55" s="48"/>
      <c r="AM55" s="49"/>
      <c r="AN55" s="49"/>
      <c r="AP55" s="47" t="s">
        <v>3000</v>
      </c>
      <c r="AQ55" s="50"/>
      <c r="AR55" s="50"/>
      <c r="AS55" s="50"/>
      <c r="AT55" s="50"/>
      <c r="AU55" s="51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CF55">
        <v>260</v>
      </c>
      <c r="CH55">
        <v>61</v>
      </c>
      <c r="CJ55">
        <v>0.218</v>
      </c>
      <c r="CL55">
        <v>1.99</v>
      </c>
      <c r="CN55">
        <v>168</v>
      </c>
      <c r="CP55">
        <v>1330</v>
      </c>
      <c r="CR55">
        <v>2070</v>
      </c>
      <c r="CT55">
        <v>6790</v>
      </c>
      <c r="CV55">
        <v>7.16</v>
      </c>
      <c r="CX55">
        <v>376</v>
      </c>
      <c r="CZ55">
        <v>98</v>
      </c>
      <c r="EJ55">
        <v>120</v>
      </c>
      <c r="EL55">
        <v>13</v>
      </c>
    </row>
    <row r="56" spans="1:142" x14ac:dyDescent="0.2">
      <c r="A56" s="45" t="s">
        <v>486</v>
      </c>
      <c r="B56" s="20" t="s">
        <v>2075</v>
      </c>
      <c r="C56" s="4">
        <v>39136.986111111109</v>
      </c>
      <c r="D56" s="4">
        <v>39139.423611111109</v>
      </c>
      <c r="E56" t="s">
        <v>2771</v>
      </c>
      <c r="F56" s="45" t="s">
        <v>2772</v>
      </c>
      <c r="G56" s="7">
        <v>11071888.35</v>
      </c>
      <c r="H56" s="7">
        <v>199.29399029999999</v>
      </c>
      <c r="I56" s="7">
        <v>7750.3218450000004</v>
      </c>
      <c r="J56" s="7">
        <v>7949.6158353000001</v>
      </c>
      <c r="K56" s="45" t="s">
        <v>432</v>
      </c>
      <c r="O56" s="48" t="s">
        <v>894</v>
      </c>
      <c r="P56" s="49">
        <v>39136.991666666669</v>
      </c>
      <c r="Q56" s="49">
        <v>39138.845833333333</v>
      </c>
      <c r="R56" s="47" t="s">
        <v>1111</v>
      </c>
      <c r="S56" s="47" t="s">
        <v>1112</v>
      </c>
      <c r="T56" s="50">
        <v>206996.17349999998</v>
      </c>
      <c r="U56" s="50">
        <v>3.7259311229999996</v>
      </c>
      <c r="V56" s="50">
        <v>72.448660724999996</v>
      </c>
      <c r="W56" s="50">
        <v>76.174591847999992</v>
      </c>
      <c r="X56" s="51" t="s">
        <v>534</v>
      </c>
      <c r="Y56" s="51"/>
      <c r="Z56" s="51"/>
      <c r="AA56" s="51"/>
      <c r="AB56" s="20" t="s">
        <v>1247</v>
      </c>
      <c r="AC56" s="4">
        <v>39137.545138888891</v>
      </c>
      <c r="AD56" s="4">
        <v>39139.621527777781</v>
      </c>
      <c r="AE56" t="s">
        <v>1497</v>
      </c>
      <c r="AF56" t="s">
        <v>1498</v>
      </c>
      <c r="AG56" s="7">
        <v>74331731.25</v>
      </c>
      <c r="AH56" s="7">
        <v>1337.9711625</v>
      </c>
      <c r="AI56" s="7">
        <v>5946.5384999999997</v>
      </c>
      <c r="AJ56" s="7">
        <v>7284.5096624999996</v>
      </c>
      <c r="AK56" s="45" t="s">
        <v>520</v>
      </c>
      <c r="AL56" s="48" t="s">
        <v>1782</v>
      </c>
      <c r="AM56" s="49">
        <v>39136.989583333336</v>
      </c>
      <c r="AN56" s="49">
        <v>39139.354166666664</v>
      </c>
      <c r="AO56" s="47" t="s">
        <v>1971</v>
      </c>
      <c r="AP56" s="47" t="s">
        <v>1972</v>
      </c>
      <c r="AQ56" s="50">
        <v>3596239.9499999997</v>
      </c>
      <c r="AR56" s="50">
        <v>64.732319099999998</v>
      </c>
      <c r="AS56" s="50">
        <v>251.73679649999997</v>
      </c>
      <c r="AT56" s="50">
        <v>316.46911559999995</v>
      </c>
      <c r="AU56" s="51" t="s">
        <v>531</v>
      </c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CF56">
        <v>200</v>
      </c>
      <c r="CH56">
        <v>39</v>
      </c>
      <c r="CN56">
        <v>111</v>
      </c>
      <c r="CP56">
        <v>380</v>
      </c>
      <c r="CR56">
        <v>564</v>
      </c>
      <c r="CT56">
        <v>2360</v>
      </c>
      <c r="CV56">
        <v>7.12</v>
      </c>
      <c r="CX56">
        <v>258</v>
      </c>
      <c r="CZ56">
        <v>47</v>
      </c>
      <c r="EJ56">
        <v>59</v>
      </c>
      <c r="EL56">
        <v>8.8000000000000007</v>
      </c>
    </row>
    <row r="57" spans="1:142" x14ac:dyDescent="0.2">
      <c r="A57" s="45" t="s">
        <v>487</v>
      </c>
      <c r="B57" s="20" t="s">
        <v>2075</v>
      </c>
      <c r="C57" s="4">
        <v>39142.298611111109</v>
      </c>
      <c r="D57" s="4">
        <v>39143.361111111109</v>
      </c>
      <c r="E57" t="s">
        <v>2781</v>
      </c>
      <c r="F57" s="45" t="s">
        <v>2782</v>
      </c>
      <c r="G57" s="7">
        <v>43438047.899999999</v>
      </c>
      <c r="H57" s="7">
        <v>781.88486219999993</v>
      </c>
      <c r="I57" s="7">
        <v>26062.828740000001</v>
      </c>
      <c r="J57" s="7">
        <v>26844.713602200001</v>
      </c>
      <c r="K57" s="45" t="s">
        <v>432</v>
      </c>
      <c r="O57" s="48" t="s">
        <v>894</v>
      </c>
      <c r="P57" s="49">
        <v>39142.303472222222</v>
      </c>
      <c r="Q57" s="49">
        <v>39142.65</v>
      </c>
      <c r="R57" s="47" t="s">
        <v>1113</v>
      </c>
      <c r="S57" s="47" t="s">
        <v>1114</v>
      </c>
      <c r="T57" s="50">
        <v>406913.13449999993</v>
      </c>
      <c r="U57" s="50">
        <v>7.3244364209999979</v>
      </c>
      <c r="V57" s="50">
        <v>1912.4917321499995</v>
      </c>
      <c r="W57" s="50">
        <v>1919.8161685709995</v>
      </c>
      <c r="X57" s="51" t="s">
        <v>534</v>
      </c>
      <c r="Y57" s="51"/>
      <c r="Z57" s="51"/>
      <c r="AA57" s="51"/>
      <c r="AB57" s="20" t="s">
        <v>1247</v>
      </c>
      <c r="AC57" s="4">
        <v>39142.552083333336</v>
      </c>
      <c r="AD57" s="4">
        <v>39143.53125</v>
      </c>
      <c r="AE57" t="s">
        <v>1499</v>
      </c>
      <c r="AF57" t="s">
        <v>1500</v>
      </c>
      <c r="AG57" s="7">
        <v>197963098.34999999</v>
      </c>
      <c r="AH57" s="7">
        <v>3563.3357702999997</v>
      </c>
      <c r="AI57" s="7">
        <v>25735.202785500001</v>
      </c>
      <c r="AJ57" s="7">
        <v>29298.538555800002</v>
      </c>
      <c r="AK57" s="45" t="s">
        <v>520</v>
      </c>
      <c r="AL57" s="48" t="s">
        <v>1782</v>
      </c>
      <c r="AM57" s="49">
        <v>39142.309027777781</v>
      </c>
      <c r="AN57" s="49">
        <v>39143.256944444445</v>
      </c>
      <c r="AO57" s="47" t="s">
        <v>1973</v>
      </c>
      <c r="AP57" s="47" t="s">
        <v>1974</v>
      </c>
      <c r="AQ57" s="50">
        <v>7957034.8499999996</v>
      </c>
      <c r="AR57" s="50">
        <v>143.22662729999999</v>
      </c>
      <c r="AS57" s="50">
        <v>1670.9773184999999</v>
      </c>
      <c r="AT57" s="50">
        <v>1814.2039457999999</v>
      </c>
      <c r="AU57" s="51" t="s">
        <v>531</v>
      </c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CF57">
        <v>150</v>
      </c>
      <c r="CH57">
        <v>16</v>
      </c>
      <c r="CJ57">
        <v>0.44400000000000001</v>
      </c>
      <c r="CL57">
        <v>2.41</v>
      </c>
      <c r="CN57">
        <v>93.2</v>
      </c>
      <c r="CP57">
        <v>382</v>
      </c>
      <c r="CR57">
        <v>597</v>
      </c>
      <c r="CT57">
        <v>2390</v>
      </c>
      <c r="CV57">
        <v>7.41</v>
      </c>
      <c r="CX57">
        <v>232</v>
      </c>
      <c r="CZ57">
        <v>140</v>
      </c>
      <c r="DJ57">
        <v>25</v>
      </c>
      <c r="EJ57">
        <v>160</v>
      </c>
      <c r="EL57">
        <v>7.8</v>
      </c>
    </row>
    <row r="58" spans="1:142" x14ac:dyDescent="0.2">
      <c r="A58" s="45" t="s">
        <v>488</v>
      </c>
      <c r="B58" s="20" t="s">
        <v>2075</v>
      </c>
      <c r="C58" s="4">
        <v>39183.520833333336</v>
      </c>
      <c r="D58" s="4">
        <v>39184.260416666664</v>
      </c>
      <c r="E58" t="s">
        <v>2803</v>
      </c>
      <c r="F58" s="45" t="s">
        <v>2804</v>
      </c>
      <c r="G58" s="7">
        <v>16636998.8805</v>
      </c>
      <c r="H58" s="7">
        <v>299.46597984899995</v>
      </c>
      <c r="I58" s="7">
        <v>3660.1397537100002</v>
      </c>
      <c r="J58" s="7">
        <v>3959.6057335590003</v>
      </c>
      <c r="K58" s="45" t="s">
        <v>432</v>
      </c>
      <c r="O58" s="48" t="s">
        <v>894</v>
      </c>
      <c r="P58" s="49">
        <v>39183.515972222223</v>
      </c>
      <c r="Q58" s="49">
        <v>39184.109027777777</v>
      </c>
      <c r="R58" s="47" t="s">
        <v>1119</v>
      </c>
      <c r="S58" s="47" t="s">
        <v>1120</v>
      </c>
      <c r="T58" s="50">
        <v>707071.74449999991</v>
      </c>
      <c r="U58" s="50">
        <v>12.727291400999999</v>
      </c>
      <c r="V58" s="50">
        <v>1343.4363145499999</v>
      </c>
      <c r="W58" s="50">
        <v>1356.1636059509999</v>
      </c>
      <c r="X58" s="51" t="s">
        <v>534</v>
      </c>
      <c r="Y58" s="51"/>
      <c r="Z58" s="51"/>
      <c r="AA58" s="51"/>
      <c r="AB58" s="20" t="s">
        <v>1247</v>
      </c>
      <c r="AC58" s="4">
        <v>39183.73541666667</v>
      </c>
      <c r="AD58" s="4">
        <v>39184.34652777778</v>
      </c>
      <c r="AE58" t="s">
        <v>1501</v>
      </c>
      <c r="AF58" t="s">
        <v>1502</v>
      </c>
      <c r="AG58" s="7">
        <v>80448170.849999994</v>
      </c>
      <c r="AH58" s="7">
        <v>1448.0670752999999</v>
      </c>
      <c r="AI58" s="7">
        <v>6516.3018388499995</v>
      </c>
      <c r="AJ58" s="7">
        <v>7964.3689141499999</v>
      </c>
      <c r="AK58" s="45" t="s">
        <v>520</v>
      </c>
      <c r="AL58" s="48" t="s">
        <v>1782</v>
      </c>
      <c r="AM58" s="49">
        <v>39183.527777777781</v>
      </c>
      <c r="AN58" s="49">
        <v>39184.170138888891</v>
      </c>
      <c r="AO58" s="47" t="s">
        <v>1975</v>
      </c>
      <c r="AP58" s="47" t="s">
        <v>1976</v>
      </c>
      <c r="AQ58" s="50">
        <v>3086536.65</v>
      </c>
      <c r="AR58" s="50">
        <v>55.557659699999995</v>
      </c>
      <c r="AS58" s="50">
        <v>92.596099499999994</v>
      </c>
      <c r="AT58" s="50">
        <v>148.1537592</v>
      </c>
      <c r="AU58" s="51" t="s">
        <v>531</v>
      </c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CE58" t="s">
        <v>1784</v>
      </c>
      <c r="CF58">
        <v>5</v>
      </c>
      <c r="CG58" t="s">
        <v>1784</v>
      </c>
      <c r="CH58">
        <v>2.5</v>
      </c>
      <c r="CJ58">
        <v>7.0000000000000007E-2</v>
      </c>
      <c r="CL58">
        <v>0.75</v>
      </c>
      <c r="CN58">
        <v>15.5</v>
      </c>
      <c r="CP58">
        <v>24.9</v>
      </c>
      <c r="CR58">
        <v>35.6</v>
      </c>
      <c r="CT58">
        <v>440</v>
      </c>
      <c r="CV58">
        <v>7.95</v>
      </c>
      <c r="CX58">
        <v>128</v>
      </c>
      <c r="CY58" t="s">
        <v>1784</v>
      </c>
      <c r="CZ58">
        <v>0.25</v>
      </c>
      <c r="DJ58">
        <v>20</v>
      </c>
      <c r="EJ58">
        <v>16</v>
      </c>
      <c r="EL58">
        <v>1.4</v>
      </c>
    </row>
    <row r="59" spans="1:142" x14ac:dyDescent="0.2">
      <c r="A59" s="45" t="s">
        <v>489</v>
      </c>
      <c r="B59" s="20" t="s">
        <v>2075</v>
      </c>
      <c r="C59" s="4">
        <v>39350.697916666664</v>
      </c>
      <c r="D59" s="4">
        <v>39351.184027777781</v>
      </c>
      <c r="E59" t="s">
        <v>2817</v>
      </c>
      <c r="F59" s="45" t="s">
        <v>2818</v>
      </c>
      <c r="G59" s="7">
        <v>3511289.3999999994</v>
      </c>
      <c r="H59" s="7">
        <v>63.203209199999989</v>
      </c>
      <c r="I59" s="7">
        <v>63.203209199999989</v>
      </c>
      <c r="J59" s="7">
        <v>126.40641839999998</v>
      </c>
      <c r="K59" s="45" t="s">
        <v>432</v>
      </c>
      <c r="O59" s="48" t="s">
        <v>894</v>
      </c>
      <c r="P59" s="49">
        <v>39350.659722222219</v>
      </c>
      <c r="Q59" s="49">
        <v>39350.970138888886</v>
      </c>
      <c r="R59" s="47" t="s">
        <v>1129</v>
      </c>
      <c r="S59" s="47" t="s">
        <v>1130</v>
      </c>
      <c r="T59" s="50">
        <v>217756.57649999997</v>
      </c>
      <c r="U59" s="50">
        <v>3.9196183769999995</v>
      </c>
      <c r="V59" s="50">
        <v>3.9196183769999995</v>
      </c>
      <c r="W59" s="50">
        <v>7.839236753999999</v>
      </c>
      <c r="X59" s="51" t="s">
        <v>534</v>
      </c>
      <c r="Y59" s="51"/>
      <c r="Z59" s="51"/>
      <c r="AA59" s="51"/>
      <c r="AB59" s="20" t="s">
        <v>1247</v>
      </c>
      <c r="AC59" s="4">
        <v>39350.961111111108</v>
      </c>
      <c r="AD59" s="4">
        <v>39351.589583333334</v>
      </c>
      <c r="AE59" t="s">
        <v>1505</v>
      </c>
      <c r="AF59" t="s">
        <v>1506</v>
      </c>
      <c r="AG59" s="7">
        <v>24210906.75</v>
      </c>
      <c r="AH59" s="7">
        <v>435.79632149999998</v>
      </c>
      <c r="AI59" s="7">
        <v>435.79632149999998</v>
      </c>
      <c r="AJ59" s="7">
        <v>871.59264299999995</v>
      </c>
      <c r="AK59" s="45" t="s">
        <v>520</v>
      </c>
      <c r="AL59" s="48" t="s">
        <v>1782</v>
      </c>
      <c r="AM59" s="49">
        <v>39351.243055555555</v>
      </c>
      <c r="AN59" s="49">
        <v>39351.40625</v>
      </c>
      <c r="AO59" s="47" t="s">
        <v>1979</v>
      </c>
      <c r="AP59" s="47" t="s">
        <v>1980</v>
      </c>
      <c r="AQ59" s="50">
        <v>125160.47699999998</v>
      </c>
      <c r="AR59" s="50">
        <v>2.2528885859999996</v>
      </c>
      <c r="AS59" s="50">
        <v>2.2528885859999996</v>
      </c>
      <c r="AT59" s="50">
        <v>4.5057771719999993</v>
      </c>
      <c r="AU59" s="51" t="s">
        <v>531</v>
      </c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CF59">
        <v>160</v>
      </c>
      <c r="CH59">
        <v>19</v>
      </c>
      <c r="CJ59">
        <v>0.48199999999999998</v>
      </c>
      <c r="CL59">
        <v>1.7</v>
      </c>
      <c r="CN59">
        <v>106</v>
      </c>
      <c r="CP59">
        <v>394</v>
      </c>
      <c r="CR59">
        <v>617</v>
      </c>
      <c r="CT59">
        <v>2450</v>
      </c>
      <c r="CV59">
        <v>7.19</v>
      </c>
      <c r="CX59">
        <v>205</v>
      </c>
      <c r="CZ59">
        <v>48</v>
      </c>
      <c r="DJ59">
        <v>37</v>
      </c>
      <c r="EJ59">
        <v>37</v>
      </c>
      <c r="EL59">
        <v>4.5999999999999996</v>
      </c>
    </row>
    <row r="60" spans="1:142" x14ac:dyDescent="0.2">
      <c r="A60" s="45" t="s">
        <v>490</v>
      </c>
      <c r="B60" s="20" t="s">
        <v>2075</v>
      </c>
      <c r="C60" s="4">
        <v>39417.545138888891</v>
      </c>
      <c r="D60" s="4">
        <v>39419.232638888891</v>
      </c>
      <c r="E60" t="s">
        <v>2825</v>
      </c>
      <c r="F60" s="45" t="s">
        <v>2826</v>
      </c>
      <c r="G60" s="7">
        <v>19227141.149999999</v>
      </c>
      <c r="H60" s="7">
        <v>653.72279909999986</v>
      </c>
      <c r="I60" s="7">
        <v>6344.956579499999</v>
      </c>
      <c r="J60" s="7">
        <v>6998.6793785999989</v>
      </c>
      <c r="K60" s="45" t="s">
        <v>432</v>
      </c>
      <c r="O60" s="48" t="s">
        <v>894</v>
      </c>
      <c r="P60" s="49">
        <v>39417.838888888888</v>
      </c>
      <c r="Q60" s="49">
        <v>39419.236805555556</v>
      </c>
      <c r="R60" s="47" t="s">
        <v>1133</v>
      </c>
      <c r="S60" s="47" t="s">
        <v>1134</v>
      </c>
      <c r="T60" s="50">
        <v>481386.44999999995</v>
      </c>
      <c r="U60" s="50">
        <v>8.6649560999999995</v>
      </c>
      <c r="V60" s="50">
        <v>245.50708949999998</v>
      </c>
      <c r="W60" s="50">
        <v>254.17204559999999</v>
      </c>
      <c r="X60" s="51" t="s">
        <v>534</v>
      </c>
      <c r="Y60" s="51"/>
      <c r="Z60" s="51"/>
      <c r="AA60" s="51"/>
      <c r="AB60" s="20" t="s">
        <v>1247</v>
      </c>
      <c r="AC60" s="4">
        <v>39418.013194444444</v>
      </c>
      <c r="AD60" s="4">
        <v>39419.492361111108</v>
      </c>
      <c r="AE60" t="s">
        <v>1509</v>
      </c>
      <c r="AF60" t="s">
        <v>1510</v>
      </c>
      <c r="AG60" s="7">
        <v>108227000.69999999</v>
      </c>
      <c r="AH60" s="7">
        <v>1948.0860126</v>
      </c>
      <c r="AI60" s="7">
        <v>6710.0740433999999</v>
      </c>
      <c r="AJ60" s="7">
        <v>8658.1600560000006</v>
      </c>
      <c r="AK60" s="45" t="s">
        <v>520</v>
      </c>
      <c r="AL60" s="48" t="s">
        <v>1782</v>
      </c>
      <c r="AM60" s="49">
        <v>39417.569444444445</v>
      </c>
      <c r="AN60" s="49">
        <v>39419.225694444445</v>
      </c>
      <c r="AO60" s="47" t="s">
        <v>1983</v>
      </c>
      <c r="AP60" s="47" t="s">
        <v>1984</v>
      </c>
      <c r="AQ60" s="50">
        <v>5266934.0999999996</v>
      </c>
      <c r="AR60" s="50">
        <v>94.804813799999991</v>
      </c>
      <c r="AS60" s="50">
        <v>147.47415479999998</v>
      </c>
      <c r="AT60" s="50">
        <v>242.27896859999998</v>
      </c>
      <c r="AU60" s="51" t="s">
        <v>531</v>
      </c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CF60">
        <v>260</v>
      </c>
      <c r="CH60">
        <v>68</v>
      </c>
      <c r="CJ60">
        <v>0.245</v>
      </c>
      <c r="CL60">
        <v>2.29</v>
      </c>
      <c r="CN60">
        <v>226</v>
      </c>
      <c r="CP60">
        <v>1830</v>
      </c>
      <c r="CR60">
        <v>2890</v>
      </c>
      <c r="CT60">
        <v>9070</v>
      </c>
      <c r="CV60">
        <v>7.22</v>
      </c>
      <c r="CX60">
        <v>345</v>
      </c>
      <c r="CZ60">
        <v>220</v>
      </c>
      <c r="DJ60">
        <v>87</v>
      </c>
      <c r="EJ60">
        <v>160</v>
      </c>
      <c r="EL60">
        <v>14</v>
      </c>
    </row>
    <row r="61" spans="1:142" x14ac:dyDescent="0.2">
      <c r="A61" s="45" t="s">
        <v>491</v>
      </c>
      <c r="B61" s="20" t="s">
        <v>2075</v>
      </c>
      <c r="C61" s="4">
        <v>39427.263888888891</v>
      </c>
      <c r="D61" s="4">
        <v>39428.1875</v>
      </c>
      <c r="E61" t="s">
        <v>2849</v>
      </c>
      <c r="F61" s="45" t="s">
        <v>2850</v>
      </c>
      <c r="G61" s="7">
        <v>2860001.8499999996</v>
      </c>
      <c r="H61" s="7">
        <v>7150.0046249999987</v>
      </c>
      <c r="I61" s="7">
        <v>18018.011654999995</v>
      </c>
      <c r="J61" s="7">
        <v>25168.016279999993</v>
      </c>
      <c r="K61" s="45" t="s">
        <v>432</v>
      </c>
      <c r="O61" s="48" t="s">
        <v>894</v>
      </c>
      <c r="P61" s="49">
        <v>39427.42083333333</v>
      </c>
      <c r="Q61" s="49">
        <v>39428.188888888886</v>
      </c>
      <c r="R61" s="47" t="s">
        <v>1139</v>
      </c>
      <c r="S61" s="47" t="s">
        <v>1140</v>
      </c>
      <c r="T61" s="50">
        <v>27184.175999999996</v>
      </c>
      <c r="U61" s="50">
        <v>0</v>
      </c>
      <c r="V61" s="50">
        <v>652.42022399999985</v>
      </c>
      <c r="W61" s="50">
        <v>652.42022399999985</v>
      </c>
      <c r="X61" s="51" t="s">
        <v>534</v>
      </c>
      <c r="Y61" s="51"/>
      <c r="Z61" s="51"/>
      <c r="AA61" s="51"/>
      <c r="AB61" s="20" t="s">
        <v>1247</v>
      </c>
      <c r="AC61" s="4">
        <v>39427.715277777781</v>
      </c>
      <c r="AD61" s="4">
        <v>39428.582638888889</v>
      </c>
      <c r="AE61" t="s">
        <v>1513</v>
      </c>
      <c r="AF61" t="s">
        <v>1514</v>
      </c>
      <c r="AG61" s="7">
        <v>14308504.305</v>
      </c>
      <c r="AH61" s="7">
        <v>257.55307749000002</v>
      </c>
      <c r="AI61" s="7">
        <v>11017.548314850001</v>
      </c>
      <c r="AJ61" s="7">
        <v>11275.101392340001</v>
      </c>
      <c r="AK61" s="45" t="s">
        <v>520</v>
      </c>
      <c r="AL61" s="48" t="s">
        <v>1782</v>
      </c>
      <c r="AM61" s="49">
        <v>39427.274305555555</v>
      </c>
      <c r="AN61" s="49">
        <v>39428.1875</v>
      </c>
      <c r="AO61" s="47" t="s">
        <v>1987</v>
      </c>
      <c r="AP61" s="47" t="s">
        <v>1988</v>
      </c>
      <c r="AQ61" s="50">
        <v>518198.35499999998</v>
      </c>
      <c r="AR61" s="50">
        <v>9.32757039</v>
      </c>
      <c r="AS61" s="50">
        <v>16.064149004999997</v>
      </c>
      <c r="AT61" s="50">
        <v>25.391719394999996</v>
      </c>
      <c r="AU61" s="51" t="s">
        <v>531</v>
      </c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CF61">
        <v>36</v>
      </c>
      <c r="CH61">
        <v>12</v>
      </c>
      <c r="CI61" t="s">
        <v>1784</v>
      </c>
      <c r="CJ61">
        <v>1.4999999999999999E-2</v>
      </c>
      <c r="CL61">
        <v>1.6400000000000001</v>
      </c>
      <c r="CN61">
        <v>47.7</v>
      </c>
      <c r="CP61">
        <v>115</v>
      </c>
      <c r="CR61">
        <v>165</v>
      </c>
      <c r="CT61">
        <v>997</v>
      </c>
      <c r="CV61">
        <v>7.36</v>
      </c>
      <c r="CX61">
        <v>206</v>
      </c>
      <c r="CZ61">
        <v>16</v>
      </c>
      <c r="DJ61">
        <v>88</v>
      </c>
      <c r="EJ61">
        <v>12</v>
      </c>
      <c r="EL61">
        <v>1.5</v>
      </c>
    </row>
    <row r="62" spans="1:142" x14ac:dyDescent="0.2">
      <c r="A62" s="45" t="s">
        <v>492</v>
      </c>
      <c r="B62" s="20" t="s">
        <v>2075</v>
      </c>
      <c r="C62" s="4">
        <v>39452.739583333336</v>
      </c>
      <c r="D62" s="4">
        <v>39456.163194444445</v>
      </c>
      <c r="E62" t="s">
        <v>2877</v>
      </c>
      <c r="F62" s="45" t="s">
        <v>2878</v>
      </c>
      <c r="G62" s="7">
        <v>155402872.79999998</v>
      </c>
      <c r="H62" s="7">
        <v>2797.2517103999994</v>
      </c>
      <c r="I62" s="7">
        <v>11344.409714399999</v>
      </c>
      <c r="J62" s="7">
        <v>14141.661424799999</v>
      </c>
      <c r="K62" s="45" t="s">
        <v>432</v>
      </c>
      <c r="O62" s="48" t="s">
        <v>894</v>
      </c>
      <c r="P62" s="49">
        <v>39452.743055555555</v>
      </c>
      <c r="Q62" s="49">
        <v>39456.253472222219</v>
      </c>
      <c r="R62" s="47" t="s">
        <v>1147</v>
      </c>
      <c r="S62" s="47" t="s">
        <v>1148</v>
      </c>
      <c r="T62" s="50">
        <v>2721249.2849999997</v>
      </c>
      <c r="U62" s="50">
        <v>48.982487129999996</v>
      </c>
      <c r="V62" s="50">
        <v>2122.5744422999996</v>
      </c>
      <c r="W62" s="50">
        <v>2171.5569294299999</v>
      </c>
      <c r="X62" s="51" t="s">
        <v>534</v>
      </c>
      <c r="Y62" s="51"/>
      <c r="Z62" s="51"/>
      <c r="AA62" s="51"/>
      <c r="AB62" s="20" t="s">
        <v>1247</v>
      </c>
      <c r="AC62" s="4">
        <v>39452.947222222225</v>
      </c>
      <c r="AD62" s="4">
        <v>39456.405555555553</v>
      </c>
      <c r="AE62" t="s">
        <v>1515</v>
      </c>
      <c r="AF62" t="s">
        <v>1516</v>
      </c>
      <c r="AG62" s="7">
        <v>753029992.04999995</v>
      </c>
      <c r="AH62" s="7">
        <v>13554.539856899999</v>
      </c>
      <c r="AI62" s="7">
        <v>21837.869769449997</v>
      </c>
      <c r="AJ62" s="7">
        <v>35392.409626349996</v>
      </c>
      <c r="AK62" s="45" t="s">
        <v>520</v>
      </c>
      <c r="AL62" s="48" t="s">
        <v>1782</v>
      </c>
      <c r="AM62" s="49">
        <v>39452.75</v>
      </c>
      <c r="AN62" s="49">
        <v>39456.302083333336</v>
      </c>
      <c r="AO62" s="47" t="s">
        <v>1989</v>
      </c>
      <c r="AP62" s="47" t="s">
        <v>1990</v>
      </c>
      <c r="AQ62" s="50">
        <v>42277057.049999997</v>
      </c>
      <c r="AR62" s="50">
        <v>760.98702689999993</v>
      </c>
      <c r="AS62" s="50">
        <v>760.98702689999993</v>
      </c>
      <c r="AT62" s="50">
        <v>1521.9740537999999</v>
      </c>
      <c r="AU62" s="51" t="s">
        <v>531</v>
      </c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Z62" s="43" t="s">
        <v>2987</v>
      </c>
      <c r="CA62" s="43"/>
      <c r="CF62">
        <v>98</v>
      </c>
      <c r="CH62">
        <v>180</v>
      </c>
      <c r="CN62">
        <v>88.6</v>
      </c>
      <c r="CP62">
        <v>425</v>
      </c>
      <c r="CR62">
        <v>483</v>
      </c>
      <c r="CT62">
        <v>2280</v>
      </c>
      <c r="CV62">
        <v>7.33</v>
      </c>
      <c r="CX62">
        <v>180</v>
      </c>
      <c r="CZ62">
        <v>93</v>
      </c>
      <c r="DJ62">
        <v>143</v>
      </c>
      <c r="EJ62">
        <v>76</v>
      </c>
      <c r="EL62">
        <v>18</v>
      </c>
    </row>
    <row r="63" spans="1:142" x14ac:dyDescent="0.2">
      <c r="A63" s="45" t="s">
        <v>493</v>
      </c>
      <c r="B63" s="20" t="s">
        <v>2075</v>
      </c>
      <c r="C63" s="4">
        <v>39495.142361111109</v>
      </c>
      <c r="D63" s="4">
        <v>39495.649305555555</v>
      </c>
      <c r="E63" t="s">
        <v>2930</v>
      </c>
      <c r="F63" s="45" t="s">
        <v>2931</v>
      </c>
      <c r="G63" s="7">
        <v>35849132.099999994</v>
      </c>
      <c r="H63" s="7">
        <v>645.2843777999999</v>
      </c>
      <c r="I63" s="7">
        <v>21867.970580999998</v>
      </c>
      <c r="J63" s="7">
        <v>22513.254958799997</v>
      </c>
      <c r="K63" s="45" t="s">
        <v>432</v>
      </c>
      <c r="O63" s="48" t="s">
        <v>894</v>
      </c>
      <c r="P63" s="49">
        <v>39495.143055555556</v>
      </c>
      <c r="Q63" s="49">
        <v>39496.242361111108</v>
      </c>
      <c r="R63" s="47" t="s">
        <v>1155</v>
      </c>
      <c r="S63" s="47" t="s">
        <v>1156</v>
      </c>
      <c r="T63" s="50">
        <v>2067130.0499999998</v>
      </c>
      <c r="U63" s="50">
        <v>37.208340899999996</v>
      </c>
      <c r="V63" s="50">
        <v>1922.4309464999997</v>
      </c>
      <c r="W63" s="50">
        <v>1959.6392873999996</v>
      </c>
      <c r="X63" s="51" t="s">
        <v>534</v>
      </c>
      <c r="Y63" s="51"/>
      <c r="Z63" s="51"/>
      <c r="AA63" s="51"/>
      <c r="AB63" s="20" t="s">
        <v>1247</v>
      </c>
      <c r="AC63" s="4">
        <v>39495.399305555555</v>
      </c>
      <c r="AD63" s="4">
        <v>39496.402083333334</v>
      </c>
      <c r="AE63" t="s">
        <v>1518</v>
      </c>
      <c r="AF63" t="s">
        <v>1519</v>
      </c>
      <c r="AG63" s="7">
        <v>367920832.04999995</v>
      </c>
      <c r="AH63" s="7">
        <v>6622.5749768999995</v>
      </c>
      <c r="AI63" s="7">
        <v>13613.070785849999</v>
      </c>
      <c r="AJ63" s="7">
        <v>20235.645762749999</v>
      </c>
      <c r="AK63" s="45" t="s">
        <v>520</v>
      </c>
      <c r="AL63" s="48" t="s">
        <v>1782</v>
      </c>
      <c r="AM63" s="49">
        <v>39495.142361111109</v>
      </c>
      <c r="AN63" s="49">
        <v>39496.21875</v>
      </c>
      <c r="AO63" s="47" t="s">
        <v>1992</v>
      </c>
      <c r="AP63" s="47" t="s">
        <v>1993</v>
      </c>
      <c r="AQ63" s="50">
        <v>17329912.199999999</v>
      </c>
      <c r="AR63" s="50">
        <v>311.93841959999997</v>
      </c>
      <c r="AS63" s="50">
        <v>1074.4545563999998</v>
      </c>
      <c r="AT63" s="50">
        <v>1386.3929759999996</v>
      </c>
      <c r="AU63" s="51" t="s">
        <v>531</v>
      </c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CF63">
        <v>81</v>
      </c>
      <c r="CH63">
        <v>18</v>
      </c>
      <c r="CJ63">
        <v>0.182</v>
      </c>
      <c r="CL63">
        <v>4.1900000000000004</v>
      </c>
      <c r="CN63">
        <v>68.8</v>
      </c>
      <c r="CP63">
        <v>362</v>
      </c>
      <c r="CR63">
        <v>525</v>
      </c>
      <c r="CT63">
        <v>2330</v>
      </c>
      <c r="CV63">
        <v>7.47</v>
      </c>
      <c r="CX63">
        <v>275</v>
      </c>
      <c r="CZ63">
        <v>24</v>
      </c>
      <c r="DJ63">
        <v>272</v>
      </c>
      <c r="EJ63">
        <v>18</v>
      </c>
      <c r="EL63">
        <v>2.4</v>
      </c>
    </row>
    <row r="64" spans="1:142" x14ac:dyDescent="0.2">
      <c r="C64" s="4"/>
      <c r="D64" s="4"/>
      <c r="F64" s="45" t="s">
        <v>3023</v>
      </c>
      <c r="G64" s="7"/>
      <c r="H64" s="7"/>
      <c r="I64" s="7"/>
      <c r="J64" s="7"/>
      <c r="O64" s="48" t="s">
        <v>894</v>
      </c>
      <c r="P64" s="49">
        <v>39528.248611111114</v>
      </c>
      <c r="Q64" s="49">
        <v>39529.431944444441</v>
      </c>
      <c r="R64" s="47" t="s">
        <v>1157</v>
      </c>
      <c r="S64" s="47" t="s">
        <v>1158</v>
      </c>
      <c r="T64" s="50">
        <v>63996.080999999991</v>
      </c>
      <c r="U64" s="50">
        <v>1.1519294579999999</v>
      </c>
      <c r="V64" s="50">
        <v>70.395689099999998</v>
      </c>
      <c r="W64" s="50">
        <v>71.547618557999996</v>
      </c>
      <c r="X64" s="51" t="s">
        <v>534</v>
      </c>
      <c r="Y64" s="51"/>
      <c r="Z64" s="51"/>
      <c r="AA64" s="51"/>
      <c r="AB64" s="20"/>
      <c r="AC64" s="4"/>
      <c r="AD64" s="4"/>
      <c r="AF64" t="s">
        <v>3009</v>
      </c>
      <c r="AG64" s="7"/>
      <c r="AH64" s="7"/>
      <c r="AI64" s="7"/>
      <c r="AJ64" s="7"/>
      <c r="AK64" s="45"/>
      <c r="AL64" s="48"/>
      <c r="AM64" s="49"/>
      <c r="AN64" s="49"/>
      <c r="AP64" s="47" t="s">
        <v>3001</v>
      </c>
      <c r="AQ64" s="50"/>
      <c r="AR64" s="50"/>
      <c r="AS64" s="50"/>
      <c r="AT64" s="50"/>
      <c r="AU64" s="51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CF64">
        <v>30</v>
      </c>
      <c r="CH64">
        <v>4.2</v>
      </c>
    </row>
    <row r="65" spans="1:162" x14ac:dyDescent="0.2">
      <c r="A65" s="45" t="s">
        <v>494</v>
      </c>
      <c r="B65" s="20" t="s">
        <v>2075</v>
      </c>
      <c r="C65" s="4">
        <v>39532.28125</v>
      </c>
      <c r="D65" s="4">
        <v>39532.9375</v>
      </c>
      <c r="E65" t="s">
        <v>2982</v>
      </c>
      <c r="F65" s="45" t="s">
        <v>0</v>
      </c>
      <c r="G65" s="7">
        <v>30837049.649999999</v>
      </c>
      <c r="H65" s="7">
        <v>555.06689369999992</v>
      </c>
      <c r="I65" s="7">
        <v>2251.1046244499998</v>
      </c>
      <c r="J65" s="7">
        <v>2806.1715181499999</v>
      </c>
      <c r="K65" s="45" t="s">
        <v>432</v>
      </c>
      <c r="O65" s="48" t="s">
        <v>894</v>
      </c>
      <c r="P65" s="49">
        <v>39532.285416666666</v>
      </c>
      <c r="Q65" s="49">
        <v>39534.253472222219</v>
      </c>
      <c r="R65" s="47" t="s">
        <v>1159</v>
      </c>
      <c r="S65" s="47" t="s">
        <v>1160</v>
      </c>
      <c r="T65" s="50">
        <v>996753.12000000011</v>
      </c>
      <c r="U65" s="50">
        <v>17.941556160000005</v>
      </c>
      <c r="V65" s="50">
        <v>169.44803039999999</v>
      </c>
      <c r="W65" s="50">
        <v>187.38958656</v>
      </c>
      <c r="X65" s="51" t="s">
        <v>534</v>
      </c>
      <c r="Y65" s="51"/>
      <c r="Z65" s="51"/>
      <c r="AA65" s="51"/>
      <c r="AB65" s="20" t="s">
        <v>1247</v>
      </c>
      <c r="AC65" s="4">
        <v>39532.513888888891</v>
      </c>
      <c r="AD65" s="4">
        <v>39534.356944444444</v>
      </c>
      <c r="AE65" t="s">
        <v>1520</v>
      </c>
      <c r="AF65" t="s">
        <v>1521</v>
      </c>
      <c r="AG65" s="7">
        <v>338513783.32499999</v>
      </c>
      <c r="AH65" s="7">
        <v>6093.2480998499996</v>
      </c>
      <c r="AI65" s="7">
        <v>6093.2480998499996</v>
      </c>
      <c r="AJ65" s="7">
        <v>12186.496199699999</v>
      </c>
      <c r="AK65" s="45" t="s">
        <v>520</v>
      </c>
      <c r="AL65" s="48" t="s">
        <v>1782</v>
      </c>
      <c r="AM65" s="49">
        <v>39532.291666666664</v>
      </c>
      <c r="AN65" s="49">
        <v>39534.256944444445</v>
      </c>
      <c r="AO65" s="47" t="s">
        <v>1994</v>
      </c>
      <c r="AP65" s="47" t="s">
        <v>1995</v>
      </c>
      <c r="AQ65" s="50">
        <v>26674472.699999999</v>
      </c>
      <c r="AR65" s="50">
        <v>480.14050859999998</v>
      </c>
      <c r="AS65" s="50">
        <v>480.14050859999998</v>
      </c>
      <c r="AT65" s="50">
        <v>960.28101719999995</v>
      </c>
      <c r="AU65" s="51" t="s">
        <v>531</v>
      </c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CF65">
        <v>17</v>
      </c>
      <c r="CH65">
        <v>2.5</v>
      </c>
    </row>
    <row r="66" spans="1:162" x14ac:dyDescent="0.2">
      <c r="F66" s="45" t="s">
        <v>3024</v>
      </c>
      <c r="O66" s="48" t="s">
        <v>894</v>
      </c>
      <c r="P66" s="49">
        <v>39628.071527777778</v>
      </c>
      <c r="Q66" s="49">
        <v>39628.335416666669</v>
      </c>
      <c r="R66" s="47" t="s">
        <v>1161</v>
      </c>
      <c r="S66" s="47" t="s">
        <v>1162</v>
      </c>
      <c r="T66" s="50">
        <v>368119.04999999993</v>
      </c>
      <c r="U66" s="50">
        <v>6.6261428999999987</v>
      </c>
      <c r="V66" s="50">
        <v>6.6261428999999987</v>
      </c>
      <c r="W66" s="50">
        <v>13.252285799999997</v>
      </c>
      <c r="X66" s="51" t="s">
        <v>534</v>
      </c>
      <c r="Y66" s="51"/>
      <c r="Z66" s="51"/>
      <c r="AA66" s="51"/>
      <c r="AB66" s="20"/>
      <c r="AC66" s="4"/>
      <c r="AD66" s="4"/>
      <c r="AF66" t="s">
        <v>3010</v>
      </c>
      <c r="AG66" s="7"/>
      <c r="AH66" s="7"/>
      <c r="AI66" s="7"/>
      <c r="AJ66" s="7"/>
      <c r="AK66" s="45"/>
      <c r="AL66" s="48"/>
      <c r="AM66" s="49"/>
      <c r="AN66" s="49"/>
      <c r="AP66" s="47" t="s">
        <v>3002</v>
      </c>
      <c r="AQ66" s="50"/>
      <c r="AR66" s="50"/>
      <c r="AS66" s="50"/>
      <c r="AT66" s="50"/>
      <c r="AU66" s="51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CF66">
        <v>39</v>
      </c>
      <c r="CH66">
        <v>5.4</v>
      </c>
      <c r="CJ66">
        <v>0.05</v>
      </c>
      <c r="CL66">
        <v>1.4</v>
      </c>
      <c r="CN66">
        <v>40.200000000000003</v>
      </c>
      <c r="CP66">
        <v>397</v>
      </c>
      <c r="CR66">
        <v>628</v>
      </c>
      <c r="CT66">
        <v>2300</v>
      </c>
      <c r="CV66">
        <v>7.58</v>
      </c>
      <c r="CX66">
        <v>149</v>
      </c>
      <c r="CZ66">
        <v>130</v>
      </c>
      <c r="DJ66">
        <v>42</v>
      </c>
      <c r="EJ66">
        <v>91</v>
      </c>
      <c r="EL66">
        <v>11</v>
      </c>
    </row>
    <row r="67" spans="1:162" x14ac:dyDescent="0.2">
      <c r="F67" s="45" t="s">
        <v>3025</v>
      </c>
      <c r="L67" s="309"/>
      <c r="M67" s="309"/>
      <c r="N67" s="309"/>
      <c r="O67" s="48" t="s">
        <v>894</v>
      </c>
      <c r="P67" s="49">
        <v>39726.627083333333</v>
      </c>
      <c r="Q67" s="49">
        <v>39726.750694444447</v>
      </c>
      <c r="R67" s="47" t="s">
        <v>1163</v>
      </c>
      <c r="S67" s="47" t="s">
        <v>1164</v>
      </c>
      <c r="T67" s="50">
        <v>164237.73000000001</v>
      </c>
      <c r="U67" s="50">
        <v>2.9562791399999999</v>
      </c>
      <c r="V67" s="50">
        <v>2.9562791399999999</v>
      </c>
      <c r="W67" s="50">
        <v>5.9125582799999998</v>
      </c>
      <c r="X67" s="51" t="s">
        <v>534</v>
      </c>
      <c r="Y67" s="51"/>
      <c r="Z67" s="51"/>
      <c r="AA67" s="51"/>
      <c r="AB67" s="20"/>
      <c r="AC67" s="4"/>
      <c r="AD67" s="4"/>
      <c r="AF67" t="s">
        <v>3011</v>
      </c>
      <c r="AG67" s="7"/>
      <c r="AH67" s="7"/>
      <c r="AI67" s="7"/>
      <c r="AJ67" s="7"/>
      <c r="AK67" s="45"/>
      <c r="AL67" s="48"/>
      <c r="AM67" s="49"/>
      <c r="AN67" s="49"/>
      <c r="AP67" s="47" t="s">
        <v>3003</v>
      </c>
      <c r="AQ67" s="50"/>
      <c r="AR67" s="50"/>
      <c r="AS67" s="50"/>
      <c r="AT67" s="50"/>
      <c r="AU67" s="51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CF67">
        <v>60.7</v>
      </c>
      <c r="CH67">
        <v>58</v>
      </c>
      <c r="CI67" t="s">
        <v>1784</v>
      </c>
      <c r="CJ67">
        <v>1.4999999999999999E-2</v>
      </c>
      <c r="CL67">
        <v>1.95</v>
      </c>
      <c r="CN67">
        <v>31.3</v>
      </c>
      <c r="CP67">
        <v>2110</v>
      </c>
      <c r="CR67">
        <v>3280</v>
      </c>
      <c r="CT67">
        <v>9860</v>
      </c>
      <c r="CV67">
        <v>7.1</v>
      </c>
      <c r="CX67">
        <v>258</v>
      </c>
      <c r="CZ67">
        <v>93</v>
      </c>
      <c r="DJ67">
        <v>28</v>
      </c>
      <c r="EJ67">
        <v>45</v>
      </c>
      <c r="EL67">
        <v>12</v>
      </c>
      <c r="EM67" t="s">
        <v>1784</v>
      </c>
      <c r="EN67">
        <v>20</v>
      </c>
    </row>
    <row r="68" spans="1:162" ht="15" x14ac:dyDescent="0.25">
      <c r="A68" s="45" t="s">
        <v>495</v>
      </c>
      <c r="B68" s="20" t="s">
        <v>2075</v>
      </c>
      <c r="C68" s="4">
        <v>39782.642361111109</v>
      </c>
      <c r="D68" s="4">
        <v>39783.506944444445</v>
      </c>
      <c r="E68" t="s">
        <v>47</v>
      </c>
      <c r="F68" s="45" t="s">
        <v>48</v>
      </c>
      <c r="G68" s="7">
        <v>8817867.0899999999</v>
      </c>
      <c r="H68" s="7">
        <v>158.72160762000001</v>
      </c>
      <c r="I68" s="7">
        <v>6701.5789883999996</v>
      </c>
      <c r="J68" s="7">
        <v>6860.3005960199998</v>
      </c>
      <c r="K68" s="45" t="s">
        <v>432</v>
      </c>
      <c r="L68" s="310"/>
      <c r="M68" s="310"/>
      <c r="N68" s="310"/>
      <c r="O68" s="48" t="s">
        <v>894</v>
      </c>
      <c r="P68" s="49">
        <v>39782.647222222222</v>
      </c>
      <c r="Q68" s="49">
        <v>39783.513194444444</v>
      </c>
      <c r="R68" s="47" t="s">
        <v>1167</v>
      </c>
      <c r="S68" s="47" t="s">
        <v>1168</v>
      </c>
      <c r="T68" s="50">
        <v>644208.33750000002</v>
      </c>
      <c r="U68" s="50">
        <v>11.595750075000002</v>
      </c>
      <c r="V68" s="50">
        <v>773.05000500000006</v>
      </c>
      <c r="W68" s="50">
        <v>784.64575507500001</v>
      </c>
      <c r="X68" s="51" t="s">
        <v>534</v>
      </c>
      <c r="Y68" s="60">
        <v>12.5</v>
      </c>
      <c r="Z68" s="60">
        <v>0</v>
      </c>
      <c r="AA68" s="60">
        <v>12.5</v>
      </c>
      <c r="AB68" s="20" t="s">
        <v>1247</v>
      </c>
      <c r="AC68" s="4">
        <v>39782.90625</v>
      </c>
      <c r="AD68" s="4">
        <v>39783.694444444445</v>
      </c>
      <c r="AE68" t="s">
        <v>1526</v>
      </c>
      <c r="AF68" t="s">
        <v>1527</v>
      </c>
      <c r="AG68" s="7">
        <v>38567549.699999996</v>
      </c>
      <c r="AH68" s="7">
        <v>694.21589459999996</v>
      </c>
      <c r="AI68" s="7">
        <v>6942.1589459999987</v>
      </c>
      <c r="AJ68" s="7">
        <v>7636.3748405999986</v>
      </c>
      <c r="AK68" s="45" t="s">
        <v>520</v>
      </c>
      <c r="AL68" s="48" t="s">
        <v>1782</v>
      </c>
      <c r="AM68" s="49">
        <v>39782.652777777781</v>
      </c>
      <c r="AN68" s="49">
        <v>39783.458333333336</v>
      </c>
      <c r="AO68" s="47" t="s">
        <v>2000</v>
      </c>
      <c r="AP68" s="47" t="s">
        <v>2001</v>
      </c>
      <c r="AQ68" s="50">
        <v>2024088.4380000001</v>
      </c>
      <c r="AR68" s="50">
        <v>36.433591884000002</v>
      </c>
      <c r="AS68" s="50">
        <v>688.19006892000004</v>
      </c>
      <c r="AT68" s="50">
        <v>724.623660804</v>
      </c>
      <c r="AU68" s="51" t="s">
        <v>531</v>
      </c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CF68">
        <v>105</v>
      </c>
      <c r="CH68">
        <v>65</v>
      </c>
      <c r="CR68">
        <v>2510</v>
      </c>
      <c r="CT68">
        <v>7990</v>
      </c>
      <c r="CV68">
        <v>7.18</v>
      </c>
      <c r="CX68">
        <v>303</v>
      </c>
      <c r="EM68" t="s">
        <v>1784</v>
      </c>
      <c r="EN68">
        <v>20</v>
      </c>
    </row>
    <row r="69" spans="1:162" ht="15" x14ac:dyDescent="0.25">
      <c r="A69" s="44" t="s">
        <v>522</v>
      </c>
      <c r="B69" s="20" t="s">
        <v>2075</v>
      </c>
      <c r="C69" s="4">
        <v>39790.65625</v>
      </c>
      <c r="D69" s="4">
        <v>39791.767361111109</v>
      </c>
      <c r="E69" t="s">
        <v>65</v>
      </c>
      <c r="F69" s="45" t="s">
        <v>66</v>
      </c>
      <c r="G69" s="7">
        <v>4008250.1175000002</v>
      </c>
      <c r="H69" s="7">
        <v>80.165002350000009</v>
      </c>
      <c r="I69" s="7">
        <v>3407.012599875</v>
      </c>
      <c r="J69" s="7">
        <v>3487.1776022250001</v>
      </c>
      <c r="K69" s="45" t="s">
        <v>432</v>
      </c>
      <c r="L69" s="310"/>
      <c r="M69" s="310"/>
      <c r="N69" s="310"/>
      <c r="O69" s="48" t="s">
        <v>894</v>
      </c>
      <c r="P69" s="49">
        <v>39790.65625</v>
      </c>
      <c r="Q69" s="49">
        <v>39791.926388888889</v>
      </c>
      <c r="R69" s="47" t="s">
        <v>1171</v>
      </c>
      <c r="S69" s="47" t="s">
        <v>1172</v>
      </c>
      <c r="T69" s="50">
        <v>157441.68600000002</v>
      </c>
      <c r="U69" s="50">
        <v>3.1488337200000003</v>
      </c>
      <c r="V69" s="50">
        <v>393.60421500000007</v>
      </c>
      <c r="W69" s="50">
        <v>396.75304872000009</v>
      </c>
      <c r="X69" s="51" t="s">
        <v>534</v>
      </c>
      <c r="Y69" s="51" t="s">
        <v>3029</v>
      </c>
      <c r="Z69" s="51"/>
      <c r="AA69" s="51"/>
      <c r="AB69" s="20" t="s">
        <v>1247</v>
      </c>
      <c r="AC69" s="4">
        <v>39791.201388888891</v>
      </c>
      <c r="AD69" s="4">
        <v>39792.253472222219</v>
      </c>
      <c r="AE69" t="s">
        <v>1530</v>
      </c>
      <c r="AF69" t="s">
        <v>1531</v>
      </c>
      <c r="AG69" s="7">
        <v>28475424.359999999</v>
      </c>
      <c r="AH69" s="7">
        <v>569.5084872000001</v>
      </c>
      <c r="AI69" s="7">
        <v>4840.8221412000003</v>
      </c>
      <c r="AJ69" s="7">
        <v>5410.3306284</v>
      </c>
      <c r="AK69" s="45" t="s">
        <v>520</v>
      </c>
      <c r="AL69" s="48" t="s">
        <v>1782</v>
      </c>
      <c r="AM69" s="49">
        <v>39790.659722222219</v>
      </c>
      <c r="AN69" s="49">
        <v>39791.913194444445</v>
      </c>
      <c r="AO69" s="47" t="s">
        <v>2004</v>
      </c>
      <c r="AP69" s="47" t="s">
        <v>2005</v>
      </c>
      <c r="AQ69" s="50">
        <v>1117949.2379999999</v>
      </c>
      <c r="AR69" s="50">
        <v>22.358984759999998</v>
      </c>
      <c r="AS69" s="50">
        <v>22.358984759999998</v>
      </c>
      <c r="AT69" s="50">
        <v>44.717969519999997</v>
      </c>
      <c r="AU69" s="51" t="s">
        <v>531</v>
      </c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Z69" s="43" t="s">
        <v>2990</v>
      </c>
      <c r="CA69" s="43"/>
      <c r="CE69" t="s">
        <v>1784</v>
      </c>
      <c r="CF69">
        <v>50</v>
      </c>
      <c r="CG69" t="s">
        <v>1784</v>
      </c>
      <c r="CH69">
        <v>25</v>
      </c>
      <c r="CI69" t="s">
        <v>1784</v>
      </c>
      <c r="CJ69">
        <v>1.4999999999999999E-2</v>
      </c>
      <c r="CL69">
        <v>0.7</v>
      </c>
      <c r="CN69">
        <v>14.1</v>
      </c>
      <c r="CP69">
        <v>2490</v>
      </c>
      <c r="CR69">
        <v>4060</v>
      </c>
      <c r="CT69">
        <v>12200</v>
      </c>
      <c r="CV69">
        <v>7.62</v>
      </c>
      <c r="CX69">
        <v>277</v>
      </c>
      <c r="CZ69">
        <v>16</v>
      </c>
      <c r="DJ69">
        <v>13</v>
      </c>
      <c r="EJ69">
        <v>16</v>
      </c>
      <c r="EL69">
        <v>2</v>
      </c>
      <c r="EM69" t="s">
        <v>1784</v>
      </c>
      <c r="EN69">
        <v>20</v>
      </c>
    </row>
    <row r="70" spans="1:162" ht="15" x14ac:dyDescent="0.25">
      <c r="A70" s="45" t="s">
        <v>498</v>
      </c>
      <c r="B70" s="20" t="s">
        <v>2075</v>
      </c>
      <c r="C70" s="4">
        <v>39822.256944444445</v>
      </c>
      <c r="D70" s="4">
        <v>39822.684027777781</v>
      </c>
      <c r="E70" t="s">
        <v>115</v>
      </c>
      <c r="F70" s="45" t="s">
        <v>116</v>
      </c>
      <c r="G70" s="7">
        <v>1154194.8059999999</v>
      </c>
      <c r="H70" s="7">
        <v>23.083896119999999</v>
      </c>
      <c r="I70" s="7">
        <v>207.75506507999998</v>
      </c>
      <c r="J70" s="7">
        <v>230.83896119999997</v>
      </c>
      <c r="K70" s="45" t="s">
        <v>432</v>
      </c>
      <c r="L70" s="310"/>
      <c r="M70" s="310"/>
      <c r="N70" s="310"/>
      <c r="O70" s="48" t="s">
        <v>894</v>
      </c>
      <c r="P70" s="49">
        <v>39822.249305555553</v>
      </c>
      <c r="Q70" s="49">
        <v>39822.706944444442</v>
      </c>
      <c r="R70" s="47" t="s">
        <v>1173</v>
      </c>
      <c r="S70" s="47" t="s">
        <v>1174</v>
      </c>
      <c r="T70" s="50">
        <v>11326.740000000002</v>
      </c>
      <c r="U70" s="50">
        <v>0.22653480000000004</v>
      </c>
      <c r="V70" s="50">
        <v>16.990110000000005</v>
      </c>
      <c r="W70" s="50">
        <v>17.216644800000005</v>
      </c>
      <c r="X70" s="51" t="s">
        <v>534</v>
      </c>
      <c r="Y70" s="60">
        <v>1627.5</v>
      </c>
      <c r="Z70" s="60">
        <v>230</v>
      </c>
      <c r="AA70" s="60">
        <v>1857.5</v>
      </c>
      <c r="AB70" s="20" t="s">
        <v>1247</v>
      </c>
      <c r="AC70" s="4">
        <v>39822.71597222222</v>
      </c>
      <c r="AD70" s="4">
        <v>39823.226388888892</v>
      </c>
      <c r="AE70" t="s">
        <v>1532</v>
      </c>
      <c r="AF70" t="s">
        <v>1533</v>
      </c>
      <c r="AG70" s="7">
        <v>6721287.5160000008</v>
      </c>
      <c r="AH70" s="7">
        <v>134.42575032000002</v>
      </c>
      <c r="AI70" s="7">
        <v>604.91587644000003</v>
      </c>
      <c r="AJ70" s="7">
        <v>739.34162676000005</v>
      </c>
      <c r="AK70" s="45" t="s">
        <v>520</v>
      </c>
      <c r="AL70" s="48" t="s">
        <v>1782</v>
      </c>
      <c r="AM70" s="49">
        <v>39822.284722222219</v>
      </c>
      <c r="AN70" s="49">
        <v>39822.690972222219</v>
      </c>
      <c r="AO70" s="47" t="s">
        <v>2006</v>
      </c>
      <c r="AP70" s="47" t="s">
        <v>2007</v>
      </c>
      <c r="AQ70" s="50">
        <v>308653.66499999998</v>
      </c>
      <c r="AR70" s="50">
        <v>6.1730732999999995</v>
      </c>
      <c r="AS70" s="50">
        <v>6.1730732999999995</v>
      </c>
      <c r="AT70" s="50">
        <v>12.346146599999999</v>
      </c>
      <c r="AU70" s="51" t="s">
        <v>531</v>
      </c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Z70" s="43" t="s">
        <v>2990</v>
      </c>
      <c r="CA70" s="43"/>
      <c r="CF70">
        <v>71</v>
      </c>
      <c r="CH70">
        <v>9.5</v>
      </c>
      <c r="CJ70">
        <v>5.6000000000000001E-2</v>
      </c>
      <c r="CL70">
        <v>1.56</v>
      </c>
      <c r="CN70">
        <v>26.4</v>
      </c>
      <c r="CP70">
        <v>200</v>
      </c>
      <c r="CR70">
        <v>300</v>
      </c>
      <c r="CT70">
        <v>1320</v>
      </c>
      <c r="CV70">
        <v>7.31</v>
      </c>
      <c r="CX70">
        <v>157</v>
      </c>
      <c r="CZ70">
        <v>39</v>
      </c>
      <c r="DJ70">
        <v>34</v>
      </c>
      <c r="EJ70">
        <v>27</v>
      </c>
      <c r="EL70">
        <v>2.2000000000000002</v>
      </c>
      <c r="EN70">
        <v>42</v>
      </c>
    </row>
    <row r="71" spans="1:162" ht="15" x14ac:dyDescent="0.25">
      <c r="A71" s="45" t="s">
        <v>499</v>
      </c>
      <c r="B71" s="20" t="s">
        <v>2075</v>
      </c>
      <c r="C71" s="4">
        <v>39871.263888888891</v>
      </c>
      <c r="D71" s="4">
        <v>39871.614583333336</v>
      </c>
      <c r="E71" t="s">
        <v>167</v>
      </c>
      <c r="F71" s="45" t="s">
        <v>168</v>
      </c>
      <c r="G71" s="7">
        <v>7050329.3129999992</v>
      </c>
      <c r="H71" s="7">
        <v>141.00658625999998</v>
      </c>
      <c r="I71" s="7">
        <v>5710.76674353</v>
      </c>
      <c r="J71" s="7">
        <v>5851.7733297900004</v>
      </c>
      <c r="K71" s="45" t="s">
        <v>432</v>
      </c>
      <c r="L71" s="310"/>
      <c r="M71" s="310"/>
      <c r="N71" s="310"/>
      <c r="O71" s="48" t="s">
        <v>894</v>
      </c>
      <c r="P71" s="49">
        <v>39871.270138888889</v>
      </c>
      <c r="Q71" s="49">
        <v>39871.534722222219</v>
      </c>
      <c r="R71" s="47" t="s">
        <v>1177</v>
      </c>
      <c r="S71" s="47" t="s">
        <v>1178</v>
      </c>
      <c r="T71" s="50">
        <v>87782.235000000001</v>
      </c>
      <c r="U71" s="50">
        <v>1.7556446999999999</v>
      </c>
      <c r="V71" s="50">
        <v>42.135472799999995</v>
      </c>
      <c r="W71" s="50">
        <v>43.891117499999993</v>
      </c>
      <c r="X71" s="51" t="s">
        <v>534</v>
      </c>
      <c r="Y71" s="60">
        <v>466.2</v>
      </c>
      <c r="Z71" s="60">
        <v>0</v>
      </c>
      <c r="AA71" s="60">
        <v>466.2</v>
      </c>
      <c r="AB71" s="20" t="s">
        <v>1247</v>
      </c>
      <c r="AC71" s="4">
        <v>39871.409722222219</v>
      </c>
      <c r="AD71" s="4">
        <v>39871.805555555555</v>
      </c>
      <c r="AE71" t="s">
        <v>1536</v>
      </c>
      <c r="AF71" t="s">
        <v>1537</v>
      </c>
      <c r="AG71" s="7">
        <v>27855285.344999999</v>
      </c>
      <c r="AH71" s="7">
        <v>557.10570689999997</v>
      </c>
      <c r="AI71" s="7">
        <v>3342.6342413999996</v>
      </c>
      <c r="AJ71" s="7">
        <v>3899.7399482999995</v>
      </c>
      <c r="AK71" s="45" t="s">
        <v>520</v>
      </c>
      <c r="AL71" s="48" t="s">
        <v>1782</v>
      </c>
      <c r="AM71" s="49">
        <v>39871.274305555555</v>
      </c>
      <c r="AN71" s="49">
        <v>39871.513888888891</v>
      </c>
      <c r="AO71" s="47" t="s">
        <v>2010</v>
      </c>
      <c r="AP71" s="47" t="s">
        <v>2011</v>
      </c>
      <c r="AQ71" s="50">
        <v>1335422.6459999997</v>
      </c>
      <c r="AR71" s="50">
        <v>26.708452919999996</v>
      </c>
      <c r="AS71" s="50">
        <v>65.435709653999979</v>
      </c>
      <c r="AT71" s="50">
        <v>92.144162573999978</v>
      </c>
      <c r="AU71" s="51" t="s">
        <v>531</v>
      </c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CF71">
        <v>35</v>
      </c>
      <c r="CG71" t="s">
        <v>1784</v>
      </c>
      <c r="CH71">
        <v>2.5</v>
      </c>
      <c r="CJ71">
        <v>0.24</v>
      </c>
      <c r="CL71">
        <v>1.83</v>
      </c>
      <c r="CN71">
        <v>23.8</v>
      </c>
      <c r="CP71">
        <v>752</v>
      </c>
      <c r="CR71">
        <v>1190</v>
      </c>
      <c r="CT71">
        <v>4060</v>
      </c>
      <c r="CV71">
        <v>7.14</v>
      </c>
      <c r="CX71">
        <v>207</v>
      </c>
      <c r="CZ71">
        <v>240</v>
      </c>
      <c r="DJ71">
        <v>31</v>
      </c>
      <c r="EJ71">
        <v>140</v>
      </c>
      <c r="EL71">
        <v>4</v>
      </c>
      <c r="EM71" t="s">
        <v>1784</v>
      </c>
      <c r="EN71">
        <v>20</v>
      </c>
    </row>
    <row r="72" spans="1:162" ht="15" x14ac:dyDescent="0.25">
      <c r="A72" s="45" t="s">
        <v>500</v>
      </c>
      <c r="B72" s="20" t="s">
        <v>2075</v>
      </c>
      <c r="C72" s="4">
        <v>39900.791666666664</v>
      </c>
      <c r="D72" s="4">
        <v>39901.725694444445</v>
      </c>
      <c r="E72" t="s">
        <v>205</v>
      </c>
      <c r="F72" s="45" t="s">
        <v>206</v>
      </c>
      <c r="G72" s="7">
        <v>8623330.3304999992</v>
      </c>
      <c r="H72" s="7">
        <v>172.46660660999999</v>
      </c>
      <c r="I72" s="7">
        <v>25869.990991499995</v>
      </c>
      <c r="J72" s="7">
        <v>26042.457598109995</v>
      </c>
      <c r="K72" s="45" t="s">
        <v>432</v>
      </c>
      <c r="L72" s="310"/>
      <c r="M72" s="310"/>
      <c r="N72" s="310"/>
      <c r="O72" s="48" t="s">
        <v>894</v>
      </c>
      <c r="P72" s="49">
        <v>39900.79583333333</v>
      </c>
      <c r="Q72" s="49">
        <v>39901.661111111112</v>
      </c>
      <c r="R72" s="47" t="s">
        <v>1179</v>
      </c>
      <c r="S72" s="47" t="s">
        <v>1180</v>
      </c>
      <c r="T72" s="50">
        <v>144415.935</v>
      </c>
      <c r="U72" s="50">
        <v>2.8883187000000001</v>
      </c>
      <c r="V72" s="50">
        <v>375.48143099999999</v>
      </c>
      <c r="W72" s="50">
        <v>378.3697497</v>
      </c>
      <c r="X72" s="51" t="s">
        <v>534</v>
      </c>
      <c r="Y72" s="51" t="s">
        <v>3029</v>
      </c>
      <c r="Z72" s="51"/>
      <c r="AA72" s="51"/>
      <c r="AB72" s="20" t="s">
        <v>1247</v>
      </c>
      <c r="AC72" s="4">
        <v>39901.052083333336</v>
      </c>
      <c r="AD72" s="4">
        <v>39901.833333333336</v>
      </c>
      <c r="AE72" t="s">
        <v>1538</v>
      </c>
      <c r="AF72" t="s">
        <v>1539</v>
      </c>
      <c r="AG72" s="7">
        <v>49613952.884999998</v>
      </c>
      <c r="AH72" s="7">
        <v>992.27905769999995</v>
      </c>
      <c r="AI72" s="7">
        <v>20837.860211700001</v>
      </c>
      <c r="AJ72" s="7">
        <v>21830.139269400002</v>
      </c>
      <c r="AK72" s="45" t="s">
        <v>520</v>
      </c>
      <c r="AL72" s="48" t="s">
        <v>1782</v>
      </c>
      <c r="AM72" s="49">
        <v>39900.802083333336</v>
      </c>
      <c r="AN72" s="49">
        <v>39901.732638888891</v>
      </c>
      <c r="AO72" s="47" t="s">
        <v>2012</v>
      </c>
      <c r="AP72" s="47" t="s">
        <v>2013</v>
      </c>
      <c r="AQ72" s="50">
        <v>1829834.8470000001</v>
      </c>
      <c r="AR72" s="50">
        <v>36.596696940000001</v>
      </c>
      <c r="AS72" s="50">
        <v>36.596696940000001</v>
      </c>
      <c r="AT72" s="50">
        <v>73.193393880000002</v>
      </c>
      <c r="AU72" s="51" t="s">
        <v>531</v>
      </c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CF72">
        <v>7</v>
      </c>
      <c r="CG72" t="s">
        <v>1784</v>
      </c>
      <c r="CH72">
        <v>2.5</v>
      </c>
      <c r="CJ72">
        <v>9.9000000000000005E-2</v>
      </c>
      <c r="CL72">
        <v>0.8</v>
      </c>
      <c r="CN72">
        <v>23.4</v>
      </c>
      <c r="CP72">
        <v>63.9</v>
      </c>
      <c r="CR72">
        <v>95.3</v>
      </c>
      <c r="CT72">
        <v>747</v>
      </c>
      <c r="CV72">
        <v>7.89</v>
      </c>
      <c r="CX72">
        <v>198</v>
      </c>
      <c r="CZ72">
        <v>12</v>
      </c>
      <c r="DJ72">
        <v>9</v>
      </c>
      <c r="EJ72">
        <v>11</v>
      </c>
      <c r="EL72">
        <v>0.66</v>
      </c>
      <c r="EM72" t="s">
        <v>1784</v>
      </c>
      <c r="EN72">
        <v>20</v>
      </c>
    </row>
    <row r="73" spans="1:162" x14ac:dyDescent="0.2">
      <c r="A73" s="45" t="s">
        <v>501</v>
      </c>
      <c r="B73" s="20" t="s">
        <v>2075</v>
      </c>
      <c r="C73" s="4">
        <v>39924.305555555555</v>
      </c>
      <c r="D73" s="4">
        <v>39924.538194444445</v>
      </c>
      <c r="E73" t="s">
        <v>231</v>
      </c>
      <c r="F73" s="45" t="s">
        <v>232</v>
      </c>
      <c r="G73" s="7">
        <v>5104395.3809999991</v>
      </c>
      <c r="H73" s="7">
        <v>102.08790761999998</v>
      </c>
      <c r="I73" s="7">
        <v>204.17581523999996</v>
      </c>
      <c r="J73" s="7">
        <v>306.26372285999992</v>
      </c>
      <c r="K73" s="45" t="s">
        <v>432</v>
      </c>
      <c r="L73" s="311"/>
      <c r="M73" s="309"/>
      <c r="N73" s="309"/>
      <c r="O73" s="48" t="s">
        <v>894</v>
      </c>
      <c r="P73" s="49">
        <v>39924.306944444441</v>
      </c>
      <c r="Q73" s="49">
        <v>39924.525694444441</v>
      </c>
      <c r="R73" s="47" t="s">
        <v>1181</v>
      </c>
      <c r="S73" s="47" t="s">
        <v>1182</v>
      </c>
      <c r="T73" s="50">
        <v>95144.615999999995</v>
      </c>
      <c r="U73" s="50">
        <v>1.9028923199999999</v>
      </c>
      <c r="V73" s="50">
        <v>1.9028923199999999</v>
      </c>
      <c r="W73" s="50">
        <v>3.8057846399999997</v>
      </c>
      <c r="X73" s="51" t="s">
        <v>534</v>
      </c>
      <c r="Y73" s="51"/>
      <c r="Z73" s="51"/>
      <c r="AA73" s="51"/>
      <c r="AB73" s="20" t="s">
        <v>1247</v>
      </c>
      <c r="AC73" s="4">
        <v>39924.447916666664</v>
      </c>
      <c r="AD73" s="4">
        <v>39924.732638888891</v>
      </c>
      <c r="AE73" t="s">
        <v>1540</v>
      </c>
      <c r="AF73" t="s">
        <v>1541</v>
      </c>
      <c r="AG73" s="7">
        <v>27309336.476999998</v>
      </c>
      <c r="AH73" s="7">
        <v>546.18672953999999</v>
      </c>
      <c r="AI73" s="7">
        <v>546.18672953999999</v>
      </c>
      <c r="AJ73" s="7">
        <v>1092.37345908</v>
      </c>
      <c r="AK73" s="45" t="s">
        <v>520</v>
      </c>
      <c r="AL73" s="48" t="s">
        <v>1782</v>
      </c>
      <c r="AM73" s="49">
        <v>39924.309027777781</v>
      </c>
      <c r="AN73" s="49">
        <v>39924.59375</v>
      </c>
      <c r="AO73" s="47" t="s">
        <v>2014</v>
      </c>
      <c r="AP73" s="47" t="s">
        <v>2015</v>
      </c>
      <c r="AQ73" s="50">
        <v>1399985.064</v>
      </c>
      <c r="AR73" s="50">
        <v>27.99970128</v>
      </c>
      <c r="AS73" s="50">
        <v>27.99970128</v>
      </c>
      <c r="AT73" s="50">
        <v>55.99940256</v>
      </c>
      <c r="AU73" s="51" t="s">
        <v>531</v>
      </c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CE73" t="s">
        <v>1784</v>
      </c>
      <c r="CF73">
        <v>5</v>
      </c>
      <c r="CG73" t="s">
        <v>1784</v>
      </c>
      <c r="CH73">
        <v>2.5</v>
      </c>
      <c r="CJ73">
        <v>7.9000000000000001E-2</v>
      </c>
      <c r="CL73">
        <v>3.12</v>
      </c>
      <c r="CN73">
        <v>12.5</v>
      </c>
      <c r="CP73">
        <v>20.5</v>
      </c>
      <c r="CR73">
        <v>29</v>
      </c>
      <c r="CT73">
        <v>333</v>
      </c>
      <c r="CV73">
        <v>7.66</v>
      </c>
      <c r="CX73">
        <v>95.8</v>
      </c>
      <c r="CZ73">
        <v>2.9</v>
      </c>
      <c r="DJ73">
        <v>179</v>
      </c>
      <c r="EJ73">
        <v>5</v>
      </c>
      <c r="EK73" t="s">
        <v>1784</v>
      </c>
      <c r="EL73">
        <v>0.25</v>
      </c>
      <c r="EM73" t="s">
        <v>1784</v>
      </c>
      <c r="EN73">
        <v>20</v>
      </c>
    </row>
    <row r="74" spans="1:162" x14ac:dyDescent="0.2">
      <c r="A74" s="45" t="s">
        <v>502</v>
      </c>
      <c r="B74" s="20" t="s">
        <v>2075</v>
      </c>
      <c r="C74" s="4">
        <v>40009.194444444445</v>
      </c>
      <c r="D74" s="4">
        <v>40009.520833333336</v>
      </c>
      <c r="E74" t="s">
        <v>243</v>
      </c>
      <c r="F74" s="45" t="s">
        <v>244</v>
      </c>
      <c r="G74" s="7">
        <v>8961716.688000001</v>
      </c>
      <c r="H74" s="7">
        <v>179.23433376000003</v>
      </c>
      <c r="I74" s="7">
        <v>179.23433376000003</v>
      </c>
      <c r="J74" s="7">
        <v>358.46866752000005</v>
      </c>
      <c r="K74" s="45" t="s">
        <v>432</v>
      </c>
      <c r="O74" s="48" t="s">
        <v>894</v>
      </c>
      <c r="P74" s="49">
        <v>40009.179861111108</v>
      </c>
      <c r="Q74" s="49">
        <v>40009.27847222222</v>
      </c>
      <c r="R74" s="47" t="s">
        <v>1185</v>
      </c>
      <c r="S74" s="47" t="s">
        <v>1186</v>
      </c>
      <c r="T74" s="50">
        <v>338103.18900000001</v>
      </c>
      <c r="U74" s="50">
        <v>6.7620637800000001</v>
      </c>
      <c r="V74" s="50">
        <v>6.7620637800000001</v>
      </c>
      <c r="W74" s="50">
        <v>13.52412756</v>
      </c>
      <c r="X74" s="51" t="s">
        <v>534</v>
      </c>
      <c r="Y74" s="51"/>
      <c r="Z74" s="51"/>
      <c r="AA74" s="51"/>
      <c r="AB74" s="20" t="s">
        <v>1247</v>
      </c>
      <c r="AC74" s="4">
        <v>40009.190972222219</v>
      </c>
      <c r="AD74" s="4">
        <v>40009.378472222219</v>
      </c>
      <c r="AE74" t="s">
        <v>1544</v>
      </c>
      <c r="AF74" t="s">
        <v>1677</v>
      </c>
      <c r="AG74" s="7">
        <v>50899254.706499994</v>
      </c>
      <c r="AH74" s="7">
        <v>1017.9850941299999</v>
      </c>
      <c r="AI74" s="7">
        <v>1017.9850941299999</v>
      </c>
      <c r="AJ74" s="7">
        <v>2035.9701882599998</v>
      </c>
      <c r="AK74" s="45" t="s">
        <v>520</v>
      </c>
      <c r="AL74" s="48" t="s">
        <v>1782</v>
      </c>
      <c r="AM74" s="49">
        <v>40009.222222222219</v>
      </c>
      <c r="AN74" s="49">
        <v>40009.503472222219</v>
      </c>
      <c r="AO74" s="47" t="s">
        <v>2018</v>
      </c>
      <c r="AP74" s="47" t="s">
        <v>2019</v>
      </c>
      <c r="AQ74" s="50">
        <v>1765838.7659999998</v>
      </c>
      <c r="AR74" s="50">
        <v>35.316775319999991</v>
      </c>
      <c r="AS74" s="50">
        <v>35.316775319999991</v>
      </c>
      <c r="AT74" s="50">
        <v>70.633550639999982</v>
      </c>
      <c r="AU74" s="51" t="s">
        <v>531</v>
      </c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CF74">
        <v>220</v>
      </c>
      <c r="CG74" t="s">
        <v>1784</v>
      </c>
      <c r="CH74">
        <v>2.5</v>
      </c>
      <c r="CJ74">
        <v>0.19700000000000001</v>
      </c>
      <c r="CL74">
        <v>4.32</v>
      </c>
      <c r="CN74">
        <v>90.7</v>
      </c>
      <c r="CP74">
        <v>397</v>
      </c>
      <c r="CR74">
        <v>609</v>
      </c>
      <c r="CT74">
        <v>2360</v>
      </c>
      <c r="CV74">
        <v>7.19</v>
      </c>
      <c r="CX74">
        <v>202</v>
      </c>
      <c r="CZ74">
        <v>220</v>
      </c>
      <c r="DJ74">
        <v>122</v>
      </c>
      <c r="EJ74">
        <v>180</v>
      </c>
      <c r="EL74">
        <v>1.8</v>
      </c>
      <c r="EM74" t="s">
        <v>1784</v>
      </c>
      <c r="EN74">
        <v>20</v>
      </c>
    </row>
    <row r="75" spans="1:162" x14ac:dyDescent="0.2">
      <c r="A75" s="45" t="s">
        <v>503</v>
      </c>
      <c r="B75" s="20" t="s">
        <v>2075</v>
      </c>
      <c r="C75" s="4">
        <v>40155.375</v>
      </c>
      <c r="D75" s="4">
        <v>40156.224305555559</v>
      </c>
      <c r="E75" t="s">
        <v>249</v>
      </c>
      <c r="F75" s="45" t="s">
        <v>250</v>
      </c>
      <c r="G75" s="7">
        <v>21917241.899999999</v>
      </c>
      <c r="H75" s="7">
        <v>438.34483799999998</v>
      </c>
      <c r="I75" s="7">
        <v>21259.724643000001</v>
      </c>
      <c r="J75" s="7">
        <v>21698.069481000002</v>
      </c>
      <c r="K75" s="45" t="s">
        <v>432</v>
      </c>
      <c r="O75" s="48" t="s">
        <v>894</v>
      </c>
      <c r="P75" s="49">
        <v>40155.400694444441</v>
      </c>
      <c r="Q75" s="49">
        <v>40156.071527777778</v>
      </c>
      <c r="R75" s="47" t="s">
        <v>1189</v>
      </c>
      <c r="S75" s="47" t="s">
        <v>1190</v>
      </c>
      <c r="T75" s="50">
        <v>240693.22499999998</v>
      </c>
      <c r="U75" s="50">
        <v>4.8138645000000002</v>
      </c>
      <c r="V75" s="50">
        <v>649.87170749999984</v>
      </c>
      <c r="W75" s="50">
        <v>654.68557199999987</v>
      </c>
      <c r="X75" s="51" t="s">
        <v>534</v>
      </c>
      <c r="Y75" s="51"/>
      <c r="Z75" s="51"/>
      <c r="AA75" s="51"/>
      <c r="AB75" s="20" t="s">
        <v>1247</v>
      </c>
      <c r="AC75" s="4">
        <v>40155.770833333336</v>
      </c>
      <c r="AD75" s="4">
        <v>40157.1875</v>
      </c>
      <c r="AE75" t="s">
        <v>1547</v>
      </c>
      <c r="AF75" t="s">
        <v>1548</v>
      </c>
      <c r="AG75" s="7">
        <v>250519171.94999999</v>
      </c>
      <c r="AH75" s="7">
        <v>5010.3834390000002</v>
      </c>
      <c r="AI75" s="7">
        <v>5511.4217828999999</v>
      </c>
      <c r="AJ75" s="7">
        <v>10521.8052219</v>
      </c>
      <c r="AK75" s="45" t="s">
        <v>520</v>
      </c>
      <c r="AL75" s="48" t="s">
        <v>1782</v>
      </c>
      <c r="AM75" s="49">
        <v>40155.379166666666</v>
      </c>
      <c r="AN75" s="49">
        <v>40156.535416666666</v>
      </c>
      <c r="AO75" s="47" t="s">
        <v>2022</v>
      </c>
      <c r="AP75" s="47" t="s">
        <v>2023</v>
      </c>
      <c r="AQ75" s="50">
        <v>13846939.65</v>
      </c>
      <c r="AR75" s="50">
        <v>276.93879299999998</v>
      </c>
      <c r="AS75" s="50">
        <v>276.93879299999998</v>
      </c>
      <c r="AT75" s="50">
        <v>553.87758599999995</v>
      </c>
      <c r="AU75" s="51" t="s">
        <v>531</v>
      </c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CF75">
        <v>110</v>
      </c>
      <c r="CG75" t="s">
        <v>1784</v>
      </c>
      <c r="CH75">
        <v>2.5</v>
      </c>
      <c r="CJ75">
        <v>3.2000000000000001E-2</v>
      </c>
      <c r="CL75">
        <v>2.25</v>
      </c>
      <c r="CN75">
        <v>62.1</v>
      </c>
      <c r="CP75">
        <v>125</v>
      </c>
      <c r="CR75">
        <v>204</v>
      </c>
      <c r="CT75">
        <v>1050</v>
      </c>
      <c r="CV75">
        <v>6.9399999999999995</v>
      </c>
      <c r="CX75">
        <v>160</v>
      </c>
      <c r="CZ75">
        <v>110</v>
      </c>
      <c r="DJ75">
        <v>48</v>
      </c>
      <c r="EJ75">
        <v>97</v>
      </c>
      <c r="EK75" t="s">
        <v>1784</v>
      </c>
      <c r="EL75">
        <v>0.25</v>
      </c>
      <c r="EM75" t="s">
        <v>1784</v>
      </c>
      <c r="EN75">
        <v>20</v>
      </c>
    </row>
    <row r="76" spans="1:162" x14ac:dyDescent="0.2">
      <c r="A76" s="45" t="s">
        <v>504</v>
      </c>
      <c r="B76" s="20" t="s">
        <v>2075</v>
      </c>
      <c r="C76" s="4">
        <v>40201.611111111109</v>
      </c>
      <c r="D76" s="4">
        <v>40203.086805555555</v>
      </c>
      <c r="E76" t="s">
        <v>296</v>
      </c>
      <c r="F76" s="45" t="s">
        <v>297</v>
      </c>
      <c r="G76" s="7">
        <v>61136079.149999999</v>
      </c>
      <c r="H76" s="7">
        <v>1222.721583</v>
      </c>
      <c r="I76" s="7">
        <v>7947.6902895000003</v>
      </c>
      <c r="J76" s="7">
        <v>9170.4118725000008</v>
      </c>
      <c r="K76" s="45" t="s">
        <v>432</v>
      </c>
      <c r="O76" s="48" t="s">
        <v>894</v>
      </c>
      <c r="P76" s="49">
        <v>40201.603472222225</v>
      </c>
      <c r="Q76" s="49">
        <v>40203.293749999997</v>
      </c>
      <c r="R76" s="47" t="s">
        <v>1193</v>
      </c>
      <c r="S76" s="47" t="s">
        <v>1194</v>
      </c>
      <c r="T76" s="50">
        <v>2520199.65</v>
      </c>
      <c r="U76" s="50">
        <v>50.403993</v>
      </c>
      <c r="V76" s="50">
        <v>3528.2795099999998</v>
      </c>
      <c r="W76" s="50">
        <v>3578.6835029999997</v>
      </c>
      <c r="X76" s="51" t="s">
        <v>534</v>
      </c>
      <c r="Y76" s="51"/>
      <c r="Z76" s="51"/>
      <c r="AA76" s="51"/>
      <c r="AB76" s="20" t="s">
        <v>1247</v>
      </c>
      <c r="AC76" s="4">
        <v>40201.913888888892</v>
      </c>
      <c r="AD76" s="4">
        <v>40203.395833333336</v>
      </c>
      <c r="AE76" t="s">
        <v>1553</v>
      </c>
      <c r="AF76" t="s">
        <v>1552</v>
      </c>
      <c r="AG76" s="7">
        <v>270199382.69999999</v>
      </c>
      <c r="AH76" s="7">
        <v>5403.9876539999996</v>
      </c>
      <c r="AI76" s="7">
        <v>8376.1808636999995</v>
      </c>
      <c r="AJ76" s="7">
        <v>13780.1685177</v>
      </c>
      <c r="AK76" s="45" t="s">
        <v>520</v>
      </c>
      <c r="AL76" s="48" t="s">
        <v>1782</v>
      </c>
      <c r="AM76" s="49">
        <v>40201.618055555555</v>
      </c>
      <c r="AN76" s="49">
        <v>40203.152777777781</v>
      </c>
      <c r="AO76" s="47" t="s">
        <v>2026</v>
      </c>
      <c r="AP76" s="47" t="s">
        <v>2027</v>
      </c>
      <c r="AQ76" s="50">
        <v>15121197.899999999</v>
      </c>
      <c r="AR76" s="50">
        <v>302.42395800000003</v>
      </c>
      <c r="AS76" s="50">
        <v>302.42395800000003</v>
      </c>
      <c r="AT76" s="50">
        <v>604.84791600000005</v>
      </c>
      <c r="AU76" s="51" t="s">
        <v>531</v>
      </c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CF76">
        <v>95</v>
      </c>
      <c r="CG76" t="s">
        <v>1784</v>
      </c>
      <c r="CH76">
        <v>2.5</v>
      </c>
      <c r="CJ76">
        <v>0.30199999999999999</v>
      </c>
      <c r="CL76">
        <v>1.7</v>
      </c>
      <c r="CN76">
        <v>60.4</v>
      </c>
      <c r="CP76">
        <v>11400</v>
      </c>
      <c r="CR76">
        <v>17000</v>
      </c>
      <c r="CT76">
        <v>42100</v>
      </c>
      <c r="CV76">
        <v>7.6</v>
      </c>
      <c r="CX76">
        <v>214</v>
      </c>
      <c r="CZ76">
        <v>110</v>
      </c>
      <c r="DJ76">
        <v>12</v>
      </c>
      <c r="EJ76">
        <v>61</v>
      </c>
      <c r="EL76">
        <v>1</v>
      </c>
      <c r="EM76" t="s">
        <v>1784</v>
      </c>
      <c r="EN76">
        <v>20</v>
      </c>
    </row>
    <row r="77" spans="1:162" x14ac:dyDescent="0.2">
      <c r="A77" s="45" t="s">
        <v>505</v>
      </c>
      <c r="B77" s="20" t="s">
        <v>2075</v>
      </c>
      <c r="C77" s="4">
        <v>40218.170138888891</v>
      </c>
      <c r="D77" s="4">
        <v>40219.461805555555</v>
      </c>
      <c r="E77" t="s">
        <v>321</v>
      </c>
      <c r="F77" s="45" t="s">
        <v>322</v>
      </c>
      <c r="G77" s="7">
        <v>2548516.4999999995</v>
      </c>
      <c r="H77" s="7">
        <v>50.97032999999999</v>
      </c>
      <c r="I77" s="7">
        <v>1452.6544049999998</v>
      </c>
      <c r="J77" s="7">
        <v>1503.6247349999999</v>
      </c>
      <c r="K77" s="45" t="s">
        <v>432</v>
      </c>
      <c r="O77" s="48" t="s">
        <v>894</v>
      </c>
      <c r="P77" s="49">
        <v>40218.115277777775</v>
      </c>
      <c r="Q77" s="49">
        <v>40219.390972222223</v>
      </c>
      <c r="R77" s="47" t="s">
        <v>1197</v>
      </c>
      <c r="S77" s="47" t="s">
        <v>1198</v>
      </c>
      <c r="T77" s="50">
        <v>39643.589999999997</v>
      </c>
      <c r="U77" s="50">
        <v>0.7928717999999999</v>
      </c>
      <c r="V77" s="50">
        <v>55.501025999999996</v>
      </c>
      <c r="W77" s="50">
        <v>56.293897799999996</v>
      </c>
      <c r="X77" s="51" t="s">
        <v>534</v>
      </c>
      <c r="Y77" s="51"/>
      <c r="Z77" s="51"/>
      <c r="AA77" s="51"/>
      <c r="AB77" s="20" t="s">
        <v>1247</v>
      </c>
      <c r="AC77" s="4">
        <v>40218.667361111111</v>
      </c>
      <c r="AD77" s="4">
        <v>40219.52847222222</v>
      </c>
      <c r="AE77" t="s">
        <v>1556</v>
      </c>
      <c r="AF77" t="s">
        <v>1557</v>
      </c>
      <c r="AG77" s="7">
        <v>7560598.9499999993</v>
      </c>
      <c r="AH77" s="7">
        <v>151.21197900000001</v>
      </c>
      <c r="AI77" s="7">
        <v>347.78755169999999</v>
      </c>
      <c r="AJ77" s="7">
        <v>498.99953070000004</v>
      </c>
      <c r="AK77" s="45" t="s">
        <v>520</v>
      </c>
      <c r="AL77" s="48" t="s">
        <v>1782</v>
      </c>
      <c r="AM77" s="49">
        <v>40218.159722222219</v>
      </c>
      <c r="AN77" s="49">
        <v>40219.243055555555</v>
      </c>
      <c r="AO77" s="47" t="s">
        <v>2030</v>
      </c>
      <c r="AP77" s="47" t="s">
        <v>2031</v>
      </c>
      <c r="AQ77" s="50">
        <v>1415842.5</v>
      </c>
      <c r="AR77" s="50">
        <v>28.316849999999999</v>
      </c>
      <c r="AS77" s="50">
        <v>28.316849999999999</v>
      </c>
      <c r="AT77" s="50">
        <v>56.633699999999997</v>
      </c>
      <c r="AU77" s="51" t="s">
        <v>531</v>
      </c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CF77">
        <v>83</v>
      </c>
      <c r="CG77" t="s">
        <v>1784</v>
      </c>
      <c r="CH77">
        <v>2.5</v>
      </c>
      <c r="CJ77">
        <v>4.8000000000000001E-2</v>
      </c>
      <c r="CL77">
        <v>7.91</v>
      </c>
      <c r="CN77">
        <v>54.9</v>
      </c>
      <c r="CP77">
        <v>147</v>
      </c>
      <c r="CR77">
        <v>215</v>
      </c>
      <c r="CT77">
        <v>1170</v>
      </c>
      <c r="CV77">
        <v>6.67</v>
      </c>
      <c r="CX77">
        <v>195</v>
      </c>
      <c r="CZ77">
        <v>75</v>
      </c>
      <c r="DJ77">
        <v>230</v>
      </c>
      <c r="EJ77">
        <v>58</v>
      </c>
      <c r="EL77">
        <v>0.59</v>
      </c>
      <c r="EM77" t="s">
        <v>1784</v>
      </c>
      <c r="EN77">
        <v>20</v>
      </c>
    </row>
    <row r="78" spans="1:162" x14ac:dyDescent="0.2">
      <c r="A78" s="45" t="s">
        <v>506</v>
      </c>
      <c r="B78" s="20" t="s">
        <v>2075</v>
      </c>
      <c r="C78" s="4">
        <v>40246.680555555555</v>
      </c>
      <c r="D78" s="4">
        <v>40248.1875</v>
      </c>
      <c r="E78" t="s">
        <v>350</v>
      </c>
      <c r="F78" s="45" t="s">
        <v>351</v>
      </c>
      <c r="G78" s="7">
        <v>27835463.550000001</v>
      </c>
      <c r="H78" s="7">
        <v>556.70927099999994</v>
      </c>
      <c r="I78" s="7">
        <v>2783.5463549999999</v>
      </c>
      <c r="J78" s="7">
        <v>3340.2556260000001</v>
      </c>
      <c r="K78" s="45" t="s">
        <v>432</v>
      </c>
      <c r="O78" s="48" t="s">
        <v>894</v>
      </c>
      <c r="P78" s="49">
        <v>40246.647222222222</v>
      </c>
      <c r="Q78" s="49">
        <v>40248.262499999997</v>
      </c>
      <c r="R78" s="47" t="s">
        <v>1199</v>
      </c>
      <c r="S78" s="47" t="s">
        <v>1200</v>
      </c>
      <c r="T78" s="50">
        <v>651287.55000000005</v>
      </c>
      <c r="U78" s="50">
        <v>13.025751</v>
      </c>
      <c r="V78" s="50">
        <v>267.02789550000006</v>
      </c>
      <c r="W78" s="50">
        <v>280.05364650000007</v>
      </c>
      <c r="X78" s="51" t="s">
        <v>534</v>
      </c>
      <c r="Y78" s="51"/>
      <c r="Z78" s="51"/>
      <c r="AA78" s="51"/>
      <c r="AB78" s="20" t="s">
        <v>1247</v>
      </c>
      <c r="AC78" s="4">
        <v>40246.829861111109</v>
      </c>
      <c r="AD78" s="4">
        <v>40248.472916666666</v>
      </c>
      <c r="AE78" t="s">
        <v>1559</v>
      </c>
      <c r="AF78" t="s">
        <v>1560</v>
      </c>
      <c r="AG78" s="7">
        <v>207675777.89999998</v>
      </c>
      <c r="AH78" s="7">
        <v>4153.5155579999991</v>
      </c>
      <c r="AI78" s="7">
        <v>4153.5155579999991</v>
      </c>
      <c r="AJ78" s="7">
        <v>8307.0311159999983</v>
      </c>
      <c r="AK78" s="45" t="s">
        <v>520</v>
      </c>
      <c r="AL78" s="48" t="s">
        <v>1782</v>
      </c>
      <c r="AM78" s="49">
        <v>40246.65625</v>
      </c>
      <c r="AN78" s="49">
        <v>40248.260416666664</v>
      </c>
      <c r="AO78" s="47" t="s">
        <v>2032</v>
      </c>
      <c r="AP78" s="47" t="s">
        <v>2033</v>
      </c>
      <c r="AQ78" s="50">
        <v>10533868.199999999</v>
      </c>
      <c r="AR78" s="50">
        <v>210.67736400000001</v>
      </c>
      <c r="AS78" s="50">
        <v>210.67736400000001</v>
      </c>
      <c r="AT78" s="50">
        <v>421.35472800000002</v>
      </c>
      <c r="AU78" s="51" t="s">
        <v>531</v>
      </c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CF78">
        <v>44</v>
      </c>
      <c r="CG78" t="s">
        <v>1784</v>
      </c>
      <c r="CH78">
        <v>2.5</v>
      </c>
      <c r="CJ78">
        <v>5.5E-2</v>
      </c>
      <c r="CL78">
        <v>2.2599999999999998</v>
      </c>
      <c r="CN78">
        <v>42.9</v>
      </c>
      <c r="CP78">
        <v>68.3</v>
      </c>
      <c r="CR78">
        <v>96.3</v>
      </c>
      <c r="CT78">
        <v>879</v>
      </c>
      <c r="CV78">
        <v>7.6</v>
      </c>
      <c r="CX78">
        <v>250</v>
      </c>
      <c r="CZ78">
        <v>25</v>
      </c>
      <c r="DJ78">
        <v>59</v>
      </c>
      <c r="EJ78">
        <v>40</v>
      </c>
      <c r="EL78">
        <v>0.5</v>
      </c>
      <c r="EM78" t="s">
        <v>1784</v>
      </c>
      <c r="EN78">
        <v>20</v>
      </c>
    </row>
    <row r="79" spans="1:162" x14ac:dyDescent="0.2">
      <c r="A79" s="45" t="s">
        <v>507</v>
      </c>
      <c r="B79" s="20" t="s">
        <v>2075</v>
      </c>
      <c r="C79" s="4">
        <v>40276.222222222219</v>
      </c>
      <c r="D79" s="4">
        <v>40276.53125</v>
      </c>
      <c r="E79" t="s">
        <v>382</v>
      </c>
      <c r="F79" s="45" t="s">
        <v>383</v>
      </c>
      <c r="G79" s="7">
        <v>6286340.7000000002</v>
      </c>
      <c r="H79" s="7">
        <v>125.726814</v>
      </c>
      <c r="I79" s="7">
        <v>364.60776060000001</v>
      </c>
      <c r="J79" s="7">
        <v>490.3345746</v>
      </c>
      <c r="K79" s="45" t="s">
        <v>432</v>
      </c>
      <c r="O79" s="48" t="s">
        <v>894</v>
      </c>
      <c r="P79" s="49">
        <v>40276.224999999999</v>
      </c>
      <c r="Q79" s="49">
        <v>40276.53402777778</v>
      </c>
      <c r="R79" s="47" t="s">
        <v>1201</v>
      </c>
      <c r="S79" s="47" t="s">
        <v>1202</v>
      </c>
      <c r="T79" s="50">
        <v>31148.535000000003</v>
      </c>
      <c r="U79" s="50">
        <v>0.6229707000000001</v>
      </c>
      <c r="V79" s="50">
        <v>5.2952509499999998</v>
      </c>
      <c r="W79" s="50">
        <v>5.9182216499999996</v>
      </c>
      <c r="X79" s="51" t="s">
        <v>534</v>
      </c>
      <c r="Y79" s="51"/>
      <c r="Z79" s="51"/>
      <c r="AA79" s="51"/>
      <c r="AB79" s="20" t="s">
        <v>1247</v>
      </c>
      <c r="AC79" s="4">
        <v>40276.357638888891</v>
      </c>
      <c r="AD79" s="4">
        <v>40276.712500000001</v>
      </c>
      <c r="AE79" t="s">
        <v>1563</v>
      </c>
      <c r="AF79" t="s">
        <v>1564</v>
      </c>
      <c r="AG79" s="7">
        <v>27807146.699999999</v>
      </c>
      <c r="AH79" s="7">
        <v>556.14293399999997</v>
      </c>
      <c r="AI79" s="7">
        <v>556.14293399999997</v>
      </c>
      <c r="AJ79" s="7">
        <v>1112.2858679999999</v>
      </c>
      <c r="AK79" s="45" t="s">
        <v>520</v>
      </c>
      <c r="AL79" s="48" t="s">
        <v>1782</v>
      </c>
      <c r="AM79" s="49">
        <v>40276.222222222219</v>
      </c>
      <c r="AN79" s="49">
        <v>40276.475694444445</v>
      </c>
      <c r="AO79" s="47" t="s">
        <v>2034</v>
      </c>
      <c r="AP79" s="47" t="s">
        <v>2035</v>
      </c>
      <c r="AQ79" s="50">
        <v>1529109.9</v>
      </c>
      <c r="AR79" s="50">
        <v>30.582198000000002</v>
      </c>
      <c r="AS79" s="50">
        <v>30.582198000000002</v>
      </c>
      <c r="AT79" s="50">
        <v>61.164396000000004</v>
      </c>
      <c r="AU79" s="51" t="s">
        <v>531</v>
      </c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Z79" s="43" t="s">
        <v>2987</v>
      </c>
      <c r="CA79" s="43"/>
      <c r="CE79" t="s">
        <v>1784</v>
      </c>
      <c r="CF79">
        <v>5</v>
      </c>
      <c r="CG79" t="s">
        <v>1784</v>
      </c>
      <c r="CH79">
        <v>2.5</v>
      </c>
      <c r="CJ79">
        <v>0.111</v>
      </c>
      <c r="CL79">
        <v>2.27</v>
      </c>
      <c r="CN79">
        <v>4.8</v>
      </c>
      <c r="CP79">
        <v>7.9</v>
      </c>
      <c r="CR79">
        <v>8.4</v>
      </c>
      <c r="CT79">
        <v>141</v>
      </c>
      <c r="CV79">
        <v>7.7</v>
      </c>
      <c r="CX79">
        <v>43.8</v>
      </c>
      <c r="CZ79">
        <v>0.67</v>
      </c>
      <c r="DJ79">
        <v>194</v>
      </c>
      <c r="EJ79">
        <v>1.8</v>
      </c>
      <c r="EK79" t="s">
        <v>1784</v>
      </c>
      <c r="EL79">
        <v>0.25</v>
      </c>
      <c r="EM79" t="s">
        <v>1784</v>
      </c>
      <c r="EN79">
        <v>20</v>
      </c>
    </row>
    <row r="80" spans="1:162" x14ac:dyDescent="0.2">
      <c r="A80" s="45" t="s">
        <v>508</v>
      </c>
      <c r="B80" s="20" t="s">
        <v>2075</v>
      </c>
      <c r="C80" s="4">
        <v>40422.145833333336</v>
      </c>
      <c r="D80" s="4">
        <v>40422.190972222219</v>
      </c>
      <c r="E80" t="s">
        <v>568</v>
      </c>
      <c r="F80" s="45" t="s">
        <v>569</v>
      </c>
      <c r="G80" s="7">
        <v>6711093.4499999993</v>
      </c>
      <c r="H80" s="7">
        <v>134.221869</v>
      </c>
      <c r="I80" s="7">
        <v>134.221869</v>
      </c>
      <c r="J80" s="7">
        <v>268.443738</v>
      </c>
      <c r="K80" s="45" t="s">
        <v>432</v>
      </c>
      <c r="O80" s="48" t="s">
        <v>894</v>
      </c>
      <c r="P80" s="49">
        <v>40422.135416666664</v>
      </c>
      <c r="Q80" s="49">
        <v>40422.180555555555</v>
      </c>
      <c r="R80" s="47" t="s">
        <v>1205</v>
      </c>
      <c r="S80" s="47" t="s">
        <v>1206</v>
      </c>
      <c r="T80" s="50">
        <v>424752.75</v>
      </c>
      <c r="U80" s="50">
        <v>8.4950550000000007</v>
      </c>
      <c r="V80" s="50">
        <v>8.4950550000000007</v>
      </c>
      <c r="W80" s="50">
        <v>16.990110000000001</v>
      </c>
      <c r="X80" s="51" t="s">
        <v>534</v>
      </c>
      <c r="Y80" s="51"/>
      <c r="Z80" s="51"/>
      <c r="AA80" s="51"/>
      <c r="AB80" s="20" t="s">
        <v>1247</v>
      </c>
      <c r="AC80" s="4">
        <v>40422.135416666664</v>
      </c>
      <c r="AD80" s="4">
        <v>40422.277777777781</v>
      </c>
      <c r="AE80" t="s">
        <v>1571</v>
      </c>
      <c r="AF80" t="s">
        <v>1572</v>
      </c>
      <c r="AG80" s="7">
        <v>68158657.949999988</v>
      </c>
      <c r="AH80" s="7">
        <v>1363.1731589999997</v>
      </c>
      <c r="AI80" s="7">
        <v>1363.1731589999997</v>
      </c>
      <c r="AJ80" s="7">
        <v>2726.3463179999994</v>
      </c>
      <c r="AK80" s="45" t="s">
        <v>520</v>
      </c>
      <c r="AL80" s="48" t="s">
        <v>1782</v>
      </c>
      <c r="AM80" s="49">
        <v>40422.152777777781</v>
      </c>
      <c r="AN80" s="49">
        <v>40422.260416666664</v>
      </c>
      <c r="AO80" s="47" t="s">
        <v>2038</v>
      </c>
      <c r="AP80" s="47" t="s">
        <v>2039</v>
      </c>
      <c r="AQ80" s="50">
        <v>2265348</v>
      </c>
      <c r="AR80" s="50">
        <v>45.306959999999997</v>
      </c>
      <c r="AS80" s="50">
        <v>45.306959999999997</v>
      </c>
      <c r="AT80" s="50">
        <v>90.613919999999993</v>
      </c>
      <c r="AU80" s="51" t="s">
        <v>531</v>
      </c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CE80" t="s">
        <v>1784</v>
      </c>
      <c r="CF80">
        <v>5</v>
      </c>
      <c r="CG80" t="s">
        <v>1784</v>
      </c>
      <c r="CH80">
        <v>2.5</v>
      </c>
      <c r="CJ80">
        <v>7.1999999999999995E-2</v>
      </c>
      <c r="CL80">
        <v>0.26</v>
      </c>
      <c r="CN80">
        <v>7.5</v>
      </c>
      <c r="CP80">
        <v>7.4</v>
      </c>
      <c r="CR80">
        <v>9</v>
      </c>
      <c r="CT80">
        <v>160</v>
      </c>
      <c r="CV80">
        <v>7.76</v>
      </c>
      <c r="CX80">
        <v>49.7</v>
      </c>
      <c r="DJ80">
        <v>79</v>
      </c>
      <c r="DL80">
        <v>92.4</v>
      </c>
      <c r="DN80">
        <v>0.63</v>
      </c>
      <c r="DP80">
        <v>36</v>
      </c>
      <c r="DR80">
        <v>33.5</v>
      </c>
      <c r="DT80">
        <v>717</v>
      </c>
      <c r="DV80">
        <v>404</v>
      </c>
      <c r="DX80">
        <v>0.39500000000000002</v>
      </c>
      <c r="ED80">
        <v>368</v>
      </c>
      <c r="EM80" t="s">
        <v>1784</v>
      </c>
      <c r="EN80">
        <v>20</v>
      </c>
      <c r="EX80">
        <v>1.5</v>
      </c>
      <c r="EZ80">
        <v>100</v>
      </c>
      <c r="FF80">
        <v>6</v>
      </c>
    </row>
    <row r="81" spans="1:144" x14ac:dyDescent="0.2">
      <c r="A81" s="45" t="s">
        <v>509</v>
      </c>
      <c r="B81" s="20" t="s">
        <v>2075</v>
      </c>
      <c r="C81" s="4">
        <v>40477.291666666664</v>
      </c>
      <c r="D81" s="4">
        <v>40477.520833333336</v>
      </c>
      <c r="E81" t="s">
        <v>572</v>
      </c>
      <c r="F81" s="45" t="s">
        <v>573</v>
      </c>
      <c r="G81" s="7">
        <v>26617839</v>
      </c>
      <c r="H81" s="7">
        <v>532.35677999999996</v>
      </c>
      <c r="I81" s="7">
        <v>532.35677999999996</v>
      </c>
      <c r="J81" s="7">
        <v>1064.7135599999999</v>
      </c>
      <c r="K81" s="45" t="s">
        <v>432</v>
      </c>
      <c r="O81" s="48" t="s">
        <v>894</v>
      </c>
      <c r="P81" s="49">
        <v>40477.245833333334</v>
      </c>
      <c r="Q81" s="49">
        <v>40477.292361111111</v>
      </c>
      <c r="R81" s="47" t="s">
        <v>1209</v>
      </c>
      <c r="S81" s="47" t="s">
        <v>1210</v>
      </c>
      <c r="T81" s="50">
        <v>79287.179999999993</v>
      </c>
      <c r="U81" s="50">
        <v>1.5857435999999998</v>
      </c>
      <c r="V81" s="50">
        <v>1.5857435999999998</v>
      </c>
      <c r="W81" s="50">
        <v>3.1714871999999996</v>
      </c>
      <c r="X81" s="51" t="s">
        <v>534</v>
      </c>
      <c r="Y81" s="51">
        <v>0</v>
      </c>
      <c r="Z81" s="51">
        <v>1</v>
      </c>
      <c r="AA81" s="51">
        <v>2</v>
      </c>
      <c r="AB81" s="20" t="s">
        <v>1247</v>
      </c>
      <c r="AC81" s="4">
        <v>40477.288194444445</v>
      </c>
      <c r="AD81" s="4">
        <v>40477.684027777781</v>
      </c>
      <c r="AE81" t="s">
        <v>1575</v>
      </c>
      <c r="AF81" t="s">
        <v>1576</v>
      </c>
      <c r="AG81" s="7">
        <v>109133139.89999999</v>
      </c>
      <c r="AH81" s="7">
        <v>2182.6627979999998</v>
      </c>
      <c r="AI81" s="7">
        <v>2182.6627979999998</v>
      </c>
      <c r="AJ81" s="7">
        <v>4365.3255959999997</v>
      </c>
      <c r="AK81" s="45" t="s">
        <v>520</v>
      </c>
      <c r="AL81" s="48" t="s">
        <v>1782</v>
      </c>
      <c r="AM81" s="49">
        <v>40477.305555555555</v>
      </c>
      <c r="AN81" s="49">
        <v>40477.430555555555</v>
      </c>
      <c r="AO81" s="47" t="s">
        <v>2042</v>
      </c>
      <c r="AP81" s="47" t="s">
        <v>2043</v>
      </c>
      <c r="AQ81" s="50">
        <v>4474062.3</v>
      </c>
      <c r="AR81" s="50">
        <v>89.481245999999999</v>
      </c>
      <c r="AS81" s="50">
        <v>89.481245999999999</v>
      </c>
      <c r="AT81" s="50">
        <v>178.962492</v>
      </c>
      <c r="AU81" s="51" t="s">
        <v>531</v>
      </c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CF81">
        <v>34</v>
      </c>
      <c r="CG81" t="s">
        <v>1784</v>
      </c>
      <c r="CH81">
        <v>2.5</v>
      </c>
      <c r="CJ81">
        <v>0.53700000000000003</v>
      </c>
      <c r="CL81">
        <v>1.34</v>
      </c>
      <c r="CN81">
        <v>40.799999999999997</v>
      </c>
      <c r="CP81">
        <v>8980</v>
      </c>
      <c r="CR81">
        <v>13700</v>
      </c>
      <c r="CT81">
        <v>35100</v>
      </c>
      <c r="CV81">
        <v>7.7</v>
      </c>
      <c r="CX81">
        <v>298</v>
      </c>
      <c r="CZ81">
        <v>32</v>
      </c>
      <c r="DJ81">
        <v>12</v>
      </c>
      <c r="EJ81">
        <v>32</v>
      </c>
      <c r="EL81">
        <v>0.69</v>
      </c>
      <c r="EM81" t="s">
        <v>1784</v>
      </c>
      <c r="EN81">
        <v>20</v>
      </c>
    </row>
    <row r="82" spans="1:144" x14ac:dyDescent="0.2">
      <c r="A82" s="45" t="s">
        <v>510</v>
      </c>
      <c r="B82" s="20" t="s">
        <v>2075</v>
      </c>
      <c r="C82" s="4">
        <v>40532.743055555555</v>
      </c>
      <c r="D82" s="4">
        <v>40533.538194444445</v>
      </c>
      <c r="E82" t="s">
        <v>604</v>
      </c>
      <c r="F82" s="45" t="s">
        <v>605</v>
      </c>
      <c r="G82" s="7">
        <v>991089.75</v>
      </c>
      <c r="H82" s="7">
        <v>19.821795000000002</v>
      </c>
      <c r="I82" s="7">
        <v>118.93077</v>
      </c>
      <c r="J82" s="7">
        <v>138.752565</v>
      </c>
      <c r="K82" s="45" t="s">
        <v>432</v>
      </c>
      <c r="S82" s="47" t="s">
        <v>3012</v>
      </c>
      <c r="Y82" s="47" t="s">
        <v>3030</v>
      </c>
      <c r="Z82" s="47" t="s">
        <v>3030</v>
      </c>
      <c r="AA82" s="47" t="s">
        <v>3030</v>
      </c>
      <c r="AB82" s="20" t="s">
        <v>1247</v>
      </c>
      <c r="AC82" s="4">
        <v>40533.177083333336</v>
      </c>
      <c r="AD82" s="4">
        <v>40533.625</v>
      </c>
      <c r="AE82" t="s">
        <v>1589</v>
      </c>
      <c r="AF82" t="s">
        <v>1590</v>
      </c>
      <c r="AG82" s="7">
        <v>5663370</v>
      </c>
      <c r="AH82" s="7">
        <v>113.26739999999999</v>
      </c>
      <c r="AI82" s="7">
        <v>113.26739999999999</v>
      </c>
      <c r="AJ82" s="7">
        <v>226.53479999999999</v>
      </c>
      <c r="AK82" s="45" t="s">
        <v>520</v>
      </c>
      <c r="AL82" s="48" t="s">
        <v>1782</v>
      </c>
      <c r="AM82" s="49">
        <v>40532.725694444445</v>
      </c>
      <c r="AN82" s="49">
        <v>40533.565972222219</v>
      </c>
      <c r="AO82" s="47" t="s">
        <v>2048</v>
      </c>
      <c r="AP82" s="47" t="s">
        <v>2049</v>
      </c>
      <c r="AQ82" s="50">
        <v>240693.22499999998</v>
      </c>
      <c r="AR82" s="50">
        <v>4.8138645000000002</v>
      </c>
      <c r="AS82" s="50">
        <v>4.8138645000000002</v>
      </c>
      <c r="AT82" s="50">
        <v>9.6277290000000004</v>
      </c>
      <c r="AU82" s="51" t="s">
        <v>531</v>
      </c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CF82">
        <v>375</v>
      </c>
      <c r="CH82">
        <v>72.400000000000006</v>
      </c>
      <c r="CJ82">
        <v>1.03</v>
      </c>
      <c r="CL82">
        <v>2.57</v>
      </c>
      <c r="CN82">
        <v>183</v>
      </c>
      <c r="CP82">
        <v>25700</v>
      </c>
      <c r="CR82">
        <v>43500</v>
      </c>
      <c r="CT82">
        <v>91300</v>
      </c>
      <c r="CV82">
        <v>6.93</v>
      </c>
      <c r="CX82">
        <v>275</v>
      </c>
      <c r="CZ82">
        <v>0.75</v>
      </c>
      <c r="DJ82">
        <v>15</v>
      </c>
      <c r="EJ82">
        <v>1.2</v>
      </c>
      <c r="EL82">
        <v>0.42</v>
      </c>
      <c r="EM82" t="s">
        <v>1784</v>
      </c>
      <c r="EN82">
        <v>20</v>
      </c>
    </row>
    <row r="83" spans="1:144" x14ac:dyDescent="0.2">
      <c r="A83" s="45" t="s">
        <v>511</v>
      </c>
      <c r="B83" s="20" t="s">
        <v>2075</v>
      </c>
      <c r="C83" s="4">
        <v>40574.399305555555</v>
      </c>
      <c r="D83" s="4">
        <v>40576.555555555555</v>
      </c>
      <c r="E83" t="s">
        <v>643</v>
      </c>
      <c r="F83" s="45" t="s">
        <v>644</v>
      </c>
      <c r="G83" s="7">
        <v>2010496.3499999999</v>
      </c>
      <c r="H83" s="7">
        <v>40.209927</v>
      </c>
      <c r="I83" s="7">
        <v>5629.3897800000004</v>
      </c>
      <c r="J83" s="7">
        <v>5669.5997070000003</v>
      </c>
      <c r="K83" s="45" t="s">
        <v>432</v>
      </c>
      <c r="S83" s="47" t="s">
        <v>3013</v>
      </c>
      <c r="Y83" s="47" t="s">
        <v>3030</v>
      </c>
      <c r="Z83" s="47" t="s">
        <v>3030</v>
      </c>
      <c r="AA83" s="47" t="s">
        <v>3030</v>
      </c>
      <c r="AB83" s="20" t="s">
        <v>1247</v>
      </c>
      <c r="AC83" s="4">
        <v>40575.375</v>
      </c>
      <c r="AD83" s="4">
        <v>40576.881944444445</v>
      </c>
      <c r="AE83" t="s">
        <v>1592</v>
      </c>
      <c r="AF83" t="s">
        <v>1593</v>
      </c>
      <c r="AG83" s="7">
        <v>7249113.5999999996</v>
      </c>
      <c r="AH83" s="7">
        <v>144.98227199999999</v>
      </c>
      <c r="AI83" s="7">
        <v>144.98227199999999</v>
      </c>
      <c r="AJ83" s="7">
        <v>289.96454399999999</v>
      </c>
      <c r="AK83" s="45" t="s">
        <v>520</v>
      </c>
      <c r="AL83" s="48" t="s">
        <v>1782</v>
      </c>
      <c r="AM83" s="49">
        <v>40574.465277777781</v>
      </c>
      <c r="AN83" s="49">
        <v>40576.451388888891</v>
      </c>
      <c r="AO83" s="47" t="s">
        <v>2050</v>
      </c>
      <c r="AP83" s="47" t="s">
        <v>2051</v>
      </c>
      <c r="AQ83" s="50">
        <v>144415.935</v>
      </c>
      <c r="AR83" s="50">
        <v>2.8883187000000001</v>
      </c>
      <c r="AS83" s="50">
        <v>2.8883187000000001</v>
      </c>
      <c r="AT83" s="50">
        <v>5.7766374000000003</v>
      </c>
      <c r="AU83" s="51" t="s">
        <v>531</v>
      </c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CE83" t="s">
        <v>1784</v>
      </c>
      <c r="CF83">
        <v>5</v>
      </c>
      <c r="CG83" t="s">
        <v>1784</v>
      </c>
      <c r="CH83">
        <v>2.5</v>
      </c>
      <c r="CJ83">
        <v>0.126</v>
      </c>
      <c r="CL83">
        <v>1.73</v>
      </c>
      <c r="CN83">
        <v>184</v>
      </c>
      <c r="CP83">
        <v>1010</v>
      </c>
      <c r="CR83">
        <v>1680</v>
      </c>
      <c r="CT83">
        <v>5880</v>
      </c>
      <c r="CV83">
        <v>7.43</v>
      </c>
      <c r="CX83">
        <v>411</v>
      </c>
      <c r="CZ83">
        <v>540</v>
      </c>
      <c r="DJ83">
        <v>28</v>
      </c>
      <c r="EJ83">
        <v>370</v>
      </c>
      <c r="EL83">
        <v>2.5</v>
      </c>
      <c r="EM83" t="s">
        <v>1784</v>
      </c>
      <c r="EN83">
        <v>20</v>
      </c>
    </row>
    <row r="84" spans="1:144" x14ac:dyDescent="0.2">
      <c r="A84" s="45" t="s">
        <v>512</v>
      </c>
      <c r="B84" s="20" t="s">
        <v>2075</v>
      </c>
      <c r="C84" s="4">
        <v>40594.40625</v>
      </c>
      <c r="D84" s="4">
        <v>40596.381944444445</v>
      </c>
      <c r="E84" t="s">
        <v>675</v>
      </c>
      <c r="F84" s="45" t="s">
        <v>676</v>
      </c>
      <c r="G84" s="7">
        <v>12600998.249999998</v>
      </c>
      <c r="H84" s="7">
        <v>252.01996499999996</v>
      </c>
      <c r="I84" s="7">
        <v>37802.994749999991</v>
      </c>
      <c r="J84" s="7">
        <v>38055.01471499999</v>
      </c>
      <c r="K84" s="45" t="s">
        <v>432</v>
      </c>
      <c r="S84" s="47" t="s">
        <v>3014</v>
      </c>
      <c r="Y84" s="47" t="s">
        <v>3030</v>
      </c>
      <c r="Z84" s="47" t="s">
        <v>3030</v>
      </c>
      <c r="AA84" s="47" t="s">
        <v>3030</v>
      </c>
      <c r="AB84" s="20" t="s">
        <v>1247</v>
      </c>
      <c r="AC84" s="4">
        <v>40594.597222222219</v>
      </c>
      <c r="AD84" s="4">
        <v>40596.559027777781</v>
      </c>
      <c r="AE84" t="s">
        <v>1595</v>
      </c>
      <c r="AF84" t="s">
        <v>1596</v>
      </c>
      <c r="AG84" s="7">
        <v>76512128.700000003</v>
      </c>
      <c r="AH84" s="7">
        <v>1530.2425740000001</v>
      </c>
      <c r="AI84" s="7">
        <v>11476.819305000001</v>
      </c>
      <c r="AJ84" s="7">
        <v>13007.061879000001</v>
      </c>
      <c r="AK84" s="45" t="s">
        <v>520</v>
      </c>
      <c r="AL84" s="48" t="s">
        <v>1782</v>
      </c>
      <c r="AM84" s="49">
        <v>40594.402777777781</v>
      </c>
      <c r="AN84" s="49">
        <v>40596.319444444445</v>
      </c>
      <c r="AO84" s="47" t="s">
        <v>2053</v>
      </c>
      <c r="AP84" s="47" t="s">
        <v>2054</v>
      </c>
      <c r="AQ84" s="50">
        <v>3992675.8499999996</v>
      </c>
      <c r="AR84" s="50">
        <v>79.853516999999997</v>
      </c>
      <c r="AS84" s="50">
        <v>191.64844079999997</v>
      </c>
      <c r="AT84" s="50">
        <v>271.50195779999996</v>
      </c>
      <c r="AU84" s="51" t="s">
        <v>531</v>
      </c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CF84">
        <v>12.3</v>
      </c>
      <c r="CG84" t="s">
        <v>1784</v>
      </c>
      <c r="CH84">
        <v>2.5</v>
      </c>
      <c r="CJ84">
        <v>9.5000000000000001E-2</v>
      </c>
      <c r="CL84">
        <v>1.98</v>
      </c>
      <c r="CN84">
        <v>24.4</v>
      </c>
      <c r="CP84">
        <v>64.3</v>
      </c>
      <c r="CR84">
        <v>87.8</v>
      </c>
      <c r="CT84">
        <v>597</v>
      </c>
      <c r="CV84">
        <v>7.22</v>
      </c>
      <c r="CX84">
        <v>135</v>
      </c>
      <c r="CZ84">
        <v>31</v>
      </c>
      <c r="DJ84">
        <v>54</v>
      </c>
      <c r="EJ84">
        <v>32</v>
      </c>
      <c r="EK84" t="s">
        <v>1784</v>
      </c>
      <c r="EL84">
        <v>0.25</v>
      </c>
      <c r="EM84" t="s">
        <v>1784</v>
      </c>
      <c r="EN84">
        <v>20</v>
      </c>
    </row>
    <row r="85" spans="1:144" x14ac:dyDescent="0.2">
      <c r="A85" s="45" t="s">
        <v>513</v>
      </c>
      <c r="B85" s="20" t="s">
        <v>2075</v>
      </c>
      <c r="C85" s="4">
        <v>40652.78125</v>
      </c>
      <c r="D85" s="4">
        <v>40653.368055555555</v>
      </c>
      <c r="E85" t="s">
        <v>717</v>
      </c>
      <c r="F85" s="45" t="s">
        <v>718</v>
      </c>
      <c r="G85" s="7">
        <v>50630527.799999997</v>
      </c>
      <c r="H85" s="7">
        <v>1012.610556</v>
      </c>
      <c r="I85" s="7">
        <v>2126.4821675999997</v>
      </c>
      <c r="J85" s="7">
        <v>3139.0927235999998</v>
      </c>
      <c r="K85" s="45" t="s">
        <v>432</v>
      </c>
      <c r="L85" s="44"/>
      <c r="O85" s="48" t="s">
        <v>894</v>
      </c>
      <c r="P85" s="49">
        <v>40652.784722222219</v>
      </c>
      <c r="Q85" s="49">
        <v>40652.881249999999</v>
      </c>
      <c r="R85" s="47" t="s">
        <v>1223</v>
      </c>
      <c r="S85" s="47" t="s">
        <v>1224</v>
      </c>
      <c r="T85" s="50">
        <v>269010.07499999995</v>
      </c>
      <c r="U85" s="50">
        <v>5.3802014999999992</v>
      </c>
      <c r="V85" s="50">
        <v>5.3802014999999992</v>
      </c>
      <c r="W85" s="50">
        <v>10.760402999999998</v>
      </c>
      <c r="X85" s="51" t="s">
        <v>534</v>
      </c>
      <c r="Y85" s="51">
        <v>0</v>
      </c>
      <c r="Z85" s="51">
        <v>1</v>
      </c>
      <c r="AA85" s="51">
        <v>2</v>
      </c>
      <c r="AB85" s="20" t="s">
        <v>1247</v>
      </c>
      <c r="AC85" s="4">
        <v>40652.795138888891</v>
      </c>
      <c r="AD85" s="4">
        <v>40653.371527777781</v>
      </c>
      <c r="AE85" t="s">
        <v>1599</v>
      </c>
      <c r="AF85" t="s">
        <v>1600</v>
      </c>
      <c r="AG85" s="7">
        <v>202295576.39999998</v>
      </c>
      <c r="AH85" s="7">
        <v>4045.9115279999996</v>
      </c>
      <c r="AI85" s="7">
        <v>4045.9115279999996</v>
      </c>
      <c r="AJ85" s="7">
        <v>8091.8230559999993</v>
      </c>
      <c r="AK85" s="45" t="s">
        <v>520</v>
      </c>
      <c r="AL85" s="48" t="s">
        <v>1782</v>
      </c>
      <c r="AM85" s="49">
        <v>40652.788194444445</v>
      </c>
      <c r="AN85" s="49">
        <v>40653.177083333336</v>
      </c>
      <c r="AO85" s="47" t="s">
        <v>2055</v>
      </c>
      <c r="AP85" s="47" t="s">
        <v>2056</v>
      </c>
      <c r="AQ85" s="50">
        <v>18292685.099999998</v>
      </c>
      <c r="AR85" s="50">
        <v>365.85370199999994</v>
      </c>
      <c r="AS85" s="50">
        <v>365.85370199999994</v>
      </c>
      <c r="AT85" s="50">
        <v>731.70740399999988</v>
      </c>
      <c r="AU85" s="51" t="s">
        <v>531</v>
      </c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Z85" s="43" t="s">
        <v>2987</v>
      </c>
      <c r="CA85" s="43"/>
      <c r="CE85" t="s">
        <v>1784</v>
      </c>
      <c r="CF85">
        <v>5</v>
      </c>
      <c r="CG85" t="s">
        <v>1784</v>
      </c>
      <c r="CH85">
        <v>2.5</v>
      </c>
      <c r="CJ85">
        <v>0.10100000000000001</v>
      </c>
      <c r="CL85">
        <v>1.41</v>
      </c>
      <c r="CN85">
        <v>37.299999999999997</v>
      </c>
      <c r="CP85">
        <v>103</v>
      </c>
      <c r="CR85">
        <v>159</v>
      </c>
      <c r="CT85">
        <v>1090</v>
      </c>
      <c r="CV85">
        <v>7.87</v>
      </c>
      <c r="CX85">
        <v>245</v>
      </c>
      <c r="CZ85">
        <v>38</v>
      </c>
      <c r="DJ85">
        <v>9</v>
      </c>
      <c r="EJ85">
        <v>81</v>
      </c>
      <c r="EL85">
        <v>7.3</v>
      </c>
      <c r="EM85" t="s">
        <v>1784</v>
      </c>
      <c r="EN85">
        <v>20</v>
      </c>
    </row>
    <row r="86" spans="1:144" x14ac:dyDescent="0.2">
      <c r="A86" s="45" t="s">
        <v>514</v>
      </c>
      <c r="B86" s="20" t="s">
        <v>2075</v>
      </c>
      <c r="C86" s="4">
        <v>40785.986111111109</v>
      </c>
      <c r="D86" s="4">
        <v>40786.427083333336</v>
      </c>
      <c r="E86" t="s">
        <v>758</v>
      </c>
      <c r="F86" s="45" t="s">
        <v>759</v>
      </c>
      <c r="G86" s="7">
        <v>679604.39999999991</v>
      </c>
      <c r="H86" s="7">
        <v>13.592087999999999</v>
      </c>
      <c r="I86" s="7">
        <v>13.592087999999999</v>
      </c>
      <c r="J86" s="7">
        <v>27.184175999999997</v>
      </c>
      <c r="K86" s="45" t="s">
        <v>432</v>
      </c>
      <c r="O86" s="48" t="s">
        <v>894</v>
      </c>
      <c r="P86" s="49">
        <v>40785.966666666667</v>
      </c>
      <c r="Q86" s="49">
        <v>40785.972916666666</v>
      </c>
      <c r="R86" s="47" t="s">
        <v>1227</v>
      </c>
      <c r="S86" s="47" t="s">
        <v>1228</v>
      </c>
      <c r="T86" s="50">
        <v>566.33699999999999</v>
      </c>
      <c r="U86" s="50">
        <v>5.2103004000000001E-2</v>
      </c>
      <c r="V86" s="50">
        <v>1.132674E-2</v>
      </c>
      <c r="W86" s="50">
        <v>6.3429743999999996E-2</v>
      </c>
      <c r="X86" s="51" t="s">
        <v>534</v>
      </c>
      <c r="Y86" s="51"/>
      <c r="Z86" s="51"/>
      <c r="AA86" s="51"/>
      <c r="AB86" s="20" t="s">
        <v>1247</v>
      </c>
      <c r="AC86" s="4">
        <v>40785.965277777781</v>
      </c>
      <c r="AD86" s="4">
        <v>40786.520833333336</v>
      </c>
      <c r="AE86" t="s">
        <v>1606</v>
      </c>
      <c r="AF86" t="s">
        <v>1607</v>
      </c>
      <c r="AG86" s="7">
        <v>5946538.5</v>
      </c>
      <c r="AH86" s="7">
        <v>118.93077</v>
      </c>
      <c r="AI86" s="7">
        <v>118.93077</v>
      </c>
      <c r="AJ86" s="7">
        <v>237.86153999999999</v>
      </c>
      <c r="AK86" s="45" t="s">
        <v>520</v>
      </c>
      <c r="AL86" s="48" t="s">
        <v>1782</v>
      </c>
      <c r="AM86" s="49">
        <v>40786.048611111109</v>
      </c>
      <c r="AN86" s="49">
        <v>40786.298611111109</v>
      </c>
      <c r="AO86" s="47" t="s">
        <v>2059</v>
      </c>
      <c r="AP86" s="47" t="s">
        <v>2060</v>
      </c>
      <c r="AQ86" s="50">
        <v>99108.975000000006</v>
      </c>
      <c r="AR86" s="50">
        <v>1.9821795</v>
      </c>
      <c r="AS86" s="50">
        <v>1.9821795</v>
      </c>
      <c r="AT86" s="50">
        <v>3.964359</v>
      </c>
      <c r="AU86" s="51" t="s">
        <v>531</v>
      </c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Z86" s="43" t="s">
        <v>2987</v>
      </c>
      <c r="CA86" s="43"/>
      <c r="CF86">
        <v>12</v>
      </c>
      <c r="CG86" t="s">
        <v>1784</v>
      </c>
      <c r="CH86">
        <v>2.5</v>
      </c>
      <c r="CL86">
        <v>0.49</v>
      </c>
      <c r="CT86">
        <v>1380</v>
      </c>
      <c r="CV86">
        <v>7.95</v>
      </c>
      <c r="CX86">
        <v>336</v>
      </c>
      <c r="CZ86">
        <v>29</v>
      </c>
      <c r="DJ86">
        <v>9</v>
      </c>
      <c r="EJ86">
        <v>36</v>
      </c>
      <c r="EL86">
        <v>0.5</v>
      </c>
      <c r="EM86" t="s">
        <v>1784</v>
      </c>
      <c r="EN86">
        <v>20</v>
      </c>
    </row>
    <row r="87" spans="1:144" s="250" customFormat="1" x14ac:dyDescent="0.2">
      <c r="A87" s="45" t="s">
        <v>514</v>
      </c>
      <c r="B87" s="20" t="s">
        <v>2075</v>
      </c>
      <c r="C87" s="81">
        <v>40785.986111111109</v>
      </c>
      <c r="D87" s="81">
        <v>40786.427083333336</v>
      </c>
      <c r="E87" s="250" t="s">
        <v>758</v>
      </c>
      <c r="F87" s="82" t="s">
        <v>759</v>
      </c>
      <c r="G87" s="250">
        <v>679604.39999999991</v>
      </c>
      <c r="H87" s="250">
        <v>13.592087999999999</v>
      </c>
      <c r="I87" s="250">
        <v>13.592087999999999</v>
      </c>
      <c r="J87" s="250">
        <v>27.184175999999997</v>
      </c>
      <c r="K87" s="45"/>
      <c r="L87" s="45"/>
      <c r="M87" s="45"/>
      <c r="N87" s="45"/>
      <c r="O87" s="69" t="s">
        <v>894</v>
      </c>
      <c r="P87" s="84">
        <v>40785.966666666667</v>
      </c>
      <c r="Q87" s="84">
        <v>40785.972916666666</v>
      </c>
      <c r="R87" s="67" t="s">
        <v>1227</v>
      </c>
      <c r="S87" s="83" t="s">
        <v>1228</v>
      </c>
      <c r="T87" s="50">
        <v>566.33699999999999</v>
      </c>
      <c r="U87" s="50">
        <v>5.2103004000000001E-2</v>
      </c>
      <c r="V87" s="50">
        <v>1.132674E-2</v>
      </c>
      <c r="W87" s="50">
        <v>6.3429743999999996E-2</v>
      </c>
      <c r="X87" s="51"/>
      <c r="Y87" s="51"/>
      <c r="Z87" s="51"/>
      <c r="AA87" s="51"/>
      <c r="AB87" s="69" t="s">
        <v>1247</v>
      </c>
      <c r="AC87" s="68">
        <v>40785.965277777781</v>
      </c>
      <c r="AD87" s="68">
        <v>40786.520833333336</v>
      </c>
      <c r="AE87" s="67" t="s">
        <v>1606</v>
      </c>
      <c r="AF87" s="67" t="s">
        <v>1607</v>
      </c>
      <c r="AG87" s="7">
        <v>5946538.5</v>
      </c>
      <c r="AH87" s="7">
        <v>118.93077</v>
      </c>
      <c r="AI87" s="7">
        <v>118.93077</v>
      </c>
      <c r="AJ87" s="7">
        <v>237.86153999999999</v>
      </c>
      <c r="AK87" s="45"/>
      <c r="AL87" s="79" t="s">
        <v>1782</v>
      </c>
      <c r="AM87" s="75">
        <v>40786.048611111109</v>
      </c>
      <c r="AN87" s="75">
        <v>40786.298611111109</v>
      </c>
      <c r="AO87" s="74" t="s">
        <v>2059</v>
      </c>
      <c r="AP87" s="74" t="s">
        <v>2060</v>
      </c>
      <c r="AQ87" s="50">
        <v>99108.975000000006</v>
      </c>
      <c r="AR87" s="50">
        <v>1.9821795</v>
      </c>
      <c r="AS87" s="50">
        <v>1.9821795</v>
      </c>
      <c r="AT87" s="50">
        <v>3.964359</v>
      </c>
      <c r="AU87" s="51"/>
    </row>
    <row r="88" spans="1:144" s="250" customFormat="1" x14ac:dyDescent="0.2">
      <c r="A88" s="45" t="s">
        <v>515</v>
      </c>
      <c r="B88" s="20" t="s">
        <v>2075</v>
      </c>
      <c r="C88" s="4">
        <v>40897.736111111109</v>
      </c>
      <c r="D88" s="4">
        <v>40898.315972222219</v>
      </c>
      <c r="E88" s="250" t="s">
        <v>786</v>
      </c>
      <c r="F88" s="250" t="s">
        <v>787</v>
      </c>
      <c r="G88" s="250">
        <v>971267.95499999996</v>
      </c>
      <c r="H88" s="250">
        <v>19.425359099999998</v>
      </c>
      <c r="I88" s="250">
        <v>103.925671185</v>
      </c>
      <c r="J88" s="250">
        <v>123.35103028499999</v>
      </c>
      <c r="K88" s="45"/>
      <c r="L88" s="45"/>
      <c r="M88" s="45"/>
      <c r="N88" s="45"/>
      <c r="O88" s="69" t="s">
        <v>894</v>
      </c>
      <c r="P88" s="68">
        <v>40907.34375</v>
      </c>
      <c r="Q88" s="68">
        <v>40907.4375</v>
      </c>
      <c r="R88" s="67" t="s">
        <v>1231</v>
      </c>
      <c r="S88" s="67" t="s">
        <v>1232</v>
      </c>
      <c r="T88" s="50">
        <v>42815.0772</v>
      </c>
      <c r="U88" s="50">
        <v>0.85630154400000003</v>
      </c>
      <c r="V88" s="50">
        <v>9.4193169839999999</v>
      </c>
      <c r="W88" s="50">
        <v>10.275618528000001</v>
      </c>
      <c r="X88" s="51"/>
      <c r="Y88" s="51"/>
      <c r="Z88" s="51"/>
      <c r="AA88" s="51"/>
      <c r="AB88" s="69" t="s">
        <v>1247</v>
      </c>
      <c r="AC88" s="68">
        <v>40897.736111111109</v>
      </c>
      <c r="AD88" s="68">
        <v>40898.5625</v>
      </c>
      <c r="AE88" s="67" t="s">
        <v>1610</v>
      </c>
      <c r="AF88" s="67" t="s">
        <v>1611</v>
      </c>
      <c r="AG88" s="7">
        <v>7135846.2000000002</v>
      </c>
      <c r="AH88" s="7">
        <v>142.71692400000001</v>
      </c>
      <c r="AI88" s="7">
        <v>142.71692400000001</v>
      </c>
      <c r="AJ88" s="7">
        <v>285.43384800000001</v>
      </c>
      <c r="AK88" s="45"/>
      <c r="AL88" s="79" t="s">
        <v>1782</v>
      </c>
      <c r="AM88" s="75">
        <v>40897.711805555555</v>
      </c>
      <c r="AN88" s="75">
        <v>40898.274305555555</v>
      </c>
      <c r="AO88" s="74" t="s">
        <v>2063</v>
      </c>
      <c r="AP88" s="74" t="s">
        <v>2064</v>
      </c>
      <c r="AQ88" s="50">
        <v>302990.29499999993</v>
      </c>
      <c r="AR88" s="50">
        <v>6.0598058999999989</v>
      </c>
      <c r="AS88" s="50">
        <v>6.0598058999999989</v>
      </c>
      <c r="AT88" s="50">
        <v>12.119611799999998</v>
      </c>
      <c r="AU88" s="51"/>
    </row>
    <row r="89" spans="1:144" s="250" customFormat="1" x14ac:dyDescent="0.2">
      <c r="A89" s="45" t="s">
        <v>516</v>
      </c>
      <c r="B89" s="20" t="s">
        <v>2075</v>
      </c>
      <c r="C89" s="4">
        <v>40920.475694444445</v>
      </c>
      <c r="D89" s="4">
        <v>40921.40625</v>
      </c>
      <c r="E89" s="250" t="s">
        <v>806</v>
      </c>
      <c r="F89" s="250" t="s">
        <v>807</v>
      </c>
      <c r="G89" s="250">
        <v>1732991.2200000002</v>
      </c>
      <c r="H89" s="250">
        <v>34.659824400000005</v>
      </c>
      <c r="I89" s="250">
        <v>398.58798060000004</v>
      </c>
      <c r="J89" s="250">
        <v>433.24780500000003</v>
      </c>
      <c r="K89" s="45"/>
      <c r="L89" s="45"/>
      <c r="M89" s="45"/>
      <c r="N89" s="45"/>
      <c r="X89" s="51"/>
      <c r="Y89" s="51"/>
      <c r="Z89" s="51"/>
      <c r="AA89" s="51"/>
      <c r="AB89" s="69" t="s">
        <v>1247</v>
      </c>
      <c r="AC89" s="68">
        <v>40920.8125</v>
      </c>
      <c r="AD89" s="68">
        <v>40921.572916666664</v>
      </c>
      <c r="AE89" s="67" t="s">
        <v>1614</v>
      </c>
      <c r="AF89" s="67" t="s">
        <v>1615</v>
      </c>
      <c r="AG89" s="7">
        <v>6031489.0499999998</v>
      </c>
      <c r="AH89" s="7">
        <v>120.62978099999999</v>
      </c>
      <c r="AI89" s="7">
        <v>120.62978099999999</v>
      </c>
      <c r="AJ89" s="7">
        <v>241.25956199999999</v>
      </c>
      <c r="AK89" s="45"/>
      <c r="AL89" s="79" t="s">
        <v>1782</v>
      </c>
      <c r="AM89" s="75">
        <v>40920.489583333336</v>
      </c>
      <c r="AN89" s="75">
        <v>40921.496527777781</v>
      </c>
      <c r="AO89" s="74" t="s">
        <v>2067</v>
      </c>
      <c r="AP89" s="74" t="s">
        <v>2068</v>
      </c>
      <c r="AQ89" s="50">
        <v>617307.32999999996</v>
      </c>
      <c r="AR89" s="50">
        <v>12.346146599999999</v>
      </c>
      <c r="AS89" s="50">
        <v>12.346146599999999</v>
      </c>
      <c r="AT89" s="50">
        <v>24.692293199999998</v>
      </c>
      <c r="AU89" s="51"/>
    </row>
    <row r="90" spans="1:144" s="250" customFormat="1" x14ac:dyDescent="0.2">
      <c r="A90" s="45" t="s">
        <v>517</v>
      </c>
      <c r="B90" s="20" t="s">
        <v>2075</v>
      </c>
      <c r="C90" s="4">
        <v>40925.270833333336</v>
      </c>
      <c r="D90" s="4">
        <v>40925.673611111109</v>
      </c>
      <c r="E90" s="250" t="s">
        <v>822</v>
      </c>
      <c r="F90" s="250" t="s">
        <v>823</v>
      </c>
      <c r="G90" s="250">
        <v>1540436.64</v>
      </c>
      <c r="H90" s="250">
        <v>30.808732799999998</v>
      </c>
      <c r="I90" s="250">
        <v>862.64451839999992</v>
      </c>
      <c r="J90" s="250">
        <v>893.45325119999995</v>
      </c>
      <c r="K90" s="45"/>
      <c r="L90" s="45"/>
      <c r="M90" s="45"/>
      <c r="N90" s="45"/>
      <c r="X90" s="51"/>
      <c r="Y90" s="51"/>
      <c r="Z90" s="51"/>
      <c r="AA90" s="51"/>
      <c r="AB90" s="69" t="s">
        <v>1247</v>
      </c>
      <c r="AC90" s="68">
        <v>40925.597222222219</v>
      </c>
      <c r="AD90" s="68">
        <v>40926.583333333336</v>
      </c>
      <c r="AE90" s="67" t="s">
        <v>1618</v>
      </c>
      <c r="AF90" s="67" t="s">
        <v>1619</v>
      </c>
      <c r="AG90" s="7">
        <v>11326740</v>
      </c>
      <c r="AH90" s="7">
        <v>226.53479999999999</v>
      </c>
      <c r="AI90" s="7">
        <v>1245.9413999999999</v>
      </c>
      <c r="AJ90" s="7">
        <v>1472.4761999999998</v>
      </c>
      <c r="AK90" s="45"/>
      <c r="AL90" s="79" t="s">
        <v>1782</v>
      </c>
      <c r="AM90" s="75">
        <v>40925.298611111109</v>
      </c>
      <c r="AN90" s="75">
        <v>40925.677083333336</v>
      </c>
      <c r="AO90" s="74" t="s">
        <v>2071</v>
      </c>
      <c r="AP90" s="74" t="s">
        <v>2072</v>
      </c>
      <c r="AQ90" s="50">
        <v>461564.65500000003</v>
      </c>
      <c r="AR90" s="50">
        <v>9.231293100000002</v>
      </c>
      <c r="AS90" s="50">
        <v>9.231293100000002</v>
      </c>
      <c r="AT90" s="50">
        <v>18.462586200000004</v>
      </c>
      <c r="AU90" s="51"/>
    </row>
    <row r="91" spans="1:144" s="250" customFormat="1" x14ac:dyDescent="0.2">
      <c r="A91" s="45" t="s">
        <v>518</v>
      </c>
      <c r="B91" s="20" t="s">
        <v>2075</v>
      </c>
      <c r="C91" s="4">
        <v>40930.684027777781</v>
      </c>
      <c r="D91" s="4">
        <v>40932.413194444445</v>
      </c>
      <c r="E91" s="250" t="s">
        <v>832</v>
      </c>
      <c r="F91" s="250" t="s">
        <v>833</v>
      </c>
      <c r="G91" s="250">
        <v>31460020.349999998</v>
      </c>
      <c r="H91" s="250">
        <v>629.20040700000004</v>
      </c>
      <c r="I91" s="250">
        <v>12584.00814</v>
      </c>
      <c r="J91" s="250">
        <v>13213.208547</v>
      </c>
      <c r="K91" s="45"/>
      <c r="L91" s="45"/>
      <c r="M91" s="45"/>
      <c r="N91" s="45"/>
      <c r="O91" s="69" t="s">
        <v>894</v>
      </c>
      <c r="P91" s="68">
        <v>40931.131944444445</v>
      </c>
      <c r="Q91" s="68">
        <v>40931.536805555559</v>
      </c>
      <c r="R91" s="67" t="s">
        <v>1235</v>
      </c>
      <c r="S91" s="67" t="s">
        <v>1236</v>
      </c>
      <c r="T91" s="50">
        <v>247092.83309999996</v>
      </c>
      <c r="U91" s="50">
        <v>4.9418566619999993</v>
      </c>
      <c r="V91" s="50">
        <v>153.19755652199999</v>
      </c>
      <c r="W91" s="50">
        <v>158.13941318399998</v>
      </c>
      <c r="X91" s="51"/>
      <c r="Y91" s="51"/>
      <c r="Z91" s="51"/>
      <c r="AA91" s="51"/>
      <c r="AB91" s="69" t="s">
        <v>1247</v>
      </c>
      <c r="AC91" s="68">
        <v>40931.059027777781</v>
      </c>
      <c r="AD91" s="68">
        <v>40932.545138888891</v>
      </c>
      <c r="AE91" s="67" t="s">
        <v>1620</v>
      </c>
      <c r="AF91" s="67" t="s">
        <v>1621</v>
      </c>
      <c r="AG91" s="7">
        <v>144812370.89999998</v>
      </c>
      <c r="AH91" s="7">
        <v>2896.2474179999995</v>
      </c>
      <c r="AI91" s="7">
        <v>2896.2474179999995</v>
      </c>
      <c r="AJ91" s="7">
        <v>5792.4948359999989</v>
      </c>
      <c r="AK91" s="45"/>
      <c r="AU91" s="51"/>
    </row>
    <row r="92" spans="1:144" s="250" customFormat="1" x14ac:dyDescent="0.2">
      <c r="A92" s="45" t="s">
        <v>519</v>
      </c>
      <c r="B92" s="69" t="s">
        <v>2075</v>
      </c>
      <c r="C92" s="68">
        <v>40970.631944444445</v>
      </c>
      <c r="D92" s="68">
        <v>40972.277777777781</v>
      </c>
      <c r="E92" s="67" t="s">
        <v>866</v>
      </c>
      <c r="F92" s="67" t="s">
        <v>867</v>
      </c>
      <c r="G92" s="250">
        <v>19793478.149999999</v>
      </c>
      <c r="H92" s="250">
        <v>395.86956300000003</v>
      </c>
      <c r="I92" s="250">
        <v>1444.9239049499997</v>
      </c>
      <c r="J92" s="250">
        <v>1840.7934679499997</v>
      </c>
      <c r="K92" s="45"/>
      <c r="L92" s="45"/>
      <c r="M92" s="45"/>
      <c r="N92" s="45"/>
      <c r="O92" s="69" t="s">
        <v>894</v>
      </c>
      <c r="P92" s="68">
        <v>40970.624305555553</v>
      </c>
      <c r="Q92" s="68">
        <v>40971.44027777778</v>
      </c>
      <c r="R92" s="67" t="s">
        <v>1239</v>
      </c>
      <c r="S92" s="67" t="s">
        <v>1240</v>
      </c>
      <c r="T92" s="50">
        <v>59691.919800000003</v>
      </c>
      <c r="U92" s="50">
        <v>1.1938383960000001</v>
      </c>
      <c r="V92" s="50">
        <v>16.116818346000002</v>
      </c>
      <c r="W92" s="50">
        <v>17.310656742000003</v>
      </c>
      <c r="X92" s="51"/>
      <c r="Y92" s="51"/>
      <c r="Z92" s="51"/>
      <c r="AA92" s="51"/>
      <c r="AB92" s="69" t="s">
        <v>1247</v>
      </c>
      <c r="AC92" s="68">
        <v>40970.784722222219</v>
      </c>
      <c r="AD92" s="68">
        <v>40972.538194444445</v>
      </c>
      <c r="AE92" s="67" t="s">
        <v>1622</v>
      </c>
      <c r="AF92" s="67" t="s">
        <v>1623</v>
      </c>
      <c r="AG92" s="7">
        <v>94663229.549999982</v>
      </c>
      <c r="AH92" s="7">
        <v>1893.2645909999994</v>
      </c>
      <c r="AI92" s="7">
        <v>1893.2645909999994</v>
      </c>
      <c r="AJ92" s="7">
        <v>3786.5291819999989</v>
      </c>
      <c r="AK92" s="45"/>
      <c r="AL92" s="79" t="s">
        <v>1782</v>
      </c>
      <c r="AM92" s="75">
        <v>40970.645833333336</v>
      </c>
      <c r="AN92" s="75">
        <v>40971.836805555555</v>
      </c>
      <c r="AO92" s="74" t="s">
        <v>2073</v>
      </c>
      <c r="AP92" s="74" t="s">
        <v>2074</v>
      </c>
      <c r="AQ92" s="50">
        <v>3199804.05</v>
      </c>
      <c r="AR92" s="50">
        <v>63.996080999999997</v>
      </c>
      <c r="AS92" s="50">
        <v>63.996080999999997</v>
      </c>
      <c r="AT92" s="50">
        <v>127.99216199999999</v>
      </c>
      <c r="AU92" s="51"/>
    </row>
    <row r="93" spans="1:144" s="250" customFormat="1" x14ac:dyDescent="0.2">
      <c r="A93" s="45" t="s">
        <v>3425</v>
      </c>
      <c r="B93" s="69" t="s">
        <v>2075</v>
      </c>
      <c r="C93" s="84">
        <v>41108.868055555555</v>
      </c>
      <c r="D93" s="84">
        <v>41109.128472222219</v>
      </c>
      <c r="E93" s="67" t="s">
        <v>3065</v>
      </c>
      <c r="F93" s="83" t="s">
        <v>3066</v>
      </c>
      <c r="G93" s="250">
        <v>12062978.1</v>
      </c>
      <c r="H93" s="250">
        <v>241.25956199999999</v>
      </c>
      <c r="I93" s="250">
        <v>241.25956199999999</v>
      </c>
      <c r="J93" s="250">
        <v>482.51912399999998</v>
      </c>
      <c r="K93" s="45"/>
      <c r="L93" s="45"/>
      <c r="M93" s="45"/>
      <c r="N93" s="45"/>
      <c r="O93" s="69" t="s">
        <v>894</v>
      </c>
      <c r="P93" s="84">
        <v>41108.864583333336</v>
      </c>
      <c r="Q93" s="84">
        <v>41109.060416666667</v>
      </c>
      <c r="R93" s="67" t="s">
        <v>3091</v>
      </c>
      <c r="S93" s="83" t="s">
        <v>3092</v>
      </c>
      <c r="T93" s="50">
        <v>200370.03059999997</v>
      </c>
      <c r="U93" s="50">
        <v>4.0074006119999996</v>
      </c>
      <c r="V93" s="50">
        <v>4.0074006119999996</v>
      </c>
      <c r="W93" s="50">
        <v>8.0148012239999993</v>
      </c>
      <c r="X93" s="51"/>
      <c r="Y93" s="51"/>
      <c r="Z93" s="51"/>
      <c r="AA93" s="51"/>
      <c r="AB93" s="69" t="s">
        <v>1247</v>
      </c>
      <c r="AC93" s="68">
        <v>41108.923611111109</v>
      </c>
      <c r="AD93" s="68">
        <v>41109.5</v>
      </c>
      <c r="AE93" s="67" t="s">
        <v>3121</v>
      </c>
      <c r="AF93" s="67" t="s">
        <v>3122</v>
      </c>
      <c r="AG93" s="7">
        <v>87612333.899999991</v>
      </c>
      <c r="AH93" s="7">
        <v>1752.2466779999997</v>
      </c>
      <c r="AI93" s="7">
        <v>1752.2466779999997</v>
      </c>
      <c r="AJ93" s="7">
        <v>3504.4933559999995</v>
      </c>
      <c r="AK93" s="45"/>
      <c r="AL93" s="79" t="s">
        <v>1782</v>
      </c>
      <c r="AM93" s="75">
        <v>41108.878472222219</v>
      </c>
      <c r="AN93" s="75">
        <v>41109.444444444445</v>
      </c>
      <c r="AO93" s="74" t="s">
        <v>3039</v>
      </c>
      <c r="AP93" s="74" t="s">
        <v>3040</v>
      </c>
      <c r="AQ93" s="50">
        <v>4728913.95</v>
      </c>
      <c r="AR93" s="50">
        <v>94.578278999999995</v>
      </c>
      <c r="AS93" s="50">
        <v>94.578278999999995</v>
      </c>
      <c r="AT93" s="50">
        <v>189.15655799999999</v>
      </c>
      <c r="AU93" s="51"/>
    </row>
    <row r="94" spans="1:144" s="250" customFormat="1" x14ac:dyDescent="0.2">
      <c r="A94" s="45" t="s">
        <v>3426</v>
      </c>
      <c r="B94" s="77" t="s">
        <v>2075</v>
      </c>
      <c r="C94" s="66">
        <v>41263.701388888891</v>
      </c>
      <c r="D94" s="66">
        <v>41264.465277777781</v>
      </c>
      <c r="E94" s="6" t="s">
        <v>3070</v>
      </c>
      <c r="F94" s="6" t="s">
        <v>3071</v>
      </c>
      <c r="G94" s="250">
        <v>41634122.970750004</v>
      </c>
      <c r="H94" s="250">
        <v>832.68245941500004</v>
      </c>
      <c r="I94" s="250">
        <v>4996.0947564900007</v>
      </c>
      <c r="J94" s="250">
        <v>5828.777215905001</v>
      </c>
      <c r="K94" s="45"/>
      <c r="L94" s="45"/>
      <c r="M94" s="45"/>
      <c r="N94" s="45"/>
      <c r="O94" s="69" t="s">
        <v>894</v>
      </c>
      <c r="P94" s="68">
        <v>41263.702777777777</v>
      </c>
      <c r="Q94" s="68">
        <v>41264.152083333334</v>
      </c>
      <c r="R94" s="67" t="s">
        <v>3095</v>
      </c>
      <c r="S94" s="67" t="s">
        <v>3096</v>
      </c>
      <c r="T94" s="50">
        <v>28625.503664999997</v>
      </c>
      <c r="U94" s="50">
        <v>4.0075705130999992</v>
      </c>
      <c r="V94" s="50">
        <v>183.20322345599996</v>
      </c>
      <c r="W94" s="50">
        <v>187.21079396909997</v>
      </c>
      <c r="X94" s="51"/>
      <c r="Y94" s="51"/>
      <c r="Z94" s="51"/>
      <c r="AA94" s="51"/>
      <c r="AB94" s="77" t="s">
        <v>1247</v>
      </c>
      <c r="AC94" s="66">
        <v>41263.770833333336</v>
      </c>
      <c r="AD94" s="66">
        <v>41264.520833333336</v>
      </c>
      <c r="AE94" s="6" t="s">
        <v>3126</v>
      </c>
      <c r="AF94" s="6" t="s">
        <v>3127</v>
      </c>
      <c r="AG94" s="7">
        <v>137143544.94929999</v>
      </c>
      <c r="AH94" s="7">
        <v>2742.8708989860002</v>
      </c>
      <c r="AI94" s="7">
        <v>3702.8757136310996</v>
      </c>
      <c r="AJ94" s="7">
        <v>6445.7466126171003</v>
      </c>
      <c r="AK94" s="45"/>
      <c r="AL94" s="77" t="s">
        <v>1782</v>
      </c>
      <c r="AM94" s="66">
        <v>41263.732638888891</v>
      </c>
      <c r="AN94" s="66">
        <v>41264.284722222219</v>
      </c>
      <c r="AO94" s="6" t="s">
        <v>3044</v>
      </c>
      <c r="AP94" s="6" t="s">
        <v>3045</v>
      </c>
      <c r="AQ94" s="50">
        <v>11781975.839024998</v>
      </c>
      <c r="AR94" s="50">
        <v>235.63951678049997</v>
      </c>
      <c r="AS94" s="50">
        <v>235.63951678049997</v>
      </c>
      <c r="AT94" s="50">
        <v>471.27903356099995</v>
      </c>
      <c r="AU94" s="51"/>
    </row>
    <row r="95" spans="1:144" s="250" customFormat="1" x14ac:dyDescent="0.2">
      <c r="A95" s="45" t="s">
        <v>3427</v>
      </c>
      <c r="B95" s="77" t="s">
        <v>2075</v>
      </c>
      <c r="C95" s="66">
        <v>41286.947916666664</v>
      </c>
      <c r="D95" s="66">
        <v>41287.451388888891</v>
      </c>
      <c r="E95" s="6" t="s">
        <v>3075</v>
      </c>
      <c r="F95" s="6" t="s">
        <v>3076</v>
      </c>
      <c r="G95" s="250">
        <v>2280698.5643849997</v>
      </c>
      <c r="H95" s="250">
        <v>45.613971287699997</v>
      </c>
      <c r="I95" s="250">
        <v>707.01655495934983</v>
      </c>
      <c r="J95" s="250">
        <v>752.63052624704983</v>
      </c>
      <c r="K95" s="45"/>
      <c r="L95" s="45"/>
      <c r="M95" s="45"/>
      <c r="N95" s="45"/>
      <c r="X95" s="51"/>
      <c r="Y95" s="51"/>
      <c r="Z95" s="51"/>
      <c r="AA95" s="51"/>
      <c r="AB95" s="77" t="s">
        <v>1247</v>
      </c>
      <c r="AC95" s="66">
        <v>41287.552083333336</v>
      </c>
      <c r="AD95" s="66">
        <v>41287.729166666664</v>
      </c>
      <c r="AE95" s="6" t="s">
        <v>3131</v>
      </c>
      <c r="AF95" s="6" t="s">
        <v>3132</v>
      </c>
      <c r="AG95" s="7">
        <v>2945677.3113599997</v>
      </c>
      <c r="AH95" s="7">
        <v>58.913546227199994</v>
      </c>
      <c r="AI95" s="7">
        <v>58.913546227199994</v>
      </c>
      <c r="AJ95" s="7">
        <v>117.82709245439999</v>
      </c>
      <c r="AK95" s="45"/>
      <c r="AL95" s="77" t="s">
        <v>1782</v>
      </c>
      <c r="AM95" s="66">
        <v>41286.961805555555</v>
      </c>
      <c r="AN95" s="66">
        <v>41287.430555555555</v>
      </c>
      <c r="AO95" s="6" t="s">
        <v>3049</v>
      </c>
      <c r="AP95" s="6" t="s">
        <v>3050</v>
      </c>
      <c r="AQ95" s="50">
        <v>508397.89321499999</v>
      </c>
      <c r="AR95" s="50">
        <v>10.1679578643</v>
      </c>
      <c r="AS95" s="50">
        <v>12.201549437160001</v>
      </c>
      <c r="AT95" s="50">
        <v>22.369507301460001</v>
      </c>
      <c r="AU95" s="51"/>
    </row>
    <row r="96" spans="1:144" s="250" customFormat="1" x14ac:dyDescent="0.2">
      <c r="A96" s="45" t="s">
        <v>3428</v>
      </c>
      <c r="B96" s="77" t="s">
        <v>2075</v>
      </c>
      <c r="C96" s="66">
        <v>41301.520833333336</v>
      </c>
      <c r="D96" s="66">
        <v>41302.236111111109</v>
      </c>
      <c r="E96" s="6" t="s">
        <v>3079</v>
      </c>
      <c r="F96" s="6" t="s">
        <v>3080</v>
      </c>
      <c r="G96" s="250">
        <v>1110501.9064499999</v>
      </c>
      <c r="H96" s="250">
        <v>22.210038128999997</v>
      </c>
      <c r="I96" s="250">
        <v>555.25095322499988</v>
      </c>
      <c r="J96" s="250">
        <v>577.46099135399982</v>
      </c>
      <c r="K96" s="45"/>
      <c r="L96" s="45"/>
      <c r="M96" s="45"/>
      <c r="N96" s="45"/>
      <c r="O96" s="69" t="s">
        <v>894</v>
      </c>
      <c r="P96" s="68">
        <v>41302.164583333331</v>
      </c>
      <c r="Q96" s="68">
        <v>41302.418749999997</v>
      </c>
      <c r="R96" s="67" t="s">
        <v>3099</v>
      </c>
      <c r="S96" s="67" t="s">
        <v>3100</v>
      </c>
      <c r="T96" s="50">
        <v>17615.912385</v>
      </c>
      <c r="U96" s="50">
        <v>0.35231824770000003</v>
      </c>
      <c r="V96" s="50">
        <v>13.3880934126</v>
      </c>
      <c r="W96" s="50">
        <v>13.740411660299999</v>
      </c>
      <c r="X96" s="51"/>
      <c r="Y96" s="51"/>
      <c r="Z96" s="51"/>
      <c r="AA96" s="51"/>
      <c r="AB96" s="77" t="s">
        <v>1247</v>
      </c>
      <c r="AC96" s="66">
        <v>41302.145833333336</v>
      </c>
      <c r="AD96" s="66">
        <v>41302.503472222219</v>
      </c>
      <c r="AE96" s="6" t="s">
        <v>3135</v>
      </c>
      <c r="AF96" s="6" t="s">
        <v>3136</v>
      </c>
      <c r="AG96" s="7">
        <v>26058479.271839999</v>
      </c>
      <c r="AH96" s="7">
        <v>521.16958543680005</v>
      </c>
      <c r="AI96" s="7">
        <v>1615.6257148540799</v>
      </c>
      <c r="AJ96" s="7">
        <v>2136.7953002908798</v>
      </c>
      <c r="AK96" s="45"/>
      <c r="AL96" s="77" t="s">
        <v>1782</v>
      </c>
      <c r="AM96" s="66">
        <v>41301.527777777781</v>
      </c>
      <c r="AN96" s="66">
        <v>41302.145833333336</v>
      </c>
      <c r="AO96" s="6" t="s">
        <v>3053</v>
      </c>
      <c r="AP96" s="6" t="s">
        <v>3054</v>
      </c>
      <c r="AQ96" s="50">
        <v>146794.55039999998</v>
      </c>
      <c r="AR96" s="50">
        <v>2.9358910079999996</v>
      </c>
      <c r="AS96" s="50">
        <v>2.9358910079999996</v>
      </c>
      <c r="AT96" s="50">
        <v>5.8717820159999992</v>
      </c>
      <c r="AU96" s="51"/>
    </row>
    <row r="97" spans="1:47" s="250" customFormat="1" x14ac:dyDescent="0.2">
      <c r="A97" s="45" t="s">
        <v>3429</v>
      </c>
      <c r="B97" s="77" t="s">
        <v>2075</v>
      </c>
      <c r="C97" s="66">
        <v>41304.472222222219</v>
      </c>
      <c r="D97" s="66">
        <v>41304.885416666664</v>
      </c>
      <c r="E97" s="6" t="s">
        <v>3081</v>
      </c>
      <c r="F97" s="6" t="s">
        <v>3082</v>
      </c>
      <c r="G97" s="250">
        <v>15156780.853710001</v>
      </c>
      <c r="H97" s="250">
        <v>303.13561707420001</v>
      </c>
      <c r="I97" s="250">
        <v>1364.1102768339001</v>
      </c>
      <c r="J97" s="250">
        <v>1667.2458939081002</v>
      </c>
      <c r="K97" s="45"/>
      <c r="L97" s="45"/>
      <c r="M97" s="45"/>
      <c r="N97" s="45"/>
      <c r="O97" s="69" t="s">
        <v>894</v>
      </c>
      <c r="P97" s="68">
        <v>41304.553472222222</v>
      </c>
      <c r="Q97" s="68">
        <v>41304.564583333333</v>
      </c>
      <c r="R97" s="67" t="s">
        <v>3109</v>
      </c>
      <c r="S97" s="67" t="s">
        <v>3110</v>
      </c>
      <c r="T97" s="50">
        <v>40368.501359999995</v>
      </c>
      <c r="U97" s="50">
        <v>0.80737002719999984</v>
      </c>
      <c r="V97" s="50">
        <v>3.9561131332799997</v>
      </c>
      <c r="W97" s="50">
        <v>4.7634831604799999</v>
      </c>
      <c r="X97" s="51"/>
      <c r="Y97" s="51"/>
      <c r="Z97" s="51"/>
      <c r="AA97" s="51"/>
      <c r="AK97" s="45"/>
      <c r="AU97" s="51"/>
    </row>
    <row r="98" spans="1:47" s="250" customFormat="1" x14ac:dyDescent="0.2">
      <c r="A98" s="45" t="s">
        <v>3430</v>
      </c>
      <c r="B98" s="77" t="s">
        <v>2075</v>
      </c>
      <c r="C98" s="66">
        <v>41312.315972222219</v>
      </c>
      <c r="D98" s="66">
        <v>41313.364583333336</v>
      </c>
      <c r="E98" s="6" t="s">
        <v>3083</v>
      </c>
      <c r="F98" s="6" t="s">
        <v>3084</v>
      </c>
      <c r="G98" s="250">
        <v>2643035.3136150003</v>
      </c>
      <c r="H98" s="250">
        <v>52.860706272300007</v>
      </c>
      <c r="I98" s="250">
        <v>7136.1953467605008</v>
      </c>
      <c r="J98" s="250">
        <v>7189.0560530328012</v>
      </c>
      <c r="K98" s="45"/>
      <c r="L98" s="45"/>
      <c r="M98" s="45"/>
      <c r="N98" s="45"/>
      <c r="O98" s="69" t="s">
        <v>894</v>
      </c>
      <c r="P98" s="68">
        <v>41312.502083333333</v>
      </c>
      <c r="Q98" s="68">
        <v>41312.511111111111</v>
      </c>
      <c r="R98" s="67" t="s">
        <v>3111</v>
      </c>
      <c r="S98" s="67" t="s">
        <v>3112</v>
      </c>
      <c r="T98" s="50">
        <v>489.88150499999995</v>
      </c>
      <c r="U98" s="50">
        <v>9.7976300999999977E-3</v>
      </c>
      <c r="V98" s="50">
        <v>2.0575023209999999</v>
      </c>
      <c r="W98" s="50">
        <v>2.0672999510999999</v>
      </c>
      <c r="X98" s="51"/>
      <c r="Y98" s="51"/>
      <c r="Z98" s="51"/>
      <c r="AA98" s="51"/>
      <c r="AB98" s="77" t="s">
        <v>1247</v>
      </c>
      <c r="AC98" s="66">
        <v>41312.777777777781</v>
      </c>
      <c r="AD98" s="66">
        <v>41313.701388888891</v>
      </c>
      <c r="AE98" s="6" t="s">
        <v>3137</v>
      </c>
      <c r="AF98" s="6" t="s">
        <v>3138</v>
      </c>
      <c r="AG98" s="7">
        <v>10051349.075999999</v>
      </c>
      <c r="AH98" s="7">
        <v>201.02698151999999</v>
      </c>
      <c r="AI98" s="7">
        <v>2010.2698151999998</v>
      </c>
      <c r="AJ98" s="7">
        <v>2211.2967967199997</v>
      </c>
      <c r="AK98" s="45"/>
      <c r="AL98" s="77" t="s">
        <v>1782</v>
      </c>
      <c r="AM98" s="66">
        <v>41312.326388888891</v>
      </c>
      <c r="AN98" s="66">
        <v>41313.336805555555</v>
      </c>
      <c r="AO98" s="6" t="s">
        <v>3055</v>
      </c>
      <c r="AP98" s="6" t="s">
        <v>3056</v>
      </c>
      <c r="AQ98" s="50">
        <v>706788.576</v>
      </c>
      <c r="AR98" s="50">
        <v>14.135771519999999</v>
      </c>
      <c r="AS98" s="50">
        <v>14.135771519999999</v>
      </c>
      <c r="AT98" s="50">
        <v>28.271543039999997</v>
      </c>
      <c r="AU98" s="51"/>
    </row>
    <row r="99" spans="1:47" s="250" customFormat="1" x14ac:dyDescent="0.2">
      <c r="A99" s="45" t="s">
        <v>3431</v>
      </c>
      <c r="B99" s="77" t="s">
        <v>2075</v>
      </c>
      <c r="C99" s="66">
        <v>41342.402777777781</v>
      </c>
      <c r="D99" s="66">
        <v>41344.260416666664</v>
      </c>
      <c r="E99" s="6" t="s">
        <v>3085</v>
      </c>
      <c r="F99" s="6" t="s">
        <v>3086</v>
      </c>
      <c r="G99" s="250">
        <v>123892165.2885</v>
      </c>
      <c r="H99" s="250">
        <v>2477.8433057699999</v>
      </c>
      <c r="I99" s="250">
        <v>3964.5492892319999</v>
      </c>
      <c r="J99" s="250">
        <v>6442.3925950020002</v>
      </c>
      <c r="K99" s="45"/>
      <c r="L99" s="45"/>
      <c r="M99" s="45"/>
      <c r="N99" s="45"/>
      <c r="O99" s="69" t="s">
        <v>894</v>
      </c>
      <c r="P99" s="68">
        <v>41343.161111111112</v>
      </c>
      <c r="Q99" s="68">
        <v>41343.879861111112</v>
      </c>
      <c r="R99" s="67" t="s">
        <v>3113</v>
      </c>
      <c r="S99" s="67" t="s">
        <v>3114</v>
      </c>
      <c r="T99" s="50">
        <v>713910.263775</v>
      </c>
      <c r="U99" s="50">
        <v>14.2782052755</v>
      </c>
      <c r="V99" s="50">
        <v>149.92115539274999</v>
      </c>
      <c r="W99" s="50">
        <v>164.19936066824999</v>
      </c>
      <c r="X99" s="51"/>
      <c r="Y99" s="51"/>
      <c r="Z99" s="51"/>
      <c r="AA99" s="51"/>
      <c r="AB99" s="77" t="s">
        <v>1247</v>
      </c>
      <c r="AC99" s="66">
        <v>41342.777777777781</v>
      </c>
      <c r="AD99" s="66">
        <v>41344.5625</v>
      </c>
      <c r="AE99" s="6" t="s">
        <v>3139</v>
      </c>
      <c r="AF99" s="6" t="s">
        <v>3140</v>
      </c>
      <c r="AG99" s="7">
        <v>645823530.62399995</v>
      </c>
      <c r="AH99" s="7">
        <v>12916.47061248</v>
      </c>
      <c r="AI99" s="7">
        <v>12916.47061248</v>
      </c>
      <c r="AJ99" s="7">
        <v>25832.941224959999</v>
      </c>
      <c r="AK99" s="45"/>
      <c r="AL99" s="77" t="s">
        <v>1782</v>
      </c>
      <c r="AM99" s="66">
        <v>41342.40625</v>
      </c>
      <c r="AN99" s="66">
        <v>41344.177083333336</v>
      </c>
      <c r="AO99" s="6" t="s">
        <v>3057</v>
      </c>
      <c r="AP99" s="6" t="s">
        <v>3058</v>
      </c>
      <c r="AQ99" s="50">
        <v>40001033.597549997</v>
      </c>
      <c r="AR99" s="50">
        <v>800.02067195099994</v>
      </c>
      <c r="AS99" s="50">
        <v>800.02067195099994</v>
      </c>
      <c r="AT99" s="50">
        <v>1600.0413439019999</v>
      </c>
      <c r="AU99" s="51"/>
    </row>
    <row r="100" spans="1:47" s="250" customFormat="1" x14ac:dyDescent="0.2">
      <c r="A100" s="45" t="s">
        <v>3432</v>
      </c>
      <c r="B100" s="77" t="s">
        <v>2075</v>
      </c>
      <c r="C100" s="66">
        <v>41378.28125</v>
      </c>
      <c r="D100" s="66">
        <v>41378.506944444445</v>
      </c>
      <c r="E100" s="6" t="s">
        <v>3087</v>
      </c>
      <c r="F100" s="6" t="s">
        <v>3088</v>
      </c>
      <c r="G100" s="250">
        <v>2232990.3355049998</v>
      </c>
      <c r="H100" s="250">
        <v>44.659806710099993</v>
      </c>
      <c r="I100" s="250">
        <v>196.50314952443998</v>
      </c>
      <c r="J100" s="250">
        <v>241.16295623453996</v>
      </c>
      <c r="K100" s="45"/>
      <c r="L100" s="45"/>
      <c r="M100" s="45"/>
      <c r="N100" s="45"/>
      <c r="O100" s="69" t="s">
        <v>894</v>
      </c>
      <c r="P100" s="68">
        <v>41378.317361111112</v>
      </c>
      <c r="Q100" s="68">
        <v>41378.357638888891</v>
      </c>
      <c r="R100" s="67" t="s">
        <v>3115</v>
      </c>
      <c r="S100" s="67" t="s">
        <v>3116</v>
      </c>
      <c r="T100" s="50">
        <v>2690.1007500000001</v>
      </c>
      <c r="U100" s="50">
        <v>0.16140604500000003</v>
      </c>
      <c r="V100" s="50">
        <v>2.3134866450000002</v>
      </c>
      <c r="W100" s="50">
        <v>2.4748926900000003</v>
      </c>
      <c r="X100" s="51"/>
      <c r="Y100" s="51"/>
      <c r="Z100" s="51"/>
      <c r="AA100" s="51"/>
      <c r="AB100" s="77" t="s">
        <v>1247</v>
      </c>
      <c r="AC100" s="66">
        <v>41378.621527777781</v>
      </c>
      <c r="AD100" s="66">
        <v>41378.725694444445</v>
      </c>
      <c r="AE100" s="6" t="s">
        <v>3141</v>
      </c>
      <c r="AF100" s="6" t="s">
        <v>3142</v>
      </c>
      <c r="AG100" s="7">
        <v>4763726.6853900002</v>
      </c>
      <c r="AH100" s="7">
        <v>95.274533707800003</v>
      </c>
      <c r="AI100" s="7">
        <v>128.62062050553001</v>
      </c>
      <c r="AJ100" s="7">
        <v>223.89515421333002</v>
      </c>
      <c r="AK100" s="45"/>
      <c r="AL100" s="77" t="s">
        <v>1782</v>
      </c>
      <c r="AM100" s="66">
        <v>41378.291666666664</v>
      </c>
      <c r="AN100" s="66">
        <v>41378.524305555555</v>
      </c>
      <c r="AO100" s="6" t="s">
        <v>3059</v>
      </c>
      <c r="AP100" s="6" t="s">
        <v>3060</v>
      </c>
      <c r="AQ100" s="50">
        <v>890797.13066999998</v>
      </c>
      <c r="AR100" s="50">
        <v>17.815942613400001</v>
      </c>
      <c r="AS100" s="50">
        <v>17.815942613400001</v>
      </c>
      <c r="AT100" s="50">
        <v>35.631885226800001</v>
      </c>
      <c r="AU100" s="51"/>
    </row>
    <row r="101" spans="1:47" s="250" customFormat="1" x14ac:dyDescent="0.2">
      <c r="A101" s="45" t="s">
        <v>3962</v>
      </c>
      <c r="B101" s="77" t="s">
        <v>2075</v>
      </c>
      <c r="C101" s="66">
        <v>41498.065972222219</v>
      </c>
      <c r="D101" s="66">
        <v>41498.447916666664</v>
      </c>
      <c r="E101" s="6" t="s">
        <v>3489</v>
      </c>
      <c r="F101" s="6" t="s">
        <v>3490</v>
      </c>
      <c r="G101" s="250">
        <v>39578744.413499996</v>
      </c>
      <c r="H101" s="250">
        <v>791.57488826999997</v>
      </c>
      <c r="I101" s="250">
        <v>791.57488826999997</v>
      </c>
      <c r="J101" s="250">
        <v>1583.1497765399999</v>
      </c>
      <c r="K101" s="45"/>
      <c r="L101" s="45"/>
      <c r="M101" s="45"/>
      <c r="N101" s="45"/>
      <c r="O101" s="69" t="s">
        <v>894</v>
      </c>
      <c r="P101" s="68">
        <v>41498.040277777778</v>
      </c>
      <c r="Q101" s="68">
        <v>41498.086805555555</v>
      </c>
      <c r="R101" s="67" t="s">
        <v>3506</v>
      </c>
      <c r="S101" s="67" t="s">
        <v>3507</v>
      </c>
      <c r="T101" s="50">
        <v>183249.66308999999</v>
      </c>
      <c r="U101" s="50">
        <v>3.6649932617999994</v>
      </c>
      <c r="V101" s="50">
        <v>3.6649932617999994</v>
      </c>
      <c r="W101" s="50">
        <v>7.3299865235999988</v>
      </c>
      <c r="X101" s="51"/>
      <c r="Y101" s="51"/>
      <c r="Z101" s="51"/>
      <c r="AA101" s="51"/>
      <c r="AB101" s="77" t="s">
        <v>1247</v>
      </c>
      <c r="AC101" s="66">
        <v>41498.128472222219</v>
      </c>
      <c r="AD101" s="66">
        <v>41498.666666666664</v>
      </c>
      <c r="AE101" s="6" t="s">
        <v>3523</v>
      </c>
      <c r="AF101" s="6" t="s">
        <v>3524</v>
      </c>
      <c r="AG101" s="7">
        <v>185893522.42394999</v>
      </c>
      <c r="AH101" s="7">
        <v>3717.8704484789996</v>
      </c>
      <c r="AI101" s="7">
        <v>3717.8704484789996</v>
      </c>
      <c r="AJ101" s="7">
        <v>7435.7408969579992</v>
      </c>
      <c r="AK101" s="45"/>
      <c r="AL101" s="77" t="s">
        <v>1782</v>
      </c>
      <c r="AM101" s="66">
        <v>41498.072916666664</v>
      </c>
      <c r="AN101" s="66">
        <v>41498.465277777781</v>
      </c>
      <c r="AO101" s="6" t="s">
        <v>3485</v>
      </c>
      <c r="AP101" s="6" t="s">
        <v>3486</v>
      </c>
      <c r="AQ101" s="50">
        <v>12554114.041454999</v>
      </c>
      <c r="AR101" s="50">
        <v>251.08228082909997</v>
      </c>
      <c r="AS101" s="50">
        <v>251.08228082909997</v>
      </c>
      <c r="AT101" s="50">
        <v>502.16456165819994</v>
      </c>
      <c r="AU101" s="51"/>
    </row>
    <row r="102" spans="1:47" s="250" customFormat="1" x14ac:dyDescent="0.2">
      <c r="A102" s="45" t="s">
        <v>3963</v>
      </c>
      <c r="B102" s="295" t="s">
        <v>2075</v>
      </c>
      <c r="C102" s="288">
        <v>41616.482638888891</v>
      </c>
      <c r="D102" s="288">
        <v>41617.434027777781</v>
      </c>
      <c r="E102" s="287" t="s">
        <v>3752</v>
      </c>
      <c r="F102" s="287" t="s">
        <v>3753</v>
      </c>
      <c r="G102" s="250">
        <v>1623303.06984</v>
      </c>
      <c r="H102" s="250">
        <v>16.2330306984</v>
      </c>
      <c r="I102" s="250">
        <v>16.2330306984</v>
      </c>
      <c r="J102" s="250">
        <v>32.466061396800001</v>
      </c>
      <c r="K102" s="45"/>
      <c r="L102" s="45"/>
      <c r="M102" s="45"/>
      <c r="N102" s="45"/>
      <c r="X102" s="51"/>
      <c r="Y102" s="51"/>
      <c r="Z102" s="51"/>
      <c r="AA102" s="51"/>
      <c r="AB102" s="295" t="s">
        <v>1247</v>
      </c>
      <c r="AC102" s="288">
        <v>41616.965277777781</v>
      </c>
      <c r="AD102" s="288">
        <v>41617.708333333336</v>
      </c>
      <c r="AE102" s="287" t="s">
        <v>3780</v>
      </c>
      <c r="AF102" s="287" t="s">
        <v>3781</v>
      </c>
      <c r="AG102" s="7">
        <v>0</v>
      </c>
      <c r="AH102" s="7">
        <v>0</v>
      </c>
      <c r="AI102" s="7">
        <v>0</v>
      </c>
      <c r="AJ102" s="7">
        <v>0</v>
      </c>
      <c r="AK102" s="45"/>
      <c r="AL102" s="295" t="s">
        <v>1782</v>
      </c>
      <c r="AM102" s="288">
        <v>41617.4375</v>
      </c>
      <c r="AN102" s="288">
        <v>41617.438194444447</v>
      </c>
      <c r="AO102" s="287" t="s">
        <v>3738</v>
      </c>
      <c r="AP102" s="287" t="s">
        <v>3739</v>
      </c>
      <c r="AQ102" s="50">
        <v>0</v>
      </c>
      <c r="AR102" s="50">
        <v>0</v>
      </c>
      <c r="AS102" s="50">
        <v>0</v>
      </c>
      <c r="AT102" s="50">
        <v>0</v>
      </c>
      <c r="AU102" s="51"/>
    </row>
    <row r="103" spans="1:47" s="250" customFormat="1" x14ac:dyDescent="0.2">
      <c r="A103" s="45" t="s">
        <v>3964</v>
      </c>
      <c r="B103" s="295" t="s">
        <v>2075</v>
      </c>
      <c r="C103" s="288">
        <v>41627.96875</v>
      </c>
      <c r="D103" s="288">
        <v>41628.548611111109</v>
      </c>
      <c r="E103" s="287" t="s">
        <v>3756</v>
      </c>
      <c r="F103" s="287" t="s">
        <v>3757</v>
      </c>
      <c r="G103" s="250">
        <v>1760555.974464</v>
      </c>
      <c r="H103" s="250">
        <v>17.605559744640001</v>
      </c>
      <c r="I103" s="250">
        <v>1936.6115719104</v>
      </c>
      <c r="J103" s="250">
        <v>1954.21713165504</v>
      </c>
      <c r="K103" s="45"/>
      <c r="L103" s="45"/>
      <c r="M103" s="45"/>
      <c r="N103" s="45"/>
      <c r="X103" s="51"/>
      <c r="Y103" s="51"/>
      <c r="Z103" s="51"/>
      <c r="AA103" s="51"/>
      <c r="AB103" s="295" t="s">
        <v>1247</v>
      </c>
      <c r="AC103" s="288">
        <v>41628.236111111109</v>
      </c>
      <c r="AD103" s="288">
        <v>41628.75</v>
      </c>
      <c r="AE103" s="287" t="s">
        <v>3784</v>
      </c>
      <c r="AF103" s="287" t="s">
        <v>3785</v>
      </c>
      <c r="AG103" s="7">
        <v>0</v>
      </c>
      <c r="AH103" s="7">
        <v>0</v>
      </c>
      <c r="AI103" s="7">
        <v>0</v>
      </c>
      <c r="AJ103" s="7">
        <v>0</v>
      </c>
      <c r="AK103" s="45"/>
      <c r="AL103" s="295" t="s">
        <v>1782</v>
      </c>
      <c r="AM103" s="288">
        <v>41627.989583333336</v>
      </c>
      <c r="AN103" s="288">
        <v>41628.548611111109</v>
      </c>
      <c r="AO103" s="287" t="s">
        <v>3740</v>
      </c>
      <c r="AP103" s="287" t="s">
        <v>3741</v>
      </c>
      <c r="AQ103" s="50">
        <v>0</v>
      </c>
      <c r="AR103" s="50">
        <v>0</v>
      </c>
      <c r="AS103" s="50">
        <v>0</v>
      </c>
      <c r="AT103" s="50">
        <v>0</v>
      </c>
      <c r="AU103" s="51"/>
    </row>
    <row r="104" spans="1:47" s="250" customFormat="1" x14ac:dyDescent="0.2">
      <c r="A104" s="45" t="s">
        <v>3965</v>
      </c>
      <c r="B104" s="295" t="s">
        <v>2075</v>
      </c>
      <c r="C104" s="288">
        <v>41649.697916666664</v>
      </c>
      <c r="D104" s="288">
        <v>41650.96875</v>
      </c>
      <c r="E104" s="287" t="s">
        <v>3760</v>
      </c>
      <c r="F104" s="287" t="s">
        <v>3761</v>
      </c>
      <c r="G104" s="250">
        <v>28085956.670447994</v>
      </c>
      <c r="H104" s="250">
        <v>280.85956670447996</v>
      </c>
      <c r="I104" s="250">
        <v>9268.3657012478398</v>
      </c>
      <c r="J104" s="250">
        <v>9549.225267952319</v>
      </c>
      <c r="K104" s="45"/>
      <c r="L104" s="45"/>
      <c r="M104" s="45"/>
      <c r="N104" s="45"/>
      <c r="O104" s="295" t="s">
        <v>894</v>
      </c>
      <c r="P104" s="288">
        <v>41649.690972222219</v>
      </c>
      <c r="Q104" s="288">
        <v>41650.115972222222</v>
      </c>
      <c r="R104" s="287" t="s">
        <v>3768</v>
      </c>
      <c r="S104" s="287" t="s">
        <v>3769</v>
      </c>
      <c r="T104" s="50">
        <v>590114.09260799992</v>
      </c>
      <c r="U104" s="50">
        <v>21.834221426495997</v>
      </c>
      <c r="V104" s="50">
        <v>1475.2852315199998</v>
      </c>
      <c r="W104" s="50">
        <v>1497.1194529464958</v>
      </c>
      <c r="X104" s="51"/>
      <c r="Y104" s="51"/>
      <c r="Z104" s="51"/>
      <c r="AA104" s="51"/>
      <c r="AB104" s="295" t="s">
        <v>1247</v>
      </c>
      <c r="AC104" s="288">
        <v>41649.847222222219</v>
      </c>
      <c r="AD104" s="288">
        <v>41651.291666666664</v>
      </c>
      <c r="AE104" s="287" t="s">
        <v>3788</v>
      </c>
      <c r="AF104" s="287" t="s">
        <v>3789</v>
      </c>
      <c r="AG104" s="7">
        <v>0</v>
      </c>
      <c r="AH104" s="7">
        <v>0</v>
      </c>
      <c r="AI104" s="7">
        <v>0</v>
      </c>
      <c r="AJ104" s="7">
        <v>0</v>
      </c>
      <c r="AK104" s="45"/>
      <c r="AL104" s="295" t="s">
        <v>1782</v>
      </c>
      <c r="AM104" s="288">
        <v>41649.725694444445</v>
      </c>
      <c r="AN104" s="288">
        <v>41650.885416666664</v>
      </c>
      <c r="AO104" s="287" t="s">
        <v>3744</v>
      </c>
      <c r="AP104" s="287" t="s">
        <v>3745</v>
      </c>
      <c r="AQ104" s="50">
        <v>0</v>
      </c>
      <c r="AR104" s="50">
        <v>0</v>
      </c>
      <c r="AS104" s="50">
        <v>0</v>
      </c>
      <c r="AT104" s="50">
        <v>0</v>
      </c>
      <c r="AU104" s="51"/>
    </row>
    <row r="105" spans="1:47" s="250" customFormat="1" x14ac:dyDescent="0.2">
      <c r="A105" s="45" t="s">
        <v>3966</v>
      </c>
      <c r="B105" s="295" t="s">
        <v>2075</v>
      </c>
      <c r="C105" s="288">
        <v>41690.236111111109</v>
      </c>
      <c r="D105" s="288">
        <v>41691.413194444445</v>
      </c>
      <c r="E105" s="287" t="s">
        <v>3764</v>
      </c>
      <c r="F105" s="287" t="s">
        <v>3765</v>
      </c>
      <c r="G105" s="250">
        <v>50162389.105103992</v>
      </c>
      <c r="H105" s="250">
        <v>501.62389105103995</v>
      </c>
      <c r="I105" s="250">
        <v>17055.212295735357</v>
      </c>
      <c r="J105" s="250">
        <v>17556.836186786397</v>
      </c>
      <c r="K105" s="45"/>
      <c r="L105" s="45"/>
      <c r="M105" s="45"/>
      <c r="N105" s="45"/>
      <c r="O105" s="295" t="s">
        <v>894</v>
      </c>
      <c r="P105" s="288">
        <v>41690.236111111109</v>
      </c>
      <c r="Q105" s="288">
        <v>41690.984027777777</v>
      </c>
      <c r="R105" s="287" t="s">
        <v>3774</v>
      </c>
      <c r="S105" s="287" t="s">
        <v>3775</v>
      </c>
      <c r="T105" s="50">
        <v>731281.51857599989</v>
      </c>
      <c r="U105" s="50">
        <v>23.401008594431996</v>
      </c>
      <c r="V105" s="50">
        <v>1096.9222778639999</v>
      </c>
      <c r="W105" s="50">
        <v>1120.3232864584318</v>
      </c>
      <c r="X105" s="51"/>
      <c r="Y105" s="51"/>
      <c r="Z105" s="51"/>
      <c r="AA105" s="51"/>
      <c r="AB105" s="295" t="s">
        <v>1247</v>
      </c>
      <c r="AC105" s="288">
        <v>41690.447916666664</v>
      </c>
      <c r="AD105" s="288">
        <v>41691.652777777781</v>
      </c>
      <c r="AE105" s="287" t="s">
        <v>3792</v>
      </c>
      <c r="AF105" s="287" t="s">
        <v>3793</v>
      </c>
      <c r="AG105" s="7">
        <v>0</v>
      </c>
      <c r="AH105" s="7">
        <v>0</v>
      </c>
      <c r="AI105" s="7">
        <v>0</v>
      </c>
      <c r="AJ105" s="7">
        <v>0</v>
      </c>
      <c r="AK105" s="45"/>
      <c r="AL105" s="295" t="s">
        <v>1782</v>
      </c>
      <c r="AM105" s="288">
        <v>41690.246527777781</v>
      </c>
      <c r="AN105" s="288">
        <v>41691.107638888891</v>
      </c>
      <c r="AO105" s="287" t="s">
        <v>3748</v>
      </c>
      <c r="AP105" s="287" t="s">
        <v>3749</v>
      </c>
      <c r="AQ105" s="50">
        <v>0</v>
      </c>
      <c r="AR105" s="50">
        <v>0</v>
      </c>
      <c r="AS105" s="50">
        <v>0</v>
      </c>
      <c r="AT105" s="50">
        <v>0</v>
      </c>
      <c r="AU105" s="51"/>
    </row>
    <row r="106" spans="1:47" s="250" customFormat="1" x14ac:dyDescent="0.2">
      <c r="A106" s="45" t="s">
        <v>3967</v>
      </c>
      <c r="B106" s="295" t="s">
        <v>2075</v>
      </c>
      <c r="C106" s="288">
        <v>41743.625</v>
      </c>
      <c r="D106" s="288">
        <v>41744.402777777781</v>
      </c>
      <c r="E106" s="287" t="s">
        <v>3946</v>
      </c>
      <c r="F106" s="287" t="s">
        <v>3945</v>
      </c>
      <c r="G106" s="250">
        <v>15239965.564944001</v>
      </c>
      <c r="H106" s="250">
        <v>152.39965564944001</v>
      </c>
      <c r="I106" s="250">
        <v>1082.0375551110242</v>
      </c>
      <c r="J106" s="250">
        <v>1234.4372107604643</v>
      </c>
      <c r="K106" s="45"/>
      <c r="L106" s="45"/>
      <c r="M106" s="45"/>
      <c r="N106" s="45"/>
      <c r="X106" s="51"/>
      <c r="Y106" s="51"/>
      <c r="Z106" s="51"/>
      <c r="AA106" s="51"/>
      <c r="AB106" s="295" t="s">
        <v>1247</v>
      </c>
      <c r="AC106" s="288">
        <v>41743.798611111109</v>
      </c>
      <c r="AD106" s="288">
        <v>41744.586805555555</v>
      </c>
      <c r="AE106" s="287" t="s">
        <v>3906</v>
      </c>
      <c r="AF106" s="287" t="s">
        <v>3905</v>
      </c>
      <c r="AG106" s="7">
        <v>0</v>
      </c>
      <c r="AH106" s="7">
        <v>0</v>
      </c>
      <c r="AI106" s="7">
        <v>0</v>
      </c>
      <c r="AJ106" s="7">
        <v>0</v>
      </c>
      <c r="AK106" s="45"/>
      <c r="AL106" s="295" t="s">
        <v>1782</v>
      </c>
      <c r="AM106" s="288">
        <v>41743.638888888891</v>
      </c>
      <c r="AN106" s="288">
        <v>41744.472222222219</v>
      </c>
      <c r="AO106" s="287" t="s">
        <v>3959</v>
      </c>
      <c r="AP106" s="287" t="s">
        <v>3958</v>
      </c>
      <c r="AQ106" s="50">
        <v>0</v>
      </c>
      <c r="AR106" s="50">
        <v>0</v>
      </c>
      <c r="AS106" s="50">
        <v>0</v>
      </c>
      <c r="AT106" s="50">
        <v>0</v>
      </c>
      <c r="AU106" s="51"/>
    </row>
    <row r="107" spans="1:47" s="250" customFormat="1" x14ac:dyDescent="0.2">
      <c r="A107" s="45" t="s">
        <v>3968</v>
      </c>
      <c r="K107" s="45"/>
      <c r="L107" s="45"/>
      <c r="M107" s="45"/>
      <c r="N107" s="45"/>
      <c r="O107" s="295" t="s">
        <v>894</v>
      </c>
      <c r="P107" s="288">
        <v>41757.344444444447</v>
      </c>
      <c r="Q107" s="288">
        <v>41757.540277777778</v>
      </c>
      <c r="R107" s="287" t="s">
        <v>3914</v>
      </c>
      <c r="S107" s="287" t="s">
        <v>3913</v>
      </c>
      <c r="T107" s="50">
        <v>240743.06265599999</v>
      </c>
      <c r="U107" s="50">
        <v>2.8889167518719998</v>
      </c>
      <c r="V107" s="50">
        <v>11.074180882176</v>
      </c>
      <c r="W107" s="50">
        <v>13.963097634047999</v>
      </c>
      <c r="X107" s="51"/>
      <c r="Y107" s="51"/>
      <c r="Z107" s="51"/>
      <c r="AA107" s="51"/>
      <c r="AK107" s="45"/>
      <c r="AL107" s="48"/>
      <c r="AM107" s="49"/>
      <c r="AN107" s="49"/>
      <c r="AO107" s="47"/>
      <c r="AP107" s="47"/>
      <c r="AQ107" s="50"/>
      <c r="AR107" s="50"/>
      <c r="AS107" s="50"/>
      <c r="AT107" s="50"/>
      <c r="AU107" s="51"/>
    </row>
    <row r="108" spans="1:47" s="250" customFormat="1" x14ac:dyDescent="0.2">
      <c r="A108" s="45" t="s">
        <v>3969</v>
      </c>
      <c r="B108" s="295" t="s">
        <v>2075</v>
      </c>
      <c r="C108" s="288">
        <v>41886.21875</v>
      </c>
      <c r="D108" s="288">
        <v>41886.65625</v>
      </c>
      <c r="E108" s="287" t="s">
        <v>3918</v>
      </c>
      <c r="F108" s="287" t="s">
        <v>3917</v>
      </c>
      <c r="G108" s="250">
        <v>0</v>
      </c>
      <c r="H108" s="250">
        <v>0</v>
      </c>
      <c r="I108" s="250">
        <v>0</v>
      </c>
      <c r="J108" s="250">
        <v>0</v>
      </c>
      <c r="K108" s="45"/>
      <c r="L108" s="45"/>
      <c r="M108" s="45"/>
      <c r="N108" s="45"/>
      <c r="O108" s="295" t="s">
        <v>894</v>
      </c>
      <c r="P108" s="288">
        <v>41886.213194444441</v>
      </c>
      <c r="Q108" s="288">
        <v>41886.381249999999</v>
      </c>
      <c r="R108" s="287" t="s">
        <v>3910</v>
      </c>
      <c r="S108" s="287" t="s">
        <v>3909</v>
      </c>
      <c r="T108" s="50">
        <v>0</v>
      </c>
      <c r="U108" s="50">
        <v>0</v>
      </c>
      <c r="V108" s="50">
        <v>0</v>
      </c>
      <c r="W108" s="50">
        <v>0</v>
      </c>
      <c r="X108" s="51"/>
      <c r="Y108" s="51"/>
      <c r="Z108" s="51"/>
      <c r="AA108" s="51"/>
      <c r="AB108" s="295" t="s">
        <v>1247</v>
      </c>
      <c r="AC108" s="288">
        <v>41886.302083333336</v>
      </c>
      <c r="AD108" s="288">
        <v>41886.607638888891</v>
      </c>
      <c r="AE108" s="287" t="s">
        <v>3902</v>
      </c>
      <c r="AF108" s="287" t="s">
        <v>3901</v>
      </c>
      <c r="AG108" s="7">
        <v>0</v>
      </c>
      <c r="AH108" s="7">
        <v>0</v>
      </c>
      <c r="AI108" s="7">
        <v>0</v>
      </c>
      <c r="AJ108" s="7">
        <v>0</v>
      </c>
      <c r="AK108" s="45"/>
      <c r="AL108" s="295" t="s">
        <v>1782</v>
      </c>
      <c r="AM108" s="288">
        <v>41886.760416666664</v>
      </c>
      <c r="AN108" s="288"/>
      <c r="AO108" s="287" t="s">
        <v>3955</v>
      </c>
      <c r="AP108" s="287" t="s">
        <v>3954</v>
      </c>
      <c r="AQ108" s="50">
        <v>0</v>
      </c>
      <c r="AR108" s="50">
        <v>0</v>
      </c>
      <c r="AS108" s="50">
        <v>0</v>
      </c>
      <c r="AT108" s="50">
        <v>0</v>
      </c>
      <c r="AU108" s="51"/>
    </row>
    <row r="109" spans="1:47" s="250" customFormat="1" x14ac:dyDescent="0.2">
      <c r="A109" s="45"/>
      <c r="B109" s="312"/>
      <c r="C109" s="291"/>
      <c r="D109" s="291"/>
      <c r="E109" s="290"/>
      <c r="F109" s="290"/>
      <c r="K109" s="45"/>
      <c r="L109" s="45"/>
      <c r="M109" s="45"/>
      <c r="N109" s="45"/>
      <c r="O109" s="48"/>
      <c r="P109" s="49"/>
      <c r="Q109" s="49"/>
      <c r="R109" s="47"/>
      <c r="S109" s="47"/>
      <c r="T109" s="50"/>
      <c r="U109" s="50"/>
      <c r="V109" s="50"/>
      <c r="W109" s="50"/>
      <c r="X109" s="51"/>
      <c r="Y109" s="51"/>
      <c r="Z109" s="51"/>
      <c r="AA109" s="51"/>
      <c r="AB109" s="20"/>
      <c r="AC109" s="4"/>
      <c r="AD109" s="4"/>
      <c r="AG109" s="7"/>
      <c r="AH109" s="7"/>
      <c r="AI109" s="7"/>
      <c r="AJ109" s="7"/>
      <c r="AK109" s="45"/>
      <c r="AL109" s="48"/>
      <c r="AM109" s="49"/>
      <c r="AN109" s="49"/>
      <c r="AO109" s="47"/>
      <c r="AP109" s="47"/>
      <c r="AQ109" s="50"/>
      <c r="AR109" s="50"/>
      <c r="AS109" s="50"/>
      <c r="AT109" s="50"/>
      <c r="AU109" s="51"/>
    </row>
    <row r="110" spans="1:47" s="250" customFormat="1" x14ac:dyDescent="0.2">
      <c r="A110" s="45"/>
      <c r="B110" s="312"/>
      <c r="C110" s="291"/>
      <c r="D110" s="291"/>
      <c r="E110" s="290"/>
      <c r="F110" s="290"/>
      <c r="K110" s="45"/>
      <c r="L110" s="45"/>
      <c r="M110" s="45"/>
      <c r="N110" s="45"/>
      <c r="O110" s="48"/>
      <c r="P110" s="49"/>
      <c r="Q110" s="49"/>
      <c r="R110" s="47"/>
      <c r="S110" s="47"/>
      <c r="T110" s="50"/>
      <c r="U110" s="50"/>
      <c r="V110" s="50"/>
      <c r="W110" s="50"/>
      <c r="X110" s="51"/>
      <c r="Y110" s="51"/>
      <c r="Z110" s="51"/>
      <c r="AA110" s="51"/>
      <c r="AB110" s="20"/>
      <c r="AC110" s="4"/>
      <c r="AD110" s="4"/>
      <c r="AG110" s="7"/>
      <c r="AH110" s="7"/>
      <c r="AI110" s="7"/>
      <c r="AJ110" s="7"/>
      <c r="AK110" s="45"/>
      <c r="AL110" s="48"/>
      <c r="AM110" s="49"/>
      <c r="AN110" s="49"/>
      <c r="AO110" s="47"/>
      <c r="AP110" s="47"/>
      <c r="AQ110" s="50"/>
      <c r="AR110" s="50"/>
      <c r="AS110" s="50"/>
      <c r="AT110" s="50"/>
      <c r="AU110" s="51"/>
    </row>
    <row r="111" spans="1:47" s="250" customFormat="1" x14ac:dyDescent="0.2">
      <c r="A111" s="45"/>
      <c r="B111" s="312"/>
      <c r="C111" s="291"/>
      <c r="D111" s="291"/>
      <c r="E111" s="290"/>
      <c r="F111" s="290"/>
      <c r="K111" s="45"/>
      <c r="L111" s="45"/>
      <c r="M111" s="45"/>
      <c r="N111" s="45"/>
      <c r="O111" s="48"/>
      <c r="P111" s="49"/>
      <c r="Q111" s="49"/>
      <c r="R111" s="47"/>
      <c r="S111" s="47"/>
      <c r="T111" s="50"/>
      <c r="U111" s="50"/>
      <c r="V111" s="50"/>
      <c r="W111" s="50"/>
      <c r="X111" s="51"/>
      <c r="Y111" s="51"/>
      <c r="Z111" s="51"/>
      <c r="AA111" s="51"/>
      <c r="AB111" s="20"/>
      <c r="AC111" s="4"/>
      <c r="AD111" s="4"/>
      <c r="AG111" s="7"/>
      <c r="AH111" s="7"/>
      <c r="AI111" s="7"/>
      <c r="AJ111" s="7"/>
      <c r="AK111" s="45"/>
      <c r="AL111" s="48"/>
      <c r="AM111" s="49"/>
      <c r="AN111" s="49"/>
      <c r="AO111" s="47"/>
      <c r="AP111" s="47"/>
      <c r="AQ111" s="50"/>
      <c r="AR111" s="50"/>
      <c r="AS111" s="50"/>
      <c r="AT111" s="50"/>
      <c r="AU111" s="51"/>
    </row>
    <row r="112" spans="1:47" s="250" customFormat="1" x14ac:dyDescent="0.2">
      <c r="A112" s="45"/>
      <c r="B112" s="312"/>
      <c r="C112" s="291"/>
      <c r="D112" s="291"/>
      <c r="E112" s="290"/>
      <c r="F112" s="290"/>
      <c r="K112" s="45"/>
      <c r="L112" s="45"/>
      <c r="M112" s="45"/>
      <c r="N112" s="45"/>
      <c r="O112" s="48"/>
      <c r="P112" s="49"/>
      <c r="Q112" s="49"/>
      <c r="R112" s="47"/>
      <c r="S112" s="47"/>
      <c r="T112" s="50"/>
      <c r="U112" s="50"/>
      <c r="V112" s="50"/>
      <c r="W112" s="50"/>
      <c r="X112" s="51"/>
      <c r="Y112" s="51"/>
      <c r="Z112" s="51"/>
      <c r="AA112" s="51"/>
      <c r="AB112" s="20"/>
      <c r="AC112" s="4"/>
      <c r="AD112" s="4"/>
      <c r="AG112" s="7"/>
      <c r="AH112" s="7"/>
      <c r="AI112" s="7"/>
      <c r="AJ112" s="7"/>
      <c r="AK112" s="45"/>
      <c r="AL112" s="48"/>
      <c r="AM112" s="49"/>
      <c r="AN112" s="49"/>
      <c r="AO112" s="47"/>
      <c r="AP112" s="47"/>
      <c r="AQ112" s="50"/>
      <c r="AR112" s="50"/>
      <c r="AS112" s="50"/>
      <c r="AT112" s="50"/>
      <c r="AU112" s="51"/>
    </row>
    <row r="113" spans="1:47" x14ac:dyDescent="0.2">
      <c r="A113" s="54" t="s">
        <v>532</v>
      </c>
      <c r="B113" s="55" t="s">
        <v>2075</v>
      </c>
      <c r="C113" s="56">
        <v>39532.989583333336</v>
      </c>
      <c r="D113" s="56">
        <v>39533.732638888891</v>
      </c>
      <c r="E113" s="57" t="s">
        <v>3</v>
      </c>
      <c r="F113" s="54" t="s">
        <v>4</v>
      </c>
      <c r="G113" s="58">
        <v>29305108.065000001</v>
      </c>
      <c r="H113" s="58">
        <v>527.49194517000001</v>
      </c>
      <c r="I113" s="58">
        <v>527.49194517000001</v>
      </c>
      <c r="J113" s="58">
        <v>1054.98389034</v>
      </c>
      <c r="K113" s="54" t="s">
        <v>432</v>
      </c>
      <c r="L113" s="309"/>
      <c r="M113" s="309"/>
      <c r="N113" s="309"/>
      <c r="O113" s="304"/>
      <c r="P113" s="305"/>
      <c r="Q113" s="305"/>
      <c r="R113" s="305"/>
      <c r="S113" s="305"/>
      <c r="T113" s="305"/>
      <c r="U113" s="305"/>
      <c r="V113" s="305"/>
      <c r="W113" s="305"/>
      <c r="X113" s="305"/>
      <c r="Y113" s="50"/>
      <c r="Z113" s="50"/>
      <c r="AA113" s="50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</row>
    <row r="114" spans="1:47" x14ac:dyDescent="0.2">
      <c r="A114" s="54" t="s">
        <v>533</v>
      </c>
      <c r="B114" s="55" t="s">
        <v>2075</v>
      </c>
      <c r="C114" s="56">
        <v>39533.829861111109</v>
      </c>
      <c r="D114" s="56">
        <v>39534.232638888891</v>
      </c>
      <c r="E114" s="57" t="s">
        <v>7</v>
      </c>
      <c r="F114" s="54" t="s">
        <v>8</v>
      </c>
      <c r="G114" s="58">
        <v>13157424.352499999</v>
      </c>
      <c r="H114" s="58">
        <v>236.83363834499997</v>
      </c>
      <c r="I114" s="58">
        <v>236.83363834499997</v>
      </c>
      <c r="J114" s="58">
        <v>473.66727668999994</v>
      </c>
      <c r="K114" s="54" t="s">
        <v>432</v>
      </c>
      <c r="L114" s="309"/>
      <c r="M114" s="309"/>
      <c r="N114" s="309"/>
      <c r="O114" s="306" t="s">
        <v>894</v>
      </c>
      <c r="P114" s="307">
        <v>40590.593055555553</v>
      </c>
      <c r="Q114" s="307">
        <v>40592.204861111109</v>
      </c>
      <c r="R114" s="304" t="s">
        <v>1221</v>
      </c>
      <c r="S114" s="304" t="s">
        <v>4069</v>
      </c>
      <c r="T114" s="305">
        <v>411726.99899999995</v>
      </c>
      <c r="U114" s="305">
        <v>8.2345399799999992</v>
      </c>
      <c r="V114" s="305">
        <v>535.24509869999997</v>
      </c>
      <c r="W114" s="305">
        <v>543.47963867999999</v>
      </c>
      <c r="X114" s="308" t="s">
        <v>534</v>
      </c>
      <c r="Y114" s="51"/>
      <c r="Z114" s="51"/>
      <c r="AA114" s="51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50"/>
      <c r="AM114" s="50"/>
      <c r="AN114" s="50"/>
      <c r="AO114" s="50"/>
      <c r="AP114" s="50"/>
      <c r="AQ114" s="50"/>
      <c r="AR114" s="50"/>
      <c r="AS114" s="50"/>
      <c r="AT114" s="50"/>
      <c r="AU114" s="50"/>
    </row>
    <row r="115" spans="1:47" x14ac:dyDescent="0.2">
      <c r="A115" s="54" t="s">
        <v>497</v>
      </c>
      <c r="B115" s="55" t="s">
        <v>2075</v>
      </c>
      <c r="C115" s="56">
        <v>39791.815972222219</v>
      </c>
      <c r="D115" s="56">
        <v>39792.333333333336</v>
      </c>
      <c r="E115" s="57" t="s">
        <v>73</v>
      </c>
      <c r="F115" s="54" t="s">
        <v>74</v>
      </c>
      <c r="G115" s="58">
        <v>1916201.2394999999</v>
      </c>
      <c r="H115" s="58">
        <v>38.324024789999996</v>
      </c>
      <c r="I115" s="58">
        <v>1226.3687932799999</v>
      </c>
      <c r="J115" s="58">
        <v>1264.6928180699999</v>
      </c>
      <c r="K115" s="54" t="s">
        <v>432</v>
      </c>
      <c r="L115" s="309"/>
      <c r="M115" s="309"/>
      <c r="N115" s="309"/>
      <c r="O115" s="305"/>
      <c r="P115" s="305"/>
      <c r="Q115" s="305"/>
      <c r="R115" s="305"/>
      <c r="S115" s="305"/>
      <c r="T115" s="305"/>
      <c r="U115" s="305"/>
      <c r="V115" s="305"/>
      <c r="W115" s="305"/>
      <c r="X115" s="305"/>
      <c r="Y115" s="50"/>
      <c r="Z115" s="50"/>
      <c r="AA115" s="50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50"/>
      <c r="AM115" s="50"/>
      <c r="AN115" s="50"/>
      <c r="AO115" s="50"/>
      <c r="AP115" s="50"/>
      <c r="AQ115" s="50"/>
      <c r="AR115" s="50"/>
      <c r="AS115" s="50"/>
      <c r="AT115" s="50"/>
      <c r="AU115" s="50"/>
    </row>
    <row r="116" spans="1:47" x14ac:dyDescent="0.2"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50"/>
      <c r="AM116" s="50"/>
      <c r="AN116" s="50"/>
      <c r="AO116" s="50"/>
      <c r="AP116" s="50"/>
      <c r="AQ116" s="50"/>
      <c r="AR116" s="50"/>
      <c r="AS116" s="50"/>
      <c r="AT116" s="50"/>
      <c r="AU116" s="50"/>
    </row>
  </sheetData>
  <printOptions gridLines="1" gridLinesSet="0"/>
  <pageMargins left="0.75" right="0.75" top="1" bottom="1" header="0.5" footer="0.5"/>
  <pageSetup fitToWidth="0" fitToHeight="0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DT206"/>
  <sheetViews>
    <sheetView zoomScale="70" zoomScaleNormal="70" workbookViewId="0">
      <pane xSplit="10335" ySplit="900" topLeftCell="DH128" activePane="bottomRight"/>
      <selection activeCell="B1" sqref="A1:XFD1048576"/>
      <selection pane="topRight" activeCell="DM1" sqref="DM1:DM1048576"/>
      <selection pane="bottomLeft" activeCell="A97" sqref="A97:E185"/>
      <selection pane="bottomRight" activeCell="DI97" sqref="DI97:DJ185"/>
    </sheetView>
  </sheetViews>
  <sheetFormatPr defaultRowHeight="12.75" x14ac:dyDescent="0.2"/>
  <cols>
    <col min="1" max="1" width="11.85546875" style="6" customWidth="1"/>
    <col min="2" max="2" width="19.7109375" style="6" customWidth="1"/>
    <col min="3" max="3" width="16.85546875" style="6" customWidth="1"/>
    <col min="4" max="4" width="10.7109375" style="6" customWidth="1"/>
    <col min="5" max="5" width="10.5703125" style="6" bestFit="1" customWidth="1"/>
    <col min="6" max="6" width="9.42578125" style="6" customWidth="1"/>
    <col min="7" max="8" width="17" style="6" customWidth="1"/>
    <col min="9" max="9" width="3.7109375" style="6" customWidth="1"/>
    <col min="10" max="10" width="7.140625" style="6" customWidth="1"/>
    <col min="11" max="15" width="0.42578125" style="6" customWidth="1"/>
    <col min="16" max="16" width="7.28515625" style="6" customWidth="1"/>
    <col min="17" max="17" width="2.28515625" style="6" customWidth="1"/>
    <col min="18" max="18" width="6.140625" style="6" customWidth="1"/>
    <col min="19" max="19" width="2.28515625" style="6" customWidth="1"/>
    <col min="20" max="20" width="6.140625" style="6" customWidth="1"/>
    <col min="21" max="21" width="2.28515625" style="6" customWidth="1"/>
    <col min="22" max="22" width="6.140625" style="6" customWidth="1"/>
    <col min="23" max="23" width="2.28515625" style="6" customWidth="1"/>
    <col min="24" max="24" width="6.140625" style="6" customWidth="1"/>
    <col min="25" max="25" width="2.28515625" style="6" customWidth="1"/>
    <col min="26" max="26" width="6.140625" style="6" customWidth="1"/>
    <col min="27" max="27" width="2.28515625" style="6" customWidth="1"/>
    <col min="28" max="28" width="6.140625" style="6" customWidth="1"/>
    <col min="29" max="29" width="2.28515625" style="6" customWidth="1"/>
    <col min="30" max="30" width="6.140625" style="6" customWidth="1"/>
    <col min="31" max="31" width="2.28515625" style="6" customWidth="1"/>
    <col min="32" max="32" width="6.140625" style="6" customWidth="1"/>
    <col min="33" max="33" width="2.28515625" style="6" customWidth="1"/>
    <col min="34" max="34" width="6.140625" style="6" customWidth="1"/>
    <col min="35" max="35" width="2.28515625" style="6" customWidth="1"/>
    <col min="36" max="36" width="6.140625" style="6" customWidth="1"/>
    <col min="37" max="37" width="2.28515625" style="6" customWidth="1"/>
    <col min="38" max="38" width="6.140625" style="6" customWidth="1"/>
    <col min="39" max="39" width="2.28515625" style="6" customWidth="1"/>
    <col min="40" max="40" width="6.140625" style="6" customWidth="1"/>
    <col min="41" max="41" width="2.28515625" style="6" customWidth="1"/>
    <col min="42" max="42" width="6.140625" style="6" customWidth="1"/>
    <col min="43" max="43" width="2.28515625" style="6" customWidth="1"/>
    <col min="44" max="44" width="6.140625" style="6" customWidth="1"/>
    <col min="45" max="45" width="2.28515625" style="6" customWidth="1"/>
    <col min="46" max="46" width="6.140625" style="6" customWidth="1"/>
    <col min="47" max="47" width="2.28515625" style="6" customWidth="1"/>
    <col min="48" max="48" width="6.140625" style="6" customWidth="1"/>
    <col min="49" max="49" width="2.28515625" style="6" customWidth="1"/>
    <col min="50" max="50" width="6.140625" style="6" customWidth="1"/>
    <col min="51" max="51" width="2.28515625" style="6" customWidth="1"/>
    <col min="52" max="52" width="6.140625" style="6" customWidth="1"/>
    <col min="53" max="53" width="2.28515625" style="6" customWidth="1"/>
    <col min="54" max="54" width="6.140625" style="6" customWidth="1"/>
    <col min="55" max="55" width="2.28515625" style="6" customWidth="1"/>
    <col min="56" max="56" width="6.140625" style="6" customWidth="1"/>
    <col min="57" max="57" width="2.28515625" style="6" customWidth="1"/>
    <col min="58" max="58" width="6.140625" style="6" customWidth="1"/>
    <col min="59" max="59" width="2.28515625" style="6" customWidth="1"/>
    <col min="60" max="60" width="6.140625" style="6" customWidth="1"/>
    <col min="61" max="61" width="2.28515625" style="6" customWidth="1"/>
    <col min="62" max="62" width="6.140625" style="6" customWidth="1"/>
    <col min="63" max="63" width="2.28515625" style="6" customWidth="1"/>
    <col min="64" max="64" width="6.140625" style="6" customWidth="1"/>
    <col min="65" max="65" width="2.28515625" style="6" customWidth="1"/>
    <col min="66" max="66" width="6.140625" style="6" customWidth="1"/>
    <col min="67" max="67" width="2.28515625" style="6" customWidth="1"/>
    <col min="68" max="68" width="6.140625" style="6" customWidth="1"/>
    <col min="69" max="69" width="2.28515625" style="6" customWidth="1"/>
    <col min="70" max="70" width="6.140625" style="6" customWidth="1"/>
    <col min="71" max="71" width="2.28515625" style="6" customWidth="1"/>
    <col min="72" max="72" width="6.140625" style="6" customWidth="1"/>
    <col min="73" max="73" width="2.28515625" style="6" customWidth="1"/>
    <col min="74" max="74" width="6.140625" style="6" customWidth="1"/>
    <col min="75" max="75" width="2.28515625" style="6" customWidth="1"/>
    <col min="76" max="76" width="6.140625" style="6" customWidth="1"/>
    <col min="77" max="77" width="2.28515625" style="6" customWidth="1"/>
    <col min="78" max="78" width="6.140625" style="6" customWidth="1"/>
    <col min="79" max="79" width="2.28515625" style="6" customWidth="1"/>
    <col min="80" max="80" width="6.140625" style="6" customWidth="1"/>
    <col min="81" max="81" width="2.28515625" style="6" customWidth="1"/>
    <col min="82" max="82" width="6.140625" style="6" customWidth="1"/>
    <col min="83" max="83" width="2.28515625" style="6" customWidth="1"/>
    <col min="84" max="84" width="6.140625" style="6" customWidth="1"/>
    <col min="85" max="85" width="2.28515625" style="6" customWidth="1"/>
    <col min="86" max="86" width="6.140625" style="6" customWidth="1"/>
    <col min="87" max="87" width="2.28515625" style="6" customWidth="1"/>
    <col min="88" max="88" width="6.140625" style="6" customWidth="1"/>
    <col min="89" max="89" width="2.28515625" style="6" customWidth="1"/>
    <col min="90" max="90" width="6.140625" style="6" customWidth="1"/>
    <col min="91" max="91" width="2.28515625" style="6" customWidth="1"/>
    <col min="92" max="92" width="6.140625" style="6" customWidth="1"/>
    <col min="93" max="93" width="2.28515625" style="6" customWidth="1"/>
    <col min="94" max="94" width="6.140625" style="6" customWidth="1"/>
    <col min="95" max="95" width="2.28515625" style="6" customWidth="1"/>
    <col min="96" max="96" width="6.140625" style="6" customWidth="1"/>
    <col min="97" max="97" width="2.28515625" style="6" customWidth="1"/>
    <col min="98" max="98" width="6.140625" style="6" customWidth="1"/>
    <col min="99" max="99" width="2.28515625" style="6" customWidth="1"/>
    <col min="100" max="100" width="6.140625" style="6" customWidth="1"/>
    <col min="101" max="101" width="2.28515625" style="6" customWidth="1"/>
    <col min="102" max="102" width="6.140625" style="6" customWidth="1"/>
    <col min="103" max="103" width="2.28515625" style="6" customWidth="1"/>
    <col min="104" max="104" width="6.140625" style="6" customWidth="1"/>
    <col min="105" max="105" width="9.140625" style="6"/>
    <col min="106" max="106" width="13.7109375" style="6" customWidth="1"/>
    <col min="107" max="107" width="9.140625" style="6"/>
    <col min="108" max="108" width="11.5703125" style="6" customWidth="1"/>
    <col min="109" max="109" width="11.5703125" style="111" customWidth="1"/>
    <col min="110" max="112" width="9.140625" style="6"/>
    <col min="113" max="114" width="18.140625" style="6" customWidth="1"/>
    <col min="115" max="116" width="16.85546875" style="6" customWidth="1"/>
    <col min="117" max="117" width="14.5703125" style="107" customWidth="1"/>
    <col min="118" max="119" width="16.85546875" style="6" customWidth="1"/>
    <col min="120" max="121" width="10.28515625" style="6" bestFit="1" customWidth="1"/>
    <col min="122" max="122" width="10.28515625" style="6" customWidth="1"/>
    <col min="123" max="123" width="9.140625" style="6"/>
    <col min="124" max="124" width="14.85546875" style="6" bestFit="1" customWidth="1"/>
    <col min="125" max="16384" width="9.140625" style="6"/>
  </cols>
  <sheetData>
    <row r="1" spans="1:124" x14ac:dyDescent="0.2">
      <c r="A1" s="108" t="s">
        <v>553</v>
      </c>
      <c r="B1" s="6" t="s">
        <v>3033</v>
      </c>
      <c r="C1" s="6" t="s">
        <v>3034</v>
      </c>
      <c r="D1" s="6" t="s">
        <v>3035</v>
      </c>
      <c r="E1" s="107" t="s">
        <v>3036</v>
      </c>
      <c r="G1" s="109" t="s">
        <v>3548</v>
      </c>
      <c r="H1" s="109" t="s">
        <v>3547</v>
      </c>
      <c r="J1" s="6" t="s">
        <v>1683</v>
      </c>
      <c r="L1" s="6" t="s">
        <v>1684</v>
      </c>
      <c r="N1" s="6" t="s">
        <v>1685</v>
      </c>
      <c r="P1" s="6" t="s">
        <v>3032</v>
      </c>
      <c r="R1" s="6" t="s">
        <v>1686</v>
      </c>
      <c r="T1" s="6" t="s">
        <v>1687</v>
      </c>
      <c r="V1" s="6" t="s">
        <v>1688</v>
      </c>
      <c r="X1" s="6" t="s">
        <v>1689</v>
      </c>
      <c r="Z1" s="6" t="s">
        <v>1690</v>
      </c>
      <c r="AB1" s="6" t="s">
        <v>1691</v>
      </c>
      <c r="AD1" s="6" t="s">
        <v>1692</v>
      </c>
      <c r="AF1" s="6" t="s">
        <v>1693</v>
      </c>
      <c r="AH1" s="6" t="s">
        <v>1694</v>
      </c>
      <c r="AJ1" s="6" t="s">
        <v>1695</v>
      </c>
      <c r="AL1" s="6" t="s">
        <v>1696</v>
      </c>
      <c r="AN1" s="6" t="s">
        <v>1697</v>
      </c>
      <c r="AP1" s="6" t="s">
        <v>1698</v>
      </c>
      <c r="AR1" s="6" t="s">
        <v>1699</v>
      </c>
      <c r="AT1" s="6" t="s">
        <v>1700</v>
      </c>
      <c r="AV1" s="6" t="s">
        <v>1701</v>
      </c>
      <c r="AX1" s="6" t="s">
        <v>1702</v>
      </c>
      <c r="AZ1" s="6" t="s">
        <v>1703</v>
      </c>
      <c r="BB1" s="6" t="s">
        <v>1704</v>
      </c>
      <c r="BD1" s="6" t="s">
        <v>1705</v>
      </c>
      <c r="BF1" s="6" t="s">
        <v>1706</v>
      </c>
      <c r="BH1" s="6" t="s">
        <v>1707</v>
      </c>
      <c r="BJ1" s="6" t="s">
        <v>1708</v>
      </c>
      <c r="BL1" s="6" t="s">
        <v>1709</v>
      </c>
      <c r="BN1" s="6" t="s">
        <v>1710</v>
      </c>
      <c r="BP1" s="6" t="s">
        <v>1711</v>
      </c>
      <c r="BR1" s="6" t="s">
        <v>1712</v>
      </c>
      <c r="BT1" s="6" t="s">
        <v>1713</v>
      </c>
      <c r="BV1" s="6" t="s">
        <v>1714</v>
      </c>
      <c r="BX1" s="6" t="s">
        <v>1715</v>
      </c>
      <c r="BZ1" s="6" t="s">
        <v>1716</v>
      </c>
      <c r="CB1" s="6" t="s">
        <v>1717</v>
      </c>
      <c r="CD1" s="6" t="s">
        <v>1718</v>
      </c>
      <c r="CF1" s="6" t="s">
        <v>1719</v>
      </c>
      <c r="CH1" s="6" t="s">
        <v>1720</v>
      </c>
      <c r="CJ1" s="6" t="s">
        <v>1721</v>
      </c>
      <c r="CL1" s="6" t="s">
        <v>1722</v>
      </c>
      <c r="CN1" s="6" t="s">
        <v>1723</v>
      </c>
      <c r="CP1" s="6" t="s">
        <v>1724</v>
      </c>
      <c r="CR1" s="6" t="s">
        <v>1725</v>
      </c>
      <c r="CT1" s="6" t="s">
        <v>1726</v>
      </c>
      <c r="CV1" s="6" t="s">
        <v>1727</v>
      </c>
      <c r="CX1" s="6" t="s">
        <v>1728</v>
      </c>
      <c r="CZ1" s="6" t="s">
        <v>1729</v>
      </c>
      <c r="DD1" s="109" t="s">
        <v>544</v>
      </c>
      <c r="DE1" s="110" t="s">
        <v>543</v>
      </c>
      <c r="DF1" s="109" t="s">
        <v>545</v>
      </c>
      <c r="DG1" s="109" t="s">
        <v>548</v>
      </c>
      <c r="DH1" s="109" t="s">
        <v>549</v>
      </c>
      <c r="DI1" s="109" t="s">
        <v>546</v>
      </c>
      <c r="DJ1" s="109" t="s">
        <v>547</v>
      </c>
      <c r="DK1" s="109" t="s">
        <v>3434</v>
      </c>
      <c r="DL1" s="109" t="s">
        <v>3435</v>
      </c>
      <c r="DN1" s="109" t="s">
        <v>3586</v>
      </c>
      <c r="DO1" s="109" t="s">
        <v>3585</v>
      </c>
      <c r="DP1" s="109" t="s">
        <v>3577</v>
      </c>
      <c r="DQ1" s="109" t="s">
        <v>3578</v>
      </c>
      <c r="DR1" s="109" t="s">
        <v>3032</v>
      </c>
      <c r="DS1" s="109" t="s">
        <v>3579</v>
      </c>
      <c r="DT1" s="109" t="s">
        <v>3580</v>
      </c>
    </row>
    <row r="2" spans="1:124" x14ac:dyDescent="0.2">
      <c r="A2" s="6" t="s">
        <v>2075</v>
      </c>
      <c r="B2" s="66">
        <v>35774.274305555555</v>
      </c>
      <c r="C2" s="66">
        <v>35774.871527777781</v>
      </c>
      <c r="D2" s="6" t="s">
        <v>2122</v>
      </c>
      <c r="E2" s="6" t="s">
        <v>2123</v>
      </c>
      <c r="G2" s="66">
        <v>35774.274305555555</v>
      </c>
      <c r="H2" s="66">
        <v>35774.871527777781</v>
      </c>
      <c r="J2" s="6">
        <v>50</v>
      </c>
      <c r="P2" s="6">
        <v>204.35</v>
      </c>
      <c r="R2" s="6">
        <v>3970</v>
      </c>
      <c r="T2" s="6">
        <v>7300</v>
      </c>
      <c r="V2" s="6">
        <v>2.87</v>
      </c>
      <c r="X2" s="6">
        <v>19</v>
      </c>
      <c r="AH2" s="6">
        <v>220</v>
      </c>
      <c r="AJ2" s="6">
        <v>3700</v>
      </c>
      <c r="AP2" s="6">
        <v>8.02</v>
      </c>
      <c r="BD2" s="6">
        <v>40</v>
      </c>
      <c r="BF2" s="6">
        <v>57</v>
      </c>
      <c r="BJ2" s="6">
        <v>19</v>
      </c>
      <c r="BL2" s="6">
        <v>13</v>
      </c>
      <c r="BN2" s="6">
        <v>19</v>
      </c>
      <c r="BP2" s="6">
        <v>160</v>
      </c>
      <c r="BR2" s="6">
        <v>0.122</v>
      </c>
      <c r="BX2" s="6">
        <v>190</v>
      </c>
      <c r="CP2" s="6">
        <v>0.187</v>
      </c>
      <c r="DB2" s="6" t="s">
        <v>432</v>
      </c>
      <c r="DC2" s="6" t="s">
        <v>433</v>
      </c>
      <c r="DD2" s="78">
        <f>C2-B2</f>
        <v>0.59722222222626442</v>
      </c>
      <c r="DE2" s="111">
        <f>C2-B2</f>
        <v>0.59722222222626442</v>
      </c>
      <c r="DF2" s="78">
        <f>P2/(60*60*24)*1000/DD2</f>
        <v>3.9602713178026532</v>
      </c>
      <c r="DR2" s="6" t="s">
        <v>3588</v>
      </c>
      <c r="DS2" s="6" t="s">
        <v>3587</v>
      </c>
    </row>
    <row r="3" spans="1:124" x14ac:dyDescent="0.2">
      <c r="A3" s="6" t="s">
        <v>2075</v>
      </c>
      <c r="B3" s="66">
        <v>35799.253472222219</v>
      </c>
      <c r="C3" s="66">
        <v>35799.520833333336</v>
      </c>
      <c r="D3" s="6" t="s">
        <v>2125</v>
      </c>
      <c r="E3" s="6" t="s">
        <v>2126</v>
      </c>
      <c r="G3" s="66">
        <v>35799.253472222219</v>
      </c>
      <c r="H3" s="66">
        <v>35799.520833333336</v>
      </c>
      <c r="J3" s="6">
        <v>50</v>
      </c>
      <c r="P3" s="6">
        <v>129.24</v>
      </c>
      <c r="Q3" s="6" t="s">
        <v>1784</v>
      </c>
      <c r="R3" s="6">
        <v>300</v>
      </c>
      <c r="T3" s="6">
        <v>6600</v>
      </c>
      <c r="V3" s="6">
        <v>7.43</v>
      </c>
      <c r="X3" s="6">
        <v>100</v>
      </c>
      <c r="AH3" s="6">
        <v>960</v>
      </c>
      <c r="AJ3" s="6">
        <v>3600</v>
      </c>
      <c r="AP3" s="6">
        <v>7.99</v>
      </c>
      <c r="BD3" s="6">
        <v>93</v>
      </c>
      <c r="BF3" s="6">
        <v>51</v>
      </c>
      <c r="BJ3" s="6">
        <v>19</v>
      </c>
      <c r="BL3" s="6">
        <v>14</v>
      </c>
      <c r="BN3" s="6">
        <v>11</v>
      </c>
      <c r="BP3" s="6">
        <v>160</v>
      </c>
      <c r="BR3" s="6">
        <v>0.13700000000000001</v>
      </c>
      <c r="BX3" s="6">
        <v>190</v>
      </c>
      <c r="CP3" s="6">
        <v>0.129</v>
      </c>
      <c r="DB3" s="6" t="s">
        <v>432</v>
      </c>
      <c r="DC3" s="6" t="s">
        <v>434</v>
      </c>
      <c r="DD3" s="78">
        <f t="shared" ref="DD3:DD66" si="0">C3-B3</f>
        <v>0.26736111111677019</v>
      </c>
      <c r="DE3" s="111">
        <f t="shared" ref="DE3:DE66" si="1">C3-B3</f>
        <v>0.26736111111677019</v>
      </c>
      <c r="DF3" s="78">
        <f t="shared" ref="DF3:DF66" si="2">P3/(60*60*24)*1000/DD3</f>
        <v>5.5948051946867725</v>
      </c>
    </row>
    <row r="4" spans="1:124" x14ac:dyDescent="0.2">
      <c r="A4" s="6" t="s">
        <v>2075</v>
      </c>
      <c r="B4" s="66">
        <v>35803.350694444445</v>
      </c>
      <c r="C4" s="66">
        <v>35803.819444444445</v>
      </c>
      <c r="D4" s="6" t="s">
        <v>2127</v>
      </c>
      <c r="E4" s="6" t="s">
        <v>2128</v>
      </c>
      <c r="G4" s="66">
        <v>35803.350694444445</v>
      </c>
      <c r="H4" s="66">
        <v>35803.819444444445</v>
      </c>
      <c r="J4" s="6">
        <v>50</v>
      </c>
      <c r="P4" s="6">
        <v>78.959999999999994</v>
      </c>
      <c r="R4" s="6">
        <v>1550</v>
      </c>
      <c r="T4" s="6">
        <v>2000</v>
      </c>
      <c r="V4" s="6">
        <v>7.02</v>
      </c>
      <c r="X4" s="6">
        <v>24</v>
      </c>
      <c r="AH4" s="6">
        <v>140</v>
      </c>
      <c r="AJ4" s="6">
        <v>1000</v>
      </c>
      <c r="AP4" s="6">
        <v>7.9</v>
      </c>
      <c r="BD4" s="6">
        <v>14</v>
      </c>
      <c r="BF4" s="6">
        <v>100</v>
      </c>
      <c r="BJ4" s="6">
        <v>8</v>
      </c>
      <c r="BL4" s="6">
        <v>30</v>
      </c>
      <c r="BN4" s="6">
        <v>4.7</v>
      </c>
      <c r="BP4" s="6">
        <v>86</v>
      </c>
      <c r="BR4" s="6">
        <v>5.8999999999999997E-2</v>
      </c>
      <c r="BX4" s="6">
        <v>370</v>
      </c>
      <c r="CP4" s="6">
        <v>6.7000000000000004E-2</v>
      </c>
      <c r="DB4" s="6" t="s">
        <v>432</v>
      </c>
      <c r="DC4" s="6" t="s">
        <v>435</v>
      </c>
      <c r="DD4" s="78">
        <f t="shared" si="0"/>
        <v>0.46875</v>
      </c>
      <c r="DE4" s="111">
        <f t="shared" si="1"/>
        <v>0.46875</v>
      </c>
      <c r="DF4" s="78">
        <f t="shared" si="2"/>
        <v>1.9496296296296294</v>
      </c>
    </row>
    <row r="5" spans="1:124" x14ac:dyDescent="0.2">
      <c r="A5" s="6" t="s">
        <v>2075</v>
      </c>
      <c r="B5" s="66">
        <v>35857.256944444445</v>
      </c>
      <c r="C5" s="66">
        <v>35857.413194444445</v>
      </c>
      <c r="D5" s="6" t="s">
        <v>2133</v>
      </c>
      <c r="E5" s="6" t="s">
        <v>2134</v>
      </c>
      <c r="G5" s="66">
        <v>35857.256944444445</v>
      </c>
      <c r="H5" s="66">
        <v>35857.413194444445</v>
      </c>
      <c r="J5" s="6">
        <v>50</v>
      </c>
      <c r="P5" s="6">
        <v>29.41</v>
      </c>
      <c r="R5" s="6">
        <v>799</v>
      </c>
      <c r="T5" s="6">
        <v>1200</v>
      </c>
      <c r="V5" s="6">
        <v>4.74</v>
      </c>
      <c r="X5" s="6">
        <v>9.1</v>
      </c>
      <c r="AH5" s="6">
        <v>120</v>
      </c>
      <c r="AJ5" s="6">
        <v>700</v>
      </c>
      <c r="AP5" s="6">
        <v>7.88</v>
      </c>
      <c r="BD5" s="6">
        <v>7</v>
      </c>
      <c r="BF5" s="6">
        <v>97</v>
      </c>
      <c r="BJ5" s="6">
        <v>8</v>
      </c>
      <c r="BL5" s="6">
        <v>36</v>
      </c>
      <c r="BN5" s="6">
        <v>1.9</v>
      </c>
      <c r="BP5" s="6">
        <v>57</v>
      </c>
      <c r="BR5" s="6">
        <v>6.7000000000000004E-2</v>
      </c>
      <c r="BX5" s="6">
        <v>390</v>
      </c>
      <c r="CP5" s="6">
        <v>2.5999999999999999E-2</v>
      </c>
      <c r="DB5" s="6" t="s">
        <v>432</v>
      </c>
      <c r="DC5" s="6" t="s">
        <v>436</v>
      </c>
      <c r="DD5" s="78">
        <f t="shared" si="0"/>
        <v>0.15625</v>
      </c>
      <c r="DE5" s="111">
        <f t="shared" si="1"/>
        <v>0.15625</v>
      </c>
      <c r="DF5" s="78">
        <f t="shared" si="2"/>
        <v>2.1785185185185183</v>
      </c>
    </row>
    <row r="6" spans="1:124" x14ac:dyDescent="0.2">
      <c r="A6" s="6" t="s">
        <v>2075</v>
      </c>
      <c r="B6" s="66">
        <v>35996.826388888891</v>
      </c>
      <c r="C6" s="66">
        <v>35997.15625</v>
      </c>
      <c r="D6" s="6" t="s">
        <v>2142</v>
      </c>
      <c r="E6" s="6" t="s">
        <v>2143</v>
      </c>
      <c r="G6" s="66">
        <v>35996.826388888891</v>
      </c>
      <c r="H6" s="66">
        <v>35997.15625</v>
      </c>
      <c r="J6" s="6">
        <v>50</v>
      </c>
      <c r="P6" s="6">
        <v>819.7</v>
      </c>
      <c r="R6" s="6">
        <v>15.7</v>
      </c>
      <c r="T6" s="6">
        <v>60</v>
      </c>
      <c r="V6" s="6">
        <v>0.56399999999999995</v>
      </c>
      <c r="X6" s="6">
        <v>2.27</v>
      </c>
      <c r="AG6" s="6" t="s">
        <v>1784</v>
      </c>
      <c r="AH6" s="6">
        <v>18</v>
      </c>
      <c r="AI6" s="6" t="s">
        <v>1784</v>
      </c>
      <c r="AJ6" s="6">
        <v>18</v>
      </c>
      <c r="AP6" s="6">
        <v>7.9</v>
      </c>
      <c r="BD6" s="6">
        <v>290</v>
      </c>
      <c r="BF6" s="6">
        <v>56</v>
      </c>
      <c r="BH6" s="6">
        <v>1.3</v>
      </c>
      <c r="BJ6" s="6">
        <v>42</v>
      </c>
      <c r="BL6" s="6">
        <v>19</v>
      </c>
      <c r="BN6" s="6">
        <v>51</v>
      </c>
      <c r="BP6" s="6">
        <v>430</v>
      </c>
      <c r="BR6" s="6">
        <v>0.27300000000000002</v>
      </c>
      <c r="BX6" s="6">
        <v>220</v>
      </c>
      <c r="CP6" s="6">
        <v>0.82399999999999995</v>
      </c>
      <c r="DB6" s="6" t="s">
        <v>432</v>
      </c>
      <c r="DC6" s="6" t="s">
        <v>437</v>
      </c>
      <c r="DD6" s="78">
        <f t="shared" si="0"/>
        <v>0.32986111110949423</v>
      </c>
      <c r="DE6" s="111">
        <f t="shared" si="1"/>
        <v>0.32986111110949423</v>
      </c>
      <c r="DF6" s="78">
        <f t="shared" si="2"/>
        <v>28.76140350891291</v>
      </c>
    </row>
    <row r="7" spans="1:124" x14ac:dyDescent="0.2">
      <c r="A7" s="6" t="s">
        <v>2075</v>
      </c>
      <c r="B7" s="66">
        <v>36149.868055555555</v>
      </c>
      <c r="C7" s="66">
        <v>36149.958333333336</v>
      </c>
      <c r="D7" s="6" t="s">
        <v>2151</v>
      </c>
      <c r="E7" s="6" t="s">
        <v>2152</v>
      </c>
      <c r="G7" s="66">
        <v>36149.868055555555</v>
      </c>
      <c r="H7" s="66">
        <v>36149.958333333336</v>
      </c>
      <c r="J7" s="6">
        <v>50</v>
      </c>
      <c r="P7" s="6">
        <v>2.66</v>
      </c>
      <c r="Q7" s="6" t="s">
        <v>1784</v>
      </c>
      <c r="R7" s="6">
        <v>600</v>
      </c>
      <c r="T7" s="6">
        <v>300</v>
      </c>
      <c r="V7" s="6">
        <v>0.67800000000000005</v>
      </c>
      <c r="X7" s="6">
        <v>2.21</v>
      </c>
      <c r="AG7" s="6" t="s">
        <v>1784</v>
      </c>
      <c r="AH7" s="6">
        <v>18</v>
      </c>
      <c r="AJ7" s="6">
        <v>24</v>
      </c>
      <c r="AP7" s="6">
        <v>8.34</v>
      </c>
      <c r="BC7" s="6" t="s">
        <v>1784</v>
      </c>
      <c r="BD7" s="6">
        <v>5</v>
      </c>
      <c r="BF7" s="6">
        <v>120</v>
      </c>
      <c r="BH7" s="6">
        <v>0.27</v>
      </c>
      <c r="BJ7" s="6">
        <v>4</v>
      </c>
      <c r="BL7" s="6">
        <v>52</v>
      </c>
      <c r="BN7" s="6">
        <v>0.9</v>
      </c>
      <c r="BP7" s="6">
        <v>39</v>
      </c>
      <c r="BR7" s="6">
        <v>2.9000000000000001E-2</v>
      </c>
      <c r="BX7" s="6">
        <v>520</v>
      </c>
      <c r="DB7" s="6" t="s">
        <v>432</v>
      </c>
      <c r="DC7" s="6" t="s">
        <v>438</v>
      </c>
      <c r="DD7" s="78">
        <f t="shared" si="0"/>
        <v>9.0277777781011537E-2</v>
      </c>
      <c r="DE7" s="111">
        <f t="shared" si="1"/>
        <v>9.0277777781011537E-2</v>
      </c>
      <c r="DF7" s="78">
        <f t="shared" si="2"/>
        <v>0.34102564101342547</v>
      </c>
    </row>
    <row r="8" spans="1:124" x14ac:dyDescent="0.2">
      <c r="A8" s="6" t="s">
        <v>2075</v>
      </c>
      <c r="B8" s="66">
        <v>36158.251388888886</v>
      </c>
      <c r="C8" s="66">
        <v>36158.492361111108</v>
      </c>
      <c r="D8" s="6" t="s">
        <v>2154</v>
      </c>
      <c r="E8" s="6" t="s">
        <v>2155</v>
      </c>
      <c r="G8" s="66">
        <v>36158.251388888886</v>
      </c>
      <c r="H8" s="66">
        <v>36158.492361111108</v>
      </c>
      <c r="J8" s="6">
        <v>50</v>
      </c>
      <c r="P8" s="6">
        <v>5.58</v>
      </c>
      <c r="Q8" s="6" t="s">
        <v>1784</v>
      </c>
      <c r="R8" s="6">
        <v>60</v>
      </c>
      <c r="T8" s="6">
        <v>280</v>
      </c>
      <c r="V8" s="6">
        <v>0.72599999999999998</v>
      </c>
      <c r="X8" s="6">
        <v>1.78</v>
      </c>
      <c r="AG8" s="6" t="s">
        <v>1784</v>
      </c>
      <c r="AH8" s="6">
        <v>18</v>
      </c>
      <c r="AI8" s="6" t="s">
        <v>1784</v>
      </c>
      <c r="AJ8" s="6">
        <v>18</v>
      </c>
      <c r="AP8" s="6">
        <v>8.02</v>
      </c>
      <c r="BC8" s="6" t="s">
        <v>1784</v>
      </c>
      <c r="BD8" s="6">
        <v>5</v>
      </c>
      <c r="BF8" s="6">
        <v>150</v>
      </c>
      <c r="BH8" s="6">
        <v>0.14000000000000001</v>
      </c>
      <c r="BJ8" s="6">
        <v>1</v>
      </c>
      <c r="BL8" s="6">
        <v>62</v>
      </c>
      <c r="BM8" s="6" t="s">
        <v>1784</v>
      </c>
      <c r="BN8" s="6">
        <v>0.8</v>
      </c>
      <c r="BO8" s="6" t="s">
        <v>1784</v>
      </c>
      <c r="BP8" s="6">
        <v>19</v>
      </c>
      <c r="BR8" s="6">
        <v>0.10199999999999999</v>
      </c>
      <c r="BX8" s="6">
        <v>620</v>
      </c>
      <c r="DB8" s="6" t="s">
        <v>432</v>
      </c>
      <c r="DC8" s="6" t="s">
        <v>439</v>
      </c>
      <c r="DD8" s="78">
        <f t="shared" si="0"/>
        <v>0.24097222222189885</v>
      </c>
      <c r="DE8" s="111">
        <f t="shared" si="1"/>
        <v>0.24097222222189885</v>
      </c>
      <c r="DF8" s="78">
        <f t="shared" si="2"/>
        <v>0.26801152737788131</v>
      </c>
    </row>
    <row r="9" spans="1:124" x14ac:dyDescent="0.2">
      <c r="A9" s="6" t="s">
        <v>2075</v>
      </c>
      <c r="B9" s="66">
        <v>36171.284722222219</v>
      </c>
      <c r="C9" s="66">
        <v>36171.954861111109</v>
      </c>
      <c r="D9" s="6" t="s">
        <v>2156</v>
      </c>
      <c r="E9" s="6" t="s">
        <v>2157</v>
      </c>
      <c r="G9" s="66">
        <v>36171.284722222219</v>
      </c>
      <c r="H9" s="66">
        <v>36171.954861111109</v>
      </c>
      <c r="J9" s="6">
        <v>50</v>
      </c>
      <c r="P9" s="6">
        <v>9.86</v>
      </c>
      <c r="R9" s="6">
        <v>72</v>
      </c>
      <c r="T9" s="6">
        <v>240</v>
      </c>
      <c r="V9" s="6">
        <v>0.51200000000000001</v>
      </c>
      <c r="X9" s="6">
        <v>1.73</v>
      </c>
      <c r="AG9" s="6" t="s">
        <v>1784</v>
      </c>
      <c r="AH9" s="6">
        <v>18</v>
      </c>
      <c r="AJ9" s="6">
        <v>34</v>
      </c>
      <c r="AP9" s="6">
        <v>8.01</v>
      </c>
      <c r="BD9" s="6">
        <v>12</v>
      </c>
      <c r="BF9" s="6">
        <v>110</v>
      </c>
      <c r="BH9" s="6">
        <v>0.09</v>
      </c>
      <c r="BJ9" s="6">
        <v>3</v>
      </c>
      <c r="BL9" s="6">
        <v>41</v>
      </c>
      <c r="BN9" s="6">
        <v>1.2</v>
      </c>
      <c r="BP9" s="6">
        <v>25</v>
      </c>
      <c r="BR9" s="6">
        <v>5.8999999999999997E-2</v>
      </c>
      <c r="BX9" s="6">
        <v>440</v>
      </c>
      <c r="DB9" s="6" t="s">
        <v>432</v>
      </c>
      <c r="DC9" s="6" t="s">
        <v>440</v>
      </c>
      <c r="DD9" s="78">
        <f t="shared" si="0"/>
        <v>0.67013888889050577</v>
      </c>
      <c r="DE9" s="111">
        <f t="shared" si="1"/>
        <v>0.67013888889050577</v>
      </c>
      <c r="DF9" s="78">
        <f t="shared" si="2"/>
        <v>0.17029360967143711</v>
      </c>
    </row>
    <row r="10" spans="1:124" x14ac:dyDescent="0.2">
      <c r="A10" s="6" t="s">
        <v>2075</v>
      </c>
      <c r="B10" s="66">
        <v>36177.548611111109</v>
      </c>
      <c r="C10" s="66">
        <v>36177.899305555555</v>
      </c>
      <c r="D10" s="6" t="s">
        <v>2158</v>
      </c>
      <c r="E10" s="6" t="s">
        <v>2159</v>
      </c>
      <c r="G10" s="66">
        <v>36177.548611111109</v>
      </c>
      <c r="H10" s="66">
        <v>36177.899305555555</v>
      </c>
      <c r="J10" s="6">
        <v>50</v>
      </c>
      <c r="P10" s="6">
        <v>186.47</v>
      </c>
      <c r="Q10" s="6" t="s">
        <v>1934</v>
      </c>
      <c r="R10" s="6">
        <v>1047</v>
      </c>
      <c r="T10" s="6">
        <v>4400</v>
      </c>
      <c r="V10" s="6">
        <v>3.01</v>
      </c>
      <c r="X10" s="6">
        <v>38.200000000000003</v>
      </c>
      <c r="AH10" s="6">
        <v>130</v>
      </c>
      <c r="AJ10" s="6">
        <v>1400</v>
      </c>
      <c r="AP10" s="6">
        <v>7.3</v>
      </c>
      <c r="BD10" s="6">
        <v>134</v>
      </c>
      <c r="BF10" s="6">
        <v>54</v>
      </c>
      <c r="BH10" s="6">
        <v>5.6</v>
      </c>
      <c r="BJ10" s="6">
        <v>59</v>
      </c>
      <c r="BL10" s="6">
        <v>11</v>
      </c>
      <c r="BN10" s="6">
        <v>62</v>
      </c>
      <c r="BP10" s="6">
        <v>440</v>
      </c>
      <c r="BR10" s="6">
        <v>0.40899999999999997</v>
      </c>
      <c r="BX10" s="6">
        <v>180</v>
      </c>
      <c r="DB10" s="6" t="s">
        <v>432</v>
      </c>
      <c r="DC10" s="6" t="s">
        <v>441</v>
      </c>
      <c r="DD10" s="78">
        <f t="shared" si="0"/>
        <v>0.35069444444525288</v>
      </c>
      <c r="DE10" s="111">
        <f t="shared" si="1"/>
        <v>0.35069444444525288</v>
      </c>
      <c r="DF10" s="78">
        <f t="shared" si="2"/>
        <v>6.1541254125270681</v>
      </c>
    </row>
    <row r="11" spans="1:124" x14ac:dyDescent="0.2">
      <c r="A11" s="6" t="s">
        <v>2075</v>
      </c>
      <c r="B11" s="66">
        <v>36232.628472222219</v>
      </c>
      <c r="C11" s="66">
        <v>36232.850694444445</v>
      </c>
      <c r="D11" s="6" t="s">
        <v>2163</v>
      </c>
      <c r="E11" s="6" t="s">
        <v>2164</v>
      </c>
      <c r="G11" s="66">
        <v>36232.628472222219</v>
      </c>
      <c r="H11" s="66">
        <v>36232.850694444445</v>
      </c>
      <c r="J11" s="6">
        <v>50</v>
      </c>
      <c r="P11" s="6">
        <v>31.25</v>
      </c>
      <c r="R11" s="6">
        <v>1962</v>
      </c>
      <c r="T11" s="6">
        <v>2400</v>
      </c>
      <c r="V11" s="6">
        <v>10.6</v>
      </c>
      <c r="X11" s="6">
        <v>19.100000000000001</v>
      </c>
      <c r="AH11" s="6">
        <v>110</v>
      </c>
      <c r="AJ11" s="6">
        <v>780</v>
      </c>
      <c r="AP11" s="6">
        <v>7.97</v>
      </c>
      <c r="BD11" s="6">
        <v>9</v>
      </c>
      <c r="BR11" s="6">
        <v>7.0000000000000007E-2</v>
      </c>
      <c r="DB11" s="6" t="s">
        <v>432</v>
      </c>
      <c r="DC11" s="6" t="s">
        <v>442</v>
      </c>
      <c r="DD11" s="78">
        <f t="shared" si="0"/>
        <v>0.22222222222626442</v>
      </c>
      <c r="DE11" s="111">
        <f t="shared" si="1"/>
        <v>0.22222222222626442</v>
      </c>
      <c r="DF11" s="78">
        <f t="shared" si="2"/>
        <v>1.6276041666370604</v>
      </c>
    </row>
    <row r="12" spans="1:124" x14ac:dyDescent="0.2">
      <c r="A12" s="6" t="s">
        <v>2075</v>
      </c>
      <c r="B12" s="66">
        <v>36234.611111111109</v>
      </c>
      <c r="C12" s="66">
        <v>36235.864583333336</v>
      </c>
      <c r="D12" s="6" t="s">
        <v>2165</v>
      </c>
      <c r="E12" s="6" t="s">
        <v>2166</v>
      </c>
      <c r="G12" s="66">
        <v>36234.611111111109</v>
      </c>
      <c r="H12" s="66">
        <v>36235.864583333336</v>
      </c>
      <c r="J12" s="6">
        <v>50</v>
      </c>
      <c r="P12" s="6">
        <v>522.62</v>
      </c>
      <c r="Q12" s="6" t="s">
        <v>1784</v>
      </c>
      <c r="R12" s="6">
        <v>600</v>
      </c>
      <c r="T12" s="6">
        <v>870</v>
      </c>
      <c r="V12" s="6">
        <v>3.56</v>
      </c>
      <c r="X12" s="6">
        <v>8.8699999999999992</v>
      </c>
      <c r="AH12" s="6">
        <v>46</v>
      </c>
      <c r="AJ12" s="6">
        <v>350</v>
      </c>
      <c r="AP12" s="6">
        <v>7.87</v>
      </c>
      <c r="BD12" s="6">
        <v>11</v>
      </c>
      <c r="DB12" s="6" t="s">
        <v>432</v>
      </c>
      <c r="DC12" s="6" t="s">
        <v>443</v>
      </c>
      <c r="DD12" s="78">
        <f t="shared" si="0"/>
        <v>1.2534722222262644</v>
      </c>
      <c r="DE12" s="111">
        <f t="shared" si="1"/>
        <v>1.2534722222262644</v>
      </c>
      <c r="DF12" s="78">
        <f t="shared" si="2"/>
        <v>4.8256694367342075</v>
      </c>
    </row>
    <row r="13" spans="1:124" x14ac:dyDescent="0.2">
      <c r="A13" s="6" t="s">
        <v>2075</v>
      </c>
      <c r="B13" s="66">
        <v>36430.21875</v>
      </c>
      <c r="C13" s="66">
        <v>36430.420138888891</v>
      </c>
      <c r="D13" s="6" t="s">
        <v>2179</v>
      </c>
      <c r="E13" s="6" t="s">
        <v>2180</v>
      </c>
      <c r="G13" s="66">
        <v>36430.21875</v>
      </c>
      <c r="H13" s="66">
        <v>36430.420138888891</v>
      </c>
      <c r="J13" s="6">
        <v>50</v>
      </c>
      <c r="P13" s="6">
        <v>74.69</v>
      </c>
      <c r="R13" s="6">
        <v>15.9</v>
      </c>
      <c r="T13" s="6">
        <v>32</v>
      </c>
      <c r="V13" s="6">
        <v>0.504</v>
      </c>
      <c r="X13" s="6">
        <v>1.2</v>
      </c>
      <c r="AG13" s="6" t="s">
        <v>1784</v>
      </c>
      <c r="AH13" s="6">
        <v>18</v>
      </c>
      <c r="AI13" s="6" t="s">
        <v>1784</v>
      </c>
      <c r="AJ13" s="6">
        <v>18</v>
      </c>
      <c r="AP13" s="6">
        <v>7.88</v>
      </c>
      <c r="BD13" s="6">
        <v>12</v>
      </c>
      <c r="BF13" s="6">
        <v>36</v>
      </c>
      <c r="BH13" s="6">
        <v>0.54</v>
      </c>
      <c r="BJ13" s="6">
        <v>12</v>
      </c>
      <c r="BL13" s="6">
        <v>11</v>
      </c>
      <c r="BN13" s="6">
        <v>3.7</v>
      </c>
      <c r="BP13" s="6">
        <v>66</v>
      </c>
      <c r="BR13" s="6">
        <v>0.13600000000000001</v>
      </c>
      <c r="BX13" s="6">
        <v>140</v>
      </c>
      <c r="DB13" s="6" t="s">
        <v>432</v>
      </c>
      <c r="DC13" s="6" t="s">
        <v>444</v>
      </c>
      <c r="DD13" s="78">
        <f t="shared" si="0"/>
        <v>0.20138888889050577</v>
      </c>
      <c r="DE13" s="111">
        <f t="shared" si="1"/>
        <v>0.20138888889050577</v>
      </c>
      <c r="DF13" s="78">
        <f t="shared" si="2"/>
        <v>4.2925287355977204</v>
      </c>
    </row>
    <row r="14" spans="1:124" x14ac:dyDescent="0.2">
      <c r="A14" s="6" t="s">
        <v>2075</v>
      </c>
      <c r="B14" s="66">
        <v>36528.65625</v>
      </c>
      <c r="C14" s="66">
        <v>36529.465277777781</v>
      </c>
      <c r="D14" s="6" t="s">
        <v>2183</v>
      </c>
      <c r="E14" s="6" t="s">
        <v>2184</v>
      </c>
      <c r="G14" s="66">
        <v>36528.65625</v>
      </c>
      <c r="H14" s="66">
        <v>36529.465277777781</v>
      </c>
      <c r="J14" s="6">
        <v>50</v>
      </c>
      <c r="P14" s="6">
        <v>41.07</v>
      </c>
      <c r="R14" s="6">
        <v>3920</v>
      </c>
      <c r="T14" s="6">
        <v>4200</v>
      </c>
      <c r="V14" s="6">
        <v>1.034</v>
      </c>
      <c r="X14" s="6">
        <v>5.1100000000000003</v>
      </c>
      <c r="AH14" s="6">
        <v>77</v>
      </c>
      <c r="AJ14" s="6">
        <v>3000</v>
      </c>
      <c r="AP14" s="6">
        <v>7.85</v>
      </c>
      <c r="BD14" s="6">
        <v>14</v>
      </c>
      <c r="BF14" s="6">
        <v>170</v>
      </c>
      <c r="BH14" s="6">
        <v>1.1000000000000001</v>
      </c>
      <c r="BJ14" s="6">
        <v>8</v>
      </c>
      <c r="BL14" s="6">
        <v>77</v>
      </c>
      <c r="BN14" s="6">
        <v>4.4000000000000004</v>
      </c>
      <c r="BP14" s="6">
        <v>110</v>
      </c>
      <c r="BR14" s="6">
        <v>3.3000000000000002E-2</v>
      </c>
      <c r="BX14" s="6">
        <v>750</v>
      </c>
      <c r="DB14" s="6" t="s">
        <v>432</v>
      </c>
      <c r="DC14" s="6" t="s">
        <v>445</v>
      </c>
      <c r="DD14" s="78">
        <f t="shared" si="0"/>
        <v>0.80902777778101154</v>
      </c>
      <c r="DE14" s="111">
        <f t="shared" si="1"/>
        <v>0.80902777778101154</v>
      </c>
      <c r="DF14" s="78">
        <f t="shared" si="2"/>
        <v>0.58755364806632104</v>
      </c>
    </row>
    <row r="15" spans="1:124" x14ac:dyDescent="0.2">
      <c r="A15" s="6" t="s">
        <v>2075</v>
      </c>
      <c r="B15" s="66">
        <v>36544.666666666664</v>
      </c>
      <c r="C15" s="66">
        <v>36544.993055555555</v>
      </c>
      <c r="D15" s="6" t="s">
        <v>2188</v>
      </c>
      <c r="E15" s="6" t="s">
        <v>2189</v>
      </c>
      <c r="G15" s="66">
        <v>36544.666666666664</v>
      </c>
      <c r="H15" s="66">
        <v>36544.993055555555</v>
      </c>
      <c r="J15" s="6">
        <v>50</v>
      </c>
      <c r="P15" s="6">
        <v>10.41</v>
      </c>
      <c r="R15" s="6">
        <v>572</v>
      </c>
      <c r="T15" s="6">
        <v>880</v>
      </c>
      <c r="V15" s="6">
        <v>0.998</v>
      </c>
      <c r="X15" s="6">
        <v>2.89</v>
      </c>
      <c r="AG15" s="6" t="s">
        <v>1784</v>
      </c>
      <c r="AH15" s="6">
        <v>18</v>
      </c>
      <c r="AJ15" s="6">
        <v>480</v>
      </c>
      <c r="AP15" s="6">
        <v>7.86</v>
      </c>
      <c r="BD15" s="6">
        <v>8</v>
      </c>
      <c r="BF15" s="6">
        <v>190</v>
      </c>
      <c r="BJ15" s="6">
        <v>1</v>
      </c>
      <c r="BL15" s="6">
        <v>92</v>
      </c>
      <c r="BN15" s="6">
        <v>0.9</v>
      </c>
      <c r="BP15" s="6">
        <v>43</v>
      </c>
      <c r="BR15" s="6">
        <v>3.4000000000000002E-2</v>
      </c>
      <c r="BX15" s="6">
        <v>840</v>
      </c>
      <c r="DB15" s="6" t="s">
        <v>432</v>
      </c>
      <c r="DC15" s="6" t="s">
        <v>446</v>
      </c>
      <c r="DD15" s="78">
        <f t="shared" si="0"/>
        <v>0.32638888889050577</v>
      </c>
      <c r="DE15" s="111">
        <f t="shared" si="1"/>
        <v>0.32638888889050577</v>
      </c>
      <c r="DF15" s="78">
        <f t="shared" si="2"/>
        <v>0.36914893616838407</v>
      </c>
    </row>
    <row r="16" spans="1:124" x14ac:dyDescent="0.2">
      <c r="A16" s="6" t="s">
        <v>2075</v>
      </c>
      <c r="B16" s="66">
        <v>36569.267361111109</v>
      </c>
      <c r="C16" s="66">
        <v>36569.881944444445</v>
      </c>
      <c r="D16" s="6" t="s">
        <v>2191</v>
      </c>
      <c r="E16" s="6" t="s">
        <v>2192</v>
      </c>
      <c r="G16" s="66">
        <v>36569.267361111109</v>
      </c>
      <c r="H16" s="66">
        <v>36569.881944444445</v>
      </c>
      <c r="J16" s="6">
        <v>50</v>
      </c>
      <c r="P16" s="6">
        <v>45.98</v>
      </c>
      <c r="R16" s="6">
        <v>3990</v>
      </c>
      <c r="T16" s="6">
        <v>8800</v>
      </c>
      <c r="V16" s="6">
        <v>1.05</v>
      </c>
      <c r="X16" s="6">
        <v>9.92</v>
      </c>
      <c r="AH16" s="6">
        <v>590</v>
      </c>
      <c r="AJ16" s="6">
        <v>4200</v>
      </c>
      <c r="AP16" s="6">
        <v>7.8</v>
      </c>
      <c r="BD16" s="6">
        <v>21</v>
      </c>
      <c r="BF16" s="6">
        <v>180</v>
      </c>
      <c r="BJ16" s="6">
        <v>9</v>
      </c>
      <c r="BL16" s="6">
        <v>65</v>
      </c>
      <c r="BN16" s="6">
        <v>8.1</v>
      </c>
      <c r="BP16" s="6">
        <v>130</v>
      </c>
      <c r="BR16" s="6">
        <v>0.25</v>
      </c>
      <c r="BX16" s="6">
        <v>710</v>
      </c>
      <c r="DB16" s="6" t="s">
        <v>432</v>
      </c>
      <c r="DC16" s="6" t="s">
        <v>447</v>
      </c>
      <c r="DD16" s="78">
        <f t="shared" si="0"/>
        <v>0.61458333333575865</v>
      </c>
      <c r="DE16" s="111">
        <f t="shared" si="1"/>
        <v>0.61458333333575865</v>
      </c>
      <c r="DF16" s="78">
        <f t="shared" si="2"/>
        <v>0.86591337099469956</v>
      </c>
    </row>
    <row r="17" spans="1:110" x14ac:dyDescent="0.2">
      <c r="A17" s="6" t="s">
        <v>2075</v>
      </c>
      <c r="B17" s="66">
        <v>36578.475694444445</v>
      </c>
      <c r="C17" s="66">
        <v>36580.583333333336</v>
      </c>
      <c r="D17" s="6" t="s">
        <v>2193</v>
      </c>
      <c r="E17" s="6" t="s">
        <v>2194</v>
      </c>
      <c r="G17" s="66">
        <v>36578.475694444445</v>
      </c>
      <c r="H17" s="66">
        <v>36580.583333333336</v>
      </c>
      <c r="J17" s="6">
        <v>50</v>
      </c>
      <c r="P17" s="6">
        <v>2654</v>
      </c>
      <c r="R17" s="6">
        <v>578</v>
      </c>
      <c r="T17" s="6">
        <v>660</v>
      </c>
      <c r="V17" s="6">
        <v>0.35599999999999998</v>
      </c>
      <c r="X17" s="6">
        <v>3.43</v>
      </c>
      <c r="AH17" s="6">
        <v>39</v>
      </c>
      <c r="AJ17" s="6">
        <v>340</v>
      </c>
      <c r="AP17" s="6">
        <v>7.59</v>
      </c>
      <c r="BD17" s="6">
        <v>67</v>
      </c>
      <c r="BF17" s="6">
        <v>42</v>
      </c>
      <c r="BJ17" s="6">
        <v>21</v>
      </c>
      <c r="BL17" s="6">
        <v>12</v>
      </c>
      <c r="BN17" s="6">
        <v>12</v>
      </c>
      <c r="BP17" s="6">
        <v>140</v>
      </c>
      <c r="BR17" s="6">
        <v>0.22900000000000001</v>
      </c>
      <c r="BX17" s="6">
        <v>150</v>
      </c>
      <c r="DB17" s="6" t="s">
        <v>432</v>
      </c>
      <c r="DC17" s="6" t="s">
        <v>448</v>
      </c>
      <c r="DD17" s="78">
        <f t="shared" si="0"/>
        <v>2.1076388888905058</v>
      </c>
      <c r="DE17" s="111">
        <f t="shared" si="1"/>
        <v>2.1076388888905058</v>
      </c>
      <c r="DF17" s="78">
        <f t="shared" si="2"/>
        <v>14.574409665008039</v>
      </c>
    </row>
    <row r="18" spans="1:110" x14ac:dyDescent="0.2">
      <c r="A18" s="6" t="s">
        <v>2075</v>
      </c>
      <c r="B18" s="66">
        <v>36580.809027777781</v>
      </c>
      <c r="C18" s="66">
        <v>36583.583333333336</v>
      </c>
      <c r="D18" s="6" t="s">
        <v>2196</v>
      </c>
      <c r="E18" s="6" t="s">
        <v>2197</v>
      </c>
      <c r="G18" s="66">
        <v>36580.809027777781</v>
      </c>
      <c r="H18" s="66">
        <v>36583.583333333336</v>
      </c>
      <c r="J18" s="6">
        <v>50</v>
      </c>
      <c r="P18" s="6">
        <v>864.75</v>
      </c>
      <c r="R18" s="6">
        <v>257</v>
      </c>
      <c r="T18" s="6">
        <v>430</v>
      </c>
      <c r="V18" s="6">
        <v>0.871</v>
      </c>
      <c r="X18" s="6">
        <v>2.33</v>
      </c>
      <c r="AH18" s="6">
        <v>25</v>
      </c>
      <c r="AJ18" s="6">
        <v>170</v>
      </c>
      <c r="BD18" s="6">
        <v>5</v>
      </c>
      <c r="DB18" s="6" t="s">
        <v>432</v>
      </c>
      <c r="DC18" s="6" t="s">
        <v>449</v>
      </c>
      <c r="DD18" s="78">
        <f t="shared" si="0"/>
        <v>2.7743055555547471</v>
      </c>
      <c r="DE18" s="111">
        <f t="shared" si="1"/>
        <v>2.7743055555547471</v>
      </c>
      <c r="DF18" s="78">
        <f t="shared" si="2"/>
        <v>3.607634543180025</v>
      </c>
    </row>
    <row r="19" spans="1:110" x14ac:dyDescent="0.2">
      <c r="A19" s="6" t="s">
        <v>2075</v>
      </c>
      <c r="B19" s="66">
        <v>36623.524305555555</v>
      </c>
      <c r="C19" s="66">
        <v>36624.152777777781</v>
      </c>
      <c r="D19" s="6" t="s">
        <v>2201</v>
      </c>
      <c r="E19" s="6" t="s">
        <v>2202</v>
      </c>
      <c r="G19" s="66">
        <v>36623.524305555555</v>
      </c>
      <c r="H19" s="66">
        <v>36624.152777777781</v>
      </c>
      <c r="J19" s="6">
        <v>50</v>
      </c>
      <c r="P19" s="6">
        <v>462.76</v>
      </c>
      <c r="R19" s="6">
        <v>1610</v>
      </c>
      <c r="T19" s="6">
        <v>3100</v>
      </c>
      <c r="V19" s="6">
        <v>0.74</v>
      </c>
      <c r="X19" s="6">
        <v>3.21</v>
      </c>
      <c r="AH19" s="6">
        <v>220</v>
      </c>
      <c r="AJ19" s="6">
        <v>1300</v>
      </c>
      <c r="AP19" s="6">
        <v>7.85</v>
      </c>
      <c r="BD19" s="6">
        <v>30</v>
      </c>
      <c r="BF19" s="6">
        <v>43</v>
      </c>
      <c r="BJ19" s="6">
        <v>13</v>
      </c>
      <c r="BL19" s="6">
        <v>13</v>
      </c>
      <c r="BN19" s="6">
        <v>7.7</v>
      </c>
      <c r="BP19" s="6">
        <v>160</v>
      </c>
      <c r="BR19" s="6">
        <v>9.6000000000000002E-2</v>
      </c>
      <c r="BX19" s="6">
        <v>160</v>
      </c>
      <c r="DB19" s="6" t="s">
        <v>432</v>
      </c>
      <c r="DC19" s="6" t="s">
        <v>450</v>
      </c>
      <c r="DD19" s="78">
        <f t="shared" si="0"/>
        <v>0.62847222222626442</v>
      </c>
      <c r="DE19" s="111">
        <f t="shared" si="1"/>
        <v>0.62847222222626442</v>
      </c>
      <c r="DF19" s="78">
        <f t="shared" si="2"/>
        <v>8.5222836095216135</v>
      </c>
    </row>
    <row r="20" spans="1:110" x14ac:dyDescent="0.2">
      <c r="A20" s="6" t="s">
        <v>2075</v>
      </c>
      <c r="B20" s="66">
        <v>36791.520833333336</v>
      </c>
      <c r="C20" s="66">
        <v>36791.90625</v>
      </c>
      <c r="D20" s="6" t="s">
        <v>2207</v>
      </c>
      <c r="E20" s="6" t="s">
        <v>2208</v>
      </c>
      <c r="G20" s="66">
        <v>36791.520833333336</v>
      </c>
      <c r="H20" s="66">
        <v>36791.90625</v>
      </c>
      <c r="J20" s="6">
        <v>50</v>
      </c>
      <c r="P20" s="6">
        <v>1068.04</v>
      </c>
      <c r="T20" s="6">
        <v>17</v>
      </c>
      <c r="V20" s="6">
        <v>0.156</v>
      </c>
      <c r="X20" s="6">
        <v>0.89</v>
      </c>
      <c r="AG20" s="6" t="s">
        <v>1784</v>
      </c>
      <c r="AH20" s="6">
        <v>18</v>
      </c>
      <c r="AI20" s="6" t="s">
        <v>1784</v>
      </c>
      <c r="AJ20" s="6">
        <v>18</v>
      </c>
      <c r="AP20" s="6">
        <v>7.71</v>
      </c>
      <c r="BD20" s="6">
        <v>50</v>
      </c>
      <c r="BF20" s="6">
        <v>34</v>
      </c>
      <c r="BJ20" s="6">
        <v>9</v>
      </c>
      <c r="BL20" s="6">
        <v>10</v>
      </c>
      <c r="BN20" s="6">
        <v>3.4</v>
      </c>
      <c r="BP20" s="6">
        <v>49</v>
      </c>
      <c r="BR20" s="6">
        <v>0.127</v>
      </c>
      <c r="BX20" s="6">
        <v>130</v>
      </c>
      <c r="DB20" s="6" t="s">
        <v>432</v>
      </c>
      <c r="DC20" s="6" t="s">
        <v>451</v>
      </c>
      <c r="DD20" s="78">
        <f t="shared" si="0"/>
        <v>0.38541666666424135</v>
      </c>
      <c r="DE20" s="111">
        <f t="shared" si="1"/>
        <v>0.38541666666424135</v>
      </c>
      <c r="DF20" s="78">
        <f t="shared" si="2"/>
        <v>32.073273273475102</v>
      </c>
    </row>
    <row r="21" spans="1:110" x14ac:dyDescent="0.2">
      <c r="A21" s="6" t="s">
        <v>2075</v>
      </c>
      <c r="B21" s="66">
        <v>36871.305555555555</v>
      </c>
      <c r="C21" s="66">
        <v>36871.899305555555</v>
      </c>
      <c r="D21" s="6" t="s">
        <v>2210</v>
      </c>
      <c r="E21" s="6" t="s">
        <v>2211</v>
      </c>
      <c r="G21" s="66">
        <v>36871.305555555555</v>
      </c>
      <c r="H21" s="66">
        <v>36871.899305555555</v>
      </c>
      <c r="J21" s="6">
        <v>50</v>
      </c>
      <c r="P21" s="6">
        <v>20.92</v>
      </c>
      <c r="R21" s="6">
        <v>777</v>
      </c>
      <c r="T21" s="6">
        <v>1920</v>
      </c>
      <c r="V21" s="6">
        <v>0.63800000000000001</v>
      </c>
      <c r="X21" s="6">
        <v>3</v>
      </c>
      <c r="Z21" s="6">
        <v>8.3000000000000007</v>
      </c>
      <c r="AD21" s="6">
        <v>306</v>
      </c>
      <c r="AH21" s="6">
        <v>59</v>
      </c>
      <c r="AJ21" s="6">
        <v>1000</v>
      </c>
      <c r="AP21" s="6">
        <v>8.0399999999999991</v>
      </c>
      <c r="DB21" s="6" t="s">
        <v>432</v>
      </c>
      <c r="DC21" s="6" t="s">
        <v>452</v>
      </c>
      <c r="DD21" s="78">
        <f t="shared" si="0"/>
        <v>0.59375</v>
      </c>
      <c r="DE21" s="111">
        <f t="shared" si="1"/>
        <v>0.59375</v>
      </c>
      <c r="DF21" s="78">
        <f t="shared" si="2"/>
        <v>0.40779727095516577</v>
      </c>
    </row>
    <row r="22" spans="1:110" x14ac:dyDescent="0.2">
      <c r="A22" s="6" t="s">
        <v>2075</v>
      </c>
      <c r="B22" s="66">
        <v>36876.263888888891</v>
      </c>
      <c r="C22" s="66">
        <v>36876.454861111109</v>
      </c>
      <c r="D22" s="6" t="s">
        <v>2212</v>
      </c>
      <c r="E22" s="6" t="s">
        <v>2213</v>
      </c>
      <c r="G22" s="66">
        <v>36876.263888888891</v>
      </c>
      <c r="H22" s="66">
        <v>36876.454861111109</v>
      </c>
      <c r="J22" s="6">
        <v>50</v>
      </c>
      <c r="P22" s="6">
        <v>16.66</v>
      </c>
      <c r="T22" s="6">
        <v>9980</v>
      </c>
      <c r="V22" s="6">
        <v>4.1500000000000004</v>
      </c>
      <c r="X22" s="6">
        <v>13.9</v>
      </c>
      <c r="Z22" s="6">
        <v>910</v>
      </c>
      <c r="AD22" s="6">
        <v>5580</v>
      </c>
      <c r="AH22" s="6">
        <v>300</v>
      </c>
      <c r="AJ22" s="6">
        <v>6600</v>
      </c>
      <c r="AP22" s="6">
        <v>7.9</v>
      </c>
      <c r="DB22" s="6" t="s">
        <v>432</v>
      </c>
      <c r="DC22" s="6" t="s">
        <v>453</v>
      </c>
      <c r="DD22" s="78">
        <f t="shared" si="0"/>
        <v>0.19097222221898846</v>
      </c>
      <c r="DE22" s="111">
        <f t="shared" si="1"/>
        <v>0.19097222221898846</v>
      </c>
      <c r="DF22" s="78">
        <f t="shared" si="2"/>
        <v>1.009696969714067</v>
      </c>
    </row>
    <row r="23" spans="1:110" x14ac:dyDescent="0.2">
      <c r="A23" s="6" t="s">
        <v>2075</v>
      </c>
      <c r="B23" s="66">
        <v>36905.277777777781</v>
      </c>
      <c r="C23" s="66">
        <v>36905.690972222219</v>
      </c>
      <c r="D23" s="6" t="s">
        <v>2216</v>
      </c>
      <c r="E23" s="6" t="s">
        <v>2217</v>
      </c>
      <c r="G23" s="66">
        <v>36905.277777777781</v>
      </c>
      <c r="H23" s="66">
        <v>36905.690972222219</v>
      </c>
      <c r="J23" s="6">
        <v>50</v>
      </c>
      <c r="P23" s="6">
        <v>121.49</v>
      </c>
      <c r="Q23" s="6" t="s">
        <v>1934</v>
      </c>
      <c r="R23" s="6">
        <v>1081.5</v>
      </c>
      <c r="T23" s="6">
        <v>3064</v>
      </c>
      <c r="V23" s="6">
        <v>0.54</v>
      </c>
      <c r="X23" s="6">
        <v>4.45</v>
      </c>
      <c r="Z23" s="6">
        <v>82</v>
      </c>
      <c r="AD23" s="6">
        <v>701</v>
      </c>
      <c r="AF23" s="6">
        <v>2730</v>
      </c>
      <c r="AH23" s="6">
        <v>190</v>
      </c>
      <c r="AJ23" s="6">
        <v>1600</v>
      </c>
      <c r="AP23" s="6">
        <v>7.67</v>
      </c>
      <c r="AR23" s="6">
        <v>269</v>
      </c>
      <c r="BD23" s="6">
        <v>55</v>
      </c>
      <c r="BF23" s="6">
        <v>67</v>
      </c>
      <c r="BJ23" s="6">
        <v>27</v>
      </c>
      <c r="BL23" s="6">
        <v>18</v>
      </c>
      <c r="BN23" s="6">
        <v>27</v>
      </c>
      <c r="BP23" s="6">
        <v>220</v>
      </c>
      <c r="BX23" s="6">
        <v>240</v>
      </c>
      <c r="DB23" s="6" t="s">
        <v>432</v>
      </c>
      <c r="DC23" s="6" t="s">
        <v>454</v>
      </c>
      <c r="DD23" s="78">
        <f t="shared" si="0"/>
        <v>0.41319444443797693</v>
      </c>
      <c r="DE23" s="111">
        <f t="shared" si="1"/>
        <v>0.41319444443797693</v>
      </c>
      <c r="DF23" s="78">
        <f t="shared" si="2"/>
        <v>3.4030812325462638</v>
      </c>
    </row>
    <row r="24" spans="1:110" x14ac:dyDescent="0.2">
      <c r="A24" s="6" t="s">
        <v>2075</v>
      </c>
      <c r="B24" s="66">
        <v>36920.274305555555</v>
      </c>
      <c r="C24" s="66">
        <v>36920.572916666664</v>
      </c>
      <c r="D24" s="6" t="s">
        <v>2220</v>
      </c>
      <c r="E24" s="6" t="s">
        <v>2221</v>
      </c>
      <c r="G24" s="66">
        <v>36920.274305555555</v>
      </c>
      <c r="H24" s="66">
        <v>36920.572916666664</v>
      </c>
      <c r="J24" s="6">
        <v>50</v>
      </c>
      <c r="P24" s="6">
        <v>27.86</v>
      </c>
      <c r="Q24" s="6" t="s">
        <v>1934</v>
      </c>
      <c r="R24" s="6">
        <v>1050</v>
      </c>
      <c r="T24" s="6">
        <v>10000</v>
      </c>
      <c r="V24" s="6">
        <v>1.31</v>
      </c>
      <c r="X24" s="6">
        <v>22.6</v>
      </c>
      <c r="Z24" s="6">
        <v>560</v>
      </c>
      <c r="AD24" s="6">
        <v>1120</v>
      </c>
      <c r="AF24" s="6">
        <v>7580</v>
      </c>
      <c r="AH24" s="6">
        <v>280</v>
      </c>
      <c r="AJ24" s="6">
        <v>4400</v>
      </c>
      <c r="AP24" s="6">
        <v>7.78</v>
      </c>
      <c r="AR24" s="6">
        <v>1030</v>
      </c>
      <c r="BD24" s="6">
        <v>45</v>
      </c>
      <c r="DB24" s="6" t="s">
        <v>432</v>
      </c>
      <c r="DC24" s="6" t="s">
        <v>455</v>
      </c>
      <c r="DD24" s="78">
        <f t="shared" si="0"/>
        <v>0.29861111110949423</v>
      </c>
      <c r="DE24" s="111">
        <f t="shared" si="1"/>
        <v>0.29861111110949423</v>
      </c>
      <c r="DF24" s="78">
        <f t="shared" si="2"/>
        <v>1.0798449612461569</v>
      </c>
    </row>
    <row r="25" spans="1:110" x14ac:dyDescent="0.2">
      <c r="A25" s="6" t="s">
        <v>2075</v>
      </c>
      <c r="B25" s="66">
        <v>36946.260416666664</v>
      </c>
      <c r="C25" s="66">
        <v>36946.527777777781</v>
      </c>
      <c r="D25" s="6" t="s">
        <v>2222</v>
      </c>
      <c r="E25" s="6" t="s">
        <v>2223</v>
      </c>
      <c r="G25" s="66">
        <v>36946.260416666664</v>
      </c>
      <c r="H25" s="66">
        <v>36946.527777777781</v>
      </c>
      <c r="J25" s="6">
        <v>50</v>
      </c>
      <c r="P25" s="6">
        <v>158.16999999999999</v>
      </c>
      <c r="Q25" s="6" t="s">
        <v>1934</v>
      </c>
      <c r="R25" s="6">
        <v>208</v>
      </c>
      <c r="T25" s="6">
        <v>5000</v>
      </c>
      <c r="V25" s="6">
        <v>0.52300000000000002</v>
      </c>
      <c r="X25" s="6">
        <v>5.67</v>
      </c>
      <c r="Z25" s="6">
        <v>630</v>
      </c>
      <c r="AD25" s="6">
        <v>918</v>
      </c>
      <c r="AF25" s="6">
        <v>5120</v>
      </c>
      <c r="AH25" s="6">
        <v>190</v>
      </c>
      <c r="AJ25" s="6">
        <v>2100</v>
      </c>
      <c r="AP25" s="6">
        <v>7.78</v>
      </c>
      <c r="AR25" s="6">
        <v>655</v>
      </c>
      <c r="DB25" s="6" t="s">
        <v>432</v>
      </c>
      <c r="DC25" s="6" t="s">
        <v>456</v>
      </c>
      <c r="DD25" s="78">
        <f t="shared" si="0"/>
        <v>0.26736111111677019</v>
      </c>
      <c r="DE25" s="111">
        <f t="shared" si="1"/>
        <v>0.26736111111677019</v>
      </c>
      <c r="DF25" s="78">
        <f t="shared" si="2"/>
        <v>6.8471861470412163</v>
      </c>
    </row>
    <row r="26" spans="1:110" x14ac:dyDescent="0.2">
      <c r="A26" s="6" t="s">
        <v>2075</v>
      </c>
      <c r="B26" s="66">
        <v>36970.409722222219</v>
      </c>
      <c r="C26" s="66">
        <v>36975.104166666664</v>
      </c>
      <c r="D26" s="6" t="s">
        <v>2224</v>
      </c>
      <c r="E26" s="6" t="s">
        <v>2225</v>
      </c>
      <c r="G26" s="66">
        <v>36970.409722222219</v>
      </c>
      <c r="H26" s="66">
        <v>36975.104166666664</v>
      </c>
      <c r="J26" s="6">
        <v>50</v>
      </c>
      <c r="P26" s="6">
        <v>446.6</v>
      </c>
      <c r="R26" s="6">
        <v>229.8</v>
      </c>
      <c r="T26" s="6">
        <v>380</v>
      </c>
      <c r="V26" s="6">
        <v>1.1599999999999999</v>
      </c>
      <c r="X26" s="6">
        <v>2.7</v>
      </c>
      <c r="Z26" s="6">
        <v>27</v>
      </c>
      <c r="AD26" s="6">
        <v>128</v>
      </c>
      <c r="AF26" s="6">
        <v>1230</v>
      </c>
      <c r="AG26" s="6" t="s">
        <v>1784</v>
      </c>
      <c r="AH26" s="6">
        <v>18</v>
      </c>
      <c r="AJ26" s="6">
        <v>46</v>
      </c>
      <c r="AP26" s="6">
        <v>8.31</v>
      </c>
      <c r="AR26" s="6">
        <v>365</v>
      </c>
      <c r="BD26" s="6">
        <v>8</v>
      </c>
      <c r="DB26" s="6" t="s">
        <v>432</v>
      </c>
      <c r="DC26" s="6" t="s">
        <v>457</v>
      </c>
      <c r="DD26" s="78">
        <f t="shared" si="0"/>
        <v>4.6944444444452529</v>
      </c>
      <c r="DE26" s="111">
        <f t="shared" si="1"/>
        <v>4.6944444444452529</v>
      </c>
      <c r="DF26" s="78">
        <f t="shared" si="2"/>
        <v>1.1010848126230846</v>
      </c>
    </row>
    <row r="27" spans="1:110" x14ac:dyDescent="0.2">
      <c r="A27" s="6" t="s">
        <v>2075</v>
      </c>
      <c r="B27" s="66">
        <v>37188.032638888886</v>
      </c>
      <c r="C27" s="66">
        <v>37188.097222222219</v>
      </c>
      <c r="D27" s="6" t="s">
        <v>2240</v>
      </c>
      <c r="E27" s="6" t="s">
        <v>2241</v>
      </c>
      <c r="G27" s="66">
        <v>37188.032638888886</v>
      </c>
      <c r="H27" s="66">
        <v>37188.097222222219</v>
      </c>
      <c r="J27" s="6">
        <v>50</v>
      </c>
      <c r="P27" s="6">
        <v>245.49</v>
      </c>
      <c r="R27" s="6">
        <v>8.6</v>
      </c>
      <c r="T27" s="6">
        <v>46</v>
      </c>
      <c r="V27" s="6">
        <v>0.34899999999999998</v>
      </c>
      <c r="X27" s="6">
        <v>1.51</v>
      </c>
      <c r="AD27" s="6">
        <v>9.6</v>
      </c>
      <c r="AF27" s="6">
        <v>250</v>
      </c>
      <c r="AG27" s="6" t="s">
        <v>1784</v>
      </c>
      <c r="AH27" s="6">
        <v>18</v>
      </c>
      <c r="AI27" s="6" t="s">
        <v>1784</v>
      </c>
      <c r="AJ27" s="6">
        <v>18</v>
      </c>
      <c r="AP27" s="6">
        <v>7.85</v>
      </c>
      <c r="AR27" s="6">
        <v>94</v>
      </c>
      <c r="DB27" s="6" t="s">
        <v>432</v>
      </c>
      <c r="DC27" s="6" t="s">
        <v>458</v>
      </c>
      <c r="DD27" s="78">
        <f t="shared" si="0"/>
        <v>6.4583333332848269E-2</v>
      </c>
      <c r="DE27" s="111">
        <f t="shared" si="1"/>
        <v>6.4583333332848269E-2</v>
      </c>
      <c r="DF27" s="78">
        <f t="shared" si="2"/>
        <v>43.994623656244407</v>
      </c>
    </row>
    <row r="28" spans="1:110" x14ac:dyDescent="0.2">
      <c r="A28" s="6" t="s">
        <v>2075</v>
      </c>
      <c r="B28" s="66">
        <v>37270.361111111109</v>
      </c>
      <c r="C28" s="66">
        <v>37270.604166666664</v>
      </c>
      <c r="D28" s="6" t="s">
        <v>2250</v>
      </c>
      <c r="E28" s="6" t="s">
        <v>2251</v>
      </c>
      <c r="G28" s="66">
        <v>37270.361111111109</v>
      </c>
      <c r="H28" s="66">
        <v>37270.604166666664</v>
      </c>
      <c r="J28" s="6">
        <v>50</v>
      </c>
      <c r="P28" s="6">
        <v>29.48</v>
      </c>
      <c r="R28" s="6">
        <v>137</v>
      </c>
      <c r="T28" s="6">
        <v>263</v>
      </c>
      <c r="V28" s="6">
        <v>0.23200000000000001</v>
      </c>
      <c r="X28" s="6">
        <v>1.34</v>
      </c>
      <c r="Z28" s="6">
        <v>7</v>
      </c>
      <c r="AD28" s="6">
        <v>168</v>
      </c>
      <c r="AF28" s="6">
        <v>1460</v>
      </c>
      <c r="AG28" s="6" t="s">
        <v>1784</v>
      </c>
      <c r="AH28" s="6">
        <v>18</v>
      </c>
      <c r="AJ28" s="6">
        <v>73</v>
      </c>
      <c r="AP28" s="6">
        <v>8.2200000000000006</v>
      </c>
      <c r="AR28" s="6">
        <v>312</v>
      </c>
      <c r="DB28" s="6" t="s">
        <v>432</v>
      </c>
      <c r="DC28" s="6" t="s">
        <v>459</v>
      </c>
      <c r="DD28" s="78">
        <f t="shared" si="0"/>
        <v>0.24305555555474712</v>
      </c>
      <c r="DE28" s="111">
        <f t="shared" si="1"/>
        <v>0.24305555555474712</v>
      </c>
      <c r="DF28" s="78">
        <f t="shared" si="2"/>
        <v>1.403809523814193</v>
      </c>
    </row>
    <row r="29" spans="1:110" x14ac:dyDescent="0.2">
      <c r="A29" s="6" t="s">
        <v>2075</v>
      </c>
      <c r="B29" s="66">
        <v>37272.583333333336</v>
      </c>
      <c r="C29" s="66">
        <v>37273.194444444445</v>
      </c>
      <c r="D29" s="6" t="s">
        <v>2252</v>
      </c>
      <c r="E29" s="6" t="s">
        <v>2253</v>
      </c>
      <c r="G29" s="66">
        <v>37272.583333333336</v>
      </c>
      <c r="H29" s="66">
        <v>37273.194444444445</v>
      </c>
      <c r="J29" s="6">
        <v>50</v>
      </c>
      <c r="P29" s="6">
        <v>61.3</v>
      </c>
      <c r="Q29" s="6" t="s">
        <v>1784</v>
      </c>
      <c r="R29" s="6">
        <v>120</v>
      </c>
      <c r="T29" s="6">
        <v>175</v>
      </c>
      <c r="V29" s="6">
        <v>0.313</v>
      </c>
      <c r="X29" s="6">
        <v>0.8</v>
      </c>
      <c r="Z29" s="6">
        <v>19</v>
      </c>
      <c r="AD29" s="6">
        <v>1240</v>
      </c>
      <c r="AF29" s="6">
        <v>4640</v>
      </c>
      <c r="AH29" s="6">
        <v>22</v>
      </c>
      <c r="AJ29" s="6">
        <v>30</v>
      </c>
      <c r="AP29" s="6">
        <v>8.16</v>
      </c>
      <c r="AR29" s="6">
        <v>325</v>
      </c>
      <c r="DB29" s="6" t="s">
        <v>432</v>
      </c>
      <c r="DC29" s="6" t="s">
        <v>460</v>
      </c>
      <c r="DD29" s="78">
        <f t="shared" si="0"/>
        <v>0.61111111110949423</v>
      </c>
      <c r="DE29" s="111">
        <f t="shared" si="1"/>
        <v>0.61111111110949423</v>
      </c>
      <c r="DF29" s="78">
        <f t="shared" si="2"/>
        <v>1.1609848484879202</v>
      </c>
    </row>
    <row r="30" spans="1:110" x14ac:dyDescent="0.2">
      <c r="A30" s="6" t="s">
        <v>2075</v>
      </c>
      <c r="B30" s="66">
        <v>37287.229166666664</v>
      </c>
      <c r="C30" s="66">
        <v>37288.534722222219</v>
      </c>
      <c r="D30" s="6" t="s">
        <v>2258</v>
      </c>
      <c r="E30" s="6" t="s">
        <v>2259</v>
      </c>
      <c r="G30" s="66">
        <v>37287.229166666664</v>
      </c>
      <c r="H30" s="66">
        <v>37288.534722222219</v>
      </c>
      <c r="J30" s="6">
        <v>50</v>
      </c>
      <c r="P30" s="6">
        <v>323</v>
      </c>
      <c r="R30" s="6">
        <v>1690</v>
      </c>
      <c r="T30" s="6">
        <v>3270</v>
      </c>
      <c r="V30" s="6">
        <v>0.64500000000000002</v>
      </c>
      <c r="X30" s="6">
        <v>3.06</v>
      </c>
      <c r="Z30" s="6">
        <v>126</v>
      </c>
      <c r="AD30" s="6">
        <v>1160</v>
      </c>
      <c r="AF30" s="6">
        <v>4450</v>
      </c>
      <c r="AH30" s="6">
        <v>110</v>
      </c>
      <c r="AJ30" s="6">
        <v>1400</v>
      </c>
      <c r="AP30" s="6">
        <v>7.62</v>
      </c>
      <c r="AR30" s="6">
        <v>327</v>
      </c>
      <c r="DB30" s="6" t="s">
        <v>432</v>
      </c>
      <c r="DC30" s="6" t="s">
        <v>461</v>
      </c>
      <c r="DD30" s="78">
        <f t="shared" si="0"/>
        <v>1.3055555555547471</v>
      </c>
      <c r="DE30" s="111">
        <f t="shared" si="1"/>
        <v>1.3055555555547471</v>
      </c>
      <c r="DF30" s="78">
        <f t="shared" si="2"/>
        <v>2.863475177306738</v>
      </c>
    </row>
    <row r="31" spans="1:110" x14ac:dyDescent="0.2">
      <c r="A31" s="6" t="s">
        <v>2075</v>
      </c>
      <c r="B31" s="66">
        <v>37308.222222222219</v>
      </c>
      <c r="C31" s="66">
        <v>37308.534722222219</v>
      </c>
      <c r="D31" s="6" t="s">
        <v>2270</v>
      </c>
      <c r="E31" s="6" t="s">
        <v>2271</v>
      </c>
      <c r="G31" s="66">
        <v>37308.222222222219</v>
      </c>
      <c r="H31" s="66">
        <v>37308.534722222219</v>
      </c>
      <c r="J31" s="6">
        <v>50</v>
      </c>
      <c r="P31" s="6">
        <v>93.85</v>
      </c>
      <c r="R31" s="6">
        <v>202</v>
      </c>
      <c r="T31" s="6">
        <v>313</v>
      </c>
      <c r="V31" s="6">
        <v>1.02</v>
      </c>
      <c r="X31" s="6">
        <v>2.06</v>
      </c>
      <c r="Z31" s="6">
        <v>47</v>
      </c>
      <c r="AD31" s="6">
        <v>328</v>
      </c>
      <c r="AF31" s="6">
        <v>1780</v>
      </c>
      <c r="AG31" s="6" t="s">
        <v>1784</v>
      </c>
      <c r="AH31" s="6">
        <v>18</v>
      </c>
      <c r="AJ31" s="6">
        <v>180</v>
      </c>
      <c r="AP31" s="6">
        <v>8.02</v>
      </c>
      <c r="AR31" s="6">
        <v>298</v>
      </c>
      <c r="DB31" s="6" t="s">
        <v>432</v>
      </c>
      <c r="DC31" s="6" t="s">
        <v>462</v>
      </c>
      <c r="DD31" s="78">
        <f t="shared" si="0"/>
        <v>0.3125</v>
      </c>
      <c r="DE31" s="111">
        <f t="shared" si="1"/>
        <v>0.3125</v>
      </c>
      <c r="DF31" s="78">
        <f t="shared" si="2"/>
        <v>3.4759259259259259</v>
      </c>
    </row>
    <row r="32" spans="1:110" x14ac:dyDescent="0.2">
      <c r="A32" s="6" t="s">
        <v>2075</v>
      </c>
      <c r="B32" s="66">
        <v>37316.90625</v>
      </c>
      <c r="C32" s="66">
        <v>37317.975694444445</v>
      </c>
      <c r="D32" s="6" t="s">
        <v>2274</v>
      </c>
      <c r="E32" s="6" t="s">
        <v>2275</v>
      </c>
      <c r="G32" s="66">
        <v>37316.90625</v>
      </c>
      <c r="H32" s="66">
        <v>37317.975694444445</v>
      </c>
      <c r="J32" s="6">
        <v>50</v>
      </c>
      <c r="P32" s="6">
        <v>161.30000000000001</v>
      </c>
      <c r="R32" s="6">
        <v>1770</v>
      </c>
      <c r="T32" s="6">
        <v>3430</v>
      </c>
      <c r="V32" s="6">
        <v>0.99</v>
      </c>
      <c r="X32" s="6">
        <v>3.69</v>
      </c>
      <c r="Z32" s="6">
        <v>52</v>
      </c>
      <c r="AD32" s="6">
        <v>1210</v>
      </c>
      <c r="AF32" s="6">
        <v>4480</v>
      </c>
      <c r="AH32" s="6">
        <v>220</v>
      </c>
      <c r="AJ32" s="6">
        <v>1500</v>
      </c>
      <c r="AP32" s="6">
        <v>7.77</v>
      </c>
      <c r="AR32" s="6">
        <v>319</v>
      </c>
      <c r="DB32" s="6" t="s">
        <v>432</v>
      </c>
      <c r="DC32" s="6" t="s">
        <v>463</v>
      </c>
      <c r="DD32" s="78">
        <f t="shared" si="0"/>
        <v>1.0694444444452529</v>
      </c>
      <c r="DE32" s="111">
        <f t="shared" si="1"/>
        <v>1.0694444444452529</v>
      </c>
      <c r="DF32" s="78">
        <f t="shared" si="2"/>
        <v>1.7456709956696763</v>
      </c>
    </row>
    <row r="33" spans="1:110" x14ac:dyDescent="0.2">
      <c r="A33" s="6" t="s">
        <v>2075</v>
      </c>
      <c r="B33" s="66">
        <v>37531.107638888891</v>
      </c>
      <c r="C33" s="66">
        <v>37531.451388888891</v>
      </c>
      <c r="D33" s="6" t="s">
        <v>2300</v>
      </c>
      <c r="E33" s="6" t="s">
        <v>2301</v>
      </c>
      <c r="G33" s="66">
        <v>37531.107638888891</v>
      </c>
      <c r="H33" s="66">
        <v>37531.451388888891</v>
      </c>
      <c r="J33" s="6">
        <v>50</v>
      </c>
      <c r="P33" s="6">
        <v>304.7</v>
      </c>
      <c r="R33" s="6">
        <v>3.4</v>
      </c>
      <c r="T33" s="6">
        <v>25</v>
      </c>
      <c r="AG33" s="6" t="s">
        <v>1784</v>
      </c>
      <c r="AH33" s="6">
        <v>18</v>
      </c>
      <c r="AI33" s="6" t="s">
        <v>1784</v>
      </c>
      <c r="AJ33" s="6">
        <v>18</v>
      </c>
      <c r="AP33" s="6">
        <v>7.75</v>
      </c>
      <c r="BD33" s="6">
        <v>31</v>
      </c>
      <c r="DB33" s="6" t="s">
        <v>432</v>
      </c>
      <c r="DC33" s="6" t="s">
        <v>464</v>
      </c>
      <c r="DD33" s="78">
        <f t="shared" si="0"/>
        <v>0.34375</v>
      </c>
      <c r="DE33" s="111">
        <f t="shared" si="1"/>
        <v>0.34375</v>
      </c>
      <c r="DF33" s="78">
        <f t="shared" si="2"/>
        <v>10.25925925925926</v>
      </c>
    </row>
    <row r="34" spans="1:110" x14ac:dyDescent="0.2">
      <c r="A34" s="6" t="s">
        <v>2075</v>
      </c>
      <c r="B34" s="66">
        <v>37652.336805555555</v>
      </c>
      <c r="C34" s="66">
        <v>37652.736111111109</v>
      </c>
      <c r="D34" s="6" t="s">
        <v>2320</v>
      </c>
      <c r="E34" s="6" t="s">
        <v>2321</v>
      </c>
      <c r="G34" s="66">
        <v>37652.336805555555</v>
      </c>
      <c r="H34" s="66">
        <v>37652.736111111109</v>
      </c>
      <c r="J34" s="6">
        <v>50</v>
      </c>
      <c r="P34" s="6">
        <v>111.7</v>
      </c>
      <c r="R34" s="6">
        <v>2900</v>
      </c>
      <c r="T34" s="6">
        <v>4440</v>
      </c>
      <c r="V34" s="6">
        <v>6.74</v>
      </c>
      <c r="X34" s="6">
        <v>16.8</v>
      </c>
      <c r="AG34" s="6" t="s">
        <v>1784</v>
      </c>
      <c r="AH34" s="6">
        <v>18</v>
      </c>
      <c r="AJ34" s="6">
        <v>2300</v>
      </c>
      <c r="CN34" s="6">
        <v>14270</v>
      </c>
      <c r="DB34" s="6" t="s">
        <v>432</v>
      </c>
      <c r="DC34" s="6" t="s">
        <v>465</v>
      </c>
      <c r="DD34" s="78">
        <f t="shared" si="0"/>
        <v>0.39930555555474712</v>
      </c>
      <c r="DE34" s="111">
        <f t="shared" si="1"/>
        <v>0.39930555555474712</v>
      </c>
      <c r="DF34" s="78">
        <f t="shared" si="2"/>
        <v>3.2376811594268444</v>
      </c>
    </row>
    <row r="35" spans="1:110" x14ac:dyDescent="0.2">
      <c r="A35" s="6" t="s">
        <v>2075</v>
      </c>
      <c r="B35" s="66">
        <v>37684.680555555555</v>
      </c>
      <c r="C35" s="66">
        <v>37688.496527777781</v>
      </c>
      <c r="D35" s="6" t="s">
        <v>2330</v>
      </c>
      <c r="E35" s="6" t="s">
        <v>2331</v>
      </c>
      <c r="G35" s="66">
        <v>37684.680555555555</v>
      </c>
      <c r="H35" s="66">
        <v>37688.496527777781</v>
      </c>
      <c r="J35" s="6">
        <v>50</v>
      </c>
      <c r="P35" s="6">
        <v>62.7</v>
      </c>
      <c r="T35" s="6">
        <v>5610</v>
      </c>
      <c r="V35" s="6">
        <v>1.5</v>
      </c>
      <c r="X35" s="6">
        <v>7.76</v>
      </c>
      <c r="AH35" s="6">
        <v>48</v>
      </c>
      <c r="AJ35" s="6">
        <v>1900</v>
      </c>
      <c r="DB35" s="6" t="s">
        <v>432</v>
      </c>
      <c r="DC35" s="6" t="s">
        <v>466</v>
      </c>
      <c r="DD35" s="78">
        <f t="shared" si="0"/>
        <v>3.8159722222262644</v>
      </c>
      <c r="DE35" s="111">
        <f t="shared" si="1"/>
        <v>3.8159722222262644</v>
      </c>
      <c r="DF35" s="78">
        <f t="shared" si="2"/>
        <v>0.19017288444019895</v>
      </c>
    </row>
    <row r="36" spans="1:110" x14ac:dyDescent="0.2">
      <c r="A36" s="6" t="s">
        <v>2075</v>
      </c>
      <c r="B36" s="66">
        <v>37694.569444444445</v>
      </c>
      <c r="C36" s="66">
        <v>37696.798611111109</v>
      </c>
      <c r="D36" s="6" t="s">
        <v>2336</v>
      </c>
      <c r="E36" s="6" t="s">
        <v>2337</v>
      </c>
      <c r="G36" s="66">
        <v>37694.569444444445</v>
      </c>
      <c r="H36" s="66">
        <v>37696.798611111109</v>
      </c>
      <c r="J36" s="6">
        <v>50</v>
      </c>
      <c r="P36" s="6">
        <v>1172</v>
      </c>
      <c r="R36" s="6">
        <v>738</v>
      </c>
      <c r="T36" s="6">
        <v>1340</v>
      </c>
      <c r="V36" s="6">
        <v>0.223</v>
      </c>
      <c r="X36" s="6">
        <v>4.8</v>
      </c>
      <c r="AF36" s="6">
        <v>2430</v>
      </c>
      <c r="AH36" s="6">
        <v>32</v>
      </c>
      <c r="AJ36" s="6">
        <v>410</v>
      </c>
      <c r="AP36" s="6">
        <v>7.41</v>
      </c>
      <c r="AR36" s="6">
        <v>351</v>
      </c>
      <c r="BD36" s="6">
        <v>96</v>
      </c>
      <c r="DB36" s="6" t="s">
        <v>432</v>
      </c>
      <c r="DC36" s="6" t="s">
        <v>467</v>
      </c>
      <c r="DD36" s="78">
        <f t="shared" si="0"/>
        <v>2.2291666666642413</v>
      </c>
      <c r="DE36" s="111">
        <f t="shared" si="1"/>
        <v>2.2291666666642413</v>
      </c>
      <c r="DF36" s="78">
        <f t="shared" si="2"/>
        <v>6.0851505711385006</v>
      </c>
    </row>
    <row r="37" spans="1:110" x14ac:dyDescent="0.2">
      <c r="A37" s="6" t="s">
        <v>2075</v>
      </c>
      <c r="B37" s="66">
        <v>37715.690972222219</v>
      </c>
      <c r="C37" s="66">
        <v>37716.079861111109</v>
      </c>
      <c r="D37" s="6" t="s">
        <v>2353</v>
      </c>
      <c r="E37" s="6" t="s">
        <v>2354</v>
      </c>
      <c r="G37" s="66">
        <v>37715.690972222219</v>
      </c>
      <c r="H37" s="66">
        <v>37716.079861111109</v>
      </c>
      <c r="J37" s="6">
        <v>50</v>
      </c>
      <c r="P37" s="6">
        <v>608</v>
      </c>
      <c r="R37" s="6">
        <v>552</v>
      </c>
      <c r="T37" s="6">
        <v>954</v>
      </c>
      <c r="V37" s="6">
        <v>0.54700000000000004</v>
      </c>
      <c r="X37" s="6">
        <v>2.2800000000000002</v>
      </c>
      <c r="AF37" s="6">
        <v>1070</v>
      </c>
      <c r="AG37" s="6" t="s">
        <v>1784</v>
      </c>
      <c r="AH37" s="6">
        <v>18</v>
      </c>
      <c r="AJ37" s="6">
        <v>470</v>
      </c>
      <c r="AP37" s="6">
        <v>7.53</v>
      </c>
      <c r="AR37" s="6">
        <v>178</v>
      </c>
      <c r="DB37" s="6" t="s">
        <v>432</v>
      </c>
      <c r="DC37" s="6" t="s">
        <v>468</v>
      </c>
      <c r="DD37" s="78">
        <f t="shared" si="0"/>
        <v>0.38888888889050577</v>
      </c>
      <c r="DE37" s="111">
        <f t="shared" si="1"/>
        <v>0.38888888889050577</v>
      </c>
      <c r="DF37" s="78">
        <f t="shared" si="2"/>
        <v>18.095238095162863</v>
      </c>
    </row>
    <row r="38" spans="1:110" x14ac:dyDescent="0.2">
      <c r="A38" s="6" t="s">
        <v>2075</v>
      </c>
      <c r="B38" s="66">
        <v>37990.677083333336</v>
      </c>
      <c r="C38" s="66">
        <v>37991.177083333336</v>
      </c>
      <c r="D38" s="6" t="s">
        <v>2373</v>
      </c>
      <c r="E38" s="6" t="s">
        <v>2374</v>
      </c>
      <c r="G38" s="66">
        <v>37990.677083333336</v>
      </c>
      <c r="H38" s="66">
        <v>37991.177083333336</v>
      </c>
      <c r="J38" s="6">
        <v>50</v>
      </c>
      <c r="P38" s="6">
        <v>19.899999999999999</v>
      </c>
      <c r="R38" s="6">
        <v>108</v>
      </c>
      <c r="T38" s="6">
        <v>224</v>
      </c>
      <c r="V38" s="6">
        <v>1.27</v>
      </c>
      <c r="X38" s="6">
        <v>1.81</v>
      </c>
      <c r="AD38" s="6">
        <v>384</v>
      </c>
      <c r="AF38" s="6">
        <v>1920</v>
      </c>
      <c r="AG38" s="6" t="s">
        <v>1784</v>
      </c>
      <c r="AH38" s="6">
        <v>18</v>
      </c>
      <c r="AJ38" s="6">
        <v>52</v>
      </c>
      <c r="AP38" s="6">
        <v>7.95</v>
      </c>
      <c r="AR38" s="6">
        <v>339</v>
      </c>
      <c r="DB38" s="6" t="s">
        <v>432</v>
      </c>
      <c r="DC38" s="6" t="s">
        <v>469</v>
      </c>
      <c r="DD38" s="78">
        <f t="shared" si="0"/>
        <v>0.5</v>
      </c>
      <c r="DE38" s="111">
        <f t="shared" si="1"/>
        <v>0.5</v>
      </c>
      <c r="DF38" s="78">
        <f t="shared" si="2"/>
        <v>0.46064814814814814</v>
      </c>
    </row>
    <row r="39" spans="1:110" x14ac:dyDescent="0.2">
      <c r="A39" s="6" t="s">
        <v>2075</v>
      </c>
      <c r="B39" s="66">
        <v>38003.236111111109</v>
      </c>
      <c r="C39" s="66">
        <v>38004.208333333336</v>
      </c>
      <c r="D39" s="6" t="s">
        <v>2384</v>
      </c>
      <c r="E39" s="6" t="s">
        <v>2385</v>
      </c>
      <c r="G39" s="66">
        <v>38003.236111111109</v>
      </c>
      <c r="H39" s="66">
        <v>38004.208333333336</v>
      </c>
      <c r="J39" s="6">
        <v>50</v>
      </c>
      <c r="P39" s="6">
        <v>44.9</v>
      </c>
      <c r="R39" s="6">
        <v>8520</v>
      </c>
      <c r="T39" s="6">
        <v>17000</v>
      </c>
      <c r="V39" s="6">
        <v>0.68200000000000005</v>
      </c>
      <c r="X39" s="6">
        <v>9.2799999999999994</v>
      </c>
      <c r="AD39" s="6">
        <v>3480</v>
      </c>
      <c r="AF39" s="6">
        <v>10500</v>
      </c>
      <c r="AG39" s="6" t="s">
        <v>1784</v>
      </c>
      <c r="AH39" s="6">
        <v>18</v>
      </c>
      <c r="AJ39" s="6">
        <v>13000</v>
      </c>
      <c r="AP39" s="6">
        <v>7.89</v>
      </c>
      <c r="AR39" s="6">
        <v>433</v>
      </c>
      <c r="DB39" s="6" t="s">
        <v>432</v>
      </c>
      <c r="DC39" s="6" t="s">
        <v>470</v>
      </c>
      <c r="DD39" s="78">
        <f t="shared" si="0"/>
        <v>0.97222222222626442</v>
      </c>
      <c r="DE39" s="111">
        <f t="shared" si="1"/>
        <v>0.97222222222626442</v>
      </c>
      <c r="DF39" s="78">
        <f t="shared" si="2"/>
        <v>0.53452380952158718</v>
      </c>
    </row>
    <row r="40" spans="1:110" x14ac:dyDescent="0.2">
      <c r="A40" s="6" t="s">
        <v>2075</v>
      </c>
      <c r="B40" s="66">
        <v>38036.753472222219</v>
      </c>
      <c r="C40" s="66">
        <v>38039.340277777781</v>
      </c>
      <c r="D40" s="6" t="s">
        <v>2408</v>
      </c>
      <c r="E40" s="6" t="s">
        <v>2409</v>
      </c>
      <c r="G40" s="66">
        <v>38036.753472222219</v>
      </c>
      <c r="H40" s="66">
        <v>38039.340277777781</v>
      </c>
      <c r="J40" s="6">
        <v>50</v>
      </c>
      <c r="P40" s="6">
        <v>441.2</v>
      </c>
      <c r="R40" s="6">
        <v>2030</v>
      </c>
      <c r="T40" s="6">
        <v>3820</v>
      </c>
      <c r="V40" s="6">
        <v>0.13500000000000001</v>
      </c>
      <c r="X40" s="6">
        <v>3.49</v>
      </c>
      <c r="AD40" s="6">
        <v>1070</v>
      </c>
      <c r="AF40" s="6">
        <v>4170</v>
      </c>
      <c r="AG40" s="6" t="s">
        <v>1784</v>
      </c>
      <c r="AH40" s="6">
        <v>18</v>
      </c>
      <c r="AJ40" s="6">
        <v>1900</v>
      </c>
      <c r="AP40" s="6">
        <v>7.5600000000000005</v>
      </c>
      <c r="AR40" s="6">
        <v>362</v>
      </c>
      <c r="DB40" s="6" t="s">
        <v>432</v>
      </c>
      <c r="DC40" s="6" t="s">
        <v>471</v>
      </c>
      <c r="DD40" s="78">
        <f t="shared" si="0"/>
        <v>2.5868055555620231</v>
      </c>
      <c r="DE40" s="111">
        <f t="shared" si="1"/>
        <v>2.5868055555620231</v>
      </c>
      <c r="DF40" s="78">
        <f t="shared" si="2"/>
        <v>1.9740492169973014</v>
      </c>
    </row>
    <row r="41" spans="1:110" x14ac:dyDescent="0.2">
      <c r="A41" s="6" t="s">
        <v>2075</v>
      </c>
      <c r="B41" s="66">
        <v>38353.704861111109</v>
      </c>
      <c r="C41" s="66">
        <v>38354.003472222219</v>
      </c>
      <c r="D41" s="6" t="s">
        <v>2474</v>
      </c>
      <c r="E41" s="6" t="s">
        <v>2475</v>
      </c>
      <c r="G41" s="66">
        <v>38353.704861111109</v>
      </c>
      <c r="H41" s="66">
        <v>38354.003472222219</v>
      </c>
      <c r="J41" s="6">
        <v>50</v>
      </c>
      <c r="P41" s="6">
        <v>157.93</v>
      </c>
      <c r="T41" s="6">
        <v>1470</v>
      </c>
      <c r="Z41" s="6">
        <v>22</v>
      </c>
      <c r="AB41" s="6">
        <v>391</v>
      </c>
      <c r="AL41" s="6">
        <v>11</v>
      </c>
      <c r="AM41" s="6" t="s">
        <v>1784</v>
      </c>
      <c r="AN41" s="6">
        <v>2.5</v>
      </c>
      <c r="DB41" s="6" t="s">
        <v>432</v>
      </c>
      <c r="DC41" s="6" t="s">
        <v>472</v>
      </c>
      <c r="DD41" s="78">
        <f t="shared" si="0"/>
        <v>0.29861111110949423</v>
      </c>
      <c r="DE41" s="111">
        <f t="shared" si="1"/>
        <v>0.29861111110949423</v>
      </c>
      <c r="DF41" s="78">
        <f t="shared" si="2"/>
        <v>6.1213178294905095</v>
      </c>
    </row>
    <row r="42" spans="1:110" x14ac:dyDescent="0.2">
      <c r="A42" s="6" t="s">
        <v>2075</v>
      </c>
      <c r="B42" s="66">
        <v>38355.5625</v>
      </c>
      <c r="C42" s="66">
        <v>38356.003472222219</v>
      </c>
      <c r="D42" s="6" t="s">
        <v>2478</v>
      </c>
      <c r="E42" s="6" t="s">
        <v>2479</v>
      </c>
      <c r="G42" s="66">
        <v>38355.5625</v>
      </c>
      <c r="H42" s="66">
        <v>38356.003472222219</v>
      </c>
      <c r="J42" s="6">
        <v>50</v>
      </c>
      <c r="P42" s="6">
        <v>52.04</v>
      </c>
      <c r="R42" s="6">
        <v>2970</v>
      </c>
      <c r="T42" s="6">
        <v>4430</v>
      </c>
      <c r="V42" s="6">
        <v>0.374</v>
      </c>
      <c r="X42" s="6">
        <v>3.06</v>
      </c>
      <c r="Z42" s="6">
        <v>370</v>
      </c>
      <c r="AB42" s="6">
        <v>604</v>
      </c>
      <c r="AD42" s="6">
        <v>987</v>
      </c>
      <c r="AF42" s="6">
        <v>4220</v>
      </c>
      <c r="AG42" s="6" t="s">
        <v>1784</v>
      </c>
      <c r="AH42" s="6">
        <v>18</v>
      </c>
      <c r="AJ42" s="6">
        <v>1400</v>
      </c>
      <c r="AL42" s="6">
        <v>600</v>
      </c>
      <c r="AN42" s="6">
        <v>7.3</v>
      </c>
      <c r="AP42" s="6">
        <v>7.79</v>
      </c>
      <c r="AR42" s="6">
        <v>495</v>
      </c>
      <c r="AT42" s="6">
        <v>510</v>
      </c>
      <c r="CD42" s="6">
        <v>340</v>
      </c>
      <c r="DB42" s="6" t="s">
        <v>432</v>
      </c>
      <c r="DC42" s="6" t="s">
        <v>473</v>
      </c>
      <c r="DD42" s="78">
        <f t="shared" si="0"/>
        <v>0.44097222221898846</v>
      </c>
      <c r="DE42" s="111">
        <f t="shared" si="1"/>
        <v>0.44097222221898846</v>
      </c>
      <c r="DF42" s="78">
        <f t="shared" si="2"/>
        <v>1.3658792651018798</v>
      </c>
    </row>
    <row r="43" spans="1:110" x14ac:dyDescent="0.2">
      <c r="A43" s="6" t="s">
        <v>2075</v>
      </c>
      <c r="B43" s="66">
        <v>38356.947916666664</v>
      </c>
      <c r="C43" s="66">
        <v>38358.423611111109</v>
      </c>
      <c r="D43" s="6" t="s">
        <v>2482</v>
      </c>
      <c r="E43" s="6" t="s">
        <v>2483</v>
      </c>
      <c r="G43" s="66">
        <v>38356.947916666664</v>
      </c>
      <c r="H43" s="66">
        <v>38358.423611111109</v>
      </c>
      <c r="J43" s="6">
        <v>50</v>
      </c>
      <c r="P43" s="6">
        <v>97.66</v>
      </c>
      <c r="R43" s="6">
        <v>1040</v>
      </c>
      <c r="T43" s="6">
        <v>2180</v>
      </c>
      <c r="V43" s="6">
        <v>0.61799999999999999</v>
      </c>
      <c r="X43" s="6">
        <v>2.09</v>
      </c>
      <c r="Z43" s="6">
        <v>207</v>
      </c>
      <c r="AB43" s="6">
        <v>707</v>
      </c>
      <c r="AD43" s="6">
        <v>1150</v>
      </c>
      <c r="AF43" s="6">
        <v>4530</v>
      </c>
      <c r="AG43" s="6" t="s">
        <v>1784</v>
      </c>
      <c r="AH43" s="6">
        <v>18</v>
      </c>
      <c r="AJ43" s="6">
        <v>610</v>
      </c>
      <c r="AL43" s="6">
        <v>400</v>
      </c>
      <c r="AN43" s="6">
        <v>11</v>
      </c>
      <c r="AP43" s="6">
        <v>7.6</v>
      </c>
      <c r="AR43" s="6">
        <v>476</v>
      </c>
      <c r="AT43" s="6">
        <v>130</v>
      </c>
      <c r="CD43" s="6">
        <v>140</v>
      </c>
      <c r="DB43" s="6" t="s">
        <v>432</v>
      </c>
      <c r="DC43" s="6" t="s">
        <v>474</v>
      </c>
      <c r="DD43" s="78">
        <f t="shared" si="0"/>
        <v>1.4756944444452529</v>
      </c>
      <c r="DE43" s="111">
        <f t="shared" si="1"/>
        <v>1.4756944444452529</v>
      </c>
      <c r="DF43" s="78">
        <f t="shared" si="2"/>
        <v>0.76596078431330572</v>
      </c>
    </row>
    <row r="44" spans="1:110" x14ac:dyDescent="0.2">
      <c r="A44" s="6" t="s">
        <v>2075</v>
      </c>
      <c r="B44" s="66">
        <v>38363.940972222219</v>
      </c>
      <c r="C44" s="66">
        <v>38365.333333333336</v>
      </c>
      <c r="D44" s="6" t="s">
        <v>2488</v>
      </c>
      <c r="E44" s="6" t="s">
        <v>2489</v>
      </c>
      <c r="G44" s="66">
        <v>38363.940972222219</v>
      </c>
      <c r="H44" s="66">
        <v>38365.333333333336</v>
      </c>
      <c r="J44" s="6">
        <v>50</v>
      </c>
      <c r="P44" s="6">
        <v>3192.93</v>
      </c>
      <c r="R44" s="6">
        <v>283</v>
      </c>
      <c r="T44" s="6">
        <v>617</v>
      </c>
      <c r="V44" s="6">
        <v>0.35099999999999998</v>
      </c>
      <c r="X44" s="6">
        <v>2.74</v>
      </c>
      <c r="Z44" s="6">
        <v>41</v>
      </c>
      <c r="AB44" s="6">
        <v>85.5</v>
      </c>
      <c r="AD44" s="6">
        <v>128</v>
      </c>
      <c r="AF44" s="6">
        <v>729</v>
      </c>
      <c r="AG44" s="6" t="s">
        <v>1784</v>
      </c>
      <c r="AH44" s="6">
        <v>18</v>
      </c>
      <c r="AJ44" s="6">
        <v>200</v>
      </c>
      <c r="AL44" s="6">
        <v>73</v>
      </c>
      <c r="AN44" s="6">
        <v>23</v>
      </c>
      <c r="AP44" s="6">
        <v>7.54</v>
      </c>
      <c r="AR44" s="6">
        <v>119</v>
      </c>
      <c r="AS44" s="6" t="s">
        <v>1784</v>
      </c>
      <c r="AT44" s="6">
        <v>40</v>
      </c>
      <c r="BD44" s="6">
        <v>38</v>
      </c>
      <c r="BF44" s="6">
        <v>27.8</v>
      </c>
      <c r="BJ44" s="6">
        <v>12</v>
      </c>
      <c r="BL44" s="6">
        <v>7.6</v>
      </c>
      <c r="BN44" s="6">
        <v>6.6</v>
      </c>
      <c r="BP44" s="6">
        <v>96</v>
      </c>
      <c r="BX44" s="6">
        <v>100</v>
      </c>
      <c r="CC44" s="6" t="s">
        <v>1784</v>
      </c>
      <c r="CD44" s="6">
        <v>40</v>
      </c>
      <c r="DB44" s="6" t="s">
        <v>432</v>
      </c>
      <c r="DC44" s="6" t="s">
        <v>475</v>
      </c>
      <c r="DD44" s="78">
        <f t="shared" si="0"/>
        <v>1.3923611111167702</v>
      </c>
      <c r="DE44" s="111">
        <f t="shared" si="1"/>
        <v>1.3923611111167702</v>
      </c>
      <c r="DF44" s="78">
        <f t="shared" si="2"/>
        <v>26.541396508620306</v>
      </c>
    </row>
    <row r="45" spans="1:110" x14ac:dyDescent="0.2">
      <c r="A45" s="6" t="s">
        <v>2075</v>
      </c>
      <c r="B45" s="66">
        <v>38402.982638888891</v>
      </c>
      <c r="C45" s="66">
        <v>38404.006944444445</v>
      </c>
      <c r="D45" s="6" t="s">
        <v>2534</v>
      </c>
      <c r="E45" s="6" t="s">
        <v>2535</v>
      </c>
      <c r="G45" s="66">
        <v>38402.982638888891</v>
      </c>
      <c r="H45" s="66">
        <v>38404.006944444445</v>
      </c>
      <c r="J45" s="6">
        <v>50</v>
      </c>
      <c r="P45" s="6">
        <v>167.1</v>
      </c>
      <c r="R45" s="6">
        <v>5850</v>
      </c>
      <c r="T45" s="6">
        <v>9320</v>
      </c>
      <c r="V45" s="6">
        <v>0.78</v>
      </c>
      <c r="X45" s="6">
        <v>5.29</v>
      </c>
      <c r="Z45" s="6">
        <v>89</v>
      </c>
      <c r="AB45" s="6">
        <v>907</v>
      </c>
      <c r="AD45" s="6">
        <v>1400</v>
      </c>
      <c r="AF45" s="6">
        <v>4770</v>
      </c>
      <c r="AG45" s="6" t="s">
        <v>1784</v>
      </c>
      <c r="AH45" s="6">
        <v>18</v>
      </c>
      <c r="AJ45" s="6">
        <v>5200</v>
      </c>
      <c r="AL45" s="6">
        <v>140</v>
      </c>
      <c r="AN45" s="6">
        <v>29</v>
      </c>
      <c r="AP45" s="6">
        <v>7.39</v>
      </c>
      <c r="AR45" s="6">
        <v>332</v>
      </c>
      <c r="AT45" s="6">
        <v>1100</v>
      </c>
      <c r="CD45" s="6">
        <v>670</v>
      </c>
      <c r="DB45" s="6" t="s">
        <v>432</v>
      </c>
      <c r="DC45" s="6" t="s">
        <v>476</v>
      </c>
      <c r="DD45" s="78">
        <f t="shared" si="0"/>
        <v>1.0243055555547471</v>
      </c>
      <c r="DE45" s="111">
        <f t="shared" si="1"/>
        <v>1.0243055555547471</v>
      </c>
      <c r="DF45" s="78">
        <f t="shared" si="2"/>
        <v>1.8881355932218291</v>
      </c>
    </row>
    <row r="46" spans="1:110" x14ac:dyDescent="0.2">
      <c r="A46" s="6" t="s">
        <v>2075</v>
      </c>
      <c r="B46" s="66">
        <v>38428.680555555555</v>
      </c>
      <c r="C46" s="66">
        <v>38429.447916666664</v>
      </c>
      <c r="D46" s="6" t="s">
        <v>2566</v>
      </c>
      <c r="E46" s="6" t="s">
        <v>2567</v>
      </c>
      <c r="G46" s="66">
        <v>38428.680555555555</v>
      </c>
      <c r="H46" s="66">
        <v>38429.447916666664</v>
      </c>
      <c r="J46" s="6">
        <v>50</v>
      </c>
      <c r="P46" s="6">
        <v>78.19</v>
      </c>
      <c r="R46" s="6">
        <v>1410</v>
      </c>
      <c r="T46" s="6">
        <v>3080</v>
      </c>
      <c r="V46" s="6">
        <v>0.86399999999999999</v>
      </c>
      <c r="X46" s="6">
        <v>2.52</v>
      </c>
      <c r="Z46" s="6">
        <v>59</v>
      </c>
      <c r="AB46" s="6">
        <v>2570</v>
      </c>
      <c r="AD46" s="6">
        <v>4260</v>
      </c>
      <c r="AF46" s="6">
        <v>12400</v>
      </c>
      <c r="AG46" s="6" t="s">
        <v>1784</v>
      </c>
      <c r="AH46" s="6">
        <v>18</v>
      </c>
      <c r="AJ46" s="6">
        <v>900</v>
      </c>
      <c r="AL46" s="6">
        <v>48</v>
      </c>
      <c r="AM46" s="6" t="s">
        <v>1784</v>
      </c>
      <c r="AN46" s="6">
        <v>2.5</v>
      </c>
      <c r="AP46" s="6">
        <v>7.52</v>
      </c>
      <c r="AR46" s="6">
        <v>352</v>
      </c>
      <c r="AT46" s="6">
        <v>190</v>
      </c>
      <c r="CD46" s="6">
        <v>130</v>
      </c>
      <c r="DB46" s="6" t="s">
        <v>432</v>
      </c>
      <c r="DC46" s="6" t="s">
        <v>477</v>
      </c>
      <c r="DD46" s="78">
        <f t="shared" si="0"/>
        <v>0.76736111110949423</v>
      </c>
      <c r="DE46" s="111">
        <f t="shared" si="1"/>
        <v>0.76736111110949423</v>
      </c>
      <c r="DF46" s="78">
        <f t="shared" si="2"/>
        <v>1.1793363499270701</v>
      </c>
    </row>
    <row r="47" spans="1:110" x14ac:dyDescent="0.2">
      <c r="A47" s="6" t="s">
        <v>2075</v>
      </c>
      <c r="B47" s="66">
        <v>38429.496527777781</v>
      </c>
      <c r="C47" s="66">
        <v>38430.84375</v>
      </c>
      <c r="D47" s="6" t="s">
        <v>2570</v>
      </c>
      <c r="E47" s="6" t="s">
        <v>2571</v>
      </c>
      <c r="G47" s="66">
        <v>38429.496527777781</v>
      </c>
      <c r="H47" s="66">
        <v>38430.84375</v>
      </c>
      <c r="J47" s="6">
        <v>50</v>
      </c>
      <c r="P47" s="6">
        <v>907.06</v>
      </c>
      <c r="R47" s="6">
        <v>600</v>
      </c>
      <c r="T47" s="6">
        <v>1090</v>
      </c>
      <c r="V47" s="6">
        <v>0.58599999999999997</v>
      </c>
      <c r="X47" s="6">
        <v>2.74</v>
      </c>
      <c r="Z47" s="6">
        <v>96</v>
      </c>
      <c r="AB47" s="6">
        <v>221</v>
      </c>
      <c r="AD47" s="6">
        <v>343</v>
      </c>
      <c r="AF47" s="6">
        <v>1650</v>
      </c>
      <c r="AG47" s="6" t="s">
        <v>1784</v>
      </c>
      <c r="AH47" s="6">
        <v>18</v>
      </c>
      <c r="AJ47" s="6">
        <v>440</v>
      </c>
      <c r="AL47" s="6">
        <v>130</v>
      </c>
      <c r="AN47" s="6">
        <v>22</v>
      </c>
      <c r="AP47" s="6">
        <v>7.29</v>
      </c>
      <c r="AR47" s="6">
        <v>227</v>
      </c>
      <c r="AT47" s="6">
        <v>120</v>
      </c>
      <c r="CD47" s="6">
        <v>67</v>
      </c>
      <c r="DB47" s="6" t="s">
        <v>432</v>
      </c>
      <c r="DC47" s="6" t="s">
        <v>478</v>
      </c>
      <c r="DD47" s="78">
        <f t="shared" si="0"/>
        <v>1.3472222222189885</v>
      </c>
      <c r="DE47" s="111">
        <f t="shared" si="1"/>
        <v>1.3472222222189885</v>
      </c>
      <c r="DF47" s="78">
        <f t="shared" si="2"/>
        <v>7.7926116838675012</v>
      </c>
    </row>
    <row r="48" spans="1:110" x14ac:dyDescent="0.2">
      <c r="A48" s="6" t="s">
        <v>2075</v>
      </c>
      <c r="B48" s="66">
        <v>38737.684027777781</v>
      </c>
      <c r="C48" s="66">
        <v>38738.236111111109</v>
      </c>
      <c r="D48" s="6" t="s">
        <v>2634</v>
      </c>
      <c r="E48" s="6" t="s">
        <v>2635</v>
      </c>
      <c r="G48" s="66">
        <v>38737.684027777781</v>
      </c>
      <c r="H48" s="66">
        <v>38738.236111111109</v>
      </c>
      <c r="J48" s="6">
        <v>50</v>
      </c>
      <c r="P48" s="6">
        <v>36.520000000000003</v>
      </c>
      <c r="R48" s="6">
        <v>686</v>
      </c>
      <c r="V48" s="6">
        <v>0.59099999999999997</v>
      </c>
      <c r="X48" s="6">
        <v>1.65</v>
      </c>
      <c r="Z48" s="6">
        <v>29</v>
      </c>
      <c r="AB48" s="6">
        <v>376</v>
      </c>
      <c r="AD48" s="6">
        <v>601</v>
      </c>
      <c r="AF48" s="6">
        <v>2650</v>
      </c>
      <c r="AG48" s="6" t="s">
        <v>1784</v>
      </c>
      <c r="AH48" s="6">
        <v>18</v>
      </c>
      <c r="AJ48" s="6">
        <v>540</v>
      </c>
      <c r="AK48" s="6" t="s">
        <v>1784</v>
      </c>
      <c r="AL48" s="6">
        <v>5</v>
      </c>
      <c r="AM48" s="6" t="s">
        <v>1784</v>
      </c>
      <c r="AN48" s="6">
        <v>2.5</v>
      </c>
      <c r="AP48" s="6">
        <v>8.23</v>
      </c>
      <c r="AR48" s="6">
        <v>361</v>
      </c>
      <c r="AT48" s="6">
        <v>50</v>
      </c>
      <c r="CD48" s="6">
        <v>40</v>
      </c>
      <c r="DB48" s="6" t="s">
        <v>432</v>
      </c>
      <c r="DC48" s="6" t="s">
        <v>479</v>
      </c>
      <c r="DD48" s="78">
        <f t="shared" si="0"/>
        <v>0.55208333332848269</v>
      </c>
      <c r="DE48" s="111">
        <f t="shared" si="1"/>
        <v>0.55208333332848269</v>
      </c>
      <c r="DF48" s="78">
        <f t="shared" si="2"/>
        <v>0.76561844864404338</v>
      </c>
    </row>
    <row r="49" spans="1:110" x14ac:dyDescent="0.2">
      <c r="A49" s="6" t="s">
        <v>2075</v>
      </c>
      <c r="B49" s="66">
        <v>38759.711805555555</v>
      </c>
      <c r="C49" s="66">
        <v>38759.958333333336</v>
      </c>
      <c r="D49" s="6" t="s">
        <v>2664</v>
      </c>
      <c r="E49" s="6" t="s">
        <v>2665</v>
      </c>
      <c r="G49" s="66">
        <v>38759.711805555555</v>
      </c>
      <c r="H49" s="66">
        <v>38759.958333333336</v>
      </c>
      <c r="J49" s="6">
        <v>50</v>
      </c>
      <c r="P49" s="6">
        <v>22.97</v>
      </c>
      <c r="R49" s="6">
        <v>2562</v>
      </c>
      <c r="T49" s="6">
        <v>4660</v>
      </c>
      <c r="V49" s="6">
        <v>0.63400000000000001</v>
      </c>
      <c r="X49" s="6">
        <v>2.4300000000000002</v>
      </c>
      <c r="Z49" s="6">
        <v>262</v>
      </c>
      <c r="AB49" s="6">
        <v>886</v>
      </c>
      <c r="AD49" s="6">
        <v>1470</v>
      </c>
      <c r="AF49" s="6">
        <v>5650</v>
      </c>
      <c r="AG49" s="6" t="s">
        <v>1784</v>
      </c>
      <c r="AH49" s="6">
        <v>18</v>
      </c>
      <c r="AJ49" s="6">
        <v>1500</v>
      </c>
      <c r="AL49" s="6">
        <v>420</v>
      </c>
      <c r="AN49" s="6">
        <v>30</v>
      </c>
      <c r="AP49" s="6">
        <v>7.53</v>
      </c>
      <c r="AR49" s="6">
        <v>531</v>
      </c>
      <c r="DB49" s="6" t="s">
        <v>432</v>
      </c>
      <c r="DC49" s="6" t="s">
        <v>480</v>
      </c>
      <c r="DD49" s="78">
        <f t="shared" si="0"/>
        <v>0.24652777778101154</v>
      </c>
      <c r="DE49" s="111">
        <f t="shared" si="1"/>
        <v>0.24652777778101154</v>
      </c>
      <c r="DF49" s="78">
        <f t="shared" si="2"/>
        <v>1.0784037558543988</v>
      </c>
    </row>
    <row r="50" spans="1:110" x14ac:dyDescent="0.2">
      <c r="A50" s="6" t="s">
        <v>2075</v>
      </c>
      <c r="B50" s="66">
        <v>38781.663194444445</v>
      </c>
      <c r="C50" s="66">
        <v>38782.545138888891</v>
      </c>
      <c r="D50" s="6" t="s">
        <v>2695</v>
      </c>
      <c r="E50" s="6" t="s">
        <v>2696</v>
      </c>
      <c r="G50" s="66">
        <v>38781.663194444445</v>
      </c>
      <c r="H50" s="66">
        <v>38782.545138888891</v>
      </c>
      <c r="J50" s="6">
        <v>50</v>
      </c>
      <c r="P50" s="6">
        <v>114.63</v>
      </c>
      <c r="Q50" s="6" t="s">
        <v>1934</v>
      </c>
      <c r="R50" s="6">
        <v>950</v>
      </c>
      <c r="T50" s="6">
        <v>14200</v>
      </c>
      <c r="V50" s="6">
        <v>0.25900000000000001</v>
      </c>
      <c r="X50" s="6">
        <v>3.91</v>
      </c>
      <c r="Z50" s="6">
        <v>165</v>
      </c>
      <c r="AB50" s="6">
        <v>2500</v>
      </c>
      <c r="AD50" s="6">
        <v>3860</v>
      </c>
      <c r="AF50" s="6">
        <v>11500</v>
      </c>
      <c r="AG50" s="6" t="s">
        <v>1784</v>
      </c>
      <c r="AH50" s="6">
        <v>18</v>
      </c>
      <c r="AJ50" s="6">
        <v>6500</v>
      </c>
      <c r="AL50" s="6">
        <v>250</v>
      </c>
      <c r="AN50" s="6">
        <v>43</v>
      </c>
      <c r="AP50" s="6">
        <v>7.33</v>
      </c>
      <c r="AR50" s="6">
        <v>353</v>
      </c>
      <c r="AT50" s="6">
        <v>440</v>
      </c>
      <c r="CD50" s="6">
        <v>740</v>
      </c>
      <c r="DB50" s="6" t="s">
        <v>432</v>
      </c>
      <c r="DC50" s="6" t="s">
        <v>481</v>
      </c>
      <c r="DD50" s="78">
        <f t="shared" si="0"/>
        <v>0.88194444444525288</v>
      </c>
      <c r="DE50" s="111">
        <f t="shared" si="1"/>
        <v>0.88194444444525288</v>
      </c>
      <c r="DF50" s="78">
        <f t="shared" si="2"/>
        <v>1.5043307086600382</v>
      </c>
    </row>
    <row r="51" spans="1:110" x14ac:dyDescent="0.2">
      <c r="A51" s="6" t="s">
        <v>2075</v>
      </c>
      <c r="B51" s="66">
        <v>38783.559027777781</v>
      </c>
      <c r="C51" s="66">
        <v>38785.392361111109</v>
      </c>
      <c r="D51" s="6" t="s">
        <v>2701</v>
      </c>
      <c r="E51" s="6" t="s">
        <v>2702</v>
      </c>
      <c r="G51" s="66">
        <v>38783.559027777781</v>
      </c>
      <c r="H51" s="66">
        <v>38785.392361111109</v>
      </c>
      <c r="J51" s="6">
        <v>50</v>
      </c>
      <c r="P51" s="6">
        <v>2980.38</v>
      </c>
      <c r="R51" s="6">
        <v>141</v>
      </c>
      <c r="T51" s="6">
        <v>327</v>
      </c>
      <c r="V51" s="6">
        <v>0.113</v>
      </c>
      <c r="X51" s="6">
        <v>1.8900000000000001</v>
      </c>
      <c r="Z51" s="6">
        <v>58</v>
      </c>
      <c r="AB51" s="6">
        <v>92.1</v>
      </c>
      <c r="AD51" s="6">
        <v>128</v>
      </c>
      <c r="AF51" s="6">
        <v>761</v>
      </c>
      <c r="AG51" s="6" t="s">
        <v>1784</v>
      </c>
      <c r="AH51" s="6">
        <v>18</v>
      </c>
      <c r="AJ51" s="6">
        <v>59</v>
      </c>
      <c r="AL51" s="6">
        <v>71</v>
      </c>
      <c r="AM51" s="6" t="s">
        <v>1784</v>
      </c>
      <c r="AN51" s="6">
        <v>2.5</v>
      </c>
      <c r="AP51" s="6">
        <v>7.34</v>
      </c>
      <c r="AR51" s="6">
        <v>134</v>
      </c>
      <c r="AS51" s="6" t="s">
        <v>1784</v>
      </c>
      <c r="AT51" s="6">
        <v>40</v>
      </c>
      <c r="AV51" s="6">
        <v>6.4089999999999998</v>
      </c>
      <c r="AX51" s="6">
        <v>49.418999999999997</v>
      </c>
      <c r="AZ51" s="6">
        <v>1.1240000000000001</v>
      </c>
      <c r="BB51" s="6">
        <v>48.295000000000002</v>
      </c>
      <c r="CC51" s="6" t="s">
        <v>1784</v>
      </c>
      <c r="CD51" s="6">
        <v>40</v>
      </c>
      <c r="DB51" s="6" t="s">
        <v>432</v>
      </c>
      <c r="DC51" s="6" t="s">
        <v>482</v>
      </c>
      <c r="DD51" s="78">
        <f t="shared" si="0"/>
        <v>1.8333333333284827</v>
      </c>
      <c r="DE51" s="111">
        <f t="shared" si="1"/>
        <v>1.8333333333284827</v>
      </c>
      <c r="DF51" s="78">
        <f t="shared" si="2"/>
        <v>18.815530303080084</v>
      </c>
    </row>
    <row r="52" spans="1:110" x14ac:dyDescent="0.2">
      <c r="A52" s="6" t="s">
        <v>2075</v>
      </c>
      <c r="B52" s="66">
        <v>39052.145833333336</v>
      </c>
      <c r="C52" s="66">
        <v>39052.902777777781</v>
      </c>
      <c r="D52" s="6" t="s">
        <v>2735</v>
      </c>
      <c r="E52" s="6" t="s">
        <v>2736</v>
      </c>
      <c r="G52" s="66">
        <v>39052.145833333336</v>
      </c>
      <c r="H52" s="66">
        <v>39052.902777777781</v>
      </c>
      <c r="J52" s="6">
        <v>50</v>
      </c>
      <c r="P52" s="6">
        <v>154</v>
      </c>
      <c r="Q52" s="6" t="s">
        <v>1934</v>
      </c>
      <c r="R52" s="6">
        <v>80.5</v>
      </c>
      <c r="T52" s="6">
        <v>335</v>
      </c>
      <c r="V52" s="6">
        <v>0.19500000000000001</v>
      </c>
      <c r="X52" s="6">
        <v>1.08</v>
      </c>
      <c r="Z52" s="6">
        <v>17.399999999999999</v>
      </c>
      <c r="AB52" s="6">
        <v>101</v>
      </c>
      <c r="AD52" s="6">
        <v>150</v>
      </c>
      <c r="AF52" s="6">
        <v>1160</v>
      </c>
      <c r="AH52" s="6">
        <v>23</v>
      </c>
      <c r="AJ52" s="6">
        <v>230</v>
      </c>
      <c r="AK52" s="6" t="s">
        <v>1784</v>
      </c>
      <c r="AL52" s="6">
        <v>5</v>
      </c>
      <c r="AM52" s="6" t="s">
        <v>1784</v>
      </c>
      <c r="AN52" s="6">
        <v>2.5</v>
      </c>
      <c r="AP52" s="6">
        <v>7.84</v>
      </c>
      <c r="AR52" s="6">
        <v>300</v>
      </c>
      <c r="AT52" s="6">
        <v>18</v>
      </c>
      <c r="CD52" s="6">
        <v>15</v>
      </c>
      <c r="CF52" s="6">
        <v>2.1</v>
      </c>
      <c r="DB52" s="6" t="s">
        <v>432</v>
      </c>
      <c r="DC52" s="6" t="s">
        <v>483</v>
      </c>
      <c r="DD52" s="78">
        <f t="shared" si="0"/>
        <v>0.75694444444525288</v>
      </c>
      <c r="DE52" s="111">
        <f t="shared" si="1"/>
        <v>0.75694444444525288</v>
      </c>
      <c r="DF52" s="78">
        <f t="shared" si="2"/>
        <v>2.3547400611595646</v>
      </c>
    </row>
    <row r="53" spans="1:110" x14ac:dyDescent="0.2">
      <c r="A53" s="6" t="s">
        <v>2075</v>
      </c>
      <c r="B53" s="66">
        <v>39096.881944444445</v>
      </c>
      <c r="C53" s="66">
        <v>39097.517361111109</v>
      </c>
      <c r="D53" s="6" t="s">
        <v>2745</v>
      </c>
      <c r="E53" s="6" t="s">
        <v>2746</v>
      </c>
      <c r="G53" s="66">
        <v>39096.881944444445</v>
      </c>
      <c r="H53" s="66">
        <v>39097.517361111109</v>
      </c>
      <c r="J53" s="6">
        <v>50</v>
      </c>
      <c r="P53" s="6">
        <v>52.99</v>
      </c>
      <c r="R53" s="6">
        <v>1100</v>
      </c>
      <c r="T53" s="6">
        <v>1540</v>
      </c>
      <c r="V53" s="6">
        <v>0.16900000000000001</v>
      </c>
      <c r="X53" s="6">
        <v>1.06</v>
      </c>
      <c r="Z53" s="6">
        <v>59.2</v>
      </c>
      <c r="AB53" s="6">
        <v>682</v>
      </c>
      <c r="AD53" s="6">
        <v>1120</v>
      </c>
      <c r="AF53" s="6">
        <v>4200</v>
      </c>
      <c r="AG53" s="6" t="s">
        <v>1784</v>
      </c>
      <c r="AH53" s="6">
        <v>18</v>
      </c>
      <c r="AJ53" s="6">
        <v>200</v>
      </c>
      <c r="AL53" s="6">
        <v>98</v>
      </c>
      <c r="AM53" s="6" t="s">
        <v>1784</v>
      </c>
      <c r="AN53" s="6">
        <v>2.5</v>
      </c>
      <c r="AP53" s="6">
        <v>7.9</v>
      </c>
      <c r="AR53" s="6">
        <v>320</v>
      </c>
      <c r="AT53" s="6">
        <v>38</v>
      </c>
      <c r="BD53" s="6">
        <v>5</v>
      </c>
      <c r="CD53" s="6">
        <v>36</v>
      </c>
      <c r="CF53" s="6">
        <v>8.4</v>
      </c>
      <c r="DB53" s="6" t="s">
        <v>432</v>
      </c>
      <c r="DC53" s="6" t="s">
        <v>484</v>
      </c>
      <c r="DD53" s="78">
        <f t="shared" si="0"/>
        <v>0.63541666666424135</v>
      </c>
      <c r="DE53" s="111">
        <f t="shared" si="1"/>
        <v>0.63541666666424135</v>
      </c>
      <c r="DF53" s="78">
        <f t="shared" si="2"/>
        <v>0.96520947177053296</v>
      </c>
    </row>
    <row r="54" spans="1:110" x14ac:dyDescent="0.2">
      <c r="A54" s="6" t="s">
        <v>2075</v>
      </c>
      <c r="B54" s="66">
        <v>39103.347222222219</v>
      </c>
      <c r="C54" s="66">
        <v>39104.274305555555</v>
      </c>
      <c r="D54" s="6" t="s">
        <v>2759</v>
      </c>
      <c r="E54" s="6" t="s">
        <v>2760</v>
      </c>
      <c r="G54" s="66">
        <v>39103.347222222219</v>
      </c>
      <c r="H54" s="66">
        <v>39104.274305555555</v>
      </c>
      <c r="J54" s="6">
        <v>50</v>
      </c>
      <c r="P54" s="6">
        <v>59.9</v>
      </c>
      <c r="R54" s="6">
        <v>721</v>
      </c>
      <c r="T54" s="6">
        <v>1090</v>
      </c>
      <c r="Z54" s="6">
        <v>81.400000000000006</v>
      </c>
      <c r="AB54" s="6">
        <v>1530</v>
      </c>
      <c r="AD54" s="6">
        <v>2410</v>
      </c>
      <c r="AF54" s="6">
        <v>7890</v>
      </c>
      <c r="AG54" s="6" t="s">
        <v>1784</v>
      </c>
      <c r="AH54" s="6">
        <v>18</v>
      </c>
      <c r="AJ54" s="6">
        <v>450</v>
      </c>
      <c r="AL54" s="6">
        <v>120</v>
      </c>
      <c r="AN54" s="6">
        <v>25</v>
      </c>
      <c r="AP54" s="6">
        <v>7.83</v>
      </c>
      <c r="AR54" s="6">
        <v>376</v>
      </c>
      <c r="BD54" s="6">
        <v>9</v>
      </c>
      <c r="DB54" s="6" t="s">
        <v>432</v>
      </c>
      <c r="DC54" s="6" t="s">
        <v>485</v>
      </c>
      <c r="DD54" s="78">
        <f t="shared" si="0"/>
        <v>0.92708333333575865</v>
      </c>
      <c r="DE54" s="111">
        <f t="shared" si="1"/>
        <v>0.92708333333575865</v>
      </c>
      <c r="DF54" s="78">
        <f t="shared" si="2"/>
        <v>0.7478152309593421</v>
      </c>
    </row>
    <row r="55" spans="1:110" x14ac:dyDescent="0.2">
      <c r="A55" s="6" t="s">
        <v>2075</v>
      </c>
      <c r="B55" s="66">
        <v>39136.986111111109</v>
      </c>
      <c r="C55" s="66">
        <v>39139.423611111109</v>
      </c>
      <c r="D55" s="6" t="s">
        <v>2771</v>
      </c>
      <c r="E55" s="6" t="s">
        <v>2772</v>
      </c>
      <c r="G55" s="66">
        <v>39136.986111111109</v>
      </c>
      <c r="H55" s="66">
        <v>39139.423611111109</v>
      </c>
      <c r="J55" s="6">
        <v>50</v>
      </c>
      <c r="P55" s="6">
        <v>391</v>
      </c>
      <c r="R55" s="6">
        <v>1620</v>
      </c>
      <c r="T55" s="6">
        <v>2930</v>
      </c>
      <c r="V55" s="6">
        <v>0.218</v>
      </c>
      <c r="X55" s="6">
        <v>1.99</v>
      </c>
      <c r="Z55" s="6">
        <v>168</v>
      </c>
      <c r="AB55" s="6">
        <v>1330</v>
      </c>
      <c r="AD55" s="6">
        <v>2070</v>
      </c>
      <c r="AF55" s="6">
        <v>6790</v>
      </c>
      <c r="AG55" s="6" t="s">
        <v>1784</v>
      </c>
      <c r="AH55" s="6">
        <v>18</v>
      </c>
      <c r="AJ55" s="6">
        <v>700</v>
      </c>
      <c r="AL55" s="6">
        <v>260</v>
      </c>
      <c r="AN55" s="6">
        <v>61</v>
      </c>
      <c r="AP55" s="6">
        <v>7.16</v>
      </c>
      <c r="AR55" s="6">
        <v>376</v>
      </c>
      <c r="AT55" s="6">
        <v>98</v>
      </c>
      <c r="CD55" s="6">
        <v>120</v>
      </c>
      <c r="CF55" s="6">
        <v>13</v>
      </c>
      <c r="DB55" s="6" t="s">
        <v>432</v>
      </c>
      <c r="DC55" s="6" t="s">
        <v>486</v>
      </c>
      <c r="DD55" s="78">
        <f t="shared" si="0"/>
        <v>2.4375</v>
      </c>
      <c r="DE55" s="111">
        <f t="shared" si="1"/>
        <v>2.4375</v>
      </c>
      <c r="DF55" s="78">
        <f t="shared" si="2"/>
        <v>1.8566001899335232</v>
      </c>
    </row>
    <row r="56" spans="1:110" x14ac:dyDescent="0.2">
      <c r="A56" s="6" t="s">
        <v>2075</v>
      </c>
      <c r="B56" s="66">
        <v>39142.298611111109</v>
      </c>
      <c r="C56" s="66">
        <v>39143.361111111109</v>
      </c>
      <c r="D56" s="6" t="s">
        <v>2781</v>
      </c>
      <c r="E56" s="6" t="s">
        <v>2782</v>
      </c>
      <c r="G56" s="66">
        <v>39142.298611111109</v>
      </c>
      <c r="H56" s="66">
        <v>39143.361111111109</v>
      </c>
      <c r="J56" s="6">
        <v>50</v>
      </c>
      <c r="P56" s="6">
        <v>1534</v>
      </c>
      <c r="R56" s="6">
        <v>815</v>
      </c>
      <c r="T56" s="6">
        <v>1380</v>
      </c>
      <c r="Z56" s="6">
        <v>111</v>
      </c>
      <c r="AB56" s="6">
        <v>380</v>
      </c>
      <c r="AD56" s="6">
        <v>564</v>
      </c>
      <c r="AF56" s="6">
        <v>2360</v>
      </c>
      <c r="AG56" s="6" t="s">
        <v>1784</v>
      </c>
      <c r="AH56" s="6">
        <v>18</v>
      </c>
      <c r="AJ56" s="6">
        <v>600</v>
      </c>
      <c r="AL56" s="6">
        <v>200</v>
      </c>
      <c r="AN56" s="6">
        <v>39</v>
      </c>
      <c r="AP56" s="6">
        <v>7.12</v>
      </c>
      <c r="AR56" s="6">
        <v>258</v>
      </c>
      <c r="AT56" s="6">
        <v>47</v>
      </c>
      <c r="CD56" s="6">
        <v>59</v>
      </c>
      <c r="CF56" s="6">
        <v>8.8000000000000007</v>
      </c>
      <c r="DB56" s="6" t="s">
        <v>432</v>
      </c>
      <c r="DC56" s="6" t="s">
        <v>487</v>
      </c>
      <c r="DD56" s="78">
        <f t="shared" si="0"/>
        <v>1.0625</v>
      </c>
      <c r="DE56" s="111">
        <f t="shared" si="1"/>
        <v>1.0625</v>
      </c>
      <c r="DF56" s="78">
        <f t="shared" si="2"/>
        <v>16.710239651416121</v>
      </c>
    </row>
    <row r="57" spans="1:110" x14ac:dyDescent="0.2">
      <c r="A57" s="6" t="s">
        <v>2075</v>
      </c>
      <c r="B57" s="66">
        <v>39183.520833333336</v>
      </c>
      <c r="C57" s="66">
        <v>39184.260416666664</v>
      </c>
      <c r="D57" s="6" t="s">
        <v>2803</v>
      </c>
      <c r="E57" s="6" t="s">
        <v>2804</v>
      </c>
      <c r="G57" s="66">
        <v>39183.520833333336</v>
      </c>
      <c r="H57" s="66">
        <v>39184.260416666664</v>
      </c>
      <c r="J57" s="6">
        <v>50</v>
      </c>
      <c r="P57" s="6">
        <v>587.53</v>
      </c>
      <c r="R57" s="6">
        <v>804</v>
      </c>
      <c r="T57" s="6">
        <v>1090</v>
      </c>
      <c r="V57" s="6">
        <v>0.44400000000000001</v>
      </c>
      <c r="X57" s="6">
        <v>2.41</v>
      </c>
      <c r="Z57" s="6">
        <v>93.2</v>
      </c>
      <c r="AB57" s="6">
        <v>382</v>
      </c>
      <c r="AD57" s="6">
        <v>597</v>
      </c>
      <c r="AF57" s="6">
        <v>2390</v>
      </c>
      <c r="AG57" s="6" t="s">
        <v>1784</v>
      </c>
      <c r="AH57" s="6">
        <v>18</v>
      </c>
      <c r="AJ57" s="6">
        <v>220</v>
      </c>
      <c r="AL57" s="6">
        <v>150</v>
      </c>
      <c r="AN57" s="6">
        <v>16</v>
      </c>
      <c r="AP57" s="6">
        <v>7.41</v>
      </c>
      <c r="AR57" s="6">
        <v>232</v>
      </c>
      <c r="AT57" s="6">
        <v>140</v>
      </c>
      <c r="BD57" s="6">
        <v>25</v>
      </c>
      <c r="CD57" s="6">
        <v>160</v>
      </c>
      <c r="CF57" s="6">
        <v>7.8</v>
      </c>
      <c r="DB57" s="6" t="s">
        <v>432</v>
      </c>
      <c r="DC57" s="6" t="s">
        <v>488</v>
      </c>
      <c r="DD57" s="78">
        <f t="shared" si="0"/>
        <v>0.73958333332848269</v>
      </c>
      <c r="DE57" s="111">
        <f t="shared" si="1"/>
        <v>0.73958333332848269</v>
      </c>
      <c r="DF57" s="78">
        <f t="shared" si="2"/>
        <v>9.1945226917660943</v>
      </c>
    </row>
    <row r="58" spans="1:110" x14ac:dyDescent="0.2">
      <c r="A58" s="6" t="s">
        <v>2075</v>
      </c>
      <c r="B58" s="66">
        <v>39350.697916666664</v>
      </c>
      <c r="C58" s="66">
        <v>39351.184027777781</v>
      </c>
      <c r="D58" s="6" t="s">
        <v>2817</v>
      </c>
      <c r="E58" s="6" t="s">
        <v>2818</v>
      </c>
      <c r="G58" s="66">
        <v>39350.697916666664</v>
      </c>
      <c r="H58" s="66">
        <v>39351.184027777781</v>
      </c>
      <c r="J58" s="6">
        <v>50</v>
      </c>
      <c r="P58" s="6">
        <v>124</v>
      </c>
      <c r="R58" s="6">
        <v>7</v>
      </c>
      <c r="T58" s="6">
        <v>36</v>
      </c>
      <c r="V58" s="6">
        <v>7.0000000000000007E-2</v>
      </c>
      <c r="X58" s="6">
        <v>0.75</v>
      </c>
      <c r="Z58" s="6">
        <v>15.5</v>
      </c>
      <c r="AB58" s="6">
        <v>24.9</v>
      </c>
      <c r="AD58" s="6">
        <v>35.6</v>
      </c>
      <c r="AF58" s="6">
        <v>440</v>
      </c>
      <c r="AG58" s="6" t="s">
        <v>1784</v>
      </c>
      <c r="AH58" s="6">
        <v>18</v>
      </c>
      <c r="AI58" s="6" t="s">
        <v>1784</v>
      </c>
      <c r="AJ58" s="6">
        <v>18</v>
      </c>
      <c r="AK58" s="6" t="s">
        <v>1784</v>
      </c>
      <c r="AL58" s="6">
        <v>5</v>
      </c>
      <c r="AM58" s="6" t="s">
        <v>1784</v>
      </c>
      <c r="AN58" s="6">
        <v>2.5</v>
      </c>
      <c r="AP58" s="6">
        <v>7.95</v>
      </c>
      <c r="AR58" s="6">
        <v>128</v>
      </c>
      <c r="AS58" s="6" t="s">
        <v>1784</v>
      </c>
      <c r="AT58" s="6">
        <v>0.25</v>
      </c>
      <c r="BD58" s="6">
        <v>20</v>
      </c>
      <c r="CD58" s="6">
        <v>16</v>
      </c>
      <c r="CF58" s="6">
        <v>1.4</v>
      </c>
      <c r="DB58" s="6" t="s">
        <v>432</v>
      </c>
      <c r="DC58" s="6" t="s">
        <v>489</v>
      </c>
      <c r="DD58" s="78">
        <f t="shared" si="0"/>
        <v>0.48611111111677019</v>
      </c>
      <c r="DE58" s="111">
        <f t="shared" si="1"/>
        <v>0.48611111111677019</v>
      </c>
      <c r="DF58" s="78">
        <f t="shared" si="2"/>
        <v>2.9523809523465818</v>
      </c>
    </row>
    <row r="59" spans="1:110" x14ac:dyDescent="0.2">
      <c r="A59" s="6" t="s">
        <v>2075</v>
      </c>
      <c r="B59" s="66">
        <v>39417.545138888891</v>
      </c>
      <c r="C59" s="66">
        <v>39419.232638888891</v>
      </c>
      <c r="D59" s="6" t="s">
        <v>2825</v>
      </c>
      <c r="E59" s="6" t="s">
        <v>2826</v>
      </c>
      <c r="G59" s="66">
        <v>39417.545138888891</v>
      </c>
      <c r="H59" s="66">
        <v>39419.232638888891</v>
      </c>
      <c r="J59" s="6">
        <v>50</v>
      </c>
      <c r="P59" s="6">
        <v>679</v>
      </c>
      <c r="R59" s="6">
        <v>616</v>
      </c>
      <c r="T59" s="6">
        <v>897</v>
      </c>
      <c r="V59" s="6">
        <v>0.48199999999999998</v>
      </c>
      <c r="X59" s="6">
        <v>1.7</v>
      </c>
      <c r="Z59" s="6">
        <v>106</v>
      </c>
      <c r="AB59" s="6">
        <v>394</v>
      </c>
      <c r="AD59" s="6">
        <v>617</v>
      </c>
      <c r="AF59" s="6">
        <v>2450</v>
      </c>
      <c r="AH59" s="6">
        <v>34</v>
      </c>
      <c r="AJ59" s="6">
        <v>330</v>
      </c>
      <c r="AL59" s="6">
        <v>160</v>
      </c>
      <c r="AN59" s="6">
        <v>19</v>
      </c>
      <c r="AP59" s="6">
        <v>7.19</v>
      </c>
      <c r="AR59" s="6">
        <v>205</v>
      </c>
      <c r="AT59" s="6">
        <v>48</v>
      </c>
      <c r="BD59" s="6">
        <v>37</v>
      </c>
      <c r="CD59" s="6">
        <v>37</v>
      </c>
      <c r="CF59" s="6">
        <v>4.5999999999999996</v>
      </c>
      <c r="DB59" s="6" t="s">
        <v>432</v>
      </c>
      <c r="DC59" s="6" t="s">
        <v>490</v>
      </c>
      <c r="DD59" s="78">
        <f t="shared" si="0"/>
        <v>1.6875</v>
      </c>
      <c r="DE59" s="111">
        <f t="shared" si="1"/>
        <v>1.6875</v>
      </c>
      <c r="DF59" s="78">
        <f t="shared" si="2"/>
        <v>4.6570644718792868</v>
      </c>
    </row>
    <row r="60" spans="1:110" x14ac:dyDescent="0.2">
      <c r="A60" s="6" t="s">
        <v>2075</v>
      </c>
      <c r="B60" s="66">
        <v>39427.263888888891</v>
      </c>
      <c r="C60" s="66">
        <v>39428.1875</v>
      </c>
      <c r="D60" s="6" t="s">
        <v>2849</v>
      </c>
      <c r="E60" s="6" t="s">
        <v>2850</v>
      </c>
      <c r="G60" s="66">
        <v>39427.263888888891</v>
      </c>
      <c r="H60" s="66">
        <v>39428.1875</v>
      </c>
      <c r="J60" s="6">
        <v>50</v>
      </c>
      <c r="P60" s="6">
        <v>101</v>
      </c>
      <c r="Q60" s="6" t="s">
        <v>1934</v>
      </c>
      <c r="R60" s="6">
        <v>2560</v>
      </c>
      <c r="T60" s="6">
        <v>7490</v>
      </c>
      <c r="V60" s="6">
        <v>0.245</v>
      </c>
      <c r="X60" s="6">
        <v>2.29</v>
      </c>
      <c r="Z60" s="6">
        <v>226</v>
      </c>
      <c r="AB60" s="6">
        <v>1830</v>
      </c>
      <c r="AD60" s="6">
        <v>2890</v>
      </c>
      <c r="AF60" s="6">
        <v>9070</v>
      </c>
      <c r="AH60" s="6">
        <v>2500</v>
      </c>
      <c r="AJ60" s="6">
        <v>6300</v>
      </c>
      <c r="AL60" s="6">
        <v>260</v>
      </c>
      <c r="AN60" s="6">
        <v>68</v>
      </c>
      <c r="AP60" s="6">
        <v>7.22</v>
      </c>
      <c r="AR60" s="6">
        <v>345</v>
      </c>
      <c r="AT60" s="6">
        <v>220</v>
      </c>
      <c r="BD60" s="6">
        <v>87</v>
      </c>
      <c r="CD60" s="6">
        <v>160</v>
      </c>
      <c r="CF60" s="6">
        <v>14</v>
      </c>
      <c r="DB60" s="6" t="s">
        <v>432</v>
      </c>
      <c r="DC60" s="6" t="s">
        <v>491</v>
      </c>
      <c r="DD60" s="78">
        <f t="shared" si="0"/>
        <v>0.92361111110949423</v>
      </c>
      <c r="DE60" s="111">
        <f t="shared" si="1"/>
        <v>0.92361111110949423</v>
      </c>
      <c r="DF60" s="78">
        <f t="shared" si="2"/>
        <v>1.2656641604032184</v>
      </c>
    </row>
    <row r="61" spans="1:110" x14ac:dyDescent="0.2">
      <c r="A61" s="6" t="s">
        <v>2075</v>
      </c>
      <c r="B61" s="66">
        <v>39452.739583333336</v>
      </c>
      <c r="C61" s="66">
        <v>39456.163194444445</v>
      </c>
      <c r="D61" s="6" t="s">
        <v>2877</v>
      </c>
      <c r="E61" s="6" t="s">
        <v>2878</v>
      </c>
      <c r="G61" s="66">
        <v>39452.739583333336</v>
      </c>
      <c r="H61" s="66">
        <v>39456.163194444445</v>
      </c>
      <c r="J61" s="6">
        <v>50</v>
      </c>
      <c r="P61" s="6">
        <v>5488</v>
      </c>
      <c r="R61" s="6">
        <v>137</v>
      </c>
      <c r="T61" s="6">
        <v>263</v>
      </c>
      <c r="U61" s="6" t="s">
        <v>1784</v>
      </c>
      <c r="V61" s="6">
        <v>1.4999999999999999E-2</v>
      </c>
      <c r="X61" s="6">
        <v>1.6400000000000001</v>
      </c>
      <c r="Z61" s="6">
        <v>47.7</v>
      </c>
      <c r="AB61" s="6">
        <v>115</v>
      </c>
      <c r="AD61" s="6">
        <v>165</v>
      </c>
      <c r="AF61" s="6">
        <v>997</v>
      </c>
      <c r="AG61" s="6" t="s">
        <v>1784</v>
      </c>
      <c r="AH61" s="6">
        <v>18</v>
      </c>
      <c r="AJ61" s="6">
        <v>73</v>
      </c>
      <c r="AL61" s="6">
        <v>36</v>
      </c>
      <c r="AN61" s="6">
        <v>12</v>
      </c>
      <c r="AP61" s="6">
        <v>7.36</v>
      </c>
      <c r="AR61" s="6">
        <v>206</v>
      </c>
      <c r="AT61" s="6">
        <v>16</v>
      </c>
      <c r="BD61" s="6">
        <v>88</v>
      </c>
      <c r="CD61" s="6">
        <v>12</v>
      </c>
      <c r="CF61" s="6">
        <v>1.5</v>
      </c>
      <c r="DB61" s="6" t="s">
        <v>432</v>
      </c>
      <c r="DC61" s="6" t="s">
        <v>492</v>
      </c>
      <c r="DD61" s="78">
        <f t="shared" si="0"/>
        <v>3.4236111111094942</v>
      </c>
      <c r="DE61" s="111">
        <f t="shared" si="1"/>
        <v>3.4236111111094942</v>
      </c>
      <c r="DF61" s="78">
        <f t="shared" si="2"/>
        <v>18.553076402983745</v>
      </c>
    </row>
    <row r="62" spans="1:110" x14ac:dyDescent="0.2">
      <c r="A62" s="6" t="s">
        <v>2075</v>
      </c>
      <c r="B62" s="66">
        <v>39495.142361111109</v>
      </c>
      <c r="C62" s="66">
        <v>39495.649305555555</v>
      </c>
      <c r="D62" s="6" t="s">
        <v>2930</v>
      </c>
      <c r="E62" s="6" t="s">
        <v>2931</v>
      </c>
      <c r="G62" s="66">
        <v>39495.142361111109</v>
      </c>
      <c r="H62" s="66">
        <v>39495.649305555555</v>
      </c>
      <c r="J62" s="6">
        <v>50</v>
      </c>
      <c r="P62" s="6">
        <v>1266</v>
      </c>
      <c r="R62" s="6">
        <v>867</v>
      </c>
      <c r="T62" s="6">
        <v>1420</v>
      </c>
      <c r="Z62" s="6">
        <v>88.6</v>
      </c>
      <c r="AB62" s="6">
        <v>425</v>
      </c>
      <c r="AD62" s="6">
        <v>483</v>
      </c>
      <c r="AF62" s="6">
        <v>2280</v>
      </c>
      <c r="AG62" s="6" t="s">
        <v>1784</v>
      </c>
      <c r="AH62" s="6">
        <v>18</v>
      </c>
      <c r="AJ62" s="6">
        <v>610</v>
      </c>
      <c r="AL62" s="6">
        <v>98</v>
      </c>
      <c r="AN62" s="6">
        <v>180</v>
      </c>
      <c r="AP62" s="6">
        <v>7.33</v>
      </c>
      <c r="AR62" s="6">
        <v>180</v>
      </c>
      <c r="AT62" s="6">
        <v>93</v>
      </c>
      <c r="BD62" s="6">
        <v>143</v>
      </c>
      <c r="CD62" s="6">
        <v>76</v>
      </c>
      <c r="CF62" s="6">
        <v>18</v>
      </c>
      <c r="DB62" s="6" t="s">
        <v>432</v>
      </c>
      <c r="DC62" s="6" t="s">
        <v>493</v>
      </c>
      <c r="DD62" s="78">
        <f t="shared" si="0"/>
        <v>0.50694444444525288</v>
      </c>
      <c r="DE62" s="111">
        <f t="shared" si="1"/>
        <v>0.50694444444525288</v>
      </c>
      <c r="DF62" s="78">
        <f t="shared" si="2"/>
        <v>28.904109588995002</v>
      </c>
    </row>
    <row r="63" spans="1:110" x14ac:dyDescent="0.2">
      <c r="A63" s="6" t="s">
        <v>2075</v>
      </c>
      <c r="B63" s="66">
        <v>39532.28125</v>
      </c>
      <c r="C63" s="66">
        <v>39532.9375</v>
      </c>
      <c r="D63" s="6" t="s">
        <v>2982</v>
      </c>
      <c r="E63" s="6" t="s">
        <v>0</v>
      </c>
      <c r="G63" s="66">
        <v>39532.28125</v>
      </c>
      <c r="H63" s="66">
        <v>39532.9375</v>
      </c>
      <c r="J63" s="6">
        <v>50</v>
      </c>
      <c r="P63" s="6">
        <v>1089</v>
      </c>
      <c r="R63" s="6">
        <v>252</v>
      </c>
      <c r="T63" s="6">
        <v>454</v>
      </c>
      <c r="V63" s="6">
        <v>0.182</v>
      </c>
      <c r="X63" s="6">
        <v>4.1900000000000004</v>
      </c>
      <c r="Z63" s="6">
        <v>68.8</v>
      </c>
      <c r="AB63" s="6">
        <v>362</v>
      </c>
      <c r="AD63" s="6">
        <v>525</v>
      </c>
      <c r="AF63" s="6">
        <v>2330</v>
      </c>
      <c r="AG63" s="6" t="s">
        <v>1784</v>
      </c>
      <c r="AH63" s="6">
        <v>18</v>
      </c>
      <c r="AJ63" s="6">
        <v>73</v>
      </c>
      <c r="AL63" s="6">
        <v>81</v>
      </c>
      <c r="AN63" s="6">
        <v>18</v>
      </c>
      <c r="AP63" s="6">
        <v>7.47</v>
      </c>
      <c r="AR63" s="6">
        <v>275</v>
      </c>
      <c r="AT63" s="6">
        <v>24</v>
      </c>
      <c r="BD63" s="6">
        <v>272</v>
      </c>
      <c r="CD63" s="6">
        <v>18</v>
      </c>
      <c r="CF63" s="6">
        <v>2.4</v>
      </c>
      <c r="DB63" s="6" t="s">
        <v>432</v>
      </c>
      <c r="DC63" s="6" t="s">
        <v>494</v>
      </c>
      <c r="DD63" s="78">
        <f t="shared" si="0"/>
        <v>0.65625</v>
      </c>
      <c r="DE63" s="111">
        <f t="shared" si="1"/>
        <v>0.65625</v>
      </c>
      <c r="DF63" s="78">
        <f t="shared" si="2"/>
        <v>19.206349206349206</v>
      </c>
    </row>
    <row r="64" spans="1:110" x14ac:dyDescent="0.2">
      <c r="A64" s="6" t="s">
        <v>2075</v>
      </c>
      <c r="B64" s="66">
        <v>39782.642361111109</v>
      </c>
      <c r="C64" s="66">
        <v>39783.506944444445</v>
      </c>
      <c r="D64" s="6" t="s">
        <v>47</v>
      </c>
      <c r="E64" s="6" t="s">
        <v>48</v>
      </c>
      <c r="G64" s="66">
        <v>39782.642361111109</v>
      </c>
      <c r="H64" s="66">
        <v>39783.506944444445</v>
      </c>
      <c r="J64" s="6">
        <v>50</v>
      </c>
      <c r="P64" s="6">
        <v>311.39999999999998</v>
      </c>
      <c r="R64" s="6">
        <v>1050</v>
      </c>
      <c r="T64" s="6">
        <v>1690</v>
      </c>
      <c r="V64" s="6">
        <v>0.05</v>
      </c>
      <c r="X64" s="6">
        <v>1.4</v>
      </c>
      <c r="Z64" s="6">
        <v>40.200000000000003</v>
      </c>
      <c r="AB64" s="6">
        <v>397</v>
      </c>
      <c r="AD64" s="6">
        <v>628</v>
      </c>
      <c r="AF64" s="6">
        <v>2300</v>
      </c>
      <c r="AG64" s="6" t="s">
        <v>1784</v>
      </c>
      <c r="AH64" s="6">
        <v>18</v>
      </c>
      <c r="AJ64" s="6">
        <v>760</v>
      </c>
      <c r="AL64" s="6">
        <v>39</v>
      </c>
      <c r="AN64" s="6">
        <v>5.4</v>
      </c>
      <c r="AP64" s="6">
        <v>7.58</v>
      </c>
      <c r="AR64" s="6">
        <v>149</v>
      </c>
      <c r="AT64" s="6">
        <v>130</v>
      </c>
      <c r="BD64" s="6">
        <v>42</v>
      </c>
      <c r="CD64" s="6">
        <v>91</v>
      </c>
      <c r="CF64" s="6">
        <v>11</v>
      </c>
      <c r="DB64" s="6" t="s">
        <v>432</v>
      </c>
      <c r="DC64" s="6" t="s">
        <v>495</v>
      </c>
      <c r="DD64" s="78">
        <f t="shared" si="0"/>
        <v>0.86458333333575865</v>
      </c>
      <c r="DE64" s="111">
        <f t="shared" si="1"/>
        <v>0.86458333333575865</v>
      </c>
      <c r="DF64" s="78">
        <f t="shared" si="2"/>
        <v>4.1686746987834864</v>
      </c>
    </row>
    <row r="65" spans="1:110" x14ac:dyDescent="0.2">
      <c r="A65" s="6" t="s">
        <v>2075</v>
      </c>
      <c r="B65" s="66">
        <v>39790.65625</v>
      </c>
      <c r="C65" s="66">
        <v>39791.767361111109</v>
      </c>
      <c r="D65" s="6" t="s">
        <v>65</v>
      </c>
      <c r="E65" s="6" t="s">
        <v>66</v>
      </c>
      <c r="G65" s="66">
        <v>39790.65625</v>
      </c>
      <c r="H65" s="66">
        <v>39791.767361111109</v>
      </c>
      <c r="J65" s="6">
        <v>50</v>
      </c>
      <c r="P65" s="6">
        <v>141.55000000000001</v>
      </c>
      <c r="R65" s="6">
        <v>1700</v>
      </c>
      <c r="T65" s="6">
        <v>2670</v>
      </c>
      <c r="U65" s="6" t="s">
        <v>1784</v>
      </c>
      <c r="V65" s="6">
        <v>1.4999999999999999E-2</v>
      </c>
      <c r="X65" s="6">
        <v>1.95</v>
      </c>
      <c r="Z65" s="6">
        <v>31.3</v>
      </c>
      <c r="AB65" s="6">
        <v>2110</v>
      </c>
      <c r="AD65" s="6">
        <v>3280</v>
      </c>
      <c r="AF65" s="6">
        <v>9860</v>
      </c>
      <c r="AG65" s="6" t="s">
        <v>1784</v>
      </c>
      <c r="AH65" s="6">
        <v>20</v>
      </c>
      <c r="AJ65" s="6">
        <v>850</v>
      </c>
      <c r="AL65" s="6">
        <v>60.7</v>
      </c>
      <c r="AN65" s="6">
        <v>58</v>
      </c>
      <c r="AP65" s="6">
        <v>7.1</v>
      </c>
      <c r="AR65" s="6">
        <v>258</v>
      </c>
      <c r="AT65" s="6">
        <v>93</v>
      </c>
      <c r="BD65" s="6">
        <v>28</v>
      </c>
      <c r="CD65" s="6">
        <v>45</v>
      </c>
      <c r="CF65" s="6">
        <v>12</v>
      </c>
      <c r="CG65" s="6" t="s">
        <v>1784</v>
      </c>
      <c r="CH65" s="6">
        <v>20</v>
      </c>
      <c r="DB65" s="6" t="s">
        <v>432</v>
      </c>
      <c r="DC65" s="6" t="s">
        <v>496</v>
      </c>
      <c r="DD65" s="78">
        <f t="shared" si="0"/>
        <v>1.1111111111094942</v>
      </c>
      <c r="DE65" s="111">
        <f t="shared" si="1"/>
        <v>1.1111111111094942</v>
      </c>
      <c r="DF65" s="78">
        <f t="shared" si="2"/>
        <v>1.4744791666688124</v>
      </c>
    </row>
    <row r="66" spans="1:110" x14ac:dyDescent="0.2">
      <c r="A66" s="6" t="s">
        <v>2075</v>
      </c>
      <c r="B66" s="66">
        <v>39791.815972222219</v>
      </c>
      <c r="C66" s="66">
        <v>39792.333333333336</v>
      </c>
      <c r="D66" s="6" t="s">
        <v>73</v>
      </c>
      <c r="E66" s="6" t="s">
        <v>74</v>
      </c>
      <c r="G66" s="66">
        <v>39791.815972222219</v>
      </c>
      <c r="H66" s="66">
        <v>39792.333333333336</v>
      </c>
      <c r="J66" s="6">
        <v>50</v>
      </c>
      <c r="P66" s="6">
        <v>67.67</v>
      </c>
      <c r="T66" s="6">
        <v>1830</v>
      </c>
      <c r="AD66" s="6">
        <v>2510</v>
      </c>
      <c r="AF66" s="6">
        <v>7990</v>
      </c>
      <c r="AG66" s="6" t="s">
        <v>1784</v>
      </c>
      <c r="AH66" s="6">
        <v>20</v>
      </c>
      <c r="AJ66" s="6">
        <v>640</v>
      </c>
      <c r="AL66" s="6">
        <v>105</v>
      </c>
      <c r="AN66" s="6">
        <v>65</v>
      </c>
      <c r="AP66" s="6">
        <v>7.18</v>
      </c>
      <c r="AR66" s="6">
        <v>303</v>
      </c>
      <c r="CG66" s="6" t="s">
        <v>1784</v>
      </c>
      <c r="CH66" s="6">
        <v>20</v>
      </c>
      <c r="DB66" s="6" t="s">
        <v>432</v>
      </c>
      <c r="DC66" s="6" t="s">
        <v>497</v>
      </c>
      <c r="DD66" s="78">
        <f t="shared" si="0"/>
        <v>0.51736111111677019</v>
      </c>
      <c r="DE66" s="111">
        <f t="shared" si="1"/>
        <v>0.51736111111677019</v>
      </c>
      <c r="DF66" s="78">
        <f t="shared" si="2"/>
        <v>1.5138702460684519</v>
      </c>
    </row>
    <row r="67" spans="1:110" x14ac:dyDescent="0.2">
      <c r="A67" s="6" t="s">
        <v>2075</v>
      </c>
      <c r="B67" s="66">
        <v>39822.256944444445</v>
      </c>
      <c r="C67" s="66">
        <v>39822.684027777781</v>
      </c>
      <c r="D67" s="6" t="s">
        <v>115</v>
      </c>
      <c r="E67" s="6" t="s">
        <v>116</v>
      </c>
      <c r="G67" s="66">
        <v>39822.256944444445</v>
      </c>
      <c r="H67" s="66">
        <v>39822.684027777781</v>
      </c>
      <c r="J67" s="6">
        <v>50</v>
      </c>
      <c r="P67" s="6">
        <v>40.76</v>
      </c>
      <c r="R67" s="6">
        <v>432</v>
      </c>
      <c r="T67" s="6">
        <v>752</v>
      </c>
      <c r="U67" s="6" t="s">
        <v>1784</v>
      </c>
      <c r="V67" s="6">
        <v>1.4999999999999999E-2</v>
      </c>
      <c r="X67" s="6">
        <v>0.7</v>
      </c>
      <c r="Z67" s="6">
        <v>14.1</v>
      </c>
      <c r="AB67" s="6">
        <v>2490</v>
      </c>
      <c r="AD67" s="6">
        <v>4060</v>
      </c>
      <c r="AF67" s="6">
        <v>12200</v>
      </c>
      <c r="AG67" s="6" t="s">
        <v>1784</v>
      </c>
      <c r="AH67" s="6">
        <v>20</v>
      </c>
      <c r="AJ67" s="6">
        <v>180</v>
      </c>
      <c r="AK67" s="6" t="s">
        <v>1784</v>
      </c>
      <c r="AL67" s="6">
        <v>50</v>
      </c>
      <c r="AM67" s="6" t="s">
        <v>1784</v>
      </c>
      <c r="AN67" s="6">
        <v>25</v>
      </c>
      <c r="AP67" s="6">
        <v>7.62</v>
      </c>
      <c r="AR67" s="6">
        <v>277</v>
      </c>
      <c r="AT67" s="6">
        <v>16</v>
      </c>
      <c r="BD67" s="6">
        <v>13</v>
      </c>
      <c r="CD67" s="6">
        <v>16</v>
      </c>
      <c r="CF67" s="6">
        <v>2</v>
      </c>
      <c r="CG67" s="6" t="s">
        <v>1784</v>
      </c>
      <c r="CH67" s="6">
        <v>20</v>
      </c>
      <c r="DB67" s="6" t="s">
        <v>432</v>
      </c>
      <c r="DC67" s="6" t="s">
        <v>498</v>
      </c>
      <c r="DD67" s="78">
        <f t="shared" ref="DD67:DD131" si="3">C67-B67</f>
        <v>0.42708333333575865</v>
      </c>
      <c r="DE67" s="111">
        <f t="shared" ref="DE67:DE131" si="4">C67-B67</f>
        <v>0.42708333333575865</v>
      </c>
      <c r="DF67" s="78">
        <f t="shared" ref="DF67:DF130" si="5">P67/(60*60*24)*1000/DD67</f>
        <v>1.1046070460641877</v>
      </c>
    </row>
    <row r="68" spans="1:110" x14ac:dyDescent="0.2">
      <c r="A68" s="6" t="s">
        <v>2075</v>
      </c>
      <c r="B68" s="66">
        <v>39871.263888888891</v>
      </c>
      <c r="C68" s="66">
        <v>39871.614583333336</v>
      </c>
      <c r="D68" s="6" t="s">
        <v>167</v>
      </c>
      <c r="E68" s="6" t="s">
        <v>168</v>
      </c>
      <c r="G68" s="66">
        <v>39871.263888888891</v>
      </c>
      <c r="H68" s="66">
        <v>39871.614583333336</v>
      </c>
      <c r="J68" s="6">
        <v>50</v>
      </c>
      <c r="P68" s="6">
        <v>248.98</v>
      </c>
      <c r="R68" s="6">
        <v>951</v>
      </c>
      <c r="T68" s="6">
        <v>1770</v>
      </c>
      <c r="V68" s="6">
        <v>5.6000000000000001E-2</v>
      </c>
      <c r="X68" s="6">
        <v>1.56</v>
      </c>
      <c r="Z68" s="6">
        <v>26.4</v>
      </c>
      <c r="AB68" s="6">
        <v>200</v>
      </c>
      <c r="AD68" s="6">
        <v>300</v>
      </c>
      <c r="AF68" s="6">
        <v>1320</v>
      </c>
      <c r="AG68" s="6" t="s">
        <v>1784</v>
      </c>
      <c r="AH68" s="6">
        <v>20</v>
      </c>
      <c r="AJ68" s="6">
        <v>810</v>
      </c>
      <c r="AL68" s="6">
        <v>71</v>
      </c>
      <c r="AN68" s="6">
        <v>9.5</v>
      </c>
      <c r="AP68" s="6">
        <v>7.31</v>
      </c>
      <c r="AR68" s="6">
        <v>157</v>
      </c>
      <c r="AT68" s="6">
        <v>39</v>
      </c>
      <c r="BD68" s="6">
        <v>34</v>
      </c>
      <c r="CD68" s="6">
        <v>27</v>
      </c>
      <c r="CF68" s="6">
        <v>2.2000000000000002</v>
      </c>
      <c r="CH68" s="6">
        <v>42</v>
      </c>
      <c r="DB68" s="6" t="s">
        <v>432</v>
      </c>
      <c r="DC68" s="6" t="s">
        <v>499</v>
      </c>
      <c r="DD68" s="78">
        <f t="shared" si="3"/>
        <v>0.35069444444525288</v>
      </c>
      <c r="DE68" s="111">
        <f t="shared" si="4"/>
        <v>0.35069444444525288</v>
      </c>
      <c r="DF68" s="78">
        <f t="shared" si="5"/>
        <v>8.217161716152674</v>
      </c>
    </row>
    <row r="69" spans="1:110" x14ac:dyDescent="0.2">
      <c r="A69" s="6" t="s">
        <v>2075</v>
      </c>
      <c r="B69" s="66">
        <v>39900.791666666664</v>
      </c>
      <c r="C69" s="66">
        <v>39901.725694444445</v>
      </c>
      <c r="D69" s="6" t="s">
        <v>205</v>
      </c>
      <c r="E69" s="6" t="s">
        <v>206</v>
      </c>
      <c r="G69" s="66">
        <v>39900.791666666664</v>
      </c>
      <c r="H69" s="66">
        <v>39901.725694444445</v>
      </c>
      <c r="J69" s="6">
        <v>50</v>
      </c>
      <c r="P69" s="6">
        <v>304.52999999999997</v>
      </c>
      <c r="R69" s="6">
        <v>3100</v>
      </c>
      <c r="T69" s="6">
        <v>5070</v>
      </c>
      <c r="V69" s="6">
        <v>0.24</v>
      </c>
      <c r="X69" s="6">
        <v>1.83</v>
      </c>
      <c r="Z69" s="6">
        <v>23.8</v>
      </c>
      <c r="AB69" s="6">
        <v>752</v>
      </c>
      <c r="AD69" s="6">
        <v>1190</v>
      </c>
      <c r="AF69" s="6">
        <v>4060</v>
      </c>
      <c r="AG69" s="6" t="s">
        <v>1784</v>
      </c>
      <c r="AH69" s="6">
        <v>20</v>
      </c>
      <c r="AJ69" s="6">
        <v>3000</v>
      </c>
      <c r="AL69" s="6">
        <v>35</v>
      </c>
      <c r="AM69" s="6" t="s">
        <v>1784</v>
      </c>
      <c r="AN69" s="6">
        <v>2.5</v>
      </c>
      <c r="AP69" s="6">
        <v>7.14</v>
      </c>
      <c r="AR69" s="6">
        <v>207</v>
      </c>
      <c r="AT69" s="6">
        <v>240</v>
      </c>
      <c r="BD69" s="6">
        <v>31</v>
      </c>
      <c r="CD69" s="6">
        <v>140</v>
      </c>
      <c r="CF69" s="6">
        <v>4</v>
      </c>
      <c r="CG69" s="6" t="s">
        <v>1784</v>
      </c>
      <c r="CH69" s="6">
        <v>20</v>
      </c>
      <c r="DB69" s="6" t="s">
        <v>432</v>
      </c>
      <c r="DC69" s="6" t="s">
        <v>500</v>
      </c>
      <c r="DD69" s="78">
        <f t="shared" si="3"/>
        <v>0.93402777778101154</v>
      </c>
      <c r="DE69" s="111">
        <f t="shared" si="4"/>
        <v>0.93402777778101154</v>
      </c>
      <c r="DF69" s="78">
        <f t="shared" si="5"/>
        <v>3.773605947942325</v>
      </c>
    </row>
    <row r="70" spans="1:110" x14ac:dyDescent="0.2">
      <c r="A70" s="6" t="s">
        <v>2075</v>
      </c>
      <c r="B70" s="66">
        <v>39924.305555555555</v>
      </c>
      <c r="C70" s="66">
        <v>39924.538194444445</v>
      </c>
      <c r="D70" s="6" t="s">
        <v>231</v>
      </c>
      <c r="E70" s="6" t="s">
        <v>232</v>
      </c>
      <c r="G70" s="66">
        <v>39924.305555555555</v>
      </c>
      <c r="H70" s="66">
        <v>39924.538194444445</v>
      </c>
      <c r="J70" s="6">
        <v>50</v>
      </c>
      <c r="P70" s="6">
        <v>180.26</v>
      </c>
      <c r="R70" s="6">
        <v>135</v>
      </c>
      <c r="T70" s="6">
        <v>213</v>
      </c>
      <c r="V70" s="6">
        <v>9.9000000000000005E-2</v>
      </c>
      <c r="X70" s="6">
        <v>0.8</v>
      </c>
      <c r="Z70" s="6">
        <v>23.4</v>
      </c>
      <c r="AB70" s="6">
        <v>63.9</v>
      </c>
      <c r="AD70" s="6">
        <v>95.3</v>
      </c>
      <c r="AF70" s="6">
        <v>747</v>
      </c>
      <c r="AG70" s="6" t="s">
        <v>1784</v>
      </c>
      <c r="AH70" s="6">
        <v>20</v>
      </c>
      <c r="AJ70" s="6">
        <v>40</v>
      </c>
      <c r="AL70" s="6">
        <v>7</v>
      </c>
      <c r="AM70" s="6" t="s">
        <v>1784</v>
      </c>
      <c r="AN70" s="6">
        <v>2.5</v>
      </c>
      <c r="AP70" s="6">
        <v>7.89</v>
      </c>
      <c r="AR70" s="6">
        <v>198</v>
      </c>
      <c r="AT70" s="6">
        <v>12</v>
      </c>
      <c r="BD70" s="6">
        <v>9</v>
      </c>
      <c r="CD70" s="6">
        <v>11</v>
      </c>
      <c r="CF70" s="6">
        <v>0.66</v>
      </c>
      <c r="CG70" s="6" t="s">
        <v>1784</v>
      </c>
      <c r="CH70" s="6">
        <v>20</v>
      </c>
      <c r="DB70" s="6" t="s">
        <v>432</v>
      </c>
      <c r="DC70" s="6" t="s">
        <v>501</v>
      </c>
      <c r="DD70" s="78">
        <f t="shared" si="3"/>
        <v>0.23263888889050577</v>
      </c>
      <c r="DE70" s="111">
        <f t="shared" si="4"/>
        <v>0.23263888889050577</v>
      </c>
      <c r="DF70" s="78">
        <f t="shared" si="5"/>
        <v>8.968159203917768</v>
      </c>
    </row>
    <row r="71" spans="1:110" x14ac:dyDescent="0.2">
      <c r="A71" s="6" t="s">
        <v>2075</v>
      </c>
      <c r="B71" s="66">
        <v>40009.194444444445</v>
      </c>
      <c r="C71" s="66">
        <v>40009.520833333336</v>
      </c>
      <c r="D71" s="6" t="s">
        <v>243</v>
      </c>
      <c r="E71" s="6" t="s">
        <v>244</v>
      </c>
      <c r="G71" s="66">
        <v>40009.194444444445</v>
      </c>
      <c r="H71" s="66">
        <v>40009.520833333336</v>
      </c>
      <c r="J71" s="6">
        <v>50</v>
      </c>
      <c r="P71" s="6">
        <v>316.48</v>
      </c>
      <c r="R71" s="6">
        <v>25.3</v>
      </c>
      <c r="T71" s="6">
        <v>79.400000000000006</v>
      </c>
      <c r="V71" s="6">
        <v>7.9000000000000001E-2</v>
      </c>
      <c r="X71" s="6">
        <v>3.12</v>
      </c>
      <c r="Z71" s="6">
        <v>12.5</v>
      </c>
      <c r="AB71" s="6">
        <v>20.5</v>
      </c>
      <c r="AD71" s="6">
        <v>29</v>
      </c>
      <c r="AF71" s="6">
        <v>333</v>
      </c>
      <c r="AG71" s="6" t="s">
        <v>1784</v>
      </c>
      <c r="AH71" s="6">
        <v>20</v>
      </c>
      <c r="AI71" s="6" t="s">
        <v>1784</v>
      </c>
      <c r="AJ71" s="6">
        <v>20</v>
      </c>
      <c r="AK71" s="6" t="s">
        <v>1784</v>
      </c>
      <c r="AL71" s="6">
        <v>5</v>
      </c>
      <c r="AM71" s="6" t="s">
        <v>1784</v>
      </c>
      <c r="AN71" s="6">
        <v>2.5</v>
      </c>
      <c r="AP71" s="6">
        <v>7.66</v>
      </c>
      <c r="AR71" s="6">
        <v>95.8</v>
      </c>
      <c r="AT71" s="6">
        <v>2.9</v>
      </c>
      <c r="BD71" s="6">
        <v>179</v>
      </c>
      <c r="CD71" s="6">
        <v>5</v>
      </c>
      <c r="CE71" s="6" t="s">
        <v>1784</v>
      </c>
      <c r="CF71" s="6">
        <v>0.25</v>
      </c>
      <c r="CG71" s="6" t="s">
        <v>1784</v>
      </c>
      <c r="CH71" s="6">
        <v>20</v>
      </c>
      <c r="DB71" s="6" t="s">
        <v>432</v>
      </c>
      <c r="DC71" s="6" t="s">
        <v>502</v>
      </c>
      <c r="DD71" s="78">
        <f t="shared" si="3"/>
        <v>0.32638888889050577</v>
      </c>
      <c r="DE71" s="111">
        <f t="shared" si="4"/>
        <v>0.32638888889050577</v>
      </c>
      <c r="DF71" s="78">
        <f t="shared" si="5"/>
        <v>11.222695035405399</v>
      </c>
    </row>
    <row r="72" spans="1:110" x14ac:dyDescent="0.2">
      <c r="A72" s="6" t="s">
        <v>2075</v>
      </c>
      <c r="B72" s="66">
        <v>40155.375</v>
      </c>
      <c r="C72" s="66">
        <v>40156.224305555559</v>
      </c>
      <c r="D72" s="6" t="s">
        <v>249</v>
      </c>
      <c r="E72" s="6" t="s">
        <v>250</v>
      </c>
      <c r="G72" s="66">
        <v>40155.375</v>
      </c>
      <c r="H72" s="66">
        <v>40156.224305555559</v>
      </c>
      <c r="J72" s="6">
        <v>50</v>
      </c>
      <c r="P72" s="6">
        <v>774</v>
      </c>
      <c r="R72" s="6">
        <v>1660</v>
      </c>
      <c r="T72" s="6">
        <v>2600</v>
      </c>
      <c r="V72" s="6">
        <v>0.19700000000000001</v>
      </c>
      <c r="X72" s="6">
        <v>4.32</v>
      </c>
      <c r="Z72" s="6">
        <v>90.7</v>
      </c>
      <c r="AB72" s="6">
        <v>397</v>
      </c>
      <c r="AD72" s="6">
        <v>609</v>
      </c>
      <c r="AF72" s="6">
        <v>2360</v>
      </c>
      <c r="AG72" s="6" t="s">
        <v>1784</v>
      </c>
      <c r="AH72" s="6">
        <v>20</v>
      </c>
      <c r="AJ72" s="6">
        <v>970</v>
      </c>
      <c r="AL72" s="6">
        <v>220</v>
      </c>
      <c r="AM72" s="6" t="s">
        <v>1784</v>
      </c>
      <c r="AN72" s="6">
        <v>2.5</v>
      </c>
      <c r="AP72" s="6">
        <v>7.19</v>
      </c>
      <c r="AR72" s="6">
        <v>202</v>
      </c>
      <c r="AT72" s="6">
        <v>220</v>
      </c>
      <c r="BD72" s="6">
        <v>122</v>
      </c>
      <c r="CD72" s="6">
        <v>180</v>
      </c>
      <c r="CF72" s="6">
        <v>1.8</v>
      </c>
      <c r="CG72" s="6" t="s">
        <v>1784</v>
      </c>
      <c r="CH72" s="6">
        <v>20</v>
      </c>
      <c r="DB72" s="6" t="s">
        <v>432</v>
      </c>
      <c r="DC72" s="6" t="s">
        <v>503</v>
      </c>
      <c r="DD72" s="78">
        <f t="shared" si="3"/>
        <v>0.84930555555911269</v>
      </c>
      <c r="DE72" s="111">
        <f t="shared" si="4"/>
        <v>0.84930555555911269</v>
      </c>
      <c r="DF72" s="78">
        <f t="shared" si="5"/>
        <v>10.547833197012242</v>
      </c>
    </row>
    <row r="73" spans="1:110" x14ac:dyDescent="0.2">
      <c r="A73" s="6" t="s">
        <v>2075</v>
      </c>
      <c r="B73" s="66">
        <v>40201.611111111109</v>
      </c>
      <c r="C73" s="66">
        <v>40203.086805555555</v>
      </c>
      <c r="D73" s="6" t="s">
        <v>296</v>
      </c>
      <c r="E73" s="6" t="s">
        <v>297</v>
      </c>
      <c r="G73" s="66">
        <v>40201.611111111109</v>
      </c>
      <c r="H73" s="66">
        <v>40203.086805555555</v>
      </c>
      <c r="J73" s="6">
        <v>50</v>
      </c>
      <c r="P73" s="6">
        <v>2159</v>
      </c>
      <c r="R73" s="6">
        <v>348</v>
      </c>
      <c r="T73" s="6">
        <v>559</v>
      </c>
      <c r="V73" s="6">
        <v>3.2000000000000001E-2</v>
      </c>
      <c r="X73" s="6">
        <v>2.25</v>
      </c>
      <c r="Z73" s="6">
        <v>62.1</v>
      </c>
      <c r="AB73" s="6">
        <v>125</v>
      </c>
      <c r="AD73" s="6">
        <v>204</v>
      </c>
      <c r="AF73" s="6">
        <v>1050</v>
      </c>
      <c r="AG73" s="6" t="s">
        <v>1784</v>
      </c>
      <c r="AH73" s="6">
        <v>20</v>
      </c>
      <c r="AJ73" s="6">
        <v>130</v>
      </c>
      <c r="AL73" s="6">
        <v>110</v>
      </c>
      <c r="AM73" s="6" t="s">
        <v>1784</v>
      </c>
      <c r="AN73" s="6">
        <v>2.5</v>
      </c>
      <c r="AP73" s="6">
        <v>6.9399999999999995</v>
      </c>
      <c r="AR73" s="6">
        <v>160</v>
      </c>
      <c r="AT73" s="6">
        <v>110</v>
      </c>
      <c r="BD73" s="6">
        <v>48</v>
      </c>
      <c r="CD73" s="6">
        <v>97</v>
      </c>
      <c r="CE73" s="6" t="s">
        <v>1784</v>
      </c>
      <c r="CF73" s="6">
        <v>0.25</v>
      </c>
      <c r="CG73" s="6" t="s">
        <v>1784</v>
      </c>
      <c r="CH73" s="6">
        <v>20</v>
      </c>
      <c r="DB73" s="6" t="s">
        <v>432</v>
      </c>
      <c r="DC73" s="6" t="s">
        <v>504</v>
      </c>
      <c r="DD73" s="78">
        <f t="shared" si="3"/>
        <v>1.4756944444452529</v>
      </c>
      <c r="DE73" s="111">
        <f t="shared" si="4"/>
        <v>1.4756944444452529</v>
      </c>
      <c r="DF73" s="78">
        <f t="shared" si="5"/>
        <v>16.933333333324054</v>
      </c>
    </row>
    <row r="74" spans="1:110" x14ac:dyDescent="0.2">
      <c r="A74" s="6" t="s">
        <v>2075</v>
      </c>
      <c r="B74" s="66">
        <v>40218.170138888891</v>
      </c>
      <c r="C74" s="66">
        <v>40219.461805555555</v>
      </c>
      <c r="D74" s="6" t="s">
        <v>321</v>
      </c>
      <c r="E74" s="6" t="s">
        <v>322</v>
      </c>
      <c r="G74" s="66">
        <v>40218.170138888891</v>
      </c>
      <c r="H74" s="66">
        <v>40219.461805555555</v>
      </c>
      <c r="J74" s="6">
        <v>50</v>
      </c>
      <c r="P74" s="6">
        <v>90</v>
      </c>
      <c r="R74" s="6">
        <v>1060</v>
      </c>
      <c r="T74" s="6">
        <v>1860</v>
      </c>
      <c r="V74" s="6">
        <v>0.30199999999999999</v>
      </c>
      <c r="X74" s="6">
        <v>1.7</v>
      </c>
      <c r="Z74" s="6">
        <v>60.4</v>
      </c>
      <c r="AB74" s="6">
        <v>11400</v>
      </c>
      <c r="AD74" s="6">
        <v>17000</v>
      </c>
      <c r="AF74" s="6">
        <v>42100</v>
      </c>
      <c r="AG74" s="6" t="s">
        <v>1784</v>
      </c>
      <c r="AH74" s="6">
        <v>20</v>
      </c>
      <c r="AJ74" s="6">
        <v>570</v>
      </c>
      <c r="AL74" s="6">
        <v>95</v>
      </c>
      <c r="AM74" s="6" t="s">
        <v>1784</v>
      </c>
      <c r="AN74" s="6">
        <v>2.5</v>
      </c>
      <c r="AP74" s="6">
        <v>7.6</v>
      </c>
      <c r="AR74" s="6">
        <v>214</v>
      </c>
      <c r="AT74" s="6">
        <v>110</v>
      </c>
      <c r="BD74" s="6">
        <v>12</v>
      </c>
      <c r="CD74" s="6">
        <v>61</v>
      </c>
      <c r="CF74" s="6">
        <v>1</v>
      </c>
      <c r="CG74" s="6" t="s">
        <v>1784</v>
      </c>
      <c r="CH74" s="6">
        <v>20</v>
      </c>
      <c r="DB74" s="6" t="s">
        <v>432</v>
      </c>
      <c r="DC74" s="6" t="s">
        <v>505</v>
      </c>
      <c r="DD74" s="78">
        <f t="shared" si="3"/>
        <v>1.2916666666642413</v>
      </c>
      <c r="DE74" s="111">
        <f t="shared" si="4"/>
        <v>1.2916666666642413</v>
      </c>
      <c r="DF74" s="78">
        <f t="shared" si="5"/>
        <v>0.8064516129047401</v>
      </c>
    </row>
    <row r="75" spans="1:110" x14ac:dyDescent="0.2">
      <c r="A75" s="6" t="s">
        <v>2075</v>
      </c>
      <c r="B75" s="66">
        <v>40246.680555555555</v>
      </c>
      <c r="C75" s="66">
        <v>40248.1875</v>
      </c>
      <c r="D75" s="6" t="s">
        <v>350</v>
      </c>
      <c r="E75" s="6" t="s">
        <v>351</v>
      </c>
      <c r="G75" s="66">
        <v>40246.680555555555</v>
      </c>
      <c r="H75" s="66">
        <v>40248.1875</v>
      </c>
      <c r="J75" s="6">
        <v>50</v>
      </c>
      <c r="P75" s="6">
        <v>983</v>
      </c>
      <c r="R75" s="6">
        <v>315</v>
      </c>
      <c r="T75" s="6">
        <v>614</v>
      </c>
      <c r="V75" s="6">
        <v>4.8000000000000001E-2</v>
      </c>
      <c r="X75" s="6">
        <v>7.91</v>
      </c>
      <c r="Z75" s="6">
        <v>54.9</v>
      </c>
      <c r="AB75" s="6">
        <v>147</v>
      </c>
      <c r="AD75" s="6">
        <v>215</v>
      </c>
      <c r="AF75" s="6">
        <v>1170</v>
      </c>
      <c r="AG75" s="6" t="s">
        <v>1784</v>
      </c>
      <c r="AH75" s="6">
        <v>20</v>
      </c>
      <c r="AJ75" s="6">
        <v>100</v>
      </c>
      <c r="AL75" s="6">
        <v>83</v>
      </c>
      <c r="AM75" s="6" t="s">
        <v>1784</v>
      </c>
      <c r="AN75" s="6">
        <v>2.5</v>
      </c>
      <c r="AP75" s="6">
        <v>6.67</v>
      </c>
      <c r="AR75" s="6">
        <v>195</v>
      </c>
      <c r="AT75" s="6">
        <v>75</v>
      </c>
      <c r="BD75" s="6">
        <v>230</v>
      </c>
      <c r="CD75" s="6">
        <v>58</v>
      </c>
      <c r="CF75" s="6">
        <v>0.59</v>
      </c>
      <c r="CG75" s="6" t="s">
        <v>1784</v>
      </c>
      <c r="CH75" s="6">
        <v>20</v>
      </c>
      <c r="DB75" s="6" t="s">
        <v>432</v>
      </c>
      <c r="DC75" s="6" t="s">
        <v>506</v>
      </c>
      <c r="DD75" s="78">
        <f t="shared" si="3"/>
        <v>1.5069444444452529</v>
      </c>
      <c r="DE75" s="111">
        <f t="shared" si="4"/>
        <v>1.5069444444452529</v>
      </c>
      <c r="DF75" s="78">
        <f t="shared" si="5"/>
        <v>7.5499231950804351</v>
      </c>
    </row>
    <row r="76" spans="1:110" x14ac:dyDescent="0.2">
      <c r="A76" s="6" t="s">
        <v>2075</v>
      </c>
      <c r="B76" s="66">
        <v>40276.222222222219</v>
      </c>
      <c r="C76" s="66">
        <v>40276.53125</v>
      </c>
      <c r="D76" s="6" t="s">
        <v>382</v>
      </c>
      <c r="E76" s="6" t="s">
        <v>383</v>
      </c>
      <c r="G76" s="66">
        <v>40276.222222222219</v>
      </c>
      <c r="H76" s="66">
        <v>40276.53125</v>
      </c>
      <c r="J76" s="6">
        <v>50</v>
      </c>
      <c r="P76" s="6">
        <v>222</v>
      </c>
      <c r="Q76" s="6" t="s">
        <v>1784</v>
      </c>
      <c r="R76" s="6">
        <v>300</v>
      </c>
      <c r="T76" s="6">
        <v>240</v>
      </c>
      <c r="V76" s="6">
        <v>5.5E-2</v>
      </c>
      <c r="X76" s="6">
        <v>2.2599999999999998</v>
      </c>
      <c r="Z76" s="6">
        <v>42.9</v>
      </c>
      <c r="AB76" s="6">
        <v>68.3</v>
      </c>
      <c r="AD76" s="6">
        <v>96.3</v>
      </c>
      <c r="AF76" s="6">
        <v>879</v>
      </c>
      <c r="AG76" s="6" t="s">
        <v>1784</v>
      </c>
      <c r="AH76" s="6">
        <v>20</v>
      </c>
      <c r="AJ76" s="6">
        <v>58</v>
      </c>
      <c r="AL76" s="6">
        <v>44</v>
      </c>
      <c r="AM76" s="6" t="s">
        <v>1784</v>
      </c>
      <c r="AN76" s="6">
        <v>2.5</v>
      </c>
      <c r="AP76" s="6">
        <v>7.6</v>
      </c>
      <c r="AR76" s="6">
        <v>250</v>
      </c>
      <c r="AT76" s="6">
        <v>25</v>
      </c>
      <c r="BD76" s="6">
        <v>59</v>
      </c>
      <c r="CD76" s="6">
        <v>40</v>
      </c>
      <c r="CF76" s="6">
        <v>0.5</v>
      </c>
      <c r="CG76" s="6" t="s">
        <v>1784</v>
      </c>
      <c r="CH76" s="6">
        <v>20</v>
      </c>
      <c r="DB76" s="6" t="s">
        <v>432</v>
      </c>
      <c r="DC76" s="6" t="s">
        <v>507</v>
      </c>
      <c r="DD76" s="78">
        <f t="shared" si="3"/>
        <v>0.30902777778101154</v>
      </c>
      <c r="DE76" s="111">
        <f t="shared" si="4"/>
        <v>0.30902777778101154</v>
      </c>
      <c r="DF76" s="78">
        <f t="shared" si="5"/>
        <v>8.3146067414860276</v>
      </c>
    </row>
    <row r="77" spans="1:110" x14ac:dyDescent="0.2">
      <c r="A77" s="6" t="s">
        <v>2075</v>
      </c>
      <c r="B77" s="66">
        <v>40422.145833333336</v>
      </c>
      <c r="C77" s="66">
        <v>40422.190972222219</v>
      </c>
      <c r="D77" s="6" t="s">
        <v>568</v>
      </c>
      <c r="E77" s="6" t="s">
        <v>569</v>
      </c>
      <c r="G77" s="66">
        <v>40422.145833333336</v>
      </c>
      <c r="H77" s="66">
        <v>40422.190972222219</v>
      </c>
      <c r="J77" s="6">
        <v>50</v>
      </c>
      <c r="P77" s="6">
        <v>237</v>
      </c>
      <c r="R77" s="6">
        <v>9</v>
      </c>
      <c r="T77" s="6">
        <v>72.599999999999994</v>
      </c>
      <c r="V77" s="6">
        <v>0.111</v>
      </c>
      <c r="X77" s="6">
        <v>2.27</v>
      </c>
      <c r="Z77" s="6">
        <v>4.8</v>
      </c>
      <c r="AB77" s="6">
        <v>7.9</v>
      </c>
      <c r="AD77" s="6">
        <v>8.4</v>
      </c>
      <c r="AF77" s="6">
        <v>141</v>
      </c>
      <c r="AG77" s="6" t="s">
        <v>1784</v>
      </c>
      <c r="AH77" s="6">
        <v>20</v>
      </c>
      <c r="AI77" s="6" t="s">
        <v>1784</v>
      </c>
      <c r="AJ77" s="6">
        <v>20</v>
      </c>
      <c r="AK77" s="6" t="s">
        <v>1784</v>
      </c>
      <c r="AL77" s="6">
        <v>5</v>
      </c>
      <c r="AM77" s="6" t="s">
        <v>1784</v>
      </c>
      <c r="AN77" s="6">
        <v>2.5</v>
      </c>
      <c r="AP77" s="6">
        <v>7.7</v>
      </c>
      <c r="AR77" s="6">
        <v>43.8</v>
      </c>
      <c r="AT77" s="6">
        <v>0.67</v>
      </c>
      <c r="BD77" s="6">
        <v>194</v>
      </c>
      <c r="CD77" s="6">
        <v>1.8</v>
      </c>
      <c r="CE77" s="6" t="s">
        <v>1784</v>
      </c>
      <c r="CF77" s="6">
        <v>0.25</v>
      </c>
      <c r="CG77" s="6" t="s">
        <v>1784</v>
      </c>
      <c r="CH77" s="6">
        <v>20</v>
      </c>
      <c r="DB77" s="6" t="s">
        <v>432</v>
      </c>
      <c r="DC77" s="6" t="s">
        <v>508</v>
      </c>
      <c r="DD77" s="78">
        <f t="shared" si="3"/>
        <v>4.5138888883229811E-2</v>
      </c>
      <c r="DE77" s="111">
        <f t="shared" si="4"/>
        <v>4.5138888883229811E-2</v>
      </c>
      <c r="DF77" s="78">
        <f t="shared" si="5"/>
        <v>60.769230776849426</v>
      </c>
    </row>
    <row r="78" spans="1:110" x14ac:dyDescent="0.2">
      <c r="A78" s="6" t="s">
        <v>2075</v>
      </c>
      <c r="B78" s="66">
        <v>40477.291666666664</v>
      </c>
      <c r="C78" s="66">
        <v>40477.520833333336</v>
      </c>
      <c r="D78" s="6" t="s">
        <v>572</v>
      </c>
      <c r="E78" s="6" t="s">
        <v>573</v>
      </c>
      <c r="G78" s="66">
        <v>40477.291666666664</v>
      </c>
      <c r="H78" s="66">
        <v>40477.520833333336</v>
      </c>
      <c r="J78" s="6">
        <v>50</v>
      </c>
      <c r="P78" s="6">
        <v>940</v>
      </c>
      <c r="R78" s="6">
        <v>5.7</v>
      </c>
      <c r="T78" s="6">
        <v>36.700000000000003</v>
      </c>
      <c r="V78" s="6">
        <v>7.1999999999999995E-2</v>
      </c>
      <c r="X78" s="6">
        <v>0.26</v>
      </c>
      <c r="Z78" s="6">
        <v>7.5</v>
      </c>
      <c r="AB78" s="6">
        <v>7.4</v>
      </c>
      <c r="AD78" s="6">
        <v>9</v>
      </c>
      <c r="AF78" s="6">
        <v>160</v>
      </c>
      <c r="AG78" s="6" t="s">
        <v>1784</v>
      </c>
      <c r="AH78" s="6">
        <v>20</v>
      </c>
      <c r="AI78" s="6" t="s">
        <v>1784</v>
      </c>
      <c r="AJ78" s="6">
        <v>20</v>
      </c>
      <c r="AK78" s="6" t="s">
        <v>1784</v>
      </c>
      <c r="AL78" s="6">
        <v>5</v>
      </c>
      <c r="AM78" s="6" t="s">
        <v>1784</v>
      </c>
      <c r="AN78" s="6">
        <v>2.5</v>
      </c>
      <c r="AP78" s="6">
        <v>7.76</v>
      </c>
      <c r="AR78" s="6">
        <v>49.7</v>
      </c>
      <c r="BD78" s="6">
        <v>79</v>
      </c>
      <c r="BF78" s="6">
        <v>92.4</v>
      </c>
      <c r="BH78" s="6">
        <v>0.63</v>
      </c>
      <c r="BJ78" s="6">
        <v>36</v>
      </c>
      <c r="BL78" s="6">
        <v>33.5</v>
      </c>
      <c r="BN78" s="6">
        <v>717</v>
      </c>
      <c r="BP78" s="6">
        <v>404</v>
      </c>
      <c r="BR78" s="6">
        <v>0.39500000000000002</v>
      </c>
      <c r="BX78" s="6">
        <v>368</v>
      </c>
      <c r="CG78" s="6" t="s">
        <v>1784</v>
      </c>
      <c r="CH78" s="6">
        <v>20</v>
      </c>
      <c r="CR78" s="6">
        <v>1.5</v>
      </c>
      <c r="CT78" s="6">
        <v>100</v>
      </c>
      <c r="CZ78" s="6">
        <v>6</v>
      </c>
      <c r="DB78" s="6" t="s">
        <v>432</v>
      </c>
      <c r="DC78" s="6" t="s">
        <v>509</v>
      </c>
      <c r="DD78" s="78">
        <f t="shared" si="3"/>
        <v>0.22916666667151731</v>
      </c>
      <c r="DE78" s="111">
        <f t="shared" si="4"/>
        <v>0.22916666667151731</v>
      </c>
      <c r="DF78" s="78">
        <f t="shared" si="5"/>
        <v>47.474747473742603</v>
      </c>
    </row>
    <row r="79" spans="1:110" x14ac:dyDescent="0.2">
      <c r="A79" s="62" t="s">
        <v>2075</v>
      </c>
      <c r="B79" s="65">
        <v>40532.743055555555</v>
      </c>
      <c r="C79" s="65">
        <v>40533.538194444445</v>
      </c>
      <c r="D79" s="62" t="s">
        <v>604</v>
      </c>
      <c r="E79" s="62" t="s">
        <v>605</v>
      </c>
      <c r="F79" s="62"/>
      <c r="G79" s="62"/>
      <c r="H79" s="62"/>
      <c r="I79" s="62"/>
      <c r="J79" s="62">
        <v>50</v>
      </c>
      <c r="K79" s="62"/>
      <c r="L79" s="62"/>
      <c r="M79" s="62"/>
      <c r="N79" s="62"/>
      <c r="O79" s="62"/>
      <c r="P79" s="62">
        <v>35</v>
      </c>
      <c r="Q79" s="62"/>
      <c r="R79" s="62">
        <v>257</v>
      </c>
      <c r="S79" s="62"/>
      <c r="T79" s="62">
        <v>1060</v>
      </c>
      <c r="U79" s="62"/>
      <c r="V79" s="62">
        <v>0.53700000000000003</v>
      </c>
      <c r="W79" s="62"/>
      <c r="X79" s="62">
        <v>1.34</v>
      </c>
      <c r="Y79" s="62"/>
      <c r="Z79" s="62">
        <v>40.799999999999997</v>
      </c>
      <c r="AA79" s="62"/>
      <c r="AB79" s="62">
        <v>8980</v>
      </c>
      <c r="AC79" s="62"/>
      <c r="AD79" s="62">
        <v>13700</v>
      </c>
      <c r="AE79" s="62"/>
      <c r="AF79" s="62">
        <v>35100</v>
      </c>
      <c r="AG79" s="62" t="s">
        <v>1784</v>
      </c>
      <c r="AH79" s="62">
        <v>20</v>
      </c>
      <c r="AI79" s="62"/>
      <c r="AJ79" s="62">
        <v>120</v>
      </c>
      <c r="AK79" s="62"/>
      <c r="AL79" s="62">
        <v>34</v>
      </c>
      <c r="AM79" s="62" t="s">
        <v>1784</v>
      </c>
      <c r="AN79" s="62">
        <v>2.5</v>
      </c>
      <c r="AO79" s="62"/>
      <c r="AP79" s="62">
        <v>7.7</v>
      </c>
      <c r="AQ79" s="62"/>
      <c r="AR79" s="62">
        <v>298</v>
      </c>
      <c r="AS79" s="62"/>
      <c r="AT79" s="62">
        <v>32</v>
      </c>
      <c r="AU79" s="62"/>
      <c r="AV79" s="62"/>
      <c r="AW79" s="62"/>
      <c r="AX79" s="62"/>
      <c r="AY79" s="62"/>
      <c r="AZ79" s="62"/>
      <c r="BA79" s="62"/>
      <c r="BB79" s="62"/>
      <c r="BC79" s="62"/>
      <c r="BD79" s="62">
        <v>12</v>
      </c>
      <c r="BE79" s="62"/>
      <c r="BF79" s="62"/>
      <c r="BG79" s="62"/>
      <c r="BH79" s="62"/>
      <c r="BI79" s="62"/>
      <c r="BJ79" s="62"/>
      <c r="BK79" s="62"/>
      <c r="BL79" s="62"/>
      <c r="BM79" s="62"/>
      <c r="BN79" s="62"/>
      <c r="BO79" s="62"/>
      <c r="BP79" s="62"/>
      <c r="BQ79" s="62"/>
      <c r="BR79" s="62"/>
      <c r="BS79" s="62"/>
      <c r="BT79" s="62"/>
      <c r="BU79" s="62"/>
      <c r="BV79" s="62"/>
      <c r="BW79" s="62"/>
      <c r="BX79" s="62"/>
      <c r="BY79" s="62"/>
      <c r="BZ79" s="62"/>
      <c r="CA79" s="62"/>
      <c r="CB79" s="62"/>
      <c r="CC79" s="62"/>
      <c r="CD79" s="62">
        <v>32</v>
      </c>
      <c r="CE79" s="62"/>
      <c r="CF79" s="62">
        <v>0.69</v>
      </c>
      <c r="CG79" s="62" t="s">
        <v>1784</v>
      </c>
      <c r="CH79" s="62">
        <v>20</v>
      </c>
      <c r="CI79" s="62"/>
      <c r="CJ79" s="62"/>
      <c r="CK79" s="62"/>
      <c r="CL79" s="62"/>
      <c r="CM79" s="62"/>
      <c r="CN79" s="62"/>
      <c r="CO79" s="62"/>
      <c r="CP79" s="62"/>
      <c r="CQ79" s="62"/>
      <c r="CR79" s="62"/>
      <c r="CS79" s="62"/>
      <c r="CT79" s="62"/>
      <c r="CU79" s="62"/>
      <c r="CV79" s="62"/>
      <c r="CW79" s="62"/>
      <c r="CX79" s="62"/>
      <c r="CY79" s="62"/>
      <c r="CZ79" s="62"/>
      <c r="DB79" s="62" t="s">
        <v>432</v>
      </c>
      <c r="DC79" s="6" t="s">
        <v>510</v>
      </c>
      <c r="DD79" s="78">
        <f t="shared" ref="DD79:DD96" si="6">C79-B79</f>
        <v>0.79513888889050577</v>
      </c>
      <c r="DE79" s="111">
        <f t="shared" ref="DE79:DE96" si="7">C79-B79</f>
        <v>0.79513888889050577</v>
      </c>
      <c r="DF79" s="78">
        <f t="shared" si="5"/>
        <v>0.50946142649095816</v>
      </c>
    </row>
    <row r="80" spans="1:110" x14ac:dyDescent="0.2">
      <c r="A80" s="62" t="s">
        <v>2075</v>
      </c>
      <c r="B80" s="65">
        <v>40574.399305555555</v>
      </c>
      <c r="C80" s="65">
        <v>40576.555555555555</v>
      </c>
      <c r="D80" s="62" t="s">
        <v>643</v>
      </c>
      <c r="E80" s="62" t="s">
        <v>644</v>
      </c>
      <c r="F80" s="62"/>
      <c r="G80" s="62"/>
      <c r="H80" s="62"/>
      <c r="I80" s="62"/>
      <c r="J80" s="62">
        <v>50</v>
      </c>
      <c r="K80" s="62"/>
      <c r="L80" s="62"/>
      <c r="M80" s="62"/>
      <c r="N80" s="62"/>
      <c r="O80" s="62"/>
      <c r="P80" s="62">
        <v>71</v>
      </c>
      <c r="Q80" s="62"/>
      <c r="R80" s="62">
        <v>2780</v>
      </c>
      <c r="S80" s="62"/>
      <c r="T80" s="62">
        <v>4750</v>
      </c>
      <c r="U80" s="62"/>
      <c r="V80" s="62">
        <v>1.03</v>
      </c>
      <c r="W80" s="62"/>
      <c r="X80" s="62">
        <v>2.57</v>
      </c>
      <c r="Y80" s="62"/>
      <c r="Z80" s="62">
        <v>183</v>
      </c>
      <c r="AA80" s="62"/>
      <c r="AB80" s="62">
        <v>25700</v>
      </c>
      <c r="AC80" s="62"/>
      <c r="AD80" s="62">
        <v>43500</v>
      </c>
      <c r="AE80" s="62"/>
      <c r="AF80" s="62">
        <v>91300</v>
      </c>
      <c r="AG80" s="62" t="s">
        <v>1784</v>
      </c>
      <c r="AH80" s="62">
        <v>20</v>
      </c>
      <c r="AI80" s="62"/>
      <c r="AJ80" s="62">
        <v>2800</v>
      </c>
      <c r="AK80" s="62"/>
      <c r="AL80" s="62">
        <v>375</v>
      </c>
      <c r="AM80" s="62"/>
      <c r="AN80" s="62">
        <v>72.400000000000006</v>
      </c>
      <c r="AO80" s="62"/>
      <c r="AP80" s="62">
        <v>6.93</v>
      </c>
      <c r="AQ80" s="62"/>
      <c r="AR80" s="62">
        <v>275</v>
      </c>
      <c r="AS80" s="62"/>
      <c r="AT80" s="62">
        <v>0.75</v>
      </c>
      <c r="AU80" s="62"/>
      <c r="AV80" s="62"/>
      <c r="AW80" s="62"/>
      <c r="AX80" s="62"/>
      <c r="AY80" s="62"/>
      <c r="AZ80" s="62"/>
      <c r="BA80" s="62"/>
      <c r="BB80" s="62"/>
      <c r="BC80" s="62"/>
      <c r="BD80" s="62">
        <v>15</v>
      </c>
      <c r="BE80" s="62"/>
      <c r="BF80" s="62"/>
      <c r="BG80" s="62"/>
      <c r="BH80" s="62"/>
      <c r="BI80" s="62"/>
      <c r="BJ80" s="62"/>
      <c r="BK80" s="62"/>
      <c r="BL80" s="62"/>
      <c r="BM80" s="62"/>
      <c r="BN80" s="62"/>
      <c r="BO80" s="62"/>
      <c r="BP80" s="62"/>
      <c r="BQ80" s="62"/>
      <c r="BR80" s="62"/>
      <c r="BS80" s="62"/>
      <c r="BT80" s="62"/>
      <c r="BU80" s="62"/>
      <c r="BV80" s="62"/>
      <c r="BW80" s="62"/>
      <c r="BX80" s="62"/>
      <c r="BY80" s="62"/>
      <c r="BZ80" s="62"/>
      <c r="CA80" s="62"/>
      <c r="CB80" s="62"/>
      <c r="CC80" s="62"/>
      <c r="CD80" s="62">
        <v>1.2</v>
      </c>
      <c r="CE80" s="62"/>
      <c r="CF80" s="62">
        <v>0.42</v>
      </c>
      <c r="CG80" s="62" t="s">
        <v>1784</v>
      </c>
      <c r="CH80" s="62">
        <v>20</v>
      </c>
      <c r="CI80" s="62"/>
      <c r="CJ80" s="62"/>
      <c r="CK80" s="62"/>
      <c r="CL80" s="62"/>
      <c r="CM80" s="62"/>
      <c r="CN80" s="62"/>
      <c r="CO80" s="62"/>
      <c r="CP80" s="62"/>
      <c r="CQ80" s="62"/>
      <c r="CR80" s="62"/>
      <c r="CS80" s="62"/>
      <c r="CT80" s="62"/>
      <c r="CU80" s="62"/>
      <c r="CV80" s="62"/>
      <c r="CW80" s="62"/>
      <c r="CX80" s="62"/>
      <c r="CY80" s="62"/>
      <c r="CZ80" s="62"/>
      <c r="DB80" s="62" t="s">
        <v>432</v>
      </c>
      <c r="DC80" s="6" t="s">
        <v>511</v>
      </c>
      <c r="DD80" s="78">
        <f t="shared" si="6"/>
        <v>2.15625</v>
      </c>
      <c r="DE80" s="111">
        <f t="shared" si="7"/>
        <v>2.15625</v>
      </c>
      <c r="DF80" s="78">
        <f t="shared" si="5"/>
        <v>0.38110574342458403</v>
      </c>
    </row>
    <row r="81" spans="1:110" x14ac:dyDescent="0.2">
      <c r="A81" s="62" t="s">
        <v>2075</v>
      </c>
      <c r="B81" s="65">
        <v>40594.40625</v>
      </c>
      <c r="C81" s="65">
        <v>40596.381944444445</v>
      </c>
      <c r="D81" s="62" t="s">
        <v>675</v>
      </c>
      <c r="E81" s="62" t="s">
        <v>676</v>
      </c>
      <c r="F81" s="62"/>
      <c r="G81" s="62"/>
      <c r="H81" s="62"/>
      <c r="I81" s="62"/>
      <c r="J81" s="62">
        <v>50</v>
      </c>
      <c r="K81" s="62"/>
      <c r="L81" s="62"/>
      <c r="M81" s="62"/>
      <c r="N81" s="62"/>
      <c r="O81" s="62"/>
      <c r="P81" s="62">
        <v>445</v>
      </c>
      <c r="Q81" s="62"/>
      <c r="R81" s="62">
        <v>2540</v>
      </c>
      <c r="S81" s="62"/>
      <c r="T81" s="62">
        <v>4400</v>
      </c>
      <c r="U81" s="62"/>
      <c r="V81" s="62">
        <v>0.126</v>
      </c>
      <c r="W81" s="62"/>
      <c r="X81" s="62">
        <v>1.73</v>
      </c>
      <c r="Y81" s="62"/>
      <c r="Z81" s="62">
        <v>184</v>
      </c>
      <c r="AA81" s="62"/>
      <c r="AB81" s="62">
        <v>1010</v>
      </c>
      <c r="AC81" s="62"/>
      <c r="AD81" s="62">
        <v>1680</v>
      </c>
      <c r="AE81" s="62"/>
      <c r="AF81" s="62">
        <v>5880</v>
      </c>
      <c r="AG81" s="62" t="s">
        <v>1784</v>
      </c>
      <c r="AH81" s="62">
        <v>20</v>
      </c>
      <c r="AI81" s="62"/>
      <c r="AJ81" s="62">
        <v>3000</v>
      </c>
      <c r="AK81" s="62" t="s">
        <v>1784</v>
      </c>
      <c r="AL81" s="62">
        <v>5</v>
      </c>
      <c r="AM81" s="62" t="s">
        <v>1784</v>
      </c>
      <c r="AN81" s="62">
        <v>2.5</v>
      </c>
      <c r="AO81" s="62"/>
      <c r="AP81" s="62">
        <v>7.43</v>
      </c>
      <c r="AQ81" s="62"/>
      <c r="AR81" s="62">
        <v>411</v>
      </c>
      <c r="AS81" s="62"/>
      <c r="AT81" s="62">
        <v>540</v>
      </c>
      <c r="AU81" s="62"/>
      <c r="AV81" s="62"/>
      <c r="AW81" s="62"/>
      <c r="AX81" s="62"/>
      <c r="AY81" s="62"/>
      <c r="AZ81" s="62"/>
      <c r="BA81" s="62"/>
      <c r="BB81" s="62"/>
      <c r="BC81" s="62"/>
      <c r="BD81" s="62">
        <v>28</v>
      </c>
      <c r="BE81" s="62"/>
      <c r="BF81" s="62"/>
      <c r="BG81" s="62"/>
      <c r="BH81" s="62"/>
      <c r="BI81" s="62"/>
      <c r="BJ81" s="62"/>
      <c r="BK81" s="62"/>
      <c r="BL81" s="62"/>
      <c r="BM81" s="62"/>
      <c r="BN81" s="62"/>
      <c r="BO81" s="62"/>
      <c r="BP81" s="62"/>
      <c r="BQ81" s="62"/>
      <c r="BR81" s="62"/>
      <c r="BS81" s="62"/>
      <c r="BT81" s="62"/>
      <c r="BU81" s="62"/>
      <c r="BV81" s="62"/>
      <c r="BW81" s="62"/>
      <c r="BX81" s="62"/>
      <c r="BY81" s="62"/>
      <c r="BZ81" s="62"/>
      <c r="CA81" s="62"/>
      <c r="CB81" s="62"/>
      <c r="CC81" s="62"/>
      <c r="CD81" s="62">
        <v>370</v>
      </c>
      <c r="CE81" s="62"/>
      <c r="CF81" s="62">
        <v>2.5</v>
      </c>
      <c r="CG81" s="62" t="s">
        <v>1784</v>
      </c>
      <c r="CH81" s="62">
        <v>20</v>
      </c>
      <c r="CI81" s="62"/>
      <c r="CJ81" s="62"/>
      <c r="CK81" s="62"/>
      <c r="CL81" s="62"/>
      <c r="CM81" s="62"/>
      <c r="CN81" s="62"/>
      <c r="CO81" s="62"/>
      <c r="CP81" s="62"/>
      <c r="CQ81" s="62"/>
      <c r="CR81" s="62"/>
      <c r="CS81" s="62"/>
      <c r="CT81" s="62"/>
      <c r="CU81" s="62"/>
      <c r="CV81" s="62"/>
      <c r="CW81" s="62"/>
      <c r="CX81" s="62"/>
      <c r="CY81" s="62"/>
      <c r="CZ81" s="62"/>
      <c r="DB81" s="62" t="s">
        <v>432</v>
      </c>
      <c r="DC81" s="6" t="s">
        <v>512</v>
      </c>
      <c r="DD81" s="78">
        <f t="shared" si="6"/>
        <v>1.9756944444452529</v>
      </c>
      <c r="DE81" s="111">
        <f t="shared" si="7"/>
        <v>1.9756944444452529</v>
      </c>
      <c r="DF81" s="78">
        <f t="shared" si="5"/>
        <v>2.6069127123598004</v>
      </c>
    </row>
    <row r="82" spans="1:110" x14ac:dyDescent="0.2">
      <c r="A82" s="62" t="s">
        <v>2075</v>
      </c>
      <c r="B82" s="65">
        <v>40652.78125</v>
      </c>
      <c r="C82" s="65">
        <v>40653.368055555555</v>
      </c>
      <c r="D82" s="62" t="s">
        <v>717</v>
      </c>
      <c r="E82" s="62" t="s">
        <v>718</v>
      </c>
      <c r="F82" s="62"/>
      <c r="G82" s="62"/>
      <c r="H82" s="62"/>
      <c r="I82" s="62"/>
      <c r="J82" s="62">
        <v>50</v>
      </c>
      <c r="K82" s="62"/>
      <c r="L82" s="62"/>
      <c r="M82" s="62"/>
      <c r="N82" s="62"/>
      <c r="O82" s="62"/>
      <c r="P82" s="62">
        <v>1788</v>
      </c>
      <c r="Q82" s="62"/>
      <c r="R82" s="62">
        <v>76.2</v>
      </c>
      <c r="S82" s="62"/>
      <c r="T82" s="62">
        <v>171</v>
      </c>
      <c r="U82" s="62"/>
      <c r="V82" s="62">
        <v>9.5000000000000001E-2</v>
      </c>
      <c r="W82" s="62"/>
      <c r="X82" s="62">
        <v>1.98</v>
      </c>
      <c r="Y82" s="62"/>
      <c r="Z82" s="62">
        <v>24.4</v>
      </c>
      <c r="AA82" s="62"/>
      <c r="AB82" s="62">
        <v>64.3</v>
      </c>
      <c r="AC82" s="62"/>
      <c r="AD82" s="62">
        <v>87.8</v>
      </c>
      <c r="AE82" s="62"/>
      <c r="AF82" s="62">
        <v>597</v>
      </c>
      <c r="AG82" s="62" t="s">
        <v>1784</v>
      </c>
      <c r="AH82" s="62">
        <v>20</v>
      </c>
      <c r="AI82" s="62"/>
      <c r="AJ82" s="62">
        <v>42</v>
      </c>
      <c r="AK82" s="62"/>
      <c r="AL82" s="62">
        <v>12.3</v>
      </c>
      <c r="AM82" s="62" t="s">
        <v>1784</v>
      </c>
      <c r="AN82" s="62">
        <v>2.5</v>
      </c>
      <c r="AO82" s="62"/>
      <c r="AP82" s="62">
        <v>7.22</v>
      </c>
      <c r="AQ82" s="62"/>
      <c r="AR82" s="62">
        <v>135</v>
      </c>
      <c r="AS82" s="62"/>
      <c r="AT82" s="62">
        <v>31</v>
      </c>
      <c r="AU82" s="62"/>
      <c r="AV82" s="62"/>
      <c r="AW82" s="62"/>
      <c r="AX82" s="62"/>
      <c r="AY82" s="62"/>
      <c r="AZ82" s="62"/>
      <c r="BA82" s="62"/>
      <c r="BB82" s="62"/>
      <c r="BC82" s="62"/>
      <c r="BD82" s="62">
        <v>54</v>
      </c>
      <c r="BE82" s="62"/>
      <c r="BF82" s="62"/>
      <c r="BG82" s="62"/>
      <c r="BH82" s="62"/>
      <c r="BI82" s="62"/>
      <c r="BJ82" s="62"/>
      <c r="BK82" s="62"/>
      <c r="BL82" s="62"/>
      <c r="BM82" s="62"/>
      <c r="BN82" s="62"/>
      <c r="BO82" s="62"/>
      <c r="BP82" s="62"/>
      <c r="BQ82" s="62"/>
      <c r="BR82" s="62"/>
      <c r="BS82" s="62"/>
      <c r="BT82" s="62"/>
      <c r="BU82" s="62"/>
      <c r="BV82" s="62"/>
      <c r="BW82" s="62"/>
      <c r="BX82" s="62"/>
      <c r="BY82" s="62"/>
      <c r="BZ82" s="62"/>
      <c r="CA82" s="62"/>
      <c r="CB82" s="62"/>
      <c r="CC82" s="62"/>
      <c r="CD82" s="62">
        <v>32</v>
      </c>
      <c r="CE82" s="62" t="s">
        <v>1784</v>
      </c>
      <c r="CF82" s="62">
        <v>0.25</v>
      </c>
      <c r="CG82" s="62" t="s">
        <v>1784</v>
      </c>
      <c r="CH82" s="62">
        <v>20</v>
      </c>
      <c r="CI82" s="62"/>
      <c r="CJ82" s="62"/>
      <c r="CK82" s="62"/>
      <c r="CL82" s="62"/>
      <c r="CM82" s="62"/>
      <c r="CN82" s="62"/>
      <c r="CO82" s="62"/>
      <c r="CP82" s="62"/>
      <c r="CQ82" s="62"/>
      <c r="CR82" s="62"/>
      <c r="CS82" s="62"/>
      <c r="CT82" s="62"/>
      <c r="CU82" s="62"/>
      <c r="CV82" s="62"/>
      <c r="CW82" s="62"/>
      <c r="CX82" s="62"/>
      <c r="CY82" s="62"/>
      <c r="CZ82" s="62"/>
      <c r="DB82" s="62" t="s">
        <v>432</v>
      </c>
      <c r="DC82" s="6" t="s">
        <v>513</v>
      </c>
      <c r="DD82" s="78">
        <f t="shared" si="6"/>
        <v>0.58680555555474712</v>
      </c>
      <c r="DE82" s="111">
        <f t="shared" si="7"/>
        <v>0.58680555555474712</v>
      </c>
      <c r="DF82" s="78">
        <f t="shared" si="5"/>
        <v>35.266272189397704</v>
      </c>
    </row>
    <row r="83" spans="1:110" x14ac:dyDescent="0.2">
      <c r="A83" s="62" t="s">
        <v>2075</v>
      </c>
      <c r="B83" s="65">
        <v>40785.986111111109</v>
      </c>
      <c r="C83" s="65">
        <v>40786.427083333336</v>
      </c>
      <c r="D83" s="62" t="s">
        <v>758</v>
      </c>
      <c r="E83" s="62" t="s">
        <v>759</v>
      </c>
      <c r="F83" s="62"/>
      <c r="G83" s="62"/>
      <c r="H83" s="62"/>
      <c r="I83" s="62"/>
      <c r="J83" s="62">
        <v>50</v>
      </c>
      <c r="K83" s="62"/>
      <c r="L83" s="62"/>
      <c r="M83" s="62"/>
      <c r="N83" s="62"/>
      <c r="O83" s="62"/>
      <c r="P83" s="62">
        <v>24</v>
      </c>
      <c r="Q83" s="62" t="s">
        <v>1934</v>
      </c>
      <c r="R83" s="62">
        <v>9.5</v>
      </c>
      <c r="S83" s="62"/>
      <c r="T83" s="62">
        <v>76.8</v>
      </c>
      <c r="U83" s="62"/>
      <c r="V83" s="62">
        <v>0.10100000000000001</v>
      </c>
      <c r="W83" s="62"/>
      <c r="X83" s="62">
        <v>1.41</v>
      </c>
      <c r="Y83" s="62"/>
      <c r="Z83" s="62">
        <v>37.299999999999997</v>
      </c>
      <c r="AA83" s="62"/>
      <c r="AB83" s="62">
        <v>103</v>
      </c>
      <c r="AC83" s="62"/>
      <c r="AD83" s="62">
        <v>159</v>
      </c>
      <c r="AE83" s="62"/>
      <c r="AF83" s="62">
        <v>1090</v>
      </c>
      <c r="AG83" s="62" t="s">
        <v>1784</v>
      </c>
      <c r="AH83" s="62">
        <v>20</v>
      </c>
      <c r="AI83" s="62" t="s">
        <v>1784</v>
      </c>
      <c r="AJ83" s="62">
        <v>20</v>
      </c>
      <c r="AK83" s="62" t="s">
        <v>1784</v>
      </c>
      <c r="AL83" s="62">
        <v>5</v>
      </c>
      <c r="AM83" s="62" t="s">
        <v>1784</v>
      </c>
      <c r="AN83" s="62">
        <v>2.5</v>
      </c>
      <c r="AO83" s="62"/>
      <c r="AP83" s="62">
        <v>7.87</v>
      </c>
      <c r="AQ83" s="62"/>
      <c r="AR83" s="62">
        <v>245</v>
      </c>
      <c r="AS83" s="62"/>
      <c r="AT83" s="62">
        <v>38</v>
      </c>
      <c r="AU83" s="62"/>
      <c r="AV83" s="62"/>
      <c r="AW83" s="62"/>
      <c r="AX83" s="62"/>
      <c r="AY83" s="62"/>
      <c r="AZ83" s="62"/>
      <c r="BA83" s="62"/>
      <c r="BB83" s="62"/>
      <c r="BC83" s="62"/>
      <c r="BD83" s="62">
        <v>9</v>
      </c>
      <c r="BE83" s="62"/>
      <c r="BF83" s="62"/>
      <c r="BG83" s="62"/>
      <c r="BH83" s="62"/>
      <c r="BI83" s="62"/>
      <c r="BJ83" s="62"/>
      <c r="BK83" s="62"/>
      <c r="BL83" s="62"/>
      <c r="BM83" s="62"/>
      <c r="BN83" s="62"/>
      <c r="BO83" s="62"/>
      <c r="BP83" s="62"/>
      <c r="BQ83" s="62"/>
      <c r="BR83" s="62"/>
      <c r="BS83" s="62"/>
      <c r="BT83" s="62"/>
      <c r="BU83" s="62"/>
      <c r="BV83" s="62"/>
      <c r="BW83" s="62"/>
      <c r="BX83" s="62"/>
      <c r="BY83" s="62"/>
      <c r="BZ83" s="62"/>
      <c r="CA83" s="62"/>
      <c r="CB83" s="62"/>
      <c r="CC83" s="62"/>
      <c r="CD83" s="62">
        <v>81</v>
      </c>
      <c r="CE83" s="62"/>
      <c r="CF83" s="62">
        <v>7.3</v>
      </c>
      <c r="CG83" s="62" t="s">
        <v>1784</v>
      </c>
      <c r="CH83" s="62">
        <v>20</v>
      </c>
      <c r="CI83" s="62"/>
      <c r="CJ83" s="62"/>
      <c r="CK83" s="62"/>
      <c r="CL83" s="62"/>
      <c r="CM83" s="62"/>
      <c r="CN83" s="62"/>
      <c r="CO83" s="62"/>
      <c r="CP83" s="62"/>
      <c r="CQ83" s="62"/>
      <c r="CR83" s="62"/>
      <c r="CS83" s="62"/>
      <c r="CT83" s="62"/>
      <c r="CU83" s="62"/>
      <c r="CV83" s="62"/>
      <c r="CW83" s="62"/>
      <c r="CX83" s="62"/>
      <c r="CY83" s="62"/>
      <c r="CZ83" s="62"/>
      <c r="DB83" s="62" t="s">
        <v>432</v>
      </c>
      <c r="DC83" s="6" t="s">
        <v>514</v>
      </c>
      <c r="DD83" s="78">
        <f t="shared" si="6"/>
        <v>0.44097222222626442</v>
      </c>
      <c r="DE83" s="111">
        <f t="shared" si="7"/>
        <v>0.44097222222626442</v>
      </c>
      <c r="DF83" s="78">
        <f t="shared" si="5"/>
        <v>0.62992125983674552</v>
      </c>
    </row>
    <row r="84" spans="1:110" x14ac:dyDescent="0.2">
      <c r="A84" s="62" t="s">
        <v>2075</v>
      </c>
      <c r="B84" s="65">
        <v>40897.736111111109</v>
      </c>
      <c r="C84" s="65">
        <v>40898.315972222219</v>
      </c>
      <c r="D84" s="62" t="s">
        <v>786</v>
      </c>
      <c r="E84" s="62" t="s">
        <v>787</v>
      </c>
      <c r="F84" s="62"/>
      <c r="G84" s="62"/>
      <c r="H84" s="62"/>
      <c r="I84" s="62"/>
      <c r="J84" s="62">
        <v>50</v>
      </c>
      <c r="K84" s="62"/>
      <c r="L84" s="62"/>
      <c r="M84" s="62"/>
      <c r="N84" s="62"/>
      <c r="O84" s="62"/>
      <c r="P84" s="62">
        <v>34.299999999999997</v>
      </c>
      <c r="Q84" s="62"/>
      <c r="R84" s="62">
        <v>107</v>
      </c>
      <c r="S84" s="62"/>
      <c r="T84" s="62">
        <v>165</v>
      </c>
      <c r="U84" s="62"/>
      <c r="V84" s="62"/>
      <c r="W84" s="62"/>
      <c r="X84" s="62">
        <v>0.49</v>
      </c>
      <c r="Y84" s="62"/>
      <c r="Z84" s="62"/>
      <c r="AA84" s="62"/>
      <c r="AB84" s="62"/>
      <c r="AC84" s="62"/>
      <c r="AD84" s="62"/>
      <c r="AE84" s="62"/>
      <c r="AF84" s="62">
        <v>1380</v>
      </c>
      <c r="AG84" s="62" t="s">
        <v>1784</v>
      </c>
      <c r="AH84" s="62">
        <v>20</v>
      </c>
      <c r="AI84" s="62" t="s">
        <v>1784</v>
      </c>
      <c r="AJ84" s="62">
        <v>20</v>
      </c>
      <c r="AK84" s="62"/>
      <c r="AL84" s="62">
        <v>12</v>
      </c>
      <c r="AM84" s="62" t="s">
        <v>1784</v>
      </c>
      <c r="AN84" s="62">
        <v>2.5</v>
      </c>
      <c r="AO84" s="62"/>
      <c r="AP84" s="62">
        <v>7.95</v>
      </c>
      <c r="AQ84" s="62"/>
      <c r="AR84" s="62">
        <v>336</v>
      </c>
      <c r="AS84" s="62"/>
      <c r="AT84" s="62">
        <v>29</v>
      </c>
      <c r="AU84" s="62"/>
      <c r="AV84" s="62"/>
      <c r="AW84" s="62"/>
      <c r="AX84" s="62"/>
      <c r="AY84" s="62"/>
      <c r="AZ84" s="62"/>
      <c r="BA84" s="62"/>
      <c r="BB84" s="62"/>
      <c r="BC84" s="62"/>
      <c r="BD84" s="62">
        <v>9</v>
      </c>
      <c r="BE84" s="62"/>
      <c r="BF84" s="62"/>
      <c r="BG84" s="62"/>
      <c r="BH84" s="62"/>
      <c r="BI84" s="62"/>
      <c r="BJ84" s="62"/>
      <c r="BK84" s="62"/>
      <c r="BL84" s="62"/>
      <c r="BM84" s="62"/>
      <c r="BN84" s="62"/>
      <c r="BO84" s="62"/>
      <c r="BP84" s="62"/>
      <c r="BQ84" s="62"/>
      <c r="BR84" s="62"/>
      <c r="BS84" s="62"/>
      <c r="BT84" s="62"/>
      <c r="BU84" s="62"/>
      <c r="BV84" s="62"/>
      <c r="BW84" s="62"/>
      <c r="BX84" s="62"/>
      <c r="BY84" s="62"/>
      <c r="BZ84" s="62"/>
      <c r="CA84" s="62"/>
      <c r="CB84" s="62"/>
      <c r="CC84" s="62"/>
      <c r="CD84" s="62">
        <v>36</v>
      </c>
      <c r="CE84" s="62"/>
      <c r="CF84" s="62">
        <v>0.5</v>
      </c>
      <c r="CG84" s="62" t="s">
        <v>1784</v>
      </c>
      <c r="CH84" s="62">
        <v>20</v>
      </c>
      <c r="CI84" s="62"/>
      <c r="CJ84" s="62"/>
      <c r="CK84" s="62"/>
      <c r="CL84" s="62"/>
      <c r="CM84" s="62"/>
      <c r="CN84" s="62"/>
      <c r="CO84" s="62"/>
      <c r="CP84" s="62"/>
      <c r="CQ84" s="62"/>
      <c r="CR84" s="62"/>
      <c r="CS84" s="62"/>
      <c r="CT84" s="62"/>
      <c r="CU84" s="62"/>
      <c r="CV84" s="62"/>
      <c r="CW84" s="62"/>
      <c r="CX84" s="62"/>
      <c r="CY84" s="62"/>
      <c r="CZ84" s="62"/>
      <c r="DB84" s="62" t="s">
        <v>432</v>
      </c>
      <c r="DC84" s="6" t="s">
        <v>515</v>
      </c>
      <c r="DD84" s="78">
        <f t="shared" si="6"/>
        <v>0.57986111110949423</v>
      </c>
      <c r="DE84" s="111">
        <f t="shared" si="7"/>
        <v>0.57986111110949423</v>
      </c>
      <c r="DF84" s="78">
        <f t="shared" si="5"/>
        <v>0.684630738524863</v>
      </c>
    </row>
    <row r="85" spans="1:110" x14ac:dyDescent="0.2">
      <c r="A85" s="62" t="s">
        <v>2075</v>
      </c>
      <c r="B85" s="65">
        <v>40920.475694444445</v>
      </c>
      <c r="C85" s="65">
        <v>40921.40625</v>
      </c>
      <c r="D85" s="62" t="s">
        <v>806</v>
      </c>
      <c r="E85" s="62" t="s">
        <v>807</v>
      </c>
      <c r="F85" s="62"/>
      <c r="G85" s="62"/>
      <c r="H85" s="62"/>
      <c r="I85" s="62"/>
      <c r="J85" s="62">
        <v>50</v>
      </c>
      <c r="K85" s="62"/>
      <c r="L85" s="62"/>
      <c r="M85" s="62"/>
      <c r="N85" s="62"/>
      <c r="O85" s="62"/>
      <c r="P85" s="62">
        <v>61.2</v>
      </c>
      <c r="Q85" s="62"/>
      <c r="R85" s="62">
        <v>581</v>
      </c>
      <c r="S85" s="62"/>
      <c r="T85" s="62">
        <v>925</v>
      </c>
      <c r="U85" s="62"/>
      <c r="V85" s="62">
        <v>0.27500000000000002</v>
      </c>
      <c r="W85" s="62"/>
      <c r="X85" s="62">
        <v>1.27</v>
      </c>
      <c r="Y85" s="62"/>
      <c r="Z85" s="62">
        <v>27.1</v>
      </c>
      <c r="AA85" s="62"/>
      <c r="AB85" s="62">
        <v>2140</v>
      </c>
      <c r="AC85" s="62"/>
      <c r="AD85" s="62">
        <v>3600</v>
      </c>
      <c r="AE85" s="62"/>
      <c r="AF85" s="62">
        <v>10800</v>
      </c>
      <c r="AG85" s="62" t="s">
        <v>1784</v>
      </c>
      <c r="AH85" s="62">
        <v>20</v>
      </c>
      <c r="AI85" s="62"/>
      <c r="AJ85" s="62">
        <v>230</v>
      </c>
      <c r="AK85" s="62"/>
      <c r="AL85" s="62">
        <v>33</v>
      </c>
      <c r="AM85" s="62" t="s">
        <v>1784</v>
      </c>
      <c r="AN85" s="62">
        <v>2.5</v>
      </c>
      <c r="AO85" s="62"/>
      <c r="AP85" s="62">
        <v>7.16</v>
      </c>
      <c r="AQ85" s="62"/>
      <c r="AR85" s="62">
        <v>298</v>
      </c>
      <c r="AS85" s="62"/>
      <c r="AT85" s="62">
        <v>42</v>
      </c>
      <c r="AU85" s="62"/>
      <c r="AV85" s="62"/>
      <c r="AW85" s="62"/>
      <c r="AX85" s="62"/>
      <c r="AY85" s="62"/>
      <c r="AZ85" s="62"/>
      <c r="BA85" s="62"/>
      <c r="BB85" s="62"/>
      <c r="BC85" s="62"/>
      <c r="BD85" s="62">
        <v>12</v>
      </c>
      <c r="BE85" s="62"/>
      <c r="BF85" s="62"/>
      <c r="BG85" s="62"/>
      <c r="BH85" s="62"/>
      <c r="BI85" s="62"/>
      <c r="BJ85" s="62"/>
      <c r="BK85" s="62"/>
      <c r="BL85" s="62"/>
      <c r="BM85" s="62"/>
      <c r="BN85" s="62"/>
      <c r="BO85" s="62"/>
      <c r="BP85" s="62"/>
      <c r="BQ85" s="62"/>
      <c r="BR85" s="62"/>
      <c r="BS85" s="62"/>
      <c r="BT85" s="62"/>
      <c r="BU85" s="62"/>
      <c r="BV85" s="62"/>
      <c r="BW85" s="62"/>
      <c r="BX85" s="62"/>
      <c r="BY85" s="62"/>
      <c r="BZ85" s="62"/>
      <c r="CA85" s="62"/>
      <c r="CB85" s="62"/>
      <c r="CC85" s="62"/>
      <c r="CD85" s="62">
        <v>39</v>
      </c>
      <c r="CE85" s="62"/>
      <c r="CF85" s="62">
        <v>0.65</v>
      </c>
      <c r="CG85" s="62" t="s">
        <v>1784</v>
      </c>
      <c r="CH85" s="62">
        <v>20</v>
      </c>
      <c r="CI85" s="62"/>
      <c r="CJ85" s="62"/>
      <c r="CK85" s="62"/>
      <c r="CL85" s="62"/>
      <c r="CM85" s="62"/>
      <c r="CN85" s="62"/>
      <c r="CO85" s="62"/>
      <c r="CP85" s="62"/>
      <c r="CQ85" s="62"/>
      <c r="CR85" s="62"/>
      <c r="CS85" s="62"/>
      <c r="CT85" s="62"/>
      <c r="CU85" s="62"/>
      <c r="CV85" s="62"/>
      <c r="CW85" s="62"/>
      <c r="CX85" s="62"/>
      <c r="CY85" s="62"/>
      <c r="CZ85" s="62"/>
      <c r="DB85" s="62" t="s">
        <v>432</v>
      </c>
      <c r="DC85" s="6" t="s">
        <v>516</v>
      </c>
      <c r="DD85" s="78">
        <f t="shared" si="6"/>
        <v>0.93055555555474712</v>
      </c>
      <c r="DE85" s="111">
        <f t="shared" si="7"/>
        <v>0.93055555555474712</v>
      </c>
      <c r="DF85" s="78">
        <f t="shared" si="5"/>
        <v>0.76119402985140761</v>
      </c>
    </row>
    <row r="86" spans="1:110" x14ac:dyDescent="0.2">
      <c r="A86" s="62" t="s">
        <v>2075</v>
      </c>
      <c r="B86" s="65">
        <v>40925.270833333336</v>
      </c>
      <c r="C86" s="65">
        <v>40925.673611111109</v>
      </c>
      <c r="D86" s="62" t="s">
        <v>822</v>
      </c>
      <c r="E86" s="62" t="s">
        <v>823</v>
      </c>
      <c r="F86" s="62"/>
      <c r="G86" s="62"/>
      <c r="H86" s="62"/>
      <c r="I86" s="62"/>
      <c r="J86" s="62">
        <v>50</v>
      </c>
      <c r="K86" s="62"/>
      <c r="L86" s="62"/>
      <c r="M86" s="62"/>
      <c r="N86" s="62"/>
      <c r="O86" s="62"/>
      <c r="P86" s="62">
        <v>54.4</v>
      </c>
      <c r="Q86" s="62"/>
      <c r="R86" s="62">
        <v>972</v>
      </c>
      <c r="S86" s="62"/>
      <c r="T86" s="62">
        <v>1490</v>
      </c>
      <c r="U86" s="62"/>
      <c r="V86" s="62">
        <v>0.191</v>
      </c>
      <c r="W86" s="62"/>
      <c r="X86" s="62">
        <v>1.01</v>
      </c>
      <c r="Y86" s="62"/>
      <c r="Z86" s="62">
        <v>135</v>
      </c>
      <c r="AA86" s="62"/>
      <c r="AB86" s="62">
        <v>1170</v>
      </c>
      <c r="AC86" s="62"/>
      <c r="AD86" s="62"/>
      <c r="AE86" s="62"/>
      <c r="AF86" s="62">
        <v>6350</v>
      </c>
      <c r="AG86" s="62" t="s">
        <v>1784</v>
      </c>
      <c r="AH86" s="62">
        <v>20</v>
      </c>
      <c r="AI86" s="62"/>
      <c r="AJ86" s="62">
        <v>560</v>
      </c>
      <c r="AK86" s="62" t="s">
        <v>1784</v>
      </c>
      <c r="AL86" s="62">
        <v>5</v>
      </c>
      <c r="AM86" s="62" t="s">
        <v>1784</v>
      </c>
      <c r="AN86" s="62">
        <v>2.5</v>
      </c>
      <c r="AO86" s="62"/>
      <c r="AP86" s="62">
        <v>7.23</v>
      </c>
      <c r="AQ86" s="62"/>
      <c r="AR86" s="62">
        <v>387</v>
      </c>
      <c r="AS86" s="62"/>
      <c r="AT86" s="62">
        <v>150</v>
      </c>
      <c r="AU86" s="62"/>
      <c r="AV86" s="62"/>
      <c r="AW86" s="62"/>
      <c r="AX86" s="62"/>
      <c r="AY86" s="62"/>
      <c r="AZ86" s="62"/>
      <c r="BA86" s="62"/>
      <c r="BB86" s="62"/>
      <c r="BC86" s="62"/>
      <c r="BD86" s="62">
        <v>13</v>
      </c>
      <c r="BE86" s="62"/>
      <c r="BF86" s="62"/>
      <c r="BG86" s="62"/>
      <c r="BH86" s="62"/>
      <c r="BI86" s="62"/>
      <c r="BJ86" s="62"/>
      <c r="BK86" s="62"/>
      <c r="BL86" s="62"/>
      <c r="BM86" s="62"/>
      <c r="BN86" s="62"/>
      <c r="BO86" s="62"/>
      <c r="BP86" s="62"/>
      <c r="BQ86" s="62"/>
      <c r="BR86" s="62"/>
      <c r="BS86" s="62"/>
      <c r="BT86" s="62"/>
      <c r="BU86" s="62"/>
      <c r="BV86" s="62"/>
      <c r="BW86" s="62"/>
      <c r="BX86" s="62"/>
      <c r="BY86" s="62"/>
      <c r="BZ86" s="62"/>
      <c r="CA86" s="62"/>
      <c r="CB86" s="62"/>
      <c r="CC86" s="62"/>
      <c r="CD86" s="62">
        <v>140</v>
      </c>
      <c r="CE86" s="62"/>
      <c r="CF86" s="62">
        <v>0.93</v>
      </c>
      <c r="CG86" s="62" t="s">
        <v>1784</v>
      </c>
      <c r="CH86" s="62">
        <v>20</v>
      </c>
      <c r="CI86" s="62"/>
      <c r="CJ86" s="62"/>
      <c r="CK86" s="62"/>
      <c r="CL86" s="62"/>
      <c r="CM86" s="62"/>
      <c r="CN86" s="62"/>
      <c r="CO86" s="62"/>
      <c r="CP86" s="62"/>
      <c r="CQ86" s="62"/>
      <c r="CR86" s="62"/>
      <c r="CS86" s="62"/>
      <c r="CT86" s="62"/>
      <c r="CU86" s="62"/>
      <c r="CV86" s="62"/>
      <c r="CW86" s="62"/>
      <c r="CX86" s="62"/>
      <c r="CY86" s="62"/>
      <c r="CZ86" s="62"/>
      <c r="DB86" s="62" t="s">
        <v>432</v>
      </c>
      <c r="DC86" s="6" t="s">
        <v>517</v>
      </c>
      <c r="DD86" s="78">
        <f t="shared" si="6"/>
        <v>0.40277777777373558</v>
      </c>
      <c r="DE86" s="111">
        <f t="shared" si="7"/>
        <v>0.40277777777373558</v>
      </c>
      <c r="DF86" s="78">
        <f t="shared" si="5"/>
        <v>1.5632183908202859</v>
      </c>
    </row>
    <row r="87" spans="1:110" x14ac:dyDescent="0.2">
      <c r="A87" s="62" t="s">
        <v>2075</v>
      </c>
      <c r="B87" s="65">
        <v>40930.684027777781</v>
      </c>
      <c r="C87" s="65">
        <v>40932.413194444445</v>
      </c>
      <c r="D87" s="62" t="s">
        <v>832</v>
      </c>
      <c r="E87" s="62" t="s">
        <v>833</v>
      </c>
      <c r="F87" s="62"/>
      <c r="G87" s="62"/>
      <c r="H87" s="62"/>
      <c r="I87" s="62"/>
      <c r="J87" s="62">
        <v>50</v>
      </c>
      <c r="K87" s="62"/>
      <c r="L87" s="62"/>
      <c r="M87" s="62"/>
      <c r="N87" s="62"/>
      <c r="O87" s="62"/>
      <c r="P87" s="62">
        <v>1111</v>
      </c>
      <c r="Q87" s="62"/>
      <c r="R87" s="62">
        <v>648</v>
      </c>
      <c r="S87" s="62"/>
      <c r="T87" s="62">
        <v>1080</v>
      </c>
      <c r="U87" s="62"/>
      <c r="V87" s="62">
        <v>0.191</v>
      </c>
      <c r="W87" s="62"/>
      <c r="X87" s="62">
        <v>5.19</v>
      </c>
      <c r="Y87" s="62"/>
      <c r="Z87" s="62">
        <v>92.7</v>
      </c>
      <c r="AA87" s="62"/>
      <c r="AB87" s="62">
        <v>527</v>
      </c>
      <c r="AC87" s="62"/>
      <c r="AD87" s="62">
        <v>755</v>
      </c>
      <c r="AE87" s="62"/>
      <c r="AF87" s="62">
        <v>2980</v>
      </c>
      <c r="AG87" s="62" t="s">
        <v>1784</v>
      </c>
      <c r="AH87" s="62">
        <v>20</v>
      </c>
      <c r="AI87" s="62"/>
      <c r="AJ87" s="62">
        <v>400</v>
      </c>
      <c r="AK87" s="62" t="s">
        <v>1784</v>
      </c>
      <c r="AL87" s="62">
        <v>5</v>
      </c>
      <c r="AM87" s="62" t="s">
        <v>1784</v>
      </c>
      <c r="AN87" s="62">
        <v>2.5</v>
      </c>
      <c r="AO87" s="62"/>
      <c r="AP87" s="62">
        <v>7.33</v>
      </c>
      <c r="AQ87" s="62"/>
      <c r="AR87" s="62">
        <v>256</v>
      </c>
      <c r="AS87" s="62"/>
      <c r="AT87" s="62">
        <v>130</v>
      </c>
      <c r="AU87" s="62"/>
      <c r="AV87" s="62"/>
      <c r="AW87" s="62"/>
      <c r="AX87" s="62"/>
      <c r="AY87" s="62"/>
      <c r="AZ87" s="62"/>
      <c r="BA87" s="62"/>
      <c r="BB87" s="62"/>
      <c r="BC87" s="62"/>
      <c r="BD87" s="62">
        <v>109</v>
      </c>
      <c r="BE87" s="62"/>
      <c r="BF87" s="62"/>
      <c r="BG87" s="62"/>
      <c r="BH87" s="62"/>
      <c r="BI87" s="62"/>
      <c r="BJ87" s="62"/>
      <c r="BK87" s="62"/>
      <c r="BL87" s="62"/>
      <c r="BM87" s="62"/>
      <c r="BN87" s="62"/>
      <c r="BO87" s="62"/>
      <c r="BP87" s="62"/>
      <c r="BQ87" s="62"/>
      <c r="BR87" s="62"/>
      <c r="BS87" s="62"/>
      <c r="BT87" s="62"/>
      <c r="BU87" s="62"/>
      <c r="BV87" s="62"/>
      <c r="BW87" s="62"/>
      <c r="BX87" s="62"/>
      <c r="BY87" s="62"/>
      <c r="BZ87" s="62"/>
      <c r="CA87" s="62"/>
      <c r="CB87" s="62"/>
      <c r="CC87" s="62"/>
      <c r="CD87" s="62">
        <v>110</v>
      </c>
      <c r="CE87" s="62"/>
      <c r="CF87" s="62">
        <v>0.7</v>
      </c>
      <c r="CG87" s="62" t="s">
        <v>1784</v>
      </c>
      <c r="CH87" s="62">
        <v>20</v>
      </c>
      <c r="CI87" s="62"/>
      <c r="CJ87" s="62"/>
      <c r="CK87" s="62"/>
      <c r="CL87" s="62"/>
      <c r="CM87" s="62"/>
      <c r="CN87" s="62"/>
      <c r="CO87" s="62"/>
      <c r="CP87" s="62"/>
      <c r="CQ87" s="62"/>
      <c r="CR87" s="62"/>
      <c r="CS87" s="62"/>
      <c r="CT87" s="62"/>
      <c r="CU87" s="62"/>
      <c r="CV87" s="62"/>
      <c r="CW87" s="62"/>
      <c r="CX87" s="62"/>
      <c r="CY87" s="62"/>
      <c r="CZ87" s="62"/>
      <c r="DB87" s="62" t="s">
        <v>432</v>
      </c>
      <c r="DC87" s="6" t="s">
        <v>518</v>
      </c>
      <c r="DD87" s="78">
        <f t="shared" si="6"/>
        <v>1.7291666666642413</v>
      </c>
      <c r="DE87" s="111">
        <f t="shared" si="7"/>
        <v>1.7291666666642413</v>
      </c>
      <c r="DF87" s="78">
        <f t="shared" si="5"/>
        <v>7.4364123159408191</v>
      </c>
    </row>
    <row r="88" spans="1:110" x14ac:dyDescent="0.2">
      <c r="A88" s="62" t="s">
        <v>2075</v>
      </c>
      <c r="B88" s="65">
        <v>40970.631944444445</v>
      </c>
      <c r="C88" s="65">
        <v>40972.277777777781</v>
      </c>
      <c r="D88" s="62" t="s">
        <v>866</v>
      </c>
      <c r="E88" s="62" t="s">
        <v>867</v>
      </c>
      <c r="F88" s="62"/>
      <c r="G88" s="62"/>
      <c r="H88" s="62"/>
      <c r="I88" s="62"/>
      <c r="J88" s="62">
        <v>50</v>
      </c>
      <c r="K88" s="62"/>
      <c r="L88" s="62"/>
      <c r="M88" s="62"/>
      <c r="N88" s="62"/>
      <c r="O88" s="62"/>
      <c r="P88" s="62">
        <v>699</v>
      </c>
      <c r="Q88" s="62"/>
      <c r="R88" s="62">
        <v>675</v>
      </c>
      <c r="S88" s="62"/>
      <c r="T88" s="62">
        <v>1140</v>
      </c>
      <c r="U88" s="62"/>
      <c r="V88" s="62">
        <v>0.153</v>
      </c>
      <c r="W88" s="62"/>
      <c r="X88" s="62">
        <v>2.04</v>
      </c>
      <c r="Y88" s="62"/>
      <c r="Z88" s="62">
        <v>108</v>
      </c>
      <c r="AA88" s="62"/>
      <c r="AB88" s="62">
        <v>500</v>
      </c>
      <c r="AC88" s="62"/>
      <c r="AD88" s="62">
        <v>745</v>
      </c>
      <c r="AE88" s="62"/>
      <c r="AF88" s="62">
        <v>3070</v>
      </c>
      <c r="AG88" s="62" t="s">
        <v>1784</v>
      </c>
      <c r="AH88" s="62">
        <v>20</v>
      </c>
      <c r="AI88" s="62"/>
      <c r="AJ88" s="62">
        <v>73</v>
      </c>
      <c r="AK88" s="62"/>
      <c r="AL88" s="62">
        <v>178</v>
      </c>
      <c r="AM88" s="62" t="s">
        <v>1784</v>
      </c>
      <c r="AN88" s="62">
        <v>2.5</v>
      </c>
      <c r="AO88" s="62"/>
      <c r="AP88" s="62">
        <v>7.28</v>
      </c>
      <c r="AQ88" s="62"/>
      <c r="AR88" s="62">
        <v>332</v>
      </c>
      <c r="AS88" s="62"/>
      <c r="AT88" s="62">
        <v>130</v>
      </c>
      <c r="AU88" s="62"/>
      <c r="AV88" s="62"/>
      <c r="AW88" s="62"/>
      <c r="AX88" s="62"/>
      <c r="AY88" s="62"/>
      <c r="AZ88" s="62"/>
      <c r="BA88" s="62"/>
      <c r="BB88" s="62"/>
      <c r="BC88" s="62"/>
      <c r="BD88" s="62">
        <v>59</v>
      </c>
      <c r="BE88" s="62"/>
      <c r="BF88" s="62"/>
      <c r="BG88" s="62"/>
      <c r="BH88" s="62"/>
      <c r="BI88" s="62"/>
      <c r="BJ88" s="62"/>
      <c r="BK88" s="62"/>
      <c r="BL88" s="62"/>
      <c r="BM88" s="62"/>
      <c r="BN88" s="62"/>
      <c r="BO88" s="62"/>
      <c r="BP88" s="62"/>
      <c r="BQ88" s="62"/>
      <c r="BR88" s="62"/>
      <c r="BS88" s="62"/>
      <c r="BT88" s="62"/>
      <c r="BU88" s="62"/>
      <c r="BV88" s="62"/>
      <c r="BW88" s="62"/>
      <c r="BX88" s="62"/>
      <c r="BY88" s="62"/>
      <c r="BZ88" s="62"/>
      <c r="CA88" s="62"/>
      <c r="CB88" s="62"/>
      <c r="CC88" s="62"/>
      <c r="CD88" s="62">
        <v>99</v>
      </c>
      <c r="CE88" s="62"/>
      <c r="CF88" s="62">
        <v>0.44</v>
      </c>
      <c r="CG88" s="62" t="s">
        <v>1784</v>
      </c>
      <c r="CH88" s="62">
        <v>20</v>
      </c>
      <c r="CI88" s="62"/>
      <c r="CJ88" s="62"/>
      <c r="CK88" s="62"/>
      <c r="CL88" s="62"/>
      <c r="CM88" s="62"/>
      <c r="CN88" s="62"/>
      <c r="CO88" s="62"/>
      <c r="CP88" s="62"/>
      <c r="CQ88" s="62"/>
      <c r="CR88" s="62"/>
      <c r="CS88" s="62"/>
      <c r="CT88" s="62"/>
      <c r="CU88" s="62"/>
      <c r="CV88" s="62"/>
      <c r="CW88" s="62"/>
      <c r="CX88" s="62"/>
      <c r="CY88" s="62"/>
      <c r="CZ88" s="62"/>
      <c r="DB88" s="62" t="s">
        <v>432</v>
      </c>
      <c r="DC88" s="6" t="s">
        <v>519</v>
      </c>
      <c r="DD88" s="78">
        <f t="shared" si="6"/>
        <v>1.6458333333357587</v>
      </c>
      <c r="DE88" s="111">
        <f t="shared" si="7"/>
        <v>1.6458333333357587</v>
      </c>
      <c r="DF88" s="78">
        <f t="shared" si="5"/>
        <v>4.9156118143387486</v>
      </c>
    </row>
    <row r="89" spans="1:110" x14ac:dyDescent="0.2">
      <c r="A89" s="62" t="s">
        <v>2075</v>
      </c>
      <c r="B89" s="65">
        <v>41108.868055555555</v>
      </c>
      <c r="C89" s="65">
        <v>41109.128472222219</v>
      </c>
      <c r="D89" s="62" t="s">
        <v>3065</v>
      </c>
      <c r="E89" s="62" t="s">
        <v>3066</v>
      </c>
      <c r="F89" s="62"/>
      <c r="G89" s="62"/>
      <c r="H89" s="62"/>
      <c r="I89" s="62"/>
      <c r="J89" s="62">
        <v>50</v>
      </c>
      <c r="K89" s="62"/>
      <c r="L89" s="62"/>
      <c r="M89" s="62"/>
      <c r="N89" s="62"/>
      <c r="O89" s="62"/>
      <c r="P89" s="62">
        <v>426</v>
      </c>
      <c r="Q89" s="62"/>
      <c r="R89" s="62">
        <v>10.5</v>
      </c>
      <c r="S89" s="62"/>
      <c r="T89" s="62">
        <v>63</v>
      </c>
      <c r="U89" s="62"/>
      <c r="V89" s="62">
        <v>0.02</v>
      </c>
      <c r="W89" s="62"/>
      <c r="X89" s="62">
        <v>1.42</v>
      </c>
      <c r="Y89" s="62"/>
      <c r="Z89" s="62">
        <v>17</v>
      </c>
      <c r="AA89" s="62"/>
      <c r="AB89" s="62">
        <v>19</v>
      </c>
      <c r="AC89" s="62"/>
      <c r="AD89" s="62">
        <v>23.8</v>
      </c>
      <c r="AE89" s="62"/>
      <c r="AF89" s="62">
        <v>276</v>
      </c>
      <c r="AG89" s="62" t="s">
        <v>1784</v>
      </c>
      <c r="AH89" s="62">
        <v>20</v>
      </c>
      <c r="AI89" s="62" t="s">
        <v>1784</v>
      </c>
      <c r="AJ89" s="62">
        <v>20</v>
      </c>
      <c r="AK89" s="62" t="s">
        <v>1784</v>
      </c>
      <c r="AL89" s="62">
        <v>5</v>
      </c>
      <c r="AM89" s="62" t="s">
        <v>1784</v>
      </c>
      <c r="AN89" s="62">
        <v>2.5</v>
      </c>
      <c r="AO89" s="62"/>
      <c r="AP89" s="62">
        <v>7.49</v>
      </c>
      <c r="AQ89" s="62"/>
      <c r="AR89" s="62">
        <v>77.7</v>
      </c>
      <c r="AS89" s="62"/>
      <c r="AT89" s="62">
        <v>2</v>
      </c>
      <c r="AU89" s="62"/>
      <c r="AV89" s="62"/>
      <c r="AW89" s="62"/>
      <c r="AX89" s="62"/>
      <c r="AY89" s="62"/>
      <c r="AZ89" s="62"/>
      <c r="BA89" s="62"/>
      <c r="BB89" s="62"/>
      <c r="BC89" s="62"/>
      <c r="BD89" s="62">
        <v>115</v>
      </c>
      <c r="BE89" s="62"/>
      <c r="BF89" s="62"/>
      <c r="BG89" s="62"/>
      <c r="BH89" s="62"/>
      <c r="BI89" s="62"/>
      <c r="BJ89" s="62"/>
      <c r="BK89" s="62"/>
      <c r="BL89" s="62"/>
      <c r="BM89" s="62"/>
      <c r="BN89" s="62"/>
      <c r="BO89" s="62"/>
      <c r="BP89" s="62"/>
      <c r="BQ89" s="62"/>
      <c r="BR89" s="62"/>
      <c r="BS89" s="62"/>
      <c r="BT89" s="62"/>
      <c r="BU89" s="62"/>
      <c r="BV89" s="62"/>
      <c r="BW89" s="62"/>
      <c r="BX89" s="62"/>
      <c r="BY89" s="62"/>
      <c r="BZ89" s="62"/>
      <c r="CA89" s="62"/>
      <c r="CB89" s="62"/>
      <c r="CC89" s="62"/>
      <c r="CD89" s="62">
        <v>13</v>
      </c>
      <c r="CE89" s="62"/>
      <c r="CF89" s="62">
        <v>0.88</v>
      </c>
      <c r="CG89" s="62" t="s">
        <v>1784</v>
      </c>
      <c r="CH89" s="62">
        <v>20</v>
      </c>
      <c r="CI89" s="62"/>
      <c r="CJ89" s="62"/>
      <c r="CK89" s="62"/>
      <c r="CL89" s="62"/>
      <c r="CM89" s="62"/>
      <c r="CN89" s="62"/>
      <c r="CO89" s="62"/>
      <c r="CP89" s="62"/>
      <c r="CQ89" s="62"/>
      <c r="CR89" s="62"/>
      <c r="CS89" s="62"/>
      <c r="CT89" s="62"/>
      <c r="CU89" s="62"/>
      <c r="CV89" s="62"/>
      <c r="CW89" s="62"/>
      <c r="CX89" s="62"/>
      <c r="CY89" s="62"/>
      <c r="CZ89" s="62"/>
      <c r="DB89" s="62" t="s">
        <v>432</v>
      </c>
      <c r="DC89" s="6" t="s">
        <v>3425</v>
      </c>
      <c r="DD89" s="78">
        <f t="shared" si="6"/>
        <v>0.26041666666424135</v>
      </c>
      <c r="DE89" s="111">
        <f t="shared" si="7"/>
        <v>0.26041666666424135</v>
      </c>
      <c r="DF89" s="78">
        <f t="shared" si="5"/>
        <v>18.933333333509662</v>
      </c>
    </row>
    <row r="90" spans="1:110" x14ac:dyDescent="0.2">
      <c r="A90" s="62" t="s">
        <v>2075</v>
      </c>
      <c r="B90" s="65">
        <v>41263.701388888891</v>
      </c>
      <c r="C90" s="65">
        <v>41264.465277777781</v>
      </c>
      <c r="D90" s="62" t="s">
        <v>3070</v>
      </c>
      <c r="E90" s="62" t="s">
        <v>3071</v>
      </c>
      <c r="F90" s="62"/>
      <c r="G90" s="62"/>
      <c r="H90" s="62"/>
      <c r="I90" s="62"/>
      <c r="J90" s="62">
        <v>50</v>
      </c>
      <c r="K90" s="62"/>
      <c r="L90" s="62"/>
      <c r="M90" s="62"/>
      <c r="N90" s="62"/>
      <c r="O90" s="62"/>
      <c r="P90" s="62"/>
      <c r="Q90" s="62"/>
      <c r="R90" s="62"/>
      <c r="S90" s="62"/>
      <c r="T90" s="62">
        <v>325</v>
      </c>
      <c r="U90" s="62"/>
      <c r="V90" s="62">
        <v>0.16400000000000001</v>
      </c>
      <c r="W90" s="62"/>
      <c r="X90" s="62">
        <v>0.93</v>
      </c>
      <c r="Y90" s="62"/>
      <c r="Z90" s="62">
        <v>59.5</v>
      </c>
      <c r="AA90" s="62"/>
      <c r="AB90" s="62">
        <v>155</v>
      </c>
      <c r="AC90" s="62"/>
      <c r="AD90" s="62">
        <v>237</v>
      </c>
      <c r="AE90" s="62"/>
      <c r="AF90" s="62">
        <v>1130</v>
      </c>
      <c r="AG90" s="62" t="s">
        <v>1784</v>
      </c>
      <c r="AH90" s="62">
        <v>20</v>
      </c>
      <c r="AI90" s="62"/>
      <c r="AJ90" s="62">
        <v>120</v>
      </c>
      <c r="AK90" s="62"/>
      <c r="AL90" s="62">
        <v>140</v>
      </c>
      <c r="AM90" s="62" t="s">
        <v>1784</v>
      </c>
      <c r="AN90" s="62">
        <v>2.5</v>
      </c>
      <c r="AO90" s="62"/>
      <c r="AP90" s="62">
        <v>7.58</v>
      </c>
      <c r="AQ90" s="62"/>
      <c r="AR90" s="62">
        <v>157</v>
      </c>
      <c r="AS90" s="62"/>
      <c r="AT90" s="62">
        <v>100</v>
      </c>
      <c r="AU90" s="62"/>
      <c r="AV90" s="62"/>
      <c r="AW90" s="62"/>
      <c r="AX90" s="62"/>
      <c r="AY90" s="62"/>
      <c r="AZ90" s="62"/>
      <c r="BA90" s="62"/>
      <c r="BB90" s="62"/>
      <c r="BC90" s="62"/>
      <c r="BD90" s="62">
        <v>18</v>
      </c>
      <c r="BE90" s="62"/>
      <c r="BF90" s="62"/>
      <c r="BG90" s="62"/>
      <c r="BH90" s="62"/>
      <c r="BI90" s="62"/>
      <c r="BJ90" s="62"/>
      <c r="BK90" s="62"/>
      <c r="BL90" s="62"/>
      <c r="BM90" s="62"/>
      <c r="BN90" s="62"/>
      <c r="BO90" s="62"/>
      <c r="BP90" s="62"/>
      <c r="BQ90" s="62"/>
      <c r="BR90" s="62"/>
      <c r="BS90" s="62"/>
      <c r="BT90" s="62"/>
      <c r="BU90" s="62"/>
      <c r="BV90" s="62"/>
      <c r="BW90" s="62"/>
      <c r="BX90" s="62"/>
      <c r="BY90" s="62"/>
      <c r="BZ90" s="62"/>
      <c r="CA90" s="62"/>
      <c r="CB90" s="62"/>
      <c r="CC90" s="62"/>
      <c r="CD90" s="62"/>
      <c r="CE90" s="62"/>
      <c r="CF90" s="62">
        <v>0.43</v>
      </c>
      <c r="CG90" s="62" t="s">
        <v>1784</v>
      </c>
      <c r="CH90" s="62">
        <v>20</v>
      </c>
      <c r="CI90" s="62"/>
      <c r="CJ90" s="62"/>
      <c r="CK90" s="62"/>
      <c r="CL90" s="62"/>
      <c r="CM90" s="62"/>
      <c r="CN90" s="62"/>
      <c r="CO90" s="62"/>
      <c r="CP90" s="62"/>
      <c r="CQ90" s="62"/>
      <c r="CR90" s="62"/>
      <c r="CS90" s="62"/>
      <c r="CT90" s="62"/>
      <c r="CU90" s="62"/>
      <c r="CV90" s="62"/>
      <c r="CW90" s="62"/>
      <c r="CX90" s="62"/>
      <c r="CY90" s="62"/>
      <c r="CZ90" s="62"/>
      <c r="DB90" s="62" t="s">
        <v>432</v>
      </c>
      <c r="DC90" s="6" t="s">
        <v>3426</v>
      </c>
      <c r="DD90" s="78">
        <f t="shared" si="6"/>
        <v>0.76388888889050577</v>
      </c>
      <c r="DE90" s="111">
        <f t="shared" si="7"/>
        <v>0.76388888889050577</v>
      </c>
      <c r="DF90" s="78">
        <f t="shared" si="5"/>
        <v>0</v>
      </c>
    </row>
    <row r="91" spans="1:110" x14ac:dyDescent="0.2">
      <c r="A91" s="62" t="s">
        <v>2075</v>
      </c>
      <c r="B91" s="65">
        <v>41286.947916666664</v>
      </c>
      <c r="C91" s="65">
        <v>41287.451388888891</v>
      </c>
      <c r="D91" s="62" t="s">
        <v>3075</v>
      </c>
      <c r="E91" s="62" t="s">
        <v>3076</v>
      </c>
      <c r="F91" s="62"/>
      <c r="G91" s="62"/>
      <c r="H91" s="62"/>
      <c r="I91" s="62"/>
      <c r="J91" s="62">
        <v>50</v>
      </c>
      <c r="K91" s="62"/>
      <c r="L91" s="62"/>
      <c r="M91" s="62"/>
      <c r="N91" s="62"/>
      <c r="O91" s="62"/>
      <c r="P91" s="62"/>
      <c r="Q91" s="62"/>
      <c r="R91" s="62">
        <v>407</v>
      </c>
      <c r="S91" s="62"/>
      <c r="T91" s="62">
        <v>640</v>
      </c>
      <c r="U91" s="62"/>
      <c r="V91" s="62">
        <v>0.123</v>
      </c>
      <c r="W91" s="62"/>
      <c r="X91" s="62">
        <v>0.62</v>
      </c>
      <c r="Y91" s="62"/>
      <c r="Z91" s="62">
        <v>92.7</v>
      </c>
      <c r="AA91" s="62"/>
      <c r="AB91" s="62">
        <v>1140</v>
      </c>
      <c r="AC91" s="62"/>
      <c r="AD91" s="62">
        <v>1720</v>
      </c>
      <c r="AE91" s="62"/>
      <c r="AF91" s="62">
        <v>5910</v>
      </c>
      <c r="AG91" s="62" t="s">
        <v>1784</v>
      </c>
      <c r="AH91" s="62">
        <v>20</v>
      </c>
      <c r="AI91" s="62"/>
      <c r="AJ91" s="62">
        <v>310</v>
      </c>
      <c r="AK91" s="62"/>
      <c r="AL91" s="62">
        <v>170</v>
      </c>
      <c r="AM91" s="62" t="s">
        <v>1784</v>
      </c>
      <c r="AN91" s="62">
        <v>2.5</v>
      </c>
      <c r="AO91" s="62"/>
      <c r="AP91" s="62">
        <v>7.74</v>
      </c>
      <c r="AQ91" s="62"/>
      <c r="AR91" s="62">
        <v>361</v>
      </c>
      <c r="AS91" s="62"/>
      <c r="AT91" s="62">
        <v>57</v>
      </c>
      <c r="AU91" s="62"/>
      <c r="AV91" s="62"/>
      <c r="AW91" s="62"/>
      <c r="AX91" s="62"/>
      <c r="AY91" s="62"/>
      <c r="AZ91" s="62"/>
      <c r="BA91" s="62"/>
      <c r="BB91" s="62"/>
      <c r="BC91" s="62"/>
      <c r="BD91" s="62">
        <v>13</v>
      </c>
      <c r="BE91" s="62"/>
      <c r="BF91" s="62"/>
      <c r="BG91" s="62"/>
      <c r="BH91" s="62"/>
      <c r="BI91" s="62"/>
      <c r="BJ91" s="62"/>
      <c r="BK91" s="62"/>
      <c r="BL91" s="62"/>
      <c r="BM91" s="62"/>
      <c r="BN91" s="62"/>
      <c r="BO91" s="62"/>
      <c r="BP91" s="62"/>
      <c r="BQ91" s="62"/>
      <c r="BR91" s="62"/>
      <c r="BS91" s="62"/>
      <c r="BT91" s="62"/>
      <c r="BU91" s="62"/>
      <c r="BV91" s="62"/>
      <c r="BW91" s="62"/>
      <c r="BX91" s="62"/>
      <c r="BY91" s="62"/>
      <c r="BZ91" s="62"/>
      <c r="CA91" s="62"/>
      <c r="CB91" s="62"/>
      <c r="CC91" s="62"/>
      <c r="CD91" s="62"/>
      <c r="CE91" s="62"/>
      <c r="CF91" s="62">
        <v>0.43</v>
      </c>
      <c r="CG91" s="62" t="s">
        <v>1784</v>
      </c>
      <c r="CH91" s="62">
        <v>20</v>
      </c>
      <c r="CI91" s="62"/>
      <c r="CJ91" s="62"/>
      <c r="CK91" s="62"/>
      <c r="CL91" s="62"/>
      <c r="CM91" s="62"/>
      <c r="CN91" s="62"/>
      <c r="CO91" s="62"/>
      <c r="CP91" s="62"/>
      <c r="CQ91" s="62"/>
      <c r="CR91" s="62"/>
      <c r="CS91" s="62"/>
      <c r="CT91" s="62"/>
      <c r="CU91" s="62"/>
      <c r="CV91" s="62"/>
      <c r="CW91" s="62"/>
      <c r="CX91" s="62"/>
      <c r="CY91" s="62"/>
      <c r="CZ91" s="62"/>
      <c r="DB91" s="62" t="s">
        <v>432</v>
      </c>
      <c r="DC91" s="6" t="s">
        <v>3427</v>
      </c>
      <c r="DD91" s="78">
        <f t="shared" si="6"/>
        <v>0.50347222222626442</v>
      </c>
      <c r="DE91" s="111">
        <f t="shared" si="7"/>
        <v>0.50347222222626442</v>
      </c>
      <c r="DF91" s="78">
        <f t="shared" si="5"/>
        <v>0</v>
      </c>
    </row>
    <row r="92" spans="1:110" x14ac:dyDescent="0.2">
      <c r="A92" s="62" t="s">
        <v>2075</v>
      </c>
      <c r="B92" s="65">
        <v>41301.520833333336</v>
      </c>
      <c r="C92" s="65">
        <v>41302.236111111109</v>
      </c>
      <c r="D92" s="62" t="s">
        <v>3079</v>
      </c>
      <c r="E92" s="62" t="s">
        <v>3080</v>
      </c>
      <c r="F92" s="62"/>
      <c r="G92" s="62"/>
      <c r="H92" s="62"/>
      <c r="I92" s="62"/>
      <c r="J92" s="62">
        <v>50</v>
      </c>
      <c r="K92" s="62"/>
      <c r="L92" s="62"/>
      <c r="M92" s="62"/>
      <c r="N92" s="62"/>
      <c r="O92" s="62"/>
      <c r="P92" s="62"/>
      <c r="Q92" s="62"/>
      <c r="R92" s="62">
        <v>966</v>
      </c>
      <c r="S92" s="62"/>
      <c r="T92" s="62">
        <v>1830</v>
      </c>
      <c r="U92" s="62"/>
      <c r="V92" s="62">
        <v>0.44</v>
      </c>
      <c r="W92" s="62"/>
      <c r="X92" s="62">
        <v>1.47</v>
      </c>
      <c r="Y92" s="62"/>
      <c r="Z92" s="62">
        <v>132</v>
      </c>
      <c r="AA92" s="62"/>
      <c r="AB92" s="62">
        <v>11800</v>
      </c>
      <c r="AC92" s="62"/>
      <c r="AD92" s="62">
        <v>19700</v>
      </c>
      <c r="AE92" s="62"/>
      <c r="AF92" s="62">
        <v>45500</v>
      </c>
      <c r="AG92" s="62" t="s">
        <v>1784</v>
      </c>
      <c r="AH92" s="62">
        <v>20</v>
      </c>
      <c r="AI92" s="62"/>
      <c r="AJ92" s="62">
        <v>500</v>
      </c>
      <c r="AK92" s="62" t="s">
        <v>1784</v>
      </c>
      <c r="AL92" s="62">
        <v>5</v>
      </c>
      <c r="AM92" s="62"/>
      <c r="AN92" s="62">
        <v>220</v>
      </c>
      <c r="AO92" s="62"/>
      <c r="AP92" s="62">
        <v>6.88</v>
      </c>
      <c r="AQ92" s="62"/>
      <c r="AR92" s="62">
        <v>327</v>
      </c>
      <c r="AS92" s="62"/>
      <c r="AT92" s="62">
        <v>50</v>
      </c>
      <c r="AU92" s="62"/>
      <c r="AV92" s="62"/>
      <c r="AW92" s="62"/>
      <c r="AX92" s="62"/>
      <c r="AY92" s="62"/>
      <c r="AZ92" s="62"/>
      <c r="BA92" s="62"/>
      <c r="BB92" s="62"/>
      <c r="BC92" s="62"/>
      <c r="BD92" s="62">
        <v>24</v>
      </c>
      <c r="BE92" s="62"/>
      <c r="BF92" s="62"/>
      <c r="BG92" s="62"/>
      <c r="BH92" s="62"/>
      <c r="BI92" s="62"/>
      <c r="BJ92" s="62"/>
      <c r="BK92" s="62"/>
      <c r="BL92" s="62"/>
      <c r="BM92" s="62"/>
      <c r="BN92" s="62"/>
      <c r="BO92" s="62"/>
      <c r="BP92" s="62"/>
      <c r="BQ92" s="62"/>
      <c r="BR92" s="62"/>
      <c r="BS92" s="62"/>
      <c r="BT92" s="62"/>
      <c r="BU92" s="62"/>
      <c r="BV92" s="62">
        <v>335</v>
      </c>
      <c r="BW92" s="62"/>
      <c r="BX92" s="62"/>
      <c r="BY92" s="62"/>
      <c r="BZ92" s="62"/>
      <c r="CA92" s="62"/>
      <c r="CB92" s="62"/>
      <c r="CC92" s="62"/>
      <c r="CD92" s="62">
        <v>53</v>
      </c>
      <c r="CE92" s="62"/>
      <c r="CF92" s="62">
        <v>0.95</v>
      </c>
      <c r="CG92" s="62" t="s">
        <v>1784</v>
      </c>
      <c r="CH92" s="62">
        <v>20</v>
      </c>
      <c r="CI92" s="62"/>
      <c r="CJ92" s="62"/>
      <c r="CK92" s="62"/>
      <c r="CL92" s="62"/>
      <c r="CM92" s="62"/>
      <c r="CN92" s="62"/>
      <c r="CO92" s="62"/>
      <c r="CP92" s="62"/>
      <c r="CQ92" s="62"/>
      <c r="CR92" s="62"/>
      <c r="CS92" s="62"/>
      <c r="CT92" s="62"/>
      <c r="CU92" s="62"/>
      <c r="CV92" s="62"/>
      <c r="CW92" s="62"/>
      <c r="CX92" s="62"/>
      <c r="CY92" s="62"/>
      <c r="CZ92" s="62"/>
      <c r="DB92" s="62" t="s">
        <v>432</v>
      </c>
      <c r="DC92" s="6" t="s">
        <v>3428</v>
      </c>
      <c r="DD92" s="78">
        <f t="shared" si="6"/>
        <v>0.71527777777373558</v>
      </c>
      <c r="DE92" s="111">
        <f t="shared" si="7"/>
        <v>0.71527777777373558</v>
      </c>
      <c r="DF92" s="78">
        <f t="shared" si="5"/>
        <v>0</v>
      </c>
    </row>
    <row r="93" spans="1:110" x14ac:dyDescent="0.2">
      <c r="A93" s="62" t="s">
        <v>2075</v>
      </c>
      <c r="B93" s="65">
        <v>41304.472222222219</v>
      </c>
      <c r="C93" s="65">
        <v>41304.885416666664</v>
      </c>
      <c r="D93" s="62" t="s">
        <v>3081</v>
      </c>
      <c r="E93" s="62" t="s">
        <v>3082</v>
      </c>
      <c r="F93" s="62"/>
      <c r="G93" s="62"/>
      <c r="H93" s="62"/>
      <c r="I93" s="62"/>
      <c r="J93" s="62">
        <v>50</v>
      </c>
      <c r="K93" s="62"/>
      <c r="L93" s="62"/>
      <c r="M93" s="62"/>
      <c r="N93" s="62"/>
      <c r="O93" s="62"/>
      <c r="P93" s="62"/>
      <c r="Q93" s="62"/>
      <c r="R93" s="62"/>
      <c r="S93" s="62"/>
      <c r="T93" s="62">
        <v>350</v>
      </c>
      <c r="U93" s="62"/>
      <c r="V93" s="62"/>
      <c r="W93" s="62"/>
      <c r="X93" s="62"/>
      <c r="Y93" s="62"/>
      <c r="Z93" s="62"/>
      <c r="AA93" s="62"/>
      <c r="AB93" s="62"/>
      <c r="AC93" s="62"/>
      <c r="AD93" s="62"/>
      <c r="AE93" s="62"/>
      <c r="AF93" s="62"/>
      <c r="AG93" s="62" t="s">
        <v>1784</v>
      </c>
      <c r="AH93" s="62">
        <v>20</v>
      </c>
      <c r="AI93" s="62"/>
      <c r="AJ93" s="62">
        <v>90</v>
      </c>
      <c r="AK93" s="62"/>
      <c r="AL93" s="62">
        <v>97</v>
      </c>
      <c r="AM93" s="62" t="s">
        <v>1784</v>
      </c>
      <c r="AN93" s="62">
        <v>2.5</v>
      </c>
      <c r="AO93" s="62"/>
      <c r="AP93" s="62"/>
      <c r="AQ93" s="62"/>
      <c r="AR93" s="62"/>
      <c r="AS93" s="62"/>
      <c r="AT93" s="62"/>
      <c r="AU93" s="62"/>
      <c r="AV93" s="62"/>
      <c r="AW93" s="62"/>
      <c r="AX93" s="62"/>
      <c r="AY93" s="62"/>
      <c r="AZ93" s="62"/>
      <c r="BA93" s="62"/>
      <c r="BB93" s="62"/>
      <c r="BC93" s="62"/>
      <c r="BD93" s="62"/>
      <c r="BE93" s="62"/>
      <c r="BF93" s="62"/>
      <c r="BG93" s="62"/>
      <c r="BH93" s="62"/>
      <c r="BI93" s="62"/>
      <c r="BJ93" s="62"/>
      <c r="BK93" s="62"/>
      <c r="BL93" s="62"/>
      <c r="BM93" s="62"/>
      <c r="BN93" s="62"/>
      <c r="BO93" s="62"/>
      <c r="BP93" s="62"/>
      <c r="BQ93" s="62"/>
      <c r="BR93" s="62"/>
      <c r="BS93" s="62"/>
      <c r="BT93" s="62"/>
      <c r="BU93" s="62"/>
      <c r="BV93" s="62"/>
      <c r="BW93" s="62"/>
      <c r="BX93" s="62"/>
      <c r="BY93" s="62"/>
      <c r="BZ93" s="62"/>
      <c r="CA93" s="62"/>
      <c r="CB93" s="62"/>
      <c r="CC93" s="62"/>
      <c r="CD93" s="62"/>
      <c r="CE93" s="62"/>
      <c r="CF93" s="62"/>
      <c r="CG93" s="62" t="s">
        <v>1784</v>
      </c>
      <c r="CH93" s="62">
        <v>20</v>
      </c>
      <c r="CI93" s="62"/>
      <c r="CJ93" s="62"/>
      <c r="CK93" s="62"/>
      <c r="CL93" s="62"/>
      <c r="CM93" s="62"/>
      <c r="CN93" s="62"/>
      <c r="CO93" s="62"/>
      <c r="CP93" s="62"/>
      <c r="CQ93" s="62"/>
      <c r="CR93" s="62"/>
      <c r="CS93" s="62"/>
      <c r="CT93" s="62"/>
      <c r="CU93" s="62"/>
      <c r="CV93" s="62"/>
      <c r="CW93" s="62"/>
      <c r="CX93" s="62"/>
      <c r="CY93" s="62"/>
      <c r="CZ93" s="62"/>
      <c r="DB93" s="62" t="s">
        <v>432</v>
      </c>
      <c r="DC93" s="6" t="s">
        <v>3429</v>
      </c>
      <c r="DD93" s="78">
        <f t="shared" si="6"/>
        <v>0.41319444444525288</v>
      </c>
      <c r="DE93" s="111">
        <f t="shared" si="7"/>
        <v>0.41319444444525288</v>
      </c>
      <c r="DF93" s="78">
        <f t="shared" si="5"/>
        <v>0</v>
      </c>
    </row>
    <row r="94" spans="1:110" x14ac:dyDescent="0.2">
      <c r="A94" s="62" t="s">
        <v>2075</v>
      </c>
      <c r="B94" s="65">
        <v>41312.315972222219</v>
      </c>
      <c r="C94" s="65">
        <v>41313.364583333336</v>
      </c>
      <c r="D94" s="62" t="s">
        <v>3083</v>
      </c>
      <c r="E94" s="62" t="s">
        <v>3084</v>
      </c>
      <c r="F94" s="62"/>
      <c r="G94" s="62"/>
      <c r="H94" s="62"/>
      <c r="I94" s="62"/>
      <c r="J94" s="62">
        <v>50</v>
      </c>
      <c r="K94" s="62"/>
      <c r="L94" s="62"/>
      <c r="M94" s="62"/>
      <c r="N94" s="62"/>
      <c r="O94" s="62"/>
      <c r="P94" s="62"/>
      <c r="Q94" s="62"/>
      <c r="R94" s="62"/>
      <c r="S94" s="62"/>
      <c r="T94" s="62">
        <v>4010</v>
      </c>
      <c r="U94" s="62"/>
      <c r="V94" s="62">
        <v>0.19</v>
      </c>
      <c r="W94" s="62"/>
      <c r="X94" s="62">
        <v>1.6800000000000002</v>
      </c>
      <c r="Y94" s="62"/>
      <c r="Z94" s="62">
        <v>56.2</v>
      </c>
      <c r="AA94" s="62"/>
      <c r="AB94" s="62">
        <v>5110</v>
      </c>
      <c r="AC94" s="62"/>
      <c r="AD94" s="62">
        <v>8040</v>
      </c>
      <c r="AE94" s="62"/>
      <c r="AF94" s="62">
        <v>21500</v>
      </c>
      <c r="AG94" s="62" t="s">
        <v>1784</v>
      </c>
      <c r="AH94" s="62">
        <v>20</v>
      </c>
      <c r="AI94" s="62"/>
      <c r="AJ94" s="62">
        <v>2700</v>
      </c>
      <c r="AK94" s="62"/>
      <c r="AL94" s="62">
        <v>39</v>
      </c>
      <c r="AM94" s="62" t="s">
        <v>1784</v>
      </c>
      <c r="AN94" s="62">
        <v>2.5</v>
      </c>
      <c r="AO94" s="62"/>
      <c r="AP94" s="62">
        <v>6.95</v>
      </c>
      <c r="AQ94" s="62"/>
      <c r="AR94" s="62">
        <v>302</v>
      </c>
      <c r="AS94" s="62"/>
      <c r="AT94" s="62">
        <v>22</v>
      </c>
      <c r="AU94" s="62"/>
      <c r="AV94" s="62"/>
      <c r="AW94" s="62"/>
      <c r="AX94" s="62"/>
      <c r="AY94" s="62"/>
      <c r="AZ94" s="62"/>
      <c r="BA94" s="62"/>
      <c r="BB94" s="62"/>
      <c r="BC94" s="62"/>
      <c r="BD94" s="62">
        <v>25</v>
      </c>
      <c r="BE94" s="62"/>
      <c r="BF94" s="62"/>
      <c r="BG94" s="62"/>
      <c r="BH94" s="62"/>
      <c r="BI94" s="62"/>
      <c r="BJ94" s="62"/>
      <c r="BK94" s="62"/>
      <c r="BL94" s="62"/>
      <c r="BM94" s="62"/>
      <c r="BN94" s="62"/>
      <c r="BO94" s="62"/>
      <c r="BP94" s="62"/>
      <c r="BQ94" s="62"/>
      <c r="BR94" s="62"/>
      <c r="BS94" s="62"/>
      <c r="BT94" s="62"/>
      <c r="BU94" s="62"/>
      <c r="BV94" s="62"/>
      <c r="BW94" s="62"/>
      <c r="BX94" s="62"/>
      <c r="BY94" s="62"/>
      <c r="BZ94" s="62"/>
      <c r="CA94" s="62"/>
      <c r="CB94" s="62"/>
      <c r="CC94" s="62"/>
      <c r="CD94" s="62">
        <v>22</v>
      </c>
      <c r="CE94" s="62"/>
      <c r="CF94" s="62">
        <v>0.76</v>
      </c>
      <c r="CG94" s="62" t="s">
        <v>1784</v>
      </c>
      <c r="CH94" s="62">
        <v>20</v>
      </c>
      <c r="CI94" s="62"/>
      <c r="CJ94" s="62"/>
      <c r="CK94" s="62"/>
      <c r="CL94" s="62"/>
      <c r="CM94" s="62"/>
      <c r="CN94" s="62"/>
      <c r="CO94" s="62"/>
      <c r="CP94" s="62"/>
      <c r="CQ94" s="62"/>
      <c r="CR94" s="62"/>
      <c r="CS94" s="62"/>
      <c r="CT94" s="62"/>
      <c r="CU94" s="62"/>
      <c r="CV94" s="62"/>
      <c r="CW94" s="62"/>
      <c r="CX94" s="62"/>
      <c r="CY94" s="62"/>
      <c r="CZ94" s="62"/>
      <c r="DB94" s="62" t="s">
        <v>432</v>
      </c>
      <c r="DC94" s="6" t="s">
        <v>3430</v>
      </c>
      <c r="DD94" s="78">
        <f t="shared" si="6"/>
        <v>1.0486111111167702</v>
      </c>
      <c r="DE94" s="111">
        <f t="shared" si="7"/>
        <v>1.0486111111167702</v>
      </c>
      <c r="DF94" s="78">
        <f t="shared" si="5"/>
        <v>0</v>
      </c>
    </row>
    <row r="95" spans="1:110" x14ac:dyDescent="0.2">
      <c r="A95" s="62" t="s">
        <v>2075</v>
      </c>
      <c r="B95" s="65">
        <v>41342.402777777781</v>
      </c>
      <c r="C95" s="65">
        <v>41344.260416666664</v>
      </c>
      <c r="D95" s="62" t="s">
        <v>3085</v>
      </c>
      <c r="E95" s="62" t="s">
        <v>3086</v>
      </c>
      <c r="F95" s="62"/>
      <c r="G95" s="62"/>
      <c r="H95" s="62"/>
      <c r="I95" s="62"/>
      <c r="J95" s="62">
        <v>50</v>
      </c>
      <c r="K95" s="62"/>
      <c r="L95" s="62"/>
      <c r="M95" s="62"/>
      <c r="N95" s="62"/>
      <c r="O95" s="62"/>
      <c r="P95" s="62"/>
      <c r="Q95" s="62"/>
      <c r="R95" s="62"/>
      <c r="S95" s="62"/>
      <c r="T95" s="62">
        <v>316</v>
      </c>
      <c r="U95" s="62"/>
      <c r="V95" s="62">
        <v>0.126</v>
      </c>
      <c r="W95" s="62"/>
      <c r="X95" s="62">
        <v>1.6</v>
      </c>
      <c r="Y95" s="62"/>
      <c r="Z95" s="62">
        <v>92.1</v>
      </c>
      <c r="AA95" s="62"/>
      <c r="AB95" s="62">
        <v>127</v>
      </c>
      <c r="AC95" s="62"/>
      <c r="AD95" s="62">
        <v>178</v>
      </c>
      <c r="AE95" s="62"/>
      <c r="AF95" s="62">
        <v>992</v>
      </c>
      <c r="AG95" s="62" t="s">
        <v>1784</v>
      </c>
      <c r="AH95" s="62">
        <v>20</v>
      </c>
      <c r="AI95" s="62"/>
      <c r="AJ95" s="62">
        <v>32</v>
      </c>
      <c r="AK95" s="62"/>
      <c r="AL95" s="62">
        <v>170</v>
      </c>
      <c r="AM95" s="62" t="s">
        <v>1784</v>
      </c>
      <c r="AN95" s="62">
        <v>2.5</v>
      </c>
      <c r="AO95" s="62"/>
      <c r="AP95" s="62">
        <v>6.98</v>
      </c>
      <c r="AQ95" s="62"/>
      <c r="AR95" s="62">
        <v>163</v>
      </c>
      <c r="AS95" s="62"/>
      <c r="AT95" s="62">
        <v>14</v>
      </c>
      <c r="AU95" s="62"/>
      <c r="AV95" s="62"/>
      <c r="AW95" s="62"/>
      <c r="AX95" s="62"/>
      <c r="AY95" s="62"/>
      <c r="AZ95" s="62"/>
      <c r="BA95" s="62"/>
      <c r="BB95" s="62"/>
      <c r="BC95" s="62"/>
      <c r="BD95" s="62">
        <v>72</v>
      </c>
      <c r="BE95" s="62"/>
      <c r="BF95" s="62"/>
      <c r="BG95" s="62"/>
      <c r="BH95" s="62"/>
      <c r="BI95" s="62"/>
      <c r="BJ95" s="62"/>
      <c r="BK95" s="62"/>
      <c r="BL95" s="62"/>
      <c r="BM95" s="62"/>
      <c r="BN95" s="62"/>
      <c r="BO95" s="62"/>
      <c r="BP95" s="62"/>
      <c r="BQ95" s="62"/>
      <c r="BR95" s="62"/>
      <c r="BS95" s="62"/>
      <c r="BT95" s="62"/>
      <c r="BU95" s="62"/>
      <c r="BV95" s="62"/>
      <c r="BW95" s="62"/>
      <c r="BX95" s="62"/>
      <c r="BY95" s="62"/>
      <c r="BZ95" s="62"/>
      <c r="CA95" s="62"/>
      <c r="CB95" s="62"/>
      <c r="CC95" s="62"/>
      <c r="CD95" s="62">
        <v>12</v>
      </c>
      <c r="CE95" s="62" t="s">
        <v>1784</v>
      </c>
      <c r="CF95" s="62">
        <v>0.25</v>
      </c>
      <c r="CG95" s="62" t="s">
        <v>1784</v>
      </c>
      <c r="CH95" s="62">
        <v>20</v>
      </c>
      <c r="CI95" s="62"/>
      <c r="CJ95" s="62"/>
      <c r="CK95" s="62"/>
      <c r="CL95" s="62"/>
      <c r="CM95" s="62"/>
      <c r="CN95" s="62"/>
      <c r="CO95" s="62"/>
      <c r="CP95" s="62"/>
      <c r="CQ95" s="62"/>
      <c r="CR95" s="62"/>
      <c r="CS95" s="62"/>
      <c r="CT95" s="62"/>
      <c r="CU95" s="62"/>
      <c r="CV95" s="62"/>
      <c r="CW95" s="62"/>
      <c r="CX95" s="62"/>
      <c r="CY95" s="62"/>
      <c r="CZ95" s="62"/>
      <c r="DB95" s="62" t="s">
        <v>432</v>
      </c>
      <c r="DC95" s="6" t="s">
        <v>3431</v>
      </c>
      <c r="DD95" s="78">
        <f t="shared" si="6"/>
        <v>1.8576388888832298</v>
      </c>
      <c r="DE95" s="111">
        <f t="shared" si="7"/>
        <v>1.8576388888832298</v>
      </c>
      <c r="DF95" s="78">
        <f t="shared" si="5"/>
        <v>0</v>
      </c>
    </row>
    <row r="96" spans="1:110" x14ac:dyDescent="0.2">
      <c r="A96" s="62" t="s">
        <v>2075</v>
      </c>
      <c r="B96" s="65">
        <v>41378.28125</v>
      </c>
      <c r="C96" s="65">
        <v>41378.506944444445</v>
      </c>
      <c r="D96" s="62" t="s">
        <v>3087</v>
      </c>
      <c r="E96" s="62" t="s">
        <v>3088</v>
      </c>
      <c r="F96" s="62"/>
      <c r="G96" s="62"/>
      <c r="H96" s="62"/>
      <c r="I96" s="62"/>
      <c r="J96" s="62">
        <v>50</v>
      </c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2"/>
      <c r="AG96" s="62" t="s">
        <v>1784</v>
      </c>
      <c r="AH96" s="62">
        <v>20</v>
      </c>
      <c r="AI96" s="62"/>
      <c r="AJ96" s="62">
        <v>88</v>
      </c>
      <c r="AK96" s="62"/>
      <c r="AL96" s="62"/>
      <c r="AM96" s="62"/>
      <c r="AN96" s="62"/>
      <c r="AO96" s="62"/>
      <c r="AP96" s="62"/>
      <c r="AQ96" s="62"/>
      <c r="AR96" s="62"/>
      <c r="AS96" s="62"/>
      <c r="AT96" s="62">
        <v>18</v>
      </c>
      <c r="AU96" s="62"/>
      <c r="AV96" s="62"/>
      <c r="AW96" s="62"/>
      <c r="AX96" s="62"/>
      <c r="AY96" s="62"/>
      <c r="AZ96" s="62"/>
      <c r="BA96" s="62"/>
      <c r="BB96" s="62"/>
      <c r="BC96" s="62"/>
      <c r="BD96" s="62"/>
      <c r="BE96" s="62"/>
      <c r="BF96" s="62"/>
      <c r="BG96" s="62"/>
      <c r="BH96" s="62"/>
      <c r="BI96" s="62"/>
      <c r="BJ96" s="62"/>
      <c r="BK96" s="62"/>
      <c r="BL96" s="62"/>
      <c r="BM96" s="62"/>
      <c r="BN96" s="62"/>
      <c r="BO96" s="62"/>
      <c r="BP96" s="62"/>
      <c r="BQ96" s="62"/>
      <c r="BR96" s="62"/>
      <c r="BS96" s="62"/>
      <c r="BT96" s="62"/>
      <c r="BU96" s="62"/>
      <c r="BV96" s="62"/>
      <c r="BW96" s="62"/>
      <c r="BX96" s="62"/>
      <c r="BY96" s="62"/>
      <c r="BZ96" s="62"/>
      <c r="CA96" s="62"/>
      <c r="CB96" s="62"/>
      <c r="CC96" s="62"/>
      <c r="CD96" s="62">
        <v>18</v>
      </c>
      <c r="CE96" s="62"/>
      <c r="CF96" s="62">
        <v>0.61</v>
      </c>
      <c r="CG96" s="62" t="s">
        <v>1784</v>
      </c>
      <c r="CH96" s="62">
        <v>20</v>
      </c>
      <c r="CI96" s="62"/>
      <c r="CJ96" s="62"/>
      <c r="CK96" s="62"/>
      <c r="CL96" s="62"/>
      <c r="CM96" s="62"/>
      <c r="CN96" s="62"/>
      <c r="CO96" s="62"/>
      <c r="CP96" s="62"/>
      <c r="CQ96" s="62"/>
      <c r="CR96" s="62"/>
      <c r="CS96" s="62"/>
      <c r="CT96" s="62"/>
      <c r="CU96" s="62"/>
      <c r="CV96" s="62"/>
      <c r="CW96" s="62"/>
      <c r="CX96" s="62"/>
      <c r="CY96" s="62"/>
      <c r="CZ96" s="62"/>
      <c r="DB96" s="62" t="s">
        <v>432</v>
      </c>
      <c r="DC96" s="6" t="s">
        <v>3432</v>
      </c>
      <c r="DD96" s="78">
        <f t="shared" si="6"/>
        <v>0.22569444444525288</v>
      </c>
      <c r="DE96" s="111">
        <f t="shared" si="7"/>
        <v>0.22569444444525288</v>
      </c>
      <c r="DF96" s="78">
        <f t="shared" si="5"/>
        <v>0</v>
      </c>
    </row>
    <row r="97" spans="1:124" x14ac:dyDescent="0.2">
      <c r="A97" s="6" t="s">
        <v>1247</v>
      </c>
      <c r="B97" s="66">
        <v>35774.375</v>
      </c>
      <c r="C97" s="66">
        <v>35775.048611111109</v>
      </c>
      <c r="D97" s="6" t="s">
        <v>1297</v>
      </c>
      <c r="E97" s="6" t="s">
        <v>1298</v>
      </c>
      <c r="F97" s="112" t="s">
        <v>2123</v>
      </c>
      <c r="G97" s="113">
        <v>35774.274305555555</v>
      </c>
      <c r="H97" s="113">
        <v>35774.871527777781</v>
      </c>
      <c r="J97" s="6">
        <v>50</v>
      </c>
      <c r="P97" s="6">
        <v>1120</v>
      </c>
      <c r="R97" s="6">
        <v>702</v>
      </c>
      <c r="T97" s="6">
        <v>670</v>
      </c>
      <c r="V97" s="6">
        <v>0.61</v>
      </c>
      <c r="X97" s="6">
        <v>4.7</v>
      </c>
      <c r="AH97" s="6">
        <v>49</v>
      </c>
      <c r="AJ97" s="6">
        <v>710</v>
      </c>
      <c r="AP97" s="6">
        <v>7.85</v>
      </c>
      <c r="BD97" s="6">
        <v>91</v>
      </c>
      <c r="BF97" s="6">
        <v>63</v>
      </c>
      <c r="BJ97" s="6">
        <v>27</v>
      </c>
      <c r="BL97" s="6">
        <v>16</v>
      </c>
      <c r="BN97" s="6">
        <v>24</v>
      </c>
      <c r="BP97" s="6">
        <v>170</v>
      </c>
      <c r="BR97" s="6">
        <v>0.22500000000000001</v>
      </c>
      <c r="BX97" s="6">
        <v>220</v>
      </c>
      <c r="CP97" s="6">
        <v>1.121</v>
      </c>
      <c r="DB97" s="6" t="s">
        <v>520</v>
      </c>
      <c r="DC97" s="6" t="s">
        <v>433</v>
      </c>
      <c r="DD97" s="78">
        <f t="shared" si="3"/>
        <v>0.67361111110949423</v>
      </c>
      <c r="DE97" s="111">
        <f t="shared" si="4"/>
        <v>0.67361111110949423</v>
      </c>
      <c r="DF97" s="78">
        <f t="shared" si="5"/>
        <v>19.243986254341724</v>
      </c>
      <c r="DG97" s="78">
        <f>29.897*DF97^-0.62</f>
        <v>4.7793043526359433</v>
      </c>
      <c r="DH97" s="114">
        <f>DG97/24</f>
        <v>0.19913768135983098</v>
      </c>
      <c r="DI97" s="66">
        <f t="shared" ref="DI97:DI128" si="8">G97+DH97</f>
        <v>35774.473443236915</v>
      </c>
      <c r="DJ97" s="115">
        <f t="shared" ref="DJ97:DJ128" si="9">H97+DH97</f>
        <v>35775.070665459141</v>
      </c>
      <c r="DK97" s="116">
        <f t="shared" ref="DK97:DK128" si="10">DI97-B97</f>
        <v>9.8443236915045418E-2</v>
      </c>
      <c r="DL97" s="116">
        <f t="shared" ref="DL97:DL128" si="11">B97-DI97</f>
        <v>-9.8443236915045418E-2</v>
      </c>
      <c r="DM97" s="117">
        <v>0.15165399330726359</v>
      </c>
      <c r="DN97" s="116">
        <f t="shared" ref="DN97:DN128" si="12">DJ97-C97</f>
        <v>2.2054348031815607E-2</v>
      </c>
      <c r="DO97" s="116">
        <f t="shared" ref="DO97:DO128" si="13">C97-DJ97</f>
        <v>-2.2054348031815607E-2</v>
      </c>
      <c r="DP97" s="78">
        <v>12.509</v>
      </c>
      <c r="DQ97" s="118">
        <v>32.1586</v>
      </c>
      <c r="DR97" s="118">
        <v>1120</v>
      </c>
      <c r="DS97" s="118">
        <f>DP97*60*60*24/1000</f>
        <v>1080.7775999999999</v>
      </c>
      <c r="DT97" s="119">
        <f>-P97+DS97</f>
        <v>-39.222400000000107</v>
      </c>
    </row>
    <row r="98" spans="1:124" x14ac:dyDescent="0.2">
      <c r="A98" s="6" t="s">
        <v>1247</v>
      </c>
      <c r="B98" s="66">
        <v>35803.479166666664</v>
      </c>
      <c r="C98" s="66">
        <v>35804.128472222219</v>
      </c>
      <c r="D98" s="6" t="s">
        <v>1300</v>
      </c>
      <c r="E98" s="6" t="s">
        <v>1301</v>
      </c>
      <c r="F98" s="112" t="s">
        <v>2128</v>
      </c>
      <c r="G98" s="113">
        <v>35803.350694444445</v>
      </c>
      <c r="H98" s="113">
        <v>35803.819444444445</v>
      </c>
      <c r="J98" s="6">
        <v>50</v>
      </c>
      <c r="P98" s="6">
        <v>754</v>
      </c>
      <c r="R98" s="6">
        <v>166</v>
      </c>
      <c r="T98" s="6">
        <v>240</v>
      </c>
      <c r="V98" s="6">
        <v>1.1299999999999999</v>
      </c>
      <c r="X98" s="6">
        <v>3.4</v>
      </c>
      <c r="AG98" s="6" t="s">
        <v>1784</v>
      </c>
      <c r="AH98" s="6">
        <v>18</v>
      </c>
      <c r="AJ98" s="6">
        <v>120</v>
      </c>
      <c r="AP98" s="6">
        <v>7.89</v>
      </c>
      <c r="BD98" s="6">
        <v>14</v>
      </c>
      <c r="BF98" s="6">
        <v>84</v>
      </c>
      <c r="BJ98" s="6">
        <v>8</v>
      </c>
      <c r="BL98" s="6">
        <v>33</v>
      </c>
      <c r="BN98" s="6">
        <v>2.2999999999999998</v>
      </c>
      <c r="BP98" s="6">
        <v>38</v>
      </c>
      <c r="BR98" s="6">
        <v>0.06</v>
      </c>
      <c r="BX98" s="6">
        <v>350</v>
      </c>
      <c r="CP98" s="6">
        <v>0.754</v>
      </c>
      <c r="DB98" s="6" t="s">
        <v>520</v>
      </c>
      <c r="DC98" s="6" t="s">
        <v>435</v>
      </c>
      <c r="DD98" s="78">
        <f t="shared" si="3"/>
        <v>0.64930555555474712</v>
      </c>
      <c r="DE98" s="111">
        <f t="shared" si="4"/>
        <v>0.64930555555474712</v>
      </c>
      <c r="DF98" s="78">
        <f t="shared" si="5"/>
        <v>13.44028520500782</v>
      </c>
      <c r="DG98" s="78">
        <f t="shared" ref="DG98:DG117" si="14">29.897*DF98^-0.62</f>
        <v>5.9705501555475609</v>
      </c>
      <c r="DH98" s="114">
        <f t="shared" ref="DH98:DH161" si="15">DG98/24</f>
        <v>0.24877292314781504</v>
      </c>
      <c r="DI98" s="66">
        <f t="shared" si="8"/>
        <v>35803.599467367596</v>
      </c>
      <c r="DJ98" s="115">
        <f t="shared" si="9"/>
        <v>35804.068217367596</v>
      </c>
      <c r="DK98" s="116">
        <f t="shared" si="10"/>
        <v>0.12030070093169343</v>
      </c>
      <c r="DL98" s="116">
        <f t="shared" si="11"/>
        <v>-0.12030070093169343</v>
      </c>
      <c r="DM98" s="117">
        <v>0.19352948430605466</v>
      </c>
      <c r="DN98" s="116">
        <f t="shared" si="12"/>
        <v>-6.0254854623053689E-2</v>
      </c>
      <c r="DO98" s="116">
        <f t="shared" si="13"/>
        <v>6.0254854623053689E-2</v>
      </c>
      <c r="DP98" s="78">
        <v>6.3339999999999996</v>
      </c>
      <c r="DQ98" s="118">
        <v>14.466699999999999</v>
      </c>
      <c r="DR98" s="118">
        <v>754</v>
      </c>
      <c r="DS98" s="118">
        <f t="shared" ref="DS98:DS161" si="16">DP98*60*60*24/1000</f>
        <v>547.25760000000002</v>
      </c>
      <c r="DT98" s="119">
        <f t="shared" ref="DT98:DT161" si="17">-P98+DS98</f>
        <v>-206.74239999999998</v>
      </c>
    </row>
    <row r="99" spans="1:124" x14ac:dyDescent="0.2">
      <c r="A99" s="6" t="s">
        <v>1247</v>
      </c>
      <c r="B99" s="66">
        <v>35857.503472222219</v>
      </c>
      <c r="C99" s="66">
        <v>35857.642361111109</v>
      </c>
      <c r="D99" s="6" t="s">
        <v>1306</v>
      </c>
      <c r="E99" s="6" t="s">
        <v>1307</v>
      </c>
      <c r="F99" s="112" t="s">
        <v>2134</v>
      </c>
      <c r="G99" s="113">
        <v>35857.256944444445</v>
      </c>
      <c r="H99" s="113">
        <v>35857.413194444445</v>
      </c>
      <c r="J99" s="6">
        <v>50</v>
      </c>
      <c r="P99" s="6">
        <v>150</v>
      </c>
      <c r="R99" s="6">
        <v>130.80000000000001</v>
      </c>
      <c r="T99" s="6">
        <v>260</v>
      </c>
      <c r="V99" s="6">
        <v>0.60799999999999998</v>
      </c>
      <c r="X99" s="6">
        <v>1.9</v>
      </c>
      <c r="AG99" s="6" t="s">
        <v>1784</v>
      </c>
      <c r="AH99" s="6">
        <v>18</v>
      </c>
      <c r="AJ99" s="6">
        <v>110</v>
      </c>
      <c r="AP99" s="6">
        <v>8.0299999999999994</v>
      </c>
      <c r="BD99" s="6">
        <v>37</v>
      </c>
      <c r="BF99" s="6">
        <v>86</v>
      </c>
      <c r="BJ99" s="6">
        <v>7</v>
      </c>
      <c r="BL99" s="6">
        <v>40</v>
      </c>
      <c r="BN99" s="6">
        <v>3.8</v>
      </c>
      <c r="BP99" s="6">
        <v>45</v>
      </c>
      <c r="BR99" s="6">
        <v>0.107</v>
      </c>
      <c r="BX99" s="6">
        <v>380</v>
      </c>
      <c r="CP99" s="6">
        <v>0.151</v>
      </c>
      <c r="DB99" s="6" t="s">
        <v>520</v>
      </c>
      <c r="DC99" s="6" t="s">
        <v>436</v>
      </c>
      <c r="DD99" s="78">
        <f t="shared" si="3"/>
        <v>0.13888888889050577</v>
      </c>
      <c r="DE99" s="111">
        <f t="shared" si="4"/>
        <v>0.13888888889050577</v>
      </c>
      <c r="DF99" s="78">
        <f t="shared" si="5"/>
        <v>12.499999999854479</v>
      </c>
      <c r="DG99" s="78">
        <f t="shared" si="14"/>
        <v>6.2451576125070352</v>
      </c>
      <c r="DH99" s="114">
        <f t="shared" si="15"/>
        <v>0.26021490052112645</v>
      </c>
      <c r="DI99" s="66">
        <f t="shared" si="8"/>
        <v>35857.517159344963</v>
      </c>
      <c r="DJ99" s="115">
        <f t="shared" si="9"/>
        <v>35857.673409344963</v>
      </c>
      <c r="DK99" s="116">
        <f t="shared" si="10"/>
        <v>1.3687122744158842E-2</v>
      </c>
      <c r="DL99" s="116">
        <f t="shared" si="11"/>
        <v>-1.3687122744158842E-2</v>
      </c>
      <c r="DM99" s="117">
        <v>0.62412844190839678</v>
      </c>
      <c r="DN99" s="116">
        <f t="shared" si="12"/>
        <v>3.1048233853653073E-2</v>
      </c>
      <c r="DO99" s="116">
        <f t="shared" si="13"/>
        <v>-3.1048233853653073E-2</v>
      </c>
      <c r="DP99" s="78">
        <v>1.9679</v>
      </c>
      <c r="DQ99" s="118">
        <v>14.466699999999999</v>
      </c>
      <c r="DR99" s="118">
        <v>150</v>
      </c>
      <c r="DS99" s="118">
        <f t="shared" si="16"/>
        <v>170.02655999999999</v>
      </c>
      <c r="DT99" s="119">
        <f t="shared" si="17"/>
        <v>20.026559999999989</v>
      </c>
    </row>
    <row r="100" spans="1:124" x14ac:dyDescent="0.2">
      <c r="A100" s="6" t="s">
        <v>1247</v>
      </c>
      <c r="B100" s="66">
        <v>35996.822916666664</v>
      </c>
      <c r="C100" s="66">
        <v>35997.413194444445</v>
      </c>
      <c r="D100" s="6" t="s">
        <v>1314</v>
      </c>
      <c r="E100" s="6" t="s">
        <v>1315</v>
      </c>
      <c r="F100" s="112" t="s">
        <v>2143</v>
      </c>
      <c r="G100" s="113">
        <v>35996.826388888891</v>
      </c>
      <c r="H100" s="113">
        <v>35997.15625</v>
      </c>
      <c r="J100" s="6">
        <v>50</v>
      </c>
      <c r="P100" s="6">
        <v>4990</v>
      </c>
      <c r="R100" s="6">
        <v>12.3</v>
      </c>
      <c r="T100" s="6">
        <v>94.1</v>
      </c>
      <c r="V100" s="6">
        <v>0.25900000000000001</v>
      </c>
      <c r="X100" s="6">
        <v>2.13</v>
      </c>
      <c r="AG100" s="6" t="s">
        <v>1784</v>
      </c>
      <c r="AH100" s="6">
        <v>18</v>
      </c>
      <c r="AI100" s="6" t="s">
        <v>1784</v>
      </c>
      <c r="AJ100" s="6">
        <v>18</v>
      </c>
      <c r="AP100" s="6">
        <v>7.88</v>
      </c>
      <c r="BD100" s="6">
        <v>293</v>
      </c>
      <c r="BF100" s="6">
        <v>50</v>
      </c>
      <c r="BH100" s="6">
        <v>0.76</v>
      </c>
      <c r="BJ100" s="6">
        <v>35</v>
      </c>
      <c r="BL100" s="6">
        <v>19</v>
      </c>
      <c r="BN100" s="6">
        <v>41</v>
      </c>
      <c r="BP100" s="6">
        <v>190</v>
      </c>
      <c r="BR100" s="6">
        <v>0.35299999999999998</v>
      </c>
      <c r="BX100" s="6">
        <v>200</v>
      </c>
      <c r="CP100" s="6">
        <v>4.99</v>
      </c>
      <c r="DB100" s="6" t="s">
        <v>520</v>
      </c>
      <c r="DC100" s="6" t="s">
        <v>437</v>
      </c>
      <c r="DD100" s="78">
        <f t="shared" si="3"/>
        <v>0.59027777778101154</v>
      </c>
      <c r="DE100" s="111">
        <f t="shared" si="4"/>
        <v>0.59027777778101154</v>
      </c>
      <c r="DF100" s="78">
        <f t="shared" si="5"/>
        <v>97.843137254365928</v>
      </c>
      <c r="DG100" s="78">
        <f t="shared" si="14"/>
        <v>1.743808468215551</v>
      </c>
      <c r="DH100" s="114">
        <f t="shared" si="15"/>
        <v>7.2658686175647955E-2</v>
      </c>
      <c r="DI100" s="66">
        <f t="shared" si="8"/>
        <v>35996.899047575069</v>
      </c>
      <c r="DJ100" s="115">
        <f t="shared" si="9"/>
        <v>35997.228908686178</v>
      </c>
      <c r="DK100" s="116">
        <f t="shared" si="10"/>
        <v>7.6130908404593356E-2</v>
      </c>
      <c r="DL100" s="116">
        <f t="shared" si="11"/>
        <v>-7.6130908404593356E-2</v>
      </c>
      <c r="DM100" s="117">
        <v>0.10400067219597986</v>
      </c>
      <c r="DN100" s="116">
        <f t="shared" si="12"/>
        <v>-0.18428575826692395</v>
      </c>
      <c r="DO100" s="116">
        <f t="shared" si="13"/>
        <v>0.18428575826692395</v>
      </c>
      <c r="DP100" s="78">
        <v>25.359000000000002</v>
      </c>
      <c r="DQ100" s="118">
        <v>303.53359999999998</v>
      </c>
      <c r="DR100" s="118">
        <v>4990</v>
      </c>
      <c r="DS100" s="118">
        <f t="shared" si="16"/>
        <v>2191.0176000000001</v>
      </c>
      <c r="DT100" s="119">
        <f t="shared" si="17"/>
        <v>-2798.9823999999999</v>
      </c>
    </row>
    <row r="101" spans="1:124" x14ac:dyDescent="0.2">
      <c r="A101" s="6" t="s">
        <v>1247</v>
      </c>
      <c r="B101" s="66">
        <v>36149.885416666664</v>
      </c>
      <c r="C101" s="66">
        <v>36150.340277777781</v>
      </c>
      <c r="D101" s="6" t="s">
        <v>1323</v>
      </c>
      <c r="E101" s="6" t="s">
        <v>1324</v>
      </c>
      <c r="F101" s="112" t="s">
        <v>2152</v>
      </c>
      <c r="G101" s="113">
        <v>36149.868055555555</v>
      </c>
      <c r="H101" s="113">
        <v>36149.958333333336</v>
      </c>
      <c r="J101" s="6">
        <v>50</v>
      </c>
      <c r="P101" s="6">
        <v>142.84</v>
      </c>
      <c r="Q101" s="6" t="s">
        <v>1784</v>
      </c>
      <c r="R101" s="6">
        <v>200</v>
      </c>
      <c r="T101" s="6">
        <v>26</v>
      </c>
      <c r="V101" s="6">
        <v>2.3E-2</v>
      </c>
      <c r="X101" s="6">
        <v>0.41</v>
      </c>
      <c r="AG101" s="6" t="s">
        <v>1784</v>
      </c>
      <c r="AH101" s="6">
        <v>18</v>
      </c>
      <c r="AI101" s="6" t="s">
        <v>1784</v>
      </c>
      <c r="AJ101" s="6">
        <v>18</v>
      </c>
      <c r="AP101" s="6">
        <v>8.31</v>
      </c>
      <c r="BC101" s="6" t="s">
        <v>1784</v>
      </c>
      <c r="BD101" s="6">
        <v>5</v>
      </c>
      <c r="BF101" s="6">
        <v>85</v>
      </c>
      <c r="BH101" s="6">
        <v>0.06</v>
      </c>
      <c r="BJ101" s="6">
        <v>4</v>
      </c>
      <c r="BL101" s="6">
        <v>40</v>
      </c>
      <c r="BN101" s="6">
        <v>1</v>
      </c>
      <c r="BP101" s="6">
        <v>21</v>
      </c>
      <c r="BR101" s="6">
        <v>5.8000000000000003E-2</v>
      </c>
      <c r="BX101" s="6">
        <v>380</v>
      </c>
      <c r="DB101" s="6" t="s">
        <v>520</v>
      </c>
      <c r="DC101" s="6" t="s">
        <v>438</v>
      </c>
      <c r="DD101" s="78">
        <f t="shared" si="3"/>
        <v>0.45486111111677019</v>
      </c>
      <c r="DE101" s="111">
        <f t="shared" si="4"/>
        <v>0.45486111111677019</v>
      </c>
      <c r="DF101" s="78">
        <f t="shared" si="5"/>
        <v>3.6346055979191574</v>
      </c>
      <c r="DG101" s="78">
        <f t="shared" si="14"/>
        <v>13.432105398086804</v>
      </c>
      <c r="DH101" s="114">
        <f t="shared" si="15"/>
        <v>0.55967105825361685</v>
      </c>
      <c r="DI101" s="66">
        <f t="shared" si="8"/>
        <v>36150.427726613809</v>
      </c>
      <c r="DJ101" s="115">
        <f t="shared" si="9"/>
        <v>36150.51800439159</v>
      </c>
      <c r="DK101" s="116">
        <f t="shared" si="10"/>
        <v>0.54230994714453118</v>
      </c>
      <c r="DL101" s="116">
        <f t="shared" si="11"/>
        <v>-0.54230994714453118</v>
      </c>
      <c r="DM101" s="117">
        <v>0.87992598050186643</v>
      </c>
      <c r="DN101" s="116">
        <f t="shared" si="12"/>
        <v>0.17772661380877253</v>
      </c>
      <c r="DO101" s="116">
        <f t="shared" si="13"/>
        <v>-0.17772661380877253</v>
      </c>
      <c r="DP101" s="78">
        <v>0.1346</v>
      </c>
      <c r="DQ101" s="118">
        <v>3.2311999999999999</v>
      </c>
      <c r="DR101" s="118">
        <v>142.84</v>
      </c>
      <c r="DS101" s="118">
        <f t="shared" si="16"/>
        <v>11.629440000000002</v>
      </c>
      <c r="DT101" s="119">
        <f t="shared" si="17"/>
        <v>-131.21055999999999</v>
      </c>
    </row>
    <row r="102" spans="1:124" x14ac:dyDescent="0.2">
      <c r="A102" s="6" t="s">
        <v>1247</v>
      </c>
      <c r="B102" s="66">
        <v>36158.555555555555</v>
      </c>
      <c r="C102" s="66">
        <v>36159.392361111109</v>
      </c>
      <c r="D102" s="6" t="s">
        <v>1326</v>
      </c>
      <c r="E102" s="6" t="s">
        <v>1327</v>
      </c>
      <c r="F102" s="112" t="s">
        <v>2155</v>
      </c>
      <c r="G102" s="113">
        <v>36158.251388888886</v>
      </c>
      <c r="H102" s="113">
        <v>36158.492361111108</v>
      </c>
      <c r="J102" s="6">
        <v>50</v>
      </c>
      <c r="P102" s="6">
        <v>187.26</v>
      </c>
      <c r="Q102" s="6" t="s">
        <v>1784</v>
      </c>
      <c r="R102" s="6">
        <v>60</v>
      </c>
      <c r="T102" s="6">
        <v>92</v>
      </c>
      <c r="V102" s="6">
        <v>7.6999999999999999E-2</v>
      </c>
      <c r="X102" s="6">
        <v>0.64</v>
      </c>
      <c r="AG102" s="6" t="s">
        <v>1784</v>
      </c>
      <c r="AH102" s="6">
        <v>18</v>
      </c>
      <c r="AI102" s="6" t="s">
        <v>1784</v>
      </c>
      <c r="AJ102" s="6">
        <v>18</v>
      </c>
      <c r="AP102" s="6">
        <v>7.65</v>
      </c>
      <c r="BD102" s="6">
        <v>8</v>
      </c>
      <c r="BF102" s="6">
        <v>95</v>
      </c>
      <c r="BH102" s="6">
        <v>0.28999999999999998</v>
      </c>
      <c r="BJ102" s="6">
        <v>6</v>
      </c>
      <c r="BL102" s="6">
        <v>40</v>
      </c>
      <c r="BN102" s="6">
        <v>1.4</v>
      </c>
      <c r="BO102" s="6" t="s">
        <v>1784</v>
      </c>
      <c r="BP102" s="6">
        <v>19</v>
      </c>
      <c r="BR102" s="6">
        <v>9.5000000000000001E-2</v>
      </c>
      <c r="BX102" s="6">
        <v>400</v>
      </c>
      <c r="DB102" s="6" t="s">
        <v>520</v>
      </c>
      <c r="DC102" s="6" t="s">
        <v>439</v>
      </c>
      <c r="DD102" s="78">
        <f t="shared" si="3"/>
        <v>0.83680555555474712</v>
      </c>
      <c r="DE102" s="111">
        <f t="shared" si="4"/>
        <v>0.83680555555474712</v>
      </c>
      <c r="DF102" s="78">
        <f t="shared" si="5"/>
        <v>2.5900414937784353</v>
      </c>
      <c r="DG102" s="78">
        <f>29.897*DF102^-0.62</f>
        <v>16.5720961338601</v>
      </c>
      <c r="DH102" s="114">
        <f t="shared" si="15"/>
        <v>0.69050400557750413</v>
      </c>
      <c r="DI102" s="66">
        <f t="shared" si="8"/>
        <v>36158.941892894465</v>
      </c>
      <c r="DJ102" s="115">
        <f t="shared" si="9"/>
        <v>36159.182865116687</v>
      </c>
      <c r="DK102" s="116">
        <f t="shared" si="10"/>
        <v>0.38633733891037991</v>
      </c>
      <c r="DL102" s="116">
        <f t="shared" si="11"/>
        <v>-0.38633733891037991</v>
      </c>
      <c r="DM102" s="117">
        <v>0.45527214913454372</v>
      </c>
      <c r="DN102" s="116">
        <f t="shared" si="12"/>
        <v>-0.20949599442246836</v>
      </c>
      <c r="DO102" s="116">
        <f t="shared" si="13"/>
        <v>0.20949599442246836</v>
      </c>
      <c r="DP102" s="78">
        <v>0.52629999999999999</v>
      </c>
      <c r="DQ102" s="118">
        <v>3.1141000000000001</v>
      </c>
      <c r="DR102" s="118">
        <v>187.26</v>
      </c>
      <c r="DS102" s="118">
        <f t="shared" si="16"/>
        <v>45.472319999999996</v>
      </c>
      <c r="DT102" s="119">
        <f t="shared" si="17"/>
        <v>-141.78767999999999</v>
      </c>
    </row>
    <row r="103" spans="1:124" x14ac:dyDescent="0.2">
      <c r="A103" s="6" t="s">
        <v>1247</v>
      </c>
      <c r="B103" s="66">
        <v>36177.607638888891</v>
      </c>
      <c r="C103" s="66">
        <v>36178.447916666664</v>
      </c>
      <c r="D103" s="6" t="s">
        <v>1328</v>
      </c>
      <c r="E103" s="6" t="s">
        <v>1329</v>
      </c>
      <c r="F103" s="112" t="s">
        <v>2159</v>
      </c>
      <c r="G103" s="113">
        <v>36177.548611111109</v>
      </c>
      <c r="H103" s="113">
        <v>36177.899305555555</v>
      </c>
      <c r="J103" s="6">
        <v>50</v>
      </c>
      <c r="P103" s="6">
        <v>2618</v>
      </c>
      <c r="R103" s="6">
        <v>124</v>
      </c>
      <c r="T103" s="6">
        <v>450</v>
      </c>
      <c r="V103" s="6">
        <v>0.86699999999999999</v>
      </c>
      <c r="X103" s="6">
        <v>4.6100000000000003</v>
      </c>
      <c r="AG103" s="6" t="s">
        <v>1784</v>
      </c>
      <c r="AH103" s="6">
        <v>18</v>
      </c>
      <c r="AJ103" s="6">
        <v>70</v>
      </c>
      <c r="AP103" s="6">
        <v>7.3</v>
      </c>
      <c r="BD103" s="6">
        <v>114</v>
      </c>
      <c r="BF103" s="6">
        <v>58</v>
      </c>
      <c r="BH103" s="6">
        <v>1.2</v>
      </c>
      <c r="BJ103" s="6">
        <v>36</v>
      </c>
      <c r="BL103" s="6">
        <v>12</v>
      </c>
      <c r="BN103" s="6">
        <v>33</v>
      </c>
      <c r="BP103" s="6">
        <v>220</v>
      </c>
      <c r="BR103" s="6">
        <v>0.28199999999999997</v>
      </c>
      <c r="BX103" s="6">
        <v>190</v>
      </c>
      <c r="DB103" s="6" t="s">
        <v>520</v>
      </c>
      <c r="DC103" s="6" t="s">
        <v>441</v>
      </c>
      <c r="DD103" s="78">
        <f t="shared" si="3"/>
        <v>0.84027777777373558</v>
      </c>
      <c r="DE103" s="111">
        <f t="shared" si="4"/>
        <v>0.84027777777373558</v>
      </c>
      <c r="DF103" s="78">
        <f t="shared" si="5"/>
        <v>36.060606060779527</v>
      </c>
      <c r="DG103" s="78">
        <f t="shared" si="14"/>
        <v>3.2379276327390625</v>
      </c>
      <c r="DH103" s="114">
        <f t="shared" si="15"/>
        <v>0.13491365136412761</v>
      </c>
      <c r="DI103" s="66">
        <f t="shared" si="8"/>
        <v>36177.683524762477</v>
      </c>
      <c r="DJ103" s="115">
        <f t="shared" si="9"/>
        <v>36178.034219206922</v>
      </c>
      <c r="DK103" s="116">
        <f t="shared" si="10"/>
        <v>7.5885873586230446E-2</v>
      </c>
      <c r="DL103" s="116">
        <f t="shared" si="11"/>
        <v>-7.5885873586230446E-2</v>
      </c>
      <c r="DM103" s="117">
        <v>9.0543988691933919E-2</v>
      </c>
      <c r="DN103" s="116">
        <f t="shared" si="12"/>
        <v>-0.41369745974225225</v>
      </c>
      <c r="DO103" s="116">
        <f t="shared" si="13"/>
        <v>0.41369745974225225</v>
      </c>
      <c r="DP103" s="78">
        <v>18.791</v>
      </c>
      <c r="DQ103" s="118">
        <v>88.081400000000002</v>
      </c>
      <c r="DR103" s="118">
        <v>2618</v>
      </c>
      <c r="DS103" s="118">
        <f t="shared" si="16"/>
        <v>1623.5424</v>
      </c>
      <c r="DT103" s="119">
        <f t="shared" si="17"/>
        <v>-994.45759999999996</v>
      </c>
    </row>
    <row r="104" spans="1:124" x14ac:dyDescent="0.2">
      <c r="A104" s="6" t="s">
        <v>1247</v>
      </c>
      <c r="B104" s="66">
        <v>36232.682638888888</v>
      </c>
      <c r="C104" s="66">
        <v>36232.931944444441</v>
      </c>
      <c r="D104" s="6" t="s">
        <v>1333</v>
      </c>
      <c r="E104" s="6" t="s">
        <v>1334</v>
      </c>
      <c r="F104" s="112" t="s">
        <v>2164</v>
      </c>
      <c r="G104" s="113">
        <v>36232.628472222219</v>
      </c>
      <c r="H104" s="113">
        <v>36232.850694444445</v>
      </c>
      <c r="J104" s="6">
        <v>50</v>
      </c>
      <c r="P104" s="6">
        <v>199.92</v>
      </c>
      <c r="R104" s="6">
        <v>279</v>
      </c>
      <c r="T104" s="6">
        <v>310</v>
      </c>
      <c r="V104" s="6">
        <v>0.85899999999999999</v>
      </c>
      <c r="X104" s="6">
        <v>2.58</v>
      </c>
      <c r="AG104" s="6" t="s">
        <v>1784</v>
      </c>
      <c r="AH104" s="6">
        <v>18</v>
      </c>
      <c r="AJ104" s="6">
        <v>34</v>
      </c>
      <c r="AP104" s="6">
        <v>7.77</v>
      </c>
      <c r="BD104" s="6">
        <v>31</v>
      </c>
      <c r="BR104" s="6">
        <v>7.2999999999999995E-2</v>
      </c>
      <c r="DB104" s="6" t="s">
        <v>520</v>
      </c>
      <c r="DC104" s="6" t="s">
        <v>442</v>
      </c>
      <c r="DD104" s="78">
        <f t="shared" si="3"/>
        <v>0.24930555555329192</v>
      </c>
      <c r="DE104" s="111">
        <f t="shared" si="4"/>
        <v>0.24930555555329192</v>
      </c>
      <c r="DF104" s="78">
        <f t="shared" si="5"/>
        <v>9.281337047438031</v>
      </c>
      <c r="DG104" s="78">
        <f t="shared" si="14"/>
        <v>7.51119564179099</v>
      </c>
      <c r="DH104" s="114">
        <f t="shared" si="15"/>
        <v>0.3129664850746246</v>
      </c>
      <c r="DI104" s="66">
        <f t="shared" si="8"/>
        <v>36232.94143870729</v>
      </c>
      <c r="DJ104" s="115">
        <f t="shared" si="9"/>
        <v>36233.163660929516</v>
      </c>
      <c r="DK104" s="116">
        <f t="shared" si="10"/>
        <v>0.2587998184026219</v>
      </c>
      <c r="DL104" s="116">
        <f t="shared" si="11"/>
        <v>-0.2587998184026219</v>
      </c>
      <c r="DM104" s="117">
        <v>0.67527652757416945</v>
      </c>
      <c r="DN104" s="116">
        <f t="shared" si="12"/>
        <v>0.23171648507559439</v>
      </c>
      <c r="DO104" s="116">
        <f t="shared" si="13"/>
        <v>-0.23171648507559439</v>
      </c>
      <c r="DP104" s="78">
        <v>1.1999</v>
      </c>
      <c r="DQ104" s="118">
        <v>7.8635999999999999</v>
      </c>
      <c r="DR104" s="118">
        <v>199.92</v>
      </c>
      <c r="DS104" s="118">
        <f t="shared" si="16"/>
        <v>103.67136000000002</v>
      </c>
      <c r="DT104" s="119">
        <f t="shared" si="17"/>
        <v>-96.248639999999966</v>
      </c>
    </row>
    <row r="105" spans="1:124" x14ac:dyDescent="0.2">
      <c r="A105" s="6" t="s">
        <v>1247</v>
      </c>
      <c r="B105" s="66">
        <v>36234.645833333336</v>
      </c>
      <c r="C105" s="66">
        <v>36236.118055555555</v>
      </c>
      <c r="D105" s="6" t="s">
        <v>1335</v>
      </c>
      <c r="E105" s="6" t="s">
        <v>1336</v>
      </c>
      <c r="F105" s="112" t="s">
        <v>2166</v>
      </c>
      <c r="G105" s="113">
        <v>36234.611111111109</v>
      </c>
      <c r="H105" s="113">
        <v>36235.864583333336</v>
      </c>
      <c r="J105" s="6">
        <v>50</v>
      </c>
      <c r="P105" s="6">
        <v>2390</v>
      </c>
      <c r="R105" s="6">
        <v>130</v>
      </c>
      <c r="T105" s="6">
        <v>240</v>
      </c>
      <c r="V105" s="6">
        <v>0.60399999999999998</v>
      </c>
      <c r="X105" s="6">
        <v>2.42</v>
      </c>
      <c r="AG105" s="6" t="s">
        <v>1784</v>
      </c>
      <c r="AH105" s="6">
        <v>18</v>
      </c>
      <c r="AJ105" s="6">
        <v>36</v>
      </c>
      <c r="AP105" s="6">
        <v>7.9</v>
      </c>
      <c r="BD105" s="6">
        <v>46</v>
      </c>
      <c r="DB105" s="6" t="s">
        <v>520</v>
      </c>
      <c r="DC105" s="6" t="s">
        <v>443</v>
      </c>
      <c r="DD105" s="78">
        <f t="shared" si="3"/>
        <v>1.4722222222189885</v>
      </c>
      <c r="DE105" s="111">
        <f t="shared" si="4"/>
        <v>1.4722222222189885</v>
      </c>
      <c r="DF105" s="78">
        <f t="shared" si="5"/>
        <v>18.789308176141901</v>
      </c>
      <c r="DG105" s="78">
        <f>29.897*DF105^-0.62</f>
        <v>4.8506833145395554</v>
      </c>
      <c r="DH105" s="114">
        <f t="shared" si="15"/>
        <v>0.20211180477248147</v>
      </c>
      <c r="DI105" s="66">
        <f t="shared" si="8"/>
        <v>36234.81322291588</v>
      </c>
      <c r="DJ105" s="115">
        <f t="shared" si="9"/>
        <v>36236.066695138106</v>
      </c>
      <c r="DK105" s="116">
        <f t="shared" si="10"/>
        <v>0.16738958254427416</v>
      </c>
      <c r="DL105" s="116">
        <f t="shared" si="11"/>
        <v>-0.16738958254427416</v>
      </c>
      <c r="DM105" s="117">
        <v>0.123484821531747</v>
      </c>
      <c r="DN105" s="116">
        <f t="shared" si="12"/>
        <v>-5.136041744844988E-2</v>
      </c>
      <c r="DO105" s="116">
        <f t="shared" si="13"/>
        <v>5.136041744844988E-2</v>
      </c>
      <c r="DP105" s="78">
        <v>23.893999999999998</v>
      </c>
      <c r="DQ105" s="118">
        <v>45.329700000000003</v>
      </c>
      <c r="DR105" s="118">
        <v>2390</v>
      </c>
      <c r="DS105" s="118">
        <f t="shared" si="16"/>
        <v>2064.4415999999997</v>
      </c>
      <c r="DT105" s="119">
        <f t="shared" si="17"/>
        <v>-325.55840000000035</v>
      </c>
    </row>
    <row r="106" spans="1:124" x14ac:dyDescent="0.2">
      <c r="A106" s="6" t="s">
        <v>1247</v>
      </c>
      <c r="B106" s="66">
        <v>36430.194444444445</v>
      </c>
      <c r="C106" s="66">
        <v>36430.475694444445</v>
      </c>
      <c r="D106" s="6" t="s">
        <v>1349</v>
      </c>
      <c r="E106" s="6" t="s">
        <v>1350</v>
      </c>
      <c r="F106" s="112" t="s">
        <v>2180</v>
      </c>
      <c r="G106" s="113">
        <v>36430.21875</v>
      </c>
      <c r="H106" s="113">
        <v>36430.420138888891</v>
      </c>
      <c r="J106" s="6">
        <v>50</v>
      </c>
      <c r="P106" s="6">
        <v>515.76</v>
      </c>
      <c r="R106" s="6">
        <v>14.6</v>
      </c>
      <c r="T106" s="6">
        <v>52</v>
      </c>
      <c r="V106" s="6">
        <v>0.27600000000000002</v>
      </c>
      <c r="X106" s="6">
        <v>1.6099999999999999</v>
      </c>
      <c r="AG106" s="6" t="s">
        <v>1784</v>
      </c>
      <c r="AH106" s="6">
        <v>18</v>
      </c>
      <c r="AI106" s="6" t="s">
        <v>1784</v>
      </c>
      <c r="AJ106" s="6">
        <v>18</v>
      </c>
      <c r="AP106" s="6">
        <v>7.76</v>
      </c>
      <c r="BD106" s="6">
        <v>25</v>
      </c>
      <c r="BF106" s="6">
        <v>37</v>
      </c>
      <c r="BH106" s="6">
        <v>0.52</v>
      </c>
      <c r="BJ106" s="6">
        <v>11</v>
      </c>
      <c r="BL106" s="6">
        <v>14</v>
      </c>
      <c r="BN106" s="6">
        <v>4.3</v>
      </c>
      <c r="BP106" s="6">
        <v>61</v>
      </c>
      <c r="BR106" s="6">
        <v>0.223</v>
      </c>
      <c r="BX106" s="6">
        <v>150</v>
      </c>
      <c r="DB106" s="6" t="s">
        <v>520</v>
      </c>
      <c r="DC106" s="6" t="s">
        <v>444</v>
      </c>
      <c r="DD106" s="78">
        <f t="shared" si="3"/>
        <v>0.28125</v>
      </c>
      <c r="DE106" s="111">
        <f t="shared" si="4"/>
        <v>0.28125</v>
      </c>
      <c r="DF106" s="78">
        <f t="shared" si="5"/>
        <v>21.224691358024693</v>
      </c>
      <c r="DG106" s="78">
        <f t="shared" si="14"/>
        <v>4.4976530789099662</v>
      </c>
      <c r="DH106" s="114">
        <f t="shared" si="15"/>
        <v>0.18740221162124859</v>
      </c>
      <c r="DI106" s="66">
        <f t="shared" si="8"/>
        <v>36430.406152211624</v>
      </c>
      <c r="DJ106" s="115">
        <f t="shared" si="9"/>
        <v>36430.607541100515</v>
      </c>
      <c r="DK106" s="116">
        <f t="shared" si="10"/>
        <v>0.21170776717917761</v>
      </c>
      <c r="DL106" s="116">
        <f t="shared" si="11"/>
        <v>-0.21170776717917761</v>
      </c>
      <c r="DM106" s="117">
        <v>0.43117133658961393</v>
      </c>
      <c r="DN106" s="116">
        <f t="shared" si="12"/>
        <v>0.13184665606968338</v>
      </c>
      <c r="DO106" s="116">
        <f t="shared" si="13"/>
        <v>-0.13184665606968338</v>
      </c>
      <c r="DP106" s="78">
        <v>2.3336999999999999</v>
      </c>
      <c r="DQ106" s="118">
        <v>22.915400000000002</v>
      </c>
      <c r="DR106" s="118">
        <v>515.76</v>
      </c>
      <c r="DS106" s="118">
        <f t="shared" si="16"/>
        <v>201.63167999999999</v>
      </c>
      <c r="DT106" s="119">
        <f t="shared" si="17"/>
        <v>-314.12832000000003</v>
      </c>
    </row>
    <row r="107" spans="1:124" x14ac:dyDescent="0.2">
      <c r="A107" s="6" t="s">
        <v>1247</v>
      </c>
      <c r="B107" s="66">
        <v>36528.864583333336</v>
      </c>
      <c r="C107" s="66">
        <v>36529.659722222219</v>
      </c>
      <c r="D107" s="6" t="s">
        <v>1352</v>
      </c>
      <c r="E107" s="6" t="s">
        <v>1353</v>
      </c>
      <c r="F107" s="112" t="s">
        <v>2184</v>
      </c>
      <c r="G107" s="113">
        <v>36528.65625</v>
      </c>
      <c r="H107" s="113">
        <v>36529.465277777781</v>
      </c>
      <c r="J107" s="6">
        <v>50</v>
      </c>
      <c r="P107" s="6">
        <v>417</v>
      </c>
      <c r="Q107" s="6" t="s">
        <v>1784</v>
      </c>
      <c r="R107" s="6">
        <v>300</v>
      </c>
      <c r="T107" s="6">
        <v>380</v>
      </c>
      <c r="V107" s="6">
        <v>0.434</v>
      </c>
      <c r="X107" s="6">
        <v>1.81</v>
      </c>
      <c r="AG107" s="6" t="s">
        <v>1784</v>
      </c>
      <c r="AH107" s="6">
        <v>18</v>
      </c>
      <c r="AJ107" s="6">
        <v>210</v>
      </c>
      <c r="AP107" s="6">
        <v>7.85</v>
      </c>
      <c r="BD107" s="6">
        <v>30</v>
      </c>
      <c r="BF107" s="6">
        <v>130</v>
      </c>
      <c r="BH107" s="6">
        <v>0.94</v>
      </c>
      <c r="BJ107" s="6">
        <v>11</v>
      </c>
      <c r="BL107" s="6">
        <v>42</v>
      </c>
      <c r="BN107" s="6">
        <v>67</v>
      </c>
      <c r="BP107" s="6">
        <v>100</v>
      </c>
      <c r="BR107" s="6">
        <v>0.129</v>
      </c>
      <c r="BX107" s="6">
        <v>500</v>
      </c>
      <c r="DB107" s="6" t="s">
        <v>520</v>
      </c>
      <c r="DC107" s="6" t="s">
        <v>445</v>
      </c>
      <c r="DD107" s="78">
        <f t="shared" si="3"/>
        <v>0.79513888888322981</v>
      </c>
      <c r="DE107" s="111">
        <f t="shared" si="4"/>
        <v>0.79513888888322981</v>
      </c>
      <c r="DF107" s="78">
        <f t="shared" si="5"/>
        <v>6.0698689956763872</v>
      </c>
      <c r="DG107" s="78">
        <f>29.897*DF107^-0.62</f>
        <v>9.7736421615327078</v>
      </c>
      <c r="DH107" s="114">
        <f t="shared" si="15"/>
        <v>0.40723509006386283</v>
      </c>
      <c r="DI107" s="66">
        <f t="shared" si="8"/>
        <v>36529.063485090061</v>
      </c>
      <c r="DJ107" s="115">
        <f t="shared" si="9"/>
        <v>36529.872512867842</v>
      </c>
      <c r="DK107" s="116">
        <f t="shared" si="10"/>
        <v>0.19890175672480837</v>
      </c>
      <c r="DL107" s="116">
        <f t="shared" si="11"/>
        <v>-0.19890175672480837</v>
      </c>
      <c r="DM107" s="117">
        <v>0.25544997319957474</v>
      </c>
      <c r="DN107" s="116">
        <f t="shared" si="12"/>
        <v>0.21279064562259009</v>
      </c>
      <c r="DO107" s="116">
        <f t="shared" si="13"/>
        <v>-0.21279064562259009</v>
      </c>
      <c r="DP107" s="78">
        <v>4.9821999999999997</v>
      </c>
      <c r="DQ107" s="118">
        <v>7.1675000000000004</v>
      </c>
      <c r="DR107" s="118">
        <v>417</v>
      </c>
      <c r="DS107" s="118">
        <f t="shared" si="16"/>
        <v>430.46207999999996</v>
      </c>
      <c r="DT107" s="119">
        <f t="shared" si="17"/>
        <v>13.462079999999958</v>
      </c>
    </row>
    <row r="108" spans="1:124" x14ac:dyDescent="0.2">
      <c r="A108" s="6" t="s">
        <v>1247</v>
      </c>
      <c r="B108" s="66">
        <v>36544.864583333336</v>
      </c>
      <c r="C108" s="66">
        <v>36545.25</v>
      </c>
      <c r="D108" s="6" t="s">
        <v>1357</v>
      </c>
      <c r="E108" s="6" t="s">
        <v>1358</v>
      </c>
      <c r="F108" s="112" t="s">
        <v>2189</v>
      </c>
      <c r="G108" s="113">
        <v>36544.666666666664</v>
      </c>
      <c r="H108" s="113">
        <v>36544.993055555555</v>
      </c>
      <c r="J108" s="6">
        <v>50</v>
      </c>
      <c r="P108" s="6">
        <v>62</v>
      </c>
      <c r="Q108" s="6" t="s">
        <v>1784</v>
      </c>
      <c r="R108" s="6">
        <v>200</v>
      </c>
      <c r="T108" s="6">
        <v>180</v>
      </c>
      <c r="V108" s="6">
        <v>2.5000000000000001E-2</v>
      </c>
      <c r="X108" s="6">
        <v>0.79</v>
      </c>
      <c r="AG108" s="6" t="s">
        <v>1784</v>
      </c>
      <c r="AH108" s="6">
        <v>18</v>
      </c>
      <c r="AJ108" s="6">
        <v>94</v>
      </c>
      <c r="AP108" s="6">
        <v>7.93</v>
      </c>
      <c r="BD108" s="6">
        <v>20</v>
      </c>
      <c r="BF108" s="6">
        <v>110</v>
      </c>
      <c r="BJ108" s="6">
        <v>3</v>
      </c>
      <c r="BL108" s="6">
        <v>50</v>
      </c>
      <c r="BN108" s="6">
        <v>1.6</v>
      </c>
      <c r="BP108" s="6">
        <v>21</v>
      </c>
      <c r="BR108" s="6">
        <v>0.14099999999999999</v>
      </c>
      <c r="BX108" s="6">
        <v>490</v>
      </c>
      <c r="DB108" s="6" t="s">
        <v>520</v>
      </c>
      <c r="DC108" s="6" t="s">
        <v>446</v>
      </c>
      <c r="DD108" s="78">
        <f t="shared" si="3"/>
        <v>0.38541666666424135</v>
      </c>
      <c r="DE108" s="111">
        <f t="shared" si="4"/>
        <v>0.38541666666424135</v>
      </c>
      <c r="DF108" s="78">
        <f t="shared" si="5"/>
        <v>1.8618618618735781</v>
      </c>
      <c r="DG108" s="78">
        <f t="shared" si="14"/>
        <v>20.335749744024302</v>
      </c>
      <c r="DH108" s="114">
        <f t="shared" si="15"/>
        <v>0.84732290600101257</v>
      </c>
      <c r="DI108" s="66">
        <f t="shared" si="8"/>
        <v>36545.513989572668</v>
      </c>
      <c r="DJ108" s="115">
        <f t="shared" si="9"/>
        <v>36545.840378461558</v>
      </c>
      <c r="DK108" s="116">
        <f t="shared" si="10"/>
        <v>0.64940623933216557</v>
      </c>
      <c r="DL108" s="116">
        <f t="shared" si="11"/>
        <v>-0.64940623933216557</v>
      </c>
      <c r="DM108" s="117">
        <v>2.2999999999999998</v>
      </c>
      <c r="DN108" s="116">
        <f t="shared" si="12"/>
        <v>0.59037846155842999</v>
      </c>
      <c r="DO108" s="116">
        <f t="shared" si="13"/>
        <v>-0.59037846155842999</v>
      </c>
      <c r="DP108" s="78">
        <v>0.92449999999999999</v>
      </c>
      <c r="DQ108" s="118">
        <v>3.3513999999999999</v>
      </c>
      <c r="DR108" s="118">
        <v>62</v>
      </c>
      <c r="DS108" s="118">
        <f t="shared" si="16"/>
        <v>79.876799999999989</v>
      </c>
      <c r="DT108" s="119">
        <f t="shared" si="17"/>
        <v>17.876799999999989</v>
      </c>
    </row>
    <row r="109" spans="1:124" x14ac:dyDescent="0.2">
      <c r="A109" s="6" t="s">
        <v>1247</v>
      </c>
      <c r="B109" s="66">
        <v>36569.451388888891</v>
      </c>
      <c r="C109" s="66">
        <v>36570.201388888891</v>
      </c>
      <c r="D109" s="6" t="s">
        <v>1360</v>
      </c>
      <c r="E109" s="6" t="s">
        <v>1361</v>
      </c>
      <c r="F109" s="112" t="s">
        <v>2192</v>
      </c>
      <c r="G109" s="113">
        <v>36569.267361111109</v>
      </c>
      <c r="H109" s="113">
        <v>36569.881944444445</v>
      </c>
      <c r="J109" s="6">
        <v>50</v>
      </c>
      <c r="P109" s="6">
        <v>334</v>
      </c>
      <c r="Q109" s="6" t="s">
        <v>1784</v>
      </c>
      <c r="R109" s="6">
        <v>200</v>
      </c>
      <c r="T109" s="6">
        <v>350</v>
      </c>
      <c r="V109" s="6">
        <v>2.1999999999999999E-2</v>
      </c>
      <c r="X109" s="6">
        <v>1.44</v>
      </c>
      <c r="AG109" s="6" t="s">
        <v>1784</v>
      </c>
      <c r="AH109" s="6">
        <v>18</v>
      </c>
      <c r="AJ109" s="6">
        <v>140</v>
      </c>
      <c r="AP109" s="6">
        <v>7.5600000000000005</v>
      </c>
      <c r="BD109" s="6">
        <v>45</v>
      </c>
      <c r="BF109" s="6">
        <v>140</v>
      </c>
      <c r="BJ109" s="6">
        <v>16</v>
      </c>
      <c r="BL109" s="6">
        <v>39</v>
      </c>
      <c r="BN109" s="6">
        <v>12</v>
      </c>
      <c r="BP109" s="6">
        <v>140</v>
      </c>
      <c r="BR109" s="6">
        <v>0.184</v>
      </c>
      <c r="BX109" s="6">
        <v>520</v>
      </c>
      <c r="DB109" s="6" t="s">
        <v>520</v>
      </c>
      <c r="DC109" s="6" t="s">
        <v>447</v>
      </c>
      <c r="DD109" s="78">
        <f t="shared" si="3"/>
        <v>0.75</v>
      </c>
      <c r="DE109" s="111">
        <f t="shared" si="4"/>
        <v>0.75</v>
      </c>
      <c r="DF109" s="78">
        <f t="shared" si="5"/>
        <v>5.1543209876543212</v>
      </c>
      <c r="DG109" s="78">
        <f t="shared" si="14"/>
        <v>10.816364289561708</v>
      </c>
      <c r="DH109" s="114">
        <f t="shared" si="15"/>
        <v>0.4506818453984045</v>
      </c>
      <c r="DI109" s="66">
        <f t="shared" si="8"/>
        <v>36569.718042956505</v>
      </c>
      <c r="DJ109" s="115">
        <f t="shared" si="9"/>
        <v>36570.332626289841</v>
      </c>
      <c r="DK109" s="116">
        <f t="shared" si="10"/>
        <v>0.26665406761458144</v>
      </c>
      <c r="DL109" s="116">
        <f t="shared" si="11"/>
        <v>-0.26665406761458144</v>
      </c>
      <c r="DM109" s="117">
        <v>0.34770214277523337</v>
      </c>
      <c r="DN109" s="116">
        <f t="shared" si="12"/>
        <v>0.13123740095034009</v>
      </c>
      <c r="DO109" s="116">
        <f t="shared" si="13"/>
        <v>-0.13123740095034009</v>
      </c>
      <c r="DP109" s="78">
        <v>2.9033000000000002</v>
      </c>
      <c r="DQ109" s="118">
        <v>7.1675000000000004</v>
      </c>
      <c r="DR109" s="118">
        <v>334</v>
      </c>
      <c r="DS109" s="118">
        <f t="shared" si="16"/>
        <v>250.84512000000004</v>
      </c>
      <c r="DT109" s="119">
        <f t="shared" si="17"/>
        <v>-83.154879999999963</v>
      </c>
    </row>
    <row r="110" spans="1:124" x14ac:dyDescent="0.2">
      <c r="A110" s="6" t="s">
        <v>1247</v>
      </c>
      <c r="B110" s="66">
        <v>36578.486111111109</v>
      </c>
      <c r="C110" s="66">
        <v>36580.690972222219</v>
      </c>
      <c r="D110" s="6" t="s">
        <v>1362</v>
      </c>
      <c r="E110" s="6" t="s">
        <v>1363</v>
      </c>
      <c r="F110" s="112" t="s">
        <v>2194</v>
      </c>
      <c r="G110" s="113">
        <v>36578.475694444445</v>
      </c>
      <c r="H110" s="113">
        <v>36580.583333333336</v>
      </c>
      <c r="J110" s="6">
        <v>50</v>
      </c>
      <c r="P110" s="6">
        <v>11120</v>
      </c>
      <c r="R110" s="6">
        <v>83.6</v>
      </c>
      <c r="T110" s="6">
        <v>230</v>
      </c>
      <c r="V110" s="6">
        <v>6.5000000000000002E-2</v>
      </c>
      <c r="X110" s="6">
        <v>4.7</v>
      </c>
      <c r="AG110" s="6" t="s">
        <v>1784</v>
      </c>
      <c r="AH110" s="6">
        <v>18</v>
      </c>
      <c r="AI110" s="6" t="s">
        <v>1784</v>
      </c>
      <c r="AJ110" s="6">
        <v>18</v>
      </c>
      <c r="AP110" s="6">
        <v>7.43</v>
      </c>
      <c r="BD110" s="6">
        <v>263</v>
      </c>
      <c r="BF110" s="6">
        <v>85</v>
      </c>
      <c r="BJ110" s="6">
        <v>31</v>
      </c>
      <c r="BL110" s="6">
        <v>27</v>
      </c>
      <c r="BN110" s="6">
        <v>33</v>
      </c>
      <c r="BP110" s="6">
        <v>210</v>
      </c>
      <c r="BR110" s="6">
        <v>0.45</v>
      </c>
      <c r="BX110" s="6">
        <v>320</v>
      </c>
      <c r="DB110" s="6" t="s">
        <v>520</v>
      </c>
      <c r="DC110" s="6" t="s">
        <v>448</v>
      </c>
      <c r="DD110" s="78">
        <f t="shared" si="3"/>
        <v>2.2048611111094942</v>
      </c>
      <c r="DE110" s="111">
        <f t="shared" si="4"/>
        <v>2.2048611111094942</v>
      </c>
      <c r="DF110" s="78">
        <f t="shared" si="5"/>
        <v>58.372703412116294</v>
      </c>
      <c r="DG110" s="78">
        <f>29.897*DF110^-0.62</f>
        <v>2.4020250430197225</v>
      </c>
      <c r="DH110" s="114">
        <f t="shared" si="15"/>
        <v>0.10008437679248844</v>
      </c>
      <c r="DI110" s="66">
        <f t="shared" si="8"/>
        <v>36578.575778821236</v>
      </c>
      <c r="DJ110" s="115">
        <f t="shared" si="9"/>
        <v>36580.683417710126</v>
      </c>
      <c r="DK110" s="116">
        <f t="shared" si="10"/>
        <v>8.9667710126377642E-2</v>
      </c>
      <c r="DL110" s="116">
        <f t="shared" si="11"/>
        <v>-8.9667710126377642E-2</v>
      </c>
      <c r="DM110" s="117">
        <v>5.0947999152413104E-2</v>
      </c>
      <c r="DN110" s="116">
        <f t="shared" si="12"/>
        <v>-7.5545120926108211E-3</v>
      </c>
      <c r="DO110" s="116">
        <f t="shared" si="13"/>
        <v>7.5545120926108211E-3</v>
      </c>
      <c r="DP110" s="78">
        <v>119.5334</v>
      </c>
      <c r="DQ110" s="118">
        <v>207.4288</v>
      </c>
      <c r="DR110" s="118">
        <v>11120</v>
      </c>
      <c r="DS110" s="118">
        <f t="shared" si="16"/>
        <v>10327.68576</v>
      </c>
      <c r="DT110" s="119">
        <f t="shared" si="17"/>
        <v>-792.3142399999997</v>
      </c>
    </row>
    <row r="111" spans="1:124" x14ac:dyDescent="0.2">
      <c r="A111" s="6" t="s">
        <v>1247</v>
      </c>
      <c r="B111" s="66">
        <v>36580.760416666664</v>
      </c>
      <c r="C111" s="66">
        <v>36584.40625</v>
      </c>
      <c r="D111" s="6" t="s">
        <v>1366</v>
      </c>
      <c r="E111" s="6" t="s">
        <v>1365</v>
      </c>
      <c r="F111" s="112" t="s">
        <v>2197</v>
      </c>
      <c r="G111" s="113">
        <v>36580.809027777781</v>
      </c>
      <c r="H111" s="113">
        <v>36583.583333333336</v>
      </c>
      <c r="J111" s="6">
        <v>50</v>
      </c>
      <c r="P111" s="6">
        <v>4832</v>
      </c>
      <c r="R111" s="6">
        <v>39.200000000000003</v>
      </c>
      <c r="T111" s="6">
        <v>99</v>
      </c>
      <c r="U111" s="6" t="s">
        <v>1784</v>
      </c>
      <c r="V111" s="6">
        <v>1.2999999999999999E-2</v>
      </c>
      <c r="X111" s="6">
        <v>0.91900000000000004</v>
      </c>
      <c r="AG111" s="6" t="s">
        <v>1784</v>
      </c>
      <c r="AH111" s="6">
        <v>18</v>
      </c>
      <c r="AJ111" s="6">
        <v>36</v>
      </c>
      <c r="BD111" s="6">
        <v>12</v>
      </c>
      <c r="DB111" s="6" t="s">
        <v>520</v>
      </c>
      <c r="DC111" s="6" t="s">
        <v>449</v>
      </c>
      <c r="DD111" s="78">
        <f>C111-B111</f>
        <v>3.6458333333357587</v>
      </c>
      <c r="DE111" s="111">
        <f>C111-B111</f>
        <v>3.6458333333357587</v>
      </c>
      <c r="DF111" s="78">
        <f t="shared" si="5"/>
        <v>15.339682539672337</v>
      </c>
      <c r="DG111" s="78">
        <f t="shared" si="14"/>
        <v>5.5007443443944224</v>
      </c>
      <c r="DH111" s="114">
        <f t="shared" si="15"/>
        <v>0.22919768101643426</v>
      </c>
      <c r="DI111" s="66">
        <f t="shared" si="8"/>
        <v>36581.038225458797</v>
      </c>
      <c r="DJ111" s="115">
        <f t="shared" si="9"/>
        <v>36583.812531014351</v>
      </c>
      <c r="DK111" s="116">
        <f t="shared" si="10"/>
        <v>0.2778087921324186</v>
      </c>
      <c r="DL111" s="116">
        <f t="shared" si="11"/>
        <v>-0.2778087921324186</v>
      </c>
      <c r="DM111" s="117">
        <v>0.15115191934455652</v>
      </c>
      <c r="DN111" s="116">
        <f t="shared" si="12"/>
        <v>-0.59371898564859293</v>
      </c>
      <c r="DO111" s="116">
        <f t="shared" si="13"/>
        <v>0.59371898564859293</v>
      </c>
      <c r="DP111" s="78">
        <v>40.9816</v>
      </c>
      <c r="DQ111" s="118">
        <v>27.1402</v>
      </c>
      <c r="DR111" s="118">
        <v>4832</v>
      </c>
      <c r="DS111" s="118">
        <f t="shared" si="16"/>
        <v>3540.8102400000002</v>
      </c>
      <c r="DT111" s="119">
        <f t="shared" si="17"/>
        <v>-1291.1897599999998</v>
      </c>
    </row>
    <row r="112" spans="1:124" x14ac:dyDescent="0.2">
      <c r="A112" s="6" t="s">
        <v>1247</v>
      </c>
      <c r="B112" s="66">
        <v>36623.652777777781</v>
      </c>
      <c r="C112" s="66">
        <v>36624.309027777781</v>
      </c>
      <c r="D112" s="6" t="s">
        <v>1369</v>
      </c>
      <c r="E112" s="6" t="s">
        <v>1370</v>
      </c>
      <c r="F112" s="112" t="s">
        <v>2202</v>
      </c>
      <c r="G112" s="113">
        <v>36623.524305555555</v>
      </c>
      <c r="H112" s="113">
        <v>36624.152777777781</v>
      </c>
      <c r="J112" s="6">
        <v>50</v>
      </c>
      <c r="P112" s="6">
        <v>1790</v>
      </c>
      <c r="R112" s="6">
        <v>307</v>
      </c>
      <c r="T112" s="6">
        <v>560</v>
      </c>
      <c r="V112" s="6">
        <v>0.22</v>
      </c>
      <c r="X112" s="6">
        <v>1.23</v>
      </c>
      <c r="AH112" s="6">
        <v>35</v>
      </c>
      <c r="AJ112" s="6">
        <v>250</v>
      </c>
      <c r="AP112" s="6">
        <v>7.76</v>
      </c>
      <c r="BD112" s="6">
        <v>30</v>
      </c>
      <c r="BF112" s="6">
        <v>52</v>
      </c>
      <c r="BJ112" s="6">
        <v>11</v>
      </c>
      <c r="BL112" s="6">
        <v>17</v>
      </c>
      <c r="BN112" s="6">
        <v>11</v>
      </c>
      <c r="BP112" s="6">
        <v>91</v>
      </c>
      <c r="BR112" s="6">
        <v>0.08</v>
      </c>
      <c r="BX112" s="6">
        <v>200</v>
      </c>
      <c r="DB112" s="6" t="s">
        <v>520</v>
      </c>
      <c r="DC112" s="6" t="s">
        <v>450</v>
      </c>
      <c r="DD112" s="78">
        <f>C112-B112</f>
        <v>0.65625</v>
      </c>
      <c r="DE112" s="111">
        <f>C112-B112</f>
        <v>0.65625</v>
      </c>
      <c r="DF112" s="78">
        <f t="shared" si="5"/>
        <v>31.569664902998234</v>
      </c>
      <c r="DG112" s="78">
        <f t="shared" si="14"/>
        <v>3.5162539152411894</v>
      </c>
      <c r="DH112" s="114">
        <f t="shared" si="15"/>
        <v>0.14651057980171622</v>
      </c>
      <c r="DI112" s="66">
        <f t="shared" si="8"/>
        <v>36623.67081613536</v>
      </c>
      <c r="DJ112" s="115">
        <f t="shared" si="9"/>
        <v>36624.299288357586</v>
      </c>
      <c r="DK112" s="116">
        <f t="shared" si="10"/>
        <v>1.8038357578916475E-2</v>
      </c>
      <c r="DL112" s="116">
        <f t="shared" si="11"/>
        <v>-1.8038357578916475E-2</v>
      </c>
      <c r="DM112" s="117">
        <v>6.0571149791940115E-2</v>
      </c>
      <c r="DN112" s="116">
        <f t="shared" si="12"/>
        <v>-9.7394201948191039E-3</v>
      </c>
      <c r="DO112" s="116">
        <f t="shared" si="13"/>
        <v>9.7394201948191039E-3</v>
      </c>
      <c r="DP112" s="78">
        <v>19.3705</v>
      </c>
      <c r="DQ112" s="118">
        <v>47.889200000000002</v>
      </c>
      <c r="DR112" s="118">
        <v>1790</v>
      </c>
      <c r="DS112" s="118">
        <f t="shared" si="16"/>
        <v>1673.6112000000003</v>
      </c>
      <c r="DT112" s="119">
        <f t="shared" si="17"/>
        <v>-116.38879999999972</v>
      </c>
    </row>
    <row r="113" spans="1:124" x14ac:dyDescent="0.2">
      <c r="A113" s="6" t="s">
        <v>1247</v>
      </c>
      <c r="B113" s="66">
        <v>36791.534722222219</v>
      </c>
      <c r="C113" s="66">
        <v>36791.920138888891</v>
      </c>
      <c r="D113" s="6" t="s">
        <v>1375</v>
      </c>
      <c r="E113" s="6" t="s">
        <v>1376</v>
      </c>
      <c r="F113" s="112" t="s">
        <v>2208</v>
      </c>
      <c r="G113" s="113">
        <v>36791.520833333336</v>
      </c>
      <c r="H113" s="113">
        <v>36791.90625</v>
      </c>
      <c r="J113" s="6">
        <v>50</v>
      </c>
      <c r="P113" s="6">
        <v>5586</v>
      </c>
      <c r="T113" s="6">
        <v>39</v>
      </c>
      <c r="V113" s="6">
        <v>0.17199999999999999</v>
      </c>
      <c r="X113" s="6">
        <v>1.48</v>
      </c>
      <c r="AG113" s="6" t="s">
        <v>1784</v>
      </c>
      <c r="AH113" s="6">
        <v>18</v>
      </c>
      <c r="AJ113" s="6">
        <v>24</v>
      </c>
      <c r="AP113" s="6">
        <v>7.59</v>
      </c>
      <c r="BD113" s="6">
        <v>164</v>
      </c>
      <c r="BF113" s="6">
        <v>35</v>
      </c>
      <c r="BJ113" s="6">
        <v>20</v>
      </c>
      <c r="BL113" s="6">
        <v>13</v>
      </c>
      <c r="BN113" s="6">
        <v>20</v>
      </c>
      <c r="BP113" s="6">
        <v>98</v>
      </c>
      <c r="BR113" s="6">
        <v>0.255</v>
      </c>
      <c r="BX113" s="6">
        <v>140</v>
      </c>
      <c r="DB113" s="6" t="s">
        <v>520</v>
      </c>
      <c r="DC113" s="6" t="s">
        <v>451</v>
      </c>
      <c r="DD113" s="78">
        <f t="shared" si="3"/>
        <v>0.38541666667151731</v>
      </c>
      <c r="DE113" s="111">
        <f t="shared" si="4"/>
        <v>0.38541666667151731</v>
      </c>
      <c r="DF113" s="78">
        <f t="shared" si="5"/>
        <v>167.74774774563659</v>
      </c>
      <c r="DG113" s="78">
        <f t="shared" si="14"/>
        <v>1.2483617655969561</v>
      </c>
      <c r="DH113" s="114">
        <f t="shared" si="15"/>
        <v>5.2015073566539838E-2</v>
      </c>
      <c r="DI113" s="66">
        <f t="shared" si="8"/>
        <v>36791.572848406904</v>
      </c>
      <c r="DJ113" s="115">
        <f t="shared" si="9"/>
        <v>36791.958265073568</v>
      </c>
      <c r="DK113" s="116">
        <f t="shared" si="10"/>
        <v>3.8126184685097542E-2</v>
      </c>
      <c r="DL113" s="116">
        <f t="shared" si="11"/>
        <v>-3.8126184685097542E-2</v>
      </c>
      <c r="DM113" s="117">
        <v>7.9889927852491383E-2</v>
      </c>
      <c r="DN113" s="116">
        <f t="shared" si="12"/>
        <v>3.8126184677821584E-2</v>
      </c>
      <c r="DO113" s="116">
        <f t="shared" si="13"/>
        <v>-3.8126184677821584E-2</v>
      </c>
      <c r="DP113" s="78">
        <v>63.259700000000002</v>
      </c>
      <c r="DQ113" s="118">
        <v>305.11540000000002</v>
      </c>
      <c r="DR113" s="118">
        <v>5586</v>
      </c>
      <c r="DS113" s="118">
        <f t="shared" si="16"/>
        <v>5465.6380799999997</v>
      </c>
      <c r="DT113" s="119">
        <f t="shared" si="17"/>
        <v>-120.36192000000028</v>
      </c>
    </row>
    <row r="114" spans="1:124" x14ac:dyDescent="0.2">
      <c r="A114" s="6" t="s">
        <v>1247</v>
      </c>
      <c r="B114" s="66">
        <v>36871.600694444445</v>
      </c>
      <c r="C114" s="66">
        <v>36872.399305555555</v>
      </c>
      <c r="D114" s="6" t="s">
        <v>1378</v>
      </c>
      <c r="E114" s="6" t="s">
        <v>1379</v>
      </c>
      <c r="F114" s="112" t="s">
        <v>2211</v>
      </c>
      <c r="G114" s="113">
        <v>36871.305555555555</v>
      </c>
      <c r="H114" s="113">
        <v>36871.899305555555</v>
      </c>
      <c r="J114" s="6">
        <v>50</v>
      </c>
      <c r="P114" s="6">
        <v>168.83</v>
      </c>
      <c r="R114" s="6">
        <v>204</v>
      </c>
      <c r="T114" s="6">
        <v>382</v>
      </c>
      <c r="V114" s="6">
        <v>8.2000000000000003E-2</v>
      </c>
      <c r="X114" s="6">
        <v>1.01</v>
      </c>
      <c r="Z114" s="6">
        <v>0.9</v>
      </c>
      <c r="AD114" s="6">
        <v>1200</v>
      </c>
      <c r="AG114" s="6" t="s">
        <v>1784</v>
      </c>
      <c r="AH114" s="6">
        <v>18</v>
      </c>
      <c r="AJ114" s="6">
        <v>130</v>
      </c>
      <c r="AP114" s="6">
        <v>7.87</v>
      </c>
      <c r="DB114" s="6" t="s">
        <v>520</v>
      </c>
      <c r="DC114" s="6" t="s">
        <v>452</v>
      </c>
      <c r="DD114" s="78">
        <f t="shared" si="3"/>
        <v>0.79861111110949423</v>
      </c>
      <c r="DE114" s="111">
        <f t="shared" si="4"/>
        <v>0.79861111110949423</v>
      </c>
      <c r="DF114" s="78">
        <f t="shared" si="5"/>
        <v>2.4468115942078525</v>
      </c>
      <c r="DG114" s="78">
        <f t="shared" si="14"/>
        <v>17.167034621610533</v>
      </c>
      <c r="DH114" s="114">
        <f t="shared" si="15"/>
        <v>0.71529310923377221</v>
      </c>
      <c r="DI114" s="66">
        <f t="shared" si="8"/>
        <v>36872.02084866479</v>
      </c>
      <c r="DJ114" s="115">
        <f t="shared" si="9"/>
        <v>36872.61459866479</v>
      </c>
      <c r="DK114" s="116">
        <f t="shared" si="10"/>
        <v>0.42015422034455696</v>
      </c>
      <c r="DL114" s="116">
        <f t="shared" si="11"/>
        <v>-0.42015422034455696</v>
      </c>
      <c r="DM114" s="117">
        <v>0.51434825579053722</v>
      </c>
      <c r="DN114" s="116">
        <f t="shared" si="12"/>
        <v>0.21529310923506273</v>
      </c>
      <c r="DO114" s="116">
        <f t="shared" si="13"/>
        <v>-0.21529310923506273</v>
      </c>
      <c r="DP114" s="78">
        <v>1.8420000000000001</v>
      </c>
      <c r="DQ114" s="118">
        <v>4</v>
      </c>
      <c r="DR114" s="118">
        <v>168.83</v>
      </c>
      <c r="DS114" s="118">
        <f t="shared" si="16"/>
        <v>159.14880000000002</v>
      </c>
      <c r="DT114" s="119">
        <f t="shared" si="17"/>
        <v>-9.6811999999999898</v>
      </c>
    </row>
    <row r="115" spans="1:124" x14ac:dyDescent="0.2">
      <c r="A115" s="6" t="s">
        <v>1247</v>
      </c>
      <c r="B115" s="66">
        <v>36905.375</v>
      </c>
      <c r="C115" s="66">
        <v>36905.680555555555</v>
      </c>
      <c r="D115" s="6" t="s">
        <v>1382</v>
      </c>
      <c r="E115" s="6" t="s">
        <v>1383</v>
      </c>
      <c r="F115" s="112" t="s">
        <v>2217</v>
      </c>
      <c r="G115" s="113">
        <v>36905.277777777781</v>
      </c>
      <c r="H115" s="113">
        <v>36905.690972222219</v>
      </c>
      <c r="J115" s="6">
        <v>50</v>
      </c>
      <c r="P115" s="6">
        <v>1090.7</v>
      </c>
      <c r="R115" s="6">
        <v>229.9</v>
      </c>
      <c r="T115" s="6">
        <v>450</v>
      </c>
      <c r="V115" s="6">
        <v>0.22600000000000001</v>
      </c>
      <c r="X115" s="6">
        <v>2.93</v>
      </c>
      <c r="Z115" s="6">
        <v>15</v>
      </c>
      <c r="AD115" s="6">
        <v>2040</v>
      </c>
      <c r="AF115" s="6">
        <v>6130</v>
      </c>
      <c r="AH115" s="6">
        <v>45</v>
      </c>
      <c r="AJ115" s="6">
        <v>190</v>
      </c>
      <c r="AP115" s="6">
        <v>7.33</v>
      </c>
      <c r="AR115" s="6">
        <v>127</v>
      </c>
      <c r="BD115" s="6">
        <v>179</v>
      </c>
      <c r="BF115" s="6">
        <v>93</v>
      </c>
      <c r="BJ115" s="6">
        <v>27</v>
      </c>
      <c r="BL115" s="6">
        <v>27</v>
      </c>
      <c r="BN115" s="6">
        <v>27</v>
      </c>
      <c r="BP115" s="6">
        <v>190</v>
      </c>
      <c r="BX115" s="6">
        <v>340</v>
      </c>
      <c r="DB115" s="6" t="s">
        <v>520</v>
      </c>
      <c r="DC115" s="6" t="s">
        <v>454</v>
      </c>
      <c r="DD115" s="78">
        <f t="shared" si="3"/>
        <v>0.30555555555474712</v>
      </c>
      <c r="DE115" s="111">
        <f t="shared" si="4"/>
        <v>0.30555555555474712</v>
      </c>
      <c r="DF115" s="78">
        <f t="shared" si="5"/>
        <v>41.314393939503255</v>
      </c>
      <c r="DG115" s="78">
        <f>29.897*DF115^-0.62</f>
        <v>2.9760810323961682</v>
      </c>
      <c r="DH115" s="114">
        <f t="shared" si="15"/>
        <v>0.12400337634984034</v>
      </c>
      <c r="DI115" s="66">
        <f t="shared" si="8"/>
        <v>36905.401781154134</v>
      </c>
      <c r="DJ115" s="115">
        <f t="shared" si="9"/>
        <v>36905.814975598572</v>
      </c>
      <c r="DK115" s="116">
        <f t="shared" si="10"/>
        <v>2.678115413436899E-2</v>
      </c>
      <c r="DL115" s="116">
        <f t="shared" si="11"/>
        <v>-2.678115413436899E-2</v>
      </c>
      <c r="DM115" s="117">
        <v>0.15928077814896824</v>
      </c>
      <c r="DN115" s="116">
        <f t="shared" si="12"/>
        <v>0.1344200430175988</v>
      </c>
      <c r="DO115" s="116">
        <f t="shared" si="13"/>
        <v>-0.1344200430175988</v>
      </c>
      <c r="DP115" s="78">
        <v>15.5817</v>
      </c>
      <c r="DQ115" s="118">
        <v>56.095799999999997</v>
      </c>
      <c r="DR115" s="118">
        <v>1090.7</v>
      </c>
      <c r="DS115" s="118">
        <f t="shared" si="16"/>
        <v>1346.2588799999999</v>
      </c>
      <c r="DT115" s="119">
        <f t="shared" si="17"/>
        <v>255.55887999999982</v>
      </c>
    </row>
    <row r="116" spans="1:124" x14ac:dyDescent="0.2">
      <c r="A116" s="6" t="s">
        <v>1247</v>
      </c>
      <c r="B116" s="66">
        <v>36920.423611111109</v>
      </c>
      <c r="C116" s="66">
        <v>36920.826388888891</v>
      </c>
      <c r="D116" s="6" t="s">
        <v>1384</v>
      </c>
      <c r="E116" s="6" t="s">
        <v>1385</v>
      </c>
      <c r="F116" s="112" t="s">
        <v>2221</v>
      </c>
      <c r="G116" s="113">
        <v>36920.274305555555</v>
      </c>
      <c r="H116" s="113">
        <v>36920.572916666664</v>
      </c>
      <c r="J116" s="6">
        <v>50</v>
      </c>
      <c r="P116" s="6">
        <v>1133.68</v>
      </c>
      <c r="R116" s="6">
        <v>219</v>
      </c>
      <c r="T116" s="6">
        <v>460</v>
      </c>
      <c r="V116" s="6">
        <v>0.442</v>
      </c>
      <c r="X116" s="6">
        <v>2.5099999999999998</v>
      </c>
      <c r="Z116" s="6">
        <v>44</v>
      </c>
      <c r="AD116" s="6">
        <v>4360</v>
      </c>
      <c r="AF116" s="6">
        <v>12100</v>
      </c>
      <c r="AG116" s="6" t="s">
        <v>1784</v>
      </c>
      <c r="AH116" s="6">
        <v>18</v>
      </c>
      <c r="AJ116" s="6">
        <v>150</v>
      </c>
      <c r="AP116" s="6">
        <v>7.58</v>
      </c>
      <c r="AR116" s="6">
        <v>214</v>
      </c>
      <c r="BD116" s="6">
        <v>466</v>
      </c>
      <c r="DB116" s="6" t="s">
        <v>520</v>
      </c>
      <c r="DC116" s="6" t="s">
        <v>455</v>
      </c>
      <c r="DD116" s="78">
        <f t="shared" si="3"/>
        <v>0.40277777778101154</v>
      </c>
      <c r="DE116" s="111">
        <f t="shared" si="4"/>
        <v>0.40277777778101154</v>
      </c>
      <c r="DF116" s="78">
        <f t="shared" si="5"/>
        <v>32.577011493991328</v>
      </c>
      <c r="DG116" s="78">
        <f t="shared" si="14"/>
        <v>3.448439745485866</v>
      </c>
      <c r="DH116" s="114">
        <f t="shared" si="15"/>
        <v>0.14368498939524441</v>
      </c>
      <c r="DI116" s="66">
        <f t="shared" si="8"/>
        <v>36920.417990544949</v>
      </c>
      <c r="DJ116" s="115">
        <f t="shared" si="9"/>
        <v>36920.716601656059</v>
      </c>
      <c r="DK116" s="116">
        <f t="shared" si="10"/>
        <v>-5.6205661603598855E-3</v>
      </c>
      <c r="DL116" s="116">
        <f t="shared" si="11"/>
        <v>5.6205661603598855E-3</v>
      </c>
      <c r="DM116" s="117">
        <v>0.10116275339532876</v>
      </c>
      <c r="DN116" s="116">
        <f t="shared" si="12"/>
        <v>-0.10978723283187719</v>
      </c>
      <c r="DO116" s="116">
        <f t="shared" si="13"/>
        <v>0.10978723283187719</v>
      </c>
      <c r="DP116" s="78">
        <v>4.8163999999999998</v>
      </c>
      <c r="DQ116" s="118">
        <v>24.292400000000001</v>
      </c>
      <c r="DR116" s="118">
        <v>1133.68</v>
      </c>
      <c r="DS116" s="118">
        <f t="shared" si="16"/>
        <v>416.13695999999999</v>
      </c>
      <c r="DT116" s="119">
        <f t="shared" si="17"/>
        <v>-717.54304000000002</v>
      </c>
    </row>
    <row r="117" spans="1:124" x14ac:dyDescent="0.2">
      <c r="A117" s="6" t="s">
        <v>1247</v>
      </c>
      <c r="B117" s="66">
        <v>36946.354166666664</v>
      </c>
      <c r="C117" s="66">
        <v>36946.739583333336</v>
      </c>
      <c r="D117" s="6" t="s">
        <v>1386</v>
      </c>
      <c r="E117" s="6" t="s">
        <v>1387</v>
      </c>
      <c r="F117" s="112" t="s">
        <v>2223</v>
      </c>
      <c r="G117" s="113">
        <v>36946.260416666664</v>
      </c>
      <c r="H117" s="113">
        <v>36946.527777777781</v>
      </c>
      <c r="J117" s="6">
        <v>50</v>
      </c>
      <c r="P117" s="6">
        <v>2553.4</v>
      </c>
      <c r="Q117" s="6" t="s">
        <v>1934</v>
      </c>
      <c r="R117" s="6">
        <v>138</v>
      </c>
      <c r="T117" s="6">
        <v>600</v>
      </c>
      <c r="V117" s="6">
        <v>0.47199999999999998</v>
      </c>
      <c r="X117" s="6">
        <v>3.14</v>
      </c>
      <c r="Z117" s="6">
        <v>100</v>
      </c>
      <c r="AD117" s="6">
        <v>1640</v>
      </c>
      <c r="AF117" s="6">
        <v>5570</v>
      </c>
      <c r="AG117" s="6" t="s">
        <v>1784</v>
      </c>
      <c r="AH117" s="6">
        <v>18</v>
      </c>
      <c r="AJ117" s="6">
        <v>160</v>
      </c>
      <c r="AP117" s="6">
        <v>7.68</v>
      </c>
      <c r="AR117" s="6">
        <v>182</v>
      </c>
      <c r="DB117" s="6" t="s">
        <v>520</v>
      </c>
      <c r="DC117" s="6" t="s">
        <v>456</v>
      </c>
      <c r="DD117" s="78">
        <f t="shared" si="3"/>
        <v>0.38541666667151731</v>
      </c>
      <c r="DE117" s="111">
        <f t="shared" si="4"/>
        <v>0.38541666667151731</v>
      </c>
      <c r="DF117" s="78">
        <f t="shared" si="5"/>
        <v>76.678678677713648</v>
      </c>
      <c r="DG117" s="78">
        <f t="shared" si="14"/>
        <v>2.0282867178668398</v>
      </c>
      <c r="DH117" s="114">
        <f t="shared" si="15"/>
        <v>8.4511946577784991E-2</v>
      </c>
      <c r="DI117" s="66">
        <f t="shared" si="8"/>
        <v>36946.344928613245</v>
      </c>
      <c r="DJ117" s="115">
        <f t="shared" si="9"/>
        <v>36946.612289724362</v>
      </c>
      <c r="DK117" s="116">
        <f t="shared" si="10"/>
        <v>-9.238053418812342E-3</v>
      </c>
      <c r="DL117" s="116">
        <f t="shared" si="11"/>
        <v>9.238053418812342E-3</v>
      </c>
      <c r="DM117" s="117">
        <v>5.8141583001997788E-2</v>
      </c>
      <c r="DN117" s="116">
        <f t="shared" si="12"/>
        <v>-0.12729360897355946</v>
      </c>
      <c r="DO117" s="116">
        <f t="shared" si="13"/>
        <v>0.12729360897355946</v>
      </c>
      <c r="DP117" s="78">
        <v>15.9781</v>
      </c>
      <c r="DQ117" s="118">
        <v>119.7765</v>
      </c>
      <c r="DR117" s="118">
        <v>2553.4</v>
      </c>
      <c r="DS117" s="118">
        <f t="shared" si="16"/>
        <v>1380.5078399999998</v>
      </c>
      <c r="DT117" s="119">
        <f t="shared" si="17"/>
        <v>-1172.8921600000003</v>
      </c>
    </row>
    <row r="118" spans="1:124" x14ac:dyDescent="0.2">
      <c r="A118" s="6" t="s">
        <v>1247</v>
      </c>
      <c r="B118" s="66">
        <v>36970.913194444445</v>
      </c>
      <c r="C118" s="66">
        <v>36976.527777777781</v>
      </c>
      <c r="D118" s="6" t="s">
        <v>1388</v>
      </c>
      <c r="E118" s="6" t="s">
        <v>1389</v>
      </c>
      <c r="F118" s="112" t="s">
        <v>2225</v>
      </c>
      <c r="G118" s="113">
        <v>36970.409722222219</v>
      </c>
      <c r="H118" s="113">
        <v>36975.104166666664</v>
      </c>
      <c r="J118" s="6">
        <v>50</v>
      </c>
      <c r="P118" s="6">
        <v>3238.98</v>
      </c>
      <c r="R118" s="6">
        <v>15.57</v>
      </c>
      <c r="T118" s="6">
        <v>43</v>
      </c>
      <c r="U118" s="6" t="s">
        <v>1784</v>
      </c>
      <c r="V118" s="6">
        <v>1.2999999999999999E-2</v>
      </c>
      <c r="X118" s="6">
        <v>0.69</v>
      </c>
      <c r="Z118" s="6">
        <v>8.6</v>
      </c>
      <c r="AD118" s="6">
        <v>438</v>
      </c>
      <c r="AF118" s="6">
        <v>2060</v>
      </c>
      <c r="AG118" s="6" t="s">
        <v>1784</v>
      </c>
      <c r="AH118" s="6">
        <v>18</v>
      </c>
      <c r="AI118" s="6" t="s">
        <v>1784</v>
      </c>
      <c r="AJ118" s="6">
        <v>18</v>
      </c>
      <c r="AP118" s="6">
        <v>8.33</v>
      </c>
      <c r="AR118" s="6">
        <v>298</v>
      </c>
      <c r="BD118" s="6">
        <v>15</v>
      </c>
      <c r="DB118" s="6" t="s">
        <v>520</v>
      </c>
      <c r="DC118" s="6" t="s">
        <v>457</v>
      </c>
      <c r="DD118" s="78">
        <f t="shared" si="3"/>
        <v>5.6145833333357587</v>
      </c>
      <c r="DE118" s="111">
        <f t="shared" si="4"/>
        <v>5.6145833333357587</v>
      </c>
      <c r="DF118" s="78">
        <f t="shared" si="5"/>
        <v>6.6769325912154205</v>
      </c>
      <c r="DG118" s="78">
        <f>29.897*DF118^-0.62</f>
        <v>9.2127625242722715</v>
      </c>
      <c r="DH118" s="114">
        <f t="shared" si="15"/>
        <v>0.38386510517801131</v>
      </c>
      <c r="DI118" s="66">
        <f t="shared" si="8"/>
        <v>36970.793587327396</v>
      </c>
      <c r="DJ118" s="115">
        <f t="shared" si="9"/>
        <v>36975.488031771842</v>
      </c>
      <c r="DK118" s="116">
        <f t="shared" si="10"/>
        <v>-0.11960711704887217</v>
      </c>
      <c r="DL118" s="116">
        <f t="shared" si="11"/>
        <v>0.11960711704887217</v>
      </c>
      <c r="DM118" s="117">
        <v>-0.37228019882604713</v>
      </c>
      <c r="DN118" s="116">
        <f t="shared" si="12"/>
        <v>-1.0397460059393779</v>
      </c>
      <c r="DO118" s="116">
        <f t="shared" si="13"/>
        <v>1.0397460059393779</v>
      </c>
      <c r="DP118" s="78">
        <v>32.978200000000001</v>
      </c>
      <c r="DQ118" s="118">
        <v>8.9876000000000005</v>
      </c>
      <c r="DR118" s="118">
        <v>3238.98</v>
      </c>
      <c r="DS118" s="118">
        <f t="shared" si="16"/>
        <v>2849.31648</v>
      </c>
      <c r="DT118" s="119">
        <f t="shared" si="17"/>
        <v>-389.66352000000006</v>
      </c>
    </row>
    <row r="119" spans="1:124" x14ac:dyDescent="0.2">
      <c r="A119" s="6" t="s">
        <v>1247</v>
      </c>
      <c r="B119" s="66">
        <v>37188.034722222219</v>
      </c>
      <c r="C119" s="66">
        <v>37188.145833333336</v>
      </c>
      <c r="D119" s="6" t="s">
        <v>1404</v>
      </c>
      <c r="E119" s="6" t="s">
        <v>1405</v>
      </c>
      <c r="F119" s="112" t="s">
        <v>2241</v>
      </c>
      <c r="G119" s="113">
        <v>37188.032638888886</v>
      </c>
      <c r="H119" s="113">
        <v>37188.097222222219</v>
      </c>
      <c r="J119" s="6">
        <v>50</v>
      </c>
      <c r="P119" s="6">
        <v>1677</v>
      </c>
      <c r="R119" s="6">
        <v>8.6999999999999993</v>
      </c>
      <c r="T119" s="6">
        <v>74</v>
      </c>
      <c r="V119" s="6">
        <v>0.219</v>
      </c>
      <c r="X119" s="6">
        <v>1.88</v>
      </c>
      <c r="AD119" s="6">
        <v>39.9</v>
      </c>
      <c r="AF119" s="6">
        <v>88</v>
      </c>
      <c r="AG119" s="6" t="s">
        <v>1784</v>
      </c>
      <c r="AH119" s="6">
        <v>18</v>
      </c>
      <c r="AI119" s="6" t="s">
        <v>1784</v>
      </c>
      <c r="AJ119" s="6">
        <v>18</v>
      </c>
      <c r="AP119" s="6">
        <v>7.53</v>
      </c>
      <c r="AR119" s="6">
        <v>33</v>
      </c>
      <c r="DB119" s="6" t="s">
        <v>520</v>
      </c>
      <c r="DC119" s="6" t="s">
        <v>458</v>
      </c>
      <c r="DD119" s="78">
        <f t="shared" si="3"/>
        <v>0.11111111111677019</v>
      </c>
      <c r="DE119" s="111">
        <f t="shared" si="4"/>
        <v>0.11111111111677019</v>
      </c>
      <c r="DF119" s="78">
        <f t="shared" si="5"/>
        <v>174.68749999110287</v>
      </c>
      <c r="DG119" s="78">
        <f t="shared" ref="DG119:DG181" si="18">29.897*DF119^-0.62</f>
        <v>1.2173775179849649</v>
      </c>
      <c r="DH119" s="114">
        <f t="shared" si="15"/>
        <v>5.0724063249373536E-2</v>
      </c>
      <c r="DI119" s="66">
        <f t="shared" si="8"/>
        <v>37188.083362952137</v>
      </c>
      <c r="DJ119" s="115">
        <f t="shared" si="9"/>
        <v>37188.14794628547</v>
      </c>
      <c r="DK119" s="116">
        <f t="shared" si="10"/>
        <v>4.8640729917678982E-2</v>
      </c>
      <c r="DL119" s="116">
        <f t="shared" si="11"/>
        <v>-4.8640729917678982E-2</v>
      </c>
      <c r="DM119" s="117">
        <v>0.19470826625911286</v>
      </c>
      <c r="DN119" s="116">
        <f t="shared" si="12"/>
        <v>2.1129521337570623E-3</v>
      </c>
      <c r="DO119" s="116">
        <f t="shared" si="13"/>
        <v>-2.1129521337570623E-3</v>
      </c>
      <c r="DP119" s="78">
        <v>12.1881</v>
      </c>
      <c r="DQ119" s="118">
        <v>234.745</v>
      </c>
      <c r="DR119" s="118">
        <v>1677</v>
      </c>
      <c r="DS119" s="118">
        <f t="shared" si="16"/>
        <v>1053.0518400000001</v>
      </c>
      <c r="DT119" s="119">
        <f t="shared" si="17"/>
        <v>-623.94815999999992</v>
      </c>
    </row>
    <row r="120" spans="1:124" x14ac:dyDescent="0.2">
      <c r="A120" s="6" t="s">
        <v>1247</v>
      </c>
      <c r="B120" s="66">
        <v>37270.381944444445</v>
      </c>
      <c r="C120" s="66">
        <v>37270.774305555555</v>
      </c>
      <c r="D120" s="6" t="s">
        <v>1406</v>
      </c>
      <c r="E120" s="6" t="s">
        <v>1407</v>
      </c>
      <c r="F120" s="112" t="s">
        <v>2251</v>
      </c>
      <c r="G120" s="113">
        <v>37270.361111111109</v>
      </c>
      <c r="H120" s="113">
        <v>37270.604166666664</v>
      </c>
      <c r="J120" s="6">
        <v>50</v>
      </c>
      <c r="P120" s="6">
        <v>328</v>
      </c>
      <c r="R120" s="6">
        <v>23.1</v>
      </c>
      <c r="T120" s="6">
        <v>100</v>
      </c>
      <c r="V120" s="6">
        <v>0.69</v>
      </c>
      <c r="X120" s="6">
        <v>2.35</v>
      </c>
      <c r="Z120" s="6">
        <v>1</v>
      </c>
      <c r="AD120" s="6">
        <v>1770</v>
      </c>
      <c r="AF120" s="6">
        <v>5700</v>
      </c>
      <c r="AG120" s="6" t="s">
        <v>1784</v>
      </c>
      <c r="AH120" s="6">
        <v>18</v>
      </c>
      <c r="AI120" s="6" t="s">
        <v>1784</v>
      </c>
      <c r="AJ120" s="6">
        <v>18</v>
      </c>
      <c r="AP120" s="6">
        <v>7.85</v>
      </c>
      <c r="AR120" s="6">
        <v>187</v>
      </c>
      <c r="DB120" s="6" t="s">
        <v>520</v>
      </c>
      <c r="DC120" s="6" t="s">
        <v>459</v>
      </c>
      <c r="DD120" s="78">
        <f t="shared" si="3"/>
        <v>0.39236111110949423</v>
      </c>
      <c r="DE120" s="111">
        <f t="shared" si="4"/>
        <v>0.39236111110949423</v>
      </c>
      <c r="DF120" s="78">
        <f t="shared" si="5"/>
        <v>9.6755162242286623</v>
      </c>
      <c r="DG120" s="78">
        <f t="shared" si="18"/>
        <v>7.3199757317534004</v>
      </c>
      <c r="DH120" s="114">
        <f t="shared" si="15"/>
        <v>0.30499898882305837</v>
      </c>
      <c r="DI120" s="66">
        <f t="shared" si="8"/>
        <v>37270.666110099934</v>
      </c>
      <c r="DJ120" s="115">
        <f t="shared" si="9"/>
        <v>37270.909165655488</v>
      </c>
      <c r="DK120" s="116">
        <f t="shared" si="10"/>
        <v>0.28416565548832295</v>
      </c>
      <c r="DL120" s="116">
        <f t="shared" si="11"/>
        <v>-0.28416565548832295</v>
      </c>
      <c r="DM120" s="117">
        <v>0.51686740729928715</v>
      </c>
      <c r="DN120" s="116">
        <f t="shared" si="12"/>
        <v>0.13486009993357584</v>
      </c>
      <c r="DO120" s="116">
        <f t="shared" si="13"/>
        <v>-0.13486009993357584</v>
      </c>
      <c r="DP120" s="78">
        <v>2.7854999999999999</v>
      </c>
      <c r="DQ120" s="118">
        <v>13.9458</v>
      </c>
      <c r="DR120" s="118">
        <v>328</v>
      </c>
      <c r="DS120" s="118">
        <f t="shared" si="16"/>
        <v>240.66719999999998</v>
      </c>
      <c r="DT120" s="119">
        <f t="shared" si="17"/>
        <v>-87.33280000000002</v>
      </c>
    </row>
    <row r="121" spans="1:124" x14ac:dyDescent="0.2">
      <c r="A121" s="6" t="s">
        <v>1247</v>
      </c>
      <c r="B121" s="66">
        <v>37272.715277777781</v>
      </c>
      <c r="C121" s="66">
        <v>37273.253472222219</v>
      </c>
      <c r="D121" s="6" t="s">
        <v>1408</v>
      </c>
      <c r="E121" s="6" t="s">
        <v>1409</v>
      </c>
      <c r="F121" s="112" t="s">
        <v>2253</v>
      </c>
      <c r="G121" s="113">
        <v>37272.583333333336</v>
      </c>
      <c r="H121" s="113">
        <v>37273.194444444445</v>
      </c>
      <c r="J121" s="6">
        <v>50</v>
      </c>
      <c r="P121" s="6">
        <v>231</v>
      </c>
      <c r="R121" s="6">
        <v>32.22</v>
      </c>
      <c r="T121" s="6">
        <v>111</v>
      </c>
      <c r="V121" s="6">
        <v>0.19600000000000001</v>
      </c>
      <c r="X121" s="6">
        <v>0.75</v>
      </c>
      <c r="Z121" s="6">
        <v>14</v>
      </c>
      <c r="AD121" s="6">
        <v>2920</v>
      </c>
      <c r="AF121" s="6">
        <v>8950</v>
      </c>
      <c r="AG121" s="6" t="s">
        <v>1784</v>
      </c>
      <c r="AH121" s="6">
        <v>18</v>
      </c>
      <c r="AJ121" s="6">
        <v>25</v>
      </c>
      <c r="AP121" s="6">
        <v>8.08</v>
      </c>
      <c r="AR121" s="6">
        <v>235</v>
      </c>
      <c r="DB121" s="6" t="s">
        <v>520</v>
      </c>
      <c r="DC121" s="6" t="s">
        <v>460</v>
      </c>
      <c r="DD121" s="78">
        <f t="shared" si="3"/>
        <v>0.53819444443797693</v>
      </c>
      <c r="DE121" s="111">
        <f t="shared" si="4"/>
        <v>0.53819444443797693</v>
      </c>
      <c r="DF121" s="78">
        <f t="shared" si="5"/>
        <v>4.967741935543569</v>
      </c>
      <c r="DG121" s="78">
        <f t="shared" si="18"/>
        <v>11.066467545229749</v>
      </c>
      <c r="DH121" s="114">
        <f t="shared" si="15"/>
        <v>0.46110281438457285</v>
      </c>
      <c r="DI121" s="66">
        <f t="shared" si="8"/>
        <v>37273.04443614772</v>
      </c>
      <c r="DJ121" s="115">
        <f t="shared" si="9"/>
        <v>37273.65554725883</v>
      </c>
      <c r="DK121" s="116">
        <f t="shared" si="10"/>
        <v>0.32915836993925041</v>
      </c>
      <c r="DL121" s="116">
        <f t="shared" si="11"/>
        <v>-0.32915836993925041</v>
      </c>
      <c r="DM121" s="117">
        <v>0.53537525080173509</v>
      </c>
      <c r="DN121" s="116">
        <f t="shared" si="12"/>
        <v>0.40207503661076771</v>
      </c>
      <c r="DO121" s="116">
        <f t="shared" si="13"/>
        <v>-0.40207503661076771</v>
      </c>
      <c r="DP121" s="78">
        <v>2.6036999999999999</v>
      </c>
      <c r="DQ121" s="118">
        <v>5.26</v>
      </c>
      <c r="DR121" s="118">
        <v>231</v>
      </c>
      <c r="DS121" s="118">
        <f t="shared" si="16"/>
        <v>224.95967999999999</v>
      </c>
      <c r="DT121" s="119">
        <f t="shared" si="17"/>
        <v>-6.0403200000000083</v>
      </c>
    </row>
    <row r="122" spans="1:124" x14ac:dyDescent="0.2">
      <c r="A122" s="6" t="s">
        <v>1247</v>
      </c>
      <c r="B122" s="66">
        <v>37287.402777777781</v>
      </c>
      <c r="C122" s="66">
        <v>37288.635416666664</v>
      </c>
      <c r="D122" s="6" t="s">
        <v>1410</v>
      </c>
      <c r="E122" s="6" t="s">
        <v>1411</v>
      </c>
      <c r="F122" s="112" t="s">
        <v>2259</v>
      </c>
      <c r="G122" s="113">
        <v>37287.229166666664</v>
      </c>
      <c r="H122" s="113">
        <v>37288.534722222219</v>
      </c>
      <c r="J122" s="6">
        <v>50</v>
      </c>
      <c r="P122" s="6">
        <v>1703</v>
      </c>
      <c r="R122" s="6">
        <v>173</v>
      </c>
      <c r="T122" s="6">
        <v>326</v>
      </c>
      <c r="V122" s="6">
        <v>0.28000000000000003</v>
      </c>
      <c r="X122" s="6">
        <v>1.87</v>
      </c>
      <c r="Z122" s="6">
        <v>23</v>
      </c>
      <c r="AD122" s="6">
        <v>3930</v>
      </c>
      <c r="AF122" s="6">
        <v>11500</v>
      </c>
      <c r="AG122" s="6" t="s">
        <v>1784</v>
      </c>
      <c r="AH122" s="6">
        <v>18</v>
      </c>
      <c r="AJ122" s="6">
        <v>180</v>
      </c>
      <c r="AP122" s="6">
        <v>7.62</v>
      </c>
      <c r="AR122" s="6">
        <v>177</v>
      </c>
      <c r="DB122" s="6" t="s">
        <v>520</v>
      </c>
      <c r="DC122" s="6" t="s">
        <v>461</v>
      </c>
      <c r="DD122" s="78">
        <f t="shared" si="3"/>
        <v>1.2326388888832298</v>
      </c>
      <c r="DE122" s="111">
        <f t="shared" si="4"/>
        <v>1.2326388888832298</v>
      </c>
      <c r="DF122" s="78">
        <f t="shared" si="5"/>
        <v>15.990610328711911</v>
      </c>
      <c r="DG122" s="78">
        <f t="shared" si="18"/>
        <v>5.3608207571477573</v>
      </c>
      <c r="DH122" s="114">
        <f t="shared" si="15"/>
        <v>0.22336753154782321</v>
      </c>
      <c r="DI122" s="66">
        <f t="shared" si="8"/>
        <v>37287.452534198215</v>
      </c>
      <c r="DJ122" s="115">
        <f t="shared" si="9"/>
        <v>37288.75808975377</v>
      </c>
      <c r="DK122" s="116">
        <f t="shared" si="10"/>
        <v>4.975642043427797E-2</v>
      </c>
      <c r="DL122" s="116">
        <f t="shared" si="11"/>
        <v>-4.975642043427797E-2</v>
      </c>
      <c r="DM122" s="117">
        <v>2.1324282461137045E-2</v>
      </c>
      <c r="DN122" s="116">
        <f t="shared" si="12"/>
        <v>0.12267308710579528</v>
      </c>
      <c r="DO122" s="116">
        <f t="shared" si="13"/>
        <v>-0.12267308710579528</v>
      </c>
      <c r="DP122" s="78">
        <v>21.554200000000002</v>
      </c>
      <c r="DQ122" s="118">
        <v>42.856900000000003</v>
      </c>
      <c r="DR122" s="118">
        <v>1703</v>
      </c>
      <c r="DS122" s="118">
        <f t="shared" si="16"/>
        <v>1862.2828800000004</v>
      </c>
      <c r="DT122" s="119">
        <f t="shared" si="17"/>
        <v>159.28288000000043</v>
      </c>
    </row>
    <row r="123" spans="1:124" x14ac:dyDescent="0.2">
      <c r="A123" s="6" t="s">
        <v>1247</v>
      </c>
      <c r="B123" s="66">
        <v>37308.371527777781</v>
      </c>
      <c r="C123" s="66">
        <v>37308.774305555555</v>
      </c>
      <c r="D123" s="6" t="s">
        <v>1414</v>
      </c>
      <c r="E123" s="6" t="s">
        <v>1415</v>
      </c>
      <c r="F123" s="112" t="s">
        <v>2271</v>
      </c>
      <c r="G123" s="113">
        <v>37308.222222222219</v>
      </c>
      <c r="H123" s="113">
        <v>37308.534722222219</v>
      </c>
      <c r="J123" s="6">
        <v>50</v>
      </c>
      <c r="P123" s="6">
        <v>458</v>
      </c>
      <c r="R123" s="6">
        <v>36.200000000000003</v>
      </c>
      <c r="T123" s="6">
        <v>93</v>
      </c>
      <c r="V123" s="6">
        <v>2.5999999999999999E-2</v>
      </c>
      <c r="X123" s="6">
        <v>0.76</v>
      </c>
      <c r="Z123" s="6">
        <v>13</v>
      </c>
      <c r="AD123" s="6">
        <v>1100</v>
      </c>
      <c r="AF123" s="6">
        <v>3970</v>
      </c>
      <c r="AG123" s="6" t="s">
        <v>1784</v>
      </c>
      <c r="AH123" s="6">
        <v>18</v>
      </c>
      <c r="AJ123" s="6">
        <v>23</v>
      </c>
      <c r="AP123" s="6">
        <v>8.1300000000000008</v>
      </c>
      <c r="AR123" s="6">
        <v>239</v>
      </c>
      <c r="DB123" s="6" t="s">
        <v>520</v>
      </c>
      <c r="DC123" s="6" t="s">
        <v>462</v>
      </c>
      <c r="DD123" s="78">
        <f t="shared" si="3"/>
        <v>0.40277777777373558</v>
      </c>
      <c r="DE123" s="111">
        <f t="shared" si="4"/>
        <v>0.40277777777373558</v>
      </c>
      <c r="DF123" s="78">
        <f t="shared" si="5"/>
        <v>13.160919540361965</v>
      </c>
      <c r="DG123" s="78">
        <f t="shared" si="18"/>
        <v>6.0488128313304408</v>
      </c>
      <c r="DH123" s="114">
        <f t="shared" si="15"/>
        <v>0.2520338679721017</v>
      </c>
      <c r="DI123" s="66">
        <f t="shared" si="8"/>
        <v>37308.474256090194</v>
      </c>
      <c r="DJ123" s="115">
        <f t="shared" si="9"/>
        <v>37308.786756090194</v>
      </c>
      <c r="DK123" s="116">
        <f t="shared" si="10"/>
        <v>0.10272831241309177</v>
      </c>
      <c r="DL123" s="116">
        <f t="shared" si="11"/>
        <v>-0.10272831241309177</v>
      </c>
      <c r="DM123" s="117">
        <v>0.28844407471478917</v>
      </c>
      <c r="DN123" s="116">
        <f t="shared" si="12"/>
        <v>1.2450534639356192E-2</v>
      </c>
      <c r="DO123" s="116">
        <f t="shared" si="13"/>
        <v>-1.2450534639356192E-2</v>
      </c>
      <c r="DP123" s="78">
        <v>3.8639000000000001</v>
      </c>
      <c r="DQ123" s="118">
        <v>14.204700000000001</v>
      </c>
      <c r="DR123" s="118">
        <v>458</v>
      </c>
      <c r="DS123" s="118">
        <f t="shared" si="16"/>
        <v>333.84096</v>
      </c>
      <c r="DT123" s="119">
        <f t="shared" si="17"/>
        <v>-124.15904</v>
      </c>
    </row>
    <row r="124" spans="1:124" x14ac:dyDescent="0.2">
      <c r="A124" s="6" t="s">
        <v>1247</v>
      </c>
      <c r="B124" s="66">
        <v>37317.336805555555</v>
      </c>
      <c r="C124" s="66">
        <v>37318.284722222219</v>
      </c>
      <c r="D124" s="6" t="s">
        <v>1416</v>
      </c>
      <c r="E124" s="6" t="s">
        <v>1417</v>
      </c>
      <c r="F124" s="112" t="s">
        <v>2275</v>
      </c>
      <c r="G124" s="113">
        <v>37316.90625</v>
      </c>
      <c r="H124" s="113">
        <v>37317.975694444445</v>
      </c>
      <c r="J124" s="6">
        <v>50</v>
      </c>
      <c r="P124" s="6">
        <v>902</v>
      </c>
      <c r="R124" s="6">
        <v>372</v>
      </c>
      <c r="T124" s="6">
        <v>704</v>
      </c>
      <c r="V124" s="6">
        <v>0.29499999999999998</v>
      </c>
      <c r="X124" s="6">
        <v>2</v>
      </c>
      <c r="Z124" s="6">
        <v>15</v>
      </c>
      <c r="AD124" s="6">
        <v>3060</v>
      </c>
      <c r="AF124" s="6">
        <v>9150</v>
      </c>
      <c r="AH124" s="6">
        <v>27</v>
      </c>
      <c r="AJ124" s="6">
        <v>160</v>
      </c>
      <c r="AP124" s="6">
        <v>7.61</v>
      </c>
      <c r="AR124" s="6">
        <v>199</v>
      </c>
      <c r="DB124" s="6" t="s">
        <v>520</v>
      </c>
      <c r="DC124" s="6" t="s">
        <v>463</v>
      </c>
      <c r="DD124" s="78">
        <f t="shared" si="3"/>
        <v>0.94791666666424135</v>
      </c>
      <c r="DE124" s="111">
        <f t="shared" si="4"/>
        <v>0.94791666666424135</v>
      </c>
      <c r="DF124" s="78">
        <f t="shared" si="5"/>
        <v>11.013431013459192</v>
      </c>
      <c r="DG124" s="78">
        <f t="shared" si="18"/>
        <v>6.7551590239927588</v>
      </c>
      <c r="DH124" s="114">
        <f t="shared" si="15"/>
        <v>0.28146495933303162</v>
      </c>
      <c r="DI124" s="66">
        <f t="shared" si="8"/>
        <v>37317.187714959335</v>
      </c>
      <c r="DJ124" s="115">
        <f t="shared" si="9"/>
        <v>37318.25715940378</v>
      </c>
      <c r="DK124" s="116">
        <f t="shared" si="10"/>
        <v>-0.14909059622004861</v>
      </c>
      <c r="DL124" s="116">
        <f t="shared" si="11"/>
        <v>0.14909059622004861</v>
      </c>
      <c r="DM124" s="117">
        <v>-0.14221104004536755</v>
      </c>
      <c r="DN124" s="116">
        <f t="shared" si="12"/>
        <v>-2.7562818439037073E-2</v>
      </c>
      <c r="DO124" s="116">
        <f t="shared" si="13"/>
        <v>2.7562818439037073E-2</v>
      </c>
      <c r="DP124" s="78">
        <v>11.0336</v>
      </c>
      <c r="DQ124" s="118">
        <v>21.915700000000001</v>
      </c>
      <c r="DR124" s="118">
        <v>902</v>
      </c>
      <c r="DS124" s="118">
        <f t="shared" si="16"/>
        <v>953.30304000000001</v>
      </c>
      <c r="DT124" s="119">
        <f t="shared" si="17"/>
        <v>51.30304000000001</v>
      </c>
    </row>
    <row r="125" spans="1:124" x14ac:dyDescent="0.2">
      <c r="A125" s="6" t="s">
        <v>1247</v>
      </c>
      <c r="B125" s="66">
        <v>37531.055555555555</v>
      </c>
      <c r="C125" s="66">
        <v>37531.548611111109</v>
      </c>
      <c r="D125" s="6" t="s">
        <v>1420</v>
      </c>
      <c r="E125" s="6" t="s">
        <v>1421</v>
      </c>
      <c r="F125" s="112" t="s">
        <v>2301</v>
      </c>
      <c r="G125" s="113">
        <v>37531.107638888891</v>
      </c>
      <c r="H125" s="113">
        <v>37531.451388888891</v>
      </c>
      <c r="J125" s="6">
        <v>50</v>
      </c>
      <c r="P125" s="6">
        <v>1983</v>
      </c>
      <c r="R125" s="6">
        <v>4.8</v>
      </c>
      <c r="T125" s="6">
        <v>36</v>
      </c>
      <c r="AG125" s="6" t="s">
        <v>1784</v>
      </c>
      <c r="AH125" s="6">
        <v>18</v>
      </c>
      <c r="AI125" s="6" t="s">
        <v>1784</v>
      </c>
      <c r="AJ125" s="6">
        <v>18</v>
      </c>
      <c r="AP125" s="6">
        <v>7.85</v>
      </c>
      <c r="BD125" s="6">
        <v>143</v>
      </c>
      <c r="DB125" s="6" t="s">
        <v>520</v>
      </c>
      <c r="DC125" s="6" t="s">
        <v>464</v>
      </c>
      <c r="DD125" s="78">
        <f t="shared" si="3"/>
        <v>0.49305555555474712</v>
      </c>
      <c r="DE125" s="111">
        <f t="shared" si="4"/>
        <v>0.49305555555474712</v>
      </c>
      <c r="DF125" s="78">
        <f t="shared" si="5"/>
        <v>46.549295774724214</v>
      </c>
      <c r="DG125" s="78">
        <f t="shared" si="18"/>
        <v>2.7638946172027392</v>
      </c>
      <c r="DH125" s="114">
        <f t="shared" si="15"/>
        <v>0.1151622757167808</v>
      </c>
      <c r="DI125" s="66">
        <f t="shared" si="8"/>
        <v>37531.222801164608</v>
      </c>
      <c r="DJ125" s="115">
        <f t="shared" si="9"/>
        <v>37531.566551164608</v>
      </c>
      <c r="DK125" s="116">
        <f t="shared" si="10"/>
        <v>0.16724560905277031</v>
      </c>
      <c r="DL125" s="116">
        <f t="shared" si="11"/>
        <v>-0.16724560905277031</v>
      </c>
      <c r="DM125" s="117">
        <v>0.22957097974722274</v>
      </c>
      <c r="DN125" s="116">
        <f t="shared" si="12"/>
        <v>1.794005349802319E-2</v>
      </c>
      <c r="DO125" s="116">
        <f t="shared" si="13"/>
        <v>-1.794005349802319E-2</v>
      </c>
      <c r="DP125" s="78">
        <v>12.644</v>
      </c>
      <c r="DQ125" s="118">
        <v>104.9479</v>
      </c>
      <c r="DR125" s="118">
        <v>1983</v>
      </c>
      <c r="DS125" s="118">
        <f t="shared" si="16"/>
        <v>1092.4416000000001</v>
      </c>
      <c r="DT125" s="119">
        <f t="shared" si="17"/>
        <v>-890.55839999999989</v>
      </c>
    </row>
    <row r="126" spans="1:124" x14ac:dyDescent="0.2">
      <c r="A126" s="6" t="s">
        <v>1247</v>
      </c>
      <c r="B126" s="66">
        <v>37652.368055555555</v>
      </c>
      <c r="C126" s="66">
        <v>37652.9375</v>
      </c>
      <c r="D126" s="6" t="s">
        <v>1424</v>
      </c>
      <c r="E126" s="6" t="s">
        <v>1425</v>
      </c>
      <c r="F126" s="112" t="s">
        <v>2321</v>
      </c>
      <c r="G126" s="113">
        <v>37652.336805555555</v>
      </c>
      <c r="H126" s="113">
        <v>37652.736111111109</v>
      </c>
      <c r="J126" s="6">
        <v>50</v>
      </c>
      <c r="P126" s="6">
        <v>150.44999999999999</v>
      </c>
      <c r="R126" s="6">
        <v>17.2</v>
      </c>
      <c r="T126" s="6">
        <v>83</v>
      </c>
      <c r="V126" s="6">
        <v>1.04</v>
      </c>
      <c r="X126" s="6">
        <v>3.1</v>
      </c>
      <c r="AF126" s="6">
        <v>10370</v>
      </c>
      <c r="AG126" s="6" t="s">
        <v>1784</v>
      </c>
      <c r="AH126" s="6">
        <v>18</v>
      </c>
      <c r="AI126" s="6" t="s">
        <v>1784</v>
      </c>
      <c r="AJ126" s="6">
        <v>18</v>
      </c>
      <c r="AP126" s="6">
        <v>7.52</v>
      </c>
      <c r="AR126" s="6">
        <v>156</v>
      </c>
      <c r="DB126" s="6" t="s">
        <v>520</v>
      </c>
      <c r="DC126" s="6" t="s">
        <v>465</v>
      </c>
      <c r="DD126" s="78">
        <f t="shared" si="3"/>
        <v>0.56944444444525288</v>
      </c>
      <c r="DE126" s="111">
        <f t="shared" si="4"/>
        <v>0.56944444444525288</v>
      </c>
      <c r="DF126" s="78">
        <f t="shared" si="5"/>
        <v>3.057926829263951</v>
      </c>
      <c r="DG126" s="78">
        <f t="shared" si="18"/>
        <v>14.950744375152892</v>
      </c>
      <c r="DH126" s="114">
        <f t="shared" si="15"/>
        <v>0.62294768229803721</v>
      </c>
      <c r="DI126" s="66">
        <f t="shared" si="8"/>
        <v>37652.959753237854</v>
      </c>
      <c r="DJ126" s="115">
        <f t="shared" si="9"/>
        <v>37653.359058793409</v>
      </c>
      <c r="DK126" s="116">
        <f t="shared" si="10"/>
        <v>0.59169768229912734</v>
      </c>
      <c r="DL126" s="116">
        <f t="shared" si="11"/>
        <v>-0.59169768229912734</v>
      </c>
      <c r="DM126" s="117">
        <v>0.83780113696411718</v>
      </c>
      <c r="DN126" s="116">
        <f t="shared" si="12"/>
        <v>0.42155879340862157</v>
      </c>
      <c r="DO126" s="116">
        <f t="shared" si="13"/>
        <v>-0.42155879340862157</v>
      </c>
      <c r="DP126" s="78">
        <v>1.2687999999999999</v>
      </c>
      <c r="DQ126" s="118">
        <v>5</v>
      </c>
      <c r="DR126" s="118">
        <v>150.44999999999999</v>
      </c>
      <c r="DS126" s="118">
        <f t="shared" si="16"/>
        <v>109.62432000000001</v>
      </c>
      <c r="DT126" s="119">
        <f t="shared" si="17"/>
        <v>-40.825679999999977</v>
      </c>
    </row>
    <row r="127" spans="1:124" x14ac:dyDescent="0.2">
      <c r="A127" s="6" t="s">
        <v>1247</v>
      </c>
      <c r="B127" s="66">
        <v>37684.975694444445</v>
      </c>
      <c r="C127" s="66">
        <v>37688.611111111109</v>
      </c>
      <c r="D127" s="6" t="s">
        <v>1426</v>
      </c>
      <c r="E127" s="6" t="s">
        <v>1427</v>
      </c>
      <c r="F127" s="112" t="s">
        <v>2331</v>
      </c>
      <c r="G127" s="113">
        <v>37684.680555555555</v>
      </c>
      <c r="H127" s="113">
        <v>37688.496527777781</v>
      </c>
      <c r="J127" s="6">
        <v>50</v>
      </c>
      <c r="P127" s="6">
        <v>812</v>
      </c>
      <c r="T127" s="6">
        <v>332</v>
      </c>
      <c r="V127" s="6">
        <v>5.3999999999999999E-2</v>
      </c>
      <c r="X127" s="6">
        <v>1.23</v>
      </c>
      <c r="AG127" s="6" t="s">
        <v>1784</v>
      </c>
      <c r="AH127" s="6">
        <v>18</v>
      </c>
      <c r="AJ127" s="6">
        <v>140</v>
      </c>
      <c r="DB127" s="6" t="s">
        <v>520</v>
      </c>
      <c r="DC127" s="6" t="s">
        <v>466</v>
      </c>
      <c r="DD127" s="78">
        <f t="shared" si="3"/>
        <v>3.6354166666642413</v>
      </c>
      <c r="DE127" s="111">
        <f t="shared" si="4"/>
        <v>3.6354166666642413</v>
      </c>
      <c r="DF127" s="78">
        <f t="shared" si="5"/>
        <v>2.5851639605238517</v>
      </c>
      <c r="DG127" s="78">
        <f t="shared" si="18"/>
        <v>16.591474881207414</v>
      </c>
      <c r="DH127" s="114">
        <f t="shared" si="15"/>
        <v>0.6913114533836423</v>
      </c>
      <c r="DI127" s="66">
        <f t="shared" si="8"/>
        <v>37685.371867008937</v>
      </c>
      <c r="DJ127" s="115">
        <f t="shared" si="9"/>
        <v>37689.187839231163</v>
      </c>
      <c r="DK127" s="116">
        <f t="shared" si="10"/>
        <v>0.39617256449128035</v>
      </c>
      <c r="DL127" s="116">
        <f t="shared" si="11"/>
        <v>-0.39617256449128035</v>
      </c>
      <c r="DM127" s="117">
        <v>1.2493748217821121E-2</v>
      </c>
      <c r="DN127" s="116">
        <f t="shared" si="12"/>
        <v>0.57672812005330343</v>
      </c>
      <c r="DO127" s="120">
        <f t="shared" si="13"/>
        <v>-0.57672812005330343</v>
      </c>
      <c r="DP127" s="78">
        <v>9.8475000000000001</v>
      </c>
      <c r="DQ127" s="118">
        <v>3.4746999999999999</v>
      </c>
      <c r="DR127" s="118">
        <v>812</v>
      </c>
      <c r="DS127" s="118">
        <f t="shared" si="16"/>
        <v>850.82399999999996</v>
      </c>
      <c r="DT127" s="119">
        <f t="shared" si="17"/>
        <v>38.823999999999955</v>
      </c>
    </row>
    <row r="128" spans="1:124" x14ac:dyDescent="0.2">
      <c r="A128" s="6" t="s">
        <v>1247</v>
      </c>
      <c r="B128" s="66">
        <v>37694.607638888891</v>
      </c>
      <c r="C128" s="66">
        <v>37696.84375</v>
      </c>
      <c r="D128" s="6" t="s">
        <v>1428</v>
      </c>
      <c r="E128" s="6" t="s">
        <v>1429</v>
      </c>
      <c r="F128" s="112" t="s">
        <v>2337</v>
      </c>
      <c r="G128" s="113">
        <v>37694.569444444445</v>
      </c>
      <c r="H128" s="113">
        <v>37696.798611111109</v>
      </c>
      <c r="J128" s="6">
        <v>50</v>
      </c>
      <c r="P128" s="6">
        <v>5819</v>
      </c>
      <c r="R128" s="6">
        <v>201</v>
      </c>
      <c r="T128" s="6">
        <v>477</v>
      </c>
      <c r="V128" s="6">
        <v>2.8000000000000001E-2</v>
      </c>
      <c r="X128" s="6">
        <v>3.86</v>
      </c>
      <c r="AF128" s="6">
        <v>4320</v>
      </c>
      <c r="AG128" s="6" t="s">
        <v>1784</v>
      </c>
      <c r="AH128" s="6">
        <v>18</v>
      </c>
      <c r="AJ128" s="6">
        <v>130</v>
      </c>
      <c r="AP128" s="6">
        <v>7.32</v>
      </c>
      <c r="AR128" s="6">
        <v>171</v>
      </c>
      <c r="BD128" s="6">
        <v>152</v>
      </c>
      <c r="DB128" s="6" t="s">
        <v>520</v>
      </c>
      <c r="DC128" s="6" t="s">
        <v>467</v>
      </c>
      <c r="DD128" s="78">
        <f t="shared" si="3"/>
        <v>2.2361111111094942</v>
      </c>
      <c r="DE128" s="111">
        <f t="shared" si="4"/>
        <v>2.2361111111094942</v>
      </c>
      <c r="DF128" s="78">
        <f t="shared" si="5"/>
        <v>30.119047619069399</v>
      </c>
      <c r="DG128" s="78">
        <f t="shared" si="18"/>
        <v>3.6203123821625205</v>
      </c>
      <c r="DH128" s="114">
        <f t="shared" si="15"/>
        <v>0.15084634925677168</v>
      </c>
      <c r="DI128" s="66">
        <f t="shared" si="8"/>
        <v>37694.720290793703</v>
      </c>
      <c r="DJ128" s="115">
        <f t="shared" si="9"/>
        <v>37696.949457460367</v>
      </c>
      <c r="DK128" s="116">
        <f t="shared" si="10"/>
        <v>0.11265190481208265</v>
      </c>
      <c r="DL128" s="116">
        <f t="shared" si="11"/>
        <v>-0.11265190481208265</v>
      </c>
      <c r="DM128" s="117">
        <v>5.3253160243912134E-2</v>
      </c>
      <c r="DN128" s="116">
        <f t="shared" si="12"/>
        <v>0.10570746036682976</v>
      </c>
      <c r="DO128" s="116">
        <f t="shared" si="13"/>
        <v>-0.10570746036682976</v>
      </c>
      <c r="DP128" s="78">
        <v>65.583200000000005</v>
      </c>
      <c r="DQ128" s="118">
        <v>162.76570000000001</v>
      </c>
      <c r="DR128" s="118">
        <v>5819</v>
      </c>
      <c r="DS128" s="118">
        <f t="shared" si="16"/>
        <v>5666.3884800000005</v>
      </c>
      <c r="DT128" s="119">
        <f t="shared" si="17"/>
        <v>-152.61151999999947</v>
      </c>
    </row>
    <row r="129" spans="1:124" x14ac:dyDescent="0.2">
      <c r="A129" s="6" t="s">
        <v>1247</v>
      </c>
      <c r="B129" s="66">
        <v>37715.743055555555</v>
      </c>
      <c r="C129" s="66">
        <v>37716.239583333336</v>
      </c>
      <c r="D129" s="6" t="s">
        <v>1432</v>
      </c>
      <c r="E129" s="6" t="s">
        <v>1433</v>
      </c>
      <c r="F129" s="112" t="s">
        <v>2354</v>
      </c>
      <c r="G129" s="113">
        <v>37715.690972222219</v>
      </c>
      <c r="H129" s="113">
        <v>37716.079861111109</v>
      </c>
      <c r="J129" s="6">
        <v>50</v>
      </c>
      <c r="P129" s="6">
        <v>2125</v>
      </c>
      <c r="R129" s="6">
        <v>166</v>
      </c>
      <c r="T129" s="6">
        <v>339</v>
      </c>
      <c r="V129" s="6">
        <v>0.161</v>
      </c>
      <c r="X129" s="6">
        <v>1.75</v>
      </c>
      <c r="AF129" s="6">
        <v>2600</v>
      </c>
      <c r="AG129" s="6" t="s">
        <v>1784</v>
      </c>
      <c r="AH129" s="6">
        <v>18</v>
      </c>
      <c r="AJ129" s="6">
        <v>120</v>
      </c>
      <c r="AP129" s="6">
        <v>7.46</v>
      </c>
      <c r="AR129" s="6">
        <v>110</v>
      </c>
      <c r="DB129" s="6" t="s">
        <v>520</v>
      </c>
      <c r="DC129" s="6" t="s">
        <v>468</v>
      </c>
      <c r="DD129" s="78">
        <f t="shared" si="3"/>
        <v>0.49652777778101154</v>
      </c>
      <c r="DE129" s="111">
        <f t="shared" si="4"/>
        <v>0.49652777778101154</v>
      </c>
      <c r="DF129" s="78">
        <f t="shared" si="5"/>
        <v>49.533799533476937</v>
      </c>
      <c r="DG129" s="78">
        <f t="shared" si="18"/>
        <v>2.659430182007684</v>
      </c>
      <c r="DH129" s="114">
        <f t="shared" si="15"/>
        <v>0.11080959091698683</v>
      </c>
      <c r="DI129" s="66">
        <f t="shared" ref="DI129:DI160" si="19">G129+DH129</f>
        <v>37715.801781813134</v>
      </c>
      <c r="DJ129" s="115">
        <f t="shared" ref="DJ129:DJ160" si="20">H129+DH129</f>
        <v>37716.190670702024</v>
      </c>
      <c r="DK129" s="116">
        <f t="shared" ref="DK129:DK160" si="21">DI129-B129</f>
        <v>5.8726257579110097E-2</v>
      </c>
      <c r="DL129" s="116">
        <f t="shared" ref="DL129:DL160" si="22">B129-DI129</f>
        <v>-5.8726257579110097E-2</v>
      </c>
      <c r="DM129" s="117">
        <v>0.11800159008998889</v>
      </c>
      <c r="DN129" s="116">
        <f t="shared" ref="DN129:DN160" si="23">DJ129-C129</f>
        <v>-4.8912631311395671E-2</v>
      </c>
      <c r="DO129" s="116">
        <f t="shared" ref="DO129:DO160" si="24">C129-DJ129</f>
        <v>4.8912631311395671E-2</v>
      </c>
      <c r="DP129" s="78">
        <v>17.4663</v>
      </c>
      <c r="DQ129" s="118">
        <v>88.846699999999998</v>
      </c>
      <c r="DR129" s="118">
        <v>2125</v>
      </c>
      <c r="DS129" s="118">
        <f t="shared" si="16"/>
        <v>1509.0883200000003</v>
      </c>
      <c r="DT129" s="119">
        <f t="shared" si="17"/>
        <v>-615.91167999999971</v>
      </c>
    </row>
    <row r="130" spans="1:124" x14ac:dyDescent="0.2">
      <c r="A130" s="6" t="s">
        <v>1247</v>
      </c>
      <c r="B130" s="66">
        <v>37990.715277777781</v>
      </c>
      <c r="C130" s="66">
        <v>37991.467361111114</v>
      </c>
      <c r="D130" s="6" t="s">
        <v>1436</v>
      </c>
      <c r="E130" s="6" t="s">
        <v>1437</v>
      </c>
      <c r="F130" s="112" t="s">
        <v>2374</v>
      </c>
      <c r="G130" s="113">
        <v>37990.677083333336</v>
      </c>
      <c r="H130" s="113">
        <v>37991.177083333336</v>
      </c>
      <c r="J130" s="6">
        <v>50</v>
      </c>
      <c r="P130" s="6">
        <v>200.7</v>
      </c>
      <c r="R130" s="6">
        <v>7.9</v>
      </c>
      <c r="T130" s="6">
        <v>38</v>
      </c>
      <c r="U130" s="6" t="s">
        <v>1784</v>
      </c>
      <c r="V130" s="6">
        <v>1.4999999999999999E-2</v>
      </c>
      <c r="X130" s="6">
        <v>0.34</v>
      </c>
      <c r="AD130" s="6">
        <v>1900</v>
      </c>
      <c r="AF130" s="6">
        <v>6180</v>
      </c>
      <c r="AG130" s="6" t="s">
        <v>1784</v>
      </c>
      <c r="AH130" s="6">
        <v>18</v>
      </c>
      <c r="AI130" s="6" t="s">
        <v>1784</v>
      </c>
      <c r="AJ130" s="6">
        <v>18</v>
      </c>
      <c r="AP130" s="6">
        <v>8.07</v>
      </c>
      <c r="AR130" s="6">
        <v>229</v>
      </c>
      <c r="DB130" s="6" t="s">
        <v>520</v>
      </c>
      <c r="DC130" s="6" t="s">
        <v>469</v>
      </c>
      <c r="DD130" s="78">
        <f t="shared" si="3"/>
        <v>0.75208333333284827</v>
      </c>
      <c r="DE130" s="111">
        <f t="shared" si="4"/>
        <v>0.75208333333284827</v>
      </c>
      <c r="DF130" s="78">
        <f t="shared" si="5"/>
        <v>3.0886426592817702</v>
      </c>
      <c r="DG130" s="78">
        <f t="shared" si="18"/>
        <v>14.858386763774957</v>
      </c>
      <c r="DH130" s="114">
        <f t="shared" si="15"/>
        <v>0.61909944849062326</v>
      </c>
      <c r="DI130" s="66">
        <f t="shared" si="19"/>
        <v>37991.296182781829</v>
      </c>
      <c r="DJ130" s="115">
        <f t="shared" si="20"/>
        <v>37991.796182781829</v>
      </c>
      <c r="DK130" s="116">
        <f t="shared" si="21"/>
        <v>0.5809050040479633</v>
      </c>
      <c r="DL130" s="116">
        <f t="shared" si="22"/>
        <v>-0.5809050040479633</v>
      </c>
      <c r="DM130" s="117">
        <v>0.68950114210747415</v>
      </c>
      <c r="DN130" s="116">
        <f t="shared" si="23"/>
        <v>0.32882167071511503</v>
      </c>
      <c r="DO130" s="116">
        <f t="shared" si="24"/>
        <v>-0.32882167071511503</v>
      </c>
      <c r="DP130" s="78">
        <v>1.9218999999999999</v>
      </c>
      <c r="DQ130" s="118">
        <v>4.7363999999999997</v>
      </c>
      <c r="DR130" s="118">
        <v>200.7</v>
      </c>
      <c r="DS130" s="118">
        <f t="shared" si="16"/>
        <v>166.05215999999999</v>
      </c>
      <c r="DT130" s="119">
        <f t="shared" si="17"/>
        <v>-34.647840000000002</v>
      </c>
    </row>
    <row r="131" spans="1:124" x14ac:dyDescent="0.2">
      <c r="A131" s="6" t="s">
        <v>1247</v>
      </c>
      <c r="B131" s="66">
        <v>38003.378472222219</v>
      </c>
      <c r="C131" s="66">
        <v>38004.201388888891</v>
      </c>
      <c r="D131" s="6" t="s">
        <v>1439</v>
      </c>
      <c r="E131" s="6" t="s">
        <v>1440</v>
      </c>
      <c r="F131" s="112" t="s">
        <v>2385</v>
      </c>
      <c r="G131" s="113">
        <v>38003.236111111109</v>
      </c>
      <c r="H131" s="113">
        <v>38004.208333333336</v>
      </c>
      <c r="J131" s="6">
        <v>50</v>
      </c>
      <c r="P131" s="6">
        <v>374.51</v>
      </c>
      <c r="R131" s="6">
        <v>205</v>
      </c>
      <c r="T131" s="6">
        <v>411</v>
      </c>
      <c r="V131" s="6">
        <v>0.129</v>
      </c>
      <c r="X131" s="6">
        <v>1.02</v>
      </c>
      <c r="AD131" s="6">
        <v>7730</v>
      </c>
      <c r="AF131" s="6">
        <v>20600</v>
      </c>
      <c r="AG131" s="6" t="s">
        <v>1784</v>
      </c>
      <c r="AH131" s="6">
        <v>18</v>
      </c>
      <c r="AJ131" s="6">
        <v>170</v>
      </c>
      <c r="AP131" s="6">
        <v>7.68</v>
      </c>
      <c r="AR131" s="6">
        <v>176</v>
      </c>
      <c r="DB131" s="6" t="s">
        <v>520</v>
      </c>
      <c r="DC131" s="6" t="s">
        <v>470</v>
      </c>
      <c r="DD131" s="78">
        <f t="shared" si="3"/>
        <v>0.82291666667151731</v>
      </c>
      <c r="DE131" s="111">
        <f t="shared" si="4"/>
        <v>0.82291666667151731</v>
      </c>
      <c r="DF131" s="78">
        <f t="shared" ref="DF131:DF194" si="25">P131/(60*60*24)*1000/DD131</f>
        <v>5.2673699015160684</v>
      </c>
      <c r="DG131" s="78">
        <f t="shared" si="18"/>
        <v>10.671843416730749</v>
      </c>
      <c r="DH131" s="114">
        <f t="shared" si="15"/>
        <v>0.44466014236378121</v>
      </c>
      <c r="DI131" s="66">
        <f t="shared" si="19"/>
        <v>38003.680771253472</v>
      </c>
      <c r="DJ131" s="115">
        <f t="shared" si="20"/>
        <v>38004.652993475698</v>
      </c>
      <c r="DK131" s="116">
        <f t="shared" si="21"/>
        <v>0.30229903125291457</v>
      </c>
      <c r="DL131" s="116">
        <f t="shared" si="22"/>
        <v>-0.30229903125291457</v>
      </c>
      <c r="DM131" s="117">
        <v>0.35316375926049659</v>
      </c>
      <c r="DN131" s="116">
        <f t="shared" si="23"/>
        <v>0.45160458680766169</v>
      </c>
      <c r="DO131" s="116">
        <f t="shared" si="24"/>
        <v>-0.45160458680766169</v>
      </c>
      <c r="DP131" s="78">
        <v>3.6840000000000002</v>
      </c>
      <c r="DQ131" s="118">
        <v>8.7934000000000001</v>
      </c>
      <c r="DR131" s="118">
        <v>374.51</v>
      </c>
      <c r="DS131" s="118">
        <f t="shared" si="16"/>
        <v>318.29760000000005</v>
      </c>
      <c r="DT131" s="119">
        <f t="shared" si="17"/>
        <v>-56.212399999999946</v>
      </c>
    </row>
    <row r="132" spans="1:124" x14ac:dyDescent="0.2">
      <c r="A132" s="6" t="s">
        <v>1247</v>
      </c>
      <c r="B132" s="66">
        <v>38036.823611111111</v>
      </c>
      <c r="C132" s="66">
        <v>38039.660416666666</v>
      </c>
      <c r="D132" s="6" t="s">
        <v>1446</v>
      </c>
      <c r="E132" s="6" t="s">
        <v>1447</v>
      </c>
      <c r="F132" s="112" t="s">
        <v>2409</v>
      </c>
      <c r="G132" s="113">
        <v>38036.753472222219</v>
      </c>
      <c r="H132" s="113">
        <v>38039.340277777781</v>
      </c>
      <c r="J132" s="6">
        <v>50</v>
      </c>
      <c r="P132" s="6">
        <v>3057</v>
      </c>
      <c r="R132" s="6">
        <v>252</v>
      </c>
      <c r="T132" s="6">
        <v>441</v>
      </c>
      <c r="V132" s="6">
        <v>3.5999999999999997E-2</v>
      </c>
      <c r="X132" s="6">
        <v>2.1800000000000002</v>
      </c>
      <c r="AD132" s="6">
        <v>2420</v>
      </c>
      <c r="AF132" s="6">
        <v>7280</v>
      </c>
      <c r="AG132" s="6" t="s">
        <v>1784</v>
      </c>
      <c r="AH132" s="6">
        <v>18</v>
      </c>
      <c r="AJ132" s="6">
        <v>300</v>
      </c>
      <c r="AP132" s="6">
        <v>7.61</v>
      </c>
      <c r="AR132" s="6">
        <v>161</v>
      </c>
      <c r="DB132" s="6" t="s">
        <v>520</v>
      </c>
      <c r="DC132" s="6" t="s">
        <v>471</v>
      </c>
      <c r="DD132" s="78">
        <f t="shared" ref="DD132:DD168" si="26">C132-B132</f>
        <v>2.8368055555547471</v>
      </c>
      <c r="DE132" s="111">
        <f t="shared" ref="DE132:DE168" si="27">C132-B132</f>
        <v>2.8368055555547471</v>
      </c>
      <c r="DF132" s="78">
        <f t="shared" si="25"/>
        <v>12.472460220321791</v>
      </c>
      <c r="DG132" s="78">
        <f t="shared" si="18"/>
        <v>6.2537035826696643</v>
      </c>
      <c r="DH132" s="114">
        <f t="shared" si="15"/>
        <v>0.26057098261123601</v>
      </c>
      <c r="DI132" s="66">
        <f t="shared" si="19"/>
        <v>38037.014043204828</v>
      </c>
      <c r="DJ132" s="115">
        <f t="shared" si="20"/>
        <v>38039.60084876039</v>
      </c>
      <c r="DK132" s="116">
        <f t="shared" si="21"/>
        <v>0.19043209371739067</v>
      </c>
      <c r="DL132" s="116">
        <f t="shared" si="22"/>
        <v>-0.19043209371739067</v>
      </c>
      <c r="DM132" s="117">
        <v>6.5810397456516512E-2</v>
      </c>
      <c r="DN132" s="116">
        <f t="shared" si="23"/>
        <v>-5.9567906275333371E-2</v>
      </c>
      <c r="DO132" s="116">
        <f t="shared" si="24"/>
        <v>5.9567906275333371E-2</v>
      </c>
      <c r="DP132" s="78">
        <v>33.716000000000001</v>
      </c>
      <c r="DQ132" s="118">
        <v>35.082900000000002</v>
      </c>
      <c r="DR132" s="118">
        <v>3057</v>
      </c>
      <c r="DS132" s="118">
        <f t="shared" si="16"/>
        <v>2913.0624000000003</v>
      </c>
      <c r="DT132" s="119">
        <f t="shared" si="17"/>
        <v>-143.93759999999975</v>
      </c>
    </row>
    <row r="133" spans="1:124" x14ac:dyDescent="0.2">
      <c r="A133" s="6" t="s">
        <v>1247</v>
      </c>
      <c r="B133" s="66">
        <v>38355.819444444445</v>
      </c>
      <c r="C133" s="66">
        <v>38356.319444444445</v>
      </c>
      <c r="D133" s="6" t="s">
        <v>1460</v>
      </c>
      <c r="E133" s="6" t="s">
        <v>1461</v>
      </c>
      <c r="F133" s="112" t="s">
        <v>2479</v>
      </c>
      <c r="G133" s="113">
        <v>38355.5625</v>
      </c>
      <c r="H133" s="113">
        <v>38356.003472222219</v>
      </c>
      <c r="J133" s="6">
        <v>50</v>
      </c>
      <c r="P133" s="6">
        <v>337.63</v>
      </c>
      <c r="R133" s="6">
        <v>290</v>
      </c>
      <c r="T133" s="6">
        <v>383</v>
      </c>
      <c r="V133" s="6">
        <v>0.26700000000000002</v>
      </c>
      <c r="X133" s="6">
        <v>1.34</v>
      </c>
      <c r="Z133" s="6">
        <v>44</v>
      </c>
      <c r="AB133" s="6">
        <v>1890</v>
      </c>
      <c r="AD133" s="6">
        <v>3070</v>
      </c>
      <c r="AF133" s="6">
        <v>8960</v>
      </c>
      <c r="AG133" s="6" t="s">
        <v>1784</v>
      </c>
      <c r="AH133" s="6">
        <v>18</v>
      </c>
      <c r="AJ133" s="6">
        <v>61</v>
      </c>
      <c r="AL133" s="6">
        <v>78</v>
      </c>
      <c r="AM133" s="6" t="s">
        <v>1784</v>
      </c>
      <c r="AN133" s="6">
        <v>2.5</v>
      </c>
      <c r="AP133" s="6">
        <v>7.73</v>
      </c>
      <c r="AR133" s="6">
        <v>189</v>
      </c>
      <c r="AT133" s="6">
        <v>60</v>
      </c>
      <c r="CC133" s="6" t="s">
        <v>1784</v>
      </c>
      <c r="CD133" s="6">
        <v>40</v>
      </c>
      <c r="DB133" s="6" t="s">
        <v>520</v>
      </c>
      <c r="DC133" s="6" t="s">
        <v>473</v>
      </c>
      <c r="DD133" s="78">
        <f t="shared" si="26"/>
        <v>0.5</v>
      </c>
      <c r="DE133" s="111">
        <f t="shared" si="27"/>
        <v>0.5</v>
      </c>
      <c r="DF133" s="78">
        <f t="shared" si="25"/>
        <v>7.8155092592592599</v>
      </c>
      <c r="DG133" s="78">
        <f t="shared" si="18"/>
        <v>8.3559165995888431</v>
      </c>
      <c r="DH133" s="114">
        <f t="shared" si="15"/>
        <v>0.34816319164953513</v>
      </c>
      <c r="DI133" s="66">
        <f t="shared" si="19"/>
        <v>38355.910663191651</v>
      </c>
      <c r="DJ133" s="115">
        <f t="shared" si="20"/>
        <v>38356.35163541387</v>
      </c>
      <c r="DK133" s="116">
        <f t="shared" si="21"/>
        <v>9.1218747205857653E-2</v>
      </c>
      <c r="DL133" s="116">
        <f t="shared" si="22"/>
        <v>-9.1218747205857653E-2</v>
      </c>
      <c r="DM133" s="117">
        <v>0.27125659155717585</v>
      </c>
      <c r="DN133" s="116">
        <f t="shared" si="23"/>
        <v>3.2190969424846116E-2</v>
      </c>
      <c r="DO133" s="116">
        <f t="shared" si="24"/>
        <v>-3.2190969424846116E-2</v>
      </c>
      <c r="DP133" s="78">
        <v>3.2162999999999999</v>
      </c>
      <c r="DQ133" s="118">
        <v>8.7934000000000001</v>
      </c>
      <c r="DR133" s="118">
        <v>337.63</v>
      </c>
      <c r="DS133" s="118">
        <f t="shared" si="16"/>
        <v>277.88832000000002</v>
      </c>
      <c r="DT133" s="119">
        <f t="shared" si="17"/>
        <v>-59.741679999999974</v>
      </c>
    </row>
    <row r="134" spans="1:124" x14ac:dyDescent="0.2">
      <c r="A134" s="6" t="s">
        <v>1247</v>
      </c>
      <c r="B134" s="66">
        <v>38364.715277777781</v>
      </c>
      <c r="C134" s="66">
        <v>38365.638888888891</v>
      </c>
      <c r="D134" s="6" t="s">
        <v>1462</v>
      </c>
      <c r="E134" s="6" t="s">
        <v>1463</v>
      </c>
      <c r="F134" s="112" t="s">
        <v>2489</v>
      </c>
      <c r="G134" s="121">
        <v>38363.940972222219</v>
      </c>
      <c r="H134" s="121">
        <v>38365.333333333336</v>
      </c>
      <c r="J134" s="6">
        <v>50</v>
      </c>
      <c r="P134" s="6">
        <v>12619</v>
      </c>
      <c r="R134" s="6">
        <v>67.8</v>
      </c>
      <c r="T134" s="6">
        <v>158</v>
      </c>
      <c r="V134" s="6">
        <v>0.128</v>
      </c>
      <c r="X134" s="6">
        <v>1.9100000000000001</v>
      </c>
      <c r="Z134" s="6">
        <v>11</v>
      </c>
      <c r="AB134" s="6">
        <v>245</v>
      </c>
      <c r="AD134" s="6">
        <v>432</v>
      </c>
      <c r="AF134" s="6">
        <v>1520</v>
      </c>
      <c r="AG134" s="6" t="s">
        <v>1784</v>
      </c>
      <c r="AH134" s="6">
        <v>18</v>
      </c>
      <c r="AJ134" s="6">
        <v>32</v>
      </c>
      <c r="AL134" s="6">
        <v>11</v>
      </c>
      <c r="AN134" s="6">
        <v>2.9</v>
      </c>
      <c r="AP134" s="6">
        <v>7.62</v>
      </c>
      <c r="AR134" s="6">
        <v>81</v>
      </c>
      <c r="AS134" s="6" t="s">
        <v>1784</v>
      </c>
      <c r="AT134" s="6">
        <v>40</v>
      </c>
      <c r="BD134" s="6">
        <v>130</v>
      </c>
      <c r="BF134" s="6">
        <v>42.1</v>
      </c>
      <c r="BJ134" s="6">
        <v>20</v>
      </c>
      <c r="BL134" s="6">
        <v>14</v>
      </c>
      <c r="BN134" s="6">
        <v>18.5</v>
      </c>
      <c r="BP134" s="6">
        <v>125</v>
      </c>
      <c r="BX134" s="6">
        <v>163</v>
      </c>
      <c r="CC134" s="6" t="s">
        <v>1784</v>
      </c>
      <c r="CD134" s="6">
        <v>40</v>
      </c>
      <c r="DB134" s="6" t="s">
        <v>520</v>
      </c>
      <c r="DC134" s="6" t="s">
        <v>475</v>
      </c>
      <c r="DD134" s="78">
        <f t="shared" si="26"/>
        <v>0.92361111110949423</v>
      </c>
      <c r="DE134" s="111">
        <f t="shared" si="27"/>
        <v>0.92361111110949423</v>
      </c>
      <c r="DF134" s="78">
        <f t="shared" si="25"/>
        <v>158.13283208047733</v>
      </c>
      <c r="DG134" s="78">
        <f t="shared" si="18"/>
        <v>1.2948931726819226</v>
      </c>
      <c r="DH134" s="114">
        <f t="shared" si="15"/>
        <v>5.3953882195080106E-2</v>
      </c>
      <c r="DI134" s="84">
        <f t="shared" si="19"/>
        <v>38363.994926104417</v>
      </c>
      <c r="DJ134" s="122">
        <f t="shared" si="20"/>
        <v>38365.387287215533</v>
      </c>
      <c r="DK134" s="123">
        <f t="shared" si="21"/>
        <v>-0.72035167336434824</v>
      </c>
      <c r="DL134" s="123">
        <f t="shared" si="22"/>
        <v>0.72035167336434824</v>
      </c>
      <c r="DM134" s="124">
        <v>-0.71753965146490373</v>
      </c>
      <c r="DN134" s="123">
        <f t="shared" si="23"/>
        <v>-0.25160167335707229</v>
      </c>
      <c r="DO134" s="123">
        <f t="shared" si="24"/>
        <v>0.25160167335707229</v>
      </c>
      <c r="DP134" s="78">
        <v>163.05019999999999</v>
      </c>
      <c r="DQ134" s="118">
        <v>487.01150000000001</v>
      </c>
      <c r="DR134" s="118">
        <v>12619</v>
      </c>
      <c r="DS134" s="118">
        <f t="shared" si="16"/>
        <v>14087.537279999999</v>
      </c>
      <c r="DT134" s="119">
        <f t="shared" si="17"/>
        <v>1468.5372799999986</v>
      </c>
    </row>
    <row r="135" spans="1:124" x14ac:dyDescent="0.2">
      <c r="A135" s="6" t="s">
        <v>1247</v>
      </c>
      <c r="B135" s="66">
        <v>38403.552083333336</v>
      </c>
      <c r="C135" s="66">
        <v>38404.635416666664</v>
      </c>
      <c r="D135" s="6" t="s">
        <v>1471</v>
      </c>
      <c r="E135" s="6" t="s">
        <v>1472</v>
      </c>
      <c r="F135" s="112" t="s">
        <v>2535</v>
      </c>
      <c r="G135" s="113">
        <v>38402.982638888891</v>
      </c>
      <c r="H135" s="113">
        <v>38404.006944444445</v>
      </c>
      <c r="J135" s="6">
        <v>50</v>
      </c>
      <c r="P135" s="6">
        <v>1761</v>
      </c>
      <c r="R135" s="6">
        <v>515</v>
      </c>
      <c r="T135" s="6">
        <v>876</v>
      </c>
      <c r="V135" s="6">
        <v>9.7000000000000003E-2</v>
      </c>
      <c r="X135" s="6">
        <v>1.37</v>
      </c>
      <c r="Z135" s="6">
        <v>19</v>
      </c>
      <c r="AB135" s="6">
        <v>2020</v>
      </c>
      <c r="AD135" s="6">
        <v>3070</v>
      </c>
      <c r="AF135" s="6">
        <v>8750</v>
      </c>
      <c r="AG135" s="6" t="s">
        <v>1784</v>
      </c>
      <c r="AH135" s="6">
        <v>18</v>
      </c>
      <c r="AJ135" s="6">
        <v>430</v>
      </c>
      <c r="AK135" s="6" t="s">
        <v>1784</v>
      </c>
      <c r="AL135" s="6">
        <v>5</v>
      </c>
      <c r="AM135" s="6" t="s">
        <v>1784</v>
      </c>
      <c r="AN135" s="6">
        <v>2.5</v>
      </c>
      <c r="AP135" s="6">
        <v>7.37</v>
      </c>
      <c r="AR135" s="6">
        <v>169</v>
      </c>
      <c r="AT135" s="6">
        <v>110</v>
      </c>
      <c r="CD135" s="6">
        <v>50</v>
      </c>
      <c r="DB135" s="6" t="s">
        <v>520</v>
      </c>
      <c r="DC135" s="6" t="s">
        <v>476</v>
      </c>
      <c r="DD135" s="78">
        <f t="shared" si="26"/>
        <v>1.0833333333284827</v>
      </c>
      <c r="DE135" s="111">
        <f t="shared" si="27"/>
        <v>1.0833333333284827</v>
      </c>
      <c r="DF135" s="78">
        <f t="shared" si="25"/>
        <v>18.814102564186808</v>
      </c>
      <c r="DG135" s="78">
        <f t="shared" si="18"/>
        <v>4.8467189526275627</v>
      </c>
      <c r="DH135" s="114">
        <f t="shared" si="15"/>
        <v>0.20194662302614844</v>
      </c>
      <c r="DI135" s="84">
        <f t="shared" si="19"/>
        <v>38403.184585511917</v>
      </c>
      <c r="DJ135" s="122">
        <f t="shared" si="20"/>
        <v>38404.208891067472</v>
      </c>
      <c r="DK135" s="116">
        <f t="shared" si="21"/>
        <v>-0.36749782141851028</v>
      </c>
      <c r="DL135" s="116">
        <f t="shared" si="22"/>
        <v>0.36749782141851028</v>
      </c>
      <c r="DM135" s="117">
        <v>-0.37848938965180423</v>
      </c>
      <c r="DN135" s="116">
        <f t="shared" si="23"/>
        <v>-0.42652559919224586</v>
      </c>
      <c r="DO135" s="116">
        <f t="shared" si="24"/>
        <v>0.42652559919224586</v>
      </c>
      <c r="DP135" s="78">
        <v>14.2288</v>
      </c>
      <c r="DQ135" s="118">
        <v>21.588699999999999</v>
      </c>
      <c r="DR135" s="118">
        <v>1761</v>
      </c>
      <c r="DS135" s="118">
        <f t="shared" si="16"/>
        <v>1229.36832</v>
      </c>
      <c r="DT135" s="119">
        <f t="shared" si="17"/>
        <v>-531.63167999999996</v>
      </c>
    </row>
    <row r="136" spans="1:124" x14ac:dyDescent="0.2">
      <c r="A136" s="6" t="s">
        <v>1247</v>
      </c>
      <c r="B136" s="66">
        <v>38429.166666666664</v>
      </c>
      <c r="C136" s="66">
        <v>38430.170138888891</v>
      </c>
      <c r="D136" s="6" t="s">
        <v>1473</v>
      </c>
      <c r="E136" s="6" t="s">
        <v>1474</v>
      </c>
      <c r="F136" s="112" t="s">
        <v>2567</v>
      </c>
      <c r="G136" s="113">
        <v>38428.680555555555</v>
      </c>
      <c r="H136" s="113">
        <v>38429.447916666664</v>
      </c>
      <c r="J136" s="6">
        <v>50</v>
      </c>
      <c r="P136" s="6">
        <v>1012</v>
      </c>
      <c r="R136" s="6">
        <v>262</v>
      </c>
      <c r="T136" s="6">
        <v>5150</v>
      </c>
      <c r="V136" s="6">
        <v>5.0999999999999997E-2</v>
      </c>
      <c r="X136" s="6">
        <v>2.23</v>
      </c>
      <c r="Z136" s="6">
        <v>19</v>
      </c>
      <c r="AB136" s="6">
        <v>1590</v>
      </c>
      <c r="AD136" s="6">
        <v>2700</v>
      </c>
      <c r="AF136" s="6">
        <v>8060</v>
      </c>
      <c r="AG136" s="6" t="s">
        <v>1784</v>
      </c>
      <c r="AH136" s="6">
        <v>18</v>
      </c>
      <c r="AJ136" s="6">
        <v>210</v>
      </c>
      <c r="AK136" s="6" t="s">
        <v>1784</v>
      </c>
      <c r="AL136" s="6">
        <v>5</v>
      </c>
      <c r="AM136" s="6" t="s">
        <v>1784</v>
      </c>
      <c r="AN136" s="6">
        <v>2.5</v>
      </c>
      <c r="AP136" s="6">
        <v>7.42</v>
      </c>
      <c r="AR136" s="6">
        <v>191</v>
      </c>
      <c r="AS136" s="6" t="s">
        <v>1784</v>
      </c>
      <c r="AT136" s="6">
        <v>40</v>
      </c>
      <c r="CC136" s="6" t="s">
        <v>1784</v>
      </c>
      <c r="CD136" s="6">
        <v>40</v>
      </c>
      <c r="DB136" s="6" t="s">
        <v>520</v>
      </c>
      <c r="DC136" s="6" t="s">
        <v>477</v>
      </c>
      <c r="DD136" s="78">
        <f t="shared" si="26"/>
        <v>1.0034722222262644</v>
      </c>
      <c r="DE136" s="111">
        <f t="shared" si="27"/>
        <v>1.0034722222262644</v>
      </c>
      <c r="DF136" s="78">
        <f t="shared" si="25"/>
        <v>11.672433679307076</v>
      </c>
      <c r="DG136" s="78">
        <f t="shared" si="18"/>
        <v>6.5160969015872681</v>
      </c>
      <c r="DH136" s="114">
        <f t="shared" si="15"/>
        <v>0.27150403756613617</v>
      </c>
      <c r="DI136" s="84">
        <f t="shared" si="19"/>
        <v>38428.952059593124</v>
      </c>
      <c r="DJ136" s="122">
        <f t="shared" si="20"/>
        <v>38429.719420704234</v>
      </c>
      <c r="DK136" s="116">
        <f t="shared" si="21"/>
        <v>-0.21460707353980979</v>
      </c>
      <c r="DL136" s="116">
        <f t="shared" si="22"/>
        <v>0.21460707353980979</v>
      </c>
      <c r="DM136" s="117">
        <v>-0.21749767851724755</v>
      </c>
      <c r="DN136" s="116">
        <f t="shared" si="23"/>
        <v>-0.45071818465657998</v>
      </c>
      <c r="DO136" s="116">
        <f t="shared" si="24"/>
        <v>0.45071818465657998</v>
      </c>
      <c r="DP136" s="78">
        <v>6.3822999999999999</v>
      </c>
      <c r="DQ136" s="118">
        <v>9.3841000000000001</v>
      </c>
      <c r="DR136" s="118">
        <v>1012</v>
      </c>
      <c r="DS136" s="118">
        <f t="shared" si="16"/>
        <v>551.43071999999995</v>
      </c>
      <c r="DT136" s="119">
        <f t="shared" si="17"/>
        <v>-460.56928000000005</v>
      </c>
    </row>
    <row r="137" spans="1:124" x14ac:dyDescent="0.2">
      <c r="A137" s="6" t="s">
        <v>1247</v>
      </c>
      <c r="B137" s="66">
        <v>38430.180555555555</v>
      </c>
      <c r="C137" s="66">
        <v>38431.541666666664</v>
      </c>
      <c r="D137" s="6" t="s">
        <v>1475</v>
      </c>
      <c r="E137" s="6" t="s">
        <v>1476</v>
      </c>
      <c r="F137" s="112" t="s">
        <v>2571</v>
      </c>
      <c r="G137" s="113">
        <v>38429.496527777781</v>
      </c>
      <c r="H137" s="113">
        <v>38430.84375</v>
      </c>
      <c r="J137" s="6">
        <v>50</v>
      </c>
      <c r="P137" s="6">
        <v>3168</v>
      </c>
      <c r="R137" s="6">
        <v>88.4</v>
      </c>
      <c r="T137" s="6">
        <v>182</v>
      </c>
      <c r="V137" s="6">
        <v>0.29599999999999999</v>
      </c>
      <c r="X137" s="6">
        <v>2.1800000000000002</v>
      </c>
      <c r="Z137" s="6">
        <v>23</v>
      </c>
      <c r="AB137" s="6">
        <v>388</v>
      </c>
      <c r="AD137" s="6">
        <v>656</v>
      </c>
      <c r="AF137" s="6">
        <v>2330</v>
      </c>
      <c r="AG137" s="6" t="s">
        <v>1784</v>
      </c>
      <c r="AH137" s="6">
        <v>18</v>
      </c>
      <c r="AJ137" s="6">
        <v>55</v>
      </c>
      <c r="AL137" s="6">
        <v>19</v>
      </c>
      <c r="AM137" s="6" t="s">
        <v>1784</v>
      </c>
      <c r="AN137" s="6">
        <v>2.5</v>
      </c>
      <c r="AP137" s="6">
        <v>7.51</v>
      </c>
      <c r="AR137" s="6">
        <v>148</v>
      </c>
      <c r="AS137" s="6" t="s">
        <v>1784</v>
      </c>
      <c r="AT137" s="6">
        <v>40</v>
      </c>
      <c r="CC137" s="6" t="s">
        <v>1784</v>
      </c>
      <c r="CD137" s="6">
        <v>40</v>
      </c>
      <c r="DB137" s="6" t="s">
        <v>520</v>
      </c>
      <c r="DC137" s="6" t="s">
        <v>478</v>
      </c>
      <c r="DD137" s="78">
        <f t="shared" si="26"/>
        <v>1.3611111111094942</v>
      </c>
      <c r="DE137" s="111">
        <f t="shared" si="27"/>
        <v>1.3611111111094942</v>
      </c>
      <c r="DF137" s="78">
        <f t="shared" si="25"/>
        <v>26.938775510236081</v>
      </c>
      <c r="DG137" s="78">
        <f t="shared" si="18"/>
        <v>3.8796571102482247</v>
      </c>
      <c r="DH137" s="114">
        <f t="shared" si="15"/>
        <v>0.16165237959367604</v>
      </c>
      <c r="DI137" s="84">
        <f t="shared" si="19"/>
        <v>38429.658180157378</v>
      </c>
      <c r="DJ137" s="122">
        <f t="shared" si="20"/>
        <v>38431.005402379596</v>
      </c>
      <c r="DK137" s="116">
        <f t="shared" si="21"/>
        <v>-0.5223753981772461</v>
      </c>
      <c r="DL137" s="116">
        <f t="shared" si="22"/>
        <v>0.5223753981772461</v>
      </c>
      <c r="DM137" s="117">
        <v>-0.55103279550530715</v>
      </c>
      <c r="DN137" s="116">
        <f t="shared" si="23"/>
        <v>-0.53626428706775187</v>
      </c>
      <c r="DO137" s="116">
        <f t="shared" si="24"/>
        <v>0.53626428706775187</v>
      </c>
      <c r="DP137" s="78">
        <v>44.843699999999998</v>
      </c>
      <c r="DQ137" s="118">
        <v>102.4555</v>
      </c>
      <c r="DR137" s="118">
        <v>3168</v>
      </c>
      <c r="DS137" s="118">
        <f t="shared" si="16"/>
        <v>3874.4956799999995</v>
      </c>
      <c r="DT137" s="119">
        <f t="shared" si="17"/>
        <v>706.49567999999954</v>
      </c>
    </row>
    <row r="138" spans="1:124" x14ac:dyDescent="0.2">
      <c r="A138" s="6" t="s">
        <v>1247</v>
      </c>
      <c r="B138" s="66">
        <v>38738.006944444445</v>
      </c>
      <c r="C138" s="66">
        <v>38738.729166666664</v>
      </c>
      <c r="D138" s="6" t="s">
        <v>1479</v>
      </c>
      <c r="E138" s="6" t="s">
        <v>1480</v>
      </c>
      <c r="F138" s="112" t="s">
        <v>2635</v>
      </c>
      <c r="G138" s="113">
        <v>38737.684027777781</v>
      </c>
      <c r="H138" s="113">
        <v>38738.236111111109</v>
      </c>
      <c r="J138" s="6">
        <v>50</v>
      </c>
      <c r="P138" s="6">
        <v>417.04</v>
      </c>
      <c r="R138" s="6">
        <v>32.299999999999997</v>
      </c>
      <c r="U138" s="6" t="s">
        <v>1784</v>
      </c>
      <c r="V138" s="6">
        <v>1.4999999999999999E-2</v>
      </c>
      <c r="X138" s="6">
        <v>0.87</v>
      </c>
      <c r="Z138" s="6">
        <v>11</v>
      </c>
      <c r="AB138" s="6">
        <v>2230</v>
      </c>
      <c r="AD138" s="6">
        <v>3500</v>
      </c>
      <c r="AF138" s="6">
        <v>10700</v>
      </c>
      <c r="AG138" s="6" t="s">
        <v>1784</v>
      </c>
      <c r="AH138" s="6">
        <v>18</v>
      </c>
      <c r="AI138" s="6" t="s">
        <v>1784</v>
      </c>
      <c r="AJ138" s="6">
        <v>18</v>
      </c>
      <c r="AK138" s="6" t="s">
        <v>1784</v>
      </c>
      <c r="AL138" s="6">
        <v>25</v>
      </c>
      <c r="AM138" s="6" t="s">
        <v>1784</v>
      </c>
      <c r="AN138" s="6">
        <v>12.5</v>
      </c>
      <c r="AP138" s="6">
        <v>7.77</v>
      </c>
      <c r="AR138" s="6">
        <v>218</v>
      </c>
      <c r="AS138" s="6" t="s">
        <v>1784</v>
      </c>
      <c r="AT138" s="6">
        <v>40</v>
      </c>
      <c r="CC138" s="6" t="s">
        <v>1784</v>
      </c>
      <c r="CD138" s="6">
        <v>40</v>
      </c>
      <c r="DB138" s="6" t="s">
        <v>520</v>
      </c>
      <c r="DC138" s="6" t="s">
        <v>479</v>
      </c>
      <c r="DD138" s="78">
        <f t="shared" si="26"/>
        <v>0.72222222221898846</v>
      </c>
      <c r="DE138" s="111">
        <f t="shared" si="27"/>
        <v>0.72222222221898846</v>
      </c>
      <c r="DF138" s="78">
        <f t="shared" si="25"/>
        <v>6.6833333333632581</v>
      </c>
      <c r="DG138" s="78">
        <f t="shared" si="18"/>
        <v>9.2072911322794351</v>
      </c>
      <c r="DH138" s="114">
        <f t="shared" si="15"/>
        <v>0.38363713051164311</v>
      </c>
      <c r="DI138" s="66">
        <f t="shared" si="19"/>
        <v>38738.067664908296</v>
      </c>
      <c r="DJ138" s="115">
        <f t="shared" si="20"/>
        <v>38738.619748241625</v>
      </c>
      <c r="DK138" s="116">
        <f t="shared" si="21"/>
        <v>6.0720463850884698E-2</v>
      </c>
      <c r="DL138" s="116">
        <f t="shared" si="22"/>
        <v>-6.0720463850884698E-2</v>
      </c>
      <c r="DM138" s="117">
        <v>0.1408392376251868</v>
      </c>
      <c r="DN138" s="116">
        <f t="shared" si="23"/>
        <v>-0.10941842503962107</v>
      </c>
      <c r="DO138" s="116">
        <f t="shared" si="24"/>
        <v>0.10941842503962107</v>
      </c>
      <c r="DP138" s="78">
        <v>3.1267</v>
      </c>
      <c r="DQ138" s="118">
        <v>10.4208</v>
      </c>
      <c r="DR138" s="118">
        <v>417.04</v>
      </c>
      <c r="DS138" s="118">
        <f t="shared" si="16"/>
        <v>270.14688000000001</v>
      </c>
      <c r="DT138" s="119">
        <f t="shared" si="17"/>
        <v>-146.89312000000001</v>
      </c>
    </row>
    <row r="139" spans="1:124" x14ac:dyDescent="0.2">
      <c r="A139" s="6" t="s">
        <v>1247</v>
      </c>
      <c r="B139" s="66">
        <v>38759.927083333336</v>
      </c>
      <c r="C139" s="66">
        <v>38760.201388888891</v>
      </c>
      <c r="D139" s="6" t="s">
        <v>1481</v>
      </c>
      <c r="E139" s="6" t="s">
        <v>1482</v>
      </c>
      <c r="F139" s="112" t="s">
        <v>2665</v>
      </c>
      <c r="G139" s="113">
        <v>38759.711805555555</v>
      </c>
      <c r="H139" s="113">
        <v>38759.958333333336</v>
      </c>
      <c r="J139" s="6">
        <v>50</v>
      </c>
      <c r="P139" s="6">
        <v>88.19</v>
      </c>
      <c r="R139" s="6">
        <v>47.4</v>
      </c>
      <c r="T139" s="6">
        <v>111</v>
      </c>
      <c r="V139" s="6">
        <v>1.7000000000000001E-2</v>
      </c>
      <c r="X139" s="6">
        <v>0.82</v>
      </c>
      <c r="Z139" s="6">
        <v>16</v>
      </c>
      <c r="AB139" s="6">
        <v>1760</v>
      </c>
      <c r="AD139" s="6">
        <v>3020</v>
      </c>
      <c r="AF139" s="6">
        <v>9170</v>
      </c>
      <c r="AG139" s="6" t="s">
        <v>1784</v>
      </c>
      <c r="AH139" s="6">
        <v>18</v>
      </c>
      <c r="AJ139" s="6">
        <v>29</v>
      </c>
      <c r="AK139" s="6" t="s">
        <v>1784</v>
      </c>
      <c r="AL139" s="6">
        <v>5</v>
      </c>
      <c r="AM139" s="6" t="s">
        <v>1784</v>
      </c>
      <c r="AN139" s="6">
        <v>2.5</v>
      </c>
      <c r="AP139" s="6">
        <v>8.02</v>
      </c>
      <c r="AR139" s="6">
        <v>248</v>
      </c>
      <c r="DB139" s="6" t="s">
        <v>520</v>
      </c>
      <c r="DC139" s="6" t="s">
        <v>480</v>
      </c>
      <c r="DD139" s="78">
        <f t="shared" si="26"/>
        <v>0.27430555555474712</v>
      </c>
      <c r="DE139" s="111">
        <f t="shared" si="27"/>
        <v>0.27430555555474712</v>
      </c>
      <c r="DF139" s="78">
        <f t="shared" si="25"/>
        <v>3.721097046424469</v>
      </c>
      <c r="DG139" s="78">
        <f t="shared" si="18"/>
        <v>13.237671314674234</v>
      </c>
      <c r="DH139" s="114">
        <f t="shared" si="15"/>
        <v>0.55156963811142645</v>
      </c>
      <c r="DI139" s="66">
        <f t="shared" si="19"/>
        <v>38760.263375193666</v>
      </c>
      <c r="DJ139" s="115">
        <f t="shared" si="20"/>
        <v>38760.509902971447</v>
      </c>
      <c r="DK139" s="116">
        <f t="shared" si="21"/>
        <v>0.33629186033067526</v>
      </c>
      <c r="DL139" s="116">
        <f t="shared" si="22"/>
        <v>-0.33629186033067526</v>
      </c>
      <c r="DM139" s="117">
        <v>0.99237089209782425</v>
      </c>
      <c r="DN139" s="116">
        <f t="shared" si="23"/>
        <v>0.30851408255693968</v>
      </c>
      <c r="DO139" s="116">
        <f t="shared" si="24"/>
        <v>-0.30851408255693968</v>
      </c>
      <c r="DP139" s="78">
        <v>0.65380000000000005</v>
      </c>
      <c r="DQ139" s="118">
        <v>3.2311999999999999</v>
      </c>
      <c r="DR139" s="118">
        <v>88.19</v>
      </c>
      <c r="DS139" s="118">
        <f t="shared" si="16"/>
        <v>56.488320000000009</v>
      </c>
      <c r="DT139" s="119">
        <f t="shared" si="17"/>
        <v>-31.701679999999989</v>
      </c>
    </row>
    <row r="140" spans="1:124" x14ac:dyDescent="0.2">
      <c r="A140" s="6" t="s">
        <v>1247</v>
      </c>
      <c r="B140" s="66">
        <v>38764.256944444445</v>
      </c>
      <c r="C140" s="66">
        <v>38765.263888888891</v>
      </c>
      <c r="D140" s="6" t="s">
        <v>1483</v>
      </c>
      <c r="E140" s="6" t="s">
        <v>1484</v>
      </c>
      <c r="F140" s="112"/>
      <c r="G140" s="113">
        <v>38763.930555555555</v>
      </c>
      <c r="H140" s="113">
        <v>38764.90625</v>
      </c>
      <c r="J140" s="6">
        <v>50</v>
      </c>
      <c r="P140" s="6">
        <v>1347.37</v>
      </c>
      <c r="R140" s="6">
        <v>236</v>
      </c>
      <c r="T140" s="6">
        <v>481</v>
      </c>
      <c r="V140" s="6">
        <v>0.30599999999999999</v>
      </c>
      <c r="X140" s="6">
        <v>2.42</v>
      </c>
      <c r="Z140" s="6">
        <v>29</v>
      </c>
      <c r="AB140" s="6">
        <v>2600</v>
      </c>
      <c r="AD140" s="6">
        <v>4270</v>
      </c>
      <c r="AF140" s="6">
        <v>12200</v>
      </c>
      <c r="AG140" s="6" t="s">
        <v>1784</v>
      </c>
      <c r="AH140" s="6">
        <v>18</v>
      </c>
      <c r="AJ140" s="6">
        <v>170</v>
      </c>
      <c r="AK140" s="6" t="s">
        <v>1784</v>
      </c>
      <c r="AL140" s="6">
        <v>5</v>
      </c>
      <c r="AM140" s="6" t="s">
        <v>1784</v>
      </c>
      <c r="AN140" s="6">
        <v>2.5</v>
      </c>
      <c r="AP140" s="6">
        <v>7.18</v>
      </c>
      <c r="AR140" s="6">
        <v>154</v>
      </c>
      <c r="AS140" s="6" t="s">
        <v>1784</v>
      </c>
      <c r="AT140" s="6">
        <v>40</v>
      </c>
      <c r="CC140" s="6" t="s">
        <v>1784</v>
      </c>
      <c r="CD140" s="6">
        <v>40</v>
      </c>
      <c r="DB140" s="6" t="s">
        <v>520</v>
      </c>
      <c r="DC140" s="6" t="s">
        <v>521</v>
      </c>
      <c r="DD140" s="78">
        <f t="shared" si="26"/>
        <v>1.0069444444452529</v>
      </c>
      <c r="DE140" s="111">
        <f t="shared" si="27"/>
        <v>1.0069444444452529</v>
      </c>
      <c r="DF140" s="78">
        <f t="shared" si="25"/>
        <v>15.487011494240438</v>
      </c>
      <c r="DG140" s="78">
        <f t="shared" si="18"/>
        <v>5.4682415009224119</v>
      </c>
      <c r="DH140" s="114">
        <f t="shared" si="15"/>
        <v>0.22784339587176716</v>
      </c>
      <c r="DI140" s="66">
        <f t="shared" si="19"/>
        <v>38764.158398951426</v>
      </c>
      <c r="DJ140" s="115">
        <f t="shared" si="20"/>
        <v>38765.134093395871</v>
      </c>
      <c r="DK140" s="116">
        <f t="shared" si="21"/>
        <v>-9.8545493019628339E-2</v>
      </c>
      <c r="DL140" s="116">
        <f t="shared" si="22"/>
        <v>9.8545493019628339E-2</v>
      </c>
      <c r="DM140" s="117">
        <v>1.99237089209782</v>
      </c>
      <c r="DN140" s="116">
        <f t="shared" si="23"/>
        <v>-0.12979549301962834</v>
      </c>
      <c r="DO140" s="116">
        <f t="shared" si="24"/>
        <v>0.12979549301962834</v>
      </c>
      <c r="DP140" s="78">
        <v>15.1989</v>
      </c>
      <c r="DQ140" s="118">
        <v>52.716900000000003</v>
      </c>
      <c r="DR140" s="118">
        <v>1347.37</v>
      </c>
      <c r="DS140" s="118">
        <f t="shared" si="16"/>
        <v>1313.18496</v>
      </c>
      <c r="DT140" s="119">
        <f t="shared" si="17"/>
        <v>-34.185039999999844</v>
      </c>
    </row>
    <row r="141" spans="1:124" x14ac:dyDescent="0.2">
      <c r="A141" s="6" t="s">
        <v>1247</v>
      </c>
      <c r="B141" s="66">
        <v>38781.958333333336</v>
      </c>
      <c r="C141" s="66">
        <v>38782.986111111109</v>
      </c>
      <c r="D141" s="6" t="s">
        <v>1485</v>
      </c>
      <c r="E141" s="6" t="s">
        <v>1486</v>
      </c>
      <c r="F141" s="112" t="s">
        <v>2696</v>
      </c>
      <c r="G141" s="113">
        <v>38781.663194444445</v>
      </c>
      <c r="H141" s="113">
        <v>38782.545138888891</v>
      </c>
      <c r="J141" s="6">
        <v>50</v>
      </c>
      <c r="P141" s="6">
        <v>1251.95</v>
      </c>
      <c r="R141" s="6">
        <v>644</v>
      </c>
      <c r="T141" s="6">
        <v>1150</v>
      </c>
      <c r="V141" s="6">
        <v>3.6999999999999998E-2</v>
      </c>
      <c r="X141" s="6">
        <v>2.31</v>
      </c>
      <c r="Z141" s="6">
        <v>39</v>
      </c>
      <c r="AB141" s="6">
        <v>2790</v>
      </c>
      <c r="AD141" s="6">
        <v>4660</v>
      </c>
      <c r="AF141" s="6">
        <v>13500</v>
      </c>
      <c r="AG141" s="6" t="s">
        <v>1784</v>
      </c>
      <c r="AH141" s="6">
        <v>18</v>
      </c>
      <c r="AJ141" s="6">
        <v>180</v>
      </c>
      <c r="AL141" s="6">
        <v>10</v>
      </c>
      <c r="AM141" s="6" t="s">
        <v>1784</v>
      </c>
      <c r="AN141" s="6">
        <v>2.5</v>
      </c>
      <c r="AP141" s="6">
        <v>7.12</v>
      </c>
      <c r="AR141" s="6">
        <v>158</v>
      </c>
      <c r="AS141" s="6" t="s">
        <v>1784</v>
      </c>
      <c r="AT141" s="6">
        <v>40</v>
      </c>
      <c r="CD141" s="6">
        <v>50</v>
      </c>
      <c r="DB141" s="6" t="s">
        <v>520</v>
      </c>
      <c r="DC141" s="6" t="s">
        <v>481</v>
      </c>
      <c r="DD141" s="78">
        <f t="shared" si="26"/>
        <v>1.0277777777737356</v>
      </c>
      <c r="DE141" s="111">
        <f t="shared" si="27"/>
        <v>1.0277777777737356</v>
      </c>
      <c r="DF141" s="78">
        <f t="shared" si="25"/>
        <v>14.098536036091486</v>
      </c>
      <c r="DG141" s="78">
        <f t="shared" si="18"/>
        <v>5.7961513836506571</v>
      </c>
      <c r="DH141" s="114">
        <f t="shared" si="15"/>
        <v>0.2415063076521107</v>
      </c>
      <c r="DI141" s="66">
        <f t="shared" si="19"/>
        <v>38781.9047007521</v>
      </c>
      <c r="DJ141" s="115">
        <f t="shared" si="20"/>
        <v>38782.786645196546</v>
      </c>
      <c r="DK141" s="116">
        <f t="shared" si="21"/>
        <v>-5.3632581235433463E-2</v>
      </c>
      <c r="DL141" s="116">
        <f t="shared" si="22"/>
        <v>5.3632581235433463E-2</v>
      </c>
      <c r="DM141" s="117">
        <v>2.9923708920978198</v>
      </c>
      <c r="DN141" s="116">
        <f t="shared" si="23"/>
        <v>-0.19946591456391616</v>
      </c>
      <c r="DO141" s="116">
        <f t="shared" si="24"/>
        <v>0.19946591456391616</v>
      </c>
      <c r="DP141" s="78">
        <v>11.851900000000001</v>
      </c>
      <c r="DQ141" s="118">
        <v>28.6281</v>
      </c>
      <c r="DR141" s="118">
        <v>1251.95</v>
      </c>
      <c r="DS141" s="118">
        <f t="shared" si="16"/>
        <v>1024.0041600000002</v>
      </c>
      <c r="DT141" s="119">
        <f t="shared" si="17"/>
        <v>-227.94583999999986</v>
      </c>
    </row>
    <row r="142" spans="1:124" x14ac:dyDescent="0.2">
      <c r="A142" s="6" t="s">
        <v>1247</v>
      </c>
      <c r="B142" s="66">
        <v>38783.576388888891</v>
      </c>
      <c r="C142" s="66">
        <v>38785.40625</v>
      </c>
      <c r="D142" s="6" t="s">
        <v>1487</v>
      </c>
      <c r="E142" s="6" t="s">
        <v>1488</v>
      </c>
      <c r="F142" s="112" t="s">
        <v>2702</v>
      </c>
      <c r="G142" s="113">
        <v>38783.559027777781</v>
      </c>
      <c r="H142" s="113">
        <v>38785.392361111109</v>
      </c>
      <c r="J142" s="6">
        <v>50</v>
      </c>
      <c r="P142" s="6">
        <v>12372.82</v>
      </c>
      <c r="R142" s="6">
        <v>45.4</v>
      </c>
      <c r="T142" s="6">
        <v>139</v>
      </c>
      <c r="V142" s="6">
        <v>5.7000000000000002E-2</v>
      </c>
      <c r="X142" s="6">
        <v>2.44</v>
      </c>
      <c r="Z142" s="6">
        <v>18</v>
      </c>
      <c r="AB142" s="6">
        <v>203</v>
      </c>
      <c r="AD142" s="6">
        <v>327</v>
      </c>
      <c r="AF142" s="6">
        <v>1290</v>
      </c>
      <c r="AG142" s="6" t="s">
        <v>1784</v>
      </c>
      <c r="AH142" s="6">
        <v>18</v>
      </c>
      <c r="AJ142" s="6">
        <v>21</v>
      </c>
      <c r="AL142" s="6">
        <v>13</v>
      </c>
      <c r="AM142" s="6" t="s">
        <v>1784</v>
      </c>
      <c r="AN142" s="6">
        <v>2.5</v>
      </c>
      <c r="AP142" s="6">
        <v>7.38</v>
      </c>
      <c r="AR142" s="6">
        <v>100</v>
      </c>
      <c r="AS142" s="6" t="s">
        <v>1784</v>
      </c>
      <c r="AT142" s="6">
        <v>40</v>
      </c>
      <c r="AV142" s="6">
        <v>2.6640000000000001</v>
      </c>
      <c r="AX142" s="6">
        <v>43.106000000000002</v>
      </c>
      <c r="AZ142" s="6">
        <v>0.40899999999999997</v>
      </c>
      <c r="BB142" s="6">
        <v>42.697000000000003</v>
      </c>
      <c r="CC142" s="6" t="s">
        <v>1784</v>
      </c>
      <c r="CD142" s="6">
        <v>40</v>
      </c>
      <c r="DB142" s="6" t="s">
        <v>520</v>
      </c>
      <c r="DC142" s="6" t="s">
        <v>482</v>
      </c>
      <c r="DD142" s="78">
        <f t="shared" si="26"/>
        <v>1.8298611111094942</v>
      </c>
      <c r="DE142" s="111">
        <f t="shared" si="27"/>
        <v>1.8298611111094942</v>
      </c>
      <c r="DF142" s="78">
        <f t="shared" si="25"/>
        <v>78.25945604054985</v>
      </c>
      <c r="DG142" s="78">
        <f t="shared" si="18"/>
        <v>2.0027870749047887</v>
      </c>
      <c r="DH142" s="114">
        <f t="shared" si="15"/>
        <v>8.34494614543662E-2</v>
      </c>
      <c r="DI142" s="66">
        <f t="shared" si="19"/>
        <v>38783.642477239235</v>
      </c>
      <c r="DJ142" s="115">
        <f t="shared" si="20"/>
        <v>38785.475810572563</v>
      </c>
      <c r="DK142" s="116">
        <f t="shared" si="21"/>
        <v>6.6088350344216451E-2</v>
      </c>
      <c r="DL142" s="116">
        <f t="shared" si="22"/>
        <v>-6.6088350344216451E-2</v>
      </c>
      <c r="DM142" s="117">
        <v>4.0097907811286859E-2</v>
      </c>
      <c r="DN142" s="116">
        <f t="shared" si="23"/>
        <v>6.9560572563204914E-2</v>
      </c>
      <c r="DO142" s="116">
        <f t="shared" si="24"/>
        <v>-6.9560572563204914E-2</v>
      </c>
      <c r="DP142" s="78">
        <v>145.28489999999999</v>
      </c>
      <c r="DQ142" s="118">
        <v>653.00310000000002</v>
      </c>
      <c r="DR142" s="118">
        <v>12372.82</v>
      </c>
      <c r="DS142" s="118">
        <f t="shared" si="16"/>
        <v>12552.61536</v>
      </c>
      <c r="DT142" s="119">
        <f t="shared" si="17"/>
        <v>179.79536000000007</v>
      </c>
    </row>
    <row r="143" spans="1:124" x14ac:dyDescent="0.2">
      <c r="A143" s="6" t="s">
        <v>1247</v>
      </c>
      <c r="B143" s="66">
        <v>39052.330555555556</v>
      </c>
      <c r="C143" s="66">
        <v>39053.101388888892</v>
      </c>
      <c r="D143" s="6" t="s">
        <v>1489</v>
      </c>
      <c r="E143" s="6" t="s">
        <v>1490</v>
      </c>
      <c r="F143" s="112" t="s">
        <v>2736</v>
      </c>
      <c r="G143" s="113">
        <v>39052.145833333336</v>
      </c>
      <c r="H143" s="113">
        <v>39052.902777777781</v>
      </c>
      <c r="J143" s="6">
        <v>50</v>
      </c>
      <c r="P143" s="6">
        <v>815</v>
      </c>
      <c r="R143" s="6">
        <v>26.9</v>
      </c>
      <c r="T143" s="6">
        <v>69</v>
      </c>
      <c r="V143" s="6">
        <v>4.4999999999999998E-2</v>
      </c>
      <c r="X143" s="6">
        <v>0.44</v>
      </c>
      <c r="Z143" s="6">
        <v>7</v>
      </c>
      <c r="AB143" s="6">
        <v>419</v>
      </c>
      <c r="AD143" s="6">
        <v>678</v>
      </c>
      <c r="AF143" s="6">
        <v>2670</v>
      </c>
      <c r="AG143" s="6" t="s">
        <v>1784</v>
      </c>
      <c r="AH143" s="6">
        <v>18</v>
      </c>
      <c r="AJ143" s="6">
        <v>34</v>
      </c>
      <c r="AK143" s="6" t="s">
        <v>1784</v>
      </c>
      <c r="AL143" s="6">
        <v>5</v>
      </c>
      <c r="AM143" s="6" t="s">
        <v>1784</v>
      </c>
      <c r="AN143" s="6">
        <v>2.5</v>
      </c>
      <c r="AP143" s="6">
        <v>8.16</v>
      </c>
      <c r="AR143" s="6">
        <v>249</v>
      </c>
      <c r="AT143" s="6">
        <v>3.2</v>
      </c>
      <c r="CD143" s="6">
        <v>2.2999999999999998</v>
      </c>
      <c r="CF143" s="6">
        <v>0.28999999999999998</v>
      </c>
      <c r="DB143" s="6" t="s">
        <v>520</v>
      </c>
      <c r="DC143" s="6" t="s">
        <v>483</v>
      </c>
      <c r="DD143" s="78">
        <f t="shared" si="26"/>
        <v>0.77083333333575865</v>
      </c>
      <c r="DE143" s="111">
        <f t="shared" si="27"/>
        <v>0.77083333333575865</v>
      </c>
      <c r="DF143" s="78">
        <f t="shared" si="25"/>
        <v>12.237237237198734</v>
      </c>
      <c r="DG143" s="78">
        <f t="shared" si="18"/>
        <v>6.3279627808424586</v>
      </c>
      <c r="DH143" s="114">
        <f t="shared" si="15"/>
        <v>0.26366511586843577</v>
      </c>
      <c r="DI143" s="66">
        <f t="shared" si="19"/>
        <v>39052.409498449204</v>
      </c>
      <c r="DJ143" s="115">
        <f t="shared" si="20"/>
        <v>39053.166442893649</v>
      </c>
      <c r="DK143" s="116">
        <f t="shared" si="21"/>
        <v>7.8942893647763412E-2</v>
      </c>
      <c r="DL143" s="116">
        <f t="shared" si="22"/>
        <v>-7.8942893647763412E-2</v>
      </c>
      <c r="DM143" s="117">
        <v>0.12221236876939656</v>
      </c>
      <c r="DN143" s="116">
        <f t="shared" si="23"/>
        <v>6.5054004757257644E-2</v>
      </c>
      <c r="DO143" s="116">
        <f t="shared" si="24"/>
        <v>-6.5054004757257644E-2</v>
      </c>
      <c r="DP143" s="78">
        <v>10.293200000000001</v>
      </c>
      <c r="DQ143" s="118">
        <v>15.2546</v>
      </c>
      <c r="DR143" s="118">
        <v>815</v>
      </c>
      <c r="DS143" s="118">
        <f t="shared" si="16"/>
        <v>889.33248000000003</v>
      </c>
      <c r="DT143" s="119">
        <f t="shared" si="17"/>
        <v>74.332480000000032</v>
      </c>
    </row>
    <row r="144" spans="1:124" x14ac:dyDescent="0.2">
      <c r="A144" s="6" t="s">
        <v>1247</v>
      </c>
      <c r="B144" s="66">
        <v>39097.215277777781</v>
      </c>
      <c r="C144" s="66">
        <v>39097.920138888891</v>
      </c>
      <c r="D144" s="6" t="s">
        <v>1491</v>
      </c>
      <c r="E144" s="6" t="s">
        <v>1492</v>
      </c>
      <c r="F144" s="112" t="s">
        <v>2746</v>
      </c>
      <c r="G144" s="113">
        <v>39096.881944444445</v>
      </c>
      <c r="H144" s="113">
        <v>39097.517361111109</v>
      </c>
      <c r="J144" s="6">
        <v>50</v>
      </c>
      <c r="P144" s="6">
        <v>353</v>
      </c>
      <c r="Q144" s="6" t="s">
        <v>1784</v>
      </c>
      <c r="R144" s="6">
        <v>600</v>
      </c>
      <c r="T144" s="6">
        <v>260</v>
      </c>
      <c r="V144" s="6">
        <v>9.4E-2</v>
      </c>
      <c r="X144" s="6">
        <v>0.9</v>
      </c>
      <c r="Z144" s="6">
        <v>18.2</v>
      </c>
      <c r="AB144" s="6">
        <v>1700</v>
      </c>
      <c r="AD144" s="6">
        <v>2830</v>
      </c>
      <c r="AF144" s="6">
        <v>8880</v>
      </c>
      <c r="AG144" s="6" t="s">
        <v>1784</v>
      </c>
      <c r="AH144" s="6">
        <v>18</v>
      </c>
      <c r="AJ144" s="6">
        <v>180</v>
      </c>
      <c r="AL144" s="6">
        <v>7.5</v>
      </c>
      <c r="AM144" s="6" t="s">
        <v>1784</v>
      </c>
      <c r="AN144" s="6">
        <v>2.5</v>
      </c>
      <c r="AP144" s="6">
        <v>8.02</v>
      </c>
      <c r="AR144" s="6">
        <v>261</v>
      </c>
      <c r="AT144" s="6">
        <v>6.1</v>
      </c>
      <c r="BD144" s="6">
        <v>175</v>
      </c>
      <c r="CD144" s="6">
        <v>5.5</v>
      </c>
      <c r="CF144" s="6">
        <v>1</v>
      </c>
      <c r="DB144" s="6" t="s">
        <v>520</v>
      </c>
      <c r="DC144" s="6" t="s">
        <v>484</v>
      </c>
      <c r="DD144" s="78">
        <f t="shared" si="26"/>
        <v>0.70486111110949423</v>
      </c>
      <c r="DE144" s="111">
        <f t="shared" si="27"/>
        <v>0.70486111110949423</v>
      </c>
      <c r="DF144" s="78">
        <f t="shared" si="25"/>
        <v>5.7963875205387474</v>
      </c>
      <c r="DG144" s="78">
        <f t="shared" si="18"/>
        <v>10.057036250281078</v>
      </c>
      <c r="DH144" s="114">
        <f t="shared" si="15"/>
        <v>0.41904317709504491</v>
      </c>
      <c r="DI144" s="84">
        <f t="shared" si="19"/>
        <v>39097.300987621544</v>
      </c>
      <c r="DJ144" s="122">
        <f t="shared" si="20"/>
        <v>39097.936404288208</v>
      </c>
      <c r="DK144" s="116">
        <f t="shared" si="21"/>
        <v>8.5709843762742821E-2</v>
      </c>
      <c r="DL144" s="116">
        <f t="shared" si="22"/>
        <v>-8.5709843762742821E-2</v>
      </c>
      <c r="DM144" s="117">
        <v>0.18057978511205874</v>
      </c>
      <c r="DN144" s="116">
        <f t="shared" si="23"/>
        <v>1.6265399317489937E-2</v>
      </c>
      <c r="DO144" s="116">
        <f t="shared" si="24"/>
        <v>-1.6265399317489937E-2</v>
      </c>
      <c r="DP144" s="78">
        <v>4.1223000000000001</v>
      </c>
      <c r="DQ144" s="118">
        <v>10.6355</v>
      </c>
      <c r="DR144" s="118">
        <v>353</v>
      </c>
      <c r="DS144" s="118">
        <f t="shared" si="16"/>
        <v>356.16672</v>
      </c>
      <c r="DT144" s="119">
        <f t="shared" si="17"/>
        <v>3.166719999999998</v>
      </c>
    </row>
    <row r="145" spans="1:124" x14ac:dyDescent="0.2">
      <c r="A145" s="6" t="s">
        <v>1247</v>
      </c>
      <c r="B145" s="66">
        <v>39103.743055555555</v>
      </c>
      <c r="C145" s="66">
        <v>39104.701388888891</v>
      </c>
      <c r="D145" s="6" t="s">
        <v>1495</v>
      </c>
      <c r="E145" s="6" t="s">
        <v>1496</v>
      </c>
      <c r="F145" s="112" t="s">
        <v>2760</v>
      </c>
      <c r="G145" s="113">
        <v>39103.347222222219</v>
      </c>
      <c r="H145" s="113">
        <v>39104.274305555555</v>
      </c>
      <c r="J145" s="6">
        <v>50</v>
      </c>
      <c r="P145" s="6">
        <v>359</v>
      </c>
      <c r="Q145" s="6" t="s">
        <v>1784</v>
      </c>
      <c r="R145" s="6">
        <v>120</v>
      </c>
      <c r="T145" s="6">
        <v>69</v>
      </c>
      <c r="Z145" s="6">
        <v>12</v>
      </c>
      <c r="AB145" s="6">
        <v>1660</v>
      </c>
      <c r="AD145" s="6">
        <v>2680</v>
      </c>
      <c r="AF145" s="6">
        <v>8350</v>
      </c>
      <c r="AG145" s="6" t="s">
        <v>1784</v>
      </c>
      <c r="AH145" s="6">
        <v>18</v>
      </c>
      <c r="AJ145" s="6">
        <v>52</v>
      </c>
      <c r="AK145" s="6" t="s">
        <v>1784</v>
      </c>
      <c r="AL145" s="6">
        <v>5</v>
      </c>
      <c r="AM145" s="6" t="s">
        <v>1784</v>
      </c>
      <c r="AN145" s="6">
        <v>2.5</v>
      </c>
      <c r="AP145" s="6">
        <v>8.14</v>
      </c>
      <c r="AR145" s="6">
        <v>190</v>
      </c>
      <c r="BD145" s="6">
        <v>172</v>
      </c>
      <c r="DB145" s="6" t="s">
        <v>520</v>
      </c>
      <c r="DC145" s="6" t="s">
        <v>485</v>
      </c>
      <c r="DD145" s="78">
        <f t="shared" si="26"/>
        <v>0.95833333333575865</v>
      </c>
      <c r="DE145" s="111">
        <f t="shared" si="27"/>
        <v>0.95833333333575865</v>
      </c>
      <c r="DF145" s="78">
        <f t="shared" si="25"/>
        <v>4.335748792259559</v>
      </c>
      <c r="DG145" s="78">
        <f t="shared" si="18"/>
        <v>12.040592602136988</v>
      </c>
      <c r="DH145" s="114">
        <f t="shared" si="15"/>
        <v>0.50169135842237444</v>
      </c>
      <c r="DI145" s="84">
        <f t="shared" si="19"/>
        <v>39103.848913580645</v>
      </c>
      <c r="DJ145" s="122">
        <f t="shared" si="20"/>
        <v>39104.775996913981</v>
      </c>
      <c r="DK145" s="116">
        <f t="shared" si="21"/>
        <v>0.10585802509012865</v>
      </c>
      <c r="DL145" s="116">
        <f t="shared" si="22"/>
        <v>-0.10585802509012865</v>
      </c>
      <c r="DM145" s="117">
        <v>0.11277180338947801</v>
      </c>
      <c r="DN145" s="116">
        <f t="shared" si="23"/>
        <v>7.4608025090128649E-2</v>
      </c>
      <c r="DO145" s="116">
        <f t="shared" si="24"/>
        <v>-7.4608025090128649E-2</v>
      </c>
      <c r="DP145" s="78">
        <v>10.364000000000001</v>
      </c>
      <c r="DQ145" s="118">
        <v>13.437099999999999</v>
      </c>
      <c r="DR145" s="118">
        <v>359</v>
      </c>
      <c r="DS145" s="118">
        <f t="shared" si="16"/>
        <v>895.44960000000015</v>
      </c>
      <c r="DT145" s="119">
        <f t="shared" si="17"/>
        <v>536.44960000000015</v>
      </c>
    </row>
    <row r="146" spans="1:124" x14ac:dyDescent="0.2">
      <c r="A146" s="6" t="s">
        <v>1247</v>
      </c>
      <c r="B146" s="66">
        <v>39137.545138888891</v>
      </c>
      <c r="C146" s="66">
        <v>39139.621527777781</v>
      </c>
      <c r="D146" s="6" t="s">
        <v>1497</v>
      </c>
      <c r="E146" s="6" t="s">
        <v>1498</v>
      </c>
      <c r="F146" s="112" t="s">
        <v>2772</v>
      </c>
      <c r="G146" s="121">
        <v>39136.986111111109</v>
      </c>
      <c r="H146" s="121">
        <v>39139.423611111109</v>
      </c>
      <c r="J146" s="6">
        <v>50</v>
      </c>
      <c r="P146" s="6">
        <v>2625</v>
      </c>
      <c r="R146" s="6">
        <v>197</v>
      </c>
      <c r="T146" s="6">
        <v>356</v>
      </c>
      <c r="V146" s="6">
        <v>4.9000000000000002E-2</v>
      </c>
      <c r="X146" s="6">
        <v>1.71</v>
      </c>
      <c r="Z146" s="6">
        <v>28.5</v>
      </c>
      <c r="AB146" s="6">
        <v>2030</v>
      </c>
      <c r="AD146" s="6">
        <v>3330</v>
      </c>
      <c r="AF146" s="6">
        <v>9840</v>
      </c>
      <c r="AG146" s="6" t="s">
        <v>1784</v>
      </c>
      <c r="AH146" s="6">
        <v>18</v>
      </c>
      <c r="AJ146" s="6">
        <v>80</v>
      </c>
      <c r="AL146" s="6">
        <v>36</v>
      </c>
      <c r="AM146" s="6" t="s">
        <v>1784</v>
      </c>
      <c r="AN146" s="6">
        <v>2.5</v>
      </c>
      <c r="AP146" s="6">
        <v>7.43</v>
      </c>
      <c r="AR146" s="6">
        <v>199</v>
      </c>
      <c r="AT146" s="6">
        <v>14</v>
      </c>
      <c r="CD146" s="6">
        <v>15</v>
      </c>
      <c r="CF146" s="6">
        <v>3.2</v>
      </c>
      <c r="DB146" s="6" t="s">
        <v>520</v>
      </c>
      <c r="DC146" s="6" t="s">
        <v>486</v>
      </c>
      <c r="DD146" s="78">
        <f t="shared" si="26"/>
        <v>2.0763888888905058</v>
      </c>
      <c r="DE146" s="111">
        <f t="shared" si="27"/>
        <v>2.0763888888905058</v>
      </c>
      <c r="DF146" s="78">
        <f t="shared" si="25"/>
        <v>14.632107023399977</v>
      </c>
      <c r="DG146" s="78">
        <f t="shared" si="18"/>
        <v>5.664183996754522</v>
      </c>
      <c r="DH146" s="114">
        <f t="shared" si="15"/>
        <v>0.23600766653143843</v>
      </c>
      <c r="DI146" s="84">
        <f t="shared" si="19"/>
        <v>39137.222118777638</v>
      </c>
      <c r="DJ146" s="122">
        <f t="shared" si="20"/>
        <v>39139.659618777638</v>
      </c>
      <c r="DK146" s="123">
        <f t="shared" si="21"/>
        <v>-0.3230201112528448</v>
      </c>
      <c r="DL146" s="123">
        <f t="shared" si="22"/>
        <v>0.3230201112528448</v>
      </c>
      <c r="DM146" s="124">
        <v>-0.40970183381432435</v>
      </c>
      <c r="DN146" s="123">
        <f t="shared" si="23"/>
        <v>3.8090999856649432E-2</v>
      </c>
      <c r="DO146" s="123">
        <f t="shared" si="24"/>
        <v>-3.8090999856649432E-2</v>
      </c>
      <c r="DP146" s="78">
        <v>33.334000000000003</v>
      </c>
      <c r="DQ146" s="118">
        <v>35.5137</v>
      </c>
      <c r="DR146" s="118">
        <v>2625</v>
      </c>
      <c r="DS146" s="118">
        <f t="shared" si="16"/>
        <v>2880.0576000000001</v>
      </c>
      <c r="DT146" s="119">
        <f t="shared" si="17"/>
        <v>255.05760000000009</v>
      </c>
    </row>
    <row r="147" spans="1:124" x14ac:dyDescent="0.2">
      <c r="A147" s="6" t="s">
        <v>1247</v>
      </c>
      <c r="B147" s="66">
        <v>39142.552083333336</v>
      </c>
      <c r="C147" s="66">
        <v>39143.53125</v>
      </c>
      <c r="D147" s="6" t="s">
        <v>1499</v>
      </c>
      <c r="E147" s="6" t="s">
        <v>1500</v>
      </c>
      <c r="F147" s="112" t="s">
        <v>2782</v>
      </c>
      <c r="G147" s="121">
        <v>39142.298611111109</v>
      </c>
      <c r="H147" s="121">
        <v>39143.361111111109</v>
      </c>
      <c r="J147" s="6">
        <v>50</v>
      </c>
      <c r="P147" s="6">
        <v>6991</v>
      </c>
      <c r="R147" s="6">
        <v>178</v>
      </c>
      <c r="T147" s="6">
        <v>366</v>
      </c>
      <c r="Z147" s="6">
        <v>30.4</v>
      </c>
      <c r="AB147" s="6">
        <v>828</v>
      </c>
      <c r="AD147" s="6">
        <v>1460</v>
      </c>
      <c r="AF147" s="6">
        <v>4670</v>
      </c>
      <c r="AG147" s="6" t="s">
        <v>1784</v>
      </c>
      <c r="AH147" s="6">
        <v>18</v>
      </c>
      <c r="AJ147" s="6">
        <v>130</v>
      </c>
      <c r="AL147" s="6">
        <v>27</v>
      </c>
      <c r="AM147" s="6" t="s">
        <v>1784</v>
      </c>
      <c r="AN147" s="6">
        <v>2.5</v>
      </c>
      <c r="AP147" s="6">
        <v>7.02</v>
      </c>
      <c r="AR147" s="6">
        <v>147</v>
      </c>
      <c r="AT147" s="6">
        <v>7.6</v>
      </c>
      <c r="CD147" s="6">
        <v>8.6</v>
      </c>
      <c r="CF147" s="6">
        <v>1.3</v>
      </c>
      <c r="DB147" s="6" t="s">
        <v>520</v>
      </c>
      <c r="DC147" s="6" t="s">
        <v>487</v>
      </c>
      <c r="DD147" s="78">
        <f t="shared" si="26"/>
        <v>0.97916666666424135</v>
      </c>
      <c r="DE147" s="111">
        <f t="shared" si="27"/>
        <v>0.97916666666424135</v>
      </c>
      <c r="DF147" s="78">
        <f t="shared" si="25"/>
        <v>82.635933806351247</v>
      </c>
      <c r="DG147" s="78">
        <f t="shared" si="18"/>
        <v>1.936345583067798</v>
      </c>
      <c r="DH147" s="114">
        <f t="shared" si="15"/>
        <v>8.0681065961158246E-2</v>
      </c>
      <c r="DI147" s="84">
        <f t="shared" si="19"/>
        <v>39142.379292177073</v>
      </c>
      <c r="DJ147" s="122">
        <f t="shared" si="20"/>
        <v>39143.441792177073</v>
      </c>
      <c r="DK147" s="123">
        <f t="shared" si="21"/>
        <v>-0.17279115626297425</v>
      </c>
      <c r="DL147" s="123">
        <f t="shared" si="22"/>
        <v>0.17279115626297425</v>
      </c>
      <c r="DM147" s="124">
        <v>-0.17179843162739417</v>
      </c>
      <c r="DN147" s="123">
        <f t="shared" si="23"/>
        <v>-8.9457822927215602E-2</v>
      </c>
      <c r="DO147" s="123">
        <f t="shared" si="24"/>
        <v>8.9457822927215602E-2</v>
      </c>
      <c r="DP147" s="78">
        <v>80.772599999999997</v>
      </c>
      <c r="DQ147" s="118">
        <v>236.0975</v>
      </c>
      <c r="DR147" s="118">
        <v>6991</v>
      </c>
      <c r="DS147" s="118">
        <f t="shared" si="16"/>
        <v>6978.7526399999997</v>
      </c>
      <c r="DT147" s="119">
        <f t="shared" si="17"/>
        <v>-12.247360000000299</v>
      </c>
    </row>
    <row r="148" spans="1:124" x14ac:dyDescent="0.2">
      <c r="A148" s="6" t="s">
        <v>1247</v>
      </c>
      <c r="B148" s="66">
        <v>39183.73541666667</v>
      </c>
      <c r="C148" s="66">
        <v>39184.34652777778</v>
      </c>
      <c r="D148" s="6" t="s">
        <v>1501</v>
      </c>
      <c r="E148" s="6" t="s">
        <v>1502</v>
      </c>
      <c r="F148" s="112" t="s">
        <v>2804</v>
      </c>
      <c r="G148" s="113">
        <v>39183.520833333336</v>
      </c>
      <c r="H148" s="113">
        <v>39184.260416666664</v>
      </c>
      <c r="J148" s="6">
        <v>50</v>
      </c>
      <c r="P148" s="6">
        <v>2841</v>
      </c>
      <c r="R148" s="6">
        <v>196</v>
      </c>
      <c r="T148" s="6">
        <v>301</v>
      </c>
      <c r="V148" s="6">
        <v>0.188</v>
      </c>
      <c r="X148" s="6">
        <v>1.49</v>
      </c>
      <c r="Z148" s="6">
        <v>19.600000000000001</v>
      </c>
      <c r="AB148" s="6">
        <v>780</v>
      </c>
      <c r="AD148" s="6">
        <v>1270</v>
      </c>
      <c r="AF148" s="6">
        <v>4070</v>
      </c>
      <c r="AG148" s="6" t="s">
        <v>1784</v>
      </c>
      <c r="AH148" s="6">
        <v>18</v>
      </c>
      <c r="AJ148" s="6">
        <v>81</v>
      </c>
      <c r="AL148" s="6">
        <v>27</v>
      </c>
      <c r="AM148" s="6" t="s">
        <v>1784</v>
      </c>
      <c r="AN148" s="6">
        <v>2.5</v>
      </c>
      <c r="AP148" s="6">
        <v>7.53</v>
      </c>
      <c r="AR148" s="6">
        <v>137</v>
      </c>
      <c r="AT148" s="6">
        <v>15</v>
      </c>
      <c r="BD148" s="6">
        <v>33</v>
      </c>
      <c r="CD148" s="6">
        <v>19</v>
      </c>
      <c r="CF148" s="6">
        <v>2.6</v>
      </c>
      <c r="DB148" s="6" t="s">
        <v>520</v>
      </c>
      <c r="DC148" s="6" t="s">
        <v>488</v>
      </c>
      <c r="DD148" s="78">
        <f t="shared" si="26"/>
        <v>0.61111111110949423</v>
      </c>
      <c r="DE148" s="111">
        <f t="shared" si="27"/>
        <v>0.61111111110949423</v>
      </c>
      <c r="DF148" s="78">
        <f t="shared" si="25"/>
        <v>53.806818181960544</v>
      </c>
      <c r="DG148" s="78">
        <f t="shared" si="18"/>
        <v>2.526437031953936</v>
      </c>
      <c r="DH148" s="114">
        <f t="shared" si="15"/>
        <v>0.10526820966474733</v>
      </c>
      <c r="DI148" s="84">
        <f t="shared" si="19"/>
        <v>39183.626101542999</v>
      </c>
      <c r="DJ148" s="122">
        <f t="shared" si="20"/>
        <v>39184.365684876328</v>
      </c>
      <c r="DK148" s="116">
        <f t="shared" si="21"/>
        <v>-0.1093151236709673</v>
      </c>
      <c r="DL148" s="116">
        <f t="shared" si="22"/>
        <v>0.1093151236709673</v>
      </c>
      <c r="DM148" s="117">
        <v>-7.235679414588958E-2</v>
      </c>
      <c r="DN148" s="116">
        <f t="shared" si="23"/>
        <v>1.9157098548021168E-2</v>
      </c>
      <c r="DO148" s="116">
        <f t="shared" si="24"/>
        <v>-1.9157098548021168E-2</v>
      </c>
      <c r="DP148" s="78">
        <v>35.044499999999999</v>
      </c>
      <c r="DQ148" s="118">
        <v>77.089699999999993</v>
      </c>
      <c r="DR148" s="118">
        <v>2841</v>
      </c>
      <c r="DS148" s="118">
        <f t="shared" si="16"/>
        <v>3027.8448000000003</v>
      </c>
      <c r="DT148" s="119">
        <f t="shared" si="17"/>
        <v>186.8448000000003</v>
      </c>
    </row>
    <row r="149" spans="1:124" x14ac:dyDescent="0.2">
      <c r="A149" s="6" t="s">
        <v>1247</v>
      </c>
      <c r="B149" s="66">
        <v>39350.961111111108</v>
      </c>
      <c r="C149" s="66">
        <v>39351.589583333334</v>
      </c>
      <c r="D149" s="6" t="s">
        <v>1505</v>
      </c>
      <c r="E149" s="6" t="s">
        <v>1506</v>
      </c>
      <c r="F149" s="112" t="s">
        <v>2818</v>
      </c>
      <c r="G149" s="113">
        <v>39350.697916666664</v>
      </c>
      <c r="H149" s="113">
        <v>39351.184027777781</v>
      </c>
      <c r="J149" s="6">
        <v>50</v>
      </c>
      <c r="P149" s="6">
        <v>855</v>
      </c>
      <c r="R149" s="6">
        <v>4.7</v>
      </c>
      <c r="T149" s="6">
        <v>32</v>
      </c>
      <c r="U149" s="6" t="s">
        <v>1784</v>
      </c>
      <c r="V149" s="6">
        <v>1.4999999999999999E-2</v>
      </c>
      <c r="X149" s="6">
        <v>0.67</v>
      </c>
      <c r="Z149" s="6">
        <v>5.6</v>
      </c>
      <c r="AB149" s="6">
        <v>57.7</v>
      </c>
      <c r="AD149" s="6">
        <v>92.8</v>
      </c>
      <c r="AF149" s="6">
        <v>603</v>
      </c>
      <c r="AG149" s="6" t="s">
        <v>1784</v>
      </c>
      <c r="AH149" s="6">
        <v>18</v>
      </c>
      <c r="AI149" s="6" t="s">
        <v>1784</v>
      </c>
      <c r="AJ149" s="6">
        <v>18</v>
      </c>
      <c r="AK149" s="6" t="s">
        <v>1784</v>
      </c>
      <c r="AL149" s="6">
        <v>5</v>
      </c>
      <c r="AM149" s="6" t="s">
        <v>1784</v>
      </c>
      <c r="AN149" s="6">
        <v>2.5</v>
      </c>
      <c r="AP149" s="6">
        <v>8.11</v>
      </c>
      <c r="AR149" s="6">
        <v>114</v>
      </c>
      <c r="AT149" s="6">
        <v>0.33</v>
      </c>
      <c r="BD149" s="6">
        <v>11</v>
      </c>
      <c r="CD149" s="6">
        <v>2.5</v>
      </c>
      <c r="CF149" s="6">
        <v>0.35</v>
      </c>
      <c r="DB149" s="6" t="s">
        <v>520</v>
      </c>
      <c r="DC149" s="6" t="s">
        <v>489</v>
      </c>
      <c r="DD149" s="78">
        <f t="shared" si="26"/>
        <v>0.62847222222626442</v>
      </c>
      <c r="DE149" s="111">
        <f t="shared" si="27"/>
        <v>0.62847222222626442</v>
      </c>
      <c r="DF149" s="78">
        <f t="shared" si="25"/>
        <v>15.745856353489884</v>
      </c>
      <c r="DG149" s="78">
        <f t="shared" si="18"/>
        <v>5.41233306782431</v>
      </c>
      <c r="DH149" s="114">
        <f t="shared" si="15"/>
        <v>0.22551387782601293</v>
      </c>
      <c r="DI149" s="84">
        <f t="shared" si="19"/>
        <v>39350.923430544492</v>
      </c>
      <c r="DJ149" s="122">
        <f t="shared" si="20"/>
        <v>39351.409541655608</v>
      </c>
      <c r="DK149" s="116">
        <f t="shared" si="21"/>
        <v>-3.7680566616472788E-2</v>
      </c>
      <c r="DL149" s="116">
        <f t="shared" si="22"/>
        <v>3.7680566616472788E-2</v>
      </c>
      <c r="DM149" s="117">
        <v>3.4813468337233644E-2</v>
      </c>
      <c r="DN149" s="116">
        <f t="shared" si="23"/>
        <v>-0.18004167772596702</v>
      </c>
      <c r="DO149" s="116">
        <f t="shared" si="24"/>
        <v>0.18004167772596702</v>
      </c>
      <c r="DP149" s="78">
        <v>9.5902999999999992</v>
      </c>
      <c r="DQ149" s="118">
        <v>50.536299999999997</v>
      </c>
      <c r="DR149" s="118">
        <v>855</v>
      </c>
      <c r="DS149" s="118">
        <f t="shared" si="16"/>
        <v>828.60191999999995</v>
      </c>
      <c r="DT149" s="119">
        <f t="shared" si="17"/>
        <v>-26.39808000000005</v>
      </c>
    </row>
    <row r="150" spans="1:124" x14ac:dyDescent="0.2">
      <c r="A150" s="6" t="s">
        <v>1247</v>
      </c>
      <c r="B150" s="66">
        <v>39418.013194444444</v>
      </c>
      <c r="C150" s="66">
        <v>39419.492361111108</v>
      </c>
      <c r="D150" s="6" t="s">
        <v>1509</v>
      </c>
      <c r="E150" s="6" t="s">
        <v>1510</v>
      </c>
      <c r="F150" s="112" t="s">
        <v>2826</v>
      </c>
      <c r="G150" s="113">
        <v>39417.545138888891</v>
      </c>
      <c r="H150" s="113">
        <v>39419.232638888891</v>
      </c>
      <c r="J150" s="6">
        <v>50</v>
      </c>
      <c r="P150" s="6">
        <v>3822</v>
      </c>
      <c r="Q150" s="6" t="s">
        <v>1934</v>
      </c>
      <c r="R150" s="6">
        <v>75</v>
      </c>
      <c r="T150" s="6">
        <v>245</v>
      </c>
      <c r="V150" s="6">
        <v>0.36599999999999999</v>
      </c>
      <c r="X150" s="6">
        <v>1.5</v>
      </c>
      <c r="Z150" s="6">
        <v>25.2</v>
      </c>
      <c r="AB150" s="6">
        <v>863</v>
      </c>
      <c r="AD150" s="6">
        <v>1400</v>
      </c>
      <c r="AF150" s="6">
        <v>4490</v>
      </c>
      <c r="AG150" s="6" t="s">
        <v>1784</v>
      </c>
      <c r="AH150" s="6">
        <v>18</v>
      </c>
      <c r="AJ150" s="6">
        <v>62</v>
      </c>
      <c r="AL150" s="6">
        <v>29</v>
      </c>
      <c r="AN150" s="6">
        <v>3.6</v>
      </c>
      <c r="AP150" s="6">
        <v>7.41</v>
      </c>
      <c r="AR150" s="6">
        <v>117</v>
      </c>
      <c r="AT150" s="6">
        <v>7.7</v>
      </c>
      <c r="BD150" s="6">
        <v>73</v>
      </c>
      <c r="CD150" s="6">
        <v>8.4</v>
      </c>
      <c r="CF150" s="6">
        <v>1.8</v>
      </c>
      <c r="DB150" s="6" t="s">
        <v>520</v>
      </c>
      <c r="DC150" s="6" t="s">
        <v>490</v>
      </c>
      <c r="DD150" s="78">
        <f t="shared" si="26"/>
        <v>1.4791666666642413</v>
      </c>
      <c r="DE150" s="111">
        <f t="shared" si="27"/>
        <v>1.4791666666642413</v>
      </c>
      <c r="DF150" s="78">
        <f t="shared" si="25"/>
        <v>29.906103286434011</v>
      </c>
      <c r="DG150" s="78">
        <f t="shared" si="18"/>
        <v>3.6362733037651216</v>
      </c>
      <c r="DH150" s="114">
        <f t="shared" si="15"/>
        <v>0.15151138765688008</v>
      </c>
      <c r="DI150" s="84">
        <f t="shared" si="19"/>
        <v>39417.69665027655</v>
      </c>
      <c r="DJ150" s="122">
        <f t="shared" si="20"/>
        <v>39419.38415027655</v>
      </c>
      <c r="DK150" s="116">
        <f t="shared" si="21"/>
        <v>-0.31654416789388051</v>
      </c>
      <c r="DL150" s="116">
        <f t="shared" si="22"/>
        <v>0.31654416789388051</v>
      </c>
      <c r="DM150" s="117">
        <v>-0.34958024333900539</v>
      </c>
      <c r="DN150" s="116">
        <f t="shared" si="23"/>
        <v>-0.10821083455812186</v>
      </c>
      <c r="DO150" s="116">
        <f t="shared" si="24"/>
        <v>0.10821083455812186</v>
      </c>
      <c r="DP150" s="78">
        <v>44.3063</v>
      </c>
      <c r="DQ150" s="118">
        <v>95.119399999999999</v>
      </c>
      <c r="DR150" s="118">
        <v>3822</v>
      </c>
      <c r="DS150" s="118">
        <f t="shared" si="16"/>
        <v>3828.0643200000004</v>
      </c>
      <c r="DT150" s="119">
        <f t="shared" si="17"/>
        <v>6.0643200000004072</v>
      </c>
    </row>
    <row r="151" spans="1:124" x14ac:dyDescent="0.2">
      <c r="A151" s="6" t="s">
        <v>1247</v>
      </c>
      <c r="B151" s="66">
        <v>39427.715277777781</v>
      </c>
      <c r="C151" s="66">
        <v>39428.582638888889</v>
      </c>
      <c r="D151" s="6" t="s">
        <v>1513</v>
      </c>
      <c r="E151" s="6" t="s">
        <v>1514</v>
      </c>
      <c r="F151" s="112" t="s">
        <v>2850</v>
      </c>
      <c r="G151" s="121">
        <v>39427.263888888891</v>
      </c>
      <c r="H151" s="121">
        <v>39428.1875</v>
      </c>
      <c r="J151" s="6">
        <v>50</v>
      </c>
      <c r="P151" s="6">
        <v>505.3</v>
      </c>
      <c r="R151" s="6">
        <v>840</v>
      </c>
      <c r="T151" s="6">
        <v>1250</v>
      </c>
      <c r="V151" s="6">
        <v>2.1999999999999999E-2</v>
      </c>
      <c r="X151" s="6">
        <v>0.82</v>
      </c>
      <c r="Z151" s="6">
        <v>47.3</v>
      </c>
      <c r="AB151" s="6">
        <v>3840</v>
      </c>
      <c r="AD151" s="6">
        <v>6290</v>
      </c>
      <c r="AF151" s="6">
        <v>17600</v>
      </c>
      <c r="AG151" s="6" t="s">
        <v>1784</v>
      </c>
      <c r="AH151" s="6">
        <v>18</v>
      </c>
      <c r="AJ151" s="6">
        <v>770</v>
      </c>
      <c r="AL151" s="6">
        <v>69</v>
      </c>
      <c r="AN151" s="6">
        <v>7.2</v>
      </c>
      <c r="AP151" s="6">
        <v>7.36</v>
      </c>
      <c r="AR151" s="6">
        <v>197</v>
      </c>
      <c r="AT151" s="6">
        <v>40</v>
      </c>
      <c r="BD151" s="6">
        <v>20</v>
      </c>
      <c r="CD151" s="6">
        <v>29</v>
      </c>
      <c r="CF151" s="6">
        <v>3.2</v>
      </c>
      <c r="DB151" s="6" t="s">
        <v>520</v>
      </c>
      <c r="DC151" s="6" t="s">
        <v>491</v>
      </c>
      <c r="DD151" s="78">
        <f t="shared" si="26"/>
        <v>0.86736111110803904</v>
      </c>
      <c r="DE151" s="111">
        <f t="shared" si="27"/>
        <v>0.86736111110803904</v>
      </c>
      <c r="DF151" s="78">
        <f t="shared" si="25"/>
        <v>6.7427275153694914</v>
      </c>
      <c r="DG151" s="78">
        <f t="shared" si="18"/>
        <v>9.1569223952008212</v>
      </c>
      <c r="DH151" s="114">
        <f t="shared" si="15"/>
        <v>0.38153843313336755</v>
      </c>
      <c r="DI151" s="84">
        <f t="shared" si="19"/>
        <v>39427.645427322022</v>
      </c>
      <c r="DJ151" s="122">
        <f t="shared" si="20"/>
        <v>39428.569038433132</v>
      </c>
      <c r="DK151" s="123">
        <f t="shared" si="21"/>
        <v>-6.9850455758569296E-2</v>
      </c>
      <c r="DL151" s="123">
        <f t="shared" si="22"/>
        <v>6.9850455758569296E-2</v>
      </c>
      <c r="DM151" s="124">
        <v>-3.935536297649378E-2</v>
      </c>
      <c r="DN151" s="123">
        <f t="shared" si="23"/>
        <v>-1.3600455757114105E-2</v>
      </c>
      <c r="DO151" s="123">
        <f t="shared" si="24"/>
        <v>1.3600455757114105E-2</v>
      </c>
      <c r="DP151" s="78">
        <v>6.3754</v>
      </c>
      <c r="DQ151" s="118">
        <v>8.9876000000000005</v>
      </c>
      <c r="DR151" s="118">
        <v>505.3</v>
      </c>
      <c r="DS151" s="118">
        <f t="shared" si="16"/>
        <v>550.8345599999999</v>
      </c>
      <c r="DT151" s="119">
        <f t="shared" si="17"/>
        <v>45.534559999999885</v>
      </c>
    </row>
    <row r="152" spans="1:124" x14ac:dyDescent="0.2">
      <c r="A152" s="6" t="s">
        <v>1247</v>
      </c>
      <c r="B152" s="66">
        <v>39452.947222222225</v>
      </c>
      <c r="C152" s="66">
        <v>39456.405555555553</v>
      </c>
      <c r="D152" s="6" t="s">
        <v>1515</v>
      </c>
      <c r="E152" s="6" t="s">
        <v>1516</v>
      </c>
      <c r="F152" s="112" t="s">
        <v>2878</v>
      </c>
      <c r="G152" s="113">
        <v>39452.739583333336</v>
      </c>
      <c r="H152" s="113">
        <v>39456.163194444445</v>
      </c>
      <c r="J152" s="6">
        <v>50</v>
      </c>
      <c r="P152" s="6">
        <v>26593</v>
      </c>
      <c r="R152" s="6">
        <v>34.1</v>
      </c>
      <c r="T152" s="6">
        <v>112</v>
      </c>
      <c r="U152" s="6" t="s">
        <v>1784</v>
      </c>
      <c r="V152" s="6">
        <v>1.4999999999999999E-2</v>
      </c>
      <c r="X152" s="6">
        <v>1.25</v>
      </c>
      <c r="Z152" s="6">
        <v>14.8</v>
      </c>
      <c r="AB152" s="6">
        <v>310</v>
      </c>
      <c r="AD152" s="6">
        <v>500</v>
      </c>
      <c r="AF152" s="6">
        <v>1930</v>
      </c>
      <c r="AG152" s="6" t="s">
        <v>1784</v>
      </c>
      <c r="AH152" s="6">
        <v>18</v>
      </c>
      <c r="AJ152" s="6">
        <v>29</v>
      </c>
      <c r="AK152" s="6" t="s">
        <v>1784</v>
      </c>
      <c r="AL152" s="6">
        <v>5</v>
      </c>
      <c r="AM152" s="6" t="s">
        <v>1784</v>
      </c>
      <c r="AN152" s="6">
        <v>2.5</v>
      </c>
      <c r="AP152" s="6">
        <v>7.48</v>
      </c>
      <c r="AR152" s="6">
        <v>155</v>
      </c>
      <c r="AT152" s="6">
        <v>4.4000000000000004</v>
      </c>
      <c r="BD152" s="6">
        <v>39</v>
      </c>
      <c r="CD152" s="6">
        <v>3.4</v>
      </c>
      <c r="CF152" s="6">
        <v>0.46</v>
      </c>
      <c r="DB152" s="6" t="s">
        <v>520</v>
      </c>
      <c r="DC152" s="6" t="s">
        <v>492</v>
      </c>
      <c r="DD152" s="78">
        <f t="shared" si="26"/>
        <v>3.4583333333284827</v>
      </c>
      <c r="DE152" s="111">
        <f t="shared" si="27"/>
        <v>3.4583333333284827</v>
      </c>
      <c r="DF152" s="78">
        <f t="shared" si="25"/>
        <v>88.999330656081995</v>
      </c>
      <c r="DG152" s="78">
        <f t="shared" si="18"/>
        <v>1.8493019703096765</v>
      </c>
      <c r="DH152" s="114">
        <f t="shared" si="15"/>
        <v>7.7054248762903191E-2</v>
      </c>
      <c r="DI152" s="84">
        <f t="shared" si="19"/>
        <v>39452.816637582102</v>
      </c>
      <c r="DJ152" s="122">
        <f t="shared" si="20"/>
        <v>39456.240248693211</v>
      </c>
      <c r="DK152" s="116">
        <f t="shared" si="21"/>
        <v>-0.13058464012283366</v>
      </c>
      <c r="DL152" s="116">
        <f t="shared" si="22"/>
        <v>0.13058464012283366</v>
      </c>
      <c r="DM152" s="117">
        <v>-0.17177459828235442</v>
      </c>
      <c r="DN152" s="116">
        <f t="shared" si="23"/>
        <v>-0.16530686234182213</v>
      </c>
      <c r="DO152" s="116">
        <f t="shared" si="24"/>
        <v>0.16530686234182213</v>
      </c>
      <c r="DP152" s="78">
        <v>304.98239999999998</v>
      </c>
      <c r="DQ152" s="118">
        <v>610.86180000000002</v>
      </c>
      <c r="DR152" s="118">
        <v>26593</v>
      </c>
      <c r="DS152" s="118">
        <f t="shared" si="16"/>
        <v>26350.479360000001</v>
      </c>
      <c r="DT152" s="119">
        <f t="shared" si="17"/>
        <v>-242.52063999999882</v>
      </c>
    </row>
    <row r="153" spans="1:124" x14ac:dyDescent="0.2">
      <c r="A153" s="6" t="s">
        <v>1247</v>
      </c>
      <c r="B153" s="66">
        <v>39495.399305555555</v>
      </c>
      <c r="C153" s="66">
        <v>39496.402083333334</v>
      </c>
      <c r="D153" s="6" t="s">
        <v>1518</v>
      </c>
      <c r="E153" s="6" t="s">
        <v>1519</v>
      </c>
      <c r="F153" s="112" t="s">
        <v>2931</v>
      </c>
      <c r="G153" s="113">
        <v>39495.142361111109</v>
      </c>
      <c r="H153" s="113">
        <v>39495.649305555555</v>
      </c>
      <c r="J153" s="6">
        <v>50</v>
      </c>
      <c r="P153" s="6">
        <v>12993</v>
      </c>
      <c r="R153" s="6">
        <v>58.9</v>
      </c>
      <c r="T153" s="6">
        <v>167</v>
      </c>
      <c r="Z153" s="6">
        <v>21.3</v>
      </c>
      <c r="AB153" s="6">
        <v>511</v>
      </c>
      <c r="AD153" s="6">
        <v>787</v>
      </c>
      <c r="AF153" s="6">
        <v>2610</v>
      </c>
      <c r="AG153" s="6" t="s">
        <v>1784</v>
      </c>
      <c r="AH153" s="6">
        <v>18</v>
      </c>
      <c r="AJ153" s="6">
        <v>37</v>
      </c>
      <c r="AL153" s="6">
        <v>15</v>
      </c>
      <c r="AN153" s="6">
        <v>13</v>
      </c>
      <c r="AP153" s="6">
        <v>7.7</v>
      </c>
      <c r="AR153" s="6">
        <v>97.5</v>
      </c>
      <c r="AT153" s="6">
        <v>10</v>
      </c>
      <c r="BD153" s="6">
        <v>59</v>
      </c>
      <c r="CD153" s="6">
        <v>7</v>
      </c>
      <c r="CF153" s="6">
        <v>1.6</v>
      </c>
      <c r="DB153" s="6" t="s">
        <v>520</v>
      </c>
      <c r="DC153" s="6" t="s">
        <v>493</v>
      </c>
      <c r="DD153" s="78">
        <f t="shared" si="26"/>
        <v>1.0027777777795563</v>
      </c>
      <c r="DE153" s="111">
        <f t="shared" si="27"/>
        <v>1.0027777777795563</v>
      </c>
      <c r="DF153" s="78">
        <f t="shared" si="25"/>
        <v>149.96537396095286</v>
      </c>
      <c r="DG153" s="78">
        <f t="shared" si="18"/>
        <v>1.3381758707203228</v>
      </c>
      <c r="DH153" s="114">
        <f t="shared" si="15"/>
        <v>5.5757327946680119E-2</v>
      </c>
      <c r="DI153" s="84">
        <f t="shared" si="19"/>
        <v>39495.198118439053</v>
      </c>
      <c r="DJ153" s="122">
        <f t="shared" si="20"/>
        <v>39495.705062883499</v>
      </c>
      <c r="DK153" s="116">
        <f t="shared" si="21"/>
        <v>-0.20118711650138721</v>
      </c>
      <c r="DL153" s="116">
        <f t="shared" si="22"/>
        <v>0.20118711650138721</v>
      </c>
      <c r="DM153" s="117">
        <v>-0.2011907169217011</v>
      </c>
      <c r="DN153" s="116">
        <f t="shared" si="23"/>
        <v>-0.69702044983569067</v>
      </c>
      <c r="DO153" s="116">
        <f t="shared" si="24"/>
        <v>0.69702044983569067</v>
      </c>
      <c r="DP153" s="78">
        <v>109.5941</v>
      </c>
      <c r="DQ153" s="118">
        <v>507.26859999999999</v>
      </c>
      <c r="DR153" s="118">
        <v>12993</v>
      </c>
      <c r="DS153" s="118">
        <f t="shared" si="16"/>
        <v>9468.9302399999997</v>
      </c>
      <c r="DT153" s="119">
        <f t="shared" si="17"/>
        <v>-3524.0697600000003</v>
      </c>
    </row>
    <row r="154" spans="1:124" x14ac:dyDescent="0.2">
      <c r="A154" s="6" t="s">
        <v>1247</v>
      </c>
      <c r="B154" s="66">
        <v>39532.513888888891</v>
      </c>
      <c r="C154" s="66">
        <v>39534.356944444444</v>
      </c>
      <c r="D154" s="6" t="s">
        <v>1520</v>
      </c>
      <c r="E154" s="6" t="s">
        <v>1521</v>
      </c>
      <c r="F154" s="112" t="s">
        <v>0</v>
      </c>
      <c r="G154" s="121">
        <v>39532.28125</v>
      </c>
      <c r="H154" s="113">
        <v>39532.9375</v>
      </c>
      <c r="J154" s="6">
        <v>50</v>
      </c>
      <c r="P154" s="6">
        <v>11954.5</v>
      </c>
      <c r="R154" s="6">
        <v>20.3</v>
      </c>
      <c r="T154" s="6">
        <v>48.8</v>
      </c>
      <c r="U154" s="6" t="s">
        <v>1784</v>
      </c>
      <c r="V154" s="6">
        <v>1.4999999999999999E-2</v>
      </c>
      <c r="X154" s="6">
        <v>0.92</v>
      </c>
      <c r="Z154" s="6">
        <v>12.1</v>
      </c>
      <c r="AB154" s="6">
        <v>195</v>
      </c>
      <c r="AD154" s="6">
        <v>315</v>
      </c>
      <c r="AF154" s="6">
        <v>1410</v>
      </c>
      <c r="AG154" s="6" t="s">
        <v>1784</v>
      </c>
      <c r="AH154" s="6">
        <v>18</v>
      </c>
      <c r="AI154" s="6" t="s">
        <v>1784</v>
      </c>
      <c r="AJ154" s="6">
        <v>18</v>
      </c>
      <c r="AK154" s="6" t="s">
        <v>1784</v>
      </c>
      <c r="AL154" s="6">
        <v>5</v>
      </c>
      <c r="AM154" s="6" t="s">
        <v>1784</v>
      </c>
      <c r="AN154" s="6">
        <v>2.5</v>
      </c>
      <c r="AP154" s="6">
        <v>7.97</v>
      </c>
      <c r="AR154" s="6">
        <v>167</v>
      </c>
      <c r="AT154" s="6">
        <v>2.8</v>
      </c>
      <c r="BD154" s="6">
        <v>47</v>
      </c>
      <c r="CD154" s="6">
        <v>2.2999999999999998</v>
      </c>
      <c r="CE154" s="6" t="s">
        <v>1784</v>
      </c>
      <c r="CF154" s="6">
        <v>0.25</v>
      </c>
      <c r="DB154" s="6" t="s">
        <v>520</v>
      </c>
      <c r="DC154" s="6" t="s">
        <v>494</v>
      </c>
      <c r="DD154" s="78">
        <f t="shared" si="26"/>
        <v>1.8430555555532919</v>
      </c>
      <c r="DE154" s="111">
        <f t="shared" si="27"/>
        <v>1.8430555555532919</v>
      </c>
      <c r="DF154" s="78">
        <f t="shared" si="25"/>
        <v>75.072218035761622</v>
      </c>
      <c r="DG154" s="78">
        <f t="shared" si="18"/>
        <v>2.0550882587807395</v>
      </c>
      <c r="DH154" s="114">
        <f t="shared" si="15"/>
        <v>8.5628677449197485E-2</v>
      </c>
      <c r="DI154" s="84">
        <f t="shared" si="19"/>
        <v>39532.366878677451</v>
      </c>
      <c r="DJ154" s="122">
        <f t="shared" si="20"/>
        <v>39533.023128677451</v>
      </c>
      <c r="DK154" s="123">
        <f t="shared" si="21"/>
        <v>-0.14701021143991966</v>
      </c>
      <c r="DL154" s="123">
        <f t="shared" si="22"/>
        <v>0.14701021143991966</v>
      </c>
      <c r="DM154" s="124">
        <v>-0.17394950235757278</v>
      </c>
      <c r="DN154" s="123">
        <f t="shared" si="23"/>
        <v>-1.3338157669932116</v>
      </c>
      <c r="DO154" s="123">
        <f t="shared" si="24"/>
        <v>1.3338157669932116</v>
      </c>
      <c r="DP154" s="78">
        <v>59.867100000000001</v>
      </c>
      <c r="DQ154" s="118">
        <v>167.16399999999999</v>
      </c>
      <c r="DR154" s="118">
        <v>11954.5</v>
      </c>
      <c r="DS154" s="118">
        <f t="shared" si="16"/>
        <v>5172.5174399999996</v>
      </c>
      <c r="DT154" s="119">
        <f t="shared" si="17"/>
        <v>-6781.9825600000004</v>
      </c>
    </row>
    <row r="155" spans="1:124" x14ac:dyDescent="0.2">
      <c r="A155" s="6" t="s">
        <v>1247</v>
      </c>
      <c r="B155" s="66">
        <v>39782.90625</v>
      </c>
      <c r="C155" s="66">
        <v>39783.694444444445</v>
      </c>
      <c r="D155" s="6" t="s">
        <v>1526</v>
      </c>
      <c r="E155" s="6" t="s">
        <v>1527</v>
      </c>
      <c r="F155" s="112" t="s">
        <v>48</v>
      </c>
      <c r="G155" s="121">
        <v>39782.642361111109</v>
      </c>
      <c r="H155" s="121">
        <v>39783.506944444445</v>
      </c>
      <c r="J155" s="6">
        <v>50</v>
      </c>
      <c r="P155" s="6">
        <v>1362</v>
      </c>
      <c r="Q155" s="6" t="s">
        <v>1934</v>
      </c>
      <c r="R155" s="6">
        <v>159</v>
      </c>
      <c r="T155" s="6">
        <v>409</v>
      </c>
      <c r="V155" s="6">
        <v>3.6999999999999998E-2</v>
      </c>
      <c r="X155" s="6">
        <v>1.22</v>
      </c>
      <c r="AD155" s="6">
        <v>1210</v>
      </c>
      <c r="AF155" s="6">
        <v>3990</v>
      </c>
      <c r="AG155" s="6" t="s">
        <v>1784</v>
      </c>
      <c r="AH155" s="6">
        <v>18</v>
      </c>
      <c r="AJ155" s="6">
        <v>180</v>
      </c>
      <c r="AL155" s="6">
        <v>9.1999999999999993</v>
      </c>
      <c r="AM155" s="6" t="s">
        <v>1784</v>
      </c>
      <c r="AN155" s="6">
        <v>2.5</v>
      </c>
      <c r="AP155" s="6">
        <v>7.73</v>
      </c>
      <c r="AR155" s="6">
        <v>113</v>
      </c>
      <c r="BD155" s="6">
        <v>56</v>
      </c>
      <c r="DB155" s="6" t="s">
        <v>520</v>
      </c>
      <c r="DC155" s="6" t="s">
        <v>495</v>
      </c>
      <c r="DD155" s="78">
        <f t="shared" si="26"/>
        <v>0.78819444444525288</v>
      </c>
      <c r="DE155" s="111">
        <f t="shared" si="27"/>
        <v>0.78819444444525288</v>
      </c>
      <c r="DF155" s="78">
        <f t="shared" si="25"/>
        <v>19.999999999979487</v>
      </c>
      <c r="DG155" s="78">
        <f t="shared" si="18"/>
        <v>4.6664757589400674</v>
      </c>
      <c r="DH155" s="114">
        <f t="shared" si="15"/>
        <v>0.19443648995583615</v>
      </c>
      <c r="DI155" s="84">
        <f t="shared" si="19"/>
        <v>39782.836797601063</v>
      </c>
      <c r="DJ155" s="122">
        <f t="shared" si="20"/>
        <v>39783.701380934399</v>
      </c>
      <c r="DK155" s="123">
        <f t="shared" si="21"/>
        <v>-6.9452398936846294E-2</v>
      </c>
      <c r="DL155" s="123">
        <f t="shared" si="22"/>
        <v>6.9452398936846294E-2</v>
      </c>
      <c r="DM155" s="124">
        <v>-4.0188971281168051E-2</v>
      </c>
      <c r="DN155" s="123">
        <f t="shared" si="23"/>
        <v>6.9364899536594748E-3</v>
      </c>
      <c r="DO155" s="123">
        <f t="shared" si="24"/>
        <v>-6.9364899536594748E-3</v>
      </c>
      <c r="DP155" s="78">
        <v>18.046800000000001</v>
      </c>
      <c r="DQ155" s="118">
        <v>47.3703</v>
      </c>
      <c r="DR155" s="118">
        <v>1362</v>
      </c>
      <c r="DS155" s="118">
        <f t="shared" si="16"/>
        <v>1559.24352</v>
      </c>
      <c r="DT155" s="119">
        <f t="shared" si="17"/>
        <v>197.24351999999999</v>
      </c>
    </row>
    <row r="156" spans="1:124" x14ac:dyDescent="0.2">
      <c r="A156" s="6" t="s">
        <v>1247</v>
      </c>
      <c r="B156" s="66">
        <v>39791.201388888891</v>
      </c>
      <c r="C156" s="66">
        <v>39792.253472222219</v>
      </c>
      <c r="D156" s="6" t="s">
        <v>1530</v>
      </c>
      <c r="E156" s="6" t="s">
        <v>1531</v>
      </c>
      <c r="F156" s="112" t="s">
        <v>526</v>
      </c>
      <c r="G156" s="113">
        <v>39790.65625</v>
      </c>
      <c r="H156" s="113">
        <v>39792.333333333336</v>
      </c>
      <c r="J156" s="6">
        <v>50</v>
      </c>
      <c r="P156" s="6">
        <v>1005.6</v>
      </c>
      <c r="R156" s="6">
        <v>234</v>
      </c>
      <c r="T156" s="6">
        <v>439</v>
      </c>
      <c r="V156" s="6">
        <v>0.111</v>
      </c>
      <c r="X156" s="6">
        <v>1.35</v>
      </c>
      <c r="Z156" s="6">
        <v>13.5</v>
      </c>
      <c r="AB156" s="6">
        <v>2390</v>
      </c>
      <c r="AD156" s="6">
        <v>3880</v>
      </c>
      <c r="AF156" s="6">
        <v>11400</v>
      </c>
      <c r="AG156" s="6" t="s">
        <v>1784</v>
      </c>
      <c r="AH156" s="6">
        <v>20</v>
      </c>
      <c r="AJ156" s="6">
        <v>170</v>
      </c>
      <c r="AL156" s="6">
        <v>9.5</v>
      </c>
      <c r="AN156" s="6">
        <v>5.6</v>
      </c>
      <c r="AP156" s="6">
        <v>7.26</v>
      </c>
      <c r="AR156" s="6">
        <v>151</v>
      </c>
      <c r="AT156" s="6">
        <v>15</v>
      </c>
      <c r="BD156" s="6">
        <v>27</v>
      </c>
      <c r="CD156" s="6">
        <v>11</v>
      </c>
      <c r="CF156" s="6">
        <v>2.5</v>
      </c>
      <c r="CG156" s="6" t="s">
        <v>1784</v>
      </c>
      <c r="CH156" s="6">
        <v>20</v>
      </c>
      <c r="DB156" s="6" t="s">
        <v>520</v>
      </c>
      <c r="DC156" s="6" t="s">
        <v>522</v>
      </c>
      <c r="DD156" s="78">
        <f t="shared" si="26"/>
        <v>1.0520833333284827</v>
      </c>
      <c r="DE156" s="111">
        <f t="shared" si="27"/>
        <v>1.0520833333284827</v>
      </c>
      <c r="DF156" s="78">
        <f t="shared" si="25"/>
        <v>11.062706270678067</v>
      </c>
      <c r="DG156" s="78">
        <f t="shared" si="18"/>
        <v>6.7364882240734412</v>
      </c>
      <c r="DH156" s="114">
        <f t="shared" si="15"/>
        <v>0.2806870093363934</v>
      </c>
      <c r="DI156" s="84">
        <f t="shared" si="19"/>
        <v>39790.936937009334</v>
      </c>
      <c r="DJ156" s="122">
        <f t="shared" si="20"/>
        <v>39792.614020342669</v>
      </c>
      <c r="DK156" s="116">
        <f t="shared" si="21"/>
        <v>-0.26445187955687288</v>
      </c>
      <c r="DL156" s="116">
        <f t="shared" si="22"/>
        <v>0.26445187955687288</v>
      </c>
      <c r="DM156" s="117">
        <v>-0.27547365503414767</v>
      </c>
      <c r="DN156" s="116">
        <f t="shared" si="23"/>
        <v>0.36054812045040308</v>
      </c>
      <c r="DO156" s="116">
        <f t="shared" si="24"/>
        <v>-0.36054812045040308</v>
      </c>
      <c r="DP156" s="78">
        <v>14.643599999999999</v>
      </c>
      <c r="DQ156" s="118">
        <v>21.915700000000001</v>
      </c>
      <c r="DR156" s="118">
        <v>1005.6</v>
      </c>
      <c r="DS156" s="118">
        <f t="shared" si="16"/>
        <v>1265.20704</v>
      </c>
      <c r="DT156" s="119">
        <f t="shared" si="17"/>
        <v>259.60703999999998</v>
      </c>
    </row>
    <row r="157" spans="1:124" x14ac:dyDescent="0.2">
      <c r="A157" s="6" t="s">
        <v>1247</v>
      </c>
      <c r="B157" s="66">
        <v>39822.71597222222</v>
      </c>
      <c r="C157" s="66">
        <v>39823.226388888892</v>
      </c>
      <c r="D157" s="6" t="s">
        <v>1532</v>
      </c>
      <c r="E157" s="6" t="s">
        <v>1533</v>
      </c>
      <c r="F157" s="112" t="s">
        <v>116</v>
      </c>
      <c r="G157" s="113">
        <v>39822.256944444445</v>
      </c>
      <c r="H157" s="113">
        <v>39822.684027777781</v>
      </c>
      <c r="J157" s="6">
        <v>50</v>
      </c>
      <c r="P157" s="6">
        <v>237.36</v>
      </c>
      <c r="R157" s="6">
        <v>80.5</v>
      </c>
      <c r="T157" s="6">
        <v>168</v>
      </c>
      <c r="U157" s="6" t="s">
        <v>1784</v>
      </c>
      <c r="V157" s="6">
        <v>1.4999999999999999E-2</v>
      </c>
      <c r="X157" s="6">
        <v>0.69</v>
      </c>
      <c r="Z157" s="6">
        <v>6.5</v>
      </c>
      <c r="AB157" s="6">
        <v>923</v>
      </c>
      <c r="AD157" s="6">
        <v>1710</v>
      </c>
      <c r="AF157" s="6">
        <v>5670</v>
      </c>
      <c r="AG157" s="6" t="s">
        <v>1784</v>
      </c>
      <c r="AH157" s="6">
        <v>20</v>
      </c>
      <c r="AJ157" s="6">
        <v>90</v>
      </c>
      <c r="AK157" s="6" t="s">
        <v>1784</v>
      </c>
      <c r="AL157" s="6">
        <v>5</v>
      </c>
      <c r="AM157" s="6" t="s">
        <v>1784</v>
      </c>
      <c r="AN157" s="6">
        <v>2.5</v>
      </c>
      <c r="AP157" s="6">
        <v>7.96</v>
      </c>
      <c r="AR157" s="6">
        <v>290</v>
      </c>
      <c r="AT157" s="6">
        <v>3.8</v>
      </c>
      <c r="BD157" s="6">
        <v>11</v>
      </c>
      <c r="CD157" s="6">
        <v>3.7</v>
      </c>
      <c r="CF157" s="6">
        <v>0.31</v>
      </c>
      <c r="CG157" s="6" t="s">
        <v>1784</v>
      </c>
      <c r="CH157" s="6">
        <v>20</v>
      </c>
      <c r="DB157" s="6" t="s">
        <v>520</v>
      </c>
      <c r="DC157" s="6" t="s">
        <v>498</v>
      </c>
      <c r="DD157" s="78">
        <f t="shared" si="26"/>
        <v>0.51041666667151731</v>
      </c>
      <c r="DE157" s="111">
        <f t="shared" si="27"/>
        <v>0.51041666667151731</v>
      </c>
      <c r="DF157" s="78">
        <f t="shared" si="25"/>
        <v>5.382312925118919</v>
      </c>
      <c r="DG157" s="78">
        <f t="shared" si="18"/>
        <v>10.52996351136186</v>
      </c>
      <c r="DH157" s="114">
        <f t="shared" si="15"/>
        <v>0.43874847964007752</v>
      </c>
      <c r="DI157" s="84">
        <f t="shared" si="19"/>
        <v>39822.695692924084</v>
      </c>
      <c r="DJ157" s="122">
        <f t="shared" si="20"/>
        <v>39823.12277625742</v>
      </c>
      <c r="DK157" s="116">
        <f t="shared" si="21"/>
        <v>-2.0279298136301804E-2</v>
      </c>
      <c r="DL157" s="116">
        <f t="shared" si="22"/>
        <v>2.0279298136301804E-2</v>
      </c>
      <c r="DM157" s="117">
        <v>0.19722005454968894</v>
      </c>
      <c r="DN157" s="116">
        <f t="shared" si="23"/>
        <v>-0.10361263147206046</v>
      </c>
      <c r="DO157" s="116">
        <f t="shared" si="24"/>
        <v>0.10361263147206046</v>
      </c>
      <c r="DP157" s="78">
        <v>2.2654000000000001</v>
      </c>
      <c r="DQ157" s="118">
        <v>5.6657999999999999</v>
      </c>
      <c r="DR157" s="118">
        <v>237.36</v>
      </c>
      <c r="DS157" s="118">
        <f t="shared" si="16"/>
        <v>195.73056</v>
      </c>
      <c r="DT157" s="119">
        <f t="shared" si="17"/>
        <v>-41.629440000000017</v>
      </c>
    </row>
    <row r="158" spans="1:124" x14ac:dyDescent="0.2">
      <c r="A158" s="6" t="s">
        <v>1247</v>
      </c>
      <c r="B158" s="66">
        <v>39871.409722222219</v>
      </c>
      <c r="C158" s="66">
        <v>39871.805555555555</v>
      </c>
      <c r="D158" s="6" t="s">
        <v>1536</v>
      </c>
      <c r="E158" s="6" t="s">
        <v>1537</v>
      </c>
      <c r="F158" s="112" t="s">
        <v>168</v>
      </c>
      <c r="G158" s="113">
        <v>39871.263888888891</v>
      </c>
      <c r="H158" s="113">
        <v>39871.614583333336</v>
      </c>
      <c r="J158" s="6">
        <v>50</v>
      </c>
      <c r="P158" s="6">
        <v>983.7</v>
      </c>
      <c r="R158" s="6">
        <v>222</v>
      </c>
      <c r="T158" s="6">
        <v>414</v>
      </c>
      <c r="V158" s="6">
        <v>2.3E-2</v>
      </c>
      <c r="X158" s="6">
        <v>1.47</v>
      </c>
      <c r="Z158" s="6">
        <v>10.1</v>
      </c>
      <c r="AB158" s="6">
        <v>534</v>
      </c>
      <c r="AD158" s="6">
        <v>920</v>
      </c>
      <c r="AF158" s="6">
        <v>3130</v>
      </c>
      <c r="AG158" s="6" t="s">
        <v>1784</v>
      </c>
      <c r="AH158" s="6">
        <v>20</v>
      </c>
      <c r="AJ158" s="6">
        <v>120</v>
      </c>
      <c r="AL158" s="6">
        <v>19</v>
      </c>
      <c r="AM158" s="6" t="s">
        <v>1784</v>
      </c>
      <c r="AN158" s="6">
        <v>2.5</v>
      </c>
      <c r="AP158" s="6">
        <v>7.57</v>
      </c>
      <c r="AR158" s="6">
        <v>157</v>
      </c>
      <c r="AT158" s="6">
        <v>9.6999999999999993</v>
      </c>
      <c r="BD158" s="6">
        <v>23</v>
      </c>
      <c r="CD158" s="6">
        <v>7.1</v>
      </c>
      <c r="CF158" s="6">
        <v>0.46</v>
      </c>
      <c r="CG158" s="6" t="s">
        <v>1784</v>
      </c>
      <c r="CH158" s="6">
        <v>20</v>
      </c>
      <c r="DB158" s="6" t="s">
        <v>520</v>
      </c>
      <c r="DC158" s="6" t="s">
        <v>499</v>
      </c>
      <c r="DD158" s="78">
        <f t="shared" si="26"/>
        <v>0.39583333333575865</v>
      </c>
      <c r="DE158" s="111">
        <f t="shared" si="27"/>
        <v>0.39583333333575865</v>
      </c>
      <c r="DF158" s="78">
        <f t="shared" si="25"/>
        <v>28.763157894560607</v>
      </c>
      <c r="DG158" s="78">
        <f t="shared" si="18"/>
        <v>3.7251943958654179</v>
      </c>
      <c r="DH158" s="114">
        <f t="shared" si="15"/>
        <v>0.15521643316105907</v>
      </c>
      <c r="DI158" s="84">
        <f t="shared" si="19"/>
        <v>39871.419105322049</v>
      </c>
      <c r="DJ158" s="122">
        <f t="shared" si="20"/>
        <v>39871.769799766495</v>
      </c>
      <c r="DK158" s="116">
        <f t="shared" si="21"/>
        <v>9.3830998303019442E-3</v>
      </c>
      <c r="DL158" s="116">
        <f t="shared" si="22"/>
        <v>-9.3830998303019442E-3</v>
      </c>
      <c r="DM158" s="117">
        <v>0.12751442509761546</v>
      </c>
      <c r="DN158" s="116">
        <f t="shared" si="23"/>
        <v>-3.5755789060203824E-2</v>
      </c>
      <c r="DO158" s="116">
        <f t="shared" si="24"/>
        <v>3.5755789060203824E-2</v>
      </c>
      <c r="DP158" s="78">
        <v>10.166499999999999</v>
      </c>
      <c r="DQ158" s="118">
        <v>32.566699999999997</v>
      </c>
      <c r="DR158" s="118">
        <v>983.7</v>
      </c>
      <c r="DS158" s="118">
        <f t="shared" si="16"/>
        <v>878.38560000000007</v>
      </c>
      <c r="DT158" s="119">
        <f t="shared" si="17"/>
        <v>-105.31439999999998</v>
      </c>
    </row>
    <row r="159" spans="1:124" x14ac:dyDescent="0.2">
      <c r="A159" s="6" t="s">
        <v>1247</v>
      </c>
      <c r="B159" s="66">
        <v>39901.052083333336</v>
      </c>
      <c r="C159" s="66">
        <v>39901.833333333336</v>
      </c>
      <c r="D159" s="6" t="s">
        <v>1538</v>
      </c>
      <c r="E159" s="6" t="s">
        <v>1539</v>
      </c>
      <c r="F159" s="112" t="s">
        <v>206</v>
      </c>
      <c r="G159" s="113">
        <v>39900.791666666664</v>
      </c>
      <c r="H159" s="113">
        <v>39901.725694444445</v>
      </c>
      <c r="J159" s="6">
        <v>50</v>
      </c>
      <c r="P159" s="6">
        <v>1752.1</v>
      </c>
      <c r="Q159" s="6" t="s">
        <v>1934</v>
      </c>
      <c r="R159" s="6">
        <v>502</v>
      </c>
      <c r="T159" s="6">
        <v>2250</v>
      </c>
      <c r="U159" s="6" t="s">
        <v>1784</v>
      </c>
      <c r="V159" s="6">
        <v>1.4999999999999999E-2</v>
      </c>
      <c r="X159" s="6">
        <v>1.02</v>
      </c>
      <c r="Z159" s="6">
        <v>8.8000000000000007</v>
      </c>
      <c r="AB159" s="6">
        <v>1130</v>
      </c>
      <c r="AD159" s="6">
        <v>1860</v>
      </c>
      <c r="AF159" s="6">
        <v>5960</v>
      </c>
      <c r="AG159" s="6" t="s">
        <v>1784</v>
      </c>
      <c r="AH159" s="6">
        <v>20</v>
      </c>
      <c r="AJ159" s="6">
        <v>420</v>
      </c>
      <c r="AK159" s="6" t="s">
        <v>1784</v>
      </c>
      <c r="AL159" s="6">
        <v>5</v>
      </c>
      <c r="AM159" s="6" t="s">
        <v>1784</v>
      </c>
      <c r="AN159" s="6">
        <v>2.5</v>
      </c>
      <c r="AP159" s="6">
        <v>7.21</v>
      </c>
      <c r="AR159" s="6">
        <v>147</v>
      </c>
      <c r="AT159" s="6">
        <v>29</v>
      </c>
      <c r="BD159" s="6">
        <v>46</v>
      </c>
      <c r="CD159" s="6">
        <v>18</v>
      </c>
      <c r="CF159" s="6">
        <v>0.68</v>
      </c>
      <c r="CG159" s="6" t="s">
        <v>1784</v>
      </c>
      <c r="CH159" s="6">
        <v>20</v>
      </c>
      <c r="DB159" s="6" t="s">
        <v>520</v>
      </c>
      <c r="DC159" s="6" t="s">
        <v>500</v>
      </c>
      <c r="DD159" s="78">
        <f t="shared" si="26"/>
        <v>0.78125</v>
      </c>
      <c r="DE159" s="111">
        <f t="shared" si="27"/>
        <v>0.78125</v>
      </c>
      <c r="DF159" s="78">
        <f t="shared" si="25"/>
        <v>25.957037037037036</v>
      </c>
      <c r="DG159" s="78">
        <f t="shared" si="18"/>
        <v>3.9699902395864335</v>
      </c>
      <c r="DH159" s="114">
        <f t="shared" si="15"/>
        <v>0.16541625998276807</v>
      </c>
      <c r="DI159" s="84">
        <f t="shared" si="19"/>
        <v>39900.957082926645</v>
      </c>
      <c r="DJ159" s="122">
        <f t="shared" si="20"/>
        <v>39901.891110704426</v>
      </c>
      <c r="DK159" s="116">
        <f t="shared" si="21"/>
        <v>-9.5000406690814998E-2</v>
      </c>
      <c r="DL159" s="116">
        <f t="shared" si="22"/>
        <v>9.5000406690814998E-2</v>
      </c>
      <c r="DM159" s="117">
        <v>-6.8864686269080266E-2</v>
      </c>
      <c r="DN159" s="116">
        <f t="shared" si="23"/>
        <v>5.7777371090196539E-2</v>
      </c>
      <c r="DO159" s="116">
        <f t="shared" si="24"/>
        <v>-5.7777371090196539E-2</v>
      </c>
      <c r="DP159" s="78">
        <v>23.434000000000001</v>
      </c>
      <c r="DQ159" s="118">
        <v>57.251300000000001</v>
      </c>
      <c r="DR159" s="118">
        <v>1752.1</v>
      </c>
      <c r="DS159" s="118">
        <f t="shared" si="16"/>
        <v>2024.6976</v>
      </c>
      <c r="DT159" s="119">
        <f t="shared" si="17"/>
        <v>272.59760000000006</v>
      </c>
    </row>
    <row r="160" spans="1:124" x14ac:dyDescent="0.2">
      <c r="A160" s="6" t="s">
        <v>1247</v>
      </c>
      <c r="B160" s="66">
        <v>39924.447916666664</v>
      </c>
      <c r="C160" s="66">
        <v>39924.732638888891</v>
      </c>
      <c r="D160" s="6" t="s">
        <v>1540</v>
      </c>
      <c r="E160" s="6" t="s">
        <v>1541</v>
      </c>
      <c r="F160" s="112" t="s">
        <v>232</v>
      </c>
      <c r="G160" s="113">
        <v>39924.305555555555</v>
      </c>
      <c r="H160" s="113">
        <v>39924.538194444445</v>
      </c>
      <c r="J160" s="6">
        <v>50</v>
      </c>
      <c r="P160" s="6">
        <v>964.42</v>
      </c>
      <c r="R160" s="6">
        <v>20.100000000000001</v>
      </c>
      <c r="T160" s="6">
        <v>46.2</v>
      </c>
      <c r="U160" s="6" t="s">
        <v>1784</v>
      </c>
      <c r="V160" s="6">
        <v>1.4999999999999999E-2</v>
      </c>
      <c r="X160" s="6">
        <v>0.63</v>
      </c>
      <c r="Z160" s="6">
        <v>6.6</v>
      </c>
      <c r="AB160" s="6">
        <v>156</v>
      </c>
      <c r="AD160" s="6">
        <v>271</v>
      </c>
      <c r="AF160" s="6">
        <v>1220</v>
      </c>
      <c r="AG160" s="6" t="s">
        <v>1784</v>
      </c>
      <c r="AH160" s="6">
        <v>20</v>
      </c>
      <c r="AI160" s="6" t="s">
        <v>1784</v>
      </c>
      <c r="AJ160" s="6">
        <v>20</v>
      </c>
      <c r="AK160" s="6" t="s">
        <v>1784</v>
      </c>
      <c r="AL160" s="6">
        <v>5</v>
      </c>
      <c r="AM160" s="6" t="s">
        <v>1784</v>
      </c>
      <c r="AN160" s="6">
        <v>2.5</v>
      </c>
      <c r="AP160" s="6">
        <v>8.01</v>
      </c>
      <c r="AR160" s="6">
        <v>171</v>
      </c>
      <c r="AT160" s="6">
        <v>2.2999999999999998</v>
      </c>
      <c r="BD160" s="6">
        <v>9</v>
      </c>
      <c r="CD160" s="6">
        <v>2.2000000000000002</v>
      </c>
      <c r="CE160" s="6" t="s">
        <v>1784</v>
      </c>
      <c r="CF160" s="6">
        <v>0.25</v>
      </c>
      <c r="CG160" s="6" t="s">
        <v>1784</v>
      </c>
      <c r="CH160" s="6">
        <v>20</v>
      </c>
      <c r="DB160" s="6" t="s">
        <v>520</v>
      </c>
      <c r="DC160" s="6" t="s">
        <v>501</v>
      </c>
      <c r="DD160" s="78">
        <f t="shared" si="26"/>
        <v>0.28472222222626442</v>
      </c>
      <c r="DE160" s="111">
        <f t="shared" si="27"/>
        <v>0.28472222222626442</v>
      </c>
      <c r="DF160" s="78">
        <f t="shared" si="25"/>
        <v>39.204065040093823</v>
      </c>
      <c r="DG160" s="78">
        <f t="shared" si="18"/>
        <v>3.0744138562422583</v>
      </c>
      <c r="DH160" s="114">
        <f t="shared" si="15"/>
        <v>0.12810057734342742</v>
      </c>
      <c r="DI160" s="84">
        <f t="shared" si="19"/>
        <v>39924.433656132896</v>
      </c>
      <c r="DJ160" s="122">
        <f t="shared" si="20"/>
        <v>39924.666295021787</v>
      </c>
      <c r="DK160" s="116">
        <f t="shared" si="21"/>
        <v>-1.4260533767810557E-2</v>
      </c>
      <c r="DL160" s="116">
        <f t="shared" si="22"/>
        <v>1.4260533767810557E-2</v>
      </c>
      <c r="DM160" s="117">
        <v>0.13434002237045206</v>
      </c>
      <c r="DN160" s="116">
        <f t="shared" si="23"/>
        <v>-6.634386710356921E-2</v>
      </c>
      <c r="DO160" s="116">
        <f t="shared" si="24"/>
        <v>6.634386710356921E-2</v>
      </c>
      <c r="DP160" s="78">
        <v>9.4295000000000009</v>
      </c>
      <c r="DQ160" s="118">
        <v>44.330199999999998</v>
      </c>
      <c r="DR160" s="118">
        <v>964.42</v>
      </c>
      <c r="DS160" s="118">
        <f t="shared" si="16"/>
        <v>814.7088</v>
      </c>
      <c r="DT160" s="119">
        <f t="shared" si="17"/>
        <v>-149.71119999999996</v>
      </c>
    </row>
    <row r="161" spans="1:124" x14ac:dyDescent="0.2">
      <c r="A161" s="6" t="s">
        <v>1247</v>
      </c>
      <c r="B161" s="66">
        <v>40009.190972222219</v>
      </c>
      <c r="C161" s="66">
        <v>40009.378472222219</v>
      </c>
      <c r="D161" s="6" t="s">
        <v>1544</v>
      </c>
      <c r="E161" s="6" t="s">
        <v>1677</v>
      </c>
      <c r="F161" s="112" t="s">
        <v>244</v>
      </c>
      <c r="G161" s="113">
        <v>40009.194444444445</v>
      </c>
      <c r="H161" s="113">
        <v>40009.520833333336</v>
      </c>
      <c r="J161" s="6">
        <v>50</v>
      </c>
      <c r="P161" s="6">
        <v>1797.49</v>
      </c>
      <c r="R161" s="6">
        <v>17.3</v>
      </c>
      <c r="T161" s="6">
        <v>91.1</v>
      </c>
      <c r="V161" s="6">
        <v>0.13100000000000001</v>
      </c>
      <c r="X161" s="6">
        <v>2.37</v>
      </c>
      <c r="Z161" s="6">
        <v>5.3</v>
      </c>
      <c r="AB161" s="6">
        <v>34.9</v>
      </c>
      <c r="AD161" s="6">
        <v>54</v>
      </c>
      <c r="AF161" s="6">
        <v>353</v>
      </c>
      <c r="AG161" s="6" t="s">
        <v>1784</v>
      </c>
      <c r="AH161" s="6">
        <v>20</v>
      </c>
      <c r="AI161" s="6" t="s">
        <v>1784</v>
      </c>
      <c r="AJ161" s="6">
        <v>20</v>
      </c>
      <c r="AK161" s="6" t="s">
        <v>1784</v>
      </c>
      <c r="AL161" s="6">
        <v>5</v>
      </c>
      <c r="AM161" s="6" t="s">
        <v>1784</v>
      </c>
      <c r="AN161" s="6">
        <v>2.5</v>
      </c>
      <c r="AP161" s="6">
        <v>7.5600000000000005</v>
      </c>
      <c r="AR161" s="6">
        <v>72.099999999999994</v>
      </c>
      <c r="AT161" s="6">
        <v>1.2</v>
      </c>
      <c r="BD161" s="6">
        <v>192</v>
      </c>
      <c r="CD161" s="6">
        <v>1.4</v>
      </c>
      <c r="CE161" s="6" t="s">
        <v>1784</v>
      </c>
      <c r="CF161" s="6">
        <v>0.25</v>
      </c>
      <c r="CG161" s="6" t="s">
        <v>1784</v>
      </c>
      <c r="CH161" s="6">
        <v>20</v>
      </c>
      <c r="DB161" s="6" t="s">
        <v>520</v>
      </c>
      <c r="DC161" s="6" t="s">
        <v>502</v>
      </c>
      <c r="DD161" s="78">
        <f t="shared" si="26"/>
        <v>0.1875</v>
      </c>
      <c r="DE161" s="111">
        <f t="shared" si="27"/>
        <v>0.1875</v>
      </c>
      <c r="DF161" s="78">
        <f t="shared" si="25"/>
        <v>110.95617283950617</v>
      </c>
      <c r="DG161" s="78">
        <f t="shared" si="18"/>
        <v>1.6129975251033473</v>
      </c>
      <c r="DH161" s="114">
        <f t="shared" si="15"/>
        <v>6.7208230212639469E-2</v>
      </c>
      <c r="DI161" s="84">
        <f t="shared" ref="DI161:DI168" si="28">G161+DH161</f>
        <v>40009.261652674657</v>
      </c>
      <c r="DJ161" s="122">
        <f t="shared" ref="DJ161:DJ168" si="29">H161+DH161</f>
        <v>40009.588041563547</v>
      </c>
      <c r="DK161" s="116">
        <f t="shared" ref="DK161:DK168" si="30">DI161-B161</f>
        <v>7.0680452437954955E-2</v>
      </c>
      <c r="DL161" s="116">
        <f t="shared" ref="DL161:DL168" si="31">B161-DI161</f>
        <v>-7.0680452437954955E-2</v>
      </c>
      <c r="DM161" s="117">
        <v>0.19202996426611207</v>
      </c>
      <c r="DN161" s="116">
        <f t="shared" ref="DN161:DN168" si="32">DJ161-C161</f>
        <v>0.20956934132846072</v>
      </c>
      <c r="DO161" s="116">
        <f t="shared" ref="DO161:DO168" si="33">C161-DJ161</f>
        <v>-0.20956934132846072</v>
      </c>
      <c r="DP161" s="78">
        <v>14.144</v>
      </c>
      <c r="DQ161" s="118">
        <v>186.66839999999999</v>
      </c>
      <c r="DR161" s="118">
        <v>1797.49</v>
      </c>
      <c r="DS161" s="118">
        <f t="shared" si="16"/>
        <v>1222.0416</v>
      </c>
      <c r="DT161" s="119">
        <f t="shared" si="17"/>
        <v>-575.44839999999999</v>
      </c>
    </row>
    <row r="162" spans="1:124" x14ac:dyDescent="0.2">
      <c r="A162" s="6" t="s">
        <v>1247</v>
      </c>
      <c r="B162" s="66">
        <v>40155.770833333336</v>
      </c>
      <c r="C162" s="66">
        <v>40157.1875</v>
      </c>
      <c r="D162" s="6" t="s">
        <v>1547</v>
      </c>
      <c r="E162" s="6" t="s">
        <v>1548</v>
      </c>
      <c r="F162" s="112" t="s">
        <v>250</v>
      </c>
      <c r="G162" s="113">
        <v>40155.375</v>
      </c>
      <c r="H162" s="113">
        <v>40156.224305555559</v>
      </c>
      <c r="J162" s="6">
        <v>50</v>
      </c>
      <c r="P162" s="6">
        <v>8847</v>
      </c>
      <c r="R162" s="6">
        <v>151</v>
      </c>
      <c r="T162" s="6">
        <v>257</v>
      </c>
      <c r="V162" s="6">
        <v>4.9000000000000002E-2</v>
      </c>
      <c r="X162" s="6">
        <v>1.37</v>
      </c>
      <c r="Z162" s="6">
        <v>20.3</v>
      </c>
      <c r="AB162" s="6">
        <v>382</v>
      </c>
      <c r="AD162" s="6">
        <v>614</v>
      </c>
      <c r="AF162" s="6">
        <v>2160</v>
      </c>
      <c r="AG162" s="6" t="s">
        <v>1784</v>
      </c>
      <c r="AH162" s="6">
        <v>20</v>
      </c>
      <c r="AJ162" s="6">
        <v>22</v>
      </c>
      <c r="AL162" s="6">
        <v>30</v>
      </c>
      <c r="AM162" s="6" t="s">
        <v>1784</v>
      </c>
      <c r="AN162" s="6">
        <v>2.5</v>
      </c>
      <c r="AP162" s="6">
        <v>7.59</v>
      </c>
      <c r="AR162" s="6">
        <v>123</v>
      </c>
      <c r="AT162" s="6">
        <v>42</v>
      </c>
      <c r="BD162" s="6">
        <v>87</v>
      </c>
      <c r="CD162" s="6">
        <v>25</v>
      </c>
      <c r="CE162" s="6" t="s">
        <v>1784</v>
      </c>
      <c r="CF162" s="6">
        <v>0.25</v>
      </c>
      <c r="CG162" s="6" t="s">
        <v>1784</v>
      </c>
      <c r="CH162" s="6">
        <v>20</v>
      </c>
      <c r="DB162" s="6" t="s">
        <v>520</v>
      </c>
      <c r="DC162" s="6" t="s">
        <v>503</v>
      </c>
      <c r="DD162" s="78">
        <f t="shared" si="26"/>
        <v>1.4166666666642413</v>
      </c>
      <c r="DE162" s="111">
        <f t="shared" si="27"/>
        <v>1.4166666666642413</v>
      </c>
      <c r="DF162" s="78">
        <f t="shared" si="25"/>
        <v>72.279411764829632</v>
      </c>
      <c r="DG162" s="78">
        <f t="shared" si="18"/>
        <v>2.1039652065384056</v>
      </c>
      <c r="DH162" s="114">
        <f t="shared" ref="DH162:DH168" si="34">DG162/24</f>
        <v>8.7665216939100232E-2</v>
      </c>
      <c r="DI162" s="66">
        <f t="shared" si="28"/>
        <v>40155.462665216939</v>
      </c>
      <c r="DJ162" s="115">
        <f t="shared" si="29"/>
        <v>40156.311970772498</v>
      </c>
      <c r="DK162" s="116">
        <f t="shared" si="30"/>
        <v>-0.3081681163967005</v>
      </c>
      <c r="DL162" s="116">
        <f t="shared" si="31"/>
        <v>0.3081681163967005</v>
      </c>
      <c r="DM162" s="117">
        <v>-0.32518652118596947</v>
      </c>
      <c r="DN162" s="116">
        <f t="shared" si="32"/>
        <v>-0.87552922750182915</v>
      </c>
      <c r="DO162" s="116">
        <f t="shared" si="33"/>
        <v>0.87552922750182915</v>
      </c>
      <c r="DP162" s="78">
        <v>42.341999999999999</v>
      </c>
      <c r="DQ162" s="118">
        <v>211.21</v>
      </c>
      <c r="DR162" s="118">
        <v>8847</v>
      </c>
      <c r="DS162" s="118">
        <f t="shared" ref="DS162:DS186" si="35">DP162*60*60*24/1000</f>
        <v>3658.3488000000002</v>
      </c>
      <c r="DT162" s="119">
        <f t="shared" ref="DT162:DT186" si="36">-P162+DS162</f>
        <v>-5188.6512000000002</v>
      </c>
    </row>
    <row r="163" spans="1:124" x14ac:dyDescent="0.2">
      <c r="A163" s="6" t="s">
        <v>1247</v>
      </c>
      <c r="B163" s="66">
        <v>40201.913888888892</v>
      </c>
      <c r="C163" s="66">
        <v>40203.395833333336</v>
      </c>
      <c r="D163" s="6" t="s">
        <v>1553</v>
      </c>
      <c r="E163" s="6" t="s">
        <v>1552</v>
      </c>
      <c r="F163" s="112" t="s">
        <v>297</v>
      </c>
      <c r="G163" s="113">
        <v>40201.611111111109</v>
      </c>
      <c r="H163" s="113">
        <v>40203.086805555555</v>
      </c>
      <c r="J163" s="6">
        <v>50</v>
      </c>
      <c r="P163" s="6">
        <v>9542</v>
      </c>
      <c r="R163" s="6">
        <v>83.4</v>
      </c>
      <c r="T163" s="6">
        <v>177</v>
      </c>
      <c r="U163" s="6" t="s">
        <v>1784</v>
      </c>
      <c r="V163" s="6">
        <v>1.4999999999999999E-2</v>
      </c>
      <c r="X163" s="6">
        <v>1.45</v>
      </c>
      <c r="Z163" s="6">
        <v>18.2</v>
      </c>
      <c r="AB163" s="6">
        <v>281</v>
      </c>
      <c r="AD163" s="6">
        <v>483</v>
      </c>
      <c r="AF163" s="6">
        <v>1800</v>
      </c>
      <c r="AG163" s="6" t="s">
        <v>1784</v>
      </c>
      <c r="AH163" s="6">
        <v>20</v>
      </c>
      <c r="AJ163" s="6">
        <v>31</v>
      </c>
      <c r="AL163" s="6">
        <v>21</v>
      </c>
      <c r="AM163" s="6" t="s">
        <v>1784</v>
      </c>
      <c r="AN163" s="6">
        <v>2.5</v>
      </c>
      <c r="AP163" s="6">
        <v>7.4</v>
      </c>
      <c r="AR163" s="6">
        <v>136</v>
      </c>
      <c r="AT163" s="6">
        <v>23</v>
      </c>
      <c r="BD163" s="6">
        <v>40</v>
      </c>
      <c r="CD163" s="6">
        <v>22</v>
      </c>
      <c r="CE163" s="6" t="s">
        <v>1784</v>
      </c>
      <c r="CF163" s="6">
        <v>0.25</v>
      </c>
      <c r="CG163" s="6" t="s">
        <v>1784</v>
      </c>
      <c r="CH163" s="6">
        <v>20</v>
      </c>
      <c r="DB163" s="6" t="s">
        <v>520</v>
      </c>
      <c r="DC163" s="6" t="s">
        <v>523</v>
      </c>
      <c r="DD163" s="78">
        <f t="shared" si="26"/>
        <v>1.4819444444437977</v>
      </c>
      <c r="DE163" s="111">
        <f t="shared" si="27"/>
        <v>1.4819444444437977</v>
      </c>
      <c r="DF163" s="78">
        <f t="shared" si="25"/>
        <v>74.523586379289</v>
      </c>
      <c r="DG163" s="78">
        <f t="shared" si="18"/>
        <v>2.0644553217434605</v>
      </c>
      <c r="DH163" s="114">
        <f t="shared" si="34"/>
        <v>8.6018971739310848E-2</v>
      </c>
      <c r="DI163" s="66">
        <f t="shared" si="28"/>
        <v>40201.697130082852</v>
      </c>
      <c r="DJ163" s="115">
        <f t="shared" si="29"/>
        <v>40203.172824527297</v>
      </c>
      <c r="DK163" s="116">
        <f t="shared" si="30"/>
        <v>-0.21675880604016129</v>
      </c>
      <c r="DL163" s="116">
        <f t="shared" si="31"/>
        <v>0.21675880604016129</v>
      </c>
      <c r="DM163" s="117">
        <v>-0.23534655354887946</v>
      </c>
      <c r="DN163" s="116">
        <f t="shared" si="32"/>
        <v>-0.2230088060387061</v>
      </c>
      <c r="DO163" s="116">
        <f t="shared" si="33"/>
        <v>0.2230088060387061</v>
      </c>
      <c r="DP163" s="78">
        <v>110.4586</v>
      </c>
      <c r="DQ163" s="118">
        <v>211.84</v>
      </c>
      <c r="DR163" s="118">
        <v>9542</v>
      </c>
      <c r="DS163" s="118">
        <f t="shared" si="35"/>
        <v>9543.6230400000004</v>
      </c>
      <c r="DT163" s="119">
        <f t="shared" si="36"/>
        <v>1.6230400000004011</v>
      </c>
    </row>
    <row r="164" spans="1:124" x14ac:dyDescent="0.2">
      <c r="A164" s="6" t="s">
        <v>1247</v>
      </c>
      <c r="B164" s="66">
        <v>40218.667361111111</v>
      </c>
      <c r="C164" s="66">
        <v>40219.52847222222</v>
      </c>
      <c r="D164" s="6" t="s">
        <v>1556</v>
      </c>
      <c r="E164" s="6" t="s">
        <v>1557</v>
      </c>
      <c r="F164" s="112" t="s">
        <v>322</v>
      </c>
      <c r="G164" s="113">
        <v>40218.170138888891</v>
      </c>
      <c r="H164" s="113">
        <v>40219.461805555555</v>
      </c>
      <c r="J164" s="6">
        <v>50</v>
      </c>
      <c r="P164" s="6">
        <v>267</v>
      </c>
      <c r="R164" s="6">
        <v>83.5</v>
      </c>
      <c r="T164" s="6">
        <v>187</v>
      </c>
      <c r="U164" s="6" t="s">
        <v>1784</v>
      </c>
      <c r="V164" s="6">
        <v>1.4999999999999999E-2</v>
      </c>
      <c r="X164" s="6">
        <v>0.39</v>
      </c>
      <c r="Z164" s="6">
        <v>18.5</v>
      </c>
      <c r="AB164" s="6">
        <v>2100</v>
      </c>
      <c r="AD164" s="6">
        <v>3110</v>
      </c>
      <c r="AF164" s="6">
        <v>9350</v>
      </c>
      <c r="AG164" s="6" t="s">
        <v>1784</v>
      </c>
      <c r="AH164" s="6">
        <v>20</v>
      </c>
      <c r="AJ164" s="6">
        <v>46</v>
      </c>
      <c r="AL164" s="6">
        <v>9.9</v>
      </c>
      <c r="AM164" s="6" t="s">
        <v>1784</v>
      </c>
      <c r="AN164" s="6">
        <v>2.5</v>
      </c>
      <c r="AP164" s="6">
        <v>8</v>
      </c>
      <c r="AR164" s="6">
        <v>252</v>
      </c>
      <c r="AT164" s="6">
        <v>16</v>
      </c>
      <c r="BD164" s="6">
        <v>15</v>
      </c>
      <c r="CD164" s="6">
        <v>11</v>
      </c>
      <c r="CE164" s="6" t="s">
        <v>1784</v>
      </c>
      <c r="CF164" s="6">
        <v>0.25</v>
      </c>
      <c r="CG164" s="6" t="s">
        <v>1784</v>
      </c>
      <c r="CH164" s="6">
        <v>20</v>
      </c>
      <c r="DB164" s="6" t="s">
        <v>520</v>
      </c>
      <c r="DC164" s="6" t="s">
        <v>505</v>
      </c>
      <c r="DD164" s="78">
        <f t="shared" si="26"/>
        <v>0.86111111110949423</v>
      </c>
      <c r="DE164" s="111">
        <f t="shared" si="27"/>
        <v>0.86111111110949423</v>
      </c>
      <c r="DF164" s="78">
        <f t="shared" si="25"/>
        <v>3.5887096774260931</v>
      </c>
      <c r="DG164" s="78">
        <f t="shared" si="18"/>
        <v>13.538353489364203</v>
      </c>
      <c r="DH164" s="114">
        <f t="shared" si="34"/>
        <v>0.56409806205684176</v>
      </c>
      <c r="DI164" s="66">
        <f t="shared" si="28"/>
        <v>40218.73423695095</v>
      </c>
      <c r="DJ164" s="115">
        <f t="shared" si="29"/>
        <v>40220.025903617614</v>
      </c>
      <c r="DK164" s="116">
        <f t="shared" si="30"/>
        <v>6.6875839838758111E-2</v>
      </c>
      <c r="DL164" s="116">
        <f t="shared" si="31"/>
        <v>-6.6875839838758111E-2</v>
      </c>
      <c r="DM164" s="117">
        <v>0.11314047764608404</v>
      </c>
      <c r="DN164" s="116">
        <f t="shared" si="32"/>
        <v>0.49743139539350523</v>
      </c>
      <c r="DO164" s="116">
        <f t="shared" si="33"/>
        <v>-0.49743139539350523</v>
      </c>
      <c r="DP164" s="78">
        <v>4.9683999999999999</v>
      </c>
      <c r="DQ164" s="118">
        <v>5.5014000000000003</v>
      </c>
      <c r="DR164" s="118">
        <v>267</v>
      </c>
      <c r="DS164" s="118">
        <f t="shared" si="35"/>
        <v>429.26975999999996</v>
      </c>
      <c r="DT164" s="119">
        <f t="shared" si="36"/>
        <v>162.26975999999996</v>
      </c>
    </row>
    <row r="165" spans="1:124" x14ac:dyDescent="0.2">
      <c r="A165" s="6" t="s">
        <v>1247</v>
      </c>
      <c r="B165" s="66">
        <v>40246.829861111109</v>
      </c>
      <c r="C165" s="66">
        <v>40248.472916666666</v>
      </c>
      <c r="D165" s="6" t="s">
        <v>1559</v>
      </c>
      <c r="E165" s="6" t="s">
        <v>1560</v>
      </c>
      <c r="F165" s="112" t="s">
        <v>351</v>
      </c>
      <c r="G165" s="113">
        <v>40246.680555555555</v>
      </c>
      <c r="H165" s="113">
        <v>40248.1875</v>
      </c>
      <c r="J165" s="6">
        <v>50</v>
      </c>
      <c r="P165" s="6">
        <v>7334</v>
      </c>
      <c r="Q165" s="6" t="s">
        <v>1784</v>
      </c>
      <c r="R165" s="6">
        <v>60</v>
      </c>
      <c r="T165" s="6">
        <v>218</v>
      </c>
      <c r="V165" s="6">
        <v>0.02</v>
      </c>
      <c r="X165" s="6">
        <v>5.35</v>
      </c>
      <c r="Z165" s="6">
        <v>11.7</v>
      </c>
      <c r="AB165" s="6">
        <v>229</v>
      </c>
      <c r="AD165" s="6">
        <v>387</v>
      </c>
      <c r="AF165" s="6">
        <v>1530</v>
      </c>
      <c r="AG165" s="6" t="s">
        <v>1784</v>
      </c>
      <c r="AH165" s="6">
        <v>20</v>
      </c>
      <c r="AI165" s="6" t="s">
        <v>1784</v>
      </c>
      <c r="AJ165" s="6">
        <v>20</v>
      </c>
      <c r="AK165" s="6" t="s">
        <v>1784</v>
      </c>
      <c r="AL165" s="6">
        <v>5</v>
      </c>
      <c r="AM165" s="6" t="s">
        <v>1784</v>
      </c>
      <c r="AN165" s="6">
        <v>2.5</v>
      </c>
      <c r="AP165" s="6">
        <v>7.29</v>
      </c>
      <c r="AR165" s="6">
        <v>174</v>
      </c>
      <c r="AT165" s="6">
        <v>12</v>
      </c>
      <c r="BD165" s="6">
        <v>443</v>
      </c>
      <c r="BV165" s="6">
        <v>146</v>
      </c>
      <c r="CD165" s="6">
        <v>10</v>
      </c>
      <c r="CF165" s="6">
        <v>0.47</v>
      </c>
      <c r="CG165" s="6" t="s">
        <v>1784</v>
      </c>
      <c r="CH165" s="6">
        <v>20</v>
      </c>
      <c r="DB165" s="6" t="s">
        <v>520</v>
      </c>
      <c r="DC165" s="6" t="s">
        <v>506</v>
      </c>
      <c r="DD165" s="78">
        <f t="shared" si="26"/>
        <v>1.6430555555562023</v>
      </c>
      <c r="DE165" s="111">
        <f t="shared" si="27"/>
        <v>1.6430555555562023</v>
      </c>
      <c r="DF165" s="78">
        <f t="shared" si="25"/>
        <v>51.662440123958248</v>
      </c>
      <c r="DG165" s="78">
        <f t="shared" si="18"/>
        <v>2.5909507880654825</v>
      </c>
      <c r="DH165" s="114">
        <f t="shared" si="34"/>
        <v>0.10795628283606178</v>
      </c>
      <c r="DI165" s="66">
        <f t="shared" si="28"/>
        <v>40246.788511838393</v>
      </c>
      <c r="DJ165" s="115">
        <f t="shared" si="29"/>
        <v>40248.295456282838</v>
      </c>
      <c r="DK165" s="116">
        <f t="shared" si="30"/>
        <v>-4.1349272716615815E-2</v>
      </c>
      <c r="DL165" s="116">
        <f t="shared" si="31"/>
        <v>4.1349272716615815E-2</v>
      </c>
      <c r="DM165" s="117">
        <v>-7.0006333909987006E-2</v>
      </c>
      <c r="DN165" s="116">
        <f t="shared" si="32"/>
        <v>-0.17746038382756524</v>
      </c>
      <c r="DO165" s="116">
        <f t="shared" si="33"/>
        <v>0.17746038382756524</v>
      </c>
      <c r="DP165" s="78">
        <v>82.140699999999995</v>
      </c>
      <c r="DQ165" s="118">
        <v>234.75</v>
      </c>
      <c r="DR165" s="118">
        <v>7334</v>
      </c>
      <c r="DS165" s="118">
        <f t="shared" si="35"/>
        <v>7096.9564800000007</v>
      </c>
      <c r="DT165" s="119">
        <f t="shared" si="36"/>
        <v>-237.04351999999926</v>
      </c>
    </row>
    <row r="166" spans="1:124" x14ac:dyDescent="0.2">
      <c r="A166" s="6" t="s">
        <v>1247</v>
      </c>
      <c r="B166" s="66">
        <v>40276.357638888891</v>
      </c>
      <c r="C166" s="66">
        <v>40276.712500000001</v>
      </c>
      <c r="D166" s="6" t="s">
        <v>1563</v>
      </c>
      <c r="E166" s="6" t="s">
        <v>1564</v>
      </c>
      <c r="F166" s="112" t="s">
        <v>383</v>
      </c>
      <c r="G166" s="113">
        <v>40276.222222222219</v>
      </c>
      <c r="H166" s="113">
        <v>40276.53125</v>
      </c>
      <c r="J166" s="6">
        <v>50</v>
      </c>
      <c r="P166" s="6">
        <v>982</v>
      </c>
      <c r="R166" s="6">
        <v>22.3</v>
      </c>
      <c r="T166" s="6">
        <v>53</v>
      </c>
      <c r="U166" s="6" t="s">
        <v>1784</v>
      </c>
      <c r="V166" s="6">
        <v>1.4999999999999999E-2</v>
      </c>
      <c r="X166" s="6">
        <v>0.74</v>
      </c>
      <c r="Z166" s="6">
        <v>11.7</v>
      </c>
      <c r="AB166" s="6">
        <v>174</v>
      </c>
      <c r="AD166" s="6">
        <v>284</v>
      </c>
      <c r="AF166" s="6">
        <v>1390</v>
      </c>
      <c r="AG166" s="6" t="s">
        <v>1784</v>
      </c>
      <c r="AH166" s="6">
        <v>20</v>
      </c>
      <c r="AI166" s="6" t="s">
        <v>1784</v>
      </c>
      <c r="AJ166" s="6">
        <v>20</v>
      </c>
      <c r="AK166" s="6" t="s">
        <v>1784</v>
      </c>
      <c r="AL166" s="6">
        <v>5</v>
      </c>
      <c r="AM166" s="6" t="s">
        <v>1784</v>
      </c>
      <c r="AN166" s="6">
        <v>2.5</v>
      </c>
      <c r="AP166" s="6">
        <v>7.89</v>
      </c>
      <c r="AR166" s="6">
        <v>222</v>
      </c>
      <c r="AT166" s="6">
        <v>5.0999999999999996</v>
      </c>
      <c r="BD166" s="6">
        <v>19</v>
      </c>
      <c r="CD166" s="6">
        <v>8.1</v>
      </c>
      <c r="CF166" s="6">
        <v>0.44</v>
      </c>
      <c r="CG166" s="6" t="s">
        <v>1784</v>
      </c>
      <c r="CH166" s="6">
        <v>20</v>
      </c>
      <c r="DB166" s="6" t="s">
        <v>520</v>
      </c>
      <c r="DC166" s="6" t="s">
        <v>507</v>
      </c>
      <c r="DD166" s="78">
        <f t="shared" si="26"/>
        <v>0.35486111111094942</v>
      </c>
      <c r="DE166" s="111">
        <f t="shared" si="27"/>
        <v>0.35486111111094942</v>
      </c>
      <c r="DF166" s="78">
        <f t="shared" si="25"/>
        <v>32.028701891730186</v>
      </c>
      <c r="DG166" s="78">
        <f t="shared" si="18"/>
        <v>3.4849232857386228</v>
      </c>
      <c r="DH166" s="114">
        <f t="shared" si="34"/>
        <v>0.14520513690577594</v>
      </c>
      <c r="DI166" s="66">
        <f t="shared" si="28"/>
        <v>40276.367427359124</v>
      </c>
      <c r="DJ166" s="115">
        <f t="shared" si="29"/>
        <v>40276.676455136905</v>
      </c>
      <c r="DK166" s="116">
        <f t="shared" si="30"/>
        <v>9.7884702336159535E-3</v>
      </c>
      <c r="DL166" s="116">
        <f t="shared" si="31"/>
        <v>-9.7884702336159535E-3</v>
      </c>
      <c r="DM166" s="117">
        <v>0.13822249165241374</v>
      </c>
      <c r="DN166" s="116">
        <f t="shared" si="32"/>
        <v>-3.6044863096321933E-2</v>
      </c>
      <c r="DO166" s="116">
        <f t="shared" si="33"/>
        <v>3.6044863096321933E-2</v>
      </c>
      <c r="DP166" s="78">
        <v>9.9489999999999998</v>
      </c>
      <c r="DQ166" s="118">
        <v>40.564</v>
      </c>
      <c r="DR166" s="118">
        <v>982</v>
      </c>
      <c r="DS166" s="118">
        <f t="shared" si="35"/>
        <v>859.59359999999981</v>
      </c>
      <c r="DT166" s="119">
        <f t="shared" si="36"/>
        <v>-122.40640000000019</v>
      </c>
    </row>
    <row r="167" spans="1:124" x14ac:dyDescent="0.2">
      <c r="A167" s="6" t="s">
        <v>1247</v>
      </c>
      <c r="B167" s="66">
        <v>40422.135416666664</v>
      </c>
      <c r="C167" s="66">
        <v>40422.277777777781</v>
      </c>
      <c r="D167" s="6" t="s">
        <v>1571</v>
      </c>
      <c r="E167" s="6" t="s">
        <v>1572</v>
      </c>
      <c r="F167" s="112" t="s">
        <v>569</v>
      </c>
      <c r="G167" s="113">
        <v>40422.145833333336</v>
      </c>
      <c r="H167" s="113">
        <v>40422.190972222219</v>
      </c>
      <c r="J167" s="6">
        <v>50</v>
      </c>
      <c r="P167" s="6">
        <v>2407</v>
      </c>
      <c r="R167" s="6">
        <v>10.9</v>
      </c>
      <c r="T167" s="6">
        <v>107</v>
      </c>
      <c r="V167" s="6">
        <v>6.8000000000000005E-2</v>
      </c>
      <c r="X167" s="6">
        <v>2.19</v>
      </c>
      <c r="Z167" s="6">
        <v>3.6</v>
      </c>
      <c r="AB167" s="6">
        <v>19</v>
      </c>
      <c r="AD167" s="6">
        <v>28.1</v>
      </c>
      <c r="AF167" s="6">
        <v>230</v>
      </c>
      <c r="AG167" s="6" t="s">
        <v>1784</v>
      </c>
      <c r="AH167" s="6">
        <v>20</v>
      </c>
      <c r="AI167" s="6" t="s">
        <v>1784</v>
      </c>
      <c r="AJ167" s="6">
        <v>20</v>
      </c>
      <c r="AK167" s="6" t="s">
        <v>1784</v>
      </c>
      <c r="AL167" s="6">
        <v>5</v>
      </c>
      <c r="AN167" s="6">
        <v>28</v>
      </c>
      <c r="AP167" s="6">
        <v>7.99</v>
      </c>
      <c r="AR167" s="6">
        <v>80.8</v>
      </c>
      <c r="AT167" s="6">
        <v>0.5</v>
      </c>
      <c r="BD167" s="6">
        <v>285</v>
      </c>
      <c r="BV167" s="6">
        <v>52.7</v>
      </c>
      <c r="CD167" s="6">
        <v>1</v>
      </c>
      <c r="CE167" s="6" t="s">
        <v>1784</v>
      </c>
      <c r="CF167" s="6">
        <v>0.25</v>
      </c>
      <c r="CG167" s="6" t="s">
        <v>1784</v>
      </c>
      <c r="CH167" s="6">
        <v>20</v>
      </c>
      <c r="DB167" s="6" t="s">
        <v>520</v>
      </c>
      <c r="DC167" s="6" t="s">
        <v>508</v>
      </c>
      <c r="DD167" s="78">
        <f t="shared" si="26"/>
        <v>0.14236111111677019</v>
      </c>
      <c r="DE167" s="111">
        <f t="shared" si="27"/>
        <v>0.14236111111677019</v>
      </c>
      <c r="DF167" s="78">
        <f t="shared" si="25"/>
        <v>195.69105690279005</v>
      </c>
      <c r="DG167" s="78">
        <f t="shared" si="18"/>
        <v>1.134628281707547</v>
      </c>
      <c r="DH167" s="114">
        <f t="shared" si="34"/>
        <v>4.7276178404481124E-2</v>
      </c>
      <c r="DI167" s="66">
        <f t="shared" si="28"/>
        <v>40422.19310951174</v>
      </c>
      <c r="DJ167" s="115">
        <f t="shared" si="29"/>
        <v>40422.238248400623</v>
      </c>
      <c r="DK167" s="116">
        <f t="shared" si="30"/>
        <v>5.7692845075507648E-2</v>
      </c>
      <c r="DL167" s="116">
        <f t="shared" si="31"/>
        <v>-5.7692845075507648E-2</v>
      </c>
      <c r="DM167" s="117">
        <v>0.16793447148666019</v>
      </c>
      <c r="DN167" s="116">
        <f t="shared" si="32"/>
        <v>-3.952937715803273E-2</v>
      </c>
      <c r="DO167" s="116">
        <f t="shared" si="33"/>
        <v>3.952937715803273E-2</v>
      </c>
      <c r="DP167" s="78">
        <v>11.2075</v>
      </c>
      <c r="DQ167" s="118">
        <v>297.26</v>
      </c>
      <c r="DR167" s="118">
        <v>2407</v>
      </c>
      <c r="DS167" s="118">
        <f t="shared" si="35"/>
        <v>968.32799999999975</v>
      </c>
      <c r="DT167" s="119">
        <f t="shared" si="36"/>
        <v>-1438.6720000000003</v>
      </c>
    </row>
    <row r="168" spans="1:124" x14ac:dyDescent="0.2">
      <c r="A168" s="6" t="s">
        <v>1247</v>
      </c>
      <c r="B168" s="66">
        <v>40477.288194444445</v>
      </c>
      <c r="C168" s="66">
        <v>40477.684027777781</v>
      </c>
      <c r="D168" s="6" t="s">
        <v>1575</v>
      </c>
      <c r="E168" s="6" t="s">
        <v>1576</v>
      </c>
      <c r="F168" s="112" t="s">
        <v>573</v>
      </c>
      <c r="G168" s="113">
        <v>40477.291666666664</v>
      </c>
      <c r="H168" s="113">
        <v>40477.520833333336</v>
      </c>
      <c r="J168" s="6">
        <v>50</v>
      </c>
      <c r="P168" s="6">
        <v>3854</v>
      </c>
      <c r="R168" s="6">
        <v>7.9</v>
      </c>
      <c r="T168" s="6">
        <v>60.7</v>
      </c>
      <c r="V168" s="6">
        <v>4.5999999999999999E-2</v>
      </c>
      <c r="X168" s="6">
        <v>0.91</v>
      </c>
      <c r="Z168" s="6">
        <v>5.7</v>
      </c>
      <c r="AB168" s="6">
        <v>23.6</v>
      </c>
      <c r="AD168" s="6">
        <v>36.6</v>
      </c>
      <c r="AF168" s="6">
        <v>274</v>
      </c>
      <c r="AG168" s="6" t="s">
        <v>1784</v>
      </c>
      <c r="AH168" s="6">
        <v>20</v>
      </c>
      <c r="AI168" s="6" t="s">
        <v>1784</v>
      </c>
      <c r="AJ168" s="6">
        <v>20</v>
      </c>
      <c r="AK168" s="6" t="s">
        <v>1784</v>
      </c>
      <c r="AL168" s="6">
        <v>5</v>
      </c>
      <c r="AM168" s="6" t="s">
        <v>1784</v>
      </c>
      <c r="AN168" s="6">
        <v>2.5</v>
      </c>
      <c r="AP168" s="6">
        <v>7.66</v>
      </c>
      <c r="AR168" s="6">
        <v>60</v>
      </c>
      <c r="BD168" s="6">
        <v>130</v>
      </c>
      <c r="BF168" s="6">
        <v>25.6</v>
      </c>
      <c r="BH168" s="6">
        <v>0.1</v>
      </c>
      <c r="BJ168" s="6">
        <v>15</v>
      </c>
      <c r="BL168" s="6">
        <v>9.1999999999999993</v>
      </c>
      <c r="BN168" s="6">
        <v>11.4</v>
      </c>
      <c r="BP168" s="6">
        <v>69</v>
      </c>
      <c r="BR168" s="6">
        <v>0.28699999999999998</v>
      </c>
      <c r="BX168" s="6">
        <v>102</v>
      </c>
      <c r="CG168" s="6" t="s">
        <v>1784</v>
      </c>
      <c r="CH168" s="6">
        <v>20</v>
      </c>
      <c r="CR168" s="6">
        <v>1.5</v>
      </c>
      <c r="CT168" s="6">
        <v>9</v>
      </c>
      <c r="CZ168" s="6">
        <v>7</v>
      </c>
      <c r="DB168" s="6" t="s">
        <v>520</v>
      </c>
      <c r="DC168" s="6" t="s">
        <v>509</v>
      </c>
      <c r="DD168" s="78">
        <f t="shared" si="26"/>
        <v>0.39583333333575865</v>
      </c>
      <c r="DE168" s="111">
        <f t="shared" si="27"/>
        <v>0.39583333333575865</v>
      </c>
      <c r="DF168" s="78">
        <f t="shared" si="25"/>
        <v>112.69005847884169</v>
      </c>
      <c r="DG168" s="78">
        <f t="shared" si="18"/>
        <v>1.5975649981774653</v>
      </c>
      <c r="DH168" s="114">
        <f t="shared" si="34"/>
        <v>6.6565208257394384E-2</v>
      </c>
      <c r="DI168" s="66">
        <f t="shared" si="28"/>
        <v>40477.358231874925</v>
      </c>
      <c r="DJ168" s="115">
        <f t="shared" si="29"/>
        <v>40477.587398541596</v>
      </c>
      <c r="DK168" s="116">
        <f t="shared" si="30"/>
        <v>7.0037430479715113E-2</v>
      </c>
      <c r="DL168" s="116">
        <f t="shared" si="31"/>
        <v>-7.0037430479715113E-2</v>
      </c>
      <c r="DM168" s="117">
        <v>0.12134060066455277</v>
      </c>
      <c r="DN168" s="116">
        <f t="shared" si="32"/>
        <v>-9.6629236184526235E-2</v>
      </c>
      <c r="DO168" s="116">
        <f t="shared" si="33"/>
        <v>9.6629236184526235E-2</v>
      </c>
      <c r="DP168" s="78">
        <v>32.076300000000003</v>
      </c>
      <c r="DQ168" s="118">
        <v>268.5249</v>
      </c>
      <c r="DR168" s="118">
        <v>3854</v>
      </c>
      <c r="DS168" s="118">
        <f t="shared" si="35"/>
        <v>2771.3923200000004</v>
      </c>
      <c r="DT168" s="119">
        <f t="shared" si="36"/>
        <v>-1082.6076799999996</v>
      </c>
    </row>
    <row r="169" spans="1:124" s="62" customFormat="1" x14ac:dyDescent="0.2">
      <c r="A169" s="62" t="s">
        <v>1247</v>
      </c>
      <c r="B169" s="65">
        <v>40533.177083333336</v>
      </c>
      <c r="C169" s="65">
        <v>40533.625</v>
      </c>
      <c r="D169" s="62" t="s">
        <v>1589</v>
      </c>
      <c r="E169" s="62" t="s">
        <v>1590</v>
      </c>
      <c r="F169" s="99" t="s">
        <v>605</v>
      </c>
      <c r="G169" s="100">
        <v>40532.743055555555</v>
      </c>
      <c r="H169" s="100">
        <v>40533.538194444445</v>
      </c>
      <c r="J169" s="62">
        <v>50</v>
      </c>
      <c r="P169" s="62">
        <v>200</v>
      </c>
      <c r="Q169" s="62" t="s">
        <v>1784</v>
      </c>
      <c r="R169" s="62">
        <v>24</v>
      </c>
      <c r="T169" s="62">
        <v>78.599999999999994</v>
      </c>
      <c r="V169" s="62">
        <v>0.127</v>
      </c>
      <c r="X169" s="62">
        <v>0.66</v>
      </c>
      <c r="Z169" s="62">
        <v>8.6</v>
      </c>
      <c r="AB169" s="62">
        <v>2350</v>
      </c>
      <c r="AD169" s="62">
        <v>3680</v>
      </c>
      <c r="AF169" s="62">
        <v>11000</v>
      </c>
      <c r="AG169" s="62" t="s">
        <v>1784</v>
      </c>
      <c r="AH169" s="62">
        <v>20</v>
      </c>
      <c r="AI169" s="62" t="s">
        <v>1784</v>
      </c>
      <c r="AJ169" s="62">
        <v>20</v>
      </c>
      <c r="AK169" s="62" t="s">
        <v>1784</v>
      </c>
      <c r="AL169" s="62">
        <v>5</v>
      </c>
      <c r="AM169" s="62" t="s">
        <v>1784</v>
      </c>
      <c r="AN169" s="62">
        <v>2.5</v>
      </c>
      <c r="AP169" s="62">
        <v>7.99</v>
      </c>
      <c r="AR169" s="62">
        <v>205</v>
      </c>
      <c r="AT169" s="62">
        <v>2.5</v>
      </c>
      <c r="BD169" s="62">
        <v>12</v>
      </c>
      <c r="CD169" s="62">
        <v>3.6</v>
      </c>
      <c r="CF169" s="62">
        <v>0.48</v>
      </c>
      <c r="CG169" s="62" t="s">
        <v>1784</v>
      </c>
      <c r="CH169" s="62">
        <v>20</v>
      </c>
      <c r="DB169" s="62" t="s">
        <v>520</v>
      </c>
      <c r="DC169" s="62" t="s">
        <v>510</v>
      </c>
      <c r="DD169" s="125">
        <f t="shared" ref="DD169:DD185" si="37">C169-B169</f>
        <v>0.44791666666424135</v>
      </c>
      <c r="DE169" s="126">
        <f t="shared" ref="DE169:DE185" si="38">C169-B169</f>
        <v>0.44791666666424135</v>
      </c>
      <c r="DF169" s="125">
        <f t="shared" si="25"/>
        <v>5.1679586563587323</v>
      </c>
      <c r="DG169" s="125">
        <f t="shared" si="18"/>
        <v>10.798658631975991</v>
      </c>
      <c r="DH169" s="127">
        <f t="shared" ref="DH169:DH185" si="39">DG169/24</f>
        <v>0.44994410966566628</v>
      </c>
      <c r="DI169" s="65">
        <f t="shared" ref="DI169:DI185" si="40">G169+DH169</f>
        <v>40533.192999665218</v>
      </c>
      <c r="DJ169" s="100">
        <f t="shared" ref="DJ169:DJ185" si="41">H169+DH169</f>
        <v>40533.988138554108</v>
      </c>
      <c r="DK169" s="128">
        <f t="shared" ref="DK169:DK185" si="42">DI169-B169</f>
        <v>1.5916331882181112E-2</v>
      </c>
      <c r="DL169" s="128">
        <f t="shared" ref="DL169:DL185" si="43">B169-DI169</f>
        <v>-1.5916331882181112E-2</v>
      </c>
      <c r="DM169" s="129"/>
      <c r="DN169" s="128">
        <f t="shared" ref="DN169:DN185" si="44">DJ169-C169</f>
        <v>0.36313855410844553</v>
      </c>
      <c r="DO169" s="128">
        <f t="shared" ref="DO169:DO185" si="45">C169-DJ169</f>
        <v>-0.36313855410844553</v>
      </c>
      <c r="DP169" s="78">
        <v>4.7908999999999997</v>
      </c>
      <c r="DQ169" s="118">
        <v>8.6020000000000003</v>
      </c>
      <c r="DR169" s="118">
        <v>200</v>
      </c>
      <c r="DS169" s="118">
        <f t="shared" si="35"/>
        <v>413.93376000000001</v>
      </c>
      <c r="DT169" s="119">
        <f t="shared" si="36"/>
        <v>213.93376000000001</v>
      </c>
    </row>
    <row r="170" spans="1:124" s="62" customFormat="1" x14ac:dyDescent="0.2">
      <c r="A170" s="62" t="s">
        <v>1247</v>
      </c>
      <c r="B170" s="65">
        <v>40575.375</v>
      </c>
      <c r="C170" s="65">
        <v>40576.881944444445</v>
      </c>
      <c r="D170" s="62" t="s">
        <v>1592</v>
      </c>
      <c r="E170" s="62" t="s">
        <v>1593</v>
      </c>
      <c r="F170" s="99" t="s">
        <v>644</v>
      </c>
      <c r="G170" s="100">
        <v>40574.399305555555</v>
      </c>
      <c r="H170" s="100">
        <v>40576.555555555555</v>
      </c>
      <c r="J170" s="62">
        <v>50</v>
      </c>
      <c r="P170" s="62">
        <v>256</v>
      </c>
      <c r="R170" s="62">
        <v>68.400000000000006</v>
      </c>
      <c r="T170" s="62">
        <v>115</v>
      </c>
      <c r="U170" s="62" t="s">
        <v>1784</v>
      </c>
      <c r="V170" s="62">
        <v>1.4999999999999999E-2</v>
      </c>
      <c r="X170" s="62">
        <v>0.5</v>
      </c>
      <c r="Z170" s="62">
        <v>9.6</v>
      </c>
      <c r="AB170" s="62">
        <v>803</v>
      </c>
      <c r="AD170" s="62">
        <v>1330</v>
      </c>
      <c r="AF170" s="62">
        <v>4550</v>
      </c>
      <c r="AG170" s="62" t="s">
        <v>1784</v>
      </c>
      <c r="AH170" s="62">
        <v>20</v>
      </c>
      <c r="AI170" s="62" t="s">
        <v>1784</v>
      </c>
      <c r="AJ170" s="62">
        <v>20</v>
      </c>
      <c r="AK170" s="62" t="s">
        <v>1784</v>
      </c>
      <c r="AL170" s="62">
        <v>5</v>
      </c>
      <c r="AM170" s="62" t="s">
        <v>1784</v>
      </c>
      <c r="AN170" s="62">
        <v>2.5</v>
      </c>
      <c r="AP170" s="62">
        <v>8.15</v>
      </c>
      <c r="AR170" s="62">
        <v>227</v>
      </c>
      <c r="AT170" s="62">
        <v>13</v>
      </c>
      <c r="BD170" s="62">
        <v>6</v>
      </c>
      <c r="CD170" s="62">
        <v>11</v>
      </c>
      <c r="CF170" s="62">
        <v>0.39</v>
      </c>
      <c r="CG170" s="62" t="s">
        <v>1784</v>
      </c>
      <c r="CH170" s="62">
        <v>20</v>
      </c>
      <c r="DB170" s="62" t="s">
        <v>520</v>
      </c>
      <c r="DC170" s="62" t="s">
        <v>511</v>
      </c>
      <c r="DD170" s="125">
        <f t="shared" si="37"/>
        <v>1.5069444444452529</v>
      </c>
      <c r="DE170" s="126">
        <f t="shared" si="38"/>
        <v>1.5069444444452529</v>
      </c>
      <c r="DF170" s="125">
        <f t="shared" si="25"/>
        <v>1.9662058371725242</v>
      </c>
      <c r="DG170" s="125">
        <f t="shared" si="18"/>
        <v>19.659734259125148</v>
      </c>
      <c r="DH170" s="127">
        <f t="shared" si="39"/>
        <v>0.81915559413021455</v>
      </c>
      <c r="DI170" s="65">
        <f t="shared" si="40"/>
        <v>40575.218461149685</v>
      </c>
      <c r="DJ170" s="100">
        <f t="shared" si="41"/>
        <v>40577.374711149685</v>
      </c>
      <c r="DK170" s="128">
        <f t="shared" si="42"/>
        <v>-0.15653885031497339</v>
      </c>
      <c r="DL170" s="128">
        <f t="shared" si="43"/>
        <v>0.15653885031497339</v>
      </c>
      <c r="DM170" s="129"/>
      <c r="DN170" s="128">
        <f t="shared" si="44"/>
        <v>0.49276670523977373</v>
      </c>
      <c r="DO170" s="128">
        <f t="shared" si="45"/>
        <v>-0.49276670523977373</v>
      </c>
      <c r="DP170" s="78">
        <v>5.6772999999999998</v>
      </c>
      <c r="DQ170" s="118">
        <v>5.6657999999999999</v>
      </c>
      <c r="DR170" s="118">
        <v>256</v>
      </c>
      <c r="DS170" s="118">
        <f t="shared" si="35"/>
        <v>490.51871999999997</v>
      </c>
      <c r="DT170" s="119">
        <f t="shared" si="36"/>
        <v>234.51871999999997</v>
      </c>
    </row>
    <row r="171" spans="1:124" s="62" customFormat="1" x14ac:dyDescent="0.2">
      <c r="A171" s="62" t="s">
        <v>1247</v>
      </c>
      <c r="B171" s="65">
        <v>40594.597222222219</v>
      </c>
      <c r="C171" s="65">
        <v>40596.559027777781</v>
      </c>
      <c r="D171" s="62" t="s">
        <v>1595</v>
      </c>
      <c r="E171" s="62" t="s">
        <v>1596</v>
      </c>
      <c r="F171" s="99" t="s">
        <v>676</v>
      </c>
      <c r="G171" s="100">
        <v>40594.40625</v>
      </c>
      <c r="H171" s="100">
        <v>40596.381944444445</v>
      </c>
      <c r="J171" s="62">
        <v>50</v>
      </c>
      <c r="P171" s="62">
        <v>2702</v>
      </c>
      <c r="Q171" s="62" t="s">
        <v>1934</v>
      </c>
      <c r="R171" s="62">
        <v>253</v>
      </c>
      <c r="T171" s="62">
        <v>690</v>
      </c>
      <c r="U171" s="62" t="s">
        <v>1784</v>
      </c>
      <c r="V171" s="62">
        <v>1.4999999999999999E-2</v>
      </c>
      <c r="X171" s="62">
        <v>1.0900000000000001</v>
      </c>
      <c r="Z171" s="62">
        <v>41.8</v>
      </c>
      <c r="AB171" s="62">
        <v>1470</v>
      </c>
      <c r="AD171" s="62">
        <v>2530</v>
      </c>
      <c r="AF171" s="62">
        <v>7700</v>
      </c>
      <c r="AG171" s="62" t="s">
        <v>1784</v>
      </c>
      <c r="AH171" s="62">
        <v>20</v>
      </c>
      <c r="AJ171" s="62">
        <v>150</v>
      </c>
      <c r="AL171" s="62">
        <v>57</v>
      </c>
      <c r="AM171" s="62" t="s">
        <v>1784</v>
      </c>
      <c r="AN171" s="62">
        <v>2.5</v>
      </c>
      <c r="AP171" s="62">
        <v>7.62</v>
      </c>
      <c r="AR171" s="62">
        <v>215</v>
      </c>
      <c r="AT171" s="62">
        <v>79</v>
      </c>
      <c r="BD171" s="62">
        <v>24</v>
      </c>
      <c r="CD171" s="62">
        <v>53</v>
      </c>
      <c r="CF171" s="62">
        <v>0.78</v>
      </c>
      <c r="CG171" s="62" t="s">
        <v>1784</v>
      </c>
      <c r="CH171" s="62">
        <v>20</v>
      </c>
      <c r="DB171" s="62" t="s">
        <v>520</v>
      </c>
      <c r="DC171" s="62" t="s">
        <v>512</v>
      </c>
      <c r="DD171" s="125">
        <f t="shared" si="37"/>
        <v>1.9618055555620231</v>
      </c>
      <c r="DE171" s="126">
        <f t="shared" si="38"/>
        <v>1.9618055555620231</v>
      </c>
      <c r="DF171" s="125">
        <f t="shared" si="25"/>
        <v>15.941002949799955</v>
      </c>
      <c r="DG171" s="125">
        <f t="shared" si="18"/>
        <v>5.3711578191613265</v>
      </c>
      <c r="DH171" s="127">
        <f t="shared" si="39"/>
        <v>0.22379824246505528</v>
      </c>
      <c r="DI171" s="65">
        <f t="shared" si="40"/>
        <v>40594.630048242463</v>
      </c>
      <c r="DJ171" s="100">
        <f t="shared" si="41"/>
        <v>40596.605742686908</v>
      </c>
      <c r="DK171" s="128">
        <f t="shared" si="42"/>
        <v>3.2826020244101528E-2</v>
      </c>
      <c r="DL171" s="128">
        <f t="shared" si="43"/>
        <v>-3.2826020244101528E-2</v>
      </c>
      <c r="DM171" s="129"/>
      <c r="DN171" s="128">
        <f t="shared" si="44"/>
        <v>4.6714909127331339E-2</v>
      </c>
      <c r="DO171" s="128">
        <f t="shared" si="45"/>
        <v>-4.6714909127331339E-2</v>
      </c>
      <c r="DP171" s="78">
        <v>31.262499999999999</v>
      </c>
      <c r="DQ171" s="118">
        <v>29.390699999999999</v>
      </c>
      <c r="DR171" s="118">
        <v>2702</v>
      </c>
      <c r="DS171" s="118">
        <f t="shared" si="35"/>
        <v>2701.08</v>
      </c>
      <c r="DT171" s="119">
        <f t="shared" si="36"/>
        <v>-0.92000000000007276</v>
      </c>
    </row>
    <row r="172" spans="1:124" s="62" customFormat="1" x14ac:dyDescent="0.2">
      <c r="A172" s="62" t="s">
        <v>1247</v>
      </c>
      <c r="B172" s="65">
        <v>40652.795138888891</v>
      </c>
      <c r="C172" s="65">
        <v>40653.371527777781</v>
      </c>
      <c r="D172" s="62" t="s">
        <v>1599</v>
      </c>
      <c r="E172" s="62" t="s">
        <v>1600</v>
      </c>
      <c r="F172" s="99" t="s">
        <v>718</v>
      </c>
      <c r="G172" s="100">
        <v>40652.78125</v>
      </c>
      <c r="H172" s="100">
        <v>40653.368055555555</v>
      </c>
      <c r="J172" s="62">
        <v>50</v>
      </c>
      <c r="P172" s="62">
        <v>7144</v>
      </c>
      <c r="R172" s="62">
        <v>20.399999999999999</v>
      </c>
      <c r="T172" s="62">
        <v>74.8</v>
      </c>
      <c r="V172" s="62">
        <v>6.0999999999999999E-2</v>
      </c>
      <c r="X172" s="62">
        <v>1.1499999999999999</v>
      </c>
      <c r="Z172" s="62">
        <v>9.5</v>
      </c>
      <c r="AB172" s="62">
        <v>121</v>
      </c>
      <c r="AD172" s="62">
        <v>184</v>
      </c>
      <c r="AF172" s="62">
        <v>881</v>
      </c>
      <c r="AG172" s="62" t="s">
        <v>1784</v>
      </c>
      <c r="AH172" s="62">
        <v>20</v>
      </c>
      <c r="AI172" s="62" t="s">
        <v>1784</v>
      </c>
      <c r="AJ172" s="62">
        <v>20</v>
      </c>
      <c r="AK172" s="62" t="s">
        <v>1784</v>
      </c>
      <c r="AL172" s="62">
        <v>5</v>
      </c>
      <c r="AM172" s="62" t="s">
        <v>1784</v>
      </c>
      <c r="AN172" s="62">
        <v>2.5</v>
      </c>
      <c r="AP172" s="62">
        <v>7.76</v>
      </c>
      <c r="AR172" s="62">
        <v>124</v>
      </c>
      <c r="AT172" s="62">
        <v>6.6</v>
      </c>
      <c r="BD172" s="62">
        <v>102</v>
      </c>
      <c r="CD172" s="62">
        <v>7.2</v>
      </c>
      <c r="CE172" s="62" t="s">
        <v>1784</v>
      </c>
      <c r="CF172" s="62">
        <v>0.25</v>
      </c>
      <c r="CG172" s="62" t="s">
        <v>1784</v>
      </c>
      <c r="CH172" s="62">
        <v>20</v>
      </c>
      <c r="DB172" s="62" t="s">
        <v>520</v>
      </c>
      <c r="DC172" s="62" t="s">
        <v>513</v>
      </c>
      <c r="DD172" s="125">
        <f t="shared" si="37"/>
        <v>0.57638888889050577</v>
      </c>
      <c r="DE172" s="126">
        <f t="shared" si="38"/>
        <v>0.57638888889050577</v>
      </c>
      <c r="DF172" s="125">
        <f t="shared" si="25"/>
        <v>143.45381526064173</v>
      </c>
      <c r="DG172" s="125">
        <f t="shared" si="18"/>
        <v>1.3755174602235565</v>
      </c>
      <c r="DH172" s="127">
        <f t="shared" si="39"/>
        <v>5.7313227509314855E-2</v>
      </c>
      <c r="DI172" s="65">
        <f t="shared" si="40"/>
        <v>40652.838563227509</v>
      </c>
      <c r="DJ172" s="100">
        <f t="shared" si="41"/>
        <v>40653.425368783064</v>
      </c>
      <c r="DK172" s="128">
        <f t="shared" si="42"/>
        <v>4.3424338618933689E-2</v>
      </c>
      <c r="DL172" s="128">
        <f t="shared" si="43"/>
        <v>-4.3424338618933689E-2</v>
      </c>
      <c r="DM172" s="129"/>
      <c r="DN172" s="128">
        <f t="shared" si="44"/>
        <v>5.3841005283175036E-2</v>
      </c>
      <c r="DO172" s="128">
        <f t="shared" si="45"/>
        <v>-5.3841005283175036E-2</v>
      </c>
      <c r="DP172" s="78">
        <v>74.738600000000005</v>
      </c>
      <c r="DQ172" s="118">
        <v>294.14819999999997</v>
      </c>
      <c r="DR172" s="118">
        <v>7144</v>
      </c>
      <c r="DS172" s="118">
        <f t="shared" si="35"/>
        <v>6457.4150400000008</v>
      </c>
      <c r="DT172" s="119">
        <f t="shared" si="36"/>
        <v>-686.58495999999923</v>
      </c>
    </row>
    <row r="173" spans="1:124" s="62" customFormat="1" x14ac:dyDescent="0.2">
      <c r="A173" s="62" t="s">
        <v>1247</v>
      </c>
      <c r="B173" s="65">
        <v>40785.965277777781</v>
      </c>
      <c r="C173" s="65">
        <v>40786.520833333336</v>
      </c>
      <c r="D173" s="62" t="s">
        <v>1606</v>
      </c>
      <c r="E173" s="62" t="s">
        <v>1607</v>
      </c>
      <c r="F173" s="99" t="s">
        <v>759</v>
      </c>
      <c r="G173" s="100">
        <v>40785.986111111109</v>
      </c>
      <c r="H173" s="100">
        <v>40786.427083333336</v>
      </c>
      <c r="J173" s="62">
        <v>50</v>
      </c>
      <c r="P173" s="62">
        <v>210</v>
      </c>
      <c r="R173" s="62">
        <v>4.7</v>
      </c>
      <c r="T173" s="62">
        <v>29.1</v>
      </c>
      <c r="U173" s="62" t="s">
        <v>1784</v>
      </c>
      <c r="V173" s="62">
        <v>1.4999999999999999E-2</v>
      </c>
      <c r="X173" s="62">
        <v>0.62</v>
      </c>
      <c r="Z173" s="62">
        <v>5.5</v>
      </c>
      <c r="AB173" s="62">
        <v>93.6</v>
      </c>
      <c r="AD173" s="62">
        <v>153</v>
      </c>
      <c r="AF173" s="62">
        <v>1010</v>
      </c>
      <c r="AG173" s="62" t="s">
        <v>1784</v>
      </c>
      <c r="AH173" s="62">
        <v>20</v>
      </c>
      <c r="AI173" s="62" t="s">
        <v>1784</v>
      </c>
      <c r="AJ173" s="62">
        <v>20</v>
      </c>
      <c r="AK173" s="62" t="s">
        <v>1784</v>
      </c>
      <c r="AL173" s="62">
        <v>5</v>
      </c>
      <c r="AM173" s="62" t="s">
        <v>1784</v>
      </c>
      <c r="AN173" s="62">
        <v>2.5</v>
      </c>
      <c r="AP173" s="62">
        <v>8.15</v>
      </c>
      <c r="AR173" s="62">
        <v>205</v>
      </c>
      <c r="AT173" s="62">
        <v>0.93</v>
      </c>
      <c r="BD173" s="62">
        <v>17</v>
      </c>
      <c r="CD173" s="62">
        <v>3</v>
      </c>
      <c r="CF173" s="62">
        <v>1.8</v>
      </c>
      <c r="CG173" s="62" t="s">
        <v>1784</v>
      </c>
      <c r="CH173" s="62">
        <v>20</v>
      </c>
      <c r="DB173" s="62" t="s">
        <v>520</v>
      </c>
      <c r="DC173" s="62" t="s">
        <v>514</v>
      </c>
      <c r="DD173" s="125">
        <f t="shared" si="37"/>
        <v>0.55555555555474712</v>
      </c>
      <c r="DE173" s="126">
        <f t="shared" si="38"/>
        <v>0.55555555555474712</v>
      </c>
      <c r="DF173" s="125">
        <f t="shared" si="25"/>
        <v>4.3750000000063665</v>
      </c>
      <c r="DG173" s="125">
        <f t="shared" si="18"/>
        <v>11.973502683752166</v>
      </c>
      <c r="DH173" s="127">
        <f t="shared" si="39"/>
        <v>0.49889594515634023</v>
      </c>
      <c r="DI173" s="65">
        <f t="shared" si="40"/>
        <v>40786.485007056268</v>
      </c>
      <c r="DJ173" s="100">
        <f t="shared" si="41"/>
        <v>40786.925979278494</v>
      </c>
      <c r="DK173" s="128">
        <f t="shared" si="42"/>
        <v>0.51972927848692052</v>
      </c>
      <c r="DL173" s="128">
        <f t="shared" si="43"/>
        <v>-0.51972927848692052</v>
      </c>
      <c r="DM173" s="129"/>
      <c r="DN173" s="128">
        <f t="shared" si="44"/>
        <v>0.40514594515843783</v>
      </c>
      <c r="DO173" s="128">
        <f t="shared" si="45"/>
        <v>-0.40514594515843783</v>
      </c>
      <c r="DP173" s="78">
        <v>1.3131999999999999</v>
      </c>
      <c r="DQ173" s="118">
        <v>3.7309000000000001</v>
      </c>
      <c r="DR173" s="118">
        <v>210</v>
      </c>
      <c r="DS173" s="118">
        <f t="shared" si="35"/>
        <v>113.46048</v>
      </c>
      <c r="DT173" s="119">
        <f t="shared" si="36"/>
        <v>-96.539519999999996</v>
      </c>
    </row>
    <row r="174" spans="1:124" s="62" customFormat="1" x14ac:dyDescent="0.2">
      <c r="A174" s="62" t="s">
        <v>1247</v>
      </c>
      <c r="B174" s="65">
        <v>40897.736111111109</v>
      </c>
      <c r="C174" s="65">
        <v>40898.5625</v>
      </c>
      <c r="D174" s="62" t="s">
        <v>1610</v>
      </c>
      <c r="E174" s="62" t="s">
        <v>1611</v>
      </c>
      <c r="F174" s="99" t="s">
        <v>787</v>
      </c>
      <c r="G174" s="100">
        <v>40897.736111111109</v>
      </c>
      <c r="H174" s="100">
        <v>40898.315972222219</v>
      </c>
      <c r="J174" s="62">
        <v>50</v>
      </c>
      <c r="P174" s="62">
        <v>252</v>
      </c>
      <c r="Q174" s="62" t="s">
        <v>1784</v>
      </c>
      <c r="R174" s="62">
        <v>6</v>
      </c>
      <c r="T174" s="62">
        <v>14.3</v>
      </c>
      <c r="X174" s="62">
        <v>0.19</v>
      </c>
      <c r="AF174" s="62">
        <v>1720</v>
      </c>
      <c r="AG174" s="62" t="s">
        <v>1784</v>
      </c>
      <c r="AH174" s="62">
        <v>20</v>
      </c>
      <c r="AI174" s="62" t="s">
        <v>1784</v>
      </c>
      <c r="AJ174" s="62">
        <v>20</v>
      </c>
      <c r="AK174" s="62" t="s">
        <v>1784</v>
      </c>
      <c r="AL174" s="62">
        <v>5</v>
      </c>
      <c r="AM174" s="62" t="s">
        <v>1784</v>
      </c>
      <c r="AN174" s="62">
        <v>2.5</v>
      </c>
      <c r="AP174" s="62">
        <v>8.19</v>
      </c>
      <c r="AR174" s="62">
        <v>249</v>
      </c>
      <c r="AT174" s="62">
        <v>2.8</v>
      </c>
      <c r="BD174" s="62">
        <v>6</v>
      </c>
      <c r="CD174" s="62">
        <v>5.4</v>
      </c>
      <c r="CF174" s="62">
        <v>0.28000000000000003</v>
      </c>
      <c r="CG174" s="62" t="s">
        <v>1784</v>
      </c>
      <c r="CH174" s="62">
        <v>20</v>
      </c>
      <c r="DB174" s="62" t="s">
        <v>520</v>
      </c>
      <c r="DC174" s="62" t="s">
        <v>515</v>
      </c>
      <c r="DD174" s="125">
        <f t="shared" si="37"/>
        <v>0.82638888889050577</v>
      </c>
      <c r="DE174" s="126">
        <f t="shared" si="38"/>
        <v>0.82638888889050577</v>
      </c>
      <c r="DF174" s="125">
        <f t="shared" si="25"/>
        <v>3.5294117646989771</v>
      </c>
      <c r="DG174" s="125">
        <f t="shared" si="18"/>
        <v>13.678931270662295</v>
      </c>
      <c r="DH174" s="127">
        <f t="shared" si="39"/>
        <v>0.56995546961092891</v>
      </c>
      <c r="DI174" s="65">
        <f t="shared" si="40"/>
        <v>40898.306066580721</v>
      </c>
      <c r="DJ174" s="100">
        <f t="shared" si="41"/>
        <v>40898.88592769183</v>
      </c>
      <c r="DK174" s="128">
        <f t="shared" si="42"/>
        <v>0.56995546961115906</v>
      </c>
      <c r="DL174" s="128">
        <f t="shared" si="43"/>
        <v>-0.56995546961115906</v>
      </c>
      <c r="DM174" s="129"/>
      <c r="DN174" s="128">
        <f t="shared" si="44"/>
        <v>0.32342769183014752</v>
      </c>
      <c r="DO174" s="128">
        <f t="shared" si="45"/>
        <v>-0.32342769183014752</v>
      </c>
      <c r="DP174" s="78">
        <v>2.4542999999999999</v>
      </c>
      <c r="DQ174" s="118">
        <v>5.26</v>
      </c>
      <c r="DR174" s="118">
        <v>252</v>
      </c>
      <c r="DS174" s="118">
        <f t="shared" si="35"/>
        <v>212.05151999999998</v>
      </c>
      <c r="DT174" s="119">
        <f t="shared" si="36"/>
        <v>-39.948480000000018</v>
      </c>
    </row>
    <row r="175" spans="1:124" s="62" customFormat="1" x14ac:dyDescent="0.2">
      <c r="A175" s="62" t="s">
        <v>1247</v>
      </c>
      <c r="B175" s="65">
        <v>40920.8125</v>
      </c>
      <c r="C175" s="65">
        <v>40921.572916666664</v>
      </c>
      <c r="D175" s="62" t="s">
        <v>1614</v>
      </c>
      <c r="E175" s="62" t="s">
        <v>1615</v>
      </c>
      <c r="F175" s="99" t="s">
        <v>807</v>
      </c>
      <c r="G175" s="100">
        <v>40920.475694444445</v>
      </c>
      <c r="H175" s="100">
        <v>40921.40625</v>
      </c>
      <c r="J175" s="62">
        <v>50</v>
      </c>
      <c r="P175" s="62">
        <v>213</v>
      </c>
      <c r="R175" s="62">
        <v>48.8</v>
      </c>
      <c r="T175" s="62">
        <v>141</v>
      </c>
      <c r="V175" s="62">
        <v>0.222</v>
      </c>
      <c r="X175" s="62">
        <v>0.84</v>
      </c>
      <c r="Z175" s="62">
        <v>10.7</v>
      </c>
      <c r="AB175" s="62">
        <v>1840</v>
      </c>
      <c r="AD175" s="62">
        <v>3060</v>
      </c>
      <c r="AF175" s="62">
        <v>9260</v>
      </c>
      <c r="AG175" s="62" t="s">
        <v>1784</v>
      </c>
      <c r="AH175" s="62">
        <v>20</v>
      </c>
      <c r="AI175" s="62" t="s">
        <v>1784</v>
      </c>
      <c r="AJ175" s="62">
        <v>20</v>
      </c>
      <c r="AK175" s="62" t="s">
        <v>1784</v>
      </c>
      <c r="AL175" s="62">
        <v>5</v>
      </c>
      <c r="AM175" s="62" t="s">
        <v>1784</v>
      </c>
      <c r="AN175" s="62">
        <v>2.5</v>
      </c>
      <c r="AP175" s="62">
        <v>7.73</v>
      </c>
      <c r="AR175" s="62">
        <v>219</v>
      </c>
      <c r="AT175" s="62">
        <v>6.9</v>
      </c>
      <c r="BD175" s="62">
        <v>59</v>
      </c>
      <c r="CD175" s="62">
        <v>6.5</v>
      </c>
      <c r="CF175" s="62">
        <v>0.68</v>
      </c>
      <c r="CG175" s="62" t="s">
        <v>1784</v>
      </c>
      <c r="CH175" s="62">
        <v>20</v>
      </c>
      <c r="DB175" s="62" t="s">
        <v>520</v>
      </c>
      <c r="DC175" s="62" t="s">
        <v>516</v>
      </c>
      <c r="DD175" s="125">
        <f t="shared" si="37"/>
        <v>0.76041666666424135</v>
      </c>
      <c r="DE175" s="126">
        <f t="shared" si="38"/>
        <v>0.76041666666424135</v>
      </c>
      <c r="DF175" s="125">
        <f t="shared" si="25"/>
        <v>3.2420091324304314</v>
      </c>
      <c r="DG175" s="125">
        <f t="shared" si="18"/>
        <v>14.418589794692913</v>
      </c>
      <c r="DH175" s="127">
        <f t="shared" si="39"/>
        <v>0.60077457477887142</v>
      </c>
      <c r="DI175" s="65">
        <f t="shared" si="40"/>
        <v>40921.076469019223</v>
      </c>
      <c r="DJ175" s="100">
        <f t="shared" si="41"/>
        <v>40922.007024574777</v>
      </c>
      <c r="DK175" s="128">
        <f t="shared" si="42"/>
        <v>0.26396901922271354</v>
      </c>
      <c r="DL175" s="128">
        <f t="shared" si="43"/>
        <v>-0.26396901922271354</v>
      </c>
      <c r="DM175" s="129"/>
      <c r="DN175" s="128">
        <f t="shared" si="44"/>
        <v>0.43410790811321931</v>
      </c>
      <c r="DO175" s="128">
        <f t="shared" si="45"/>
        <v>-0.43410790811321931</v>
      </c>
      <c r="DP175" s="78">
        <v>3.0531999999999999</v>
      </c>
      <c r="DQ175" s="118">
        <v>5.6657999999999999</v>
      </c>
      <c r="DR175" s="118">
        <v>213</v>
      </c>
      <c r="DS175" s="118">
        <f t="shared" si="35"/>
        <v>263.79647999999997</v>
      </c>
      <c r="DT175" s="119">
        <f t="shared" si="36"/>
        <v>50.796479999999974</v>
      </c>
    </row>
    <row r="176" spans="1:124" s="62" customFormat="1" x14ac:dyDescent="0.2">
      <c r="A176" s="62" t="s">
        <v>1247</v>
      </c>
      <c r="B176" s="65">
        <v>40925.597222222219</v>
      </c>
      <c r="C176" s="65">
        <v>40926.583333333336</v>
      </c>
      <c r="D176" s="62" t="s">
        <v>1618</v>
      </c>
      <c r="E176" s="62" t="s">
        <v>1619</v>
      </c>
      <c r="F176" s="99" t="s">
        <v>823</v>
      </c>
      <c r="G176" s="100">
        <v>40925.270833333336</v>
      </c>
      <c r="H176" s="100">
        <v>40925.673611111109</v>
      </c>
      <c r="J176" s="62">
        <v>50</v>
      </c>
      <c r="P176" s="62">
        <v>400</v>
      </c>
      <c r="R176" s="62">
        <v>169</v>
      </c>
      <c r="T176" s="62">
        <v>308</v>
      </c>
      <c r="V176" s="62">
        <v>0.11600000000000001</v>
      </c>
      <c r="X176" s="62">
        <v>0.66</v>
      </c>
      <c r="Z176" s="62">
        <v>28</v>
      </c>
      <c r="AB176" s="62">
        <v>1850</v>
      </c>
      <c r="AD176" s="62">
        <v>3110</v>
      </c>
      <c r="AF176" s="62">
        <v>9490</v>
      </c>
      <c r="AG176" s="62" t="s">
        <v>1784</v>
      </c>
      <c r="AH176" s="62">
        <v>20</v>
      </c>
      <c r="AJ176" s="62">
        <v>110</v>
      </c>
      <c r="AL176" s="62">
        <v>50</v>
      </c>
      <c r="AM176" s="62" t="s">
        <v>1784</v>
      </c>
      <c r="AN176" s="62">
        <v>2.5</v>
      </c>
      <c r="AP176" s="62">
        <v>7.8</v>
      </c>
      <c r="AR176" s="62">
        <v>210</v>
      </c>
      <c r="AT176" s="62">
        <v>28</v>
      </c>
      <c r="BD176" s="62">
        <v>17</v>
      </c>
      <c r="CD176" s="62">
        <v>24</v>
      </c>
      <c r="CF176" s="62">
        <v>0.38</v>
      </c>
      <c r="CG176" s="62" t="s">
        <v>1784</v>
      </c>
      <c r="CH176" s="62">
        <v>20</v>
      </c>
      <c r="DB176" s="62" t="s">
        <v>520</v>
      </c>
      <c r="DC176" s="62" t="s">
        <v>517</v>
      </c>
      <c r="DD176" s="125">
        <f t="shared" si="37"/>
        <v>0.98611111111677019</v>
      </c>
      <c r="DE176" s="126">
        <f t="shared" si="38"/>
        <v>0.98611111111677019</v>
      </c>
      <c r="DF176" s="125">
        <f t="shared" si="25"/>
        <v>4.6948356807242311</v>
      </c>
      <c r="DG176" s="125">
        <f t="shared" si="18"/>
        <v>11.461011955829836</v>
      </c>
      <c r="DH176" s="127">
        <f t="shared" si="39"/>
        <v>0.47754216482624318</v>
      </c>
      <c r="DI176" s="65">
        <f t="shared" si="40"/>
        <v>40925.748375498159</v>
      </c>
      <c r="DJ176" s="100">
        <f t="shared" si="41"/>
        <v>40926.151153275932</v>
      </c>
      <c r="DK176" s="128">
        <f t="shared" si="42"/>
        <v>0.15115327593957772</v>
      </c>
      <c r="DL176" s="128">
        <f t="shared" si="43"/>
        <v>-0.15115327593957772</v>
      </c>
      <c r="DM176" s="129"/>
      <c r="DN176" s="128">
        <f t="shared" si="44"/>
        <v>-0.43218005740345689</v>
      </c>
      <c r="DO176" s="128">
        <f t="shared" si="45"/>
        <v>0.43218005740345689</v>
      </c>
      <c r="DP176" s="78">
        <v>2.0419</v>
      </c>
      <c r="DQ176" s="118">
        <v>7.3376000000000001</v>
      </c>
      <c r="DR176" s="118">
        <v>400</v>
      </c>
      <c r="DS176" s="118">
        <f t="shared" si="35"/>
        <v>176.42016000000001</v>
      </c>
      <c r="DT176" s="119">
        <f t="shared" si="36"/>
        <v>-223.57983999999999</v>
      </c>
    </row>
    <row r="177" spans="1:124" s="62" customFormat="1" x14ac:dyDescent="0.2">
      <c r="A177" s="62" t="s">
        <v>1247</v>
      </c>
      <c r="B177" s="65">
        <v>40931.059027777781</v>
      </c>
      <c r="C177" s="65">
        <v>40932.545138888891</v>
      </c>
      <c r="D177" s="62" t="s">
        <v>1620</v>
      </c>
      <c r="E177" s="62" t="s">
        <v>1621</v>
      </c>
      <c r="F177" s="99" t="s">
        <v>833</v>
      </c>
      <c r="G177" s="100">
        <v>40930.684027777781</v>
      </c>
      <c r="H177" s="100">
        <v>40932.413194444445</v>
      </c>
      <c r="J177" s="62">
        <v>50</v>
      </c>
      <c r="P177" s="62">
        <v>5114</v>
      </c>
      <c r="R177" s="62">
        <v>128</v>
      </c>
      <c r="T177" s="62">
        <v>255</v>
      </c>
      <c r="V177" s="62">
        <v>0.13400000000000001</v>
      </c>
      <c r="X177" s="62">
        <v>1.6600000000000001</v>
      </c>
      <c r="Z177" s="62">
        <v>23.6</v>
      </c>
      <c r="AB177" s="62">
        <v>1020</v>
      </c>
      <c r="AD177" s="62">
        <v>1610</v>
      </c>
      <c r="AF177" s="62">
        <v>5100</v>
      </c>
      <c r="AG177" s="62" t="s">
        <v>1784</v>
      </c>
      <c r="AH177" s="62">
        <v>20</v>
      </c>
      <c r="AI177" s="62" t="s">
        <v>1784</v>
      </c>
      <c r="AJ177" s="62">
        <v>20</v>
      </c>
      <c r="AL177" s="62">
        <v>52</v>
      </c>
      <c r="AM177" s="62" t="s">
        <v>1784</v>
      </c>
      <c r="AN177" s="62">
        <v>2.5</v>
      </c>
      <c r="AP177" s="62">
        <v>7.65</v>
      </c>
      <c r="AR177" s="62">
        <v>138</v>
      </c>
      <c r="AT177" s="62">
        <v>32</v>
      </c>
      <c r="BD177" s="62">
        <v>157</v>
      </c>
      <c r="CD177" s="62">
        <v>26</v>
      </c>
      <c r="CF177" s="62">
        <v>0.36</v>
      </c>
      <c r="CG177" s="62" t="s">
        <v>1784</v>
      </c>
      <c r="CH177" s="62">
        <v>20</v>
      </c>
      <c r="DB177" s="62" t="s">
        <v>520</v>
      </c>
      <c r="DC177" s="62" t="s">
        <v>518</v>
      </c>
      <c r="DD177" s="125">
        <f t="shared" si="37"/>
        <v>1.4861111111094942</v>
      </c>
      <c r="DE177" s="126">
        <f t="shared" si="38"/>
        <v>1.4861111111094942</v>
      </c>
      <c r="DF177" s="125">
        <f t="shared" si="25"/>
        <v>39.828660436180407</v>
      </c>
      <c r="DG177" s="125">
        <f t="shared" si="18"/>
        <v>3.0444319951492771</v>
      </c>
      <c r="DH177" s="127">
        <f t="shared" si="39"/>
        <v>0.12685133313121988</v>
      </c>
      <c r="DI177" s="65">
        <f t="shared" si="40"/>
        <v>40930.810879110912</v>
      </c>
      <c r="DJ177" s="100">
        <f t="shared" si="41"/>
        <v>40932.540045777576</v>
      </c>
      <c r="DK177" s="128">
        <f t="shared" si="42"/>
        <v>-0.24814866686938331</v>
      </c>
      <c r="DL177" s="128">
        <f t="shared" si="43"/>
        <v>0.24814866686938331</v>
      </c>
      <c r="DM177" s="129"/>
      <c r="DN177" s="128">
        <f t="shared" si="44"/>
        <v>-5.0931113146361895E-3</v>
      </c>
      <c r="DO177" s="128">
        <f t="shared" si="45"/>
        <v>5.0931113146361895E-3</v>
      </c>
      <c r="DP177" s="78">
        <v>60.856400000000001</v>
      </c>
      <c r="DQ177" s="118">
        <v>164.95590000000001</v>
      </c>
      <c r="DR177" s="118">
        <v>5114</v>
      </c>
      <c r="DS177" s="118">
        <f t="shared" si="35"/>
        <v>5257.9929599999996</v>
      </c>
      <c r="DT177" s="119">
        <f t="shared" si="36"/>
        <v>143.99295999999958</v>
      </c>
    </row>
    <row r="178" spans="1:124" s="62" customFormat="1" x14ac:dyDescent="0.2">
      <c r="A178" s="62" t="s">
        <v>1247</v>
      </c>
      <c r="B178" s="65">
        <v>40970.784722222219</v>
      </c>
      <c r="C178" s="65">
        <v>40972.538194444445</v>
      </c>
      <c r="D178" s="62" t="s">
        <v>1622</v>
      </c>
      <c r="E178" s="62" t="s">
        <v>1623</v>
      </c>
      <c r="F178" s="99" t="s">
        <v>867</v>
      </c>
      <c r="G178" s="100">
        <v>40970.631944444445</v>
      </c>
      <c r="H178" s="100">
        <v>40972.277777777781</v>
      </c>
      <c r="J178" s="62">
        <v>50</v>
      </c>
      <c r="P178" s="62">
        <v>3343</v>
      </c>
      <c r="R178" s="62">
        <v>132</v>
      </c>
      <c r="T178" s="62">
        <v>217</v>
      </c>
      <c r="V178" s="62">
        <v>4.3999999999999997E-2</v>
      </c>
      <c r="X178" s="62">
        <v>0.9</v>
      </c>
      <c r="Z178" s="62">
        <v>27.2</v>
      </c>
      <c r="AB178" s="62">
        <v>854</v>
      </c>
      <c r="AD178" s="62">
        <v>1400</v>
      </c>
      <c r="AF178" s="62">
        <v>4650</v>
      </c>
      <c r="AG178" s="62" t="s">
        <v>1784</v>
      </c>
      <c r="AH178" s="62">
        <v>20</v>
      </c>
      <c r="AI178" s="62" t="s">
        <v>1784</v>
      </c>
      <c r="AJ178" s="62">
        <v>20</v>
      </c>
      <c r="AL178" s="62">
        <v>33</v>
      </c>
      <c r="AM178" s="62" t="s">
        <v>1784</v>
      </c>
      <c r="AN178" s="62">
        <v>2.5</v>
      </c>
      <c r="AP178" s="62">
        <v>7.8100000000000005</v>
      </c>
      <c r="AR178" s="62">
        <v>202</v>
      </c>
      <c r="AT178" s="62">
        <v>21</v>
      </c>
      <c r="BD178" s="62">
        <v>21</v>
      </c>
      <c r="CD178" s="62">
        <v>19</v>
      </c>
      <c r="CF178" s="62">
        <v>0.31</v>
      </c>
      <c r="CG178" s="62" t="s">
        <v>1784</v>
      </c>
      <c r="CH178" s="62">
        <v>20</v>
      </c>
      <c r="DB178" s="62" t="s">
        <v>520</v>
      </c>
      <c r="DC178" s="62" t="s">
        <v>519</v>
      </c>
      <c r="DD178" s="125">
        <f t="shared" si="37"/>
        <v>1.7534722222262644</v>
      </c>
      <c r="DE178" s="126">
        <f t="shared" si="38"/>
        <v>1.7534722222262644</v>
      </c>
      <c r="DF178" s="125">
        <f t="shared" si="25"/>
        <v>22.066006600609199</v>
      </c>
      <c r="DG178" s="125">
        <f t="shared" si="18"/>
        <v>4.3905496260419881</v>
      </c>
      <c r="DH178" s="127">
        <f t="shared" si="39"/>
        <v>0.18293956775174949</v>
      </c>
      <c r="DI178" s="65">
        <f t="shared" si="40"/>
        <v>40970.814884012194</v>
      </c>
      <c r="DJ178" s="100">
        <f t="shared" si="41"/>
        <v>40972.46071734553</v>
      </c>
      <c r="DK178" s="128">
        <f t="shared" si="42"/>
        <v>3.0161789974954445E-2</v>
      </c>
      <c r="DL178" s="128">
        <f t="shared" si="43"/>
        <v>-3.0161789974954445E-2</v>
      </c>
      <c r="DM178" s="129"/>
      <c r="DN178" s="128">
        <f t="shared" si="44"/>
        <v>-7.7477098915551323E-2</v>
      </c>
      <c r="DO178" s="128">
        <f t="shared" si="45"/>
        <v>7.7477098915551323E-2</v>
      </c>
      <c r="DP178" s="78">
        <v>36.935200000000002</v>
      </c>
      <c r="DQ178" s="118">
        <v>34.231200000000001</v>
      </c>
      <c r="DR178" s="118">
        <v>3343</v>
      </c>
      <c r="DS178" s="118">
        <f t="shared" si="35"/>
        <v>3191.2012800000002</v>
      </c>
      <c r="DT178" s="119">
        <f t="shared" si="36"/>
        <v>-151.79871999999978</v>
      </c>
    </row>
    <row r="179" spans="1:124" s="62" customFormat="1" x14ac:dyDescent="0.2">
      <c r="A179" s="62" t="s">
        <v>1247</v>
      </c>
      <c r="B179" s="65">
        <v>41108.923611111109</v>
      </c>
      <c r="C179" s="65">
        <v>41109.5</v>
      </c>
      <c r="D179" s="62" t="s">
        <v>3121</v>
      </c>
      <c r="E179" s="62" t="s">
        <v>3122</v>
      </c>
      <c r="F179" s="99" t="s">
        <v>3066</v>
      </c>
      <c r="G179" s="100">
        <v>41108.868055555555</v>
      </c>
      <c r="H179" s="100">
        <v>41109.128472222219</v>
      </c>
      <c r="J179" s="62">
        <v>50</v>
      </c>
      <c r="P179" s="62">
        <v>3094</v>
      </c>
      <c r="R179" s="62">
        <v>9.6999999999999993</v>
      </c>
      <c r="T179" s="62">
        <v>101</v>
      </c>
      <c r="V179" s="62">
        <v>3.7999999999999999E-2</v>
      </c>
      <c r="X179" s="62">
        <v>1.77</v>
      </c>
      <c r="Z179" s="62">
        <v>8.6</v>
      </c>
      <c r="AB179" s="62">
        <v>41.7</v>
      </c>
      <c r="AD179" s="62">
        <v>62.3</v>
      </c>
      <c r="AF179" s="62">
        <v>414</v>
      </c>
      <c r="AG179" s="62" t="s">
        <v>1784</v>
      </c>
      <c r="AH179" s="62">
        <v>20</v>
      </c>
      <c r="AI179" s="62" t="s">
        <v>1784</v>
      </c>
      <c r="AJ179" s="62">
        <v>20</v>
      </c>
      <c r="AK179" s="62" t="s">
        <v>1784</v>
      </c>
      <c r="AL179" s="62">
        <v>5</v>
      </c>
      <c r="AM179" s="62" t="s">
        <v>1784</v>
      </c>
      <c r="AN179" s="62">
        <v>2.5</v>
      </c>
      <c r="AP179" s="62">
        <v>7.6899999999999995</v>
      </c>
      <c r="AR179" s="62">
        <v>82</v>
      </c>
      <c r="AT179" s="62">
        <v>1.6</v>
      </c>
      <c r="BD179" s="62">
        <v>94</v>
      </c>
      <c r="CD179" s="62">
        <v>3.4</v>
      </c>
      <c r="CF179" s="62">
        <v>0.65</v>
      </c>
      <c r="CG179" s="62" t="s">
        <v>1784</v>
      </c>
      <c r="CH179" s="62">
        <v>20</v>
      </c>
      <c r="DB179" s="62" t="s">
        <v>520</v>
      </c>
      <c r="DC179" s="62" t="s">
        <v>3425</v>
      </c>
      <c r="DD179" s="125">
        <f t="shared" si="37"/>
        <v>0.57638888889050577</v>
      </c>
      <c r="DE179" s="126">
        <f t="shared" si="38"/>
        <v>0.57638888889050577</v>
      </c>
      <c r="DF179" s="125">
        <f t="shared" si="25"/>
        <v>62.128514056050626</v>
      </c>
      <c r="DG179" s="125">
        <f t="shared" si="18"/>
        <v>2.3109322434454174</v>
      </c>
      <c r="DH179" s="127">
        <f t="shared" si="39"/>
        <v>9.6288843476892386E-2</v>
      </c>
      <c r="DI179" s="65">
        <f t="shared" si="40"/>
        <v>41108.964344399028</v>
      </c>
      <c r="DJ179" s="100">
        <f t="shared" si="41"/>
        <v>41109.224761065692</v>
      </c>
      <c r="DK179" s="128">
        <f t="shared" si="42"/>
        <v>4.0733287918556016E-2</v>
      </c>
      <c r="DL179" s="128">
        <f t="shared" si="43"/>
        <v>-4.0733287918556016E-2</v>
      </c>
      <c r="DM179" s="129"/>
      <c r="DN179" s="128">
        <f t="shared" si="44"/>
        <v>-0.2752389343077084</v>
      </c>
      <c r="DO179" s="128">
        <f t="shared" si="45"/>
        <v>0.2752389343077084</v>
      </c>
      <c r="DP179" s="78">
        <v>20.6248</v>
      </c>
      <c r="DQ179" s="118">
        <v>130.02279999999999</v>
      </c>
      <c r="DR179" s="118">
        <v>3094</v>
      </c>
      <c r="DS179" s="118">
        <f t="shared" si="35"/>
        <v>1781.98272</v>
      </c>
      <c r="DT179" s="119">
        <f t="shared" si="36"/>
        <v>-1312.01728</v>
      </c>
    </row>
    <row r="180" spans="1:124" s="62" customFormat="1" x14ac:dyDescent="0.2">
      <c r="A180" s="62" t="s">
        <v>1247</v>
      </c>
      <c r="B180" s="65">
        <v>41263.770833333336</v>
      </c>
      <c r="C180" s="65">
        <v>41264.520833333336</v>
      </c>
      <c r="D180" s="62" t="s">
        <v>3126</v>
      </c>
      <c r="E180" s="62" t="s">
        <v>3127</v>
      </c>
      <c r="F180" s="99" t="s">
        <v>3071</v>
      </c>
      <c r="G180" s="100">
        <v>41263.701388888891</v>
      </c>
      <c r="H180" s="100">
        <v>41264.465277777781</v>
      </c>
      <c r="J180" s="62">
        <v>50</v>
      </c>
      <c r="T180" s="62">
        <v>86</v>
      </c>
      <c r="V180" s="62">
        <v>0.14299999999999999</v>
      </c>
      <c r="X180" s="62">
        <v>0.86</v>
      </c>
      <c r="Z180" s="62">
        <v>17.600000000000001</v>
      </c>
      <c r="AB180" s="62">
        <v>462</v>
      </c>
      <c r="AD180" s="62">
        <v>799</v>
      </c>
      <c r="AF180" s="62">
        <v>2700</v>
      </c>
      <c r="AG180" s="62" t="s">
        <v>1784</v>
      </c>
      <c r="AH180" s="62">
        <v>20</v>
      </c>
      <c r="AJ180" s="62">
        <v>27</v>
      </c>
      <c r="AL180" s="62">
        <v>18</v>
      </c>
      <c r="AM180" s="62" t="s">
        <v>1784</v>
      </c>
      <c r="AN180" s="62">
        <v>2.5</v>
      </c>
      <c r="AP180" s="62">
        <v>7.65</v>
      </c>
      <c r="AR180" s="62">
        <v>126</v>
      </c>
      <c r="AT180" s="62">
        <v>18</v>
      </c>
      <c r="BD180" s="62">
        <v>28</v>
      </c>
      <c r="CF180" s="62">
        <v>0.38</v>
      </c>
      <c r="CG180" s="62" t="s">
        <v>1784</v>
      </c>
      <c r="CH180" s="62">
        <v>20</v>
      </c>
      <c r="DB180" s="62" t="s">
        <v>520</v>
      </c>
      <c r="DC180" s="62" t="s">
        <v>3426</v>
      </c>
      <c r="DD180" s="125">
        <f t="shared" si="37"/>
        <v>0.75</v>
      </c>
      <c r="DE180" s="126">
        <f t="shared" si="38"/>
        <v>0.75</v>
      </c>
      <c r="DF180" s="125">
        <f t="shared" si="25"/>
        <v>0</v>
      </c>
      <c r="DG180" s="125" t="e">
        <f t="shared" si="18"/>
        <v>#DIV/0!</v>
      </c>
      <c r="DH180" s="127" t="e">
        <f t="shared" si="39"/>
        <v>#DIV/0!</v>
      </c>
      <c r="DI180" s="65" t="e">
        <f t="shared" si="40"/>
        <v>#DIV/0!</v>
      </c>
      <c r="DJ180" s="100" t="e">
        <f t="shared" si="41"/>
        <v>#DIV/0!</v>
      </c>
      <c r="DK180" s="128" t="e">
        <f t="shared" si="42"/>
        <v>#DIV/0!</v>
      </c>
      <c r="DL180" s="128" t="e">
        <f t="shared" si="43"/>
        <v>#DIV/0!</v>
      </c>
      <c r="DM180" s="129"/>
      <c r="DN180" s="128" t="e">
        <f t="shared" si="44"/>
        <v>#DIV/0!</v>
      </c>
      <c r="DO180" s="128" t="e">
        <f t="shared" si="45"/>
        <v>#DIV/0!</v>
      </c>
      <c r="DS180" s="6">
        <f t="shared" si="35"/>
        <v>0</v>
      </c>
      <c r="DT180" s="119">
        <f t="shared" si="36"/>
        <v>0</v>
      </c>
    </row>
    <row r="181" spans="1:124" s="62" customFormat="1" x14ac:dyDescent="0.2">
      <c r="A181" s="62" t="s">
        <v>1247</v>
      </c>
      <c r="B181" s="65">
        <v>41287.552083333336</v>
      </c>
      <c r="C181" s="65">
        <v>41287.729166666664</v>
      </c>
      <c r="D181" s="62" t="s">
        <v>3131</v>
      </c>
      <c r="E181" s="62" t="s">
        <v>3132</v>
      </c>
      <c r="F181" s="99" t="s">
        <v>3076</v>
      </c>
      <c r="G181" s="100">
        <v>41286.947916666664</v>
      </c>
      <c r="H181" s="100">
        <v>41287.451388888891</v>
      </c>
      <c r="J181" s="62">
        <v>50</v>
      </c>
      <c r="R181" s="62">
        <v>18.600000000000001</v>
      </c>
      <c r="T181" s="62">
        <v>77.5</v>
      </c>
      <c r="V181" s="62">
        <v>2.3E-2</v>
      </c>
      <c r="X181" s="62">
        <v>0.42</v>
      </c>
      <c r="Z181" s="62">
        <v>23.6</v>
      </c>
      <c r="AB181" s="62">
        <v>2090</v>
      </c>
      <c r="AD181" s="62">
        <v>3400</v>
      </c>
      <c r="AF181" s="62">
        <v>10100</v>
      </c>
      <c r="AG181" s="62" t="s">
        <v>1784</v>
      </c>
      <c r="AH181" s="62">
        <v>20</v>
      </c>
      <c r="AI181" s="62" t="s">
        <v>1784</v>
      </c>
      <c r="AJ181" s="62">
        <v>20</v>
      </c>
      <c r="AL181" s="62">
        <v>19</v>
      </c>
      <c r="AM181" s="62" t="s">
        <v>1784</v>
      </c>
      <c r="AN181" s="62">
        <v>2.5</v>
      </c>
      <c r="AP181" s="62">
        <v>8.14</v>
      </c>
      <c r="AR181" s="62">
        <v>232</v>
      </c>
      <c r="AT181" s="62">
        <v>9.6999999999999993</v>
      </c>
      <c r="BD181" s="62">
        <v>8</v>
      </c>
      <c r="CF181" s="62">
        <v>0.55000000000000004</v>
      </c>
      <c r="CG181" s="62" t="s">
        <v>1784</v>
      </c>
      <c r="CH181" s="62">
        <v>20</v>
      </c>
      <c r="DB181" s="62" t="s">
        <v>520</v>
      </c>
      <c r="DC181" s="62" t="s">
        <v>3427</v>
      </c>
      <c r="DD181" s="125">
        <f t="shared" si="37"/>
        <v>0.17708333332848269</v>
      </c>
      <c r="DE181" s="126">
        <f t="shared" si="38"/>
        <v>0.17708333332848269</v>
      </c>
      <c r="DF181" s="125">
        <f t="shared" si="25"/>
        <v>0</v>
      </c>
      <c r="DG181" s="125" t="e">
        <f t="shared" si="18"/>
        <v>#DIV/0!</v>
      </c>
      <c r="DH181" s="127" t="e">
        <f t="shared" si="39"/>
        <v>#DIV/0!</v>
      </c>
      <c r="DI181" s="65" t="e">
        <f t="shared" si="40"/>
        <v>#DIV/0!</v>
      </c>
      <c r="DJ181" s="100" t="e">
        <f t="shared" si="41"/>
        <v>#DIV/0!</v>
      </c>
      <c r="DK181" s="128" t="e">
        <f t="shared" si="42"/>
        <v>#DIV/0!</v>
      </c>
      <c r="DL181" s="128" t="e">
        <f t="shared" si="43"/>
        <v>#DIV/0!</v>
      </c>
      <c r="DM181" s="129"/>
      <c r="DN181" s="128" t="e">
        <f t="shared" si="44"/>
        <v>#DIV/0!</v>
      </c>
      <c r="DO181" s="128" t="e">
        <f t="shared" si="45"/>
        <v>#DIV/0!</v>
      </c>
      <c r="DS181" s="6">
        <f t="shared" si="35"/>
        <v>0</v>
      </c>
      <c r="DT181" s="119">
        <f t="shared" si="36"/>
        <v>0</v>
      </c>
    </row>
    <row r="182" spans="1:124" s="62" customFormat="1" x14ac:dyDescent="0.2">
      <c r="A182" s="62" t="s">
        <v>1247</v>
      </c>
      <c r="B182" s="65">
        <v>41302.145833333336</v>
      </c>
      <c r="C182" s="65">
        <v>41302.503472222219</v>
      </c>
      <c r="D182" s="62" t="s">
        <v>3135</v>
      </c>
      <c r="E182" s="62" t="s">
        <v>3136</v>
      </c>
      <c r="F182" s="99" t="s">
        <v>3080</v>
      </c>
      <c r="G182" s="100">
        <v>41301.520833333336</v>
      </c>
      <c r="H182" s="100">
        <v>41302.236111111109</v>
      </c>
      <c r="J182" s="62">
        <v>50</v>
      </c>
      <c r="R182" s="62">
        <v>185</v>
      </c>
      <c r="T182" s="62">
        <v>378</v>
      </c>
      <c r="V182" s="62">
        <v>0.76800000000000002</v>
      </c>
      <c r="X182" s="62">
        <v>2.09</v>
      </c>
      <c r="Z182" s="62">
        <v>44.5</v>
      </c>
      <c r="AB182" s="62">
        <v>2720</v>
      </c>
      <c r="AD182" s="62">
        <v>4390</v>
      </c>
      <c r="AF182" s="62">
        <v>12500</v>
      </c>
      <c r="AG182" s="62" t="s">
        <v>1784</v>
      </c>
      <c r="AH182" s="62">
        <v>20</v>
      </c>
      <c r="AJ182" s="62">
        <v>62</v>
      </c>
      <c r="AK182" s="62" t="s">
        <v>1784</v>
      </c>
      <c r="AL182" s="62">
        <v>5</v>
      </c>
      <c r="AN182" s="62">
        <v>66</v>
      </c>
      <c r="AP182" s="62">
        <v>7.03</v>
      </c>
      <c r="AR182" s="62">
        <v>147</v>
      </c>
      <c r="AT182" s="62">
        <v>11</v>
      </c>
      <c r="BD182" s="62">
        <v>44</v>
      </c>
      <c r="CD182" s="62">
        <v>8.3000000000000007</v>
      </c>
      <c r="CF182" s="62">
        <v>0.83</v>
      </c>
      <c r="CG182" s="62" t="s">
        <v>1784</v>
      </c>
      <c r="CH182" s="62">
        <v>20</v>
      </c>
      <c r="DB182" s="62" t="s">
        <v>520</v>
      </c>
      <c r="DC182" s="62" t="s">
        <v>3428</v>
      </c>
      <c r="DD182" s="125">
        <f t="shared" si="37"/>
        <v>0.35763888888322981</v>
      </c>
      <c r="DE182" s="126">
        <f t="shared" si="38"/>
        <v>0.35763888888322981</v>
      </c>
      <c r="DF182" s="125">
        <f t="shared" si="25"/>
        <v>0</v>
      </c>
      <c r="DG182" s="125" t="e">
        <f t="shared" ref="DG182:DG205" si="46">29.897*DF182^-0.62</f>
        <v>#DIV/0!</v>
      </c>
      <c r="DH182" s="127" t="e">
        <f t="shared" si="39"/>
        <v>#DIV/0!</v>
      </c>
      <c r="DI182" s="65" t="e">
        <f t="shared" si="40"/>
        <v>#DIV/0!</v>
      </c>
      <c r="DJ182" s="100" t="e">
        <f t="shared" si="41"/>
        <v>#DIV/0!</v>
      </c>
      <c r="DK182" s="128" t="e">
        <f t="shared" si="42"/>
        <v>#DIV/0!</v>
      </c>
      <c r="DL182" s="128" t="e">
        <f t="shared" si="43"/>
        <v>#DIV/0!</v>
      </c>
      <c r="DM182" s="129"/>
      <c r="DN182" s="128" t="e">
        <f t="shared" si="44"/>
        <v>#DIV/0!</v>
      </c>
      <c r="DO182" s="128" t="e">
        <f t="shared" si="45"/>
        <v>#DIV/0!</v>
      </c>
      <c r="DS182" s="6">
        <f t="shared" si="35"/>
        <v>0</v>
      </c>
      <c r="DT182" s="119">
        <f t="shared" si="36"/>
        <v>0</v>
      </c>
    </row>
    <row r="183" spans="1:124" s="62" customFormat="1" x14ac:dyDescent="0.2">
      <c r="A183" s="62" t="s">
        <v>1247</v>
      </c>
      <c r="B183" s="65">
        <v>41312.777777777781</v>
      </c>
      <c r="C183" s="65">
        <v>41313.701388888891</v>
      </c>
      <c r="D183" s="62" t="s">
        <v>3137</v>
      </c>
      <c r="E183" s="62" t="s">
        <v>3138</v>
      </c>
      <c r="F183" s="99" t="s">
        <v>3084</v>
      </c>
      <c r="G183" s="100">
        <v>41312.315972222219</v>
      </c>
      <c r="H183" s="100">
        <v>41313.364583333336</v>
      </c>
      <c r="J183" s="62">
        <v>50</v>
      </c>
      <c r="T183" s="62">
        <v>492</v>
      </c>
      <c r="V183" s="62">
        <v>0.06</v>
      </c>
      <c r="X183" s="62">
        <v>0.84</v>
      </c>
      <c r="Z183" s="62">
        <v>22.1</v>
      </c>
      <c r="AB183" s="62">
        <v>3610</v>
      </c>
      <c r="AD183" s="62">
        <v>5520</v>
      </c>
      <c r="AF183" s="62">
        <v>15300</v>
      </c>
      <c r="AG183" s="62" t="s">
        <v>1784</v>
      </c>
      <c r="AH183" s="62">
        <v>20</v>
      </c>
      <c r="AJ183" s="62">
        <v>200</v>
      </c>
      <c r="AL183" s="62">
        <v>14</v>
      </c>
      <c r="AM183" s="62" t="s">
        <v>1784</v>
      </c>
      <c r="AN183" s="62">
        <v>2.5</v>
      </c>
      <c r="AP183" s="62">
        <v>7.37</v>
      </c>
      <c r="AR183" s="62">
        <v>203</v>
      </c>
      <c r="AT183" s="62">
        <v>4</v>
      </c>
      <c r="BD183" s="62">
        <v>16</v>
      </c>
      <c r="CD183" s="62">
        <v>4.4000000000000004</v>
      </c>
      <c r="CF183" s="62">
        <v>0.98</v>
      </c>
      <c r="CG183" s="62" t="s">
        <v>1784</v>
      </c>
      <c r="CH183" s="62">
        <v>20</v>
      </c>
      <c r="DB183" s="62" t="s">
        <v>520</v>
      </c>
      <c r="DC183" s="62" t="s">
        <v>3430</v>
      </c>
      <c r="DD183" s="125">
        <f t="shared" si="37"/>
        <v>0.92361111110949423</v>
      </c>
      <c r="DE183" s="126">
        <f t="shared" si="38"/>
        <v>0.92361111110949423</v>
      </c>
      <c r="DF183" s="125">
        <f t="shared" si="25"/>
        <v>0</v>
      </c>
      <c r="DG183" s="125" t="e">
        <f t="shared" si="46"/>
        <v>#DIV/0!</v>
      </c>
      <c r="DH183" s="127" t="e">
        <f t="shared" si="39"/>
        <v>#DIV/0!</v>
      </c>
      <c r="DI183" s="65" t="e">
        <f t="shared" si="40"/>
        <v>#DIV/0!</v>
      </c>
      <c r="DJ183" s="100" t="e">
        <f t="shared" si="41"/>
        <v>#DIV/0!</v>
      </c>
      <c r="DK183" s="128" t="e">
        <f t="shared" si="42"/>
        <v>#DIV/0!</v>
      </c>
      <c r="DL183" s="128" t="e">
        <f t="shared" si="43"/>
        <v>#DIV/0!</v>
      </c>
      <c r="DM183" s="129"/>
      <c r="DN183" s="128" t="e">
        <f t="shared" si="44"/>
        <v>#DIV/0!</v>
      </c>
      <c r="DO183" s="128" t="e">
        <f t="shared" si="45"/>
        <v>#DIV/0!</v>
      </c>
      <c r="DS183" s="6">
        <f t="shared" si="35"/>
        <v>0</v>
      </c>
      <c r="DT183" s="119">
        <f t="shared" si="36"/>
        <v>0</v>
      </c>
    </row>
    <row r="184" spans="1:124" s="62" customFormat="1" x14ac:dyDescent="0.2">
      <c r="A184" s="62" t="s">
        <v>1247</v>
      </c>
      <c r="B184" s="65">
        <v>41342.777777777781</v>
      </c>
      <c r="C184" s="65">
        <v>41344.5625</v>
      </c>
      <c r="D184" s="62" t="s">
        <v>3139</v>
      </c>
      <c r="E184" s="62" t="s">
        <v>3140</v>
      </c>
      <c r="F184" s="99" t="s">
        <v>3086</v>
      </c>
      <c r="G184" s="100">
        <v>41342.402777777781</v>
      </c>
      <c r="H184" s="100">
        <v>41344.260416666664</v>
      </c>
      <c r="J184" s="62">
        <v>50</v>
      </c>
      <c r="T184" s="62">
        <v>104</v>
      </c>
      <c r="V184" s="62">
        <v>0.19</v>
      </c>
      <c r="X184" s="62">
        <v>1.8199999999999998</v>
      </c>
      <c r="Z184" s="62">
        <v>19.100000000000001</v>
      </c>
      <c r="AB184" s="62">
        <v>252</v>
      </c>
      <c r="AD184" s="62">
        <v>385</v>
      </c>
      <c r="AF184" s="62">
        <v>1430</v>
      </c>
      <c r="AG184" s="62" t="s">
        <v>1784</v>
      </c>
      <c r="AH184" s="62">
        <v>20</v>
      </c>
      <c r="AI184" s="62" t="s">
        <v>1784</v>
      </c>
      <c r="AJ184" s="62">
        <v>20</v>
      </c>
      <c r="AL184" s="62">
        <v>22</v>
      </c>
      <c r="AM184" s="62" t="s">
        <v>1784</v>
      </c>
      <c r="AN184" s="62">
        <v>2.5</v>
      </c>
      <c r="AP184" s="62">
        <v>7.13</v>
      </c>
      <c r="AR184" s="62">
        <v>83.4</v>
      </c>
      <c r="AT184" s="62">
        <v>3</v>
      </c>
      <c r="BD184" s="62">
        <v>90</v>
      </c>
      <c r="CD184" s="62">
        <v>2.2999999999999998</v>
      </c>
      <c r="CE184" s="62" t="s">
        <v>1784</v>
      </c>
      <c r="CF184" s="62">
        <v>0.25</v>
      </c>
      <c r="CG184" s="62" t="s">
        <v>1784</v>
      </c>
      <c r="CH184" s="62">
        <v>20</v>
      </c>
      <c r="DB184" s="62" t="s">
        <v>520</v>
      </c>
      <c r="DC184" s="62" t="s">
        <v>3431</v>
      </c>
      <c r="DD184" s="125">
        <f t="shared" si="37"/>
        <v>1.7847222222189885</v>
      </c>
      <c r="DE184" s="126">
        <f t="shared" si="38"/>
        <v>1.7847222222189885</v>
      </c>
      <c r="DF184" s="125">
        <f t="shared" si="25"/>
        <v>0</v>
      </c>
      <c r="DG184" s="125" t="e">
        <f t="shared" si="46"/>
        <v>#DIV/0!</v>
      </c>
      <c r="DH184" s="127" t="e">
        <f t="shared" si="39"/>
        <v>#DIV/0!</v>
      </c>
      <c r="DI184" s="65" t="e">
        <f t="shared" si="40"/>
        <v>#DIV/0!</v>
      </c>
      <c r="DJ184" s="100" t="e">
        <f t="shared" si="41"/>
        <v>#DIV/0!</v>
      </c>
      <c r="DK184" s="128" t="e">
        <f t="shared" si="42"/>
        <v>#DIV/0!</v>
      </c>
      <c r="DL184" s="128" t="e">
        <f t="shared" si="43"/>
        <v>#DIV/0!</v>
      </c>
      <c r="DM184" s="129"/>
      <c r="DN184" s="128" t="e">
        <f t="shared" si="44"/>
        <v>#DIV/0!</v>
      </c>
      <c r="DO184" s="128" t="e">
        <f t="shared" si="45"/>
        <v>#DIV/0!</v>
      </c>
      <c r="DS184" s="6">
        <f t="shared" si="35"/>
        <v>0</v>
      </c>
      <c r="DT184" s="119">
        <f t="shared" si="36"/>
        <v>0</v>
      </c>
    </row>
    <row r="185" spans="1:124" s="62" customFormat="1" x14ac:dyDescent="0.2">
      <c r="A185" s="62" t="s">
        <v>1247</v>
      </c>
      <c r="B185" s="65">
        <v>41378.621527777781</v>
      </c>
      <c r="C185" s="65">
        <v>41378.725694444445</v>
      </c>
      <c r="D185" s="62" t="s">
        <v>3141</v>
      </c>
      <c r="E185" s="62" t="s">
        <v>3142</v>
      </c>
      <c r="F185" s="99" t="s">
        <v>3088</v>
      </c>
      <c r="G185" s="100">
        <v>41378.28125</v>
      </c>
      <c r="H185" s="100">
        <v>41378.506944444445</v>
      </c>
      <c r="J185" s="62">
        <v>50</v>
      </c>
      <c r="AG185" s="62" t="s">
        <v>1784</v>
      </c>
      <c r="AH185" s="62">
        <v>20</v>
      </c>
      <c r="AJ185" s="62">
        <v>27</v>
      </c>
      <c r="AT185" s="62">
        <v>4.0999999999999996</v>
      </c>
      <c r="CD185" s="62">
        <v>4.0999999999999996</v>
      </c>
      <c r="CF185" s="62">
        <v>0.56000000000000005</v>
      </c>
      <c r="CG185" s="62" t="s">
        <v>1784</v>
      </c>
      <c r="CH185" s="62">
        <v>20</v>
      </c>
      <c r="DB185" s="62" t="s">
        <v>520</v>
      </c>
      <c r="DC185" s="62" t="s">
        <v>3432</v>
      </c>
      <c r="DD185" s="125">
        <f t="shared" si="37"/>
        <v>0.10416666666424135</v>
      </c>
      <c r="DE185" s="126">
        <f t="shared" si="38"/>
        <v>0.10416666666424135</v>
      </c>
      <c r="DF185" s="125">
        <f t="shared" si="25"/>
        <v>0</v>
      </c>
      <c r="DG185" s="125" t="e">
        <f t="shared" si="46"/>
        <v>#DIV/0!</v>
      </c>
      <c r="DH185" s="127" t="e">
        <f t="shared" si="39"/>
        <v>#DIV/0!</v>
      </c>
      <c r="DI185" s="65" t="e">
        <f t="shared" si="40"/>
        <v>#DIV/0!</v>
      </c>
      <c r="DJ185" s="100" t="e">
        <f t="shared" si="41"/>
        <v>#DIV/0!</v>
      </c>
      <c r="DK185" s="128" t="e">
        <f t="shared" si="42"/>
        <v>#DIV/0!</v>
      </c>
      <c r="DL185" s="128" t="e">
        <f t="shared" si="43"/>
        <v>#DIV/0!</v>
      </c>
      <c r="DM185" s="129"/>
      <c r="DN185" s="128" t="e">
        <f t="shared" si="44"/>
        <v>#DIV/0!</v>
      </c>
      <c r="DO185" s="128" t="e">
        <f t="shared" si="45"/>
        <v>#DIV/0!</v>
      </c>
      <c r="DS185" s="6">
        <f t="shared" si="35"/>
        <v>0</v>
      </c>
      <c r="DT185" s="119">
        <f t="shared" si="36"/>
        <v>0</v>
      </c>
    </row>
    <row r="186" spans="1:124" s="62" customFormat="1" x14ac:dyDescent="0.2">
      <c r="A186" s="64" t="s">
        <v>1778</v>
      </c>
      <c r="B186" s="130" t="s">
        <v>417</v>
      </c>
      <c r="C186" s="130" t="s">
        <v>418</v>
      </c>
      <c r="D186" s="64" t="s">
        <v>1779</v>
      </c>
      <c r="E186" s="64" t="s">
        <v>1780</v>
      </c>
      <c r="F186" s="99"/>
      <c r="G186" s="99"/>
      <c r="H186" s="99"/>
      <c r="I186" s="64" t="s">
        <v>1781</v>
      </c>
      <c r="J186" s="131" t="s">
        <v>1730</v>
      </c>
      <c r="K186" s="131"/>
      <c r="L186" s="131" t="s">
        <v>1731</v>
      </c>
      <c r="M186" s="132"/>
      <c r="N186" s="131" t="s">
        <v>1732</v>
      </c>
      <c r="O186" s="132"/>
      <c r="P186" s="131" t="s">
        <v>1733</v>
      </c>
      <c r="Q186" s="132"/>
      <c r="R186" s="131" t="s">
        <v>1734</v>
      </c>
      <c r="S186" s="132"/>
      <c r="T186" s="131" t="s">
        <v>1735</v>
      </c>
      <c r="U186" s="132"/>
      <c r="V186" s="131" t="s">
        <v>1736</v>
      </c>
      <c r="W186" s="132"/>
      <c r="X186" s="131" t="s">
        <v>1737</v>
      </c>
      <c r="Y186" s="132"/>
      <c r="Z186" s="131" t="s">
        <v>1738</v>
      </c>
      <c r="AA186" s="132"/>
      <c r="AB186" s="131" t="s">
        <v>1739</v>
      </c>
      <c r="AC186" s="132"/>
      <c r="AD186" s="131" t="s">
        <v>1740</v>
      </c>
      <c r="AE186" s="132"/>
      <c r="AF186" s="131" t="s">
        <v>1741</v>
      </c>
      <c r="AG186" s="132"/>
      <c r="AH186" s="131" t="s">
        <v>1742</v>
      </c>
      <c r="AI186" s="132"/>
      <c r="AJ186" s="131" t="s">
        <v>1743</v>
      </c>
      <c r="AK186" s="132"/>
      <c r="AL186" s="131" t="s">
        <v>1744</v>
      </c>
      <c r="AM186" s="132"/>
      <c r="AN186" s="131" t="s">
        <v>1745</v>
      </c>
      <c r="AO186" s="132"/>
      <c r="AP186" s="131" t="s">
        <v>1746</v>
      </c>
      <c r="AQ186" s="132"/>
      <c r="AR186" s="131" t="s">
        <v>1747</v>
      </c>
      <c r="AS186" s="132"/>
      <c r="AT186" s="131" t="s">
        <v>1748</v>
      </c>
      <c r="AU186" s="132"/>
      <c r="AV186" s="131" t="s">
        <v>1749</v>
      </c>
      <c r="AW186" s="132"/>
      <c r="AX186" s="131" t="s">
        <v>1750</v>
      </c>
      <c r="AY186" s="132"/>
      <c r="AZ186" s="131" t="s">
        <v>1751</v>
      </c>
      <c r="BA186" s="132"/>
      <c r="BB186" s="131" t="s">
        <v>1752</v>
      </c>
      <c r="BC186" s="132"/>
      <c r="BD186" s="131" t="s">
        <v>1753</v>
      </c>
      <c r="BE186" s="132"/>
      <c r="BF186" s="131" t="s">
        <v>1754</v>
      </c>
      <c r="BG186" s="132"/>
      <c r="BH186" s="131" t="s">
        <v>1755</v>
      </c>
      <c r="BI186" s="132"/>
      <c r="BJ186" s="131" t="s">
        <v>1756</v>
      </c>
      <c r="BK186" s="132"/>
      <c r="BL186" s="131" t="s">
        <v>1757</v>
      </c>
      <c r="BM186" s="132"/>
      <c r="BN186" s="131" t="s">
        <v>1758</v>
      </c>
      <c r="BO186" s="132"/>
      <c r="BP186" s="131" t="s">
        <v>1759</v>
      </c>
      <c r="BQ186" s="132"/>
      <c r="BR186" s="131" t="s">
        <v>1760</v>
      </c>
      <c r="BS186" s="132"/>
      <c r="BT186" s="131" t="s">
        <v>1761</v>
      </c>
      <c r="BU186" s="132"/>
      <c r="BV186" s="131" t="s">
        <v>1762</v>
      </c>
      <c r="BW186" s="132"/>
      <c r="BX186" s="131" t="s">
        <v>1763</v>
      </c>
      <c r="BY186" s="132"/>
      <c r="BZ186" s="131" t="s">
        <v>1764</v>
      </c>
      <c r="CA186" s="132"/>
      <c r="CB186" s="131" t="s">
        <v>1765</v>
      </c>
      <c r="CC186" s="132"/>
      <c r="CD186" s="131" t="s">
        <v>1766</v>
      </c>
      <c r="CE186" s="132"/>
      <c r="CF186" s="131" t="s">
        <v>1767</v>
      </c>
      <c r="CG186" s="132"/>
      <c r="CH186" s="131" t="s">
        <v>1768</v>
      </c>
      <c r="CI186" s="132"/>
      <c r="CJ186" s="131" t="s">
        <v>1769</v>
      </c>
      <c r="CK186" s="132"/>
      <c r="CL186" s="131" t="s">
        <v>1770</v>
      </c>
      <c r="CM186" s="132"/>
      <c r="CN186" s="131" t="s">
        <v>1771</v>
      </c>
      <c r="CO186" s="132"/>
      <c r="CP186" s="131" t="s">
        <v>1772</v>
      </c>
      <c r="CQ186" s="132"/>
      <c r="CR186" s="131" t="s">
        <v>1773</v>
      </c>
      <c r="CS186" s="132"/>
      <c r="CT186" s="131" t="s">
        <v>1774</v>
      </c>
      <c r="CU186" s="132"/>
      <c r="CV186" s="131" t="s">
        <v>1775</v>
      </c>
      <c r="CW186" s="132"/>
      <c r="CX186" s="131" t="s">
        <v>1776</v>
      </c>
      <c r="CY186" s="132"/>
      <c r="CZ186" s="131" t="s">
        <v>1777</v>
      </c>
      <c r="DB186" s="64" t="s">
        <v>1780</v>
      </c>
      <c r="DD186" s="125"/>
      <c r="DE186" s="126"/>
      <c r="DF186" s="125"/>
      <c r="DG186" s="125"/>
      <c r="DH186" s="127"/>
      <c r="DI186" s="65"/>
      <c r="DJ186" s="100"/>
      <c r="DK186" s="128"/>
      <c r="DL186" s="128"/>
      <c r="DM186" s="129"/>
      <c r="DN186" s="128"/>
      <c r="DO186" s="128"/>
      <c r="DR186" s="62" t="s">
        <v>1733</v>
      </c>
      <c r="DS186" s="6">
        <f t="shared" si="35"/>
        <v>0</v>
      </c>
      <c r="DT186" s="119">
        <f t="shared" si="36"/>
        <v>-99904</v>
      </c>
    </row>
    <row r="187" spans="1:124" x14ac:dyDescent="0.2">
      <c r="F187" s="67"/>
      <c r="G187" s="68"/>
      <c r="H187" s="68"/>
      <c r="DF187" s="78"/>
      <c r="DG187" s="78"/>
    </row>
    <row r="188" spans="1:124" x14ac:dyDescent="0.2">
      <c r="DF188" s="78"/>
      <c r="DG188" s="78"/>
    </row>
    <row r="189" spans="1:124" x14ac:dyDescent="0.2">
      <c r="DF189" s="78"/>
      <c r="DG189" s="78"/>
    </row>
    <row r="190" spans="1:124" x14ac:dyDescent="0.2">
      <c r="DF190" s="78"/>
      <c r="DG190" s="78"/>
    </row>
    <row r="191" spans="1:124" x14ac:dyDescent="0.2">
      <c r="DF191" s="78"/>
      <c r="DG191" s="78"/>
    </row>
    <row r="192" spans="1:124" x14ac:dyDescent="0.2">
      <c r="DF192" s="78"/>
      <c r="DG192" s="78"/>
    </row>
    <row r="193" spans="2:122" x14ac:dyDescent="0.2">
      <c r="D193" s="109" t="s">
        <v>3589</v>
      </c>
      <c r="E193" s="109" t="s">
        <v>3578</v>
      </c>
      <c r="P193" s="109" t="s">
        <v>3590</v>
      </c>
      <c r="DF193" s="78"/>
      <c r="DG193" s="78"/>
    </row>
    <row r="194" spans="2:122" x14ac:dyDescent="0.2">
      <c r="B194" s="133">
        <v>41583</v>
      </c>
      <c r="C194" s="133">
        <v>41583.25</v>
      </c>
      <c r="D194" s="6">
        <v>0.25</v>
      </c>
      <c r="E194" s="6">
        <v>1</v>
      </c>
      <c r="P194" s="6">
        <v>21.6</v>
      </c>
      <c r="DD194" s="6">
        <v>0.25</v>
      </c>
      <c r="DF194" s="78">
        <f t="shared" si="25"/>
        <v>1</v>
      </c>
      <c r="DG194" s="78">
        <f t="shared" si="46"/>
        <v>29.896999999999998</v>
      </c>
      <c r="DR194" s="6">
        <v>21.6</v>
      </c>
    </row>
    <row r="195" spans="2:122" x14ac:dyDescent="0.2">
      <c r="B195" s="133">
        <v>41583.25</v>
      </c>
      <c r="C195" s="133">
        <v>41583.5</v>
      </c>
      <c r="D195" s="6">
        <v>0.25</v>
      </c>
      <c r="E195" s="6">
        <v>1</v>
      </c>
      <c r="P195" s="6">
        <v>21.6</v>
      </c>
      <c r="DD195" s="6">
        <v>0.25</v>
      </c>
      <c r="DF195" s="78">
        <f t="shared" ref="DF195:DF200" si="47">P195/(60*60*24)*1000/DD195</f>
        <v>1</v>
      </c>
      <c r="DG195" s="78">
        <f t="shared" si="46"/>
        <v>29.896999999999998</v>
      </c>
      <c r="DR195" s="6">
        <v>21.6</v>
      </c>
    </row>
    <row r="196" spans="2:122" x14ac:dyDescent="0.2">
      <c r="B196" s="133">
        <v>41583.5</v>
      </c>
      <c r="C196" s="133">
        <v>41583.75</v>
      </c>
      <c r="D196" s="6">
        <v>0.25</v>
      </c>
      <c r="E196" s="6">
        <v>1</v>
      </c>
      <c r="P196" s="6">
        <v>21.6</v>
      </c>
      <c r="DD196" s="6">
        <v>0.25</v>
      </c>
      <c r="DF196" s="78">
        <f t="shared" si="47"/>
        <v>1</v>
      </c>
      <c r="DG196" s="78">
        <f t="shared" si="46"/>
        <v>29.896999999999998</v>
      </c>
      <c r="DR196" s="6">
        <v>21.6</v>
      </c>
    </row>
    <row r="197" spans="2:122" x14ac:dyDescent="0.2">
      <c r="B197" s="133">
        <v>41583.75</v>
      </c>
      <c r="C197" s="133">
        <v>41584</v>
      </c>
      <c r="D197" s="6">
        <v>0.47920000000000001</v>
      </c>
      <c r="E197" s="6">
        <v>2</v>
      </c>
      <c r="P197" s="6">
        <v>41.4</v>
      </c>
      <c r="DD197" s="6">
        <v>0.25</v>
      </c>
      <c r="DF197" s="78">
        <f t="shared" si="47"/>
        <v>1.9166666666666665</v>
      </c>
      <c r="DG197" s="78">
        <f t="shared" si="46"/>
        <v>19.973249432851965</v>
      </c>
      <c r="DR197" s="6">
        <v>41.4</v>
      </c>
    </row>
    <row r="198" spans="2:122" x14ac:dyDescent="0.2">
      <c r="B198" s="133">
        <v>41583</v>
      </c>
      <c r="C198" s="133">
        <v>41584</v>
      </c>
      <c r="D198" s="6">
        <v>1.2292000000000001</v>
      </c>
      <c r="E198" s="6">
        <v>2</v>
      </c>
      <c r="P198" s="6">
        <v>106.2</v>
      </c>
      <c r="DD198" s="6">
        <v>1</v>
      </c>
      <c r="DF198" s="78">
        <f t="shared" si="47"/>
        <v>1.2291666666666665</v>
      </c>
      <c r="DG198" s="78">
        <f t="shared" si="46"/>
        <v>26.306855022276803</v>
      </c>
      <c r="DR198" s="6">
        <v>106.2</v>
      </c>
    </row>
    <row r="199" spans="2:122" x14ac:dyDescent="0.2">
      <c r="B199" s="133">
        <v>41583.5</v>
      </c>
      <c r="C199" s="133">
        <v>41584</v>
      </c>
      <c r="D199" s="6">
        <v>0.72919999999999996</v>
      </c>
      <c r="E199" s="6">
        <v>2</v>
      </c>
      <c r="P199" s="6">
        <v>63</v>
      </c>
      <c r="DD199" s="6">
        <v>0.5</v>
      </c>
      <c r="DF199" s="78">
        <f t="shared" si="47"/>
        <v>1.4583333333333335</v>
      </c>
      <c r="DG199" s="78">
        <f t="shared" si="46"/>
        <v>23.661179694690315</v>
      </c>
      <c r="DR199" s="6">
        <v>63</v>
      </c>
    </row>
    <row r="200" spans="2:122" x14ac:dyDescent="0.2">
      <c r="D200" s="6">
        <v>1</v>
      </c>
      <c r="P200" s="6">
        <v>86.4</v>
      </c>
      <c r="DD200" s="6">
        <v>1</v>
      </c>
      <c r="DF200" s="78">
        <f t="shared" si="47"/>
        <v>1</v>
      </c>
      <c r="DG200" s="78">
        <f t="shared" si="46"/>
        <v>29.896999999999998</v>
      </c>
      <c r="DR200" s="6">
        <v>86.4</v>
      </c>
    </row>
    <row r="201" spans="2:122" x14ac:dyDescent="0.2">
      <c r="B201" s="133"/>
      <c r="C201" s="133"/>
      <c r="DF201" s="6">
        <v>30</v>
      </c>
      <c r="DG201" s="78">
        <f t="shared" si="46"/>
        <v>3.6292127964756768</v>
      </c>
    </row>
    <row r="202" spans="2:122" x14ac:dyDescent="0.2">
      <c r="B202" s="133"/>
      <c r="C202" s="133"/>
      <c r="DF202" s="6">
        <v>50</v>
      </c>
      <c r="DG202" s="78">
        <f t="shared" si="46"/>
        <v>2.6440289666586576</v>
      </c>
    </row>
    <row r="203" spans="2:122" x14ac:dyDescent="0.2">
      <c r="B203" s="133"/>
      <c r="C203" s="133"/>
      <c r="DF203" s="6">
        <v>100</v>
      </c>
      <c r="DG203" s="78">
        <f t="shared" si="46"/>
        <v>1.7203927806568977</v>
      </c>
    </row>
    <row r="204" spans="2:122" x14ac:dyDescent="0.2">
      <c r="B204" s="133"/>
      <c r="C204" s="133"/>
      <c r="DF204" s="6">
        <v>1000</v>
      </c>
      <c r="DG204" s="78">
        <f t="shared" si="46"/>
        <v>0.41269348358832442</v>
      </c>
    </row>
    <row r="205" spans="2:122" x14ac:dyDescent="0.2">
      <c r="B205" s="133"/>
      <c r="C205" s="133"/>
      <c r="DF205" s="6">
        <v>10000</v>
      </c>
      <c r="DG205" s="78">
        <f t="shared" si="46"/>
        <v>9.8998271389650241E-2</v>
      </c>
    </row>
    <row r="206" spans="2:122" x14ac:dyDescent="0.2">
      <c r="B206" s="133"/>
      <c r="C206" s="133"/>
    </row>
  </sheetData>
  <sortState ref="A183:DU444">
    <sortCondition ref="E183:E444"/>
  </sortState>
  <phoneticPr fontId="8" type="noConversion"/>
  <printOptions gridLines="1" gridLinesSet="0"/>
  <pageMargins left="0.75" right="0.75" top="1" bottom="1" header="0.5" footer="0.5"/>
  <pageSetup fitToWidth="0" fitToHeight="0" orientation="portrait" r:id="rId1"/>
  <headerFooter alignWithMargins="0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0"/>
  <sheetViews>
    <sheetView workbookViewId="0">
      <selection activeCell="B8" sqref="B8"/>
    </sheetView>
  </sheetViews>
  <sheetFormatPr defaultRowHeight="12.75" x14ac:dyDescent="0.2"/>
  <cols>
    <col min="2" max="5" width="22.7109375" customWidth="1"/>
  </cols>
  <sheetData>
    <row r="1" spans="1:5" x14ac:dyDescent="0.2">
      <c r="A1" s="40" t="s">
        <v>3663</v>
      </c>
      <c r="B1" s="40" t="s">
        <v>3662</v>
      </c>
      <c r="C1" s="40" t="s">
        <v>3661</v>
      </c>
      <c r="D1" s="40" t="s">
        <v>3660</v>
      </c>
      <c r="E1" s="40" t="s">
        <v>3659</v>
      </c>
    </row>
    <row r="2" spans="1:5" x14ac:dyDescent="0.2">
      <c r="A2" s="6" t="s">
        <v>1298</v>
      </c>
      <c r="B2" s="66">
        <v>35774.375</v>
      </c>
      <c r="C2" s="66">
        <v>35775.048611111109</v>
      </c>
      <c r="D2" s="4">
        <v>35774.473443236915</v>
      </c>
      <c r="E2" s="4">
        <v>35775.070665459141</v>
      </c>
    </row>
    <row r="3" spans="1:5" x14ac:dyDescent="0.2">
      <c r="A3" s="6" t="s">
        <v>1301</v>
      </c>
      <c r="B3" s="66">
        <v>35803.479166666664</v>
      </c>
      <c r="C3" s="66">
        <v>35804.128472222219</v>
      </c>
      <c r="D3" s="4">
        <v>35803.599467367596</v>
      </c>
      <c r="E3" s="4">
        <v>35804.068217367596</v>
      </c>
    </row>
    <row r="4" spans="1:5" x14ac:dyDescent="0.2">
      <c r="A4" s="6" t="s">
        <v>1307</v>
      </c>
      <c r="B4" s="66">
        <v>35857.503472222219</v>
      </c>
      <c r="C4" s="66">
        <v>35857.642361111109</v>
      </c>
      <c r="D4" s="4">
        <v>35857.517159344963</v>
      </c>
      <c r="E4" s="4">
        <v>35857.673409344963</v>
      </c>
    </row>
    <row r="5" spans="1:5" x14ac:dyDescent="0.2">
      <c r="A5" s="6" t="s">
        <v>1315</v>
      </c>
      <c r="B5" s="66">
        <v>35996.822916666664</v>
      </c>
      <c r="C5" s="66">
        <v>35997.413194444445</v>
      </c>
      <c r="D5" s="4">
        <v>35996.899047575069</v>
      </c>
      <c r="E5" s="4">
        <v>35997.228908686178</v>
      </c>
    </row>
    <row r="6" spans="1:5" x14ac:dyDescent="0.2">
      <c r="A6" s="6" t="s">
        <v>1324</v>
      </c>
      <c r="B6" s="66">
        <v>36149.885416666664</v>
      </c>
      <c r="C6" s="66">
        <v>36150.340277777781</v>
      </c>
      <c r="D6" s="4">
        <v>36150.427726613809</v>
      </c>
      <c r="E6" s="4">
        <v>36150.51800439159</v>
      </c>
    </row>
    <row r="7" spans="1:5" x14ac:dyDescent="0.2">
      <c r="A7" s="6" t="s">
        <v>1327</v>
      </c>
      <c r="B7" s="66">
        <v>36158.555555555555</v>
      </c>
      <c r="C7" s="66">
        <v>36159.392361111109</v>
      </c>
      <c r="D7" s="4">
        <v>36158.941892894465</v>
      </c>
      <c r="E7" s="4">
        <v>36159.182865116687</v>
      </c>
    </row>
    <row r="8" spans="1:5" x14ac:dyDescent="0.2">
      <c r="A8" s="6" t="s">
        <v>1329</v>
      </c>
      <c r="B8" s="66">
        <v>36177.607638888891</v>
      </c>
      <c r="C8" s="66">
        <v>36178.447916666664</v>
      </c>
      <c r="D8" s="4">
        <v>36177.683524762477</v>
      </c>
      <c r="E8" s="4">
        <v>36178.034219206922</v>
      </c>
    </row>
    <row r="9" spans="1:5" x14ac:dyDescent="0.2">
      <c r="A9" s="6" t="s">
        <v>1334</v>
      </c>
      <c r="B9" s="66">
        <v>36232.682638888888</v>
      </c>
      <c r="C9" s="66">
        <v>36232.931944444441</v>
      </c>
      <c r="D9" s="4">
        <v>36232.94143870729</v>
      </c>
      <c r="E9" s="4">
        <v>36233.163660929516</v>
      </c>
    </row>
    <row r="10" spans="1:5" x14ac:dyDescent="0.2">
      <c r="A10" s="6" t="s">
        <v>1336</v>
      </c>
      <c r="B10" s="66">
        <v>36234.645833333336</v>
      </c>
      <c r="C10" s="66">
        <v>36236.118055555555</v>
      </c>
      <c r="D10" s="4">
        <v>36234.81322291588</v>
      </c>
      <c r="E10" s="4">
        <v>36236.066695138106</v>
      </c>
    </row>
    <row r="11" spans="1:5" x14ac:dyDescent="0.2">
      <c r="A11" s="6" t="s">
        <v>1350</v>
      </c>
      <c r="B11" s="66">
        <v>36430.194444444445</v>
      </c>
      <c r="C11" s="66">
        <v>36430.475694444445</v>
      </c>
      <c r="D11" s="4">
        <v>36430.406152211624</v>
      </c>
      <c r="E11" s="4">
        <v>36430.607541100515</v>
      </c>
    </row>
    <row r="12" spans="1:5" x14ac:dyDescent="0.2">
      <c r="A12" s="6" t="s">
        <v>1353</v>
      </c>
      <c r="B12" s="66">
        <v>36528.864583333336</v>
      </c>
      <c r="C12" s="66">
        <v>36529.659722222219</v>
      </c>
      <c r="D12" s="4">
        <v>36529.063485090061</v>
      </c>
      <c r="E12" s="4">
        <v>36529.872512867842</v>
      </c>
    </row>
    <row r="13" spans="1:5" x14ac:dyDescent="0.2">
      <c r="A13" s="6" t="s">
        <v>1358</v>
      </c>
      <c r="B13" s="66">
        <v>36544.864583333336</v>
      </c>
      <c r="C13" s="66">
        <v>36545.25</v>
      </c>
      <c r="D13" s="4">
        <v>36545.513989572668</v>
      </c>
      <c r="E13" s="4">
        <v>36545.840378461558</v>
      </c>
    </row>
    <row r="14" spans="1:5" x14ac:dyDescent="0.2">
      <c r="A14" s="6" t="s">
        <v>1361</v>
      </c>
      <c r="B14" s="66">
        <v>36569.451388888891</v>
      </c>
      <c r="C14" s="66">
        <v>36570.201388888891</v>
      </c>
      <c r="D14" s="4">
        <v>36569.718042956505</v>
      </c>
      <c r="E14" s="4">
        <v>36570.332626289841</v>
      </c>
    </row>
    <row r="15" spans="1:5" x14ac:dyDescent="0.2">
      <c r="A15" s="6" t="s">
        <v>1363</v>
      </c>
      <c r="B15" s="66">
        <v>36578.486111111109</v>
      </c>
      <c r="C15" s="66">
        <v>36580.690972222219</v>
      </c>
      <c r="D15" s="4">
        <v>36578.575778821236</v>
      </c>
      <c r="E15" s="4">
        <v>36580.683417710126</v>
      </c>
    </row>
    <row r="16" spans="1:5" x14ac:dyDescent="0.2">
      <c r="A16" s="6" t="s">
        <v>1365</v>
      </c>
      <c r="B16" s="66">
        <v>36580.760416666664</v>
      </c>
      <c r="C16" s="66">
        <v>36584.40625</v>
      </c>
      <c r="D16" s="4">
        <v>36581.038225458797</v>
      </c>
      <c r="E16" s="4">
        <v>36583.812531014351</v>
      </c>
    </row>
    <row r="17" spans="1:5" x14ac:dyDescent="0.2">
      <c r="A17" s="6" t="s">
        <v>1370</v>
      </c>
      <c r="B17" s="66">
        <v>36623.652777777781</v>
      </c>
      <c r="C17" s="66">
        <v>36624.309027777781</v>
      </c>
      <c r="D17" s="4">
        <v>36623.67081613536</v>
      </c>
      <c r="E17" s="4">
        <v>36624.299288357586</v>
      </c>
    </row>
    <row r="18" spans="1:5" x14ac:dyDescent="0.2">
      <c r="A18" s="6" t="s">
        <v>1376</v>
      </c>
      <c r="B18" s="66">
        <v>36791.534722222219</v>
      </c>
      <c r="C18" s="66">
        <v>36791.920138888891</v>
      </c>
      <c r="D18" s="4">
        <v>36791.572848406904</v>
      </c>
      <c r="E18" s="4">
        <v>36791.958265073568</v>
      </c>
    </row>
    <row r="19" spans="1:5" x14ac:dyDescent="0.2">
      <c r="A19" s="6" t="s">
        <v>1379</v>
      </c>
      <c r="B19" s="66">
        <v>36871.600694444445</v>
      </c>
      <c r="C19" s="66">
        <v>36872.399305555555</v>
      </c>
      <c r="D19" s="4">
        <v>36872.02084866479</v>
      </c>
      <c r="E19" s="4">
        <v>36872.61459866479</v>
      </c>
    </row>
    <row r="20" spans="1:5" x14ac:dyDescent="0.2">
      <c r="A20" s="6" t="s">
        <v>1383</v>
      </c>
      <c r="B20" s="66">
        <v>36905.375</v>
      </c>
      <c r="C20" s="66">
        <v>36905.680555555555</v>
      </c>
      <c r="D20" s="4">
        <v>36905.401781154134</v>
      </c>
      <c r="E20" s="4">
        <v>36905.814975598572</v>
      </c>
    </row>
    <row r="21" spans="1:5" x14ac:dyDescent="0.2">
      <c r="A21" s="6" t="s">
        <v>1385</v>
      </c>
      <c r="B21" s="66">
        <v>36920.423611111109</v>
      </c>
      <c r="C21" s="66">
        <v>36920.826388888891</v>
      </c>
      <c r="D21" s="4">
        <v>36920.417990544949</v>
      </c>
      <c r="E21" s="4">
        <v>36920.716601656059</v>
      </c>
    </row>
    <row r="22" spans="1:5" x14ac:dyDescent="0.2">
      <c r="A22" s="6" t="s">
        <v>1387</v>
      </c>
      <c r="B22" s="66">
        <v>36946.354166666664</v>
      </c>
      <c r="C22" s="66">
        <v>36946.739583333336</v>
      </c>
      <c r="D22" s="4">
        <v>36946.344928613245</v>
      </c>
      <c r="E22" s="4">
        <v>36946.612289724362</v>
      </c>
    </row>
    <row r="23" spans="1:5" x14ac:dyDescent="0.2">
      <c r="A23" s="6" t="s">
        <v>1389</v>
      </c>
      <c r="B23" s="66">
        <v>36970.913194444445</v>
      </c>
      <c r="C23" s="66">
        <v>36976.527777777781</v>
      </c>
      <c r="D23" s="4">
        <v>36970.793587327396</v>
      </c>
      <c r="E23" s="4">
        <v>36975.488031771842</v>
      </c>
    </row>
    <row r="24" spans="1:5" x14ac:dyDescent="0.2">
      <c r="A24" s="6" t="s">
        <v>1405</v>
      </c>
      <c r="B24" s="66">
        <v>37188.034722222219</v>
      </c>
      <c r="C24" s="66">
        <v>37188.145833333336</v>
      </c>
      <c r="D24" s="4">
        <v>37188.083362952137</v>
      </c>
      <c r="E24" s="4">
        <v>37188.14794628547</v>
      </c>
    </row>
    <row r="25" spans="1:5" x14ac:dyDescent="0.2">
      <c r="A25" s="6" t="s">
        <v>1407</v>
      </c>
      <c r="B25" s="66">
        <v>37270.381944444445</v>
      </c>
      <c r="C25" s="66">
        <v>37270.774305555555</v>
      </c>
      <c r="D25" s="4">
        <v>37270.666110099934</v>
      </c>
      <c r="E25" s="4">
        <v>37270.909165655488</v>
      </c>
    </row>
    <row r="26" spans="1:5" x14ac:dyDescent="0.2">
      <c r="A26" s="6" t="s">
        <v>1409</v>
      </c>
      <c r="B26" s="66">
        <v>37272.715277777781</v>
      </c>
      <c r="C26" s="66">
        <v>37273.253472222219</v>
      </c>
      <c r="D26" s="4">
        <v>37273.04443614772</v>
      </c>
      <c r="E26" s="4">
        <v>37273.65554725883</v>
      </c>
    </row>
    <row r="27" spans="1:5" x14ac:dyDescent="0.2">
      <c r="A27" s="6" t="s">
        <v>1411</v>
      </c>
      <c r="B27" s="66">
        <v>37287.402777777781</v>
      </c>
      <c r="C27" s="66">
        <v>37288.635416666664</v>
      </c>
      <c r="D27" s="4">
        <v>37287.452534198215</v>
      </c>
      <c r="E27" s="4">
        <v>37288.75808975377</v>
      </c>
    </row>
    <row r="28" spans="1:5" x14ac:dyDescent="0.2">
      <c r="A28" s="6" t="s">
        <v>1415</v>
      </c>
      <c r="B28" s="66">
        <v>37308.371527777781</v>
      </c>
      <c r="C28" s="66">
        <v>37308.774305555555</v>
      </c>
      <c r="D28" s="4">
        <v>37308.474256090194</v>
      </c>
      <c r="E28" s="4">
        <v>37308.786756090194</v>
      </c>
    </row>
    <row r="29" spans="1:5" x14ac:dyDescent="0.2">
      <c r="A29" s="6" t="s">
        <v>1417</v>
      </c>
      <c r="B29" s="66">
        <v>37317.336805555555</v>
      </c>
      <c r="C29" s="66">
        <v>37318.284722222219</v>
      </c>
      <c r="D29" s="4">
        <v>37317.187714959335</v>
      </c>
      <c r="E29" s="4">
        <v>37318.25715940378</v>
      </c>
    </row>
    <row r="30" spans="1:5" x14ac:dyDescent="0.2">
      <c r="A30" s="6" t="s">
        <v>1421</v>
      </c>
      <c r="B30" s="66">
        <v>37531.055555555555</v>
      </c>
      <c r="C30" s="66">
        <v>37531.548611111109</v>
      </c>
      <c r="D30" s="4">
        <v>37531.222801164608</v>
      </c>
      <c r="E30" s="4">
        <v>37531.566551164608</v>
      </c>
    </row>
    <row r="31" spans="1:5" x14ac:dyDescent="0.2">
      <c r="A31" s="6" t="s">
        <v>1425</v>
      </c>
      <c r="B31" s="66">
        <v>37652.368055555555</v>
      </c>
      <c r="C31" s="66">
        <v>37652.9375</v>
      </c>
      <c r="D31" s="4">
        <v>37652.959753237854</v>
      </c>
      <c r="E31" s="4">
        <v>37653.359058793409</v>
      </c>
    </row>
    <row r="32" spans="1:5" x14ac:dyDescent="0.2">
      <c r="A32" s="6" t="s">
        <v>1427</v>
      </c>
      <c r="B32" s="66">
        <v>37684.975694444445</v>
      </c>
      <c r="C32" s="66">
        <v>37688.611111111109</v>
      </c>
      <c r="D32" s="4">
        <v>37685.371867008937</v>
      </c>
      <c r="E32" s="4">
        <v>37689.187839231163</v>
      </c>
    </row>
    <row r="33" spans="1:5" x14ac:dyDescent="0.2">
      <c r="A33" s="6" t="s">
        <v>1429</v>
      </c>
      <c r="B33" s="66">
        <v>37694.607638888891</v>
      </c>
      <c r="C33" s="66">
        <v>37696.84375</v>
      </c>
      <c r="D33" s="4">
        <v>37694.720290793703</v>
      </c>
      <c r="E33" s="4">
        <v>37696.949457460367</v>
      </c>
    </row>
    <row r="34" spans="1:5" x14ac:dyDescent="0.2">
      <c r="A34" s="6" t="s">
        <v>1433</v>
      </c>
      <c r="B34" s="66">
        <v>37715.743055555555</v>
      </c>
      <c r="C34" s="66">
        <v>37716.239583333336</v>
      </c>
      <c r="D34" s="4">
        <v>37715.801781813134</v>
      </c>
      <c r="E34" s="4">
        <v>37716.190670702024</v>
      </c>
    </row>
    <row r="35" spans="1:5" x14ac:dyDescent="0.2">
      <c r="A35" s="6" t="s">
        <v>1437</v>
      </c>
      <c r="B35" s="66">
        <v>37990.715277777781</v>
      </c>
      <c r="C35" s="66">
        <v>37991.467361111114</v>
      </c>
      <c r="D35" s="4">
        <v>37991.296182781829</v>
      </c>
      <c r="E35" s="4">
        <v>37991.796182781829</v>
      </c>
    </row>
    <row r="36" spans="1:5" x14ac:dyDescent="0.2">
      <c r="A36" s="6" t="s">
        <v>1440</v>
      </c>
      <c r="B36" s="66">
        <v>38003.378472222219</v>
      </c>
      <c r="C36" s="66">
        <v>38004.201388888891</v>
      </c>
      <c r="D36" s="4">
        <v>38003.680771253472</v>
      </c>
      <c r="E36" s="4">
        <v>38004.652993475698</v>
      </c>
    </row>
    <row r="37" spans="1:5" x14ac:dyDescent="0.2">
      <c r="A37" s="6" t="s">
        <v>1447</v>
      </c>
      <c r="B37" s="66">
        <v>38036.823611111111</v>
      </c>
      <c r="C37" s="66">
        <v>38039.660416666666</v>
      </c>
      <c r="D37" s="4">
        <v>38037.014043204828</v>
      </c>
      <c r="E37" s="4">
        <v>38039.60084876039</v>
      </c>
    </row>
    <row r="38" spans="1:5" x14ac:dyDescent="0.2">
      <c r="A38" s="6" t="s">
        <v>1461</v>
      </c>
      <c r="B38" s="66">
        <v>38355.819444444445</v>
      </c>
      <c r="C38" s="66">
        <v>38356.319444444445</v>
      </c>
      <c r="D38" s="4">
        <v>38355.910663191651</v>
      </c>
      <c r="E38" s="4">
        <v>38356.35163541387</v>
      </c>
    </row>
    <row r="39" spans="1:5" x14ac:dyDescent="0.2">
      <c r="A39" s="6" t="s">
        <v>1463</v>
      </c>
      <c r="B39" s="66">
        <v>38364.715277777781</v>
      </c>
      <c r="C39" s="66">
        <v>38365.638888888891</v>
      </c>
      <c r="D39" s="4">
        <v>38363.994926104417</v>
      </c>
      <c r="E39" s="4">
        <v>38365.387287215533</v>
      </c>
    </row>
    <row r="40" spans="1:5" x14ac:dyDescent="0.2">
      <c r="A40" s="6" t="s">
        <v>1472</v>
      </c>
      <c r="B40" s="66">
        <v>38403.552083333336</v>
      </c>
      <c r="C40" s="66">
        <v>38404.635416666664</v>
      </c>
      <c r="D40" s="4">
        <v>38403.184585511917</v>
      </c>
      <c r="E40" s="4">
        <v>38404.208891067472</v>
      </c>
    </row>
    <row r="41" spans="1:5" x14ac:dyDescent="0.2">
      <c r="A41" s="6" t="s">
        <v>1474</v>
      </c>
      <c r="B41" s="66">
        <v>38429.166666666664</v>
      </c>
      <c r="C41" s="66">
        <v>38430.170138888891</v>
      </c>
      <c r="D41" s="4">
        <v>38428.952059593124</v>
      </c>
      <c r="E41" s="4">
        <v>38429.719420704234</v>
      </c>
    </row>
    <row r="42" spans="1:5" x14ac:dyDescent="0.2">
      <c r="A42" s="6" t="s">
        <v>1476</v>
      </c>
      <c r="B42" s="66">
        <v>38430.180555555555</v>
      </c>
      <c r="C42" s="66">
        <v>38431.541666666664</v>
      </c>
      <c r="D42" s="4">
        <v>38429.658180157378</v>
      </c>
      <c r="E42" s="4">
        <v>38431.005402379596</v>
      </c>
    </row>
    <row r="43" spans="1:5" x14ac:dyDescent="0.2">
      <c r="A43" s="6" t="s">
        <v>1480</v>
      </c>
      <c r="B43" s="66">
        <v>38738.006944444445</v>
      </c>
      <c r="C43" s="66">
        <v>38738.729166666664</v>
      </c>
      <c r="D43" s="4">
        <v>38738.067664908296</v>
      </c>
      <c r="E43" s="4">
        <v>38738.619748241625</v>
      </c>
    </row>
    <row r="44" spans="1:5" x14ac:dyDescent="0.2">
      <c r="A44" s="6" t="s">
        <v>1482</v>
      </c>
      <c r="B44" s="66">
        <v>38759.927083333336</v>
      </c>
      <c r="C44" s="66">
        <v>38760.201388888891</v>
      </c>
      <c r="D44" s="4">
        <v>38760.263375193666</v>
      </c>
      <c r="E44" s="4">
        <v>38760.509902971447</v>
      </c>
    </row>
    <row r="45" spans="1:5" x14ac:dyDescent="0.2">
      <c r="A45" s="6" t="s">
        <v>1484</v>
      </c>
      <c r="B45" s="66">
        <v>38764.256944444445</v>
      </c>
      <c r="C45" s="66">
        <v>38765.263888888891</v>
      </c>
      <c r="D45" s="4">
        <v>38764.158398951426</v>
      </c>
      <c r="E45" s="4">
        <v>38765.134093395871</v>
      </c>
    </row>
    <row r="46" spans="1:5" x14ac:dyDescent="0.2">
      <c r="A46" s="6" t="s">
        <v>1486</v>
      </c>
      <c r="B46" s="66">
        <v>38781.958333333336</v>
      </c>
      <c r="C46" s="66">
        <v>38782.986111111109</v>
      </c>
      <c r="D46" s="4">
        <v>38781.9047007521</v>
      </c>
      <c r="E46" s="4">
        <v>38782.786645196546</v>
      </c>
    </row>
    <row r="47" spans="1:5" x14ac:dyDescent="0.2">
      <c r="A47" s="6" t="s">
        <v>1488</v>
      </c>
      <c r="B47" s="66">
        <v>38783.576388888891</v>
      </c>
      <c r="C47" s="66">
        <v>38785.40625</v>
      </c>
      <c r="D47" s="4">
        <v>38783.642477239235</v>
      </c>
      <c r="E47" s="4">
        <v>38785.475810572563</v>
      </c>
    </row>
    <row r="48" spans="1:5" x14ac:dyDescent="0.2">
      <c r="A48" s="6" t="s">
        <v>1490</v>
      </c>
      <c r="B48" s="66">
        <v>39052.330555555556</v>
      </c>
      <c r="C48" s="66">
        <v>39053.101388888892</v>
      </c>
      <c r="D48" s="4">
        <v>39052.409498449204</v>
      </c>
      <c r="E48" s="4">
        <v>39053.166442893649</v>
      </c>
    </row>
    <row r="49" spans="1:5" x14ac:dyDescent="0.2">
      <c r="A49" s="6" t="s">
        <v>1492</v>
      </c>
      <c r="B49" s="66">
        <v>39097.215277777781</v>
      </c>
      <c r="C49" s="66">
        <v>39097.920138888891</v>
      </c>
      <c r="D49" s="4">
        <v>39097.300987621544</v>
      </c>
      <c r="E49" s="4">
        <v>39097.936404288208</v>
      </c>
    </row>
    <row r="50" spans="1:5" x14ac:dyDescent="0.2">
      <c r="A50" s="6" t="s">
        <v>1496</v>
      </c>
      <c r="B50" s="66">
        <v>39103.743055555555</v>
      </c>
      <c r="C50" s="66">
        <v>39104.701388888891</v>
      </c>
      <c r="D50" s="4">
        <v>39103.848913580645</v>
      </c>
      <c r="E50" s="4">
        <v>39104.775996913981</v>
      </c>
    </row>
    <row r="51" spans="1:5" x14ac:dyDescent="0.2">
      <c r="A51" s="6" t="s">
        <v>1498</v>
      </c>
      <c r="B51" s="66">
        <v>39137.545138888891</v>
      </c>
      <c r="C51" s="66">
        <v>39139.621527777781</v>
      </c>
      <c r="D51" s="4">
        <v>39137.222118777638</v>
      </c>
      <c r="E51" s="4">
        <v>39139.659618777638</v>
      </c>
    </row>
    <row r="52" spans="1:5" x14ac:dyDescent="0.2">
      <c r="A52" s="6" t="s">
        <v>1500</v>
      </c>
      <c r="B52" s="66">
        <v>39142.552083333336</v>
      </c>
      <c r="C52" s="66">
        <v>39143.53125</v>
      </c>
      <c r="D52" s="4">
        <v>39142.379292177073</v>
      </c>
      <c r="E52" s="4">
        <v>39143.441792177073</v>
      </c>
    </row>
    <row r="53" spans="1:5" x14ac:dyDescent="0.2">
      <c r="A53" s="6" t="s">
        <v>1502</v>
      </c>
      <c r="B53" s="66">
        <v>39183.73541666667</v>
      </c>
      <c r="C53" s="66">
        <v>39184.34652777778</v>
      </c>
      <c r="D53" s="4">
        <v>39183.626101542999</v>
      </c>
      <c r="E53" s="4">
        <v>39184.365684876328</v>
      </c>
    </row>
    <row r="54" spans="1:5" x14ac:dyDescent="0.2">
      <c r="A54" s="6" t="s">
        <v>1506</v>
      </c>
      <c r="B54" s="66">
        <v>39350.961111111108</v>
      </c>
      <c r="C54" s="66">
        <v>39351.589583333334</v>
      </c>
      <c r="D54" s="4">
        <v>39350.923430544492</v>
      </c>
      <c r="E54" s="4">
        <v>39351.409541655608</v>
      </c>
    </row>
    <row r="55" spans="1:5" x14ac:dyDescent="0.2">
      <c r="A55" s="6" t="s">
        <v>1510</v>
      </c>
      <c r="B55" s="66">
        <v>39418.013194444444</v>
      </c>
      <c r="C55" s="66">
        <v>39419.492361111108</v>
      </c>
      <c r="D55" s="4">
        <v>39417.69665027655</v>
      </c>
      <c r="E55" s="4">
        <v>39419.38415027655</v>
      </c>
    </row>
    <row r="56" spans="1:5" x14ac:dyDescent="0.2">
      <c r="A56" s="6" t="s">
        <v>1514</v>
      </c>
      <c r="B56" s="66">
        <v>39427.715277777781</v>
      </c>
      <c r="C56" s="66">
        <v>39428.582638888889</v>
      </c>
      <c r="D56" s="4">
        <v>39427.645427322022</v>
      </c>
      <c r="E56" s="4">
        <v>39428.569038433132</v>
      </c>
    </row>
    <row r="57" spans="1:5" x14ac:dyDescent="0.2">
      <c r="A57" s="6" t="s">
        <v>1516</v>
      </c>
      <c r="B57" s="66">
        <v>39452.947222222225</v>
      </c>
      <c r="C57" s="66">
        <v>39456.405555555553</v>
      </c>
      <c r="D57" s="4">
        <v>39452.816637582102</v>
      </c>
      <c r="E57" s="4">
        <v>39456.240248693211</v>
      </c>
    </row>
    <row r="58" spans="1:5" x14ac:dyDescent="0.2">
      <c r="A58" s="6" t="s">
        <v>1519</v>
      </c>
      <c r="B58" s="66">
        <v>39495.399305555555</v>
      </c>
      <c r="C58" s="66">
        <v>39496.402083333334</v>
      </c>
      <c r="D58" s="4">
        <v>39495.198118439053</v>
      </c>
      <c r="E58" s="4">
        <v>39495.705062883499</v>
      </c>
    </row>
    <row r="59" spans="1:5" x14ac:dyDescent="0.2">
      <c r="A59" s="6" t="s">
        <v>1521</v>
      </c>
      <c r="B59" s="66">
        <v>39532.513888888891</v>
      </c>
      <c r="C59" s="66">
        <v>39534.356944444444</v>
      </c>
      <c r="D59" s="4">
        <v>39532.366878677451</v>
      </c>
      <c r="E59" s="4">
        <v>39533.023128677451</v>
      </c>
    </row>
    <row r="60" spans="1:5" x14ac:dyDescent="0.2">
      <c r="A60" s="6" t="s">
        <v>1527</v>
      </c>
      <c r="B60" s="66">
        <v>39782.90625</v>
      </c>
      <c r="C60" s="66">
        <v>39783.694444444445</v>
      </c>
      <c r="D60" s="4">
        <v>39782.836797601063</v>
      </c>
      <c r="E60" s="4">
        <v>39783.701380934399</v>
      </c>
    </row>
    <row r="61" spans="1:5" x14ac:dyDescent="0.2">
      <c r="A61" s="6" t="s">
        <v>1531</v>
      </c>
      <c r="B61" s="66">
        <v>39791.201388888891</v>
      </c>
      <c r="C61" s="66">
        <v>39792.253472222219</v>
      </c>
      <c r="D61" s="4">
        <v>39790.936937009334</v>
      </c>
      <c r="E61" s="4">
        <v>39792.614020342669</v>
      </c>
    </row>
    <row r="62" spans="1:5" x14ac:dyDescent="0.2">
      <c r="A62" s="6" t="s">
        <v>1533</v>
      </c>
      <c r="B62" s="66">
        <v>39822.71597222222</v>
      </c>
      <c r="C62" s="66">
        <v>39823.226388888892</v>
      </c>
      <c r="D62" s="4">
        <v>39822.695692924084</v>
      </c>
      <c r="E62" s="4">
        <v>39823.12277625742</v>
      </c>
    </row>
    <row r="63" spans="1:5" x14ac:dyDescent="0.2">
      <c r="A63" s="6" t="s">
        <v>1537</v>
      </c>
      <c r="B63" s="66">
        <v>39871.409722222219</v>
      </c>
      <c r="C63" s="66">
        <v>39871.805555555555</v>
      </c>
      <c r="D63" s="4">
        <v>39871.419105322049</v>
      </c>
      <c r="E63" s="4">
        <v>39871.769799766495</v>
      </c>
    </row>
    <row r="64" spans="1:5" x14ac:dyDescent="0.2">
      <c r="A64" s="6" t="s">
        <v>1539</v>
      </c>
      <c r="B64" s="66">
        <v>39901.052083333336</v>
      </c>
      <c r="C64" s="66">
        <v>39901.833333333336</v>
      </c>
      <c r="D64" s="4">
        <v>39900.957082926645</v>
      </c>
      <c r="E64" s="4">
        <v>39901.891110704426</v>
      </c>
    </row>
    <row r="65" spans="1:5" x14ac:dyDescent="0.2">
      <c r="A65" s="6" t="s">
        <v>1541</v>
      </c>
      <c r="B65" s="66">
        <v>39924.447916666664</v>
      </c>
      <c r="C65" s="66">
        <v>39924.732638888891</v>
      </c>
      <c r="D65" s="4">
        <v>39924.433656132896</v>
      </c>
      <c r="E65" s="4">
        <v>39924.666295021787</v>
      </c>
    </row>
    <row r="66" spans="1:5" x14ac:dyDescent="0.2">
      <c r="A66" s="6" t="s">
        <v>1677</v>
      </c>
      <c r="B66" s="66">
        <v>40009.190972222219</v>
      </c>
      <c r="C66" s="66">
        <v>40009.378472222219</v>
      </c>
      <c r="D66" s="4">
        <v>40009.261652674657</v>
      </c>
      <c r="E66" s="4">
        <v>40009.588041563547</v>
      </c>
    </row>
    <row r="67" spans="1:5" x14ac:dyDescent="0.2">
      <c r="A67" s="6" t="s">
        <v>1548</v>
      </c>
      <c r="B67" s="66">
        <v>40155.770833333336</v>
      </c>
      <c r="C67" s="66">
        <v>40157.1875</v>
      </c>
      <c r="D67" s="4">
        <v>40155.462665216939</v>
      </c>
      <c r="E67" s="4">
        <v>40156.311970772498</v>
      </c>
    </row>
    <row r="68" spans="1:5" x14ac:dyDescent="0.2">
      <c r="A68" s="6" t="s">
        <v>1552</v>
      </c>
      <c r="B68" s="66">
        <v>40201.913888888892</v>
      </c>
      <c r="C68" s="66">
        <v>40203.395833333336</v>
      </c>
      <c r="D68" s="4">
        <v>40201.697130082852</v>
      </c>
      <c r="E68" s="4">
        <v>40203.172824527297</v>
      </c>
    </row>
    <row r="69" spans="1:5" x14ac:dyDescent="0.2">
      <c r="A69" s="6" t="s">
        <v>1557</v>
      </c>
      <c r="B69" s="66">
        <v>40218.667361111111</v>
      </c>
      <c r="C69" s="66">
        <v>40219.52847222222</v>
      </c>
      <c r="D69" s="4">
        <v>40218.73423695095</v>
      </c>
      <c r="E69" s="4">
        <v>40220.025903617614</v>
      </c>
    </row>
    <row r="70" spans="1:5" x14ac:dyDescent="0.2">
      <c r="A70" s="6" t="s">
        <v>1560</v>
      </c>
      <c r="B70" s="66">
        <v>40246.829861111109</v>
      </c>
      <c r="C70" s="66">
        <v>40248.472916666666</v>
      </c>
      <c r="D70" s="4">
        <v>40246.788511838393</v>
      </c>
      <c r="E70" s="4">
        <v>40248.295456282838</v>
      </c>
    </row>
    <row r="71" spans="1:5" x14ac:dyDescent="0.2">
      <c r="A71" s="6" t="s">
        <v>1564</v>
      </c>
      <c r="B71" s="66">
        <v>40276.357638888891</v>
      </c>
      <c r="C71" s="66">
        <v>40276.712500000001</v>
      </c>
      <c r="D71" s="4">
        <v>40276.367427359124</v>
      </c>
      <c r="E71" s="4">
        <v>40276.676455136905</v>
      </c>
    </row>
    <row r="72" spans="1:5" x14ac:dyDescent="0.2">
      <c r="A72" s="6" t="s">
        <v>1572</v>
      </c>
      <c r="B72" s="66">
        <v>40422.135416666664</v>
      </c>
      <c r="C72" s="66">
        <v>40422.277777777781</v>
      </c>
      <c r="D72" s="4">
        <v>40422.19310951174</v>
      </c>
      <c r="E72" s="4">
        <v>40422.238248400623</v>
      </c>
    </row>
    <row r="73" spans="1:5" x14ac:dyDescent="0.2">
      <c r="A73" s="6" t="s">
        <v>1576</v>
      </c>
      <c r="B73" s="66">
        <v>40477.288194444445</v>
      </c>
      <c r="C73" s="66">
        <v>40477.684027777781</v>
      </c>
      <c r="D73" s="4">
        <v>40477.358231874925</v>
      </c>
      <c r="E73" s="4">
        <v>40477.587398541596</v>
      </c>
    </row>
    <row r="74" spans="1:5" x14ac:dyDescent="0.2">
      <c r="A74" s="62" t="s">
        <v>1590</v>
      </c>
      <c r="B74" s="65">
        <v>40533.177083333336</v>
      </c>
      <c r="C74" s="65">
        <v>40533.625</v>
      </c>
      <c r="D74" s="4">
        <v>40533.192999665218</v>
      </c>
      <c r="E74" s="4">
        <v>40533.988138554108</v>
      </c>
    </row>
    <row r="75" spans="1:5" x14ac:dyDescent="0.2">
      <c r="A75" s="62" t="s">
        <v>1593</v>
      </c>
      <c r="B75" s="65">
        <v>40575.375</v>
      </c>
      <c r="C75" s="65">
        <v>40576.881944444445</v>
      </c>
      <c r="D75" s="4">
        <v>40575.218461149685</v>
      </c>
      <c r="E75" s="4">
        <v>40577.374711149685</v>
      </c>
    </row>
    <row r="76" spans="1:5" x14ac:dyDescent="0.2">
      <c r="A76" s="62" t="s">
        <v>1596</v>
      </c>
      <c r="B76" s="65">
        <v>40594.597222222219</v>
      </c>
      <c r="C76" s="65">
        <v>40596.559027777781</v>
      </c>
      <c r="D76" s="4">
        <v>40594.630048242463</v>
      </c>
      <c r="E76" s="4">
        <v>40596.605742686908</v>
      </c>
    </row>
    <row r="77" spans="1:5" x14ac:dyDescent="0.2">
      <c r="A77" s="62" t="s">
        <v>1600</v>
      </c>
      <c r="B77" s="65">
        <v>40652.795138888891</v>
      </c>
      <c r="C77" s="65">
        <v>40653.371527777781</v>
      </c>
      <c r="D77" s="4">
        <v>40652.838563227509</v>
      </c>
      <c r="E77" s="4">
        <v>40653.425368783064</v>
      </c>
    </row>
    <row r="78" spans="1:5" x14ac:dyDescent="0.2">
      <c r="A78" s="62" t="s">
        <v>1607</v>
      </c>
      <c r="B78" s="65">
        <v>40785.965277777781</v>
      </c>
      <c r="C78" s="65">
        <v>40786.520833333336</v>
      </c>
      <c r="D78" s="4">
        <v>40786.485007056268</v>
      </c>
      <c r="E78" s="4">
        <v>40786.925979278494</v>
      </c>
    </row>
    <row r="79" spans="1:5" x14ac:dyDescent="0.2">
      <c r="A79" s="62" t="s">
        <v>1611</v>
      </c>
      <c r="B79" s="65">
        <v>40897.736111111109</v>
      </c>
      <c r="C79" s="65">
        <v>40898.5625</v>
      </c>
      <c r="D79" s="4">
        <v>40898.306066580721</v>
      </c>
      <c r="E79" s="4">
        <v>40898.88592769183</v>
      </c>
    </row>
    <row r="80" spans="1:5" x14ac:dyDescent="0.2">
      <c r="A80" s="62" t="s">
        <v>1615</v>
      </c>
      <c r="B80" s="65">
        <v>40920.8125</v>
      </c>
      <c r="C80" s="65">
        <v>40921.572916666664</v>
      </c>
      <c r="D80" s="4">
        <v>40921.076469019223</v>
      </c>
      <c r="E80" s="4">
        <v>40922.007024574777</v>
      </c>
    </row>
    <row r="81" spans="1:5" x14ac:dyDescent="0.2">
      <c r="A81" s="62" t="s">
        <v>1619</v>
      </c>
      <c r="B81" s="65">
        <v>40925.597222222219</v>
      </c>
      <c r="C81" s="65">
        <v>40926.583333333336</v>
      </c>
      <c r="D81" s="4">
        <v>40925.748375498159</v>
      </c>
      <c r="E81" s="4">
        <v>40926.151153275932</v>
      </c>
    </row>
    <row r="82" spans="1:5" x14ac:dyDescent="0.2">
      <c r="A82" s="62" t="s">
        <v>1621</v>
      </c>
      <c r="B82" s="65">
        <v>40931.059027777781</v>
      </c>
      <c r="C82" s="65">
        <v>40932.545138888891</v>
      </c>
      <c r="D82" s="4">
        <v>40930.810879110912</v>
      </c>
      <c r="E82" s="4">
        <v>40932.540045777576</v>
      </c>
    </row>
    <row r="83" spans="1:5" x14ac:dyDescent="0.2">
      <c r="A83" s="62" t="s">
        <v>1623</v>
      </c>
      <c r="B83" s="65">
        <v>40970.784722222219</v>
      </c>
      <c r="C83" s="65">
        <v>40972.538194444445</v>
      </c>
      <c r="D83" s="4">
        <v>40970.814884012194</v>
      </c>
      <c r="E83" s="4">
        <v>40972.46071734553</v>
      </c>
    </row>
    <row r="84" spans="1:5" x14ac:dyDescent="0.2">
      <c r="A84" s="62" t="s">
        <v>3122</v>
      </c>
      <c r="B84" s="65">
        <v>41108.923611111109</v>
      </c>
      <c r="C84" s="65">
        <v>41109.5</v>
      </c>
      <c r="D84" s="4">
        <v>41108.964344399028</v>
      </c>
      <c r="E84" s="4">
        <v>41109.224761065692</v>
      </c>
    </row>
    <row r="85" spans="1:5" x14ac:dyDescent="0.2">
      <c r="A85" s="62" t="s">
        <v>3127</v>
      </c>
      <c r="B85" s="65">
        <v>41263.770833333336</v>
      </c>
      <c r="C85" s="65">
        <v>41264.520833333336</v>
      </c>
      <c r="D85" s="4" t="e">
        <v>#DIV/0!</v>
      </c>
      <c r="E85" s="4" t="e">
        <v>#DIV/0!</v>
      </c>
    </row>
    <row r="86" spans="1:5" x14ac:dyDescent="0.2">
      <c r="A86" s="62" t="s">
        <v>3132</v>
      </c>
      <c r="B86" s="65">
        <v>41287.552083333336</v>
      </c>
      <c r="C86" s="65">
        <v>41287.729166666664</v>
      </c>
      <c r="D86" s="4" t="e">
        <v>#DIV/0!</v>
      </c>
      <c r="E86" s="4" t="e">
        <v>#DIV/0!</v>
      </c>
    </row>
    <row r="87" spans="1:5" x14ac:dyDescent="0.2">
      <c r="A87" s="62" t="s">
        <v>3136</v>
      </c>
      <c r="B87" s="65">
        <v>41302.145833333336</v>
      </c>
      <c r="C87" s="65">
        <v>41302.503472222219</v>
      </c>
      <c r="D87" s="4" t="e">
        <v>#DIV/0!</v>
      </c>
      <c r="E87" s="4" t="e">
        <v>#DIV/0!</v>
      </c>
    </row>
    <row r="88" spans="1:5" x14ac:dyDescent="0.2">
      <c r="A88" s="62" t="s">
        <v>3138</v>
      </c>
      <c r="B88" s="65">
        <v>41312.777777777781</v>
      </c>
      <c r="C88" s="65">
        <v>41313.701388888891</v>
      </c>
      <c r="D88" s="4" t="e">
        <v>#DIV/0!</v>
      </c>
      <c r="E88" s="4" t="e">
        <v>#DIV/0!</v>
      </c>
    </row>
    <row r="89" spans="1:5" x14ac:dyDescent="0.2">
      <c r="A89" s="62" t="s">
        <v>3140</v>
      </c>
      <c r="B89" s="65">
        <v>41342.777777777781</v>
      </c>
      <c r="C89" s="65">
        <v>41344.5625</v>
      </c>
      <c r="D89" s="4" t="e">
        <v>#DIV/0!</v>
      </c>
      <c r="E89" s="4" t="e">
        <v>#DIV/0!</v>
      </c>
    </row>
    <row r="90" spans="1:5" x14ac:dyDescent="0.2">
      <c r="A90" s="62" t="s">
        <v>3142</v>
      </c>
      <c r="B90" s="65">
        <v>41378.621527777781</v>
      </c>
      <c r="C90" s="65">
        <v>41378.725694444445</v>
      </c>
      <c r="D90" s="4" t="e">
        <v>#DIV/0!</v>
      </c>
      <c r="E90" s="4" t="e"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O707"/>
  <sheetViews>
    <sheetView zoomScale="80" zoomScaleNormal="80" workbookViewId="0">
      <pane ySplit="1" topLeftCell="A152" activePane="bottomLeft" state="frozen"/>
      <selection pane="bottomLeft" activeCell="AE12" sqref="AE12"/>
    </sheetView>
  </sheetViews>
  <sheetFormatPr defaultRowHeight="12.75" x14ac:dyDescent="0.2"/>
  <cols>
    <col min="1" max="1" width="4.5703125" style="20" customWidth="1"/>
    <col min="2" max="3" width="17.7109375" style="250" customWidth="1"/>
    <col min="4" max="4" width="10.7109375" style="250" customWidth="1"/>
    <col min="5" max="5" width="19.5703125" style="250" customWidth="1"/>
    <col min="6" max="6" width="3.28515625" style="250" customWidth="1"/>
    <col min="7" max="7" width="2.28515625" style="250" customWidth="1"/>
    <col min="8" max="8" width="6.140625" style="250" customWidth="1"/>
    <col min="9" max="9" width="2.28515625" style="250" customWidth="1"/>
    <col min="10" max="10" width="6.140625" style="250" customWidth="1"/>
    <col min="11" max="11" width="2.28515625" style="250" customWidth="1"/>
    <col min="12" max="12" width="11.140625" style="250" customWidth="1"/>
    <col min="13" max="13" width="2.28515625" style="250" customWidth="1"/>
    <col min="14" max="14" width="6.140625" style="250" customWidth="1"/>
    <col min="15" max="15" width="2.28515625" style="250" customWidth="1"/>
    <col min="16" max="16" width="7.5703125" style="250" customWidth="1"/>
    <col min="17" max="17" width="2.28515625" style="250" customWidth="1"/>
    <col min="18" max="18" width="6.140625" style="250" customWidth="1"/>
    <col min="19" max="19" width="2.28515625" style="250" customWidth="1"/>
    <col min="20" max="20" width="7.5703125" style="250" customWidth="1"/>
    <col min="21" max="21" width="6.42578125" style="45" customWidth="1"/>
    <col min="22" max="22" width="9.140625" style="45"/>
    <col min="23" max="24" width="15" style="250" customWidth="1"/>
    <col min="25" max="25" width="12.5703125" style="250" customWidth="1"/>
    <col min="26" max="26" width="12.28515625" style="250" customWidth="1"/>
    <col min="27" max="27" width="13.28515625" style="250" customWidth="1"/>
    <col min="28" max="28" width="10.85546875" style="250" customWidth="1"/>
    <col min="29" max="29" width="15.5703125" style="250" customWidth="1"/>
    <col min="30" max="30" width="24.140625" style="250" customWidth="1"/>
    <col min="31" max="31" width="28.7109375" style="250" customWidth="1"/>
    <col min="32" max="32" width="30.28515625" style="250" customWidth="1"/>
    <col min="33" max="33" width="19.85546875" style="250" customWidth="1"/>
    <col min="34" max="34" width="10.85546875" style="250" customWidth="1"/>
    <col min="35" max="35" width="15.5703125" style="250" customWidth="1"/>
    <col min="36" max="36" width="24.140625" style="250" customWidth="1"/>
    <col min="37" max="37" width="28.7109375" style="250" customWidth="1"/>
    <col min="38" max="38" width="30.28515625" style="250" customWidth="1"/>
    <col min="39" max="39" width="19.85546875" style="250" customWidth="1"/>
    <col min="40" max="40" width="10.85546875" style="250" customWidth="1"/>
    <col min="41" max="41" width="12" style="250" customWidth="1"/>
    <col min="42" max="42" width="13" style="250" customWidth="1"/>
    <col min="43" max="43" width="12" style="250" customWidth="1"/>
    <col min="44" max="45" width="13" style="250" customWidth="1"/>
    <col min="46" max="47" width="12" style="250" customWidth="1"/>
    <col min="48" max="48" width="10.85546875" style="250" customWidth="1"/>
    <col min="49" max="49" width="13" style="250" customWidth="1"/>
    <col min="50" max="50" width="12" style="250" customWidth="1"/>
    <col min="51" max="54" width="13" style="250" customWidth="1"/>
    <col min="55" max="56" width="12" style="250" customWidth="1"/>
    <col min="57" max="59" width="13" style="250" customWidth="1"/>
    <col min="60" max="61" width="12" style="250" customWidth="1"/>
    <col min="62" max="63" width="13" style="250" customWidth="1"/>
    <col min="64" max="64" width="10.85546875" style="250" customWidth="1"/>
    <col min="65" max="67" width="12" style="250" customWidth="1"/>
    <col min="68" max="68" width="10.85546875" style="250" customWidth="1"/>
    <col min="69" max="69" width="13" style="250" customWidth="1"/>
    <col min="70" max="71" width="12" style="250" customWidth="1"/>
    <col min="72" max="72" width="13" style="250" customWidth="1"/>
    <col min="73" max="73" width="10.85546875" style="250" customWidth="1"/>
    <col min="74" max="74" width="12" style="250" customWidth="1"/>
    <col min="75" max="75" width="10.85546875" style="250" customWidth="1"/>
    <col min="76" max="76" width="13" style="250" customWidth="1"/>
    <col min="77" max="77" width="12" style="250" customWidth="1"/>
    <col min="78" max="78" width="7.7109375" style="250" customWidth="1"/>
    <col min="79" max="79" width="12" style="250" customWidth="1"/>
    <col min="80" max="80" width="13" style="250" customWidth="1"/>
    <col min="81" max="81" width="12" style="250" customWidth="1"/>
    <col min="82" max="83" width="13" style="250" customWidth="1"/>
    <col min="84" max="84" width="10.85546875" style="250" customWidth="1"/>
    <col min="85" max="85" width="9.85546875" style="250" customWidth="1"/>
    <col min="86" max="86" width="10.85546875" style="250" customWidth="1"/>
    <col min="87" max="90" width="13" style="250" customWidth="1"/>
    <col min="91" max="91" width="12" style="250" customWidth="1"/>
    <col min="92" max="94" width="13" style="250" customWidth="1"/>
    <col min="95" max="96" width="12" style="250" customWidth="1"/>
    <col min="97" max="97" width="13" style="250" customWidth="1"/>
    <col min="98" max="98" width="12" style="250" customWidth="1"/>
    <col min="99" max="100" width="10.85546875" style="250" customWidth="1"/>
    <col min="101" max="102" width="13" style="250" customWidth="1"/>
    <col min="103" max="103" width="12" style="250" customWidth="1"/>
    <col min="104" max="105" width="13" style="250" customWidth="1"/>
    <col min="106" max="106" width="12" style="250" customWidth="1"/>
    <col min="107" max="110" width="13" style="250" customWidth="1"/>
    <col min="111" max="112" width="12" style="250" customWidth="1"/>
    <col min="113" max="113" width="13" style="250" customWidth="1"/>
    <col min="114" max="114" width="12" style="250" customWidth="1"/>
    <col min="115" max="117" width="13" style="250" customWidth="1"/>
    <col min="118" max="119" width="12" style="250" customWidth="1"/>
    <col min="120" max="120" width="13" style="250" customWidth="1"/>
    <col min="121" max="121" width="12" style="250" customWidth="1"/>
    <col min="122" max="126" width="13" style="250" customWidth="1"/>
    <col min="127" max="127" width="12" style="250" customWidth="1"/>
    <col min="128" max="128" width="10.85546875" style="250" customWidth="1"/>
    <col min="129" max="133" width="13" style="250" customWidth="1"/>
    <col min="134" max="134" width="12" style="250" customWidth="1"/>
    <col min="135" max="136" width="13" style="250" customWidth="1"/>
    <col min="137" max="137" width="10.85546875" style="250" customWidth="1"/>
    <col min="138" max="139" width="13" style="250" customWidth="1"/>
    <col min="140" max="140" width="10.85546875" style="250" customWidth="1"/>
    <col min="141" max="145" width="13" style="250" customWidth="1"/>
    <col min="146" max="146" width="12" style="250" customWidth="1"/>
    <col min="147" max="147" width="13" style="250" customWidth="1"/>
    <col min="148" max="148" width="10.85546875" style="250" customWidth="1"/>
    <col min="149" max="149" width="12" style="250" customWidth="1"/>
    <col min="150" max="153" width="13" style="250" customWidth="1"/>
    <col min="154" max="154" width="12" style="250" customWidth="1"/>
    <col min="155" max="155" width="13" style="250" customWidth="1"/>
    <col min="156" max="156" width="12" style="250" customWidth="1"/>
    <col min="157" max="157" width="13" style="250" customWidth="1"/>
    <col min="158" max="158" width="12" style="250" customWidth="1"/>
    <col min="159" max="167" width="13" style="250" customWidth="1"/>
    <col min="168" max="168" width="12" style="250" customWidth="1"/>
    <col min="169" max="170" width="13" style="250" customWidth="1"/>
    <col min="171" max="171" width="12" style="250" customWidth="1"/>
    <col min="172" max="174" width="13" style="250" customWidth="1"/>
    <col min="175" max="175" width="9.85546875" style="250" customWidth="1"/>
    <col min="176" max="181" width="13" style="250" customWidth="1"/>
    <col min="182" max="183" width="12" style="250" customWidth="1"/>
    <col min="184" max="185" width="13" style="250" customWidth="1"/>
    <col min="186" max="186" width="12" style="250" customWidth="1"/>
    <col min="187" max="187" width="13" style="250" customWidth="1"/>
    <col min="188" max="188" width="12" style="250" customWidth="1"/>
    <col min="189" max="189" width="13" style="250" customWidth="1"/>
    <col min="190" max="191" width="12" style="250" customWidth="1"/>
    <col min="192" max="194" width="13" style="250" customWidth="1"/>
    <col min="195" max="195" width="16.28515625" style="250" customWidth="1"/>
    <col min="196" max="196" width="8" style="250" customWidth="1"/>
    <col min="197" max="197" width="12.42578125" style="250" customWidth="1"/>
    <col min="198" max="204" width="13.28515625" style="250" customWidth="1"/>
    <col min="205" max="205" width="12.140625" style="250" customWidth="1"/>
    <col min="206" max="208" width="13.28515625" style="250" customWidth="1"/>
    <col min="209" max="209" width="11.140625" style="250" customWidth="1"/>
    <col min="210" max="210" width="13.28515625" style="250" customWidth="1"/>
    <col min="211" max="212" width="12.140625" style="250" customWidth="1"/>
    <col min="213" max="213" width="11.140625" style="250" customWidth="1"/>
    <col min="214" max="217" width="13.28515625" style="250" customWidth="1"/>
    <col min="218" max="218" width="11.140625" style="250" customWidth="1"/>
    <col min="219" max="221" width="13.28515625" style="250" customWidth="1"/>
    <col min="222" max="222" width="11.140625" style="250" customWidth="1"/>
    <col min="223" max="223" width="13.28515625" style="250" customWidth="1"/>
    <col min="224" max="224" width="12.140625" style="250" customWidth="1"/>
    <col min="225" max="227" width="13.28515625" style="250" customWidth="1"/>
    <col min="228" max="229" width="11.140625" style="250" customWidth="1"/>
    <col min="230" max="231" width="13.28515625" style="250" customWidth="1"/>
    <col min="232" max="232" width="12.140625" style="250" customWidth="1"/>
    <col min="233" max="238" width="13.28515625" style="250" customWidth="1"/>
    <col min="239" max="239" width="12.140625" style="250" customWidth="1"/>
    <col min="240" max="240" width="11.140625" style="250" customWidth="1"/>
    <col min="241" max="243" width="13.28515625" style="250" customWidth="1"/>
    <col min="244" max="244" width="12.140625" style="250" customWidth="1"/>
    <col min="245" max="256" width="13.28515625" style="250" customWidth="1"/>
    <col min="257" max="257" width="12.140625" style="250" customWidth="1"/>
    <col min="258" max="262" width="13.28515625" style="250" customWidth="1"/>
    <col min="263" max="263" width="12.140625" style="250" customWidth="1"/>
    <col min="264" max="272" width="13.28515625" style="250" customWidth="1"/>
    <col min="273" max="273" width="12.140625" style="250" customWidth="1"/>
    <col min="274" max="284" width="13.28515625" style="250" customWidth="1"/>
    <col min="285" max="285" width="12.140625" style="250" customWidth="1"/>
    <col min="286" max="293" width="13.28515625" style="250" customWidth="1"/>
    <col min="294" max="294" width="12.140625" style="250" customWidth="1"/>
    <col min="295" max="308" width="13.28515625" style="250" customWidth="1"/>
    <col min="309" max="309" width="11.140625" style="250" customWidth="1"/>
    <col min="310" max="322" width="13.28515625" style="250" customWidth="1"/>
    <col min="323" max="323" width="13.28515625" style="250" bestFit="1" customWidth="1"/>
    <col min="324" max="324" width="7.28515625" style="250" customWidth="1"/>
    <col min="325" max="325" width="18.5703125" style="250" bestFit="1" customWidth="1"/>
    <col min="326" max="328" width="13.28515625" style="250" bestFit="1" customWidth="1"/>
    <col min="329" max="329" width="13.28515625" style="250" customWidth="1"/>
    <col min="330" max="330" width="13.28515625" style="250" bestFit="1" customWidth="1"/>
    <col min="331" max="331" width="13.28515625" style="250" customWidth="1"/>
    <col min="332" max="332" width="12.140625" style="250" bestFit="1" customWidth="1"/>
    <col min="333" max="333" width="13.28515625" style="250" customWidth="1"/>
    <col min="334" max="334" width="13.28515625" style="250" bestFit="1" customWidth="1"/>
    <col min="335" max="335" width="13.28515625" style="250" customWidth="1"/>
    <col min="336" max="336" width="13.28515625" style="250" bestFit="1" customWidth="1"/>
    <col min="337" max="337" width="13.28515625" style="250" customWidth="1"/>
    <col min="338" max="338" width="12.140625" style="250" bestFit="1" customWidth="1"/>
    <col min="339" max="339" width="13.28515625" style="250" customWidth="1"/>
    <col min="340" max="340" width="13.28515625" style="250" bestFit="1" customWidth="1"/>
    <col min="341" max="341" width="13.28515625" style="250" customWidth="1"/>
    <col min="342" max="342" width="12.140625" style="250" bestFit="1" customWidth="1"/>
    <col min="343" max="343" width="13.28515625" style="250" customWidth="1"/>
    <col min="344" max="344" width="13.28515625" style="250" bestFit="1" customWidth="1"/>
    <col min="345" max="345" width="13.28515625" style="250" customWidth="1"/>
    <col min="346" max="346" width="13.28515625" style="250" bestFit="1" customWidth="1"/>
    <col min="347" max="347" width="13.28515625" style="250" customWidth="1"/>
    <col min="348" max="348" width="11.140625" style="250" customWidth="1"/>
    <col min="349" max="349" width="12.140625" style="250" customWidth="1"/>
    <col min="350" max="350" width="13.28515625" style="250" bestFit="1" customWidth="1"/>
    <col min="351" max="351" width="12.140625" style="250" customWidth="1"/>
    <col min="352" max="353" width="13.28515625" style="250" bestFit="1" customWidth="1"/>
    <col min="354" max="356" width="13.28515625" style="250" customWidth="1"/>
    <col min="357" max="357" width="13.28515625" style="250" bestFit="1" customWidth="1"/>
    <col min="358" max="358" width="13.28515625" style="250" customWidth="1"/>
    <col min="359" max="359" width="13.28515625" style="250" bestFit="1" customWidth="1"/>
    <col min="360" max="360" width="13.28515625" style="250" customWidth="1"/>
    <col min="361" max="361" width="13.28515625" style="250" bestFit="1" customWidth="1"/>
    <col min="362" max="362" width="13.28515625" style="250" customWidth="1"/>
    <col min="363" max="363" width="12.140625" style="250" bestFit="1" customWidth="1"/>
    <col min="364" max="364" width="12.140625" style="250" customWidth="1"/>
    <col min="365" max="365" width="13.28515625" style="250" bestFit="1" customWidth="1"/>
    <col min="366" max="366" width="13.28515625" style="250" customWidth="1"/>
    <col min="367" max="367" width="13.28515625" style="250" bestFit="1" customWidth="1"/>
    <col min="368" max="368" width="13.28515625" style="250" customWidth="1"/>
    <col min="369" max="369" width="13.28515625" style="250" bestFit="1" customWidth="1"/>
    <col min="370" max="370" width="12.140625" style="250" customWidth="1"/>
    <col min="371" max="371" width="13.28515625" style="250" bestFit="1" customWidth="1"/>
    <col min="372" max="372" width="13.28515625" style="250" customWidth="1"/>
    <col min="373" max="373" width="12.140625" style="250" customWidth="1"/>
    <col min="374" max="374" width="13.28515625" style="250" customWidth="1"/>
    <col min="375" max="375" width="13.28515625" style="250" bestFit="1" customWidth="1"/>
    <col min="376" max="376" width="13.28515625" style="250" customWidth="1"/>
    <col min="377" max="377" width="12.140625" style="250" customWidth="1"/>
    <col min="378" max="378" width="13.28515625" style="250" customWidth="1"/>
    <col min="379" max="379" width="13.28515625" style="250" bestFit="1" customWidth="1"/>
    <col min="380" max="380" width="13.28515625" style="250" customWidth="1"/>
    <col min="381" max="381" width="12.140625" style="250" customWidth="1"/>
    <col min="382" max="382" width="13.28515625" style="250" customWidth="1"/>
    <col min="383" max="383" width="13.28515625" style="250" bestFit="1" customWidth="1"/>
    <col min="384" max="384" width="13.28515625" style="250" customWidth="1"/>
    <col min="385" max="385" width="13.28515625" style="250" bestFit="1" customWidth="1"/>
    <col min="386" max="386" width="11.140625" style="250" customWidth="1"/>
    <col min="387" max="388" width="13.28515625" style="250" customWidth="1"/>
    <col min="389" max="389" width="13.28515625" style="250" bestFit="1" customWidth="1"/>
    <col min="390" max="390" width="13.28515625" style="250" customWidth="1"/>
    <col min="391" max="391" width="12.140625" style="250" customWidth="1"/>
    <col min="392" max="394" width="13.28515625" style="250" customWidth="1"/>
    <col min="395" max="395" width="13.28515625" style="250" bestFit="1" customWidth="1"/>
    <col min="396" max="396" width="11.140625" style="250" customWidth="1"/>
    <col min="397" max="397" width="13.28515625" style="250" bestFit="1" customWidth="1"/>
    <col min="398" max="398" width="13.28515625" style="250" customWidth="1"/>
    <col min="399" max="399" width="13.28515625" style="250" bestFit="1" customWidth="1"/>
    <col min="400" max="400" width="13.28515625" style="250" customWidth="1"/>
    <col min="401" max="401" width="13.28515625" style="250" bestFit="1" customWidth="1"/>
    <col min="402" max="406" width="13.28515625" style="250" customWidth="1"/>
    <col min="407" max="408" width="12.140625" style="250" customWidth="1"/>
    <col min="409" max="410" width="13.28515625" style="250" customWidth="1"/>
    <col min="411" max="411" width="13.28515625" style="250" bestFit="1" customWidth="1"/>
    <col min="412" max="412" width="12.140625" style="250" customWidth="1"/>
    <col min="413" max="413" width="13.28515625" style="250" bestFit="1" customWidth="1"/>
    <col min="414" max="418" width="13.28515625" style="250" customWidth="1"/>
    <col min="419" max="419" width="13.28515625" style="250" bestFit="1" customWidth="1"/>
    <col min="420" max="420" width="13.28515625" style="250" customWidth="1"/>
    <col min="421" max="421" width="12.140625" style="250" customWidth="1"/>
    <col min="422" max="426" width="13.28515625" style="250" customWidth="1"/>
    <col min="427" max="427" width="13.28515625" style="250" bestFit="1" customWidth="1"/>
    <col min="428" max="428" width="13.28515625" style="250" customWidth="1"/>
    <col min="429" max="429" width="13.28515625" style="250" bestFit="1" customWidth="1"/>
    <col min="430" max="430" width="13.28515625" style="250" customWidth="1"/>
    <col min="431" max="431" width="13.28515625" style="250" bestFit="1" customWidth="1"/>
    <col min="432" max="432" width="13.28515625" style="250" customWidth="1"/>
    <col min="433" max="433" width="13.28515625" style="250" bestFit="1" customWidth="1"/>
    <col min="434" max="434" width="13.28515625" style="250" customWidth="1"/>
    <col min="435" max="435" width="13.28515625" style="250" bestFit="1" customWidth="1"/>
    <col min="436" max="438" width="13.28515625" style="250" customWidth="1"/>
    <col min="439" max="439" width="13.28515625" style="250" bestFit="1" customWidth="1"/>
    <col min="440" max="440" width="13.28515625" style="250" customWidth="1"/>
    <col min="441" max="441" width="13.28515625" style="250" bestFit="1" customWidth="1"/>
    <col min="442" max="443" width="13.28515625" style="250" customWidth="1"/>
    <col min="444" max="444" width="12.140625" style="250" customWidth="1"/>
    <col min="445" max="445" width="13.28515625" style="250" bestFit="1" customWidth="1"/>
    <col min="446" max="446" width="13.28515625" style="250" customWidth="1"/>
    <col min="447" max="447" width="13.28515625" style="250" bestFit="1" customWidth="1"/>
    <col min="448" max="448" width="13.28515625" style="250" customWidth="1"/>
    <col min="449" max="449" width="13.28515625" style="250" bestFit="1" customWidth="1"/>
    <col min="450" max="450" width="12.140625" style="250" customWidth="1"/>
    <col min="451" max="451" width="13.28515625" style="250" bestFit="1" customWidth="1"/>
    <col min="452" max="452" width="13.28515625" style="250" customWidth="1"/>
    <col min="453" max="453" width="12.140625" style="250" bestFit="1" customWidth="1"/>
    <col min="454" max="455" width="13.28515625" style="250" bestFit="1" customWidth="1"/>
    <col min="456" max="456" width="13.28515625" style="250" customWidth="1"/>
    <col min="457" max="457" width="13.28515625" style="250" bestFit="1" customWidth="1"/>
    <col min="458" max="461" width="13.28515625" style="250" customWidth="1"/>
    <col min="462" max="462" width="12.140625" style="250" customWidth="1"/>
    <col min="463" max="463" width="13.28515625" style="250" bestFit="1" customWidth="1"/>
    <col min="464" max="464" width="13.28515625" style="250" customWidth="1"/>
    <col min="465" max="465" width="13.28515625" style="250" bestFit="1" customWidth="1"/>
    <col min="466" max="466" width="13.28515625" style="250" customWidth="1"/>
    <col min="467" max="467" width="13.28515625" style="250" bestFit="1" customWidth="1"/>
    <col min="468" max="472" width="13.28515625" style="250" customWidth="1"/>
    <col min="473" max="473" width="13.28515625" style="250" bestFit="1" customWidth="1"/>
    <col min="474" max="476" width="13.28515625" style="250" customWidth="1"/>
    <col min="477" max="477" width="12.140625" style="250" customWidth="1"/>
    <col min="478" max="480" width="13.28515625" style="250" customWidth="1"/>
    <col min="481" max="481" width="13.28515625" style="250" bestFit="1" customWidth="1"/>
    <col min="482" max="482" width="13.28515625" style="250" customWidth="1"/>
    <col min="483" max="483" width="12.140625" style="250" customWidth="1"/>
    <col min="484" max="484" width="13.28515625" style="250" customWidth="1"/>
    <col min="485" max="485" width="12.140625" style="250" customWidth="1"/>
    <col min="486" max="486" width="13.28515625" style="250" customWidth="1"/>
    <col min="487" max="488" width="13.28515625" style="250" bestFit="1" customWidth="1"/>
    <col min="489" max="489" width="13.28515625" style="250" customWidth="1"/>
    <col min="490" max="490" width="13.28515625" style="250" bestFit="1" customWidth="1"/>
    <col min="491" max="491" width="13.28515625" style="250" customWidth="1"/>
    <col min="492" max="492" width="7.28515625" style="250" customWidth="1"/>
    <col min="493" max="493" width="31.85546875" style="250" bestFit="1" customWidth="1"/>
    <col min="494" max="494" width="33.28515625" style="250" bestFit="1" customWidth="1"/>
    <col min="495" max="495" width="23.85546875" style="250" bestFit="1" customWidth="1"/>
    <col min="496" max="496" width="14" style="250" bestFit="1" customWidth="1"/>
    <col min="497" max="497" width="16.85546875" style="250" bestFit="1" customWidth="1"/>
    <col min="498" max="498" width="13" style="250" bestFit="1" customWidth="1"/>
    <col min="499" max="499" width="15.85546875" style="250" bestFit="1" customWidth="1"/>
    <col min="500" max="500" width="14" style="250" bestFit="1" customWidth="1"/>
    <col min="501" max="501" width="16.85546875" style="250" bestFit="1" customWidth="1"/>
    <col min="502" max="502" width="13" style="250" bestFit="1" customWidth="1"/>
    <col min="503" max="503" width="18" style="250" bestFit="1" customWidth="1"/>
    <col min="504" max="504" width="14" style="250" bestFit="1" customWidth="1"/>
    <col min="505" max="505" width="16.85546875" style="250" bestFit="1" customWidth="1"/>
    <col min="506" max="506" width="14" style="250" bestFit="1" customWidth="1"/>
    <col min="507" max="507" width="16.85546875" style="250" bestFit="1" customWidth="1"/>
    <col min="508" max="508" width="14" style="250" bestFit="1" customWidth="1"/>
    <col min="509" max="509" width="16.85546875" style="250" bestFit="1" customWidth="1"/>
    <col min="510" max="510" width="14" style="250" bestFit="1" customWidth="1"/>
    <col min="511" max="511" width="18" style="250" bestFit="1" customWidth="1"/>
    <col min="512" max="512" width="13" style="250" bestFit="1" customWidth="1"/>
    <col min="513" max="513" width="12" style="250" bestFit="1" customWidth="1"/>
    <col min="514" max="514" width="15.85546875" style="250" bestFit="1" customWidth="1"/>
    <col min="515" max="515" width="14" style="250" bestFit="1" customWidth="1"/>
    <col min="516" max="516" width="16.85546875" style="250" bestFit="1" customWidth="1"/>
    <col min="517" max="517" width="13" style="250" bestFit="1" customWidth="1"/>
    <col min="518" max="518" width="11" style="250" bestFit="1" customWidth="1"/>
    <col min="519" max="519" width="15.85546875" style="250" bestFit="1" customWidth="1"/>
    <col min="520" max="520" width="14" style="250" bestFit="1" customWidth="1"/>
    <col min="521" max="521" width="16.85546875" style="250" bestFit="1" customWidth="1"/>
    <col min="522" max="522" width="14" style="250" bestFit="1" customWidth="1"/>
    <col min="523" max="523" width="16.85546875" style="250" bestFit="1" customWidth="1"/>
    <col min="524" max="524" width="13" style="250" bestFit="1" customWidth="1"/>
    <col min="525" max="525" width="18" style="250" bestFit="1" customWidth="1"/>
    <col min="526" max="526" width="13" style="250" bestFit="1" customWidth="1"/>
    <col min="527" max="527" width="15.85546875" style="250" bestFit="1" customWidth="1"/>
    <col min="528" max="528" width="14" style="250" bestFit="1" customWidth="1"/>
    <col min="529" max="529" width="16.85546875" style="250" bestFit="1" customWidth="1"/>
    <col min="530" max="530" width="13" style="250" bestFit="1" customWidth="1"/>
    <col min="531" max="531" width="15.85546875" style="250" bestFit="1" customWidth="1"/>
    <col min="532" max="532" width="14" style="250" bestFit="1" customWidth="1"/>
    <col min="533" max="533" width="18" style="250" bestFit="1" customWidth="1"/>
    <col min="534" max="534" width="14" style="250" bestFit="1" customWidth="1"/>
    <col min="535" max="535" width="18" style="250" bestFit="1" customWidth="1"/>
    <col min="536" max="536" width="14" style="250" bestFit="1" customWidth="1"/>
    <col min="537" max="537" width="16.85546875" style="250" bestFit="1" customWidth="1"/>
    <col min="538" max="538" width="13" style="250" bestFit="1" customWidth="1"/>
    <col min="539" max="539" width="15.85546875" style="250" bestFit="1" customWidth="1"/>
    <col min="540" max="540" width="12" style="250" bestFit="1" customWidth="1"/>
    <col min="541" max="541" width="14.85546875" style="250" bestFit="1" customWidth="1"/>
    <col min="542" max="542" width="14" style="250" bestFit="1" customWidth="1"/>
    <col min="543" max="543" width="16.85546875" style="250" bestFit="1" customWidth="1"/>
    <col min="544" max="544" width="14" style="250" bestFit="1" customWidth="1"/>
    <col min="545" max="545" width="18" style="250" bestFit="1" customWidth="1"/>
    <col min="546" max="546" width="14" style="250" bestFit="1" customWidth="1"/>
    <col min="547" max="547" width="16.85546875" style="250" bestFit="1" customWidth="1"/>
    <col min="548" max="548" width="14" style="250" bestFit="1" customWidth="1"/>
    <col min="549" max="549" width="16.85546875" style="250" bestFit="1" customWidth="1"/>
    <col min="550" max="550" width="13" style="250" bestFit="1" customWidth="1"/>
    <col min="551" max="551" width="15.85546875" style="250" bestFit="1" customWidth="1"/>
    <col min="552" max="552" width="14" style="250" bestFit="1" customWidth="1"/>
    <col min="553" max="553" width="16.85546875" style="250" bestFit="1" customWidth="1"/>
    <col min="554" max="554" width="14" style="250" bestFit="1" customWidth="1"/>
    <col min="555" max="555" width="18" style="250" bestFit="1" customWidth="1"/>
    <col min="556" max="556" width="14" style="250" bestFit="1" customWidth="1"/>
    <col min="557" max="557" width="18" style="250" bestFit="1" customWidth="1"/>
    <col min="558" max="558" width="12" style="250" bestFit="1" customWidth="1"/>
    <col min="559" max="559" width="14.85546875" style="250" bestFit="1" customWidth="1"/>
    <col min="560" max="560" width="14" style="250" bestFit="1" customWidth="1"/>
    <col min="561" max="561" width="16.85546875" style="250" bestFit="1" customWidth="1"/>
    <col min="562" max="562" width="14" style="250" bestFit="1" customWidth="1"/>
    <col min="563" max="563" width="18" style="250" bestFit="1" customWidth="1"/>
    <col min="564" max="564" width="12" style="250" bestFit="1" customWidth="1"/>
    <col min="565" max="565" width="14.85546875" style="250" bestFit="1" customWidth="1"/>
    <col min="566" max="566" width="14" style="250" bestFit="1" customWidth="1"/>
    <col min="567" max="567" width="18" style="250" bestFit="1" customWidth="1"/>
    <col min="568" max="568" width="14" style="250" bestFit="1" customWidth="1"/>
    <col min="569" max="569" width="18" style="250" bestFit="1" customWidth="1"/>
    <col min="570" max="570" width="14" style="250" bestFit="1" customWidth="1"/>
    <col min="571" max="571" width="16.85546875" style="250" bestFit="1" customWidth="1"/>
    <col min="572" max="572" width="14" style="250" bestFit="1" customWidth="1"/>
    <col min="573" max="573" width="16.85546875" style="250" bestFit="1" customWidth="1"/>
    <col min="574" max="574" width="14" style="250" bestFit="1" customWidth="1"/>
    <col min="575" max="575" width="16.85546875" style="250" bestFit="1" customWidth="1"/>
    <col min="576" max="576" width="13" style="250" bestFit="1" customWidth="1"/>
    <col min="577" max="577" width="18" style="250" bestFit="1" customWidth="1"/>
    <col min="578" max="578" width="14" style="250" bestFit="1" customWidth="1"/>
    <col min="579" max="579" width="18" style="250" bestFit="1" customWidth="1"/>
    <col min="580" max="580" width="12" style="250" bestFit="1" customWidth="1"/>
    <col min="581" max="581" width="14.85546875" style="250" bestFit="1" customWidth="1"/>
    <col min="582" max="582" width="13" style="250" bestFit="1" customWidth="1"/>
    <col min="583" max="583" width="15.85546875" style="250" bestFit="1" customWidth="1"/>
    <col min="584" max="584" width="14" style="250" bestFit="1" customWidth="1"/>
    <col min="585" max="585" width="18" style="250" bestFit="1" customWidth="1"/>
    <col min="586" max="586" width="14" style="250" bestFit="1" customWidth="1"/>
    <col min="587" max="587" width="16.85546875" style="250" bestFit="1" customWidth="1"/>
    <col min="588" max="588" width="14" style="250" bestFit="1" customWidth="1"/>
    <col min="589" max="589" width="18" style="250" bestFit="1" customWidth="1"/>
    <col min="590" max="590" width="14" style="250" bestFit="1" customWidth="1"/>
    <col min="591" max="591" width="16.85546875" style="250" bestFit="1" customWidth="1"/>
    <col min="592" max="592" width="13" style="250" bestFit="1" customWidth="1"/>
    <col min="593" max="593" width="15.85546875" style="250" bestFit="1" customWidth="1"/>
    <col min="594" max="594" width="14" style="250" bestFit="1" customWidth="1"/>
    <col min="595" max="595" width="16.85546875" style="250" bestFit="1" customWidth="1"/>
    <col min="596" max="596" width="13" style="250" bestFit="1" customWidth="1"/>
    <col min="597" max="597" width="15.85546875" style="250" bestFit="1" customWidth="1"/>
    <col min="598" max="598" width="14" style="250" bestFit="1" customWidth="1"/>
    <col min="599" max="599" width="16.85546875" style="250" bestFit="1" customWidth="1"/>
    <col min="600" max="600" width="13" style="250" bestFit="1" customWidth="1"/>
    <col min="601" max="601" width="15.85546875" style="250" bestFit="1" customWidth="1"/>
    <col min="602" max="602" width="14" style="250" bestFit="1" customWidth="1"/>
    <col min="603" max="603" width="16.85546875" style="250" bestFit="1" customWidth="1"/>
    <col min="604" max="604" width="14" style="250" bestFit="1" customWidth="1"/>
    <col min="605" max="605" width="16.85546875" style="250" bestFit="1" customWidth="1"/>
    <col min="606" max="606" width="14" style="250" bestFit="1" customWidth="1"/>
    <col min="607" max="607" width="16.85546875" style="250" bestFit="1" customWidth="1"/>
    <col min="608" max="608" width="14" style="250" bestFit="1" customWidth="1"/>
    <col min="609" max="609" width="18" style="250" bestFit="1" customWidth="1"/>
    <col min="610" max="610" width="14" style="250" bestFit="1" customWidth="1"/>
    <col min="611" max="611" width="19" style="250" bestFit="1" customWidth="1"/>
    <col min="612" max="612" width="14" style="250" bestFit="1" customWidth="1"/>
    <col min="613" max="613" width="18" style="250" bestFit="1" customWidth="1"/>
    <col min="614" max="614" width="14" style="250" bestFit="1" customWidth="1"/>
    <col min="615" max="615" width="19" style="250" bestFit="1" customWidth="1"/>
    <col min="616" max="616" width="13" style="250" bestFit="1" customWidth="1"/>
    <col min="617" max="617" width="15.85546875" style="250" bestFit="1" customWidth="1"/>
    <col min="618" max="618" width="14" style="250" bestFit="1" customWidth="1"/>
    <col min="619" max="619" width="16.85546875" style="250" bestFit="1" customWidth="1"/>
    <col min="620" max="620" width="14" style="250" bestFit="1" customWidth="1"/>
    <col min="621" max="621" width="16.85546875" style="250" bestFit="1" customWidth="1"/>
    <col min="622" max="622" width="13" style="250" bestFit="1" customWidth="1"/>
    <col min="623" max="623" width="15.85546875" style="250" bestFit="1" customWidth="1"/>
    <col min="624" max="624" width="14" style="250" bestFit="1" customWidth="1"/>
    <col min="625" max="625" width="18" style="250" bestFit="1" customWidth="1"/>
    <col min="626" max="626" width="14" style="250" bestFit="1" customWidth="1"/>
    <col min="627" max="627" width="19" style="250" bestFit="1" customWidth="1"/>
    <col min="628" max="628" width="14" style="250" bestFit="1" customWidth="1"/>
    <col min="629" max="629" width="18" style="250" bestFit="1" customWidth="1"/>
    <col min="630" max="630" width="11" style="250" bestFit="1" customWidth="1"/>
    <col min="631" max="631" width="14.28515625" style="250" bestFit="1" customWidth="1"/>
    <col min="632" max="632" width="14" style="250" bestFit="1" customWidth="1"/>
    <col min="633" max="633" width="16.85546875" style="250" bestFit="1" customWidth="1"/>
    <col min="634" max="634" width="14" style="250" bestFit="1" customWidth="1"/>
    <col min="635" max="635" width="18" style="250" bestFit="1" customWidth="1"/>
    <col min="636" max="636" width="14" style="250" bestFit="1" customWidth="1"/>
    <col min="637" max="637" width="18" style="250" bestFit="1" customWidth="1"/>
    <col min="638" max="638" width="14" style="250" bestFit="1" customWidth="1"/>
    <col min="639" max="639" width="16.85546875" style="250" bestFit="1" customWidth="1"/>
    <col min="640" max="640" width="14" style="250" bestFit="1" customWidth="1"/>
    <col min="641" max="641" width="12" style="250" bestFit="1" customWidth="1"/>
    <col min="642" max="642" width="16.85546875" style="250" bestFit="1" customWidth="1"/>
    <col min="643" max="643" width="13" style="250" bestFit="1" customWidth="1"/>
    <col min="644" max="644" width="15.85546875" style="250" bestFit="1" customWidth="1"/>
    <col min="645" max="645" width="13" style="250" bestFit="1" customWidth="1"/>
    <col min="646" max="646" width="15.85546875" style="250" bestFit="1" customWidth="1"/>
    <col min="647" max="647" width="13" style="250" bestFit="1" customWidth="1"/>
    <col min="648" max="648" width="15.85546875" style="250" bestFit="1" customWidth="1"/>
    <col min="649" max="649" width="13" style="250" bestFit="1" customWidth="1"/>
    <col min="650" max="650" width="15.85546875" style="250" bestFit="1" customWidth="1"/>
    <col min="651" max="651" width="14" style="250" bestFit="1" customWidth="1"/>
    <col min="652" max="652" width="16.85546875" style="250" bestFit="1" customWidth="1"/>
    <col min="653" max="653" width="13" style="250" bestFit="1" customWidth="1"/>
    <col min="654" max="654" width="15.85546875" style="250" bestFit="1" customWidth="1"/>
    <col min="655" max="655" width="13" style="250" bestFit="1" customWidth="1"/>
    <col min="656" max="656" width="18" style="250" bestFit="1" customWidth="1"/>
    <col min="657" max="657" width="14" style="250" bestFit="1" customWidth="1"/>
    <col min="658" max="658" width="19" style="250" bestFit="1" customWidth="1"/>
    <col min="659" max="659" width="14" style="250" bestFit="1" customWidth="1"/>
    <col min="660" max="660" width="16.85546875" style="250" bestFit="1" customWidth="1"/>
    <col min="661" max="661" width="9.140625" style="250"/>
    <col min="662" max="662" width="12.28515625" style="250" bestFit="1" customWidth="1"/>
    <col min="663" max="663" width="28" style="250" bestFit="1" customWidth="1"/>
    <col min="664" max="664" width="25" style="250" bestFit="1" customWidth="1"/>
    <col min="665" max="16384" width="9.140625" style="250"/>
  </cols>
  <sheetData>
    <row r="1" spans="1:197" x14ac:dyDescent="0.2">
      <c r="A1" s="284">
        <v>41743</v>
      </c>
      <c r="B1" s="75"/>
      <c r="C1" s="74"/>
      <c r="D1" s="74"/>
      <c r="E1" s="74"/>
      <c r="F1" s="74" t="s">
        <v>1683</v>
      </c>
      <c r="G1" s="74"/>
      <c r="H1" s="74" t="s">
        <v>1684</v>
      </c>
      <c r="I1" s="74"/>
      <c r="J1" s="74" t="s">
        <v>1685</v>
      </c>
      <c r="K1" s="74"/>
      <c r="L1" s="74" t="s">
        <v>3032</v>
      </c>
      <c r="M1" s="74"/>
      <c r="N1" s="74" t="s">
        <v>1686</v>
      </c>
      <c r="O1" s="74"/>
      <c r="P1" s="74" t="s">
        <v>1687</v>
      </c>
      <c r="Q1" s="74"/>
      <c r="R1" s="74" t="s">
        <v>1694</v>
      </c>
      <c r="S1" s="74"/>
      <c r="T1" s="74" t="s">
        <v>1695</v>
      </c>
      <c r="U1" s="301" t="s">
        <v>553</v>
      </c>
      <c r="V1" s="301" t="s">
        <v>554</v>
      </c>
      <c r="W1" s="250" t="s">
        <v>539</v>
      </c>
      <c r="X1" s="250" t="s">
        <v>541</v>
      </c>
      <c r="Y1" s="250" t="s">
        <v>540</v>
      </c>
      <c r="Z1" s="250" t="s">
        <v>542</v>
      </c>
      <c r="AB1"/>
      <c r="AC1" s="71" t="s">
        <v>3433</v>
      </c>
      <c r="AD1" s="250" t="s">
        <v>2984</v>
      </c>
      <c r="AE1" s="250" t="s">
        <v>3647</v>
      </c>
      <c r="AF1" s="250" t="s">
        <v>3648</v>
      </c>
      <c r="AG1" s="250" t="s">
        <v>2985</v>
      </c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</row>
    <row r="2" spans="1:197" x14ac:dyDescent="0.2">
      <c r="A2" s="20" t="s">
        <v>2075</v>
      </c>
      <c r="B2" s="4">
        <v>35774.274305555555</v>
      </c>
      <c r="C2" s="4">
        <v>35774.871527777781</v>
      </c>
      <c r="D2" s="250" t="s">
        <v>2122</v>
      </c>
      <c r="E2" s="250" t="s">
        <v>2123</v>
      </c>
      <c r="F2" s="250">
        <v>50</v>
      </c>
      <c r="L2" s="250">
        <v>204.35</v>
      </c>
      <c r="N2" s="250">
        <v>3970</v>
      </c>
      <c r="P2" s="250">
        <v>7300</v>
      </c>
      <c r="R2" s="250">
        <v>220</v>
      </c>
      <c r="T2" s="250">
        <v>3700</v>
      </c>
      <c r="U2" s="45" t="s">
        <v>432</v>
      </c>
      <c r="V2" s="44" t="s">
        <v>3971</v>
      </c>
      <c r="W2" s="7">
        <f t="shared" ref="W2:W33" si="0">L2*28.31685*1000</f>
        <v>5786548.2974999994</v>
      </c>
      <c r="X2" s="7">
        <f t="shared" ref="X2:X33" si="1">W2*R2/1000000</f>
        <v>1273.0406254499999</v>
      </c>
      <c r="Y2" s="7">
        <f t="shared" ref="Y2:Y33" si="2">W2*T2/1000000</f>
        <v>21410.228700749994</v>
      </c>
      <c r="Z2" s="7">
        <f t="shared" ref="Z2:Z33" si="3">X2+Y2</f>
        <v>22683.269326199996</v>
      </c>
      <c r="AB2"/>
      <c r="AC2" s="72" t="s">
        <v>3971</v>
      </c>
      <c r="AD2" s="251">
        <v>5926971.5566499997</v>
      </c>
      <c r="AE2" s="7">
        <v>1341.8480224334999</v>
      </c>
      <c r="AF2" s="7">
        <v>22603.826403524996</v>
      </c>
      <c r="AG2" s="7">
        <v>23945.674425958496</v>
      </c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</row>
    <row r="3" spans="1:197" x14ac:dyDescent="0.2">
      <c r="A3" s="20" t="s">
        <v>2075</v>
      </c>
      <c r="B3" s="4">
        <v>35799.253472222219</v>
      </c>
      <c r="C3" s="4">
        <v>35799.520833333336</v>
      </c>
      <c r="D3" s="250" t="s">
        <v>2125</v>
      </c>
      <c r="E3" s="250" t="s">
        <v>2126</v>
      </c>
      <c r="F3" s="250">
        <v>50</v>
      </c>
      <c r="L3" s="250">
        <v>129.24</v>
      </c>
      <c r="M3" s="250" t="s">
        <v>1784</v>
      </c>
      <c r="N3" s="250">
        <v>300</v>
      </c>
      <c r="P3" s="250">
        <v>6600</v>
      </c>
      <c r="R3" s="250">
        <v>960</v>
      </c>
      <c r="T3" s="250">
        <v>3600</v>
      </c>
      <c r="U3" s="45" t="s">
        <v>432</v>
      </c>
      <c r="V3" s="44" t="s">
        <v>3972</v>
      </c>
      <c r="W3" s="7">
        <f t="shared" si="0"/>
        <v>3659669.6940000001</v>
      </c>
      <c r="X3" s="7">
        <f t="shared" si="1"/>
        <v>3513.2829062400001</v>
      </c>
      <c r="Y3" s="7">
        <f t="shared" si="2"/>
        <v>13174.810898399999</v>
      </c>
      <c r="Z3" s="7">
        <f t="shared" si="3"/>
        <v>16688.093804640001</v>
      </c>
      <c r="AB3"/>
      <c r="AC3" s="72" t="s">
        <v>3972</v>
      </c>
      <c r="AD3" s="251">
        <v>3696113.4799500001</v>
      </c>
      <c r="AE3" s="7">
        <v>3513.9388943870999</v>
      </c>
      <c r="AF3" s="7">
        <v>13195.583856391499</v>
      </c>
      <c r="AG3" s="7">
        <v>16709.5227507786</v>
      </c>
      <c r="AH3"/>
      <c r="AI3" s="71" t="s">
        <v>3433</v>
      </c>
      <c r="AJ3" s="250" t="s">
        <v>2984</v>
      </c>
      <c r="AK3" s="250" t="s">
        <v>3647</v>
      </c>
      <c r="AL3" s="250" t="s">
        <v>3648</v>
      </c>
      <c r="AM3" s="250" t="s">
        <v>2985</v>
      </c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</row>
    <row r="4" spans="1:197" x14ac:dyDescent="0.2">
      <c r="A4" s="20" t="s">
        <v>2075</v>
      </c>
      <c r="B4" s="4">
        <v>35803.350694444445</v>
      </c>
      <c r="C4" s="4">
        <v>35803.819444444445</v>
      </c>
      <c r="D4" s="250" t="s">
        <v>2127</v>
      </c>
      <c r="E4" s="250" t="s">
        <v>2128</v>
      </c>
      <c r="F4" s="250">
        <v>50</v>
      </c>
      <c r="L4" s="250">
        <v>78.959999999999994</v>
      </c>
      <c r="N4" s="250">
        <v>1550</v>
      </c>
      <c r="P4" s="250">
        <v>2000</v>
      </c>
      <c r="R4" s="250">
        <v>140</v>
      </c>
      <c r="T4" s="250">
        <v>1000</v>
      </c>
      <c r="U4" s="45" t="s">
        <v>432</v>
      </c>
      <c r="V4" s="44" t="s">
        <v>3973</v>
      </c>
      <c r="W4" s="7">
        <f t="shared" si="0"/>
        <v>2235898.4759999998</v>
      </c>
      <c r="X4" s="7">
        <f t="shared" si="1"/>
        <v>313.02578663999998</v>
      </c>
      <c r="Y4" s="7">
        <f t="shared" si="2"/>
        <v>2235.8984759999998</v>
      </c>
      <c r="Z4" s="7">
        <f t="shared" si="3"/>
        <v>2548.9242626400001</v>
      </c>
      <c r="AB4"/>
      <c r="AC4" s="72" t="s">
        <v>3973</v>
      </c>
      <c r="AD4" s="251">
        <v>2237880.6554999999</v>
      </c>
      <c r="AE4" s="7">
        <v>313.20220061549998</v>
      </c>
      <c r="AF4" s="7">
        <v>2237.40493242</v>
      </c>
      <c r="AG4" s="7">
        <v>2550.6071330354998</v>
      </c>
      <c r="AH4"/>
      <c r="AI4" s="72" t="s">
        <v>3971</v>
      </c>
      <c r="AJ4" s="251">
        <v>5926971.5566499997</v>
      </c>
      <c r="AK4" s="7">
        <v>1341.8480224334999</v>
      </c>
      <c r="AL4" s="7">
        <v>22603.826403524996</v>
      </c>
      <c r="AM4" s="7">
        <v>23945.674425958496</v>
      </c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</row>
    <row r="5" spans="1:197" x14ac:dyDescent="0.2">
      <c r="A5" s="20" t="s">
        <v>2075</v>
      </c>
      <c r="B5" s="4">
        <v>35857.256944444445</v>
      </c>
      <c r="C5" s="4">
        <v>35857.413194444445</v>
      </c>
      <c r="D5" s="250" t="s">
        <v>2133</v>
      </c>
      <c r="E5" s="250" t="s">
        <v>2134</v>
      </c>
      <c r="F5" s="250">
        <v>50</v>
      </c>
      <c r="L5" s="250">
        <v>29.41</v>
      </c>
      <c r="N5" s="250">
        <v>799</v>
      </c>
      <c r="P5" s="250">
        <v>1200</v>
      </c>
      <c r="R5" s="250">
        <v>120</v>
      </c>
      <c r="T5" s="250">
        <v>700</v>
      </c>
      <c r="U5" s="45" t="s">
        <v>432</v>
      </c>
      <c r="V5" s="44" t="s">
        <v>3974</v>
      </c>
      <c r="W5" s="7">
        <f t="shared" si="0"/>
        <v>832798.55850000004</v>
      </c>
      <c r="X5" s="7">
        <f t="shared" si="1"/>
        <v>99.935827020000005</v>
      </c>
      <c r="Y5" s="7">
        <f t="shared" si="2"/>
        <v>582.95899095000004</v>
      </c>
      <c r="Z5" s="7">
        <f t="shared" si="3"/>
        <v>682.89481797000008</v>
      </c>
      <c r="AB5"/>
      <c r="AC5" s="72" t="s">
        <v>3974</v>
      </c>
      <c r="AD5" s="251">
        <v>834752.42115000007</v>
      </c>
      <c r="AE5" s="7">
        <v>99.935827020000005</v>
      </c>
      <c r="AF5" s="7">
        <v>659.15963429999999</v>
      </c>
      <c r="AG5" s="7">
        <v>759.09546132000003</v>
      </c>
      <c r="AH5"/>
      <c r="AI5" s="300" t="s">
        <v>534</v>
      </c>
      <c r="AJ5" s="251">
        <v>140423.25914999997</v>
      </c>
      <c r="AK5" s="7">
        <v>68.807396983499984</v>
      </c>
      <c r="AL5" s="7">
        <v>1193.5977027749996</v>
      </c>
      <c r="AM5" s="7">
        <v>1262.4050997584995</v>
      </c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</row>
    <row r="6" spans="1:197" x14ac:dyDescent="0.2">
      <c r="A6" s="20" t="s">
        <v>2075</v>
      </c>
      <c r="B6" s="81">
        <v>35996.826388888891</v>
      </c>
      <c r="C6" s="81">
        <v>35997.15625</v>
      </c>
      <c r="D6" s="250" t="s">
        <v>2142</v>
      </c>
      <c r="E6" s="82" t="s">
        <v>2143</v>
      </c>
      <c r="F6" s="250">
        <v>50</v>
      </c>
      <c r="L6" s="250">
        <v>819.7</v>
      </c>
      <c r="N6" s="250">
        <v>15.7</v>
      </c>
      <c r="P6" s="250">
        <v>60</v>
      </c>
      <c r="Q6" s="82" t="s">
        <v>1784</v>
      </c>
      <c r="R6" s="82">
        <v>18</v>
      </c>
      <c r="S6" s="82" t="s">
        <v>1784</v>
      </c>
      <c r="T6" s="82">
        <v>18</v>
      </c>
      <c r="U6" s="45" t="s">
        <v>432</v>
      </c>
      <c r="V6" s="44" t="s">
        <v>3975</v>
      </c>
      <c r="W6" s="7">
        <f t="shared" si="0"/>
        <v>23211321.945</v>
      </c>
      <c r="X6" s="7">
        <f t="shared" si="1"/>
        <v>417.80379500999999</v>
      </c>
      <c r="Y6" s="7">
        <f t="shared" si="2"/>
        <v>417.80379500999999</v>
      </c>
      <c r="Z6" s="7">
        <f t="shared" si="3"/>
        <v>835.60759001999998</v>
      </c>
      <c r="AB6"/>
      <c r="AC6" s="72" t="s">
        <v>3975</v>
      </c>
      <c r="AD6" s="251">
        <v>24210623.581500001</v>
      </c>
      <c r="AE6" s="7">
        <v>435.79122446700001</v>
      </c>
      <c r="AF6" s="7">
        <v>435.79122446700001</v>
      </c>
      <c r="AG6" s="7">
        <v>871.58244893400001</v>
      </c>
      <c r="AH6"/>
      <c r="AI6" s="300" t="s">
        <v>432</v>
      </c>
      <c r="AJ6" s="251">
        <v>5786548.2974999994</v>
      </c>
      <c r="AK6" s="7">
        <v>1273.0406254499999</v>
      </c>
      <c r="AL6" s="7">
        <v>21410.228700749994</v>
      </c>
      <c r="AM6" s="7">
        <v>22683.269326199996</v>
      </c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</row>
    <row r="7" spans="1:197" x14ac:dyDescent="0.2">
      <c r="A7" s="20" t="s">
        <v>2075</v>
      </c>
      <c r="B7" s="4">
        <v>36149.868055555555</v>
      </c>
      <c r="C7" s="4">
        <v>36149.958333333336</v>
      </c>
      <c r="D7" s="250" t="s">
        <v>2151</v>
      </c>
      <c r="E7" s="250" t="s">
        <v>2152</v>
      </c>
      <c r="F7" s="250">
        <v>50</v>
      </c>
      <c r="L7" s="250">
        <v>2.66</v>
      </c>
      <c r="M7" s="250" t="s">
        <v>1784</v>
      </c>
      <c r="N7" s="250">
        <v>600</v>
      </c>
      <c r="P7" s="250">
        <v>300</v>
      </c>
      <c r="Q7" s="250" t="s">
        <v>1784</v>
      </c>
      <c r="R7" s="250">
        <v>18</v>
      </c>
      <c r="T7" s="250">
        <v>24</v>
      </c>
      <c r="U7" s="45" t="s">
        <v>432</v>
      </c>
      <c r="V7" s="44" t="s">
        <v>3976</v>
      </c>
      <c r="W7" s="7">
        <f t="shared" si="0"/>
        <v>75322.821000000011</v>
      </c>
      <c r="X7" s="7">
        <f t="shared" si="1"/>
        <v>1.3558107780000002</v>
      </c>
      <c r="Y7" s="7">
        <f t="shared" si="2"/>
        <v>1.8077477040000003</v>
      </c>
      <c r="Z7" s="7">
        <f t="shared" si="3"/>
        <v>3.1635584820000004</v>
      </c>
      <c r="AB7"/>
      <c r="AC7" s="72" t="s">
        <v>3976</v>
      </c>
      <c r="AD7" s="251">
        <v>77305.000500000009</v>
      </c>
      <c r="AE7" s="7">
        <v>1.9108210380000001</v>
      </c>
      <c r="AF7" s="7">
        <v>8.7453759540000018</v>
      </c>
      <c r="AG7" s="7">
        <v>10.656196992000002</v>
      </c>
      <c r="AH7"/>
      <c r="AI7" s="72" t="s">
        <v>3972</v>
      </c>
      <c r="AJ7" s="251">
        <v>3696113.4799500001</v>
      </c>
      <c r="AK7" s="7">
        <v>3513.9388943870999</v>
      </c>
      <c r="AL7" s="7">
        <v>13195.583856391499</v>
      </c>
      <c r="AM7" s="7">
        <v>16709.5227507786</v>
      </c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</row>
    <row r="8" spans="1:197" x14ac:dyDescent="0.2">
      <c r="A8" s="20" t="s">
        <v>2075</v>
      </c>
      <c r="B8" s="4">
        <v>36158.251388888886</v>
      </c>
      <c r="C8" s="4">
        <v>36158.492361111108</v>
      </c>
      <c r="D8" s="250" t="s">
        <v>2154</v>
      </c>
      <c r="E8" s="250" t="s">
        <v>2155</v>
      </c>
      <c r="F8" s="250">
        <v>50</v>
      </c>
      <c r="L8" s="250">
        <v>5.58</v>
      </c>
      <c r="M8" s="250" t="s">
        <v>1784</v>
      </c>
      <c r="N8" s="250">
        <v>60</v>
      </c>
      <c r="P8" s="250">
        <v>280</v>
      </c>
      <c r="Q8" s="250" t="s">
        <v>1784</v>
      </c>
      <c r="R8" s="250">
        <v>18</v>
      </c>
      <c r="S8" s="250" t="s">
        <v>1784</v>
      </c>
      <c r="T8" s="250">
        <v>18</v>
      </c>
      <c r="U8" s="45" t="s">
        <v>432</v>
      </c>
      <c r="V8" s="44" t="s">
        <v>3977</v>
      </c>
      <c r="W8" s="7">
        <f t="shared" si="0"/>
        <v>158008.02300000002</v>
      </c>
      <c r="X8" s="7">
        <f t="shared" si="1"/>
        <v>2.8441444140000005</v>
      </c>
      <c r="Y8" s="7">
        <f t="shared" si="2"/>
        <v>2.8441444140000005</v>
      </c>
      <c r="Z8" s="7">
        <f t="shared" si="3"/>
        <v>5.688288828000001</v>
      </c>
      <c r="AB8"/>
      <c r="AC8" s="72" t="s">
        <v>3977</v>
      </c>
      <c r="AD8" s="251">
        <v>164124.46260000003</v>
      </c>
      <c r="AE8" s="7">
        <v>8.471268846000001</v>
      </c>
      <c r="AF8" s="7">
        <v>12.630447774</v>
      </c>
      <c r="AG8" s="7">
        <v>21.101716620000001</v>
      </c>
      <c r="AH8"/>
      <c r="AI8" s="300" t="s">
        <v>534</v>
      </c>
      <c r="AJ8" s="251">
        <v>36443.785949999998</v>
      </c>
      <c r="AK8" s="7">
        <v>0.65598814709999997</v>
      </c>
      <c r="AL8" s="7">
        <v>20.772957991499997</v>
      </c>
      <c r="AM8" s="7">
        <v>21.428946138599997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</row>
    <row r="9" spans="1:197" x14ac:dyDescent="0.2">
      <c r="A9" s="20" t="s">
        <v>2075</v>
      </c>
      <c r="B9" s="4">
        <v>36171.284722222219</v>
      </c>
      <c r="C9" s="4">
        <v>36171.954861111109</v>
      </c>
      <c r="D9" s="250" t="s">
        <v>2156</v>
      </c>
      <c r="E9" s="250" t="s">
        <v>2157</v>
      </c>
      <c r="F9" s="250">
        <v>50</v>
      </c>
      <c r="L9" s="250">
        <v>9.86</v>
      </c>
      <c r="N9" s="250">
        <v>72</v>
      </c>
      <c r="P9" s="250">
        <v>240</v>
      </c>
      <c r="Q9" s="250" t="s">
        <v>1784</v>
      </c>
      <c r="R9" s="250">
        <v>18</v>
      </c>
      <c r="T9" s="250">
        <v>34</v>
      </c>
      <c r="U9" s="45" t="s">
        <v>432</v>
      </c>
      <c r="V9" s="44" t="s">
        <v>3978</v>
      </c>
      <c r="W9" s="7">
        <f t="shared" si="0"/>
        <v>279204.141</v>
      </c>
      <c r="X9" s="7">
        <f t="shared" si="1"/>
        <v>5.0256745379999996</v>
      </c>
      <c r="Y9" s="7">
        <f t="shared" si="2"/>
        <v>9.492940793999999</v>
      </c>
      <c r="Z9" s="7">
        <f t="shared" si="3"/>
        <v>14.518615332</v>
      </c>
      <c r="AB9"/>
      <c r="AC9" s="72" t="s">
        <v>3978</v>
      </c>
      <c r="AD9" s="251">
        <v>295514.64659999998</v>
      </c>
      <c r="AE9" s="7">
        <v>5.3192636387999999</v>
      </c>
      <c r="AF9" s="7">
        <v>28.413127289999998</v>
      </c>
      <c r="AG9" s="7">
        <v>33.732390928800001</v>
      </c>
      <c r="AH9"/>
      <c r="AI9" s="300" t="s">
        <v>432</v>
      </c>
      <c r="AJ9" s="251">
        <v>3659669.6940000001</v>
      </c>
      <c r="AK9" s="7">
        <v>3513.2829062400001</v>
      </c>
      <c r="AL9" s="7">
        <v>13174.810898399999</v>
      </c>
      <c r="AM9" s="7">
        <v>16688.093804640001</v>
      </c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</row>
    <row r="10" spans="1:197" x14ac:dyDescent="0.2">
      <c r="A10" s="20" t="s">
        <v>2075</v>
      </c>
      <c r="B10" s="4">
        <v>36177.548611111109</v>
      </c>
      <c r="C10" s="4">
        <v>36177.899305555555</v>
      </c>
      <c r="D10" s="250" t="s">
        <v>2158</v>
      </c>
      <c r="E10" s="250" t="s">
        <v>2159</v>
      </c>
      <c r="F10" s="250">
        <v>50</v>
      </c>
      <c r="L10" s="250">
        <v>186.47</v>
      </c>
      <c r="M10" s="250" t="s">
        <v>1934</v>
      </c>
      <c r="N10" s="250">
        <v>1047</v>
      </c>
      <c r="P10" s="250">
        <v>4400</v>
      </c>
      <c r="R10" s="250">
        <v>130</v>
      </c>
      <c r="T10" s="250">
        <v>1400</v>
      </c>
      <c r="U10" s="45" t="s">
        <v>432</v>
      </c>
      <c r="V10" s="44" t="s">
        <v>3979</v>
      </c>
      <c r="W10" s="7">
        <f t="shared" si="0"/>
        <v>5280243.0194999995</v>
      </c>
      <c r="X10" s="7">
        <f t="shared" si="1"/>
        <v>686.43159253499994</v>
      </c>
      <c r="Y10" s="7">
        <f t="shared" si="2"/>
        <v>7392.3402272999992</v>
      </c>
      <c r="Z10" s="7">
        <f t="shared" si="3"/>
        <v>8078.7718198349994</v>
      </c>
      <c r="AB10"/>
      <c r="AC10" s="72" t="s">
        <v>3979</v>
      </c>
      <c r="AD10" s="251">
        <v>5595126.3914999999</v>
      </c>
      <c r="AE10" s="7">
        <v>702.49064450699996</v>
      </c>
      <c r="AF10" s="7">
        <v>7565.5260818999996</v>
      </c>
      <c r="AG10" s="7">
        <v>8268.0167264069987</v>
      </c>
      <c r="AH10"/>
      <c r="AI10" s="72" t="s">
        <v>3973</v>
      </c>
      <c r="AJ10" s="251">
        <v>2237880.6554999999</v>
      </c>
      <c r="AK10" s="7">
        <v>313.20220061549998</v>
      </c>
      <c r="AL10" s="7">
        <v>2237.40493242</v>
      </c>
      <c r="AM10" s="7">
        <v>2550.6071330354998</v>
      </c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</row>
    <row r="11" spans="1:197" x14ac:dyDescent="0.2">
      <c r="A11" s="20" t="s">
        <v>2075</v>
      </c>
      <c r="B11" s="4">
        <v>36232.628472222219</v>
      </c>
      <c r="C11" s="4">
        <v>36232.850694444445</v>
      </c>
      <c r="D11" s="250" t="s">
        <v>2163</v>
      </c>
      <c r="E11" s="250" t="s">
        <v>2164</v>
      </c>
      <c r="F11" s="250">
        <v>50</v>
      </c>
      <c r="L11" s="250">
        <v>31.25</v>
      </c>
      <c r="N11" s="250">
        <v>1962</v>
      </c>
      <c r="P11" s="250">
        <v>2400</v>
      </c>
      <c r="R11" s="250">
        <v>110</v>
      </c>
      <c r="T11" s="250">
        <v>780</v>
      </c>
      <c r="U11" s="45" t="s">
        <v>432</v>
      </c>
      <c r="V11" s="44" t="s">
        <v>3980</v>
      </c>
      <c r="W11" s="7">
        <f t="shared" si="0"/>
        <v>884901.5625</v>
      </c>
      <c r="X11" s="7">
        <f t="shared" si="1"/>
        <v>97.339171875000005</v>
      </c>
      <c r="Y11" s="7">
        <f t="shared" si="2"/>
        <v>690.22321875</v>
      </c>
      <c r="Z11" s="7">
        <f t="shared" si="3"/>
        <v>787.56239062500003</v>
      </c>
      <c r="AB11"/>
      <c r="AC11" s="72" t="s">
        <v>3980</v>
      </c>
      <c r="AD11" s="251">
        <v>888582.75300000003</v>
      </c>
      <c r="AE11" s="7">
        <v>98.590776645000005</v>
      </c>
      <c r="AF11" s="7">
        <v>700.53055214999995</v>
      </c>
      <c r="AG11" s="7">
        <v>799.12132879500007</v>
      </c>
      <c r="AH11"/>
      <c r="AI11" s="300" t="s">
        <v>534</v>
      </c>
      <c r="AJ11" s="251">
        <v>1982.1795000000002</v>
      </c>
      <c r="AK11" s="7">
        <v>0.17641397550000004</v>
      </c>
      <c r="AL11" s="7">
        <v>1.5064564200000001</v>
      </c>
      <c r="AM11" s="7">
        <v>1.6828703955000002</v>
      </c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</row>
    <row r="12" spans="1:197" x14ac:dyDescent="0.2">
      <c r="A12" s="20" t="s">
        <v>2075</v>
      </c>
      <c r="B12" s="4">
        <v>36234.611111111109</v>
      </c>
      <c r="C12" s="4">
        <v>36235.864583333336</v>
      </c>
      <c r="D12" s="250" t="s">
        <v>2165</v>
      </c>
      <c r="E12" s="250" t="s">
        <v>2166</v>
      </c>
      <c r="F12" s="250">
        <v>50</v>
      </c>
      <c r="L12" s="250">
        <v>522.62</v>
      </c>
      <c r="M12" s="250" t="s">
        <v>1784</v>
      </c>
      <c r="N12" s="250">
        <v>600</v>
      </c>
      <c r="P12" s="250">
        <v>870</v>
      </c>
      <c r="R12" s="250">
        <v>46</v>
      </c>
      <c r="T12" s="250">
        <v>350</v>
      </c>
      <c r="U12" s="45" t="s">
        <v>432</v>
      </c>
      <c r="V12" s="44" t="s">
        <v>3981</v>
      </c>
      <c r="W12" s="7">
        <f t="shared" si="0"/>
        <v>14798952.147</v>
      </c>
      <c r="X12" s="7">
        <f t="shared" si="1"/>
        <v>680.75179876200002</v>
      </c>
      <c r="Y12" s="7">
        <f t="shared" si="2"/>
        <v>5179.63325145</v>
      </c>
      <c r="Z12" s="7">
        <f t="shared" si="3"/>
        <v>5860.3850502120004</v>
      </c>
      <c r="AB12"/>
      <c r="AC12" s="72" t="s">
        <v>3981</v>
      </c>
      <c r="AD12" s="251">
        <v>14920544.7009</v>
      </c>
      <c r="AE12" s="7">
        <v>703.85438400300006</v>
      </c>
      <c r="AF12" s="7">
        <v>5337.70357152</v>
      </c>
      <c r="AG12" s="7">
        <v>6041.5579555230006</v>
      </c>
      <c r="AH12"/>
      <c r="AI12" s="300" t="s">
        <v>432</v>
      </c>
      <c r="AJ12" s="251">
        <v>2235898.4759999998</v>
      </c>
      <c r="AK12" s="7">
        <v>313.02578663999998</v>
      </c>
      <c r="AL12" s="7">
        <v>2235.8984759999998</v>
      </c>
      <c r="AM12" s="7">
        <v>2548.9242626400001</v>
      </c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</row>
    <row r="13" spans="1:197" x14ac:dyDescent="0.2">
      <c r="A13" s="20" t="s">
        <v>2075</v>
      </c>
      <c r="B13" s="81">
        <v>36430.21875</v>
      </c>
      <c r="C13" s="81">
        <v>36430.420138888891</v>
      </c>
      <c r="D13" s="250" t="s">
        <v>2179</v>
      </c>
      <c r="E13" s="82" t="s">
        <v>2180</v>
      </c>
      <c r="F13" s="250">
        <v>50</v>
      </c>
      <c r="L13" s="250">
        <v>74.69</v>
      </c>
      <c r="N13" s="250">
        <v>15.9</v>
      </c>
      <c r="P13" s="250">
        <v>32</v>
      </c>
      <c r="Q13" s="82" t="s">
        <v>1784</v>
      </c>
      <c r="R13" s="82">
        <v>18</v>
      </c>
      <c r="S13" s="82" t="s">
        <v>1784</v>
      </c>
      <c r="T13" s="82">
        <v>18</v>
      </c>
      <c r="U13" s="45" t="s">
        <v>432</v>
      </c>
      <c r="V13" s="44" t="s">
        <v>3982</v>
      </c>
      <c r="W13" s="7">
        <f t="shared" si="0"/>
        <v>2114985.5264999997</v>
      </c>
      <c r="X13" s="7">
        <f t="shared" si="1"/>
        <v>38.069739476999999</v>
      </c>
      <c r="Y13" s="7">
        <f t="shared" si="2"/>
        <v>38.069739476999999</v>
      </c>
      <c r="Z13" s="7">
        <f t="shared" si="3"/>
        <v>76.139478953999998</v>
      </c>
      <c r="AB13" s="43"/>
      <c r="AC13" s="72" t="s">
        <v>3982</v>
      </c>
      <c r="AD13" s="251">
        <v>2114985.5264999997</v>
      </c>
      <c r="AE13" s="7">
        <v>38.069739476999999</v>
      </c>
      <c r="AF13" s="7">
        <v>38.069739476999999</v>
      </c>
      <c r="AG13" s="7">
        <v>76.139478953999998</v>
      </c>
      <c r="AH13"/>
      <c r="AI13" s="72" t="s">
        <v>3974</v>
      </c>
      <c r="AJ13" s="251">
        <v>834752.42115000007</v>
      </c>
      <c r="AK13" s="7">
        <v>99.935827020000005</v>
      </c>
      <c r="AL13" s="7">
        <v>659.15963429999999</v>
      </c>
      <c r="AM13" s="7">
        <v>759.09546132000003</v>
      </c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</row>
    <row r="14" spans="1:197" x14ac:dyDescent="0.2">
      <c r="A14" s="20" t="s">
        <v>2075</v>
      </c>
      <c r="B14" s="4">
        <v>36528.65625</v>
      </c>
      <c r="C14" s="4">
        <v>36529.465277777781</v>
      </c>
      <c r="D14" s="250" t="s">
        <v>2183</v>
      </c>
      <c r="E14" s="250" t="s">
        <v>2184</v>
      </c>
      <c r="F14" s="250">
        <v>50</v>
      </c>
      <c r="L14" s="250">
        <v>41.07</v>
      </c>
      <c r="N14" s="250">
        <v>3920</v>
      </c>
      <c r="P14" s="250">
        <v>4200</v>
      </c>
      <c r="R14" s="250">
        <v>77</v>
      </c>
      <c r="T14" s="250">
        <v>3000</v>
      </c>
      <c r="U14" s="45" t="s">
        <v>432</v>
      </c>
      <c r="V14" s="44" t="s">
        <v>3983</v>
      </c>
      <c r="W14" s="7">
        <f t="shared" si="0"/>
        <v>1162973.0294999999</v>
      </c>
      <c r="X14" s="7">
        <f t="shared" si="1"/>
        <v>89.548923271499987</v>
      </c>
      <c r="Y14" s="7">
        <f t="shared" si="2"/>
        <v>3488.9190884999998</v>
      </c>
      <c r="Z14" s="7">
        <f t="shared" si="3"/>
        <v>3578.4680117714997</v>
      </c>
      <c r="AB14"/>
      <c r="AC14" s="72" t="s">
        <v>3983</v>
      </c>
      <c r="AD14" s="251">
        <v>1187325.5204999999</v>
      </c>
      <c r="AE14" s="7">
        <v>98.559344941499987</v>
      </c>
      <c r="AF14" s="7">
        <v>4341.2562734999992</v>
      </c>
      <c r="AG14" s="7">
        <v>4439.8156184414993</v>
      </c>
      <c r="AH14"/>
      <c r="AI14" s="300" t="s">
        <v>534</v>
      </c>
      <c r="AJ14" s="251">
        <v>1953.86265</v>
      </c>
      <c r="AK14" s="7"/>
      <c r="AL14" s="7">
        <v>76.200643349999993</v>
      </c>
      <c r="AM14" s="7">
        <v>76.200643349999993</v>
      </c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</row>
    <row r="15" spans="1:197" x14ac:dyDescent="0.2">
      <c r="A15" s="20" t="s">
        <v>2075</v>
      </c>
      <c r="B15" s="4">
        <v>36544.666666666664</v>
      </c>
      <c r="C15" s="4">
        <v>36544.993055555555</v>
      </c>
      <c r="D15" s="250" t="s">
        <v>2188</v>
      </c>
      <c r="E15" s="250" t="s">
        <v>2189</v>
      </c>
      <c r="F15" s="250">
        <v>50</v>
      </c>
      <c r="L15" s="250">
        <v>10.41</v>
      </c>
      <c r="N15" s="250">
        <v>572</v>
      </c>
      <c r="P15" s="250">
        <v>880</v>
      </c>
      <c r="Q15" s="250" t="s">
        <v>1784</v>
      </c>
      <c r="R15" s="250">
        <v>18</v>
      </c>
      <c r="T15" s="250">
        <v>480</v>
      </c>
      <c r="U15" s="45" t="s">
        <v>432</v>
      </c>
      <c r="V15" s="44" t="s">
        <v>3984</v>
      </c>
      <c r="W15" s="7">
        <f t="shared" si="0"/>
        <v>294778.40850000002</v>
      </c>
      <c r="X15" s="7">
        <f t="shared" si="1"/>
        <v>5.3060113529999997</v>
      </c>
      <c r="Y15" s="7">
        <f t="shared" si="2"/>
        <v>141.49363608000002</v>
      </c>
      <c r="Z15" s="7">
        <f t="shared" si="3"/>
        <v>146.79964743300002</v>
      </c>
      <c r="AB15" s="43"/>
      <c r="AC15" s="72" t="s">
        <v>3984</v>
      </c>
      <c r="AD15" s="251">
        <v>294778.40850000002</v>
      </c>
      <c r="AE15" s="7">
        <v>5.3060113529999997</v>
      </c>
      <c r="AF15" s="7">
        <v>141.49363608000002</v>
      </c>
      <c r="AG15" s="7">
        <v>146.79964743300002</v>
      </c>
      <c r="AH15"/>
      <c r="AI15" s="300" t="s">
        <v>432</v>
      </c>
      <c r="AJ15" s="251">
        <v>832798.55850000004</v>
      </c>
      <c r="AK15" s="7">
        <v>99.935827020000005</v>
      </c>
      <c r="AL15" s="7">
        <v>582.95899095000004</v>
      </c>
      <c r="AM15" s="7">
        <v>682.89481797000008</v>
      </c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</row>
    <row r="16" spans="1:197" x14ac:dyDescent="0.2">
      <c r="A16" s="20" t="s">
        <v>2075</v>
      </c>
      <c r="B16" s="4">
        <v>36569.267361111109</v>
      </c>
      <c r="C16" s="4">
        <v>36569.881944444445</v>
      </c>
      <c r="D16" s="250" t="s">
        <v>2191</v>
      </c>
      <c r="E16" s="250" t="s">
        <v>2192</v>
      </c>
      <c r="F16" s="250">
        <v>50</v>
      </c>
      <c r="L16" s="250">
        <v>45.98</v>
      </c>
      <c r="N16" s="250">
        <v>3990</v>
      </c>
      <c r="P16" s="250">
        <v>8800</v>
      </c>
      <c r="R16" s="250">
        <v>590</v>
      </c>
      <c r="T16" s="250">
        <v>4200</v>
      </c>
      <c r="U16" s="45" t="s">
        <v>432</v>
      </c>
      <c r="V16" s="44" t="s">
        <v>3985</v>
      </c>
      <c r="W16" s="7">
        <f t="shared" si="0"/>
        <v>1302008.7629999998</v>
      </c>
      <c r="X16" s="7">
        <f t="shared" si="1"/>
        <v>768.18517016999988</v>
      </c>
      <c r="Y16" s="7">
        <f t="shared" si="2"/>
        <v>5468.436804599999</v>
      </c>
      <c r="Z16" s="7">
        <f t="shared" si="3"/>
        <v>6236.6219747699988</v>
      </c>
      <c r="AB16" s="43"/>
      <c r="AC16" s="72" t="s">
        <v>3985</v>
      </c>
      <c r="AD16" s="251">
        <v>1302008.7629999998</v>
      </c>
      <c r="AE16" s="7">
        <v>768.18517016999988</v>
      </c>
      <c r="AF16" s="7">
        <v>5468.436804599999</v>
      </c>
      <c r="AG16" s="7">
        <v>6236.6219747699988</v>
      </c>
      <c r="AH16"/>
      <c r="AI16" s="72" t="s">
        <v>3975</v>
      </c>
      <c r="AJ16" s="251">
        <v>24210623.581500001</v>
      </c>
      <c r="AK16" s="7">
        <v>435.79122446700001</v>
      </c>
      <c r="AL16" s="7">
        <v>435.79122446700001</v>
      </c>
      <c r="AM16" s="7">
        <v>871.58244893400001</v>
      </c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</row>
    <row r="17" spans="1:197" x14ac:dyDescent="0.2">
      <c r="A17" s="20" t="s">
        <v>2075</v>
      </c>
      <c r="B17" s="4">
        <v>36578.475694444445</v>
      </c>
      <c r="C17" s="4">
        <v>36580.583333333336</v>
      </c>
      <c r="D17" s="250" t="s">
        <v>2193</v>
      </c>
      <c r="E17" s="250" t="s">
        <v>2194</v>
      </c>
      <c r="F17" s="250">
        <v>50</v>
      </c>
      <c r="L17" s="250">
        <v>2654</v>
      </c>
      <c r="N17" s="250">
        <v>578</v>
      </c>
      <c r="P17" s="250">
        <v>660</v>
      </c>
      <c r="R17" s="250">
        <v>39</v>
      </c>
      <c r="T17" s="250">
        <v>340</v>
      </c>
      <c r="U17" s="45" t="s">
        <v>432</v>
      </c>
      <c r="V17" s="44" t="s">
        <v>3986</v>
      </c>
      <c r="W17" s="7">
        <f t="shared" si="0"/>
        <v>75152919.899999991</v>
      </c>
      <c r="X17" s="7">
        <f t="shared" si="1"/>
        <v>2930.9638760999997</v>
      </c>
      <c r="Y17" s="7">
        <f t="shared" si="2"/>
        <v>25551.992765999996</v>
      </c>
      <c r="Z17" s="7">
        <f t="shared" si="3"/>
        <v>28482.956642099994</v>
      </c>
      <c r="AB17"/>
      <c r="AC17" s="72" t="s">
        <v>3986</v>
      </c>
      <c r="AD17" s="251">
        <v>75855177.779999986</v>
      </c>
      <c r="AE17" s="7">
        <v>2964.6722543399997</v>
      </c>
      <c r="AF17" s="7">
        <v>26078.686175999996</v>
      </c>
      <c r="AG17" s="7">
        <v>29043.358430339995</v>
      </c>
      <c r="AH17"/>
      <c r="AI17" s="300" t="s">
        <v>534</v>
      </c>
      <c r="AJ17" s="251">
        <v>999301.63650000002</v>
      </c>
      <c r="AK17" s="7">
        <v>17.987429457000001</v>
      </c>
      <c r="AL17" s="7">
        <v>17.987429457000001</v>
      </c>
      <c r="AM17" s="7">
        <v>35.974858914000002</v>
      </c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</row>
    <row r="18" spans="1:197" x14ac:dyDescent="0.2">
      <c r="A18" s="20" t="s">
        <v>2075</v>
      </c>
      <c r="B18" s="4">
        <v>36580.809027777781</v>
      </c>
      <c r="C18" s="4">
        <v>36583.583333333336</v>
      </c>
      <c r="D18" s="250" t="s">
        <v>2196</v>
      </c>
      <c r="E18" s="250" t="s">
        <v>2197</v>
      </c>
      <c r="F18" s="250">
        <v>50</v>
      </c>
      <c r="L18" s="250">
        <v>864.75</v>
      </c>
      <c r="N18" s="250">
        <v>257</v>
      </c>
      <c r="P18" s="250">
        <v>430</v>
      </c>
      <c r="R18" s="250">
        <v>25</v>
      </c>
      <c r="T18" s="250">
        <v>170</v>
      </c>
      <c r="U18" s="45" t="s">
        <v>432</v>
      </c>
      <c r="V18" s="44" t="s">
        <v>3987</v>
      </c>
      <c r="W18" s="7">
        <f t="shared" si="0"/>
        <v>24486996.037499998</v>
      </c>
      <c r="X18" s="7">
        <f t="shared" si="1"/>
        <v>612.17490093749996</v>
      </c>
      <c r="Y18" s="7">
        <f t="shared" si="2"/>
        <v>4162.7893263749993</v>
      </c>
      <c r="Z18" s="7">
        <f t="shared" si="3"/>
        <v>4774.9642273124991</v>
      </c>
      <c r="AB18" s="43"/>
      <c r="AC18" s="72" t="s">
        <v>3987</v>
      </c>
      <c r="AD18" s="251">
        <v>24486996.037499998</v>
      </c>
      <c r="AE18" s="7">
        <v>612.17490093749996</v>
      </c>
      <c r="AF18" s="7">
        <v>4162.7893263749993</v>
      </c>
      <c r="AG18" s="7">
        <v>4774.9642273124991</v>
      </c>
      <c r="AH18"/>
      <c r="AI18" s="300" t="s">
        <v>432</v>
      </c>
      <c r="AJ18" s="251">
        <v>23211321.945</v>
      </c>
      <c r="AK18" s="7">
        <v>417.80379500999999</v>
      </c>
      <c r="AL18" s="7">
        <v>417.80379500999999</v>
      </c>
      <c r="AM18" s="7">
        <v>835.60759001999998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</row>
    <row r="19" spans="1:197" x14ac:dyDescent="0.2">
      <c r="A19" s="20" t="s">
        <v>2075</v>
      </c>
      <c r="B19" s="4">
        <v>36623.524305555555</v>
      </c>
      <c r="C19" s="4">
        <v>36624.152777777781</v>
      </c>
      <c r="D19" s="250" t="s">
        <v>2201</v>
      </c>
      <c r="E19" s="250" t="s">
        <v>2202</v>
      </c>
      <c r="F19" s="250">
        <v>50</v>
      </c>
      <c r="L19" s="250">
        <v>462.76</v>
      </c>
      <c r="N19" s="250">
        <v>1610</v>
      </c>
      <c r="P19" s="250">
        <v>3100</v>
      </c>
      <c r="R19" s="250">
        <v>220</v>
      </c>
      <c r="T19" s="250">
        <v>1300</v>
      </c>
      <c r="U19" s="45" t="s">
        <v>432</v>
      </c>
      <c r="V19" s="44" t="s">
        <v>3988</v>
      </c>
      <c r="W19" s="7">
        <f t="shared" si="0"/>
        <v>13103905.505999999</v>
      </c>
      <c r="X19" s="7">
        <f t="shared" si="1"/>
        <v>2882.8592113199998</v>
      </c>
      <c r="Y19" s="7">
        <f t="shared" si="2"/>
        <v>17035.077157799999</v>
      </c>
      <c r="Z19" s="7">
        <f t="shared" si="3"/>
        <v>19917.936369119998</v>
      </c>
      <c r="AB19"/>
      <c r="AC19" s="72" t="s">
        <v>3988</v>
      </c>
      <c r="AD19" s="251">
        <v>13228499.646</v>
      </c>
      <c r="AE19" s="7">
        <v>2885.1019058399997</v>
      </c>
      <c r="AF19" s="7">
        <v>17197.049539799998</v>
      </c>
      <c r="AG19" s="7">
        <v>20082.151445639996</v>
      </c>
      <c r="AH19"/>
      <c r="AI19" s="72" t="s">
        <v>3976</v>
      </c>
      <c r="AJ19" s="251">
        <v>77305.000500000009</v>
      </c>
      <c r="AK19" s="7">
        <v>1.9108210380000001</v>
      </c>
      <c r="AL19" s="7">
        <v>8.7453759540000018</v>
      </c>
      <c r="AM19" s="7">
        <v>10.656196992000002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</row>
    <row r="20" spans="1:197" x14ac:dyDescent="0.2">
      <c r="A20" s="20" t="s">
        <v>2075</v>
      </c>
      <c r="B20" s="81">
        <v>36791.520833333336</v>
      </c>
      <c r="C20" s="81">
        <v>36791.90625</v>
      </c>
      <c r="D20" s="250" t="s">
        <v>2207</v>
      </c>
      <c r="E20" s="82" t="s">
        <v>2208</v>
      </c>
      <c r="F20" s="250">
        <v>50</v>
      </c>
      <c r="L20" s="250">
        <v>1068.04</v>
      </c>
      <c r="P20" s="250">
        <v>17</v>
      </c>
      <c r="Q20" s="82" t="s">
        <v>1784</v>
      </c>
      <c r="R20" s="82">
        <v>18</v>
      </c>
      <c r="S20" s="82" t="s">
        <v>1784</v>
      </c>
      <c r="T20" s="82">
        <v>18</v>
      </c>
      <c r="U20" s="45" t="s">
        <v>432</v>
      </c>
      <c r="V20" s="44" t="s">
        <v>3989</v>
      </c>
      <c r="W20" s="7">
        <f t="shared" si="0"/>
        <v>30243528.473999999</v>
      </c>
      <c r="X20" s="7">
        <f t="shared" si="1"/>
        <v>544.38351253199994</v>
      </c>
      <c r="Y20" s="7">
        <f t="shared" si="2"/>
        <v>544.38351253199994</v>
      </c>
      <c r="Z20" s="7">
        <f t="shared" si="3"/>
        <v>1088.7670250639999</v>
      </c>
      <c r="AB20"/>
      <c r="AC20" s="72" t="s">
        <v>3989</v>
      </c>
      <c r="AD20" s="251">
        <v>31347885.623999998</v>
      </c>
      <c r="AE20" s="7">
        <v>564.26194123199991</v>
      </c>
      <c r="AF20" s="7">
        <v>564.26194123199991</v>
      </c>
      <c r="AG20" s="7">
        <v>1128.5238824639998</v>
      </c>
      <c r="AH20"/>
      <c r="AI20" s="300" t="s">
        <v>534</v>
      </c>
      <c r="AJ20" s="251">
        <v>1982.1795000000002</v>
      </c>
      <c r="AK20" s="7">
        <v>0.55501025999999998</v>
      </c>
      <c r="AL20" s="7">
        <v>6.9376282500000013</v>
      </c>
      <c r="AM20" s="7">
        <v>7.4926385100000008</v>
      </c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</row>
    <row r="21" spans="1:197" x14ac:dyDescent="0.2">
      <c r="A21" s="20" t="s">
        <v>2075</v>
      </c>
      <c r="B21" s="4">
        <v>36871.305555555555</v>
      </c>
      <c r="C21" s="4">
        <v>36871.899305555555</v>
      </c>
      <c r="D21" s="250" t="s">
        <v>2210</v>
      </c>
      <c r="E21" s="250" t="s">
        <v>2211</v>
      </c>
      <c r="F21" s="250">
        <v>50</v>
      </c>
      <c r="L21" s="250">
        <v>20.92</v>
      </c>
      <c r="N21" s="250">
        <v>777</v>
      </c>
      <c r="P21" s="250">
        <v>1920</v>
      </c>
      <c r="R21" s="250">
        <v>59</v>
      </c>
      <c r="T21" s="250">
        <v>1000</v>
      </c>
      <c r="U21" s="45" t="s">
        <v>432</v>
      </c>
      <c r="V21" s="44" t="s">
        <v>3990</v>
      </c>
      <c r="W21" s="7">
        <f t="shared" si="0"/>
        <v>592388.50199999998</v>
      </c>
      <c r="X21" s="7">
        <f t="shared" si="1"/>
        <v>34.950921618000002</v>
      </c>
      <c r="Y21" s="7">
        <f t="shared" si="2"/>
        <v>592.38850200000002</v>
      </c>
      <c r="Z21" s="7">
        <f t="shared" si="3"/>
        <v>627.33942361800007</v>
      </c>
      <c r="AB21" s="43"/>
      <c r="AC21" s="72" t="s">
        <v>3990</v>
      </c>
      <c r="AD21" s="251">
        <v>592388.50199999998</v>
      </c>
      <c r="AE21" s="7">
        <v>34.950921618000002</v>
      </c>
      <c r="AF21" s="7">
        <v>592.38850200000002</v>
      </c>
      <c r="AG21" s="7">
        <v>627.33942361800007</v>
      </c>
      <c r="AH21"/>
      <c r="AI21" s="300" t="s">
        <v>432</v>
      </c>
      <c r="AJ21" s="251">
        <v>75322.821000000011</v>
      </c>
      <c r="AK21" s="7">
        <v>1.3558107780000002</v>
      </c>
      <c r="AL21" s="7">
        <v>1.8077477040000003</v>
      </c>
      <c r="AM21" s="7">
        <v>3.1635584820000004</v>
      </c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</row>
    <row r="22" spans="1:197" x14ac:dyDescent="0.2">
      <c r="A22" s="20" t="s">
        <v>2075</v>
      </c>
      <c r="B22" s="4">
        <v>36876.263888888891</v>
      </c>
      <c r="C22" s="4">
        <v>36876.454861111109</v>
      </c>
      <c r="D22" s="250" t="s">
        <v>2212</v>
      </c>
      <c r="E22" s="250" t="s">
        <v>2213</v>
      </c>
      <c r="F22" s="250">
        <v>50</v>
      </c>
      <c r="L22" s="250">
        <v>16.66</v>
      </c>
      <c r="P22" s="250">
        <v>9980</v>
      </c>
      <c r="R22" s="250">
        <v>300</v>
      </c>
      <c r="T22" s="250">
        <v>6600</v>
      </c>
      <c r="U22" s="45" t="s">
        <v>432</v>
      </c>
      <c r="V22" s="44" t="s">
        <v>3991</v>
      </c>
      <c r="W22" s="7">
        <f t="shared" si="0"/>
        <v>471758.72099999996</v>
      </c>
      <c r="X22" s="7">
        <f t="shared" si="1"/>
        <v>141.52761629999998</v>
      </c>
      <c r="Y22" s="7">
        <f t="shared" si="2"/>
        <v>3113.6075585999997</v>
      </c>
      <c r="Z22" s="7">
        <f t="shared" si="3"/>
        <v>3255.1351748999996</v>
      </c>
      <c r="AB22"/>
      <c r="AC22" s="72" t="s">
        <v>3991</v>
      </c>
      <c r="AD22" s="251">
        <v>563986.70144999993</v>
      </c>
      <c r="AE22" s="7">
        <v>143.18771994809998</v>
      </c>
      <c r="AF22" s="7">
        <v>4865.9391871499993</v>
      </c>
      <c r="AG22" s="7">
        <v>5009.1269070980998</v>
      </c>
      <c r="AH22"/>
      <c r="AI22" s="72" t="s">
        <v>3977</v>
      </c>
      <c r="AJ22" s="251">
        <v>164124.46260000003</v>
      </c>
      <c r="AK22" s="7">
        <v>8.471268846000001</v>
      </c>
      <c r="AL22" s="7">
        <v>12.630447774</v>
      </c>
      <c r="AM22" s="7">
        <v>21.101716620000001</v>
      </c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</row>
    <row r="23" spans="1:197" x14ac:dyDescent="0.2">
      <c r="A23" s="20" t="s">
        <v>2075</v>
      </c>
      <c r="B23" s="4">
        <v>36905.277777777781</v>
      </c>
      <c r="C23" s="4">
        <v>36905.690972222219</v>
      </c>
      <c r="D23" s="250" t="s">
        <v>2216</v>
      </c>
      <c r="E23" s="250" t="s">
        <v>2217</v>
      </c>
      <c r="F23" s="250">
        <v>50</v>
      </c>
      <c r="L23" s="250">
        <v>121.49</v>
      </c>
      <c r="M23" s="250" t="s">
        <v>1934</v>
      </c>
      <c r="N23" s="250">
        <v>1081.5</v>
      </c>
      <c r="P23" s="250">
        <v>3064</v>
      </c>
      <c r="R23" s="250">
        <v>190</v>
      </c>
      <c r="T23" s="250">
        <v>1600</v>
      </c>
      <c r="U23" s="45" t="s">
        <v>432</v>
      </c>
      <c r="V23" s="44" t="s">
        <v>3992</v>
      </c>
      <c r="W23" s="7">
        <f t="shared" si="0"/>
        <v>3440214.1064999998</v>
      </c>
      <c r="X23" s="7">
        <f t="shared" si="1"/>
        <v>653.64068023499988</v>
      </c>
      <c r="Y23" s="7">
        <f t="shared" si="2"/>
        <v>5504.3425703999992</v>
      </c>
      <c r="Z23" s="7">
        <f t="shared" si="3"/>
        <v>6157.9832506349994</v>
      </c>
      <c r="AB23"/>
      <c r="AC23" s="72" t="s">
        <v>3992</v>
      </c>
      <c r="AD23" s="251">
        <v>3689274.9606749997</v>
      </c>
      <c r="AE23" s="7">
        <v>660.11626244354989</v>
      </c>
      <c r="AF23" s="7">
        <v>5676.1945597807489</v>
      </c>
      <c r="AG23" s="7">
        <v>6336.310822224299</v>
      </c>
      <c r="AH23"/>
      <c r="AI23" s="300" t="s">
        <v>534</v>
      </c>
      <c r="AJ23" s="251">
        <v>6116.4395999999997</v>
      </c>
      <c r="AK23" s="7">
        <v>5.6271244320000005</v>
      </c>
      <c r="AL23" s="7">
        <v>9.7863033599999998</v>
      </c>
      <c r="AM23" s="7">
        <v>15.413427792</v>
      </c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</row>
    <row r="24" spans="1:197" x14ac:dyDescent="0.2">
      <c r="A24" s="20" t="s">
        <v>2075</v>
      </c>
      <c r="B24" s="4">
        <v>36920.274305555555</v>
      </c>
      <c r="C24" s="4">
        <v>36920.572916666664</v>
      </c>
      <c r="D24" s="250" t="s">
        <v>2220</v>
      </c>
      <c r="E24" s="250" t="s">
        <v>2221</v>
      </c>
      <c r="F24" s="250">
        <v>50</v>
      </c>
      <c r="L24" s="250">
        <v>27.86</v>
      </c>
      <c r="M24" s="250" t="s">
        <v>1934</v>
      </c>
      <c r="N24" s="250">
        <v>1050</v>
      </c>
      <c r="P24" s="250">
        <v>10000</v>
      </c>
      <c r="R24" s="250">
        <v>280</v>
      </c>
      <c r="T24" s="250">
        <v>4400</v>
      </c>
      <c r="U24" s="45" t="s">
        <v>432</v>
      </c>
      <c r="V24" s="44" t="s">
        <v>3993</v>
      </c>
      <c r="W24" s="7">
        <f t="shared" si="0"/>
        <v>788907.44099999999</v>
      </c>
      <c r="X24" s="7">
        <f t="shared" si="1"/>
        <v>220.89408347999998</v>
      </c>
      <c r="Y24" s="7">
        <f t="shared" si="2"/>
        <v>3471.1927404000003</v>
      </c>
      <c r="Z24" s="7">
        <f t="shared" si="3"/>
        <v>3692.0868238800003</v>
      </c>
      <c r="AB24"/>
      <c r="AC24" s="72" t="s">
        <v>3993</v>
      </c>
      <c r="AD24" s="251">
        <v>934484.36684999999</v>
      </c>
      <c r="AE24" s="7">
        <v>223.51446814529999</v>
      </c>
      <c r="AF24" s="7">
        <v>4868.7312285600001</v>
      </c>
      <c r="AG24" s="7">
        <v>5092.2456967053004</v>
      </c>
      <c r="AH24"/>
      <c r="AI24" s="300" t="s">
        <v>432</v>
      </c>
      <c r="AJ24" s="251">
        <v>158008.02300000002</v>
      </c>
      <c r="AK24" s="7">
        <v>2.8441444140000005</v>
      </c>
      <c r="AL24" s="7">
        <v>2.8441444140000005</v>
      </c>
      <c r="AM24" s="7">
        <v>5.688288828000001</v>
      </c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</row>
    <row r="25" spans="1:197" x14ac:dyDescent="0.2">
      <c r="A25" s="20" t="s">
        <v>2075</v>
      </c>
      <c r="B25" s="4">
        <v>36946.260416666664</v>
      </c>
      <c r="C25" s="4">
        <v>36946.527777777781</v>
      </c>
      <c r="D25" s="250" t="s">
        <v>2222</v>
      </c>
      <c r="E25" s="250" t="s">
        <v>2223</v>
      </c>
      <c r="F25" s="250">
        <v>50</v>
      </c>
      <c r="L25" s="250">
        <v>158.16999999999999</v>
      </c>
      <c r="M25" s="250" t="s">
        <v>1934</v>
      </c>
      <c r="N25" s="250">
        <v>208</v>
      </c>
      <c r="P25" s="250">
        <v>5000</v>
      </c>
      <c r="R25" s="250">
        <v>190</v>
      </c>
      <c r="T25" s="250">
        <v>2100</v>
      </c>
      <c r="U25" s="45" t="s">
        <v>432</v>
      </c>
      <c r="V25" s="44" t="s">
        <v>3994</v>
      </c>
      <c r="W25" s="7">
        <f t="shared" si="0"/>
        <v>4478876.1645</v>
      </c>
      <c r="X25" s="7">
        <f t="shared" si="1"/>
        <v>850.98647125499997</v>
      </c>
      <c r="Y25" s="7">
        <f t="shared" si="2"/>
        <v>9405.6399454500006</v>
      </c>
      <c r="Z25" s="7">
        <f t="shared" si="3"/>
        <v>10256.626416705001</v>
      </c>
      <c r="AB25"/>
      <c r="AC25" s="72" t="s">
        <v>3994</v>
      </c>
      <c r="AD25" s="251">
        <v>4897484.1580499997</v>
      </c>
      <c r="AE25" s="7">
        <v>858.52141513890001</v>
      </c>
      <c r="AF25" s="7">
        <v>10368.438330615001</v>
      </c>
      <c r="AG25" s="7">
        <v>11226.9597457539</v>
      </c>
      <c r="AH25"/>
      <c r="AI25" s="72" t="s">
        <v>3978</v>
      </c>
      <c r="AJ25" s="251">
        <v>295514.64659999998</v>
      </c>
      <c r="AK25" s="7">
        <v>5.3192636387999999</v>
      </c>
      <c r="AL25" s="7">
        <v>28.413127289999998</v>
      </c>
      <c r="AM25" s="7">
        <v>33.732390928800001</v>
      </c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</row>
    <row r="26" spans="1:197" x14ac:dyDescent="0.2">
      <c r="A26" s="20" t="s">
        <v>2075</v>
      </c>
      <c r="B26" s="4">
        <v>36970.409722222219</v>
      </c>
      <c r="C26" s="4">
        <v>36975.104166666664</v>
      </c>
      <c r="D26" s="250" t="s">
        <v>2224</v>
      </c>
      <c r="E26" s="250" t="s">
        <v>2225</v>
      </c>
      <c r="F26" s="250">
        <v>50</v>
      </c>
      <c r="L26" s="250">
        <v>446.6</v>
      </c>
      <c r="N26" s="250">
        <v>229.8</v>
      </c>
      <c r="P26" s="250">
        <v>380</v>
      </c>
      <c r="Q26" s="250" t="s">
        <v>1784</v>
      </c>
      <c r="R26" s="250">
        <v>18</v>
      </c>
      <c r="T26" s="250">
        <v>46</v>
      </c>
      <c r="U26" s="45" t="s">
        <v>432</v>
      </c>
      <c r="V26" s="44" t="s">
        <v>3995</v>
      </c>
      <c r="W26" s="7">
        <f t="shared" si="0"/>
        <v>12646305.210000001</v>
      </c>
      <c r="X26" s="7">
        <f t="shared" si="1"/>
        <v>227.63349378000004</v>
      </c>
      <c r="Y26" s="7">
        <f t="shared" si="2"/>
        <v>581.7300396600001</v>
      </c>
      <c r="Z26" s="7">
        <f t="shared" si="3"/>
        <v>809.36353344000008</v>
      </c>
      <c r="AB26"/>
      <c r="AC26" s="72" t="s">
        <v>3995</v>
      </c>
      <c r="AD26" s="251">
        <v>12931569.156900002</v>
      </c>
      <c r="AE26" s="7">
        <v>232.76824482420002</v>
      </c>
      <c r="AF26" s="7">
        <v>1180.78432815</v>
      </c>
      <c r="AG26" s="7">
        <v>1413.5525729742001</v>
      </c>
      <c r="AH26"/>
      <c r="AI26" s="300" t="s">
        <v>534</v>
      </c>
      <c r="AJ26" s="251">
        <v>16310.505599999999</v>
      </c>
      <c r="AK26" s="7">
        <v>0.29358910079999995</v>
      </c>
      <c r="AL26" s="7">
        <v>18.920186495999999</v>
      </c>
      <c r="AM26" s="7">
        <v>19.213775596799998</v>
      </c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</row>
    <row r="27" spans="1:197" x14ac:dyDescent="0.2">
      <c r="A27" s="20" t="s">
        <v>2075</v>
      </c>
      <c r="B27" s="81">
        <v>37188.032638888886</v>
      </c>
      <c r="C27" s="81">
        <v>37188.097222222219</v>
      </c>
      <c r="D27" s="250" t="s">
        <v>2240</v>
      </c>
      <c r="E27" s="82" t="s">
        <v>2241</v>
      </c>
      <c r="F27" s="250">
        <v>50</v>
      </c>
      <c r="L27" s="250">
        <v>245.49</v>
      </c>
      <c r="N27" s="250">
        <v>8.6</v>
      </c>
      <c r="P27" s="250">
        <v>46</v>
      </c>
      <c r="Q27" s="82" t="s">
        <v>1784</v>
      </c>
      <c r="R27" s="82">
        <v>18</v>
      </c>
      <c r="S27" s="82" t="s">
        <v>1784</v>
      </c>
      <c r="T27" s="82">
        <v>18</v>
      </c>
      <c r="U27" s="45" t="s">
        <v>432</v>
      </c>
      <c r="V27" s="44" t="s">
        <v>3996</v>
      </c>
      <c r="W27" s="7">
        <f t="shared" si="0"/>
        <v>6951503.5065000001</v>
      </c>
      <c r="X27" s="7">
        <f t="shared" si="1"/>
        <v>125.12706311699999</v>
      </c>
      <c r="Y27" s="7">
        <f t="shared" si="2"/>
        <v>125.12706311699999</v>
      </c>
      <c r="Z27" s="7">
        <f t="shared" si="3"/>
        <v>250.25412623399998</v>
      </c>
      <c r="AB27"/>
      <c r="AC27" s="72" t="s">
        <v>3996</v>
      </c>
      <c r="AD27" s="251">
        <v>7262988.8564999998</v>
      </c>
      <c r="AE27" s="7">
        <v>130.733799417</v>
      </c>
      <c r="AF27" s="7">
        <v>130.733799417</v>
      </c>
      <c r="AG27" s="7">
        <v>261.467598834</v>
      </c>
      <c r="AH27"/>
      <c r="AI27" s="300" t="s">
        <v>432</v>
      </c>
      <c r="AJ27" s="251">
        <v>279204.141</v>
      </c>
      <c r="AK27" s="7">
        <v>5.0256745379999996</v>
      </c>
      <c r="AL27" s="7">
        <v>9.492940793999999</v>
      </c>
      <c r="AM27" s="7">
        <v>14.518615332</v>
      </c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</row>
    <row r="28" spans="1:197" x14ac:dyDescent="0.2">
      <c r="A28" s="20" t="s">
        <v>2075</v>
      </c>
      <c r="B28" s="4">
        <v>37270.361111111109</v>
      </c>
      <c r="C28" s="4">
        <v>37270.604166666664</v>
      </c>
      <c r="D28" s="250" t="s">
        <v>2250</v>
      </c>
      <c r="E28" s="250" t="s">
        <v>2251</v>
      </c>
      <c r="F28" s="250">
        <v>50</v>
      </c>
      <c r="L28" s="250">
        <v>29.48</v>
      </c>
      <c r="N28" s="250">
        <v>137</v>
      </c>
      <c r="P28" s="250">
        <v>263</v>
      </c>
      <c r="Q28" s="250" t="s">
        <v>1784</v>
      </c>
      <c r="R28" s="250">
        <v>18</v>
      </c>
      <c r="T28" s="250">
        <v>73</v>
      </c>
      <c r="U28" s="45" t="s">
        <v>432</v>
      </c>
      <c r="V28" s="44" t="s">
        <v>3997</v>
      </c>
      <c r="W28" s="7">
        <f t="shared" si="0"/>
        <v>834780.7379999999</v>
      </c>
      <c r="X28" s="7">
        <f t="shared" si="1"/>
        <v>15.026053283999998</v>
      </c>
      <c r="Y28" s="7">
        <f t="shared" si="2"/>
        <v>60.938993873999991</v>
      </c>
      <c r="Z28" s="7">
        <f t="shared" si="3"/>
        <v>75.96504715799999</v>
      </c>
      <c r="AB28"/>
      <c r="AC28" s="72" t="s">
        <v>3997</v>
      </c>
      <c r="AD28" s="251">
        <v>1064147.2229999998</v>
      </c>
      <c r="AE28" s="7">
        <v>20.301482438999997</v>
      </c>
      <c r="AF28" s="7">
        <v>237.55118732399995</v>
      </c>
      <c r="AG28" s="7">
        <v>257.85266976299999</v>
      </c>
      <c r="AH28"/>
      <c r="AI28" s="72" t="s">
        <v>3979</v>
      </c>
      <c r="AJ28" s="251">
        <v>5595126.3914999999</v>
      </c>
      <c r="AK28" s="7">
        <v>702.49064450699996</v>
      </c>
      <c r="AL28" s="7">
        <v>7565.5260818999996</v>
      </c>
      <c r="AM28" s="7">
        <v>8268.0167264069987</v>
      </c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</row>
    <row r="29" spans="1:197" x14ac:dyDescent="0.2">
      <c r="A29" s="20" t="s">
        <v>2075</v>
      </c>
      <c r="B29" s="4">
        <v>37272.583333333336</v>
      </c>
      <c r="C29" s="4">
        <v>37273.194444444445</v>
      </c>
      <c r="D29" s="250" t="s">
        <v>2252</v>
      </c>
      <c r="E29" s="250" t="s">
        <v>2253</v>
      </c>
      <c r="F29" s="250">
        <v>50</v>
      </c>
      <c r="L29" s="250">
        <v>61.3</v>
      </c>
      <c r="M29" s="250" t="s">
        <v>1784</v>
      </c>
      <c r="N29" s="250">
        <v>120</v>
      </c>
      <c r="P29" s="250">
        <v>175</v>
      </c>
      <c r="R29" s="250">
        <v>22</v>
      </c>
      <c r="T29" s="250">
        <v>30</v>
      </c>
      <c r="U29" s="45" t="s">
        <v>432</v>
      </c>
      <c r="V29" s="44" t="s">
        <v>3998</v>
      </c>
      <c r="W29" s="7">
        <f t="shared" si="0"/>
        <v>1735822.9049999998</v>
      </c>
      <c r="X29" s="7">
        <f t="shared" si="1"/>
        <v>38.188103909999995</v>
      </c>
      <c r="Y29" s="7">
        <f t="shared" si="2"/>
        <v>52.074687149999988</v>
      </c>
      <c r="Z29" s="7">
        <f t="shared" si="3"/>
        <v>90.262791059999984</v>
      </c>
      <c r="AB29"/>
      <c r="AC29" s="72" t="s">
        <v>3998</v>
      </c>
      <c r="AD29" s="251">
        <v>1766971.4399999997</v>
      </c>
      <c r="AE29" s="7">
        <v>38.748777539999992</v>
      </c>
      <c r="AF29" s="7">
        <v>81.977280749999991</v>
      </c>
      <c r="AG29" s="7">
        <v>120.72605828999998</v>
      </c>
      <c r="AH29"/>
      <c r="AI29" s="300" t="s">
        <v>534</v>
      </c>
      <c r="AJ29" s="251">
        <v>314883.37199999997</v>
      </c>
      <c r="AK29" s="7">
        <v>16.059051971999999</v>
      </c>
      <c r="AL29" s="7">
        <v>173.1858546</v>
      </c>
      <c r="AM29" s="7">
        <v>189.24490657199999</v>
      </c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</row>
    <row r="30" spans="1:197" x14ac:dyDescent="0.2">
      <c r="A30" s="20" t="s">
        <v>2075</v>
      </c>
      <c r="B30" s="4">
        <v>37287.229166666664</v>
      </c>
      <c r="C30" s="4">
        <v>37288.534722222219</v>
      </c>
      <c r="D30" s="250" t="s">
        <v>2258</v>
      </c>
      <c r="E30" s="250" t="s">
        <v>2259</v>
      </c>
      <c r="F30" s="250">
        <v>50</v>
      </c>
      <c r="L30" s="250">
        <v>323</v>
      </c>
      <c r="N30" s="250">
        <v>1690</v>
      </c>
      <c r="P30" s="250">
        <v>3270</v>
      </c>
      <c r="R30" s="250">
        <v>110</v>
      </c>
      <c r="T30" s="250">
        <v>1400</v>
      </c>
      <c r="U30" s="45" t="s">
        <v>432</v>
      </c>
      <c r="V30" s="44" t="s">
        <v>3999</v>
      </c>
      <c r="W30" s="7">
        <f t="shared" si="0"/>
        <v>9146342.5499999989</v>
      </c>
      <c r="X30" s="7">
        <f t="shared" si="1"/>
        <v>1006.0976804999999</v>
      </c>
      <c r="Y30" s="7">
        <f t="shared" si="2"/>
        <v>12804.879569999997</v>
      </c>
      <c r="Z30" s="7">
        <f t="shared" si="3"/>
        <v>13810.977250499996</v>
      </c>
      <c r="AB30"/>
      <c r="AC30" s="72" t="s">
        <v>3999</v>
      </c>
      <c r="AD30" s="251">
        <v>9712679.5499999989</v>
      </c>
      <c r="AE30" s="7">
        <v>1016.2917464999999</v>
      </c>
      <c r="AF30" s="7">
        <v>14900.326469999996</v>
      </c>
      <c r="AG30" s="7">
        <v>15916.618216499995</v>
      </c>
      <c r="AH30"/>
      <c r="AI30" s="300" t="s">
        <v>432</v>
      </c>
      <c r="AJ30" s="251">
        <v>5280243.0194999995</v>
      </c>
      <c r="AK30" s="7">
        <v>686.43159253499994</v>
      </c>
      <c r="AL30" s="7">
        <v>7392.3402272999992</v>
      </c>
      <c r="AM30" s="7">
        <v>8078.7718198349994</v>
      </c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</row>
    <row r="31" spans="1:197" x14ac:dyDescent="0.2">
      <c r="A31" s="20" t="s">
        <v>2075</v>
      </c>
      <c r="B31" s="4">
        <v>37308.222222222219</v>
      </c>
      <c r="C31" s="4">
        <v>37308.534722222219</v>
      </c>
      <c r="D31" s="250" t="s">
        <v>2270</v>
      </c>
      <c r="E31" s="250" t="s">
        <v>2271</v>
      </c>
      <c r="F31" s="250">
        <v>50</v>
      </c>
      <c r="L31" s="250">
        <v>93.85</v>
      </c>
      <c r="N31" s="250">
        <v>202</v>
      </c>
      <c r="P31" s="250">
        <v>313</v>
      </c>
      <c r="Q31" s="250" t="s">
        <v>1784</v>
      </c>
      <c r="R31" s="250">
        <v>18</v>
      </c>
      <c r="T31" s="250">
        <v>180</v>
      </c>
      <c r="U31" s="45" t="s">
        <v>432</v>
      </c>
      <c r="V31" s="44" t="s">
        <v>4000</v>
      </c>
      <c r="W31" s="7">
        <f t="shared" si="0"/>
        <v>2657536.3724999996</v>
      </c>
      <c r="X31" s="7">
        <f t="shared" si="1"/>
        <v>47.835654704999989</v>
      </c>
      <c r="Y31" s="7">
        <f t="shared" si="2"/>
        <v>478.35654704999996</v>
      </c>
      <c r="Z31" s="7">
        <f t="shared" si="3"/>
        <v>526.19220175499993</v>
      </c>
      <c r="AB31"/>
      <c r="AC31" s="72" t="s">
        <v>4000</v>
      </c>
      <c r="AD31" s="251">
        <v>2685853.2224999997</v>
      </c>
      <c r="AE31" s="7">
        <v>48.345358004999987</v>
      </c>
      <c r="AF31" s="7">
        <v>636.93090704999997</v>
      </c>
      <c r="AG31" s="7">
        <v>685.27626505499995</v>
      </c>
      <c r="AH31"/>
      <c r="AI31" s="72" t="s">
        <v>3980</v>
      </c>
      <c r="AJ31" s="251">
        <v>888582.75300000003</v>
      </c>
      <c r="AK31" s="7">
        <v>98.590776645000005</v>
      </c>
      <c r="AL31" s="7">
        <v>700.53055214999995</v>
      </c>
      <c r="AM31" s="7">
        <v>799.12132879500007</v>
      </c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</row>
    <row r="32" spans="1:197" x14ac:dyDescent="0.2">
      <c r="A32" s="20" t="s">
        <v>2075</v>
      </c>
      <c r="B32" s="4">
        <v>37316.90625</v>
      </c>
      <c r="C32" s="4">
        <v>37317.975694444445</v>
      </c>
      <c r="D32" s="250" t="s">
        <v>2274</v>
      </c>
      <c r="E32" s="250" t="s">
        <v>2275</v>
      </c>
      <c r="F32" s="250">
        <v>50</v>
      </c>
      <c r="L32" s="250">
        <v>161.30000000000001</v>
      </c>
      <c r="N32" s="250">
        <v>1770</v>
      </c>
      <c r="P32" s="250">
        <v>3430</v>
      </c>
      <c r="R32" s="250">
        <v>220</v>
      </c>
      <c r="T32" s="250">
        <v>1500</v>
      </c>
      <c r="U32" s="45" t="s">
        <v>432</v>
      </c>
      <c r="V32" s="44" t="s">
        <v>4001</v>
      </c>
      <c r="W32" s="7">
        <f t="shared" si="0"/>
        <v>4567507.9050000003</v>
      </c>
      <c r="X32" s="7">
        <f t="shared" si="1"/>
        <v>1004.8517391</v>
      </c>
      <c r="Y32" s="7">
        <f t="shared" si="2"/>
        <v>6851.2618574999997</v>
      </c>
      <c r="Z32" s="7">
        <f t="shared" si="3"/>
        <v>7856.1135966000002</v>
      </c>
      <c r="AB32"/>
      <c r="AC32" s="72" t="s">
        <v>4001</v>
      </c>
      <c r="AD32" s="251">
        <v>4700597.1000000006</v>
      </c>
      <c r="AE32" s="7">
        <v>1008.84441495</v>
      </c>
      <c r="AF32" s="7">
        <v>7330.3829594999997</v>
      </c>
      <c r="AG32" s="7">
        <v>8339.2273744499998</v>
      </c>
      <c r="AH32"/>
      <c r="AI32" s="300" t="s">
        <v>534</v>
      </c>
      <c r="AJ32" s="251">
        <v>3681.1905000000002</v>
      </c>
      <c r="AK32" s="7">
        <v>1.2516047699999999</v>
      </c>
      <c r="AL32" s="7">
        <v>10.307333400000001</v>
      </c>
      <c r="AM32" s="7">
        <v>11.558938170000001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</row>
    <row r="33" spans="1:197" x14ac:dyDescent="0.2">
      <c r="A33" s="20" t="s">
        <v>2075</v>
      </c>
      <c r="B33" s="81">
        <v>37531.107638888891</v>
      </c>
      <c r="C33" s="81">
        <v>37531.451388888891</v>
      </c>
      <c r="D33" s="250" t="s">
        <v>2300</v>
      </c>
      <c r="E33" s="82" t="s">
        <v>2301</v>
      </c>
      <c r="F33" s="250">
        <v>50</v>
      </c>
      <c r="L33" s="250">
        <v>304.7</v>
      </c>
      <c r="N33" s="250">
        <v>3.4</v>
      </c>
      <c r="P33" s="250">
        <v>25</v>
      </c>
      <c r="Q33" s="82" t="s">
        <v>1784</v>
      </c>
      <c r="R33" s="82">
        <v>18</v>
      </c>
      <c r="S33" s="82" t="s">
        <v>1784</v>
      </c>
      <c r="T33" s="82">
        <v>18</v>
      </c>
      <c r="U33" s="45" t="s">
        <v>432</v>
      </c>
      <c r="V33" s="44" t="s">
        <v>4002</v>
      </c>
      <c r="W33" s="7">
        <f t="shared" si="0"/>
        <v>8628144.1949999984</v>
      </c>
      <c r="X33" s="7">
        <f t="shared" si="1"/>
        <v>155.30659550999997</v>
      </c>
      <c r="Y33" s="7">
        <f t="shared" si="2"/>
        <v>155.30659550999997</v>
      </c>
      <c r="Z33" s="7">
        <f t="shared" si="3"/>
        <v>310.61319101999993</v>
      </c>
      <c r="AB33"/>
      <c r="AC33" s="72" t="s">
        <v>4002</v>
      </c>
      <c r="AD33" s="251">
        <v>9206940.6089999992</v>
      </c>
      <c r="AE33" s="7">
        <v>165.72493096199997</v>
      </c>
      <c r="AF33" s="7">
        <v>165.72493096199997</v>
      </c>
      <c r="AG33" s="7">
        <v>331.44986192399995</v>
      </c>
      <c r="AH33"/>
      <c r="AI33" s="300" t="s">
        <v>432</v>
      </c>
      <c r="AJ33" s="251">
        <v>884901.5625</v>
      </c>
      <c r="AK33" s="7">
        <v>97.339171875000005</v>
      </c>
      <c r="AL33" s="7">
        <v>690.22321875</v>
      </c>
      <c r="AM33" s="7">
        <v>787.56239062500003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</row>
    <row r="34" spans="1:197" x14ac:dyDescent="0.2">
      <c r="A34" s="20" t="s">
        <v>2075</v>
      </c>
      <c r="B34" s="4">
        <v>37652.336805555555</v>
      </c>
      <c r="C34" s="4">
        <v>37652.736111111109</v>
      </c>
      <c r="D34" s="250" t="s">
        <v>2320</v>
      </c>
      <c r="E34" s="250" t="s">
        <v>2321</v>
      </c>
      <c r="F34" s="250">
        <v>50</v>
      </c>
      <c r="L34" s="250">
        <v>17.25</v>
      </c>
      <c r="N34" s="250">
        <v>2900</v>
      </c>
      <c r="P34" s="250">
        <v>4440</v>
      </c>
      <c r="Q34" s="250" t="s">
        <v>1784</v>
      </c>
      <c r="R34" s="250">
        <v>18</v>
      </c>
      <c r="T34" s="250">
        <v>2300</v>
      </c>
      <c r="U34" s="45" t="s">
        <v>432</v>
      </c>
      <c r="V34" s="44" t="s">
        <v>4003</v>
      </c>
      <c r="W34" s="7">
        <f t="shared" ref="W34:W65" si="4">L34*28.31685*1000</f>
        <v>488465.66249999998</v>
      </c>
      <c r="X34" s="7">
        <f t="shared" ref="X34:X65" si="5">W34*R34/1000000</f>
        <v>8.792381924999999</v>
      </c>
      <c r="Y34" s="7">
        <f t="shared" ref="Y34:Y65" si="6">W34*T34/1000000</f>
        <v>1123.4710237500001</v>
      </c>
      <c r="Z34" s="7">
        <f t="shared" ref="Z34:Z65" si="7">X34+Y34</f>
        <v>1132.2634056750001</v>
      </c>
      <c r="AB34"/>
      <c r="AC34" s="72" t="s">
        <v>4003</v>
      </c>
      <c r="AD34" s="251">
        <v>554443.92299999995</v>
      </c>
      <c r="AE34" s="7">
        <v>9.9799906139999983</v>
      </c>
      <c r="AF34" s="7">
        <v>1499.5471086000002</v>
      </c>
      <c r="AG34" s="7">
        <v>1509.5270992140001</v>
      </c>
      <c r="AH34"/>
      <c r="AI34" s="72" t="s">
        <v>3981</v>
      </c>
      <c r="AJ34" s="251">
        <v>14920544.7009</v>
      </c>
      <c r="AK34" s="7">
        <v>703.85438400300006</v>
      </c>
      <c r="AL34" s="7">
        <v>5337.70357152</v>
      </c>
      <c r="AM34" s="7">
        <v>6041.5579555230006</v>
      </c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</row>
    <row r="35" spans="1:197" x14ac:dyDescent="0.2">
      <c r="A35" s="20" t="s">
        <v>2075</v>
      </c>
      <c r="B35" s="4">
        <v>37684.680555555555</v>
      </c>
      <c r="C35" s="4">
        <v>37688.496527777781</v>
      </c>
      <c r="D35" s="250" t="s">
        <v>2330</v>
      </c>
      <c r="E35" s="250" t="s">
        <v>2331</v>
      </c>
      <c r="F35" s="250">
        <v>50</v>
      </c>
      <c r="L35" s="250">
        <v>62.7</v>
      </c>
      <c r="P35" s="250">
        <v>5610</v>
      </c>
      <c r="R35" s="250">
        <v>48</v>
      </c>
      <c r="T35" s="250">
        <v>1900</v>
      </c>
      <c r="U35" s="45" t="s">
        <v>432</v>
      </c>
      <c r="V35" s="44" t="s">
        <v>4004</v>
      </c>
      <c r="W35" s="7">
        <f t="shared" si="4"/>
        <v>1775466.4949999999</v>
      </c>
      <c r="X35" s="7">
        <f t="shared" si="5"/>
        <v>85.222391759999994</v>
      </c>
      <c r="Y35" s="7">
        <f t="shared" si="6"/>
        <v>3373.3863405000002</v>
      </c>
      <c r="Z35" s="7">
        <f t="shared" si="7"/>
        <v>3458.6087322600001</v>
      </c>
      <c r="AB35"/>
      <c r="AC35" s="72" t="s">
        <v>4004</v>
      </c>
      <c r="AD35" s="251">
        <v>1925262.6314999999</v>
      </c>
      <c r="AE35" s="7">
        <v>87.918722216999996</v>
      </c>
      <c r="AF35" s="7">
        <v>4466.8981369499998</v>
      </c>
      <c r="AG35" s="7">
        <v>4554.8168591670001</v>
      </c>
      <c r="AH35"/>
      <c r="AI35" s="300" t="s">
        <v>534</v>
      </c>
      <c r="AJ35" s="251">
        <v>121592.55389999998</v>
      </c>
      <c r="AK35" s="7">
        <v>23.102585240999996</v>
      </c>
      <c r="AL35" s="7">
        <v>158.07032006999998</v>
      </c>
      <c r="AM35" s="7">
        <v>181.17290531099997</v>
      </c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</row>
    <row r="36" spans="1:197" x14ac:dyDescent="0.2">
      <c r="A36" s="20" t="s">
        <v>2075</v>
      </c>
      <c r="B36" s="4">
        <v>37694.569444444445</v>
      </c>
      <c r="C36" s="4">
        <v>37696.798611111109</v>
      </c>
      <c r="D36" s="250" t="s">
        <v>2336</v>
      </c>
      <c r="E36" s="250" t="s">
        <v>2337</v>
      </c>
      <c r="F36" s="250">
        <v>50</v>
      </c>
      <c r="L36" s="250">
        <v>1172</v>
      </c>
      <c r="N36" s="250">
        <v>738</v>
      </c>
      <c r="P36" s="250">
        <v>1340</v>
      </c>
      <c r="R36" s="250">
        <v>32</v>
      </c>
      <c r="T36" s="250">
        <v>410</v>
      </c>
      <c r="U36" s="45" t="s">
        <v>432</v>
      </c>
      <c r="V36" s="44" t="s">
        <v>4005</v>
      </c>
      <c r="W36" s="7">
        <f t="shared" si="4"/>
        <v>33187348.199999999</v>
      </c>
      <c r="X36" s="7">
        <f t="shared" si="5"/>
        <v>1061.9951424000001</v>
      </c>
      <c r="Y36" s="7">
        <f t="shared" si="6"/>
        <v>13606.812762</v>
      </c>
      <c r="Z36" s="7">
        <f t="shared" si="7"/>
        <v>14668.807904400001</v>
      </c>
      <c r="AB36"/>
      <c r="AC36" s="72" t="s">
        <v>4005</v>
      </c>
      <c r="AD36" s="251">
        <v>34027792.307999998</v>
      </c>
      <c r="AE36" s="7">
        <v>1077.1231363440002</v>
      </c>
      <c r="AF36" s="7">
        <v>16044.100675199999</v>
      </c>
      <c r="AG36" s="7">
        <v>17121.223811544001</v>
      </c>
      <c r="AH36"/>
      <c r="AI36" s="300" t="s">
        <v>432</v>
      </c>
      <c r="AJ36" s="251">
        <v>14798952.147</v>
      </c>
      <c r="AK36" s="7">
        <v>680.75179876200002</v>
      </c>
      <c r="AL36" s="7">
        <v>5179.63325145</v>
      </c>
      <c r="AM36" s="7">
        <v>5860.3850502120004</v>
      </c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</row>
    <row r="37" spans="1:197" x14ac:dyDescent="0.2">
      <c r="A37" s="20" t="s">
        <v>2075</v>
      </c>
      <c r="B37" s="4">
        <v>37715.690972222219</v>
      </c>
      <c r="C37" s="4">
        <v>37716.079861111109</v>
      </c>
      <c r="D37" s="250" t="s">
        <v>2353</v>
      </c>
      <c r="E37" s="250" t="s">
        <v>2354</v>
      </c>
      <c r="F37" s="250">
        <v>50</v>
      </c>
      <c r="L37" s="250">
        <v>608</v>
      </c>
      <c r="N37" s="250">
        <v>552</v>
      </c>
      <c r="P37" s="250">
        <v>954</v>
      </c>
      <c r="Q37" s="250" t="s">
        <v>1784</v>
      </c>
      <c r="R37" s="250">
        <v>18</v>
      </c>
      <c r="T37" s="250">
        <v>470</v>
      </c>
      <c r="U37" s="45" t="s">
        <v>432</v>
      </c>
      <c r="V37" s="44" t="s">
        <v>4006</v>
      </c>
      <c r="W37" s="7">
        <f t="shared" si="4"/>
        <v>17216644.799999997</v>
      </c>
      <c r="X37" s="7">
        <f t="shared" si="5"/>
        <v>309.89960639999998</v>
      </c>
      <c r="Y37" s="7">
        <f t="shared" si="6"/>
        <v>8091.8230559999993</v>
      </c>
      <c r="Z37" s="7">
        <f t="shared" si="7"/>
        <v>8401.7226623999995</v>
      </c>
      <c r="AB37"/>
      <c r="AC37" s="72" t="s">
        <v>4006</v>
      </c>
      <c r="AD37" s="251">
        <v>17438932.072499998</v>
      </c>
      <c r="AE37" s="7">
        <v>313.90077730499996</v>
      </c>
      <c r="AF37" s="7">
        <v>8691.9986917499991</v>
      </c>
      <c r="AG37" s="7">
        <v>9005.8994690549989</v>
      </c>
      <c r="AH37"/>
      <c r="AI37" s="72" t="s">
        <v>3982</v>
      </c>
      <c r="AJ37" s="251">
        <v>2114985.5264999997</v>
      </c>
      <c r="AK37" s="7">
        <v>38.069739476999999</v>
      </c>
      <c r="AL37" s="7">
        <v>38.069739476999999</v>
      </c>
      <c r="AM37" s="7">
        <v>76.139478953999998</v>
      </c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</row>
    <row r="38" spans="1:197" x14ac:dyDescent="0.2">
      <c r="A38" s="20" t="s">
        <v>2075</v>
      </c>
      <c r="B38" s="4">
        <v>37990.677083333336</v>
      </c>
      <c r="C38" s="4">
        <v>37991.177083333336</v>
      </c>
      <c r="D38" s="250" t="s">
        <v>2373</v>
      </c>
      <c r="E38" s="250" t="s">
        <v>2374</v>
      </c>
      <c r="F38" s="250">
        <v>50</v>
      </c>
      <c r="L38" s="250">
        <v>19.899999999999999</v>
      </c>
      <c r="N38" s="250">
        <v>108</v>
      </c>
      <c r="P38" s="250">
        <v>224</v>
      </c>
      <c r="Q38" s="250" t="s">
        <v>1784</v>
      </c>
      <c r="R38" s="250">
        <v>18</v>
      </c>
      <c r="T38" s="250">
        <v>52</v>
      </c>
      <c r="U38" s="45" t="s">
        <v>432</v>
      </c>
      <c r="V38" s="44" t="s">
        <v>4007</v>
      </c>
      <c r="W38" s="7">
        <f t="shared" si="4"/>
        <v>563505.31499999983</v>
      </c>
      <c r="X38" s="7">
        <f t="shared" si="5"/>
        <v>10.143095669999996</v>
      </c>
      <c r="Y38" s="7">
        <f t="shared" si="6"/>
        <v>29.302276379999991</v>
      </c>
      <c r="Z38" s="7">
        <f t="shared" si="7"/>
        <v>39.445372049999989</v>
      </c>
      <c r="AB38"/>
      <c r="AC38" s="72" t="s">
        <v>4007</v>
      </c>
      <c r="AD38" s="251">
        <v>565487.4944999998</v>
      </c>
      <c r="AE38" s="7">
        <v>10.178774900999995</v>
      </c>
      <c r="AF38" s="7">
        <v>31.086237929999992</v>
      </c>
      <c r="AG38" s="7">
        <v>41.265012830999993</v>
      </c>
      <c r="AH38"/>
      <c r="AI38" s="300" t="s">
        <v>432</v>
      </c>
      <c r="AJ38" s="251">
        <v>2114985.5264999997</v>
      </c>
      <c r="AK38" s="7">
        <v>38.069739476999999</v>
      </c>
      <c r="AL38" s="7">
        <v>38.069739476999999</v>
      </c>
      <c r="AM38" s="7">
        <v>76.139478953999998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</row>
    <row r="39" spans="1:197" x14ac:dyDescent="0.2">
      <c r="A39" s="20" t="s">
        <v>2075</v>
      </c>
      <c r="B39" s="4">
        <v>38003.236111111109</v>
      </c>
      <c r="C39" s="4">
        <v>38004.208333333336</v>
      </c>
      <c r="D39" s="250" t="s">
        <v>2384</v>
      </c>
      <c r="E39" s="250" t="s">
        <v>2385</v>
      </c>
      <c r="F39" s="250">
        <v>50</v>
      </c>
      <c r="L39" s="250">
        <v>44.9</v>
      </c>
      <c r="N39" s="250">
        <v>8520</v>
      </c>
      <c r="P39" s="250">
        <v>17000</v>
      </c>
      <c r="Q39" s="250" t="s">
        <v>1784</v>
      </c>
      <c r="R39" s="250">
        <v>18</v>
      </c>
      <c r="T39" s="250">
        <v>13000</v>
      </c>
      <c r="U39" s="45" t="s">
        <v>432</v>
      </c>
      <c r="V39" s="44" t="s">
        <v>4008</v>
      </c>
      <c r="W39" s="7">
        <f t="shared" si="4"/>
        <v>1271426.5649999999</v>
      </c>
      <c r="X39" s="7">
        <f t="shared" si="5"/>
        <v>22.885678169999998</v>
      </c>
      <c r="Y39" s="7">
        <f t="shared" si="6"/>
        <v>16528.545344999999</v>
      </c>
      <c r="Z39" s="7">
        <f t="shared" si="7"/>
        <v>16551.43102317</v>
      </c>
      <c r="AB39"/>
      <c r="AC39" s="72" t="s">
        <v>4008</v>
      </c>
      <c r="AD39" s="251">
        <v>1384127.628</v>
      </c>
      <c r="AE39" s="7">
        <v>24.914297303999998</v>
      </c>
      <c r="AF39" s="7">
        <v>17880.958101</v>
      </c>
      <c r="AG39" s="7">
        <v>17905.872398304</v>
      </c>
      <c r="AH39"/>
      <c r="AI39" s="72" t="s">
        <v>3983</v>
      </c>
      <c r="AJ39" s="251">
        <v>1187325.5204999999</v>
      </c>
      <c r="AK39" s="7">
        <v>98.559344941499987</v>
      </c>
      <c r="AL39" s="7">
        <v>4341.2562734999992</v>
      </c>
      <c r="AM39" s="7">
        <v>4439.8156184414993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</row>
    <row r="40" spans="1:197" x14ac:dyDescent="0.2">
      <c r="A40" s="20" t="s">
        <v>2075</v>
      </c>
      <c r="B40" s="4">
        <v>38036.753472222219</v>
      </c>
      <c r="C40" s="4">
        <v>38039.340277777781</v>
      </c>
      <c r="D40" s="250" t="s">
        <v>2408</v>
      </c>
      <c r="E40" s="250" t="s">
        <v>2409</v>
      </c>
      <c r="F40" s="250">
        <v>50</v>
      </c>
      <c r="L40" s="250">
        <v>441.2</v>
      </c>
      <c r="N40" s="250">
        <v>2030</v>
      </c>
      <c r="P40" s="250">
        <v>3820</v>
      </c>
      <c r="Q40" s="250" t="s">
        <v>1784</v>
      </c>
      <c r="R40" s="250">
        <v>18</v>
      </c>
      <c r="T40" s="250">
        <v>1900</v>
      </c>
      <c r="U40" s="45" t="s">
        <v>432</v>
      </c>
      <c r="V40" s="44" t="s">
        <v>4009</v>
      </c>
      <c r="W40" s="7">
        <f t="shared" si="4"/>
        <v>12493394.219999999</v>
      </c>
      <c r="X40" s="7">
        <f t="shared" si="5"/>
        <v>224.88109595999998</v>
      </c>
      <c r="Y40" s="7">
        <f t="shared" si="6"/>
        <v>23737.449017999996</v>
      </c>
      <c r="Z40" s="7">
        <f t="shared" si="7"/>
        <v>23962.330113959997</v>
      </c>
      <c r="AB40"/>
      <c r="AC40" s="72" t="s">
        <v>4009</v>
      </c>
      <c r="AD40" s="251">
        <v>13305804.646499999</v>
      </c>
      <c r="AE40" s="7">
        <v>239.50448363699999</v>
      </c>
      <c r="AF40" s="7">
        <v>35111.194988999996</v>
      </c>
      <c r="AG40" s="7">
        <v>35350.699472636996</v>
      </c>
      <c r="AH40"/>
      <c r="AI40" s="300" t="s">
        <v>534</v>
      </c>
      <c r="AJ40" s="251">
        <v>24352.490999999998</v>
      </c>
      <c r="AK40" s="7">
        <v>9.0104216699999995</v>
      </c>
      <c r="AL40" s="7">
        <v>852.33718499999986</v>
      </c>
      <c r="AM40" s="7">
        <v>861.34760666999989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</row>
    <row r="41" spans="1:197" x14ac:dyDescent="0.2">
      <c r="A41" s="20" t="s">
        <v>2075</v>
      </c>
      <c r="B41" s="4">
        <v>38353.704861111109</v>
      </c>
      <c r="C41" s="4">
        <v>38354.003472222219</v>
      </c>
      <c r="D41" s="250" t="s">
        <v>2474</v>
      </c>
      <c r="E41" s="250" t="s">
        <v>2475</v>
      </c>
      <c r="F41" s="250">
        <v>50</v>
      </c>
      <c r="L41" s="253">
        <v>157.93</v>
      </c>
      <c r="P41" s="43">
        <v>1470</v>
      </c>
      <c r="Q41" s="43"/>
      <c r="R41" s="43">
        <v>18</v>
      </c>
      <c r="S41" s="43"/>
      <c r="T41" s="43">
        <v>950</v>
      </c>
      <c r="U41" s="45" t="s">
        <v>432</v>
      </c>
      <c r="V41" s="44" t="s">
        <v>4010</v>
      </c>
      <c r="W41" s="252">
        <f t="shared" si="4"/>
        <v>4472080.1205000002</v>
      </c>
      <c r="X41" s="7">
        <f t="shared" si="5"/>
        <v>80.497442168999996</v>
      </c>
      <c r="Y41" s="7">
        <f t="shared" si="6"/>
        <v>4248.476114475</v>
      </c>
      <c r="Z41" s="7">
        <f t="shared" si="7"/>
        <v>4328.9735566440004</v>
      </c>
      <c r="AB41"/>
      <c r="AC41" s="72" t="s">
        <v>4010</v>
      </c>
      <c r="AD41" s="251">
        <v>5196708.3119999999</v>
      </c>
      <c r="AE41" s="7">
        <v>93.540749615999999</v>
      </c>
      <c r="AF41" s="7">
        <v>4333.2576128805003</v>
      </c>
      <c r="AG41" s="7">
        <v>4426.7983624965</v>
      </c>
      <c r="AH41"/>
      <c r="AI41" s="300" t="s">
        <v>432</v>
      </c>
      <c r="AJ41" s="251">
        <v>1162973.0294999999</v>
      </c>
      <c r="AK41" s="7">
        <v>89.548923271499987</v>
      </c>
      <c r="AL41" s="7">
        <v>3488.9190884999998</v>
      </c>
      <c r="AM41" s="7">
        <v>3578.4680117714997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</row>
    <row r="42" spans="1:197" x14ac:dyDescent="0.2">
      <c r="A42" s="20" t="s">
        <v>2075</v>
      </c>
      <c r="B42" s="4">
        <v>38355.5625</v>
      </c>
      <c r="C42" s="4">
        <v>38356.003472222219</v>
      </c>
      <c r="D42" s="250" t="s">
        <v>2478</v>
      </c>
      <c r="E42" s="250" t="s">
        <v>2479</v>
      </c>
      <c r="F42" s="250">
        <v>50</v>
      </c>
      <c r="L42" s="253">
        <v>52.04</v>
      </c>
      <c r="N42" s="250">
        <v>2970</v>
      </c>
      <c r="P42" s="250">
        <v>4430</v>
      </c>
      <c r="Q42" s="250" t="s">
        <v>1784</v>
      </c>
      <c r="R42" s="250">
        <v>18</v>
      </c>
      <c r="T42" s="250">
        <v>1400</v>
      </c>
      <c r="U42" s="45" t="s">
        <v>432</v>
      </c>
      <c r="V42" s="44" t="s">
        <v>4011</v>
      </c>
      <c r="W42" s="252">
        <f t="shared" si="4"/>
        <v>1473608.8740000001</v>
      </c>
      <c r="X42" s="7">
        <f t="shared" si="5"/>
        <v>26.524959731999999</v>
      </c>
      <c r="Y42" s="7">
        <f t="shared" si="6"/>
        <v>2063.0524236000001</v>
      </c>
      <c r="Z42" s="7">
        <f t="shared" si="7"/>
        <v>2089.577383332</v>
      </c>
      <c r="AB42"/>
      <c r="AC42" s="72" t="s">
        <v>4011</v>
      </c>
      <c r="AD42" s="251">
        <v>1499094.0390000001</v>
      </c>
      <c r="AE42" s="7">
        <v>26.983692701999999</v>
      </c>
      <c r="AF42" s="7">
        <v>3847.0139736000001</v>
      </c>
      <c r="AG42" s="7">
        <v>3873.9976663019997</v>
      </c>
      <c r="AH42"/>
      <c r="AI42" s="72" t="s">
        <v>3984</v>
      </c>
      <c r="AJ42" s="251">
        <v>294778.40850000002</v>
      </c>
      <c r="AK42" s="7">
        <v>5.3060113529999997</v>
      </c>
      <c r="AL42" s="7">
        <v>141.49363608000002</v>
      </c>
      <c r="AM42" s="7">
        <v>146.79964743300002</v>
      </c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</row>
    <row r="43" spans="1:197" x14ac:dyDescent="0.2">
      <c r="A43" s="20" t="s">
        <v>2075</v>
      </c>
      <c r="B43" s="4">
        <v>38356.947916666664</v>
      </c>
      <c r="C43" s="4">
        <v>38358.423611111109</v>
      </c>
      <c r="D43" s="250" t="s">
        <v>2482</v>
      </c>
      <c r="E43" s="250" t="s">
        <v>2483</v>
      </c>
      <c r="F43" s="250">
        <v>50</v>
      </c>
      <c r="L43" s="253">
        <v>97.66</v>
      </c>
      <c r="N43" s="250">
        <v>1040</v>
      </c>
      <c r="P43" s="250">
        <v>2180</v>
      </c>
      <c r="Q43" s="250" t="s">
        <v>1784</v>
      </c>
      <c r="R43" s="250">
        <v>18</v>
      </c>
      <c r="T43" s="250">
        <v>610</v>
      </c>
      <c r="U43" s="45" t="s">
        <v>432</v>
      </c>
      <c r="V43" s="44" t="s">
        <v>4012</v>
      </c>
      <c r="W43" s="252">
        <f t="shared" si="4"/>
        <v>2765423.571</v>
      </c>
      <c r="X43" s="7">
        <f t="shared" si="5"/>
        <v>49.777624277999998</v>
      </c>
      <c r="Y43" s="7">
        <f t="shared" si="6"/>
        <v>1686.90837831</v>
      </c>
      <c r="Z43" s="7">
        <f t="shared" si="7"/>
        <v>1736.6860025880001</v>
      </c>
      <c r="AB43" s="43"/>
      <c r="AC43" s="72" t="s">
        <v>4012</v>
      </c>
      <c r="AD43" s="251">
        <v>2765423.571</v>
      </c>
      <c r="AE43" s="7">
        <v>49.777624277999998</v>
      </c>
      <c r="AF43" s="7">
        <v>1686.90837831</v>
      </c>
      <c r="AG43" s="7">
        <v>1736.6860025880001</v>
      </c>
      <c r="AH43"/>
      <c r="AI43" s="300" t="s">
        <v>432</v>
      </c>
      <c r="AJ43" s="251">
        <v>294778.40850000002</v>
      </c>
      <c r="AK43" s="7">
        <v>5.3060113529999997</v>
      </c>
      <c r="AL43" s="7">
        <v>141.49363608000002</v>
      </c>
      <c r="AM43" s="7">
        <v>146.79964743300002</v>
      </c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</row>
    <row r="44" spans="1:197" x14ac:dyDescent="0.2">
      <c r="A44" s="20" t="s">
        <v>2075</v>
      </c>
      <c r="B44" s="4">
        <v>38363.940972222219</v>
      </c>
      <c r="C44" s="4">
        <v>38365.333333333336</v>
      </c>
      <c r="D44" s="250" t="s">
        <v>2488</v>
      </c>
      <c r="E44" s="250" t="s">
        <v>2489</v>
      </c>
      <c r="F44" s="250">
        <v>50</v>
      </c>
      <c r="L44" s="253">
        <v>3192.93</v>
      </c>
      <c r="N44" s="250">
        <v>283</v>
      </c>
      <c r="P44" s="250">
        <v>617</v>
      </c>
      <c r="Q44" s="250" t="s">
        <v>1784</v>
      </c>
      <c r="R44" s="250">
        <v>18</v>
      </c>
      <c r="T44" s="250">
        <v>200</v>
      </c>
      <c r="U44" s="45" t="s">
        <v>432</v>
      </c>
      <c r="V44" s="44" t="s">
        <v>4013</v>
      </c>
      <c r="W44" s="252">
        <f t="shared" si="4"/>
        <v>90413719.870499983</v>
      </c>
      <c r="X44" s="7">
        <f t="shared" si="5"/>
        <v>1627.4469576689996</v>
      </c>
      <c r="Y44" s="7">
        <f t="shared" si="6"/>
        <v>18082.743974099998</v>
      </c>
      <c r="Z44" s="7">
        <f t="shared" si="7"/>
        <v>19710.190931768997</v>
      </c>
      <c r="AB44"/>
      <c r="AC44" s="72" t="s">
        <v>4013</v>
      </c>
      <c r="AD44" s="251">
        <v>92981491.828499988</v>
      </c>
      <c r="AE44" s="7">
        <v>1673.6668529129997</v>
      </c>
      <c r="AF44" s="7">
        <v>20650.515932099999</v>
      </c>
      <c r="AG44" s="7">
        <v>22324.182785012996</v>
      </c>
      <c r="AH44"/>
      <c r="AI44" s="72" t="s">
        <v>3985</v>
      </c>
      <c r="AJ44" s="251">
        <v>1302008.7629999998</v>
      </c>
      <c r="AK44" s="7">
        <v>768.18517016999988</v>
      </c>
      <c r="AL44" s="7">
        <v>5468.436804599999</v>
      </c>
      <c r="AM44" s="7">
        <v>6236.6219747699988</v>
      </c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</row>
    <row r="45" spans="1:197" x14ac:dyDescent="0.2">
      <c r="A45" s="20" t="s">
        <v>2075</v>
      </c>
      <c r="B45" s="4">
        <v>38402.982638888891</v>
      </c>
      <c r="C45" s="4">
        <v>38404.006944444445</v>
      </c>
      <c r="D45" s="250" t="s">
        <v>2534</v>
      </c>
      <c r="E45" s="250" t="s">
        <v>2535</v>
      </c>
      <c r="F45" s="250">
        <v>50</v>
      </c>
      <c r="L45" s="253">
        <v>167.1</v>
      </c>
      <c r="N45" s="250">
        <v>5850</v>
      </c>
      <c r="P45" s="250">
        <v>9320</v>
      </c>
      <c r="Q45" s="250" t="s">
        <v>1784</v>
      </c>
      <c r="R45" s="250">
        <v>18</v>
      </c>
      <c r="T45" s="250">
        <v>5200</v>
      </c>
      <c r="U45" s="45" t="s">
        <v>432</v>
      </c>
      <c r="V45" s="44" t="s">
        <v>4014</v>
      </c>
      <c r="W45" s="252">
        <f t="shared" si="4"/>
        <v>4731745.6349999998</v>
      </c>
      <c r="X45" s="7">
        <f t="shared" si="5"/>
        <v>85.171421429999995</v>
      </c>
      <c r="Y45" s="7">
        <f t="shared" si="6"/>
        <v>24605.077302000002</v>
      </c>
      <c r="Z45" s="7">
        <f t="shared" si="7"/>
        <v>24690.248723430002</v>
      </c>
      <c r="AB45"/>
      <c r="AC45" s="72" t="s">
        <v>4014</v>
      </c>
      <c r="AD45" s="251">
        <v>4846145.7089999998</v>
      </c>
      <c r="AE45" s="7">
        <v>87.230622761999996</v>
      </c>
      <c r="AF45" s="7">
        <v>24631.389319020003</v>
      </c>
      <c r="AG45" s="7">
        <v>24718.619941782003</v>
      </c>
      <c r="AH45"/>
      <c r="AI45" s="300" t="s">
        <v>432</v>
      </c>
      <c r="AJ45" s="251">
        <v>1302008.7629999998</v>
      </c>
      <c r="AK45" s="7">
        <v>768.18517016999988</v>
      </c>
      <c r="AL45" s="7">
        <v>5468.436804599999</v>
      </c>
      <c r="AM45" s="7">
        <v>6236.6219747699988</v>
      </c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</row>
    <row r="46" spans="1:197" x14ac:dyDescent="0.2">
      <c r="A46" s="20" t="s">
        <v>2075</v>
      </c>
      <c r="B46" s="4">
        <v>38428.680555555555</v>
      </c>
      <c r="C46" s="4">
        <v>38429.447916666664</v>
      </c>
      <c r="D46" s="250" t="s">
        <v>2566</v>
      </c>
      <c r="E46" s="250" t="s">
        <v>2567</v>
      </c>
      <c r="F46" s="250">
        <v>50</v>
      </c>
      <c r="L46" s="250">
        <v>78.19</v>
      </c>
      <c r="N46" s="250">
        <v>1410</v>
      </c>
      <c r="P46" s="250">
        <v>3080</v>
      </c>
      <c r="Q46" s="250" t="s">
        <v>1784</v>
      </c>
      <c r="R46" s="250">
        <v>18</v>
      </c>
      <c r="T46" s="250">
        <v>900</v>
      </c>
      <c r="U46" s="45" t="s">
        <v>432</v>
      </c>
      <c r="V46" s="44" t="s">
        <v>4015</v>
      </c>
      <c r="W46" s="252">
        <f t="shared" si="4"/>
        <v>2214094.5014999998</v>
      </c>
      <c r="X46" s="7">
        <f t="shared" si="5"/>
        <v>39.853701026999993</v>
      </c>
      <c r="Y46" s="7">
        <f t="shared" si="6"/>
        <v>1992.6850513499999</v>
      </c>
      <c r="Z46" s="7">
        <f t="shared" si="7"/>
        <v>2032.5387523769998</v>
      </c>
      <c r="AB46"/>
      <c r="AC46" s="72" t="s">
        <v>4015</v>
      </c>
      <c r="AD46" s="251">
        <v>2402118.3854999999</v>
      </c>
      <c r="AE46" s="7">
        <v>43.238130938999994</v>
      </c>
      <c r="AF46" s="7">
        <v>4813.0433113500003</v>
      </c>
      <c r="AG46" s="7">
        <v>4856.2814422889996</v>
      </c>
      <c r="AH46"/>
      <c r="AI46" s="72" t="s">
        <v>3986</v>
      </c>
      <c r="AJ46" s="251">
        <v>75855177.779999986</v>
      </c>
      <c r="AK46" s="7">
        <v>2964.6722543399997</v>
      </c>
      <c r="AL46" s="7">
        <v>26078.686175999996</v>
      </c>
      <c r="AM46" s="7">
        <v>29043.358430339995</v>
      </c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</row>
    <row r="47" spans="1:197" x14ac:dyDescent="0.2">
      <c r="A47" s="20" t="s">
        <v>2075</v>
      </c>
      <c r="B47" s="4">
        <v>38429.496527777781</v>
      </c>
      <c r="C47" s="4">
        <v>38430.84375</v>
      </c>
      <c r="D47" s="250" t="s">
        <v>2570</v>
      </c>
      <c r="E47" s="250" t="s">
        <v>2571</v>
      </c>
      <c r="F47" s="250">
        <v>50</v>
      </c>
      <c r="L47" s="250">
        <v>907.06</v>
      </c>
      <c r="N47" s="250">
        <v>600</v>
      </c>
      <c r="P47" s="250">
        <v>1090</v>
      </c>
      <c r="Q47" s="250" t="s">
        <v>1784</v>
      </c>
      <c r="R47" s="250">
        <v>18</v>
      </c>
      <c r="T47" s="250">
        <v>440</v>
      </c>
      <c r="U47" s="45" t="s">
        <v>432</v>
      </c>
      <c r="V47" s="44" t="s">
        <v>4016</v>
      </c>
      <c r="W47" s="7">
        <f t="shared" si="4"/>
        <v>25685081.960999995</v>
      </c>
      <c r="X47" s="7">
        <f t="shared" si="5"/>
        <v>462.33147529799993</v>
      </c>
      <c r="Y47" s="7">
        <f t="shared" si="6"/>
        <v>11301.436062839999</v>
      </c>
      <c r="Z47" s="7">
        <f t="shared" si="7"/>
        <v>11763.767538138</v>
      </c>
      <c r="AB47"/>
      <c r="AC47" s="72" t="s">
        <v>4016</v>
      </c>
      <c r="AD47" s="251">
        <v>26479369.603499994</v>
      </c>
      <c r="AE47" s="7">
        <v>476.62865286299996</v>
      </c>
      <c r="AF47" s="7">
        <v>12008.352064664999</v>
      </c>
      <c r="AG47" s="7">
        <v>12484.980717528</v>
      </c>
      <c r="AH47"/>
      <c r="AI47" s="300" t="s">
        <v>534</v>
      </c>
      <c r="AJ47" s="251">
        <v>702257.88</v>
      </c>
      <c r="AK47" s="7">
        <v>33.708378240000002</v>
      </c>
      <c r="AL47" s="7">
        <v>526.69340999999997</v>
      </c>
      <c r="AM47" s="7">
        <v>560.40178823999997</v>
      </c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</row>
    <row r="48" spans="1:197" x14ac:dyDescent="0.2">
      <c r="A48" s="20" t="s">
        <v>2075</v>
      </c>
      <c r="B48" s="4">
        <v>38737.684027777781</v>
      </c>
      <c r="C48" s="4">
        <v>38738.236111111109</v>
      </c>
      <c r="D48" s="250" t="s">
        <v>2634</v>
      </c>
      <c r="E48" s="250" t="s">
        <v>2635</v>
      </c>
      <c r="F48" s="250">
        <v>50</v>
      </c>
      <c r="L48" s="250">
        <v>36.520000000000003</v>
      </c>
      <c r="N48" s="250">
        <v>686</v>
      </c>
      <c r="Q48" s="250" t="s">
        <v>1784</v>
      </c>
      <c r="R48" s="250">
        <v>18</v>
      </c>
      <c r="T48" s="250">
        <v>540</v>
      </c>
      <c r="U48" s="45" t="s">
        <v>432</v>
      </c>
      <c r="V48" s="44" t="s">
        <v>4017</v>
      </c>
      <c r="W48" s="7">
        <f t="shared" si="4"/>
        <v>1034131.3620000001</v>
      </c>
      <c r="X48" s="7">
        <f t="shared" si="5"/>
        <v>18.614364516000002</v>
      </c>
      <c r="Y48" s="7">
        <f t="shared" si="6"/>
        <v>558.43093548000002</v>
      </c>
      <c r="Z48" s="7">
        <f t="shared" si="7"/>
        <v>577.04529999600004</v>
      </c>
      <c r="AB48"/>
      <c r="AC48" s="72" t="s">
        <v>4017</v>
      </c>
      <c r="AD48" s="251">
        <v>1047723.4500000001</v>
      </c>
      <c r="AE48" s="7">
        <v>18.859022100000001</v>
      </c>
      <c r="AF48" s="7">
        <v>567.94539708000002</v>
      </c>
      <c r="AG48" s="7">
        <v>586.80441918000008</v>
      </c>
      <c r="AH48"/>
      <c r="AI48" s="300" t="s">
        <v>432</v>
      </c>
      <c r="AJ48" s="251">
        <v>75152919.899999991</v>
      </c>
      <c r="AK48" s="7">
        <v>2930.9638760999997</v>
      </c>
      <c r="AL48" s="7">
        <v>25551.992765999996</v>
      </c>
      <c r="AM48" s="7">
        <v>28482.956642099994</v>
      </c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</row>
    <row r="49" spans="1:197" x14ac:dyDescent="0.2">
      <c r="A49" s="20" t="s">
        <v>2075</v>
      </c>
      <c r="B49" s="4">
        <v>38759.711805555555</v>
      </c>
      <c r="C49" s="4">
        <v>38759.958333333336</v>
      </c>
      <c r="D49" s="250" t="s">
        <v>2664</v>
      </c>
      <c r="E49" s="250" t="s">
        <v>2665</v>
      </c>
      <c r="F49" s="250">
        <v>50</v>
      </c>
      <c r="L49" s="250">
        <v>22.97</v>
      </c>
      <c r="N49" s="250">
        <v>2562</v>
      </c>
      <c r="P49" s="250">
        <v>4660</v>
      </c>
      <c r="Q49" s="250" t="s">
        <v>1784</v>
      </c>
      <c r="R49" s="250">
        <v>18</v>
      </c>
      <c r="T49" s="250">
        <v>1500</v>
      </c>
      <c r="U49" s="45" t="s">
        <v>432</v>
      </c>
      <c r="V49" s="44" t="s">
        <v>4018</v>
      </c>
      <c r="W49" s="7">
        <f t="shared" si="4"/>
        <v>650438.04449999996</v>
      </c>
      <c r="X49" s="7">
        <f t="shared" si="5"/>
        <v>11.707884800999999</v>
      </c>
      <c r="Y49" s="7">
        <f t="shared" si="6"/>
        <v>975.6570667499999</v>
      </c>
      <c r="Z49" s="7">
        <f t="shared" si="7"/>
        <v>987.36495155099988</v>
      </c>
      <c r="AB49" s="43"/>
      <c r="AC49" s="72" t="s">
        <v>4018</v>
      </c>
      <c r="AD49" s="251">
        <v>650438.04449999996</v>
      </c>
      <c r="AE49" s="7">
        <v>11.707884800999999</v>
      </c>
      <c r="AF49" s="7">
        <v>975.6570667499999</v>
      </c>
      <c r="AG49" s="7">
        <v>987.36495155099988</v>
      </c>
      <c r="AH49"/>
      <c r="AI49" s="72" t="s">
        <v>3987</v>
      </c>
      <c r="AJ49" s="251">
        <v>24486996.037499998</v>
      </c>
      <c r="AK49" s="7">
        <v>612.17490093749996</v>
      </c>
      <c r="AL49" s="7">
        <v>4162.7893263749993</v>
      </c>
      <c r="AM49" s="7">
        <v>4774.9642273124991</v>
      </c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</row>
    <row r="50" spans="1:197" x14ac:dyDescent="0.2">
      <c r="A50" s="20" t="s">
        <v>2075</v>
      </c>
      <c r="B50" s="4">
        <v>38781.663194444445</v>
      </c>
      <c r="C50" s="4">
        <v>38782.545138888891</v>
      </c>
      <c r="D50" s="250" t="s">
        <v>2695</v>
      </c>
      <c r="E50" s="250" t="s">
        <v>2696</v>
      </c>
      <c r="F50" s="250">
        <v>50</v>
      </c>
      <c r="L50" s="250">
        <v>114.63</v>
      </c>
      <c r="M50" s="250" t="s">
        <v>1934</v>
      </c>
      <c r="N50" s="250">
        <v>950</v>
      </c>
      <c r="P50" s="250">
        <v>14200</v>
      </c>
      <c r="Q50" s="250" t="s">
        <v>1784</v>
      </c>
      <c r="R50" s="250">
        <v>18</v>
      </c>
      <c r="T50" s="250">
        <v>6500</v>
      </c>
      <c r="U50" s="45" t="s">
        <v>432</v>
      </c>
      <c r="V50" s="44" t="s">
        <v>4019</v>
      </c>
      <c r="W50" s="7">
        <f t="shared" si="4"/>
        <v>3245960.5154999997</v>
      </c>
      <c r="X50" s="7">
        <f t="shared" si="5"/>
        <v>58.427289279</v>
      </c>
      <c r="Y50" s="7">
        <f t="shared" si="6"/>
        <v>21098.743350749999</v>
      </c>
      <c r="Z50" s="7">
        <f t="shared" si="7"/>
        <v>21157.170640028999</v>
      </c>
      <c r="AB50" s="43"/>
      <c r="AC50" s="72" t="s">
        <v>4064</v>
      </c>
      <c r="AD50" s="251">
        <v>322245.75300000003</v>
      </c>
      <c r="AE50" s="7">
        <v>5.8004235540000009</v>
      </c>
      <c r="AF50" s="7">
        <v>644.49150599999996</v>
      </c>
      <c r="AG50" s="7">
        <v>650.29192955399992</v>
      </c>
      <c r="AH50"/>
      <c r="AI50" s="300" t="s">
        <v>432</v>
      </c>
      <c r="AJ50" s="251">
        <v>24486996.037499998</v>
      </c>
      <c r="AK50" s="7">
        <v>612.17490093749996</v>
      </c>
      <c r="AL50" s="7">
        <v>4162.7893263749993</v>
      </c>
      <c r="AM50" s="7">
        <v>4774.9642273124991</v>
      </c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</row>
    <row r="51" spans="1:197" x14ac:dyDescent="0.2">
      <c r="A51" s="20" t="s">
        <v>2075</v>
      </c>
      <c r="B51" s="4">
        <v>38783.559027777781</v>
      </c>
      <c r="C51" s="4">
        <v>38785.392361111109</v>
      </c>
      <c r="D51" s="250" t="s">
        <v>2701</v>
      </c>
      <c r="E51" s="250" t="s">
        <v>2702</v>
      </c>
      <c r="F51" s="250">
        <v>50</v>
      </c>
      <c r="L51" s="250">
        <v>2980.38</v>
      </c>
      <c r="N51" s="250">
        <v>141</v>
      </c>
      <c r="P51" s="250">
        <v>327</v>
      </c>
      <c r="Q51" s="250" t="s">
        <v>1784</v>
      </c>
      <c r="R51" s="250">
        <v>18</v>
      </c>
      <c r="T51" s="250">
        <v>59</v>
      </c>
      <c r="U51" s="45" t="s">
        <v>432</v>
      </c>
      <c r="V51" s="44" t="s">
        <v>4020</v>
      </c>
      <c r="W51" s="7">
        <f t="shared" si="4"/>
        <v>84394973.402999997</v>
      </c>
      <c r="X51" s="7">
        <f t="shared" si="5"/>
        <v>1519.1095212539999</v>
      </c>
      <c r="Y51" s="7">
        <f t="shared" si="6"/>
        <v>4979.3034307769994</v>
      </c>
      <c r="Z51" s="7">
        <f t="shared" si="7"/>
        <v>6498.4129520309998</v>
      </c>
      <c r="AB51"/>
      <c r="AC51" s="72" t="s">
        <v>4019</v>
      </c>
      <c r="AD51" s="251">
        <v>3653156.8184999996</v>
      </c>
      <c r="AE51" s="7">
        <v>65.756822733000007</v>
      </c>
      <c r="AF51" s="7">
        <v>21790.977065849998</v>
      </c>
      <c r="AG51" s="7">
        <v>21856.733888582999</v>
      </c>
      <c r="AH51"/>
      <c r="AI51" s="72" t="s">
        <v>3988</v>
      </c>
      <c r="AJ51" s="251">
        <v>13228499.646</v>
      </c>
      <c r="AK51" s="7">
        <v>2885.1019058399997</v>
      </c>
      <c r="AL51" s="7">
        <v>17197.049539799998</v>
      </c>
      <c r="AM51" s="7">
        <v>20082.151445639996</v>
      </c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</row>
    <row r="52" spans="1:197" x14ac:dyDescent="0.2">
      <c r="A52" s="20" t="s">
        <v>2075</v>
      </c>
      <c r="B52" s="4">
        <v>39052.145833333336</v>
      </c>
      <c r="C52" s="4">
        <v>39052.902777777781</v>
      </c>
      <c r="D52" s="250" t="s">
        <v>2735</v>
      </c>
      <c r="E52" s="250" t="s">
        <v>2736</v>
      </c>
      <c r="F52" s="250">
        <v>50</v>
      </c>
      <c r="L52" s="250">
        <v>154</v>
      </c>
      <c r="M52" s="250" t="s">
        <v>1934</v>
      </c>
      <c r="N52" s="250">
        <v>80.5</v>
      </c>
      <c r="P52" s="250">
        <v>335</v>
      </c>
      <c r="R52" s="250">
        <v>23</v>
      </c>
      <c r="T52" s="250">
        <v>230</v>
      </c>
      <c r="U52" s="45" t="s">
        <v>432</v>
      </c>
      <c r="V52" s="44" t="s">
        <v>4021</v>
      </c>
      <c r="W52" s="7">
        <f t="shared" si="4"/>
        <v>4360794.8999999994</v>
      </c>
      <c r="X52" s="7">
        <f t="shared" si="5"/>
        <v>100.29828269999999</v>
      </c>
      <c r="Y52" s="7">
        <f t="shared" si="6"/>
        <v>1002.9828269999999</v>
      </c>
      <c r="Z52" s="7">
        <f t="shared" si="7"/>
        <v>1103.2811096999999</v>
      </c>
      <c r="AB52"/>
      <c r="AC52" s="72" t="s">
        <v>4020</v>
      </c>
      <c r="AD52" s="251">
        <v>86461537.115999997</v>
      </c>
      <c r="AE52" s="7">
        <v>1556.3076680879999</v>
      </c>
      <c r="AF52" s="7">
        <v>6735.8825868269996</v>
      </c>
      <c r="AG52" s="7">
        <v>8292.190254915</v>
      </c>
      <c r="AH52"/>
      <c r="AI52" s="300" t="s">
        <v>534</v>
      </c>
      <c r="AJ52" s="251">
        <v>124594.14000000001</v>
      </c>
      <c r="AK52" s="7">
        <v>2.2426945200000006</v>
      </c>
      <c r="AL52" s="7">
        <v>161.97238200000004</v>
      </c>
      <c r="AM52" s="7">
        <v>164.21507652000003</v>
      </c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</row>
    <row r="53" spans="1:197" x14ac:dyDescent="0.2">
      <c r="A53" s="20" t="s">
        <v>2075</v>
      </c>
      <c r="B53" s="4">
        <v>39096.881944444445</v>
      </c>
      <c r="C53" s="4">
        <v>39097.517361111109</v>
      </c>
      <c r="D53" s="250" t="s">
        <v>2745</v>
      </c>
      <c r="E53" s="250" t="s">
        <v>2746</v>
      </c>
      <c r="F53" s="250">
        <v>50</v>
      </c>
      <c r="L53" s="250">
        <v>52.99</v>
      </c>
      <c r="N53" s="250">
        <v>1100</v>
      </c>
      <c r="P53" s="250">
        <v>1540</v>
      </c>
      <c r="Q53" s="250" t="s">
        <v>1784</v>
      </c>
      <c r="R53" s="250">
        <v>18</v>
      </c>
      <c r="T53" s="250">
        <v>200</v>
      </c>
      <c r="U53" s="45" t="s">
        <v>432</v>
      </c>
      <c r="V53" s="44" t="s">
        <v>4022</v>
      </c>
      <c r="W53" s="7">
        <f t="shared" si="4"/>
        <v>1500509.8814999999</v>
      </c>
      <c r="X53" s="7">
        <f t="shared" si="5"/>
        <v>27.009177866999998</v>
      </c>
      <c r="Y53" s="7">
        <f t="shared" si="6"/>
        <v>300.10197629999993</v>
      </c>
      <c r="Z53" s="7">
        <f t="shared" si="7"/>
        <v>327.11115416699994</v>
      </c>
      <c r="AB53"/>
      <c r="AC53" s="72" t="s">
        <v>4021</v>
      </c>
      <c r="AD53" s="251">
        <v>4379484.0209999997</v>
      </c>
      <c r="AE53" s="7">
        <v>100.63468687799998</v>
      </c>
      <c r="AF53" s="7">
        <v>1003.3192311779999</v>
      </c>
      <c r="AG53" s="7">
        <v>1103.9539180559998</v>
      </c>
      <c r="AH53"/>
      <c r="AI53" s="300" t="s">
        <v>432</v>
      </c>
      <c r="AJ53" s="251">
        <v>13103905.505999999</v>
      </c>
      <c r="AK53" s="7">
        <v>2882.8592113199998</v>
      </c>
      <c r="AL53" s="7">
        <v>17035.077157799999</v>
      </c>
      <c r="AM53" s="7">
        <v>19917.936369119998</v>
      </c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</row>
    <row r="54" spans="1:197" x14ac:dyDescent="0.2">
      <c r="A54" s="20" t="s">
        <v>2075</v>
      </c>
      <c r="B54" s="4">
        <v>39103.347222222219</v>
      </c>
      <c r="C54" s="4">
        <v>39104.274305555555</v>
      </c>
      <c r="D54" s="250" t="s">
        <v>2759</v>
      </c>
      <c r="E54" s="250" t="s">
        <v>2760</v>
      </c>
      <c r="F54" s="250">
        <v>50</v>
      </c>
      <c r="L54" s="250">
        <v>59.9</v>
      </c>
      <c r="N54" s="250">
        <v>721</v>
      </c>
      <c r="P54" s="250">
        <v>1090</v>
      </c>
      <c r="Q54" s="250" t="s">
        <v>1784</v>
      </c>
      <c r="R54" s="250">
        <v>18</v>
      </c>
      <c r="T54" s="250">
        <v>450</v>
      </c>
      <c r="U54" s="45" t="s">
        <v>432</v>
      </c>
      <c r="V54" s="44" t="s">
        <v>4023</v>
      </c>
      <c r="W54" s="7">
        <f t="shared" si="4"/>
        <v>1696179.3149999999</v>
      </c>
      <c r="X54" s="7">
        <f t="shared" si="5"/>
        <v>30.53122767</v>
      </c>
      <c r="Y54" s="7">
        <f t="shared" si="6"/>
        <v>763.28069174999996</v>
      </c>
      <c r="Z54" s="7">
        <f t="shared" si="7"/>
        <v>793.81191941999998</v>
      </c>
      <c r="AB54"/>
      <c r="AC54" s="72" t="s">
        <v>4022</v>
      </c>
      <c r="AD54" s="251">
        <v>1507872.2625</v>
      </c>
      <c r="AE54" s="7">
        <v>27.141700725</v>
      </c>
      <c r="AF54" s="7">
        <v>302.53156202999992</v>
      </c>
      <c r="AG54" s="7">
        <v>329.67326275499994</v>
      </c>
      <c r="AH54"/>
      <c r="AI54" s="72" t="s">
        <v>3989</v>
      </c>
      <c r="AJ54" s="251">
        <v>31347885.623999998</v>
      </c>
      <c r="AK54" s="7">
        <v>564.26194123199991</v>
      </c>
      <c r="AL54" s="7">
        <v>564.26194123199991</v>
      </c>
      <c r="AM54" s="7">
        <v>1128.5238824639998</v>
      </c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</row>
    <row r="55" spans="1:197" x14ac:dyDescent="0.2">
      <c r="A55" s="20" t="s">
        <v>2075</v>
      </c>
      <c r="B55" s="4">
        <v>39136.986111111109</v>
      </c>
      <c r="C55" s="4">
        <v>39139.423611111109</v>
      </c>
      <c r="D55" s="250" t="s">
        <v>2771</v>
      </c>
      <c r="E55" s="250" t="s">
        <v>2772</v>
      </c>
      <c r="F55" s="250">
        <v>50</v>
      </c>
      <c r="L55" s="250">
        <v>391</v>
      </c>
      <c r="N55" s="250">
        <v>1620</v>
      </c>
      <c r="P55" s="250">
        <v>2930</v>
      </c>
      <c r="Q55" s="250" t="s">
        <v>1784</v>
      </c>
      <c r="R55" s="250">
        <v>18</v>
      </c>
      <c r="T55" s="250">
        <v>700</v>
      </c>
      <c r="U55" s="45" t="s">
        <v>432</v>
      </c>
      <c r="V55" s="44" t="s">
        <v>4024</v>
      </c>
      <c r="W55" s="7">
        <f t="shared" si="4"/>
        <v>11071888.35</v>
      </c>
      <c r="X55" s="7">
        <f t="shared" si="5"/>
        <v>199.29399029999999</v>
      </c>
      <c r="Y55" s="7">
        <f t="shared" si="6"/>
        <v>7750.3218450000004</v>
      </c>
      <c r="Z55" s="7">
        <f t="shared" si="7"/>
        <v>7949.6158353000001</v>
      </c>
      <c r="AB55"/>
      <c r="AC55" s="72" t="s">
        <v>4023</v>
      </c>
      <c r="AD55" s="251">
        <v>1714302.0989999999</v>
      </c>
      <c r="AE55" s="7">
        <v>30.857437781999998</v>
      </c>
      <c r="AF55" s="7">
        <v>763.91498918999991</v>
      </c>
      <c r="AG55" s="7">
        <v>794.77242697199995</v>
      </c>
      <c r="AH55"/>
      <c r="AI55" s="300" t="s">
        <v>534</v>
      </c>
      <c r="AJ55" s="251">
        <v>1104357.1500000001</v>
      </c>
      <c r="AK55" s="7">
        <v>19.878428700000004</v>
      </c>
      <c r="AL55" s="7">
        <v>19.878428700000004</v>
      </c>
      <c r="AM55" s="7">
        <v>39.756857400000008</v>
      </c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</row>
    <row r="56" spans="1:197" x14ac:dyDescent="0.2">
      <c r="A56" s="20" t="s">
        <v>2075</v>
      </c>
      <c r="B56" s="4">
        <v>39142.298611111109</v>
      </c>
      <c r="C56" s="4">
        <v>39143.361111111109</v>
      </c>
      <c r="D56" s="250" t="s">
        <v>2781</v>
      </c>
      <c r="E56" s="250" t="s">
        <v>2782</v>
      </c>
      <c r="F56" s="250">
        <v>50</v>
      </c>
      <c r="L56" s="250">
        <v>1534</v>
      </c>
      <c r="N56" s="250">
        <v>815</v>
      </c>
      <c r="P56" s="250">
        <v>1380</v>
      </c>
      <c r="Q56" s="250" t="s">
        <v>1784</v>
      </c>
      <c r="R56" s="250">
        <v>18</v>
      </c>
      <c r="T56" s="250">
        <v>600</v>
      </c>
      <c r="U56" s="45" t="s">
        <v>432</v>
      </c>
      <c r="V56" s="44" t="s">
        <v>4025</v>
      </c>
      <c r="W56" s="7">
        <f t="shared" si="4"/>
        <v>43438047.899999999</v>
      </c>
      <c r="X56" s="7">
        <f t="shared" si="5"/>
        <v>781.88486219999993</v>
      </c>
      <c r="Y56" s="7">
        <f t="shared" si="6"/>
        <v>26062.828740000001</v>
      </c>
      <c r="Z56" s="7">
        <f t="shared" si="7"/>
        <v>26844.713602200001</v>
      </c>
      <c r="AB56"/>
      <c r="AC56" s="72" t="s">
        <v>4024</v>
      </c>
      <c r="AD56" s="251">
        <v>11278884.523499999</v>
      </c>
      <c r="AE56" s="7">
        <v>203.019921423</v>
      </c>
      <c r="AF56" s="7">
        <v>7822.7705057250005</v>
      </c>
      <c r="AG56" s="7">
        <v>8025.7904271480002</v>
      </c>
      <c r="AH56"/>
      <c r="AI56" s="300" t="s">
        <v>432</v>
      </c>
      <c r="AJ56" s="251">
        <v>30243528.473999999</v>
      </c>
      <c r="AK56" s="7">
        <v>544.38351253199994</v>
      </c>
      <c r="AL56" s="7">
        <v>544.38351253199994</v>
      </c>
      <c r="AM56" s="7">
        <v>1088.7670250639999</v>
      </c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</row>
    <row r="57" spans="1:197" x14ac:dyDescent="0.2">
      <c r="A57" s="20" t="s">
        <v>2075</v>
      </c>
      <c r="B57" s="4">
        <v>39183.520833333336</v>
      </c>
      <c r="C57" s="4">
        <v>39184.260416666664</v>
      </c>
      <c r="D57" s="250" t="s">
        <v>2803</v>
      </c>
      <c r="E57" s="250" t="s">
        <v>2804</v>
      </c>
      <c r="F57" s="250">
        <v>50</v>
      </c>
      <c r="L57" s="250">
        <v>587.53</v>
      </c>
      <c r="N57" s="250">
        <v>804</v>
      </c>
      <c r="P57" s="250">
        <v>1090</v>
      </c>
      <c r="Q57" s="250" t="s">
        <v>1784</v>
      </c>
      <c r="R57" s="250">
        <v>18</v>
      </c>
      <c r="T57" s="250">
        <v>220</v>
      </c>
      <c r="U57" s="45" t="s">
        <v>432</v>
      </c>
      <c r="V57" s="44" t="s">
        <v>4026</v>
      </c>
      <c r="W57" s="7">
        <f t="shared" si="4"/>
        <v>16636998.8805</v>
      </c>
      <c r="X57" s="7">
        <f t="shared" si="5"/>
        <v>299.46597984899995</v>
      </c>
      <c r="Y57" s="7">
        <f t="shared" si="6"/>
        <v>3660.1397537100002</v>
      </c>
      <c r="Z57" s="7">
        <f t="shared" si="7"/>
        <v>3959.6057335590003</v>
      </c>
      <c r="AB57"/>
      <c r="AC57" s="72" t="s">
        <v>4025</v>
      </c>
      <c r="AD57" s="251">
        <v>43844961.034499995</v>
      </c>
      <c r="AE57" s="7">
        <v>789.2092986209999</v>
      </c>
      <c r="AF57" s="7">
        <v>27975.320472150001</v>
      </c>
      <c r="AG57" s="7">
        <v>28764.529770771001</v>
      </c>
      <c r="AH57"/>
      <c r="AI57" s="72" t="s">
        <v>3990</v>
      </c>
      <c r="AJ57" s="251">
        <v>592388.50199999998</v>
      </c>
      <c r="AK57" s="7">
        <v>34.950921618000002</v>
      </c>
      <c r="AL57" s="7">
        <v>592.38850200000002</v>
      </c>
      <c r="AM57" s="7">
        <v>627.33942361800007</v>
      </c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</row>
    <row r="58" spans="1:197" x14ac:dyDescent="0.2">
      <c r="A58" s="20" t="s">
        <v>2075</v>
      </c>
      <c r="B58" s="81">
        <v>39350.697916666664</v>
      </c>
      <c r="C58" s="81">
        <v>39351.184027777781</v>
      </c>
      <c r="D58" s="250" t="s">
        <v>2817</v>
      </c>
      <c r="E58" s="82" t="s">
        <v>2818</v>
      </c>
      <c r="F58" s="250">
        <v>50</v>
      </c>
      <c r="L58" s="250">
        <v>124</v>
      </c>
      <c r="N58" s="250">
        <v>7</v>
      </c>
      <c r="P58" s="250">
        <v>36</v>
      </c>
      <c r="Q58" s="82" t="s">
        <v>1784</v>
      </c>
      <c r="R58" s="82">
        <v>18</v>
      </c>
      <c r="S58" s="82" t="s">
        <v>1784</v>
      </c>
      <c r="T58" s="82">
        <v>18</v>
      </c>
      <c r="U58" s="45" t="s">
        <v>432</v>
      </c>
      <c r="V58" s="44" t="s">
        <v>4027</v>
      </c>
      <c r="W58" s="7">
        <f t="shared" si="4"/>
        <v>3511289.3999999994</v>
      </c>
      <c r="X58" s="7">
        <f t="shared" si="5"/>
        <v>63.203209199999989</v>
      </c>
      <c r="Y58" s="7">
        <f t="shared" si="6"/>
        <v>63.203209199999989</v>
      </c>
      <c r="Z58" s="7">
        <f t="shared" si="7"/>
        <v>126.40641839999998</v>
      </c>
      <c r="AB58"/>
      <c r="AC58" s="72" t="s">
        <v>4026</v>
      </c>
      <c r="AD58" s="251">
        <v>17344070.625</v>
      </c>
      <c r="AE58" s="7">
        <v>312.19327124999995</v>
      </c>
      <c r="AF58" s="7">
        <v>5003.5760682600003</v>
      </c>
      <c r="AG58" s="7">
        <v>5315.7693395100005</v>
      </c>
      <c r="AH58"/>
      <c r="AI58" s="300" t="s">
        <v>432</v>
      </c>
      <c r="AJ58" s="251">
        <v>592388.50199999998</v>
      </c>
      <c r="AK58" s="7">
        <v>34.950921618000002</v>
      </c>
      <c r="AL58" s="7">
        <v>592.38850200000002</v>
      </c>
      <c r="AM58" s="7">
        <v>627.33942361800007</v>
      </c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</row>
    <row r="59" spans="1:197" x14ac:dyDescent="0.2">
      <c r="A59" s="20" t="s">
        <v>2075</v>
      </c>
      <c r="B59" s="4">
        <v>39417.545138888891</v>
      </c>
      <c r="C59" s="4">
        <v>39419.232638888891</v>
      </c>
      <c r="D59" s="250" t="s">
        <v>2825</v>
      </c>
      <c r="E59" s="250" t="s">
        <v>2826</v>
      </c>
      <c r="F59" s="250">
        <v>50</v>
      </c>
      <c r="L59" s="250">
        <v>679</v>
      </c>
      <c r="N59" s="250">
        <v>616</v>
      </c>
      <c r="P59" s="250">
        <v>897</v>
      </c>
      <c r="R59" s="250">
        <v>34</v>
      </c>
      <c r="T59" s="250">
        <v>330</v>
      </c>
      <c r="U59" s="45" t="s">
        <v>432</v>
      </c>
      <c r="V59" s="44" t="s">
        <v>4028</v>
      </c>
      <c r="W59" s="7">
        <f t="shared" si="4"/>
        <v>19227141.149999999</v>
      </c>
      <c r="X59" s="7">
        <f t="shared" si="5"/>
        <v>653.72279909999986</v>
      </c>
      <c r="Y59" s="7">
        <f t="shared" si="6"/>
        <v>6344.956579499999</v>
      </c>
      <c r="Z59" s="7">
        <f t="shared" si="7"/>
        <v>6998.6793785999989</v>
      </c>
      <c r="AB59"/>
      <c r="AC59" s="72" t="s">
        <v>4027</v>
      </c>
      <c r="AD59" s="251">
        <v>3729045.9764999994</v>
      </c>
      <c r="AE59" s="7">
        <v>67.122827576999995</v>
      </c>
      <c r="AF59" s="7">
        <v>67.122827576999995</v>
      </c>
      <c r="AG59" s="7">
        <v>134.24565515399999</v>
      </c>
      <c r="AH59"/>
      <c r="AI59" s="72" t="s">
        <v>3991</v>
      </c>
      <c r="AJ59" s="251">
        <v>563986.70144999993</v>
      </c>
      <c r="AK59" s="7">
        <v>143.18771994809998</v>
      </c>
      <c r="AL59" s="7">
        <v>4865.9391871499993</v>
      </c>
      <c r="AM59" s="7">
        <v>5009.1269070980998</v>
      </c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</row>
    <row r="60" spans="1:197" x14ac:dyDescent="0.2">
      <c r="A60" s="20" t="s">
        <v>2075</v>
      </c>
      <c r="B60" s="4">
        <v>39427.263888888891</v>
      </c>
      <c r="C60" s="4">
        <v>39428.1875</v>
      </c>
      <c r="D60" s="250" t="s">
        <v>2849</v>
      </c>
      <c r="E60" s="250" t="s">
        <v>2850</v>
      </c>
      <c r="F60" s="250">
        <v>50</v>
      </c>
      <c r="L60" s="250">
        <v>101</v>
      </c>
      <c r="M60" s="250" t="s">
        <v>1934</v>
      </c>
      <c r="N60" s="250">
        <v>2560</v>
      </c>
      <c r="P60" s="250">
        <v>7490</v>
      </c>
      <c r="R60" s="250">
        <v>2500</v>
      </c>
      <c r="T60" s="250">
        <v>6300</v>
      </c>
      <c r="U60" s="45" t="s">
        <v>432</v>
      </c>
      <c r="V60" s="44" t="s">
        <v>4029</v>
      </c>
      <c r="W60" s="7">
        <f t="shared" si="4"/>
        <v>2860001.8499999996</v>
      </c>
      <c r="X60" s="7">
        <f t="shared" si="5"/>
        <v>7150.0046249999987</v>
      </c>
      <c r="Y60" s="7">
        <f t="shared" si="6"/>
        <v>18018.011654999995</v>
      </c>
      <c r="Z60" s="7">
        <f t="shared" si="7"/>
        <v>25168.016279999993</v>
      </c>
      <c r="AB60"/>
      <c r="AC60" s="72" t="s">
        <v>4028</v>
      </c>
      <c r="AD60" s="251">
        <v>19708527.599999998</v>
      </c>
      <c r="AE60" s="7">
        <v>662.3877551999999</v>
      </c>
      <c r="AF60" s="7">
        <v>6590.4636689999988</v>
      </c>
      <c r="AG60" s="7">
        <v>7252.8514241999992</v>
      </c>
      <c r="AH60"/>
      <c r="AI60" s="300" t="s">
        <v>534</v>
      </c>
      <c r="AJ60" s="251">
        <v>92227.980450000003</v>
      </c>
      <c r="AK60" s="7">
        <v>1.6601036481000002</v>
      </c>
      <c r="AL60" s="7">
        <v>1752.33162855</v>
      </c>
      <c r="AM60" s="7">
        <v>1753.9917321981</v>
      </c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</row>
    <row r="61" spans="1:197" x14ac:dyDescent="0.2">
      <c r="A61" s="20" t="s">
        <v>2075</v>
      </c>
      <c r="B61" s="4">
        <v>39452.739583333336</v>
      </c>
      <c r="C61" s="4">
        <v>39456.163194444445</v>
      </c>
      <c r="D61" s="250" t="s">
        <v>2877</v>
      </c>
      <c r="E61" s="250" t="s">
        <v>2878</v>
      </c>
      <c r="F61" s="250">
        <v>50</v>
      </c>
      <c r="L61" s="250">
        <v>5488</v>
      </c>
      <c r="N61" s="250">
        <v>137</v>
      </c>
      <c r="P61" s="250">
        <v>263</v>
      </c>
      <c r="Q61" s="250" t="s">
        <v>1784</v>
      </c>
      <c r="R61" s="250">
        <v>18</v>
      </c>
      <c r="T61" s="250">
        <v>73</v>
      </c>
      <c r="U61" s="45" t="s">
        <v>432</v>
      </c>
      <c r="V61" s="44" t="s">
        <v>4030</v>
      </c>
      <c r="W61" s="7">
        <f t="shared" si="4"/>
        <v>155402872.79999998</v>
      </c>
      <c r="X61" s="7">
        <f t="shared" si="5"/>
        <v>2797.2517103999994</v>
      </c>
      <c r="Y61" s="7">
        <f t="shared" si="6"/>
        <v>11344.409714399999</v>
      </c>
      <c r="Z61" s="7">
        <f t="shared" si="7"/>
        <v>14141.661424799999</v>
      </c>
      <c r="AB61"/>
      <c r="AC61" s="72" t="s">
        <v>4029</v>
      </c>
      <c r="AD61" s="251">
        <v>2887186.0259999996</v>
      </c>
      <c r="AE61" s="7">
        <v>7150.0046249999987</v>
      </c>
      <c r="AF61" s="7">
        <v>18670.431878999996</v>
      </c>
      <c r="AG61" s="7">
        <v>25820.436503999994</v>
      </c>
      <c r="AH61"/>
      <c r="AI61" s="300" t="s">
        <v>432</v>
      </c>
      <c r="AJ61" s="251">
        <v>471758.72099999996</v>
      </c>
      <c r="AK61" s="7">
        <v>141.52761629999998</v>
      </c>
      <c r="AL61" s="7">
        <v>3113.6075585999997</v>
      </c>
      <c r="AM61" s="7">
        <v>3255.1351748999996</v>
      </c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</row>
    <row r="62" spans="1:197" x14ac:dyDescent="0.2">
      <c r="A62" s="20" t="s">
        <v>2075</v>
      </c>
      <c r="B62" s="4">
        <v>39495.142361111109</v>
      </c>
      <c r="C62" s="4">
        <v>39495.649305555555</v>
      </c>
      <c r="D62" s="250" t="s">
        <v>2930</v>
      </c>
      <c r="E62" s="250" t="s">
        <v>2931</v>
      </c>
      <c r="F62" s="250">
        <v>50</v>
      </c>
      <c r="L62" s="250">
        <v>1266</v>
      </c>
      <c r="N62" s="250">
        <v>867</v>
      </c>
      <c r="P62" s="250">
        <v>1420</v>
      </c>
      <c r="Q62" s="250" t="s">
        <v>1784</v>
      </c>
      <c r="R62" s="250">
        <v>18</v>
      </c>
      <c r="T62" s="250">
        <v>610</v>
      </c>
      <c r="U62" s="45" t="s">
        <v>432</v>
      </c>
      <c r="V62" s="44" t="s">
        <v>4031</v>
      </c>
      <c r="W62" s="7">
        <f t="shared" si="4"/>
        <v>35849132.099999994</v>
      </c>
      <c r="X62" s="7">
        <f t="shared" si="5"/>
        <v>645.2843777999999</v>
      </c>
      <c r="Y62" s="7">
        <f t="shared" si="6"/>
        <v>21867.970580999998</v>
      </c>
      <c r="Z62" s="7">
        <f t="shared" si="7"/>
        <v>22513.254958799997</v>
      </c>
      <c r="AB62"/>
      <c r="AC62" s="72" t="s">
        <v>4030</v>
      </c>
      <c r="AD62" s="251">
        <v>158124122.08499998</v>
      </c>
      <c r="AE62" s="7">
        <v>2846.2341975299996</v>
      </c>
      <c r="AF62" s="7">
        <v>13466.984156699998</v>
      </c>
      <c r="AG62" s="7">
        <v>16313.218354229999</v>
      </c>
      <c r="AH62"/>
      <c r="AI62" s="72" t="s">
        <v>3992</v>
      </c>
      <c r="AJ62" s="251">
        <v>3689274.9606749997</v>
      </c>
      <c r="AK62" s="7">
        <v>660.11626244354989</v>
      </c>
      <c r="AL62" s="7">
        <v>5676.1945597807489</v>
      </c>
      <c r="AM62" s="7">
        <v>6336.310822224299</v>
      </c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</row>
    <row r="63" spans="1:197" x14ac:dyDescent="0.2">
      <c r="A63" s="20" t="s">
        <v>2075</v>
      </c>
      <c r="B63" s="4">
        <v>39532.28125</v>
      </c>
      <c r="C63" s="4">
        <v>39532.9375</v>
      </c>
      <c r="D63" s="250" t="s">
        <v>2982</v>
      </c>
      <c r="E63" s="40" t="s">
        <v>0</v>
      </c>
      <c r="F63" s="250">
        <v>50</v>
      </c>
      <c r="L63" s="250">
        <v>1089</v>
      </c>
      <c r="N63" s="250">
        <v>252</v>
      </c>
      <c r="P63" s="250">
        <v>454</v>
      </c>
      <c r="Q63" s="250" t="s">
        <v>1784</v>
      </c>
      <c r="R63" s="250">
        <v>18</v>
      </c>
      <c r="T63" s="250">
        <v>73</v>
      </c>
      <c r="U63" s="45" t="s">
        <v>432</v>
      </c>
      <c r="V63" s="44" t="s">
        <v>4032</v>
      </c>
      <c r="W63" s="252">
        <f t="shared" si="4"/>
        <v>30837049.649999999</v>
      </c>
      <c r="X63" s="7">
        <f t="shared" si="5"/>
        <v>555.06689369999992</v>
      </c>
      <c r="Y63" s="7">
        <f t="shared" si="6"/>
        <v>2251.1046244499998</v>
      </c>
      <c r="Z63" s="7">
        <f t="shared" si="7"/>
        <v>2806.1715181499999</v>
      </c>
      <c r="AB63"/>
      <c r="AC63" s="72" t="s">
        <v>4031</v>
      </c>
      <c r="AD63" s="251">
        <v>37916262.149999991</v>
      </c>
      <c r="AE63" s="7">
        <v>682.49271869999984</v>
      </c>
      <c r="AF63" s="7">
        <v>23790.401527499998</v>
      </c>
      <c r="AG63" s="7">
        <v>24472.894246199998</v>
      </c>
      <c r="AH63"/>
      <c r="AI63" s="300" t="s">
        <v>534</v>
      </c>
      <c r="AJ63" s="251">
        <v>249060.85417500001</v>
      </c>
      <c r="AK63" s="7">
        <v>6.4755822085500006</v>
      </c>
      <c r="AL63" s="7">
        <v>171.85198938075001</v>
      </c>
      <c r="AM63" s="7">
        <v>178.32757158930002</v>
      </c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</row>
    <row r="64" spans="1:197" x14ac:dyDescent="0.2">
      <c r="A64" s="20" t="s">
        <v>2075</v>
      </c>
      <c r="B64" s="4">
        <v>39532.989583333336</v>
      </c>
      <c r="C64" s="4">
        <v>39533.732638888891</v>
      </c>
      <c r="D64" s="250" t="s">
        <v>3</v>
      </c>
      <c r="E64" s="40" t="s">
        <v>2991</v>
      </c>
      <c r="F64" s="250">
        <v>50</v>
      </c>
      <c r="L64" s="250">
        <v>1034.9000000000001</v>
      </c>
      <c r="P64" s="250">
        <v>156</v>
      </c>
      <c r="Q64" s="43" t="s">
        <v>1784</v>
      </c>
      <c r="R64" s="43">
        <v>18</v>
      </c>
      <c r="S64" s="43" t="s">
        <v>1784</v>
      </c>
      <c r="T64" s="43">
        <v>18</v>
      </c>
      <c r="U64" s="45" t="s">
        <v>432</v>
      </c>
      <c r="V64" s="44" t="s">
        <v>4033</v>
      </c>
      <c r="W64" s="252">
        <f t="shared" si="4"/>
        <v>29305108.065000001</v>
      </c>
      <c r="X64" s="7">
        <f t="shared" si="5"/>
        <v>527.49194517000001</v>
      </c>
      <c r="Y64" s="7">
        <f t="shared" si="6"/>
        <v>527.49194517000001</v>
      </c>
      <c r="Z64" s="7">
        <f t="shared" si="7"/>
        <v>1054.98389034</v>
      </c>
      <c r="AB64" s="43"/>
      <c r="AC64" s="72" t="s">
        <v>4065</v>
      </c>
      <c r="AD64" s="251">
        <v>63996.080999999991</v>
      </c>
      <c r="AE64" s="7">
        <v>1.1519294579999999</v>
      </c>
      <c r="AF64" s="7">
        <v>70.395689099999998</v>
      </c>
      <c r="AG64" s="7">
        <v>71.547618557999996</v>
      </c>
      <c r="AH64"/>
      <c r="AI64" s="300" t="s">
        <v>432</v>
      </c>
      <c r="AJ64" s="251">
        <v>3440214.1064999998</v>
      </c>
      <c r="AK64" s="7">
        <v>653.64068023499988</v>
      </c>
      <c r="AL64" s="7">
        <v>5504.3425703999992</v>
      </c>
      <c r="AM64" s="7">
        <v>6157.9832506349994</v>
      </c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</row>
    <row r="65" spans="1:197" x14ac:dyDescent="0.2">
      <c r="A65" s="20" t="s">
        <v>2075</v>
      </c>
      <c r="B65" s="4">
        <v>39533.829861111109</v>
      </c>
      <c r="C65" s="4">
        <v>39534.232638888891</v>
      </c>
      <c r="D65" s="250" t="s">
        <v>7</v>
      </c>
      <c r="E65" s="40" t="s">
        <v>2992</v>
      </c>
      <c r="F65" s="250">
        <v>50</v>
      </c>
      <c r="L65" s="250">
        <v>464.65</v>
      </c>
      <c r="P65" s="250">
        <v>137</v>
      </c>
      <c r="Q65" s="43" t="s">
        <v>1784</v>
      </c>
      <c r="R65" s="43">
        <v>18</v>
      </c>
      <c r="S65" s="43" t="s">
        <v>1784</v>
      </c>
      <c r="T65" s="43">
        <v>18</v>
      </c>
      <c r="U65" s="45" t="s">
        <v>432</v>
      </c>
      <c r="V65" s="44" t="s">
        <v>4034</v>
      </c>
      <c r="W65" s="252">
        <f t="shared" si="4"/>
        <v>13157424.352499999</v>
      </c>
      <c r="X65" s="7">
        <f t="shared" si="5"/>
        <v>236.83363834499997</v>
      </c>
      <c r="Y65" s="7">
        <f t="shared" si="6"/>
        <v>236.83363834499997</v>
      </c>
      <c r="Z65" s="7">
        <f t="shared" si="7"/>
        <v>473.66727668999994</v>
      </c>
      <c r="AB65"/>
      <c r="AC65" s="72" t="s">
        <v>4032</v>
      </c>
      <c r="AD65" s="251">
        <v>31833802.77</v>
      </c>
      <c r="AE65" s="7">
        <v>573.00844985999993</v>
      </c>
      <c r="AF65" s="7">
        <v>2420.5526548499997</v>
      </c>
      <c r="AG65" s="7">
        <v>2993.5611047100001</v>
      </c>
      <c r="AH65"/>
      <c r="AI65" s="72" t="s">
        <v>3993</v>
      </c>
      <c r="AJ65" s="251">
        <v>934484.36684999999</v>
      </c>
      <c r="AK65" s="7">
        <v>223.51446814529999</v>
      </c>
      <c r="AL65" s="7">
        <v>4868.7312285600001</v>
      </c>
      <c r="AM65" s="7">
        <v>5092.2456967053004</v>
      </c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</row>
    <row r="66" spans="1:197" x14ac:dyDescent="0.2">
      <c r="A66" s="20" t="s">
        <v>2075</v>
      </c>
      <c r="B66" s="4">
        <v>39782.642361111109</v>
      </c>
      <c r="C66" s="4">
        <v>39783.506944444445</v>
      </c>
      <c r="D66" s="250" t="s">
        <v>47</v>
      </c>
      <c r="E66" s="250" t="s">
        <v>48</v>
      </c>
      <c r="F66" s="250">
        <v>50</v>
      </c>
      <c r="L66" s="250">
        <v>311.39999999999998</v>
      </c>
      <c r="N66" s="250">
        <v>1050</v>
      </c>
      <c r="P66" s="250">
        <v>1690</v>
      </c>
      <c r="Q66" s="250" t="s">
        <v>1784</v>
      </c>
      <c r="R66" s="250">
        <v>18</v>
      </c>
      <c r="T66" s="250">
        <v>760</v>
      </c>
      <c r="U66" s="45" t="s">
        <v>432</v>
      </c>
      <c r="V66" s="44" t="s">
        <v>4035</v>
      </c>
      <c r="W66" s="7">
        <f t="shared" ref="W66:W97" si="8">L66*28.31685*1000</f>
        <v>8817867.0899999999</v>
      </c>
      <c r="X66" s="7">
        <f t="shared" ref="X66:X97" si="9">W66*R66/1000000</f>
        <v>158.72160762000001</v>
      </c>
      <c r="Y66" s="7">
        <f t="shared" ref="Y66:Y97" si="10">W66*T66/1000000</f>
        <v>6701.5789883999996</v>
      </c>
      <c r="Z66" s="7">
        <f t="shared" ref="Z66:Z97" si="11">X66+Y66</f>
        <v>6860.3005960199998</v>
      </c>
      <c r="AB66" s="43"/>
      <c r="AC66" s="72" t="s">
        <v>4033</v>
      </c>
      <c r="AD66" s="251">
        <v>29305108.065000001</v>
      </c>
      <c r="AE66" s="7">
        <v>527.49194517000001</v>
      </c>
      <c r="AF66" s="7">
        <v>527.49194517000001</v>
      </c>
      <c r="AG66" s="7">
        <v>1054.98389034</v>
      </c>
      <c r="AH66"/>
      <c r="AI66" s="300" t="s">
        <v>534</v>
      </c>
      <c r="AJ66" s="251">
        <v>145576.92584999997</v>
      </c>
      <c r="AK66" s="7">
        <v>2.6203846652999996</v>
      </c>
      <c r="AL66" s="7">
        <v>1397.5384881599996</v>
      </c>
      <c r="AM66" s="7">
        <v>1400.1588728252996</v>
      </c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</row>
    <row r="67" spans="1:197" x14ac:dyDescent="0.2">
      <c r="A67" s="20" t="s">
        <v>2075</v>
      </c>
      <c r="B67" s="4">
        <v>39790.65625</v>
      </c>
      <c r="C67" s="4">
        <v>39791.767361111109</v>
      </c>
      <c r="D67" s="250" t="s">
        <v>65</v>
      </c>
      <c r="E67" s="40" t="s">
        <v>4070</v>
      </c>
      <c r="F67" s="250">
        <v>50</v>
      </c>
      <c r="L67" s="250">
        <v>141.55000000000001</v>
      </c>
      <c r="N67" s="250">
        <v>1700</v>
      </c>
      <c r="P67" s="250">
        <v>2670</v>
      </c>
      <c r="Q67" s="250" t="s">
        <v>1784</v>
      </c>
      <c r="R67" s="250">
        <v>20</v>
      </c>
      <c r="T67" s="250">
        <v>850</v>
      </c>
      <c r="U67" s="45" t="s">
        <v>432</v>
      </c>
      <c r="V67" s="44" t="s">
        <v>4068</v>
      </c>
      <c r="W67" s="252">
        <f t="shared" si="8"/>
        <v>4008250.1175000002</v>
      </c>
      <c r="X67" s="7">
        <f t="shared" si="9"/>
        <v>80.165002350000009</v>
      </c>
      <c r="Y67" s="7">
        <f t="shared" si="10"/>
        <v>3407.012599875</v>
      </c>
      <c r="Z67" s="7">
        <f t="shared" si="11"/>
        <v>3487.1776022250001</v>
      </c>
      <c r="AB67" s="43"/>
      <c r="AC67" s="72" t="s">
        <v>4034</v>
      </c>
      <c r="AD67" s="251">
        <v>13157424.352499999</v>
      </c>
      <c r="AE67" s="7">
        <v>236.83363834499997</v>
      </c>
      <c r="AF67" s="7">
        <v>236.83363834499997</v>
      </c>
      <c r="AG67" s="7">
        <v>473.66727668999994</v>
      </c>
      <c r="AH67"/>
      <c r="AI67" s="300" t="s">
        <v>432</v>
      </c>
      <c r="AJ67" s="251">
        <v>788907.44099999999</v>
      </c>
      <c r="AK67" s="7">
        <v>220.89408347999998</v>
      </c>
      <c r="AL67" s="7">
        <v>3471.1927404000003</v>
      </c>
      <c r="AM67" s="7">
        <v>3692.0868238800003</v>
      </c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</row>
    <row r="68" spans="1:197" x14ac:dyDescent="0.2">
      <c r="A68" s="20" t="s">
        <v>2075</v>
      </c>
      <c r="B68" s="4">
        <v>39791.815972222219</v>
      </c>
      <c r="C68" s="4">
        <v>39792.333333333336</v>
      </c>
      <c r="D68" s="250" t="s">
        <v>73</v>
      </c>
      <c r="E68" s="250" t="s">
        <v>74</v>
      </c>
      <c r="F68" s="250">
        <v>50</v>
      </c>
      <c r="L68" s="250">
        <v>67.67</v>
      </c>
      <c r="P68" s="250">
        <v>1830</v>
      </c>
      <c r="Q68" s="250" t="s">
        <v>1784</v>
      </c>
      <c r="R68" s="250">
        <v>20</v>
      </c>
      <c r="T68" s="250">
        <v>640</v>
      </c>
      <c r="U68" s="45" t="s">
        <v>432</v>
      </c>
      <c r="V68" s="44" t="s">
        <v>4036</v>
      </c>
      <c r="W68" s="252">
        <f t="shared" si="8"/>
        <v>1916201.2394999999</v>
      </c>
      <c r="X68" s="7">
        <f t="shared" si="9"/>
        <v>38.324024789999996</v>
      </c>
      <c r="Y68" s="7">
        <f t="shared" si="10"/>
        <v>1226.3687932799999</v>
      </c>
      <c r="Z68" s="7">
        <f t="shared" si="11"/>
        <v>1264.6928180699999</v>
      </c>
      <c r="AB68" s="43"/>
      <c r="AC68" s="72" t="s">
        <v>4066</v>
      </c>
      <c r="AD68" s="251">
        <v>368119.04999999993</v>
      </c>
      <c r="AE68" s="7">
        <v>6.6261428999999987</v>
      </c>
      <c r="AF68" s="7">
        <v>6.6261428999999987</v>
      </c>
      <c r="AG68" s="7">
        <v>13.252285799999997</v>
      </c>
      <c r="AH68"/>
      <c r="AI68" s="72" t="s">
        <v>3994</v>
      </c>
      <c r="AJ68" s="251">
        <v>4897484.1580499997</v>
      </c>
      <c r="AK68" s="7">
        <v>858.52141513890001</v>
      </c>
      <c r="AL68" s="7">
        <v>10368.438330615001</v>
      </c>
      <c r="AM68" s="7">
        <v>11226.9597457539</v>
      </c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</row>
    <row r="69" spans="1:197" x14ac:dyDescent="0.2">
      <c r="A69" s="20" t="s">
        <v>2075</v>
      </c>
      <c r="B69" s="4">
        <v>39822.256944444445</v>
      </c>
      <c r="C69" s="4">
        <v>39822.684027777781</v>
      </c>
      <c r="D69" s="250" t="s">
        <v>115</v>
      </c>
      <c r="E69" s="250" t="s">
        <v>116</v>
      </c>
      <c r="F69" s="250">
        <v>50</v>
      </c>
      <c r="L69" s="250">
        <v>40.76</v>
      </c>
      <c r="N69" s="250">
        <v>432</v>
      </c>
      <c r="P69" s="250">
        <v>752</v>
      </c>
      <c r="Q69" s="250" t="s">
        <v>1784</v>
      </c>
      <c r="R69" s="250">
        <v>20</v>
      </c>
      <c r="T69" s="250">
        <v>180</v>
      </c>
      <c r="U69" s="45" t="s">
        <v>432</v>
      </c>
      <c r="V69" s="44" t="s">
        <v>4037</v>
      </c>
      <c r="W69" s="7">
        <f t="shared" si="8"/>
        <v>1154194.8059999999</v>
      </c>
      <c r="X69" s="7">
        <f t="shared" si="9"/>
        <v>23.083896119999999</v>
      </c>
      <c r="Y69" s="7">
        <f t="shared" si="10"/>
        <v>207.75506507999998</v>
      </c>
      <c r="Z69" s="7">
        <f t="shared" si="11"/>
        <v>230.83896119999997</v>
      </c>
      <c r="AB69" s="43"/>
      <c r="AC69" s="72" t="s">
        <v>4067</v>
      </c>
      <c r="AD69" s="251">
        <v>164237.73000000001</v>
      </c>
      <c r="AE69" s="7">
        <v>2.9562791399999999</v>
      </c>
      <c r="AF69" s="7">
        <v>2.9562791399999999</v>
      </c>
      <c r="AG69" s="7">
        <v>5.9125582799999998</v>
      </c>
      <c r="AH69"/>
      <c r="AI69" s="300" t="s">
        <v>534</v>
      </c>
      <c r="AJ69" s="251">
        <v>418607.99354999996</v>
      </c>
      <c r="AK69" s="7">
        <v>7.5349438838999987</v>
      </c>
      <c r="AL69" s="7">
        <v>962.79838516499979</v>
      </c>
      <c r="AM69" s="7">
        <v>970.33332904889983</v>
      </c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</row>
    <row r="70" spans="1:197" x14ac:dyDescent="0.2">
      <c r="A70" s="20" t="s">
        <v>2075</v>
      </c>
      <c r="B70" s="4">
        <v>39871.263888888891</v>
      </c>
      <c r="C70" s="4">
        <v>39871.614583333336</v>
      </c>
      <c r="D70" s="250" t="s">
        <v>167</v>
      </c>
      <c r="E70" s="250" t="s">
        <v>168</v>
      </c>
      <c r="F70" s="250">
        <v>50</v>
      </c>
      <c r="L70" s="250">
        <v>248.98</v>
      </c>
      <c r="N70" s="250">
        <v>951</v>
      </c>
      <c r="P70" s="250">
        <v>1770</v>
      </c>
      <c r="Q70" s="250" t="s">
        <v>1784</v>
      </c>
      <c r="R70" s="250">
        <v>20</v>
      </c>
      <c r="T70" s="250">
        <v>810</v>
      </c>
      <c r="U70" s="45" t="s">
        <v>432</v>
      </c>
      <c r="V70" s="44" t="s">
        <v>4038</v>
      </c>
      <c r="W70" s="7">
        <f t="shared" si="8"/>
        <v>7050329.3129999992</v>
      </c>
      <c r="X70" s="7">
        <f t="shared" si="9"/>
        <v>141.00658625999998</v>
      </c>
      <c r="Y70" s="7">
        <f t="shared" si="10"/>
        <v>5710.76674353</v>
      </c>
      <c r="Z70" s="7">
        <f t="shared" si="11"/>
        <v>5851.7733297900004</v>
      </c>
      <c r="AB70"/>
      <c r="AC70" s="72" t="s">
        <v>4035</v>
      </c>
      <c r="AD70" s="251">
        <v>9462075.4275000002</v>
      </c>
      <c r="AE70" s="7">
        <v>170.31735769500003</v>
      </c>
      <c r="AF70" s="7">
        <v>7474.6289933999997</v>
      </c>
      <c r="AG70" s="7">
        <v>7644.946351095</v>
      </c>
      <c r="AH70"/>
      <c r="AI70" s="300" t="s">
        <v>432</v>
      </c>
      <c r="AJ70" s="251">
        <v>4478876.1645</v>
      </c>
      <c r="AK70" s="7">
        <v>850.98647125499997</v>
      </c>
      <c r="AL70" s="7">
        <v>9405.6399454500006</v>
      </c>
      <c r="AM70" s="7">
        <v>10256.626416705001</v>
      </c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</row>
    <row r="71" spans="1:197" x14ac:dyDescent="0.2">
      <c r="A71" s="20" t="s">
        <v>2075</v>
      </c>
      <c r="B71" s="4">
        <v>39900.791666666664</v>
      </c>
      <c r="C71" s="4">
        <v>39901.725694444445</v>
      </c>
      <c r="D71" s="250" t="s">
        <v>205</v>
      </c>
      <c r="E71" s="250" t="s">
        <v>206</v>
      </c>
      <c r="F71" s="250">
        <v>50</v>
      </c>
      <c r="L71" s="250">
        <v>304.52999999999997</v>
      </c>
      <c r="N71" s="250">
        <v>3100</v>
      </c>
      <c r="P71" s="250">
        <v>5070</v>
      </c>
      <c r="Q71" s="250" t="s">
        <v>1784</v>
      </c>
      <c r="R71" s="250">
        <v>20</v>
      </c>
      <c r="T71" s="250">
        <v>3000</v>
      </c>
      <c r="U71" s="45" t="s">
        <v>432</v>
      </c>
      <c r="V71" s="44" t="s">
        <v>4039</v>
      </c>
      <c r="W71" s="7">
        <f t="shared" si="8"/>
        <v>8623330.3304999992</v>
      </c>
      <c r="X71" s="7">
        <f t="shared" si="9"/>
        <v>172.46660660999999</v>
      </c>
      <c r="Y71" s="7">
        <f t="shared" si="10"/>
        <v>25869.990991499995</v>
      </c>
      <c r="Z71" s="7">
        <f t="shared" si="11"/>
        <v>26042.457598109995</v>
      </c>
      <c r="AB71" s="43"/>
      <c r="AC71" s="72" t="s">
        <v>4068</v>
      </c>
      <c r="AD71" s="251">
        <v>4165691.8035000004</v>
      </c>
      <c r="AE71" s="7">
        <v>83.313836070000008</v>
      </c>
      <c r="AF71" s="7">
        <v>3800.6168148750003</v>
      </c>
      <c r="AG71" s="7">
        <v>3883.9306509450003</v>
      </c>
      <c r="AH71"/>
      <c r="AI71" s="72" t="s">
        <v>3995</v>
      </c>
      <c r="AJ71" s="251">
        <v>12931569.156900002</v>
      </c>
      <c r="AK71" s="7">
        <v>232.76824482420002</v>
      </c>
      <c r="AL71" s="7">
        <v>1180.78432815</v>
      </c>
      <c r="AM71" s="7">
        <v>1413.5525729742001</v>
      </c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</row>
    <row r="72" spans="1:197" x14ac:dyDescent="0.2">
      <c r="A72" s="20" t="s">
        <v>2075</v>
      </c>
      <c r="B72" s="4">
        <v>39924.305555555555</v>
      </c>
      <c r="C72" s="4">
        <v>39924.538194444445</v>
      </c>
      <c r="D72" s="250" t="s">
        <v>231</v>
      </c>
      <c r="E72" s="250" t="s">
        <v>232</v>
      </c>
      <c r="F72" s="250">
        <v>50</v>
      </c>
      <c r="L72" s="250">
        <v>180.26</v>
      </c>
      <c r="N72" s="250">
        <v>135</v>
      </c>
      <c r="P72" s="250">
        <v>213</v>
      </c>
      <c r="Q72" s="250" t="s">
        <v>1784</v>
      </c>
      <c r="R72" s="250">
        <v>20</v>
      </c>
      <c r="T72" s="250">
        <v>40</v>
      </c>
      <c r="U72" s="45" t="s">
        <v>432</v>
      </c>
      <c r="V72" s="44" t="s">
        <v>4040</v>
      </c>
      <c r="W72" s="7">
        <f t="shared" si="8"/>
        <v>5104395.3809999991</v>
      </c>
      <c r="X72" s="7">
        <f t="shared" si="9"/>
        <v>102.08790761999998</v>
      </c>
      <c r="Y72" s="7">
        <f t="shared" si="10"/>
        <v>204.17581523999996</v>
      </c>
      <c r="Z72" s="7">
        <f t="shared" si="11"/>
        <v>306.26372285999992</v>
      </c>
      <c r="AB72" s="43"/>
      <c r="AC72" s="72" t="s">
        <v>4036</v>
      </c>
      <c r="AD72" s="251">
        <v>1916201.2394999999</v>
      </c>
      <c r="AE72" s="7">
        <v>38.324024789999996</v>
      </c>
      <c r="AF72" s="7">
        <v>1226.3687932799999</v>
      </c>
      <c r="AG72" s="7">
        <v>1264.6928180699999</v>
      </c>
      <c r="AH72"/>
      <c r="AI72" s="300" t="s">
        <v>534</v>
      </c>
      <c r="AJ72" s="251">
        <v>285263.94689999998</v>
      </c>
      <c r="AK72" s="7">
        <v>5.1347510441999997</v>
      </c>
      <c r="AL72" s="7">
        <v>599.05428848999998</v>
      </c>
      <c r="AM72" s="7">
        <v>604.18903953419999</v>
      </c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</row>
    <row r="73" spans="1:197" x14ac:dyDescent="0.2">
      <c r="A73" s="20" t="s">
        <v>2075</v>
      </c>
      <c r="B73" s="81">
        <v>40009.194444444445</v>
      </c>
      <c r="C73" s="81">
        <v>40009.520833333336</v>
      </c>
      <c r="D73" s="250" t="s">
        <v>243</v>
      </c>
      <c r="E73" s="82" t="s">
        <v>244</v>
      </c>
      <c r="F73" s="250">
        <v>50</v>
      </c>
      <c r="L73" s="250">
        <v>316.48</v>
      </c>
      <c r="N73" s="250">
        <v>25.3</v>
      </c>
      <c r="P73" s="250">
        <v>79.400000000000006</v>
      </c>
      <c r="Q73" s="82" t="s">
        <v>1784</v>
      </c>
      <c r="R73" s="82">
        <v>20</v>
      </c>
      <c r="S73" s="82" t="s">
        <v>1784</v>
      </c>
      <c r="T73" s="82">
        <v>20</v>
      </c>
      <c r="U73" s="45" t="s">
        <v>432</v>
      </c>
      <c r="V73" s="44" t="s">
        <v>4041</v>
      </c>
      <c r="W73" s="7">
        <f t="shared" si="8"/>
        <v>8961716.688000001</v>
      </c>
      <c r="X73" s="7">
        <f t="shared" si="9"/>
        <v>179.23433376000003</v>
      </c>
      <c r="Y73" s="7">
        <f t="shared" si="10"/>
        <v>179.23433376000003</v>
      </c>
      <c r="Z73" s="7">
        <f t="shared" si="11"/>
        <v>358.46866752000005</v>
      </c>
      <c r="AB73" s="43"/>
      <c r="AC73" s="72" t="s">
        <v>4037</v>
      </c>
      <c r="AD73" s="251">
        <v>1165521.5459999999</v>
      </c>
      <c r="AE73" s="7">
        <v>23.310430919999998</v>
      </c>
      <c r="AF73" s="7">
        <v>224.74517508</v>
      </c>
      <c r="AG73" s="7">
        <v>248.05560599999998</v>
      </c>
      <c r="AH73"/>
      <c r="AI73" s="300" t="s">
        <v>432</v>
      </c>
      <c r="AJ73" s="251">
        <v>12646305.210000001</v>
      </c>
      <c r="AK73" s="7">
        <v>227.63349378000004</v>
      </c>
      <c r="AL73" s="7">
        <v>581.7300396600001</v>
      </c>
      <c r="AM73" s="7">
        <v>809.36353344000008</v>
      </c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</row>
    <row r="74" spans="1:197" x14ac:dyDescent="0.2">
      <c r="A74" s="20" t="s">
        <v>2075</v>
      </c>
      <c r="B74" s="4">
        <v>40155.375</v>
      </c>
      <c r="C74" s="4">
        <v>40156.224305555559</v>
      </c>
      <c r="D74" s="250" t="s">
        <v>249</v>
      </c>
      <c r="E74" s="250" t="s">
        <v>250</v>
      </c>
      <c r="F74" s="250">
        <v>50</v>
      </c>
      <c r="L74" s="250">
        <v>774</v>
      </c>
      <c r="N74" s="250">
        <v>1660</v>
      </c>
      <c r="P74" s="250">
        <v>2600</v>
      </c>
      <c r="Q74" s="250" t="s">
        <v>1784</v>
      </c>
      <c r="R74" s="250">
        <v>20</v>
      </c>
      <c r="T74" s="250">
        <v>970</v>
      </c>
      <c r="U74" s="45" t="s">
        <v>432</v>
      </c>
      <c r="V74" s="44" t="s">
        <v>4042</v>
      </c>
      <c r="W74" s="7">
        <f t="shared" si="8"/>
        <v>21917241.899999999</v>
      </c>
      <c r="X74" s="7">
        <f t="shared" si="9"/>
        <v>438.34483799999998</v>
      </c>
      <c r="Y74" s="7">
        <f t="shared" si="10"/>
        <v>21259.724643000001</v>
      </c>
      <c r="Z74" s="7">
        <f t="shared" si="11"/>
        <v>21698.069481000002</v>
      </c>
      <c r="AB74"/>
      <c r="AC74" s="72" t="s">
        <v>4038</v>
      </c>
      <c r="AD74" s="251">
        <v>7138111.5479999995</v>
      </c>
      <c r="AE74" s="7">
        <v>142.76223095999998</v>
      </c>
      <c r="AF74" s="7">
        <v>5752.9022163299996</v>
      </c>
      <c r="AG74" s="7">
        <v>5895.6644472900007</v>
      </c>
      <c r="AH74"/>
      <c r="AI74" s="72" t="s">
        <v>3996</v>
      </c>
      <c r="AJ74" s="251">
        <v>7262988.8564999998</v>
      </c>
      <c r="AK74" s="7">
        <v>130.733799417</v>
      </c>
      <c r="AL74" s="7">
        <v>130.733799417</v>
      </c>
      <c r="AM74" s="7">
        <v>261.467598834</v>
      </c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</row>
    <row r="75" spans="1:197" x14ac:dyDescent="0.2">
      <c r="A75" s="20" t="s">
        <v>2075</v>
      </c>
      <c r="B75" s="4">
        <v>40201.611111111109</v>
      </c>
      <c r="C75" s="4">
        <v>40203.086805555555</v>
      </c>
      <c r="D75" s="250" t="s">
        <v>296</v>
      </c>
      <c r="E75" s="250" t="s">
        <v>297</v>
      </c>
      <c r="F75" s="250">
        <v>50</v>
      </c>
      <c r="L75" s="250">
        <v>2159</v>
      </c>
      <c r="N75" s="250">
        <v>348</v>
      </c>
      <c r="P75" s="250">
        <v>559</v>
      </c>
      <c r="Q75" s="250" t="s">
        <v>1784</v>
      </c>
      <c r="R75" s="250">
        <v>20</v>
      </c>
      <c r="T75" s="250">
        <v>130</v>
      </c>
      <c r="U75" s="45" t="s">
        <v>432</v>
      </c>
      <c r="V75" s="44" t="s">
        <v>4043</v>
      </c>
      <c r="W75" s="7">
        <f t="shared" si="8"/>
        <v>61136079.149999999</v>
      </c>
      <c r="X75" s="7">
        <f t="shared" si="9"/>
        <v>1222.721583</v>
      </c>
      <c r="Y75" s="7">
        <f t="shared" si="10"/>
        <v>7947.6902895000003</v>
      </c>
      <c r="Z75" s="7">
        <f t="shared" si="11"/>
        <v>9170.4118725000008</v>
      </c>
      <c r="AB75"/>
      <c r="AC75" s="72" t="s">
        <v>4039</v>
      </c>
      <c r="AD75" s="251">
        <v>8767746.2654999997</v>
      </c>
      <c r="AE75" s="7">
        <v>175.35492531</v>
      </c>
      <c r="AF75" s="7">
        <v>26245.472422499995</v>
      </c>
      <c r="AG75" s="7">
        <v>26420.827347809995</v>
      </c>
      <c r="AH75"/>
      <c r="AI75" s="300" t="s">
        <v>534</v>
      </c>
      <c r="AJ75" s="251">
        <v>311485.34999999998</v>
      </c>
      <c r="AK75" s="7">
        <v>5.6067362999999997</v>
      </c>
      <c r="AL75" s="7">
        <v>5.6067362999999997</v>
      </c>
      <c r="AM75" s="7">
        <v>11.213472599999999</v>
      </c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</row>
    <row r="76" spans="1:197" x14ac:dyDescent="0.2">
      <c r="A76" s="20" t="s">
        <v>2075</v>
      </c>
      <c r="B76" s="4">
        <v>40218.170138888891</v>
      </c>
      <c r="C76" s="4">
        <v>40219.461805555555</v>
      </c>
      <c r="D76" s="250" t="s">
        <v>321</v>
      </c>
      <c r="E76" s="250" t="s">
        <v>322</v>
      </c>
      <c r="F76" s="250">
        <v>50</v>
      </c>
      <c r="L76" s="250">
        <v>90</v>
      </c>
      <c r="N76" s="250">
        <v>1060</v>
      </c>
      <c r="P76" s="250">
        <v>1860</v>
      </c>
      <c r="Q76" s="250" t="s">
        <v>1784</v>
      </c>
      <c r="R76" s="250">
        <v>20</v>
      </c>
      <c r="T76" s="250">
        <v>570</v>
      </c>
      <c r="U76" s="45" t="s">
        <v>432</v>
      </c>
      <c r="V76" s="44" t="s">
        <v>4044</v>
      </c>
      <c r="W76" s="7">
        <f t="shared" si="8"/>
        <v>2548516.4999999995</v>
      </c>
      <c r="X76" s="7">
        <f t="shared" si="9"/>
        <v>50.97032999999999</v>
      </c>
      <c r="Y76" s="7">
        <f t="shared" si="10"/>
        <v>1452.6544049999998</v>
      </c>
      <c r="Z76" s="7">
        <f t="shared" si="11"/>
        <v>1503.6247349999999</v>
      </c>
      <c r="AB76"/>
      <c r="AC76" s="72" t="s">
        <v>4040</v>
      </c>
      <c r="AD76" s="251">
        <v>5199539.9969999995</v>
      </c>
      <c r="AE76" s="7">
        <v>103.99079993999999</v>
      </c>
      <c r="AF76" s="7">
        <v>206.07870755999997</v>
      </c>
      <c r="AG76" s="7">
        <v>310.06950749999993</v>
      </c>
      <c r="AH76"/>
      <c r="AI76" s="300" t="s">
        <v>432</v>
      </c>
      <c r="AJ76" s="251">
        <v>6951503.5065000001</v>
      </c>
      <c r="AK76" s="7">
        <v>125.12706311699999</v>
      </c>
      <c r="AL76" s="7">
        <v>125.12706311699999</v>
      </c>
      <c r="AM76" s="7">
        <v>250.25412623399998</v>
      </c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</row>
    <row r="77" spans="1:197" x14ac:dyDescent="0.2">
      <c r="A77" s="20" t="s">
        <v>2075</v>
      </c>
      <c r="B77" s="4">
        <v>40246.680555555555</v>
      </c>
      <c r="C77" s="4">
        <v>40248.1875</v>
      </c>
      <c r="D77" s="250" t="s">
        <v>350</v>
      </c>
      <c r="E77" s="250" t="s">
        <v>351</v>
      </c>
      <c r="F77" s="250">
        <v>50</v>
      </c>
      <c r="L77" s="250">
        <v>983</v>
      </c>
      <c r="N77" s="250">
        <v>315</v>
      </c>
      <c r="P77" s="250">
        <v>614</v>
      </c>
      <c r="Q77" s="250" t="s">
        <v>1784</v>
      </c>
      <c r="R77" s="250">
        <v>20</v>
      </c>
      <c r="T77" s="250">
        <v>100</v>
      </c>
      <c r="U77" s="45" t="s">
        <v>432</v>
      </c>
      <c r="V77" s="44" t="s">
        <v>4045</v>
      </c>
      <c r="W77" s="7">
        <f t="shared" si="8"/>
        <v>27835463.550000001</v>
      </c>
      <c r="X77" s="7">
        <f t="shared" si="9"/>
        <v>556.70927099999994</v>
      </c>
      <c r="Y77" s="7">
        <f t="shared" si="10"/>
        <v>2783.5463549999999</v>
      </c>
      <c r="Z77" s="7">
        <f t="shared" si="11"/>
        <v>3340.2556260000001</v>
      </c>
      <c r="AB77"/>
      <c r="AC77" s="72" t="s">
        <v>4041</v>
      </c>
      <c r="AD77" s="251">
        <v>9299819.8770000003</v>
      </c>
      <c r="AE77" s="7">
        <v>185.99639754000003</v>
      </c>
      <c r="AF77" s="7">
        <v>185.99639754000003</v>
      </c>
      <c r="AG77" s="7">
        <v>371.99279508000006</v>
      </c>
      <c r="AH77"/>
      <c r="AI77" s="72" t="s">
        <v>3997</v>
      </c>
      <c r="AJ77" s="251">
        <v>1064147.2229999998</v>
      </c>
      <c r="AK77" s="7">
        <v>20.301482438999997</v>
      </c>
      <c r="AL77" s="7">
        <v>237.55118732399995</v>
      </c>
      <c r="AM77" s="7">
        <v>257.85266976299999</v>
      </c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</row>
    <row r="78" spans="1:197" x14ac:dyDescent="0.2">
      <c r="A78" s="20" t="s">
        <v>2075</v>
      </c>
      <c r="B78" s="4">
        <v>40276.222222222219</v>
      </c>
      <c r="C78" s="4">
        <v>40276.53125</v>
      </c>
      <c r="D78" s="250" t="s">
        <v>382</v>
      </c>
      <c r="E78" s="250" t="s">
        <v>383</v>
      </c>
      <c r="F78" s="250">
        <v>50</v>
      </c>
      <c r="L78" s="250">
        <v>222</v>
      </c>
      <c r="M78" s="250" t="s">
        <v>1784</v>
      </c>
      <c r="N78" s="250">
        <v>300</v>
      </c>
      <c r="P78" s="250">
        <v>240</v>
      </c>
      <c r="Q78" s="250" t="s">
        <v>1784</v>
      </c>
      <c r="R78" s="250">
        <v>20</v>
      </c>
      <c r="T78" s="250">
        <v>58</v>
      </c>
      <c r="U78" s="45" t="s">
        <v>432</v>
      </c>
      <c r="V78" s="44" t="s">
        <v>4046</v>
      </c>
      <c r="W78" s="7">
        <f t="shared" si="8"/>
        <v>6286340.7000000002</v>
      </c>
      <c r="X78" s="7">
        <f t="shared" si="9"/>
        <v>125.726814</v>
      </c>
      <c r="Y78" s="7">
        <f t="shared" si="10"/>
        <v>364.60776060000001</v>
      </c>
      <c r="Z78" s="7">
        <f t="shared" si="11"/>
        <v>490.3345746</v>
      </c>
      <c r="AB78"/>
      <c r="AC78" s="72" t="s">
        <v>4042</v>
      </c>
      <c r="AD78" s="251">
        <v>22157935.125</v>
      </c>
      <c r="AE78" s="7">
        <v>443.1587025</v>
      </c>
      <c r="AF78" s="7">
        <v>21909.5963505</v>
      </c>
      <c r="AG78" s="7">
        <v>22352.755053000001</v>
      </c>
      <c r="AH78"/>
      <c r="AI78" s="300" t="s">
        <v>534</v>
      </c>
      <c r="AJ78" s="251">
        <v>229366.48499999999</v>
      </c>
      <c r="AK78" s="7">
        <v>5.2754291549999994</v>
      </c>
      <c r="AL78" s="7">
        <v>176.61219344999998</v>
      </c>
      <c r="AM78" s="7">
        <v>181.88762260499999</v>
      </c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</row>
    <row r="79" spans="1:197" x14ac:dyDescent="0.2">
      <c r="A79" s="20" t="s">
        <v>2075</v>
      </c>
      <c r="B79" s="81">
        <v>40422.145833333336</v>
      </c>
      <c r="C79" s="81">
        <v>40422.190972222219</v>
      </c>
      <c r="D79" s="250" t="s">
        <v>568</v>
      </c>
      <c r="E79" s="82" t="s">
        <v>569</v>
      </c>
      <c r="F79" s="250">
        <v>50</v>
      </c>
      <c r="L79" s="250">
        <v>237</v>
      </c>
      <c r="N79" s="250">
        <v>9</v>
      </c>
      <c r="P79" s="250">
        <v>72.599999999999994</v>
      </c>
      <c r="Q79" s="82" t="s">
        <v>1784</v>
      </c>
      <c r="R79" s="82">
        <v>20</v>
      </c>
      <c r="S79" s="82" t="s">
        <v>1784</v>
      </c>
      <c r="T79" s="82">
        <v>20</v>
      </c>
      <c r="U79" s="45" t="s">
        <v>432</v>
      </c>
      <c r="V79" s="44" t="s">
        <v>4047</v>
      </c>
      <c r="W79" s="7">
        <f t="shared" si="8"/>
        <v>6711093.4499999993</v>
      </c>
      <c r="X79" s="7">
        <f t="shared" si="9"/>
        <v>134.221869</v>
      </c>
      <c r="Y79" s="7">
        <f t="shared" si="10"/>
        <v>134.221869</v>
      </c>
      <c r="Z79" s="7">
        <f t="shared" si="11"/>
        <v>268.443738</v>
      </c>
      <c r="AB79"/>
      <c r="AC79" s="72" t="s">
        <v>4043</v>
      </c>
      <c r="AD79" s="251">
        <v>63656278.799999997</v>
      </c>
      <c r="AE79" s="7">
        <v>1273.1255759999999</v>
      </c>
      <c r="AF79" s="7">
        <v>11475.969799500001</v>
      </c>
      <c r="AG79" s="7">
        <v>12749.095375500001</v>
      </c>
      <c r="AH79"/>
      <c r="AI79" s="300" t="s">
        <v>432</v>
      </c>
      <c r="AJ79" s="251">
        <v>834780.7379999999</v>
      </c>
      <c r="AK79" s="7">
        <v>15.026053283999998</v>
      </c>
      <c r="AL79" s="7">
        <v>60.938993873999991</v>
      </c>
      <c r="AM79" s="7">
        <v>75.96504715799999</v>
      </c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</row>
    <row r="80" spans="1:197" x14ac:dyDescent="0.2">
      <c r="A80" s="20" t="s">
        <v>2075</v>
      </c>
      <c r="B80" s="81">
        <v>40477.291666666664</v>
      </c>
      <c r="C80" s="81">
        <v>40477.520833333336</v>
      </c>
      <c r="D80" s="250" t="s">
        <v>572</v>
      </c>
      <c r="E80" s="82" t="s">
        <v>573</v>
      </c>
      <c r="F80" s="250">
        <v>50</v>
      </c>
      <c r="L80" s="250">
        <v>940</v>
      </c>
      <c r="N80" s="250">
        <v>5.7</v>
      </c>
      <c r="P80" s="250">
        <v>36.700000000000003</v>
      </c>
      <c r="Q80" s="82" t="s">
        <v>1784</v>
      </c>
      <c r="R80" s="82">
        <v>20</v>
      </c>
      <c r="S80" s="82" t="s">
        <v>1784</v>
      </c>
      <c r="T80" s="82">
        <v>20</v>
      </c>
      <c r="U80" s="45" t="s">
        <v>432</v>
      </c>
      <c r="V80" s="44" t="s">
        <v>4048</v>
      </c>
      <c r="W80" s="7">
        <f t="shared" si="8"/>
        <v>26617839</v>
      </c>
      <c r="X80" s="7">
        <f t="shared" si="9"/>
        <v>532.35677999999996</v>
      </c>
      <c r="Y80" s="7">
        <f t="shared" si="10"/>
        <v>532.35677999999996</v>
      </c>
      <c r="Z80" s="7">
        <f t="shared" si="11"/>
        <v>1064.7135599999999</v>
      </c>
      <c r="AB80"/>
      <c r="AC80" s="72" t="s">
        <v>4044</v>
      </c>
      <c r="AD80" s="251">
        <v>2588160.0899999994</v>
      </c>
      <c r="AE80" s="7">
        <v>51.76320179999999</v>
      </c>
      <c r="AF80" s="7">
        <v>1508.1554309999997</v>
      </c>
      <c r="AG80" s="7">
        <v>1559.9186327999998</v>
      </c>
      <c r="AH80"/>
      <c r="AI80" s="72" t="s">
        <v>3998</v>
      </c>
      <c r="AJ80" s="251">
        <v>1766971.4399999997</v>
      </c>
      <c r="AK80" s="7">
        <v>38.748777539999992</v>
      </c>
      <c r="AL80" s="7">
        <v>81.977280749999991</v>
      </c>
      <c r="AM80" s="7">
        <v>120.72605828999998</v>
      </c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</row>
    <row r="81" spans="1:197" x14ac:dyDescent="0.2">
      <c r="A81" s="20" t="s">
        <v>2075</v>
      </c>
      <c r="B81" s="4">
        <v>40532.743055555555</v>
      </c>
      <c r="C81" s="4">
        <v>40533.538194444445</v>
      </c>
      <c r="D81" s="250" t="s">
        <v>604</v>
      </c>
      <c r="E81" s="250" t="s">
        <v>605</v>
      </c>
      <c r="F81" s="250">
        <v>50</v>
      </c>
      <c r="L81" s="250">
        <v>35</v>
      </c>
      <c r="N81" s="250">
        <v>257</v>
      </c>
      <c r="P81" s="250">
        <v>1060</v>
      </c>
      <c r="Q81" s="250" t="s">
        <v>1784</v>
      </c>
      <c r="R81" s="250">
        <v>20</v>
      </c>
      <c r="T81" s="250">
        <v>120</v>
      </c>
      <c r="U81" s="45" t="s">
        <v>432</v>
      </c>
      <c r="V81" s="44" t="s">
        <v>4049</v>
      </c>
      <c r="W81" s="7">
        <f t="shared" si="8"/>
        <v>991089.75</v>
      </c>
      <c r="X81" s="7">
        <f t="shared" si="9"/>
        <v>19.821795000000002</v>
      </c>
      <c r="Y81" s="7">
        <f t="shared" si="10"/>
        <v>118.93077</v>
      </c>
      <c r="Z81" s="7">
        <f t="shared" si="11"/>
        <v>138.752565</v>
      </c>
      <c r="AB81"/>
      <c r="AC81" s="72" t="s">
        <v>4045</v>
      </c>
      <c r="AD81" s="251">
        <v>28486751.100000001</v>
      </c>
      <c r="AE81" s="7">
        <v>569.73502199999996</v>
      </c>
      <c r="AF81" s="7">
        <v>3050.5742504999998</v>
      </c>
      <c r="AG81" s="7">
        <v>3620.3092725000001</v>
      </c>
      <c r="AH81"/>
      <c r="AI81" s="300" t="s">
        <v>534</v>
      </c>
      <c r="AJ81" s="251">
        <v>31148.535000000003</v>
      </c>
      <c r="AK81" s="7">
        <v>0.56067363000000014</v>
      </c>
      <c r="AL81" s="7">
        <v>29.902593600000003</v>
      </c>
      <c r="AM81" s="7">
        <v>30.463267230000003</v>
      </c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</row>
    <row r="82" spans="1:197" x14ac:dyDescent="0.2">
      <c r="A82" s="20" t="s">
        <v>2075</v>
      </c>
      <c r="B82" s="4">
        <v>40574.399305555555</v>
      </c>
      <c r="C82" s="4">
        <v>40576.555555555555</v>
      </c>
      <c r="D82" s="250" t="s">
        <v>643</v>
      </c>
      <c r="E82" s="250" t="s">
        <v>644</v>
      </c>
      <c r="F82" s="250">
        <v>50</v>
      </c>
      <c r="L82" s="250">
        <v>71</v>
      </c>
      <c r="N82" s="250">
        <v>2780</v>
      </c>
      <c r="P82" s="250">
        <v>4750</v>
      </c>
      <c r="Q82" s="250" t="s">
        <v>1784</v>
      </c>
      <c r="R82" s="250">
        <v>20</v>
      </c>
      <c r="T82" s="250">
        <v>2800</v>
      </c>
      <c r="U82" s="45" t="s">
        <v>432</v>
      </c>
      <c r="V82" s="44" t="s">
        <v>4050</v>
      </c>
      <c r="W82" s="7">
        <f t="shared" si="8"/>
        <v>2010496.3499999999</v>
      </c>
      <c r="X82" s="7">
        <f t="shared" si="9"/>
        <v>40.209927</v>
      </c>
      <c r="Y82" s="7">
        <f t="shared" si="10"/>
        <v>5629.3897800000004</v>
      </c>
      <c r="Z82" s="7">
        <f t="shared" si="11"/>
        <v>5669.5997070000003</v>
      </c>
      <c r="AB82"/>
      <c r="AC82" s="72" t="s">
        <v>4046</v>
      </c>
      <c r="AD82" s="251">
        <v>6317489.2350000003</v>
      </c>
      <c r="AE82" s="7">
        <v>126.3497847</v>
      </c>
      <c r="AF82" s="7">
        <v>369.90301155000003</v>
      </c>
      <c r="AG82" s="7">
        <v>496.25279625000002</v>
      </c>
      <c r="AH82"/>
      <c r="AI82" s="300" t="s">
        <v>432</v>
      </c>
      <c r="AJ82" s="251">
        <v>1735822.9049999998</v>
      </c>
      <c r="AK82" s="7">
        <v>38.188103909999995</v>
      </c>
      <c r="AL82" s="7">
        <v>52.074687149999988</v>
      </c>
      <c r="AM82" s="7">
        <v>90.262791059999984</v>
      </c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</row>
    <row r="83" spans="1:197" x14ac:dyDescent="0.2">
      <c r="A83" s="20" t="s">
        <v>2075</v>
      </c>
      <c r="B83" s="4">
        <v>40594.40625</v>
      </c>
      <c r="C83" s="4">
        <v>40596.381944444445</v>
      </c>
      <c r="D83" s="250" t="s">
        <v>675</v>
      </c>
      <c r="E83" s="250" t="s">
        <v>676</v>
      </c>
      <c r="F83" s="250">
        <v>50</v>
      </c>
      <c r="L83" s="250">
        <v>445</v>
      </c>
      <c r="N83" s="250">
        <v>2540</v>
      </c>
      <c r="P83" s="250">
        <v>4400</v>
      </c>
      <c r="Q83" s="250" t="s">
        <v>1784</v>
      </c>
      <c r="R83" s="250">
        <v>20</v>
      </c>
      <c r="T83" s="250">
        <v>3000</v>
      </c>
      <c r="U83" s="45" t="s">
        <v>432</v>
      </c>
      <c r="V83" s="44" t="s">
        <v>4051</v>
      </c>
      <c r="W83" s="7">
        <f t="shared" si="8"/>
        <v>12600998.249999998</v>
      </c>
      <c r="X83" s="7">
        <f t="shared" si="9"/>
        <v>252.01996499999996</v>
      </c>
      <c r="Y83" s="7">
        <f t="shared" si="10"/>
        <v>37802.994749999991</v>
      </c>
      <c r="Z83" s="7">
        <f t="shared" si="11"/>
        <v>38055.01471499999</v>
      </c>
      <c r="AB83"/>
      <c r="AC83" s="72" t="s">
        <v>4047</v>
      </c>
      <c r="AD83" s="251">
        <v>7135846.1999999993</v>
      </c>
      <c r="AE83" s="7">
        <v>142.71692400000001</v>
      </c>
      <c r="AF83" s="7">
        <v>142.71692400000001</v>
      </c>
      <c r="AG83" s="7">
        <v>285.43384800000001</v>
      </c>
      <c r="AH83"/>
      <c r="AI83" s="72" t="s">
        <v>3999</v>
      </c>
      <c r="AJ83" s="251">
        <v>9712679.5499999989</v>
      </c>
      <c r="AK83" s="7">
        <v>1016.2917464999999</v>
      </c>
      <c r="AL83" s="7">
        <v>14900.326469999996</v>
      </c>
      <c r="AM83" s="7">
        <v>15916.618216499995</v>
      </c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</row>
    <row r="84" spans="1:197" x14ac:dyDescent="0.2">
      <c r="A84" s="20" t="s">
        <v>2075</v>
      </c>
      <c r="B84" s="4">
        <v>40652.78125</v>
      </c>
      <c r="C84" s="4">
        <v>40653.368055555555</v>
      </c>
      <c r="D84" s="250" t="s">
        <v>717</v>
      </c>
      <c r="E84" s="250" t="s">
        <v>718</v>
      </c>
      <c r="F84" s="250">
        <v>50</v>
      </c>
      <c r="L84" s="250">
        <v>1788</v>
      </c>
      <c r="N84" s="250">
        <v>76.2</v>
      </c>
      <c r="P84" s="250">
        <v>171</v>
      </c>
      <c r="Q84" s="250" t="s">
        <v>1784</v>
      </c>
      <c r="R84" s="250">
        <v>20</v>
      </c>
      <c r="T84" s="250">
        <v>42</v>
      </c>
      <c r="U84" s="45" t="s">
        <v>432</v>
      </c>
      <c r="V84" s="44" t="s">
        <v>4052</v>
      </c>
      <c r="W84" s="7">
        <f t="shared" si="8"/>
        <v>50630527.799999997</v>
      </c>
      <c r="X84" s="7">
        <f t="shared" si="9"/>
        <v>1012.610556</v>
      </c>
      <c r="Y84" s="7">
        <f t="shared" si="10"/>
        <v>2126.4821675999997</v>
      </c>
      <c r="Z84" s="7">
        <f t="shared" si="11"/>
        <v>3139.0927235999998</v>
      </c>
      <c r="AB84"/>
      <c r="AC84" s="72" t="s">
        <v>4048</v>
      </c>
      <c r="AD84" s="251">
        <v>26697126.18</v>
      </c>
      <c r="AE84" s="7">
        <v>533.94252359999996</v>
      </c>
      <c r="AF84" s="7">
        <v>533.94252359999996</v>
      </c>
      <c r="AG84" s="7">
        <v>1067.8850471999999</v>
      </c>
      <c r="AH84"/>
      <c r="AI84" s="300" t="s">
        <v>534</v>
      </c>
      <c r="AJ84" s="251">
        <v>566337</v>
      </c>
      <c r="AK84" s="7">
        <v>10.194065999999999</v>
      </c>
      <c r="AL84" s="7">
        <v>2095.4468999999999</v>
      </c>
      <c r="AM84" s="7">
        <v>2105.6409659999999</v>
      </c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</row>
    <row r="85" spans="1:197" x14ac:dyDescent="0.2">
      <c r="A85" s="20" t="s">
        <v>2075</v>
      </c>
      <c r="B85" s="81">
        <v>40785.986111111109</v>
      </c>
      <c r="C85" s="81">
        <v>40786.427083333336</v>
      </c>
      <c r="D85" s="250" t="s">
        <v>758</v>
      </c>
      <c r="E85" s="82" t="s">
        <v>759</v>
      </c>
      <c r="F85" s="250">
        <v>50</v>
      </c>
      <c r="L85" s="250">
        <v>24</v>
      </c>
      <c r="M85" s="250" t="s">
        <v>1934</v>
      </c>
      <c r="N85" s="250">
        <v>9.5</v>
      </c>
      <c r="P85" s="250">
        <v>76.8</v>
      </c>
      <c r="Q85" s="82" t="s">
        <v>1784</v>
      </c>
      <c r="R85" s="82">
        <v>20</v>
      </c>
      <c r="S85" s="82" t="s">
        <v>1784</v>
      </c>
      <c r="T85" s="82">
        <v>20</v>
      </c>
      <c r="U85" s="45" t="s">
        <v>432</v>
      </c>
      <c r="V85" s="44" t="s">
        <v>4053</v>
      </c>
      <c r="W85" s="7">
        <f t="shared" si="8"/>
        <v>679604.39999999991</v>
      </c>
      <c r="X85" s="7">
        <f t="shared" si="9"/>
        <v>13.592087999999999</v>
      </c>
      <c r="Y85" s="7">
        <f t="shared" si="10"/>
        <v>13.592087999999999</v>
      </c>
      <c r="Z85" s="7">
        <f t="shared" si="11"/>
        <v>27.184175999999997</v>
      </c>
      <c r="AB85"/>
      <c r="AC85" s="72" t="s">
        <v>4049</v>
      </c>
      <c r="AD85" s="251">
        <v>991089.75</v>
      </c>
      <c r="AE85" s="7">
        <v>19.821795000000002</v>
      </c>
      <c r="AF85" s="7">
        <v>118.93077</v>
      </c>
      <c r="AG85" s="7">
        <v>138.752565</v>
      </c>
      <c r="AH85"/>
      <c r="AI85" s="300" t="s">
        <v>432</v>
      </c>
      <c r="AJ85" s="251">
        <v>9146342.5499999989</v>
      </c>
      <c r="AK85" s="7">
        <v>1006.0976804999999</v>
      </c>
      <c r="AL85" s="7">
        <v>12804.879569999997</v>
      </c>
      <c r="AM85" s="7">
        <v>13810.977250499996</v>
      </c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</row>
    <row r="86" spans="1:197" x14ac:dyDescent="0.2">
      <c r="A86" s="20" t="s">
        <v>2075</v>
      </c>
      <c r="B86" s="4">
        <v>40897.736111111109</v>
      </c>
      <c r="C86" s="4">
        <v>40898.315972222219</v>
      </c>
      <c r="D86" s="250" t="s">
        <v>786</v>
      </c>
      <c r="E86" s="250" t="s">
        <v>787</v>
      </c>
      <c r="F86" s="250">
        <v>50</v>
      </c>
      <c r="L86" s="250">
        <v>34.299999999999997</v>
      </c>
      <c r="N86" s="43">
        <v>107</v>
      </c>
      <c r="O86" s="43"/>
      <c r="P86" s="43">
        <v>165</v>
      </c>
      <c r="Q86" s="43" t="s">
        <v>1784</v>
      </c>
      <c r="R86" s="43">
        <v>20</v>
      </c>
      <c r="S86" s="43" t="s">
        <v>1784</v>
      </c>
      <c r="T86" s="43">
        <v>107</v>
      </c>
      <c r="U86" s="45" t="s">
        <v>432</v>
      </c>
      <c r="V86" s="44" t="s">
        <v>4054</v>
      </c>
      <c r="W86" s="7">
        <f t="shared" si="8"/>
        <v>971267.95499999996</v>
      </c>
      <c r="X86" s="7">
        <f t="shared" si="9"/>
        <v>19.425359099999998</v>
      </c>
      <c r="Y86" s="7">
        <f t="shared" si="10"/>
        <v>103.925671185</v>
      </c>
      <c r="Z86" s="7">
        <f t="shared" si="11"/>
        <v>123.35103028499999</v>
      </c>
      <c r="AB86" s="43"/>
      <c r="AC86" s="72" t="s">
        <v>4050</v>
      </c>
      <c r="AD86" s="251">
        <v>2010496.3499999999</v>
      </c>
      <c r="AE86" s="7">
        <v>40.209927</v>
      </c>
      <c r="AF86" s="7">
        <v>5629.3897800000004</v>
      </c>
      <c r="AG86" s="7">
        <v>5669.5997070000003</v>
      </c>
      <c r="AH86"/>
      <c r="AI86" s="72" t="s">
        <v>4000</v>
      </c>
      <c r="AJ86" s="251">
        <v>2685853.2224999997</v>
      </c>
      <c r="AK86" s="7">
        <v>48.345358004999987</v>
      </c>
      <c r="AL86" s="7">
        <v>636.93090704999997</v>
      </c>
      <c r="AM86" s="7">
        <v>685.27626505499995</v>
      </c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</row>
    <row r="87" spans="1:197" x14ac:dyDescent="0.2">
      <c r="A87" s="20" t="s">
        <v>2075</v>
      </c>
      <c r="B87" s="4">
        <v>40920.475694444445</v>
      </c>
      <c r="C87" s="4">
        <v>40921.40625</v>
      </c>
      <c r="D87" s="250" t="s">
        <v>806</v>
      </c>
      <c r="E87" s="250" t="s">
        <v>807</v>
      </c>
      <c r="F87" s="250">
        <v>50</v>
      </c>
      <c r="L87" s="250">
        <v>61.2</v>
      </c>
      <c r="N87" s="250">
        <v>581</v>
      </c>
      <c r="P87" s="250">
        <v>925</v>
      </c>
      <c r="Q87" s="250" t="s">
        <v>1784</v>
      </c>
      <c r="R87" s="250">
        <v>20</v>
      </c>
      <c r="T87" s="250">
        <v>230</v>
      </c>
      <c r="U87" s="45" t="s">
        <v>432</v>
      </c>
      <c r="V87" s="44" t="s">
        <v>4055</v>
      </c>
      <c r="W87" s="7">
        <f t="shared" si="8"/>
        <v>1732991.2200000002</v>
      </c>
      <c r="X87" s="7">
        <f t="shared" si="9"/>
        <v>34.659824400000005</v>
      </c>
      <c r="Y87" s="7">
        <f t="shared" si="10"/>
        <v>398.58798060000004</v>
      </c>
      <c r="Z87" s="7">
        <f t="shared" si="11"/>
        <v>433.24780500000003</v>
      </c>
      <c r="AB87" s="43"/>
      <c r="AC87" s="72" t="s">
        <v>4051</v>
      </c>
      <c r="AD87" s="251">
        <v>12600998.249999998</v>
      </c>
      <c r="AE87" s="7">
        <v>252.01996499999996</v>
      </c>
      <c r="AF87" s="7">
        <v>37802.994749999991</v>
      </c>
      <c r="AG87" s="7">
        <v>38055.01471499999</v>
      </c>
      <c r="AH87"/>
      <c r="AI87" s="300" t="s">
        <v>534</v>
      </c>
      <c r="AJ87" s="251">
        <v>28316.85</v>
      </c>
      <c r="AK87" s="7">
        <v>0.50970329999999997</v>
      </c>
      <c r="AL87" s="7">
        <v>158.57436000000001</v>
      </c>
      <c r="AM87" s="7">
        <v>159.08406330000003</v>
      </c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</row>
    <row r="88" spans="1:197" x14ac:dyDescent="0.2">
      <c r="A88" s="20" t="s">
        <v>2075</v>
      </c>
      <c r="B88" s="4">
        <v>40925.270833333336</v>
      </c>
      <c r="C88" s="4">
        <v>40925.673611111109</v>
      </c>
      <c r="D88" s="250" t="s">
        <v>822</v>
      </c>
      <c r="E88" s="250" t="s">
        <v>823</v>
      </c>
      <c r="F88" s="250">
        <v>50</v>
      </c>
      <c r="L88" s="250">
        <v>54.4</v>
      </c>
      <c r="N88" s="250">
        <v>972</v>
      </c>
      <c r="P88" s="250">
        <v>1490</v>
      </c>
      <c r="Q88" s="250" t="s">
        <v>1784</v>
      </c>
      <c r="R88" s="250">
        <v>20</v>
      </c>
      <c r="T88" s="250">
        <v>560</v>
      </c>
      <c r="U88" s="45" t="s">
        <v>432</v>
      </c>
      <c r="V88" s="44" t="s">
        <v>4056</v>
      </c>
      <c r="W88" s="7">
        <f t="shared" si="8"/>
        <v>1540436.64</v>
      </c>
      <c r="X88" s="7">
        <f t="shared" si="9"/>
        <v>30.808732799999998</v>
      </c>
      <c r="Y88" s="7">
        <f t="shared" si="10"/>
        <v>862.64451839999992</v>
      </c>
      <c r="Z88" s="7">
        <f t="shared" si="11"/>
        <v>893.45325119999995</v>
      </c>
      <c r="AB88" s="43"/>
      <c r="AC88" s="72" t="s">
        <v>4071</v>
      </c>
      <c r="AD88" s="251">
        <v>411726.99899999995</v>
      </c>
      <c r="AE88" s="7">
        <v>8.2345399799999992</v>
      </c>
      <c r="AF88" s="7">
        <v>535.24509869999997</v>
      </c>
      <c r="AG88" s="7">
        <v>543.47963867999999</v>
      </c>
      <c r="AH88"/>
      <c r="AI88" s="300" t="s">
        <v>432</v>
      </c>
      <c r="AJ88" s="251">
        <v>2657536.3724999996</v>
      </c>
      <c r="AK88" s="7">
        <v>47.835654704999989</v>
      </c>
      <c r="AL88" s="7">
        <v>478.35654704999996</v>
      </c>
      <c r="AM88" s="7">
        <v>526.19220175499993</v>
      </c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</row>
    <row r="89" spans="1:197" x14ac:dyDescent="0.2">
      <c r="A89" s="20" t="s">
        <v>2075</v>
      </c>
      <c r="B89" s="4">
        <v>40930.684027777781</v>
      </c>
      <c r="C89" s="4">
        <v>40932.413194444445</v>
      </c>
      <c r="D89" s="250" t="s">
        <v>832</v>
      </c>
      <c r="E89" s="250" t="s">
        <v>833</v>
      </c>
      <c r="F89" s="250">
        <v>50</v>
      </c>
      <c r="L89" s="250">
        <v>1111</v>
      </c>
      <c r="N89" s="250">
        <v>648</v>
      </c>
      <c r="P89" s="250">
        <v>1080</v>
      </c>
      <c r="Q89" s="250" t="s">
        <v>1784</v>
      </c>
      <c r="R89" s="250">
        <v>20</v>
      </c>
      <c r="T89" s="250">
        <v>400</v>
      </c>
      <c r="U89" s="45" t="s">
        <v>432</v>
      </c>
      <c r="V89" s="44" t="s">
        <v>4057</v>
      </c>
      <c r="W89" s="7">
        <f t="shared" si="8"/>
        <v>31460020.349999998</v>
      </c>
      <c r="X89" s="7">
        <f t="shared" si="9"/>
        <v>629.20040700000004</v>
      </c>
      <c r="Y89" s="7">
        <f t="shared" si="10"/>
        <v>12584.00814</v>
      </c>
      <c r="Z89" s="7">
        <f t="shared" si="11"/>
        <v>13213.208547</v>
      </c>
      <c r="AB89" s="43"/>
      <c r="AC89" s="72" t="s">
        <v>4052</v>
      </c>
      <c r="AD89" s="251">
        <v>50899537.875</v>
      </c>
      <c r="AE89" s="7">
        <v>1017.9907575</v>
      </c>
      <c r="AF89" s="7">
        <v>2131.8623690999998</v>
      </c>
      <c r="AG89" s="7">
        <v>3149.8531266</v>
      </c>
      <c r="AH89"/>
      <c r="AI89" s="72" t="s">
        <v>4001</v>
      </c>
      <c r="AJ89" s="251">
        <v>4700597.1000000006</v>
      </c>
      <c r="AK89" s="7">
        <v>1008.84441495</v>
      </c>
      <c r="AL89" s="7">
        <v>7330.3829594999997</v>
      </c>
      <c r="AM89" s="7">
        <v>8339.2273744499998</v>
      </c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</row>
    <row r="90" spans="1:197" x14ac:dyDescent="0.2">
      <c r="A90" s="69" t="s">
        <v>2075</v>
      </c>
      <c r="B90" s="68">
        <v>40970.631944444445</v>
      </c>
      <c r="C90" s="68">
        <v>40972.277777777781</v>
      </c>
      <c r="D90" s="67" t="s">
        <v>866</v>
      </c>
      <c r="E90" s="67" t="s">
        <v>867</v>
      </c>
      <c r="F90" s="67">
        <v>50</v>
      </c>
      <c r="G90" s="67"/>
      <c r="H90" s="67"/>
      <c r="I90" s="67"/>
      <c r="J90" s="67"/>
      <c r="K90" s="67"/>
      <c r="L90" s="67">
        <v>699</v>
      </c>
      <c r="M90" s="67"/>
      <c r="N90" s="67">
        <v>675</v>
      </c>
      <c r="O90" s="67"/>
      <c r="P90" s="67">
        <v>1140</v>
      </c>
      <c r="Q90" s="67" t="s">
        <v>1784</v>
      </c>
      <c r="R90" s="67">
        <v>20</v>
      </c>
      <c r="S90" s="67"/>
      <c r="T90" s="67">
        <v>73</v>
      </c>
      <c r="U90" s="70" t="s">
        <v>432</v>
      </c>
      <c r="V90" s="44" t="s">
        <v>4058</v>
      </c>
      <c r="W90" s="7">
        <f t="shared" si="8"/>
        <v>19793478.149999999</v>
      </c>
      <c r="X90" s="7">
        <f t="shared" si="9"/>
        <v>395.86956300000003</v>
      </c>
      <c r="Y90" s="7">
        <f t="shared" si="10"/>
        <v>1444.9239049499997</v>
      </c>
      <c r="Z90" s="7">
        <f t="shared" si="11"/>
        <v>1840.7934679499997</v>
      </c>
      <c r="AB90"/>
      <c r="AC90" s="72" t="s">
        <v>4053</v>
      </c>
      <c r="AD90" s="251">
        <v>680170.73699999996</v>
      </c>
      <c r="AE90" s="7">
        <v>13.644191003999998</v>
      </c>
      <c r="AF90" s="7">
        <v>13.603414739999998</v>
      </c>
      <c r="AG90" s="7">
        <v>27.247605743999998</v>
      </c>
      <c r="AH90"/>
      <c r="AI90" s="300" t="s">
        <v>534</v>
      </c>
      <c r="AJ90" s="251">
        <v>133089.19499999998</v>
      </c>
      <c r="AK90" s="7">
        <v>3.992675849999999</v>
      </c>
      <c r="AL90" s="7">
        <v>479.12110199999995</v>
      </c>
      <c r="AM90" s="7">
        <v>483.11377784999996</v>
      </c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</row>
    <row r="91" spans="1:197" x14ac:dyDescent="0.2">
      <c r="A91" s="69" t="s">
        <v>2075</v>
      </c>
      <c r="B91" s="84">
        <v>41108.868055555555</v>
      </c>
      <c r="C91" s="84">
        <v>41109.128472222219</v>
      </c>
      <c r="D91" s="67" t="s">
        <v>3065</v>
      </c>
      <c r="E91" s="83" t="s">
        <v>3066</v>
      </c>
      <c r="F91" s="67">
        <v>50</v>
      </c>
      <c r="G91" s="67"/>
      <c r="H91" s="67"/>
      <c r="I91" s="67"/>
      <c r="J91" s="67"/>
      <c r="K91" s="67"/>
      <c r="L91" s="67">
        <v>426</v>
      </c>
      <c r="M91" s="67"/>
      <c r="N91" s="67">
        <v>10.5</v>
      </c>
      <c r="O91" s="67"/>
      <c r="P91" s="67">
        <v>63</v>
      </c>
      <c r="Q91" s="83" t="s">
        <v>1784</v>
      </c>
      <c r="R91" s="83">
        <v>20</v>
      </c>
      <c r="S91" s="83" t="s">
        <v>1784</v>
      </c>
      <c r="T91" s="83">
        <v>20</v>
      </c>
      <c r="U91" s="299" t="s">
        <v>432</v>
      </c>
      <c r="V91" s="44" t="s">
        <v>4059</v>
      </c>
      <c r="W91" s="7">
        <f t="shared" si="8"/>
        <v>12062978.1</v>
      </c>
      <c r="X91" s="7">
        <f t="shared" si="9"/>
        <v>241.25956199999999</v>
      </c>
      <c r="Y91" s="7">
        <f t="shared" si="10"/>
        <v>241.25956199999999</v>
      </c>
      <c r="Z91" s="7">
        <f t="shared" si="11"/>
        <v>482.51912399999998</v>
      </c>
      <c r="AB91"/>
      <c r="AC91" s="72" t="s">
        <v>4054</v>
      </c>
      <c r="AD91" s="251">
        <v>1014083.0322</v>
      </c>
      <c r="AE91" s="7">
        <v>20.281660643999999</v>
      </c>
      <c r="AF91" s="7">
        <v>113.344988169</v>
      </c>
      <c r="AG91" s="7">
        <v>133.626648813</v>
      </c>
      <c r="AH91"/>
      <c r="AI91" s="300" t="s">
        <v>432</v>
      </c>
      <c r="AJ91" s="251">
        <v>4567507.9050000003</v>
      </c>
      <c r="AK91" s="7">
        <v>1004.8517391</v>
      </c>
      <c r="AL91" s="7">
        <v>6851.2618574999997</v>
      </c>
      <c r="AM91" s="7">
        <v>7856.1135966000002</v>
      </c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</row>
    <row r="92" spans="1:197" s="287" customFormat="1" x14ac:dyDescent="0.2">
      <c r="A92" s="77" t="s">
        <v>2075</v>
      </c>
      <c r="B92" s="66">
        <v>41263.701388888891</v>
      </c>
      <c r="C92" s="66">
        <v>41264.465277777781</v>
      </c>
      <c r="D92" s="6" t="s">
        <v>3070</v>
      </c>
      <c r="E92" s="6" t="s">
        <v>3071</v>
      </c>
      <c r="F92" s="6">
        <v>50</v>
      </c>
      <c r="G92" s="6"/>
      <c r="H92" s="6"/>
      <c r="I92" s="6"/>
      <c r="J92" s="6"/>
      <c r="K92" s="6"/>
      <c r="L92" s="6">
        <v>1470.2950000000001</v>
      </c>
      <c r="M92" s="6"/>
      <c r="N92" s="6"/>
      <c r="O92" s="6"/>
      <c r="P92" s="6">
        <v>325</v>
      </c>
      <c r="Q92" s="6" t="s">
        <v>1784</v>
      </c>
      <c r="R92" s="6">
        <v>20</v>
      </c>
      <c r="S92" s="6"/>
      <c r="T92" s="6">
        <v>120</v>
      </c>
      <c r="U92" s="107" t="s">
        <v>432</v>
      </c>
      <c r="V92" s="44" t="s">
        <v>4060</v>
      </c>
      <c r="W92" s="78">
        <f t="shared" si="8"/>
        <v>41634122.970750004</v>
      </c>
      <c r="X92" s="78">
        <f t="shared" si="9"/>
        <v>832.68245941500004</v>
      </c>
      <c r="Y92" s="78">
        <f t="shared" si="10"/>
        <v>4996.0947564900007</v>
      </c>
      <c r="Z92" s="78">
        <f t="shared" si="11"/>
        <v>5828.777215905001</v>
      </c>
      <c r="AA92" s="6"/>
      <c r="AB92"/>
      <c r="AC92" s="72" t="s">
        <v>4055</v>
      </c>
      <c r="AD92" s="251">
        <v>1732991.2200000002</v>
      </c>
      <c r="AE92" s="7">
        <v>34.659824400000005</v>
      </c>
      <c r="AF92" s="7">
        <v>398.58798060000004</v>
      </c>
      <c r="AG92" s="7">
        <v>433.24780500000003</v>
      </c>
      <c r="AH92"/>
      <c r="AI92" s="72" t="s">
        <v>4002</v>
      </c>
      <c r="AJ92" s="251">
        <v>9206940.6089999992</v>
      </c>
      <c r="AK92" s="7">
        <v>165.72493096199997</v>
      </c>
      <c r="AL92" s="7">
        <v>165.72493096199997</v>
      </c>
      <c r="AM92" s="7">
        <v>331.44986192399995</v>
      </c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</row>
    <row r="93" spans="1:197" s="287" customFormat="1" x14ac:dyDescent="0.2">
      <c r="A93" s="77" t="s">
        <v>2075</v>
      </c>
      <c r="B93" s="66">
        <v>41286.947916666664</v>
      </c>
      <c r="C93" s="66">
        <v>41287.451388888891</v>
      </c>
      <c r="D93" s="6" t="s">
        <v>3075</v>
      </c>
      <c r="E93" s="6" t="s">
        <v>3076</v>
      </c>
      <c r="F93" s="6">
        <v>50</v>
      </c>
      <c r="G93" s="6"/>
      <c r="H93" s="6"/>
      <c r="I93" s="6"/>
      <c r="J93" s="6"/>
      <c r="K93" s="6"/>
      <c r="L93" s="6">
        <v>80.542100000000005</v>
      </c>
      <c r="M93" s="6"/>
      <c r="N93" s="6">
        <v>407</v>
      </c>
      <c r="O93" s="6"/>
      <c r="P93" s="6">
        <v>640</v>
      </c>
      <c r="Q93" s="6" t="s">
        <v>1784</v>
      </c>
      <c r="R93" s="6">
        <v>20</v>
      </c>
      <c r="S93" s="6"/>
      <c r="T93" s="6">
        <v>310</v>
      </c>
      <c r="U93" s="107" t="s">
        <v>432</v>
      </c>
      <c r="V93" s="44" t="s">
        <v>4061</v>
      </c>
      <c r="W93" s="78">
        <f t="shared" si="8"/>
        <v>2280698.5643849997</v>
      </c>
      <c r="X93" s="78">
        <f t="shared" si="9"/>
        <v>45.613971287699997</v>
      </c>
      <c r="Y93" s="78">
        <f t="shared" si="10"/>
        <v>707.01655495934983</v>
      </c>
      <c r="Z93" s="78">
        <f t="shared" si="11"/>
        <v>752.63052624704983</v>
      </c>
      <c r="AA93" s="6"/>
      <c r="AB93" s="43"/>
      <c r="AC93" s="72" t="s">
        <v>4056</v>
      </c>
      <c r="AD93" s="251">
        <v>1540436.64</v>
      </c>
      <c r="AE93" s="7">
        <v>30.808732799999998</v>
      </c>
      <c r="AF93" s="7">
        <v>862.64451839999992</v>
      </c>
      <c r="AG93" s="7">
        <v>893.45325119999995</v>
      </c>
      <c r="AH93"/>
      <c r="AI93" s="300" t="s">
        <v>534</v>
      </c>
      <c r="AJ93" s="251">
        <v>578796.41399999999</v>
      </c>
      <c r="AK93" s="7">
        <v>10.418335451999999</v>
      </c>
      <c r="AL93" s="7">
        <v>10.418335451999999</v>
      </c>
      <c r="AM93" s="7">
        <v>20.836670903999998</v>
      </c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</row>
    <row r="94" spans="1:197" s="287" customFormat="1" x14ac:dyDescent="0.2">
      <c r="A94" s="77" t="s">
        <v>2075</v>
      </c>
      <c r="B94" s="66">
        <v>41301.520833333336</v>
      </c>
      <c r="C94" s="66">
        <v>41302.236111111109</v>
      </c>
      <c r="D94" s="6" t="s">
        <v>3079</v>
      </c>
      <c r="E94" s="6" t="s">
        <v>3080</v>
      </c>
      <c r="F94" s="6">
        <v>50</v>
      </c>
      <c r="G94" s="6"/>
      <c r="H94" s="6"/>
      <c r="I94" s="6"/>
      <c r="J94" s="6"/>
      <c r="K94" s="6"/>
      <c r="L94" s="6">
        <v>39.216999999999999</v>
      </c>
      <c r="M94" s="6"/>
      <c r="N94" s="6">
        <v>966</v>
      </c>
      <c r="O94" s="6"/>
      <c r="P94" s="6">
        <v>1830</v>
      </c>
      <c r="Q94" s="6" t="s">
        <v>1784</v>
      </c>
      <c r="R94" s="6">
        <v>20</v>
      </c>
      <c r="S94" s="6"/>
      <c r="T94" s="6">
        <v>500</v>
      </c>
      <c r="U94" s="107" t="s">
        <v>432</v>
      </c>
      <c r="V94" s="44" t="s">
        <v>4062</v>
      </c>
      <c r="W94" s="78">
        <f t="shared" si="8"/>
        <v>1110501.9064499999</v>
      </c>
      <c r="X94" s="78">
        <f t="shared" si="9"/>
        <v>22.210038128999997</v>
      </c>
      <c r="Y94" s="78">
        <f t="shared" si="10"/>
        <v>555.25095322499988</v>
      </c>
      <c r="Z94" s="78">
        <f t="shared" si="11"/>
        <v>577.46099135399982</v>
      </c>
      <c r="AA94" s="6"/>
      <c r="AB94" s="43"/>
      <c r="AC94" s="72" t="s">
        <v>4057</v>
      </c>
      <c r="AD94" s="251">
        <v>31707113.183099996</v>
      </c>
      <c r="AE94" s="7">
        <v>634.142263662</v>
      </c>
      <c r="AF94" s="7">
        <v>12737.205696522</v>
      </c>
      <c r="AG94" s="7">
        <v>13371.347960184001</v>
      </c>
      <c r="AH94"/>
      <c r="AI94" s="300" t="s">
        <v>432</v>
      </c>
      <c r="AJ94" s="251">
        <v>8628144.1949999984</v>
      </c>
      <c r="AK94" s="7">
        <v>155.30659550999997</v>
      </c>
      <c r="AL94" s="7">
        <v>155.30659550999997</v>
      </c>
      <c r="AM94" s="7">
        <v>310.61319101999993</v>
      </c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</row>
    <row r="95" spans="1:197" s="287" customFormat="1" x14ac:dyDescent="0.2">
      <c r="A95" s="77" t="s">
        <v>2075</v>
      </c>
      <c r="B95" s="66">
        <v>41304.472222222219</v>
      </c>
      <c r="C95" s="66">
        <v>41304.885416666664</v>
      </c>
      <c r="D95" s="6" t="s">
        <v>3081</v>
      </c>
      <c r="E95" s="6" t="s">
        <v>3082</v>
      </c>
      <c r="F95" s="6">
        <v>50</v>
      </c>
      <c r="G95" s="6"/>
      <c r="H95" s="6"/>
      <c r="I95" s="6"/>
      <c r="J95" s="6"/>
      <c r="K95" s="6"/>
      <c r="L95" s="6">
        <v>535.25660000000005</v>
      </c>
      <c r="M95" s="6"/>
      <c r="N95" s="6"/>
      <c r="O95" s="6"/>
      <c r="P95" s="6">
        <v>350</v>
      </c>
      <c r="Q95" s="6" t="s">
        <v>1784</v>
      </c>
      <c r="R95" s="6">
        <v>20</v>
      </c>
      <c r="S95" s="6"/>
      <c r="T95" s="6">
        <v>90</v>
      </c>
      <c r="U95" s="107" t="s">
        <v>432</v>
      </c>
      <c r="V95" s="44" t="s">
        <v>4063</v>
      </c>
      <c r="W95" s="78">
        <f t="shared" si="8"/>
        <v>15156780.853710001</v>
      </c>
      <c r="X95" s="78">
        <f t="shared" si="9"/>
        <v>303.13561707420001</v>
      </c>
      <c r="Y95" s="78">
        <f t="shared" si="10"/>
        <v>1364.1102768339001</v>
      </c>
      <c r="Z95" s="78">
        <f t="shared" si="11"/>
        <v>1667.2458939081002</v>
      </c>
      <c r="AA95" s="6"/>
      <c r="AB95"/>
      <c r="AC95" s="72" t="s">
        <v>4058</v>
      </c>
      <c r="AD95" s="251">
        <v>19853170.069799997</v>
      </c>
      <c r="AE95" s="7">
        <v>397.06340139600002</v>
      </c>
      <c r="AF95" s="7">
        <v>1461.0407232959997</v>
      </c>
      <c r="AG95" s="7">
        <v>1858.1041246919997</v>
      </c>
      <c r="AH95"/>
      <c r="AI95" s="72" t="s">
        <v>4003</v>
      </c>
      <c r="AJ95" s="251">
        <v>554443.92299999995</v>
      </c>
      <c r="AK95" s="7">
        <v>9.9799906139999983</v>
      </c>
      <c r="AL95" s="7">
        <v>1499.5471086000002</v>
      </c>
      <c r="AM95" s="7">
        <v>1509.5270992140001</v>
      </c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</row>
    <row r="96" spans="1:197" s="287" customFormat="1" x14ac:dyDescent="0.2">
      <c r="A96" s="77" t="s">
        <v>2075</v>
      </c>
      <c r="B96" s="66">
        <v>41312.315972222219</v>
      </c>
      <c r="C96" s="66">
        <v>41313.364583333336</v>
      </c>
      <c r="D96" s="6" t="s">
        <v>3083</v>
      </c>
      <c r="E96" s="6" t="s">
        <v>3084</v>
      </c>
      <c r="F96" s="6">
        <v>50</v>
      </c>
      <c r="G96" s="6"/>
      <c r="H96" s="6"/>
      <c r="I96" s="6"/>
      <c r="J96" s="6"/>
      <c r="K96" s="6"/>
      <c r="L96" s="6">
        <v>93.337900000000005</v>
      </c>
      <c r="M96" s="6"/>
      <c r="N96" s="6"/>
      <c r="O96" s="6"/>
      <c r="P96" s="6">
        <v>4010</v>
      </c>
      <c r="Q96" s="6" t="s">
        <v>1784</v>
      </c>
      <c r="R96" s="6">
        <v>20</v>
      </c>
      <c r="S96" s="6"/>
      <c r="T96" s="6">
        <v>2700</v>
      </c>
      <c r="U96" s="107" t="s">
        <v>432</v>
      </c>
      <c r="V96" s="44" t="s">
        <v>3430</v>
      </c>
      <c r="W96" s="78">
        <f t="shared" si="8"/>
        <v>2643035.3136150003</v>
      </c>
      <c r="X96" s="78">
        <f t="shared" si="9"/>
        <v>52.860706272300007</v>
      </c>
      <c r="Y96" s="78">
        <f t="shared" si="10"/>
        <v>7136.1953467605008</v>
      </c>
      <c r="Z96" s="78">
        <f t="shared" si="11"/>
        <v>7189.0560530328012</v>
      </c>
      <c r="AA96" s="6"/>
      <c r="AB96"/>
      <c r="AC96" s="72" t="s">
        <v>4059</v>
      </c>
      <c r="AD96" s="251">
        <v>12263348.1306</v>
      </c>
      <c r="AE96" s="7">
        <v>245.26696261199999</v>
      </c>
      <c r="AF96" s="7">
        <v>245.26696261199999</v>
      </c>
      <c r="AG96" s="7">
        <v>490.53392522399997</v>
      </c>
      <c r="AH96"/>
      <c r="AI96" s="300" t="s">
        <v>534</v>
      </c>
      <c r="AJ96" s="251">
        <v>65978.260500000004</v>
      </c>
      <c r="AK96" s="7">
        <v>1.1876086889999999</v>
      </c>
      <c r="AL96" s="7">
        <v>376.07608485000003</v>
      </c>
      <c r="AM96" s="7">
        <v>377.26369353900003</v>
      </c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</row>
    <row r="97" spans="1:197" s="287" customFormat="1" x14ac:dyDescent="0.2">
      <c r="A97" s="77" t="s">
        <v>2075</v>
      </c>
      <c r="B97" s="66">
        <v>41342.402777777781</v>
      </c>
      <c r="C97" s="66">
        <v>41344.260416666664</v>
      </c>
      <c r="D97" s="6" t="s">
        <v>3085</v>
      </c>
      <c r="E97" s="6" t="s">
        <v>3086</v>
      </c>
      <c r="F97" s="6">
        <v>50</v>
      </c>
      <c r="G97" s="6"/>
      <c r="H97" s="6"/>
      <c r="I97" s="6"/>
      <c r="J97" s="6"/>
      <c r="K97" s="6"/>
      <c r="L97" s="6">
        <v>4375.21</v>
      </c>
      <c r="M97" s="6"/>
      <c r="N97" s="6"/>
      <c r="O97" s="6"/>
      <c r="P97" s="6">
        <v>316</v>
      </c>
      <c r="Q97" s="6" t="s">
        <v>1784</v>
      </c>
      <c r="R97" s="6">
        <v>20</v>
      </c>
      <c r="S97" s="6"/>
      <c r="T97" s="6">
        <v>32</v>
      </c>
      <c r="U97" s="107" t="s">
        <v>432</v>
      </c>
      <c r="V97" s="117" t="s">
        <v>3431</v>
      </c>
      <c r="W97" s="78">
        <f t="shared" si="8"/>
        <v>123892165.2885</v>
      </c>
      <c r="X97" s="78">
        <f t="shared" si="9"/>
        <v>2477.8433057699999</v>
      </c>
      <c r="Y97" s="78">
        <f t="shared" si="10"/>
        <v>3964.5492892319999</v>
      </c>
      <c r="Z97" s="78">
        <f t="shared" si="11"/>
        <v>6442.3925950020002</v>
      </c>
      <c r="AA97" s="6"/>
      <c r="AB97"/>
      <c r="AC97" s="72" t="s">
        <v>4060</v>
      </c>
      <c r="AD97" s="251">
        <v>41662748.474415004</v>
      </c>
      <c r="AE97" s="7">
        <v>836.69002992809999</v>
      </c>
      <c r="AF97" s="7">
        <v>5179.2979799460009</v>
      </c>
      <c r="AG97" s="7">
        <v>6015.9880098741005</v>
      </c>
      <c r="AH97"/>
      <c r="AI97" s="300" t="s">
        <v>432</v>
      </c>
      <c r="AJ97" s="251">
        <v>488465.66249999998</v>
      </c>
      <c r="AK97" s="7">
        <v>8.792381924999999</v>
      </c>
      <c r="AL97" s="7">
        <v>1123.4710237500001</v>
      </c>
      <c r="AM97" s="7">
        <v>1132.2634056750001</v>
      </c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</row>
    <row r="98" spans="1:197" s="287" customFormat="1" x14ac:dyDescent="0.2">
      <c r="A98" s="77" t="s">
        <v>2075</v>
      </c>
      <c r="B98" s="66">
        <v>41378.28125</v>
      </c>
      <c r="C98" s="66">
        <v>41378.506944444445</v>
      </c>
      <c r="D98" s="6" t="s">
        <v>3087</v>
      </c>
      <c r="E98" s="6" t="s">
        <v>3088</v>
      </c>
      <c r="F98" s="6">
        <v>50</v>
      </c>
      <c r="G98" s="6"/>
      <c r="H98" s="6"/>
      <c r="I98" s="6"/>
      <c r="J98" s="6"/>
      <c r="K98" s="6"/>
      <c r="L98" s="6">
        <v>78.857299999999995</v>
      </c>
      <c r="M98" s="6"/>
      <c r="N98" s="6">
        <v>242</v>
      </c>
      <c r="O98" s="6"/>
      <c r="P98" s="6">
        <v>449</v>
      </c>
      <c r="Q98" s="6" t="s">
        <v>1784</v>
      </c>
      <c r="R98" s="6">
        <v>20</v>
      </c>
      <c r="S98" s="6"/>
      <c r="T98" s="6">
        <v>88</v>
      </c>
      <c r="U98" s="107" t="s">
        <v>432</v>
      </c>
      <c r="V98" s="117" t="s">
        <v>3432</v>
      </c>
      <c r="W98" s="78">
        <f t="shared" ref="W98:W129" si="12">L98*28.31685*1000</f>
        <v>2232990.3355049998</v>
      </c>
      <c r="X98" s="78">
        <f t="shared" ref="X98:X108" si="13">W98*R98/1000000</f>
        <v>44.659806710099993</v>
      </c>
      <c r="Y98" s="78">
        <f t="shared" ref="Y98:Y129" si="14">W98*T98/1000000</f>
        <v>196.50314952443998</v>
      </c>
      <c r="Z98" s="78">
        <f t="shared" ref="Z98:Z129" si="15">X98+Y98</f>
        <v>241.16295623453996</v>
      </c>
      <c r="AA98" s="6"/>
      <c r="AB98"/>
      <c r="AC98" s="72" t="s">
        <v>4061</v>
      </c>
      <c r="AD98" s="251">
        <v>2280698.5643849997</v>
      </c>
      <c r="AE98" s="7">
        <v>45.613971287699997</v>
      </c>
      <c r="AF98" s="7">
        <v>707.01655495934983</v>
      </c>
      <c r="AG98" s="7">
        <v>752.63052624704983</v>
      </c>
      <c r="AH98"/>
      <c r="AI98" s="72" t="s">
        <v>4004</v>
      </c>
      <c r="AJ98" s="251">
        <v>1925262.6314999999</v>
      </c>
      <c r="AK98" s="7">
        <v>87.918722216999996</v>
      </c>
      <c r="AL98" s="7">
        <v>4466.8981369499998</v>
      </c>
      <c r="AM98" s="7">
        <v>4554.8168591670001</v>
      </c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</row>
    <row r="99" spans="1:197" s="287" customFormat="1" x14ac:dyDescent="0.2">
      <c r="A99" s="77" t="s">
        <v>2075</v>
      </c>
      <c r="B99" s="66">
        <v>41498.065972222219</v>
      </c>
      <c r="C99" s="66">
        <v>41498.447916666664</v>
      </c>
      <c r="D99" s="6" t="s">
        <v>3489</v>
      </c>
      <c r="E99" s="6" t="s">
        <v>3490</v>
      </c>
      <c r="F99" s="6">
        <v>50</v>
      </c>
      <c r="G99" s="6"/>
      <c r="H99" s="6"/>
      <c r="I99" s="6"/>
      <c r="J99" s="6"/>
      <c r="K99" s="6"/>
      <c r="L99" s="6">
        <v>1397.71</v>
      </c>
      <c r="M99" s="6"/>
      <c r="N99" s="6">
        <v>6.8100000000000005</v>
      </c>
      <c r="O99" s="6"/>
      <c r="P99" s="6">
        <v>38.4</v>
      </c>
      <c r="Q99" s="6" t="s">
        <v>1784</v>
      </c>
      <c r="R99" s="6">
        <v>20</v>
      </c>
      <c r="S99" s="6" t="s">
        <v>1784</v>
      </c>
      <c r="T99" s="6">
        <v>20</v>
      </c>
      <c r="U99" s="107" t="s">
        <v>432</v>
      </c>
      <c r="V99" s="117" t="s">
        <v>3962</v>
      </c>
      <c r="W99" s="78">
        <f t="shared" si="12"/>
        <v>39578744.413499996</v>
      </c>
      <c r="X99" s="78">
        <f t="shared" si="13"/>
        <v>791.57488826999997</v>
      </c>
      <c r="Y99" s="78">
        <f t="shared" si="14"/>
        <v>791.57488826999997</v>
      </c>
      <c r="Z99" s="78">
        <f t="shared" si="15"/>
        <v>1583.1497765399999</v>
      </c>
      <c r="AA99" s="6"/>
      <c r="AB99" s="43"/>
      <c r="AC99" s="72" t="s">
        <v>4062</v>
      </c>
      <c r="AD99" s="251">
        <v>1128117.8188349998</v>
      </c>
      <c r="AE99" s="7">
        <v>22.562356376699999</v>
      </c>
      <c r="AF99" s="7">
        <v>568.6390466375999</v>
      </c>
      <c r="AG99" s="7">
        <v>591.20140301429979</v>
      </c>
      <c r="AH99"/>
      <c r="AI99" s="300" t="s">
        <v>534</v>
      </c>
      <c r="AJ99" s="251">
        <v>149796.13649999999</v>
      </c>
      <c r="AK99" s="7">
        <v>2.6963304569999997</v>
      </c>
      <c r="AL99" s="7">
        <v>1093.51179645</v>
      </c>
      <c r="AM99" s="7">
        <v>1096.208126907</v>
      </c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</row>
    <row r="100" spans="1:197" s="287" customFormat="1" x14ac:dyDescent="0.2">
      <c r="A100" s="295" t="s">
        <v>2075</v>
      </c>
      <c r="B100" s="288">
        <v>41616.482638888891</v>
      </c>
      <c r="C100" s="288">
        <v>41617.434027777781</v>
      </c>
      <c r="D100" s="287" t="s">
        <v>3752</v>
      </c>
      <c r="E100" s="287" t="s">
        <v>3753</v>
      </c>
      <c r="F100" s="287">
        <v>50</v>
      </c>
      <c r="L100" s="293">
        <v>57.326400000000007</v>
      </c>
      <c r="N100" s="287">
        <v>46.2</v>
      </c>
      <c r="P100" s="287">
        <v>96.2</v>
      </c>
      <c r="Q100" s="287" t="s">
        <v>1784</v>
      </c>
      <c r="R100" s="287">
        <v>10</v>
      </c>
      <c r="S100" s="287" t="s">
        <v>1784</v>
      </c>
      <c r="T100" s="287">
        <v>10</v>
      </c>
      <c r="U100" s="297" t="s">
        <v>432</v>
      </c>
      <c r="V100" s="298" t="s">
        <v>3963</v>
      </c>
      <c r="W100" s="296">
        <f t="shared" si="12"/>
        <v>1623303.06984</v>
      </c>
      <c r="X100" s="296">
        <f t="shared" si="13"/>
        <v>16.2330306984</v>
      </c>
      <c r="Y100" s="296">
        <f t="shared" si="14"/>
        <v>16.2330306984</v>
      </c>
      <c r="Z100" s="296">
        <f t="shared" si="15"/>
        <v>32.466061396800001</v>
      </c>
      <c r="AB100"/>
      <c r="AC100" s="72" t="s">
        <v>4063</v>
      </c>
      <c r="AD100" s="251">
        <v>15197149.355070001</v>
      </c>
      <c r="AE100" s="7">
        <v>303.94298710140004</v>
      </c>
      <c r="AF100" s="7">
        <v>1368.0663899671802</v>
      </c>
      <c r="AG100" s="7">
        <v>1672.0093770685803</v>
      </c>
      <c r="AH100"/>
      <c r="AI100" s="300" t="s">
        <v>432</v>
      </c>
      <c r="AJ100" s="251">
        <v>1775466.4949999999</v>
      </c>
      <c r="AK100" s="7">
        <v>85.222391759999994</v>
      </c>
      <c r="AL100" s="7">
        <v>3373.3863405000002</v>
      </c>
      <c r="AM100" s="7">
        <v>3458.6087322600001</v>
      </c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</row>
    <row r="101" spans="1:197" s="6" customFormat="1" x14ac:dyDescent="0.2">
      <c r="A101" s="295" t="s">
        <v>2075</v>
      </c>
      <c r="B101" s="288">
        <v>41627.96875</v>
      </c>
      <c r="C101" s="288">
        <v>41628.548611111109</v>
      </c>
      <c r="D101" s="287" t="s">
        <v>3756</v>
      </c>
      <c r="E101" s="287" t="s">
        <v>3757</v>
      </c>
      <c r="F101" s="287">
        <v>50</v>
      </c>
      <c r="G101" s="287"/>
      <c r="H101" s="287"/>
      <c r="I101" s="287"/>
      <c r="J101" s="287"/>
      <c r="K101" s="287"/>
      <c r="L101" s="293">
        <v>62.173439999999999</v>
      </c>
      <c r="M101" s="287"/>
      <c r="N101" s="287"/>
      <c r="O101" s="287"/>
      <c r="P101" s="287">
        <v>3090</v>
      </c>
      <c r="Q101" s="287" t="s">
        <v>1784</v>
      </c>
      <c r="R101" s="287">
        <v>10</v>
      </c>
      <c r="S101" s="287"/>
      <c r="T101" s="287">
        <v>1100</v>
      </c>
      <c r="U101" s="297" t="s">
        <v>432</v>
      </c>
      <c r="V101" s="298" t="s">
        <v>3964</v>
      </c>
      <c r="W101" s="296">
        <f t="shared" si="12"/>
        <v>1760555.974464</v>
      </c>
      <c r="X101" s="296">
        <f t="shared" si="13"/>
        <v>17.605559744640001</v>
      </c>
      <c r="Y101" s="296">
        <f t="shared" si="14"/>
        <v>1936.6115719104</v>
      </c>
      <c r="Z101" s="296">
        <f t="shared" si="15"/>
        <v>1954.21713165504</v>
      </c>
      <c r="AA101" s="287"/>
      <c r="AB101"/>
      <c r="AC101" s="72" t="s">
        <v>3430</v>
      </c>
      <c r="AD101" s="251">
        <v>2643525.1951200003</v>
      </c>
      <c r="AE101" s="7">
        <v>52.87050390240001</v>
      </c>
      <c r="AF101" s="7">
        <v>7138.2528490815012</v>
      </c>
      <c r="AG101" s="7">
        <v>7191.123352983901</v>
      </c>
      <c r="AH101"/>
      <c r="AI101" s="72" t="s">
        <v>4005</v>
      </c>
      <c r="AJ101" s="251">
        <v>34027792.307999998</v>
      </c>
      <c r="AK101" s="7">
        <v>1077.1231363440002</v>
      </c>
      <c r="AL101" s="7">
        <v>16044.100675199999</v>
      </c>
      <c r="AM101" s="7">
        <v>17121.223811544001</v>
      </c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</row>
    <row r="102" spans="1:197" s="6" customFormat="1" x14ac:dyDescent="0.2">
      <c r="A102" s="295" t="s">
        <v>2075</v>
      </c>
      <c r="B102" s="288">
        <v>41649.697916666664</v>
      </c>
      <c r="C102" s="288">
        <v>41650.96875</v>
      </c>
      <c r="D102" s="287" t="s">
        <v>3760</v>
      </c>
      <c r="E102" s="287" t="s">
        <v>3761</v>
      </c>
      <c r="F102" s="287">
        <v>50</v>
      </c>
      <c r="G102" s="287"/>
      <c r="H102" s="287"/>
      <c r="I102" s="287"/>
      <c r="J102" s="287"/>
      <c r="K102" s="287"/>
      <c r="L102" s="293">
        <v>991.84607999999992</v>
      </c>
      <c r="M102" s="287"/>
      <c r="N102" s="287"/>
      <c r="O102" s="287"/>
      <c r="P102" s="287">
        <v>1170</v>
      </c>
      <c r="Q102" s="287" t="s">
        <v>1784</v>
      </c>
      <c r="R102" s="287">
        <v>10</v>
      </c>
      <c r="S102" s="287"/>
      <c r="T102" s="287">
        <v>330</v>
      </c>
      <c r="U102" s="297" t="s">
        <v>432</v>
      </c>
      <c r="V102" s="298" t="s">
        <v>3965</v>
      </c>
      <c r="W102" s="296">
        <f t="shared" si="12"/>
        <v>28085956.670447994</v>
      </c>
      <c r="X102" s="296">
        <f t="shared" si="13"/>
        <v>280.85956670447996</v>
      </c>
      <c r="Y102" s="296">
        <f t="shared" si="14"/>
        <v>9268.3657012478398</v>
      </c>
      <c r="Z102" s="296">
        <f t="shared" si="15"/>
        <v>9549.225267952319</v>
      </c>
      <c r="AA102" s="287"/>
      <c r="AB102"/>
      <c r="AC102" s="72" t="s">
        <v>3431</v>
      </c>
      <c r="AD102" s="251">
        <v>124606075.552275</v>
      </c>
      <c r="AE102" s="7">
        <v>2492.1215110455</v>
      </c>
      <c r="AF102" s="7">
        <v>4114.4704446247497</v>
      </c>
      <c r="AG102" s="7">
        <v>6606.5919556702502</v>
      </c>
      <c r="AH102"/>
      <c r="AI102" s="300" t="s">
        <v>534</v>
      </c>
      <c r="AJ102" s="251">
        <v>840444.10799999989</v>
      </c>
      <c r="AK102" s="7">
        <v>15.127993943999998</v>
      </c>
      <c r="AL102" s="7">
        <v>2437.2879131999998</v>
      </c>
      <c r="AM102" s="7">
        <v>2452.4159071439999</v>
      </c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</row>
    <row r="103" spans="1:197" s="6" customFormat="1" x14ac:dyDescent="0.2">
      <c r="A103" s="295" t="s">
        <v>2075</v>
      </c>
      <c r="B103" s="288">
        <v>41690.236111111109</v>
      </c>
      <c r="C103" s="288">
        <v>41691.413194444445</v>
      </c>
      <c r="D103" s="287" t="s">
        <v>3764</v>
      </c>
      <c r="E103" s="287" t="s">
        <v>3765</v>
      </c>
      <c r="F103" s="287">
        <v>50</v>
      </c>
      <c r="G103" s="287"/>
      <c r="H103" s="287"/>
      <c r="I103" s="287"/>
      <c r="J103" s="287"/>
      <c r="K103" s="287"/>
      <c r="L103" s="294">
        <v>1771.4678399999998</v>
      </c>
      <c r="M103" s="287"/>
      <c r="N103" s="287"/>
      <c r="O103" s="287"/>
      <c r="P103" s="287">
        <v>1020</v>
      </c>
      <c r="Q103" s="287" t="s">
        <v>1784</v>
      </c>
      <c r="R103" s="287">
        <v>10</v>
      </c>
      <c r="S103" s="287"/>
      <c r="T103" s="287">
        <v>340</v>
      </c>
      <c r="U103" s="297" t="s">
        <v>432</v>
      </c>
      <c r="V103" s="298" t="s">
        <v>3966</v>
      </c>
      <c r="W103" s="296">
        <f t="shared" si="12"/>
        <v>50162389.105103992</v>
      </c>
      <c r="X103" s="296">
        <f t="shared" si="13"/>
        <v>501.62389105103995</v>
      </c>
      <c r="Y103" s="296">
        <f t="shared" si="14"/>
        <v>17055.212295735357</v>
      </c>
      <c r="Z103" s="296">
        <f t="shared" si="15"/>
        <v>17556.836186786397</v>
      </c>
      <c r="AA103" s="287"/>
      <c r="AB103"/>
      <c r="AC103" s="72" t="s">
        <v>3432</v>
      </c>
      <c r="AD103" s="251">
        <v>2235680.4362550001</v>
      </c>
      <c r="AE103" s="7">
        <v>44.821212755099992</v>
      </c>
      <c r="AF103" s="7">
        <v>198.81663616943999</v>
      </c>
      <c r="AG103" s="7">
        <v>243.63784892453995</v>
      </c>
      <c r="AH103"/>
      <c r="AI103" s="300" t="s">
        <v>432</v>
      </c>
      <c r="AJ103" s="251">
        <v>33187348.199999999</v>
      </c>
      <c r="AK103" s="7">
        <v>1061.9951424000001</v>
      </c>
      <c r="AL103" s="7">
        <v>13606.812762</v>
      </c>
      <c r="AM103" s="7">
        <v>14668.807904400001</v>
      </c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</row>
    <row r="104" spans="1:197" s="6" customFormat="1" x14ac:dyDescent="0.2">
      <c r="A104" s="295" t="s">
        <v>2075</v>
      </c>
      <c r="B104" s="288">
        <v>41743.625</v>
      </c>
      <c r="C104" s="288">
        <v>41744.402777777781</v>
      </c>
      <c r="D104" s="287" t="s">
        <v>3946</v>
      </c>
      <c r="E104" s="287" t="s">
        <v>3945</v>
      </c>
      <c r="F104" s="287">
        <v>50</v>
      </c>
      <c r="G104" s="287"/>
      <c r="H104" s="287"/>
      <c r="I104" s="287"/>
      <c r="J104" s="287"/>
      <c r="K104" s="287"/>
      <c r="L104" s="293">
        <v>538.19424000000004</v>
      </c>
      <c r="M104" s="287"/>
      <c r="N104" s="287">
        <v>111</v>
      </c>
      <c r="O104" s="287"/>
      <c r="P104" s="287">
        <v>200</v>
      </c>
      <c r="Q104" s="289" t="s">
        <v>1784</v>
      </c>
      <c r="R104" s="287">
        <v>10</v>
      </c>
      <c r="S104" s="289" t="s">
        <v>1784</v>
      </c>
      <c r="T104" s="287">
        <v>71</v>
      </c>
      <c r="U104" s="297" t="s">
        <v>432</v>
      </c>
      <c r="V104" s="298" t="s">
        <v>3967</v>
      </c>
      <c r="W104" s="296">
        <f t="shared" si="12"/>
        <v>15239965.564944001</v>
      </c>
      <c r="X104" s="296">
        <f t="shared" si="13"/>
        <v>152.39965564944001</v>
      </c>
      <c r="Y104" s="296">
        <f t="shared" si="14"/>
        <v>1082.0375551110242</v>
      </c>
      <c r="Z104" s="296">
        <f t="shared" si="15"/>
        <v>1234.4372107604643</v>
      </c>
      <c r="AA104" s="287"/>
      <c r="AB104"/>
      <c r="AC104" s="72" t="s">
        <v>3962</v>
      </c>
      <c r="AD104" s="251">
        <v>39761994.076589994</v>
      </c>
      <c r="AE104" s="7">
        <v>795.23988153179994</v>
      </c>
      <c r="AF104" s="7">
        <v>795.23988153179994</v>
      </c>
      <c r="AG104" s="7">
        <v>1590.4797630635999</v>
      </c>
      <c r="AH104"/>
      <c r="AI104" s="72" t="s">
        <v>4006</v>
      </c>
      <c r="AJ104" s="251">
        <v>17438932.072499998</v>
      </c>
      <c r="AK104" s="7">
        <v>313.90077730499996</v>
      </c>
      <c r="AL104" s="7">
        <v>8691.9986917499991</v>
      </c>
      <c r="AM104" s="7">
        <v>9005.8994690549989</v>
      </c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</row>
    <row r="105" spans="1:197" s="6" customFormat="1" x14ac:dyDescent="0.2">
      <c r="A105" s="295" t="s">
        <v>2075</v>
      </c>
      <c r="B105" s="288">
        <v>41886.21875</v>
      </c>
      <c r="C105" s="288">
        <v>41886.65625</v>
      </c>
      <c r="D105" s="287" t="s">
        <v>3918</v>
      </c>
      <c r="E105" s="287" t="s">
        <v>3917</v>
      </c>
      <c r="F105" s="287">
        <v>50</v>
      </c>
      <c r="G105" s="287"/>
      <c r="H105" s="287"/>
      <c r="I105" s="287"/>
      <c r="J105" s="287"/>
      <c r="K105" s="287"/>
      <c r="L105" s="287"/>
      <c r="M105" s="287"/>
      <c r="N105" s="287"/>
      <c r="O105" s="287"/>
      <c r="P105" s="287"/>
      <c r="Q105" s="289" t="s">
        <v>1784</v>
      </c>
      <c r="R105" s="289">
        <v>10</v>
      </c>
      <c r="S105" s="289" t="s">
        <v>1784</v>
      </c>
      <c r="T105" s="287">
        <v>10</v>
      </c>
      <c r="U105" s="297" t="s">
        <v>432</v>
      </c>
      <c r="V105" s="298" t="s">
        <v>3969</v>
      </c>
      <c r="W105" s="296">
        <f t="shared" si="12"/>
        <v>0</v>
      </c>
      <c r="X105" s="296">
        <f t="shared" si="13"/>
        <v>0</v>
      </c>
      <c r="Y105" s="296">
        <f t="shared" si="14"/>
        <v>0</v>
      </c>
      <c r="Z105" s="296">
        <f t="shared" si="15"/>
        <v>0</v>
      </c>
      <c r="AA105" s="287"/>
      <c r="AB105"/>
      <c r="AC105" s="72" t="s">
        <v>3963</v>
      </c>
      <c r="AD105" s="251">
        <v>1623303.06984</v>
      </c>
      <c r="AE105" s="7">
        <v>16.2330306984</v>
      </c>
      <c r="AF105" s="7">
        <v>16.2330306984</v>
      </c>
      <c r="AG105" s="7">
        <v>32.466061396800001</v>
      </c>
      <c r="AH105"/>
      <c r="AI105" s="300" t="s">
        <v>534</v>
      </c>
      <c r="AJ105" s="251">
        <v>222287.27249999996</v>
      </c>
      <c r="AK105" s="7">
        <v>4.0011709049999995</v>
      </c>
      <c r="AL105" s="7">
        <v>600.17563574999986</v>
      </c>
      <c r="AM105" s="7">
        <v>604.17680665499984</v>
      </c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</row>
    <row r="106" spans="1:197" x14ac:dyDescent="0.2">
      <c r="A106" s="20" t="s">
        <v>894</v>
      </c>
      <c r="B106" s="4">
        <v>35774.309027777781</v>
      </c>
      <c r="C106" s="4">
        <v>35774.864583333336</v>
      </c>
      <c r="D106" s="250" t="s">
        <v>936</v>
      </c>
      <c r="E106" s="250" t="s">
        <v>937</v>
      </c>
      <c r="F106" s="250">
        <v>50</v>
      </c>
      <c r="L106" s="250">
        <v>4.9589999999999996</v>
      </c>
      <c r="N106" s="250">
        <v>8430</v>
      </c>
      <c r="P106" s="250">
        <v>15000</v>
      </c>
      <c r="R106" s="250">
        <v>490</v>
      </c>
      <c r="T106" s="250">
        <v>8500</v>
      </c>
      <c r="U106" s="45" t="s">
        <v>534</v>
      </c>
      <c r="V106" s="44" t="s">
        <v>3971</v>
      </c>
      <c r="W106" s="7">
        <f t="shared" si="12"/>
        <v>140423.25914999997</v>
      </c>
      <c r="X106" s="7">
        <f t="shared" si="13"/>
        <v>68.807396983499984</v>
      </c>
      <c r="Y106" s="7">
        <f t="shared" si="14"/>
        <v>1193.5977027749996</v>
      </c>
      <c r="Z106" s="7">
        <f t="shared" si="15"/>
        <v>1262.4050997584995</v>
      </c>
      <c r="AB106" s="43"/>
      <c r="AC106" s="72" t="s">
        <v>3964</v>
      </c>
      <c r="AD106" s="251">
        <v>1760555.974464</v>
      </c>
      <c r="AE106" s="7">
        <v>17.605559744640001</v>
      </c>
      <c r="AF106" s="7">
        <v>1936.6115719104</v>
      </c>
      <c r="AG106" s="7">
        <v>1954.21713165504</v>
      </c>
      <c r="AH106"/>
      <c r="AI106" s="300" t="s">
        <v>432</v>
      </c>
      <c r="AJ106" s="251">
        <v>17216644.799999997</v>
      </c>
      <c r="AK106" s="7">
        <v>309.89960639999998</v>
      </c>
      <c r="AL106" s="7">
        <v>8091.8230559999993</v>
      </c>
      <c r="AM106" s="7">
        <v>8401.7226623999995</v>
      </c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</row>
    <row r="107" spans="1:197" x14ac:dyDescent="0.2">
      <c r="A107" s="20" t="s">
        <v>894</v>
      </c>
      <c r="B107" s="4">
        <v>35799.256944444445</v>
      </c>
      <c r="C107" s="4">
        <v>35799.5</v>
      </c>
      <c r="D107" s="250" t="s">
        <v>939</v>
      </c>
      <c r="E107" s="250" t="s">
        <v>940</v>
      </c>
      <c r="F107" s="250">
        <v>50</v>
      </c>
      <c r="L107" s="250">
        <v>1.2869999999999999</v>
      </c>
      <c r="N107" s="250">
        <v>898</v>
      </c>
      <c r="P107" s="250">
        <v>1700</v>
      </c>
      <c r="R107" s="250">
        <v>18</v>
      </c>
      <c r="T107" s="250">
        <v>570</v>
      </c>
      <c r="U107" s="45" t="s">
        <v>534</v>
      </c>
      <c r="V107" s="44" t="s">
        <v>3972</v>
      </c>
      <c r="W107" s="7">
        <f t="shared" si="12"/>
        <v>36443.785949999998</v>
      </c>
      <c r="X107" s="7">
        <f t="shared" si="13"/>
        <v>0.65598814709999997</v>
      </c>
      <c r="Y107" s="7">
        <f t="shared" si="14"/>
        <v>20.772957991499997</v>
      </c>
      <c r="Z107" s="7">
        <f t="shared" si="15"/>
        <v>21.428946138599997</v>
      </c>
      <c r="AB107" s="43"/>
      <c r="AC107" s="72" t="s">
        <v>3965</v>
      </c>
      <c r="AD107" s="251">
        <v>28676070.763055995</v>
      </c>
      <c r="AE107" s="7">
        <v>302.69378813097597</v>
      </c>
      <c r="AF107" s="7">
        <v>10743.65093276784</v>
      </c>
      <c r="AG107" s="7">
        <v>11046.344720898815</v>
      </c>
      <c r="AH107"/>
      <c r="AI107" s="72" t="s">
        <v>4007</v>
      </c>
      <c r="AJ107" s="251">
        <v>565487.4944999998</v>
      </c>
      <c r="AK107" s="7">
        <v>10.178774900999995</v>
      </c>
      <c r="AL107" s="7">
        <v>31.086237929999992</v>
      </c>
      <c r="AM107" s="7">
        <v>41.265012830999993</v>
      </c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</row>
    <row r="108" spans="1:197" x14ac:dyDescent="0.2">
      <c r="A108" s="20" t="s">
        <v>894</v>
      </c>
      <c r="B108" s="4">
        <v>35803.40625</v>
      </c>
      <c r="C108" s="4"/>
      <c r="D108" s="250" t="s">
        <v>941</v>
      </c>
      <c r="E108" s="250" t="s">
        <v>942</v>
      </c>
      <c r="F108" s="250">
        <v>50</v>
      </c>
      <c r="I108" s="250" t="s">
        <v>1784</v>
      </c>
      <c r="J108" s="250">
        <v>0.01</v>
      </c>
      <c r="L108" s="230">
        <v>7.0000000000000007E-2</v>
      </c>
      <c r="N108" s="250">
        <v>1760</v>
      </c>
      <c r="P108" s="250">
        <v>2100</v>
      </c>
      <c r="R108" s="250">
        <v>89</v>
      </c>
      <c r="T108" s="250">
        <v>760</v>
      </c>
      <c r="U108" s="45" t="s">
        <v>534</v>
      </c>
      <c r="V108" s="44" t="s">
        <v>3973</v>
      </c>
      <c r="W108" s="254">
        <f t="shared" si="12"/>
        <v>1982.1795000000002</v>
      </c>
      <c r="X108" s="254">
        <f t="shared" si="13"/>
        <v>0.17641397550000004</v>
      </c>
      <c r="Y108" s="254">
        <f t="shared" si="14"/>
        <v>1.5064564200000001</v>
      </c>
      <c r="Z108" s="254">
        <f t="shared" si="15"/>
        <v>1.6828703955000002</v>
      </c>
      <c r="AB108"/>
      <c r="AC108" s="72" t="s">
        <v>3966</v>
      </c>
      <c r="AD108" s="251">
        <v>50893670.623679996</v>
      </c>
      <c r="AE108" s="7">
        <v>525.02489964547192</v>
      </c>
      <c r="AF108" s="7">
        <v>18152.134573599356</v>
      </c>
      <c r="AG108" s="7">
        <v>18677.159473244828</v>
      </c>
      <c r="AH108"/>
      <c r="AI108" s="300" t="s">
        <v>534</v>
      </c>
      <c r="AJ108" s="251">
        <v>1982.1795000000002</v>
      </c>
      <c r="AK108" s="7">
        <v>3.5679230999999999E-2</v>
      </c>
      <c r="AL108" s="7">
        <v>1.7839615500000003</v>
      </c>
      <c r="AM108" s="7">
        <v>1.8196407810000004</v>
      </c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</row>
    <row r="109" spans="1:197" x14ac:dyDescent="0.2">
      <c r="A109" s="20" t="s">
        <v>894</v>
      </c>
      <c r="B109" s="4">
        <v>35857.371527777781</v>
      </c>
      <c r="C109" s="4">
        <v>35857.427083333336</v>
      </c>
      <c r="D109" s="250" t="s">
        <v>947</v>
      </c>
      <c r="E109" s="250" t="s">
        <v>948</v>
      </c>
      <c r="F109" s="250">
        <v>50</v>
      </c>
      <c r="L109" s="250">
        <v>6.9000000000000006E-2</v>
      </c>
      <c r="M109" s="250" t="s">
        <v>1934</v>
      </c>
      <c r="N109" s="250">
        <v>10000</v>
      </c>
      <c r="P109" s="250">
        <v>27000</v>
      </c>
      <c r="R109" s="43"/>
      <c r="T109" s="250">
        <v>39000</v>
      </c>
      <c r="U109" s="45" t="s">
        <v>534</v>
      </c>
      <c r="V109" s="44" t="s">
        <v>3974</v>
      </c>
      <c r="W109" s="7">
        <f t="shared" si="12"/>
        <v>1953.86265</v>
      </c>
      <c r="X109" s="46"/>
      <c r="Y109" s="7">
        <f t="shared" si="14"/>
        <v>76.200643349999993</v>
      </c>
      <c r="Z109" s="7">
        <f t="shared" si="15"/>
        <v>76.200643349999993</v>
      </c>
      <c r="AB109"/>
      <c r="AC109" s="72" t="s">
        <v>3967</v>
      </c>
      <c r="AD109" s="251">
        <v>15239965.564944001</v>
      </c>
      <c r="AE109" s="7">
        <v>152.39965564944001</v>
      </c>
      <c r="AF109" s="7">
        <v>1082.0375551110242</v>
      </c>
      <c r="AG109" s="7">
        <v>1234.4372107604643</v>
      </c>
      <c r="AH109"/>
      <c r="AI109" s="300" t="s">
        <v>432</v>
      </c>
      <c r="AJ109" s="251">
        <v>563505.31499999983</v>
      </c>
      <c r="AK109" s="7">
        <v>10.143095669999996</v>
      </c>
      <c r="AL109" s="7">
        <v>29.302276379999991</v>
      </c>
      <c r="AM109" s="7">
        <v>39.445372049999989</v>
      </c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</row>
    <row r="110" spans="1:197" x14ac:dyDescent="0.2">
      <c r="A110" s="20" t="s">
        <v>894</v>
      </c>
      <c r="B110" s="81">
        <v>35996.79583333333</v>
      </c>
      <c r="C110" s="81">
        <v>35996.836111111108</v>
      </c>
      <c r="D110" s="82" t="s">
        <v>955</v>
      </c>
      <c r="E110" s="82" t="s">
        <v>956</v>
      </c>
      <c r="F110" s="250">
        <v>50</v>
      </c>
      <c r="L110" s="250">
        <v>35.29</v>
      </c>
      <c r="N110" s="250">
        <v>9.15</v>
      </c>
      <c r="P110" s="250">
        <v>35</v>
      </c>
      <c r="Q110" s="82" t="s">
        <v>1784</v>
      </c>
      <c r="R110" s="82">
        <v>18</v>
      </c>
      <c r="S110" s="82" t="s">
        <v>1784</v>
      </c>
      <c r="T110" s="82">
        <v>18</v>
      </c>
      <c r="U110" s="45" t="s">
        <v>534</v>
      </c>
      <c r="V110" s="44" t="s">
        <v>3975</v>
      </c>
      <c r="W110" s="7">
        <f t="shared" si="12"/>
        <v>999301.63650000002</v>
      </c>
      <c r="X110" s="7">
        <f t="shared" ref="X110:X141" si="16">W110*R110/1000000</f>
        <v>17.987429457000001</v>
      </c>
      <c r="Y110" s="7">
        <f t="shared" si="14"/>
        <v>17.987429457000001</v>
      </c>
      <c r="Z110" s="7">
        <f t="shared" si="15"/>
        <v>35.974858914000002</v>
      </c>
      <c r="AB110" s="43"/>
      <c r="AC110" s="72" t="s">
        <v>3968</v>
      </c>
      <c r="AD110" s="251">
        <v>240743.06265599999</v>
      </c>
      <c r="AE110" s="7">
        <v>2.8889167518719998</v>
      </c>
      <c r="AF110" s="7">
        <v>11.074180882176</v>
      </c>
      <c r="AG110" s="7">
        <v>13.963097634047999</v>
      </c>
      <c r="AH110"/>
      <c r="AI110" s="72" t="s">
        <v>4008</v>
      </c>
      <c r="AJ110" s="251">
        <v>1384127.628</v>
      </c>
      <c r="AK110" s="7">
        <v>24.914297303999998</v>
      </c>
      <c r="AL110" s="7">
        <v>17880.958101</v>
      </c>
      <c r="AM110" s="7">
        <v>17905.872398304</v>
      </c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</row>
    <row r="111" spans="1:197" x14ac:dyDescent="0.2">
      <c r="A111" s="20" t="s">
        <v>894</v>
      </c>
      <c r="B111" s="4">
        <v>36149.9375</v>
      </c>
      <c r="C111" s="4"/>
      <c r="D111" s="250" t="s">
        <v>963</v>
      </c>
      <c r="E111" s="250" t="s">
        <v>964</v>
      </c>
      <c r="F111" s="250">
        <v>50</v>
      </c>
      <c r="I111" s="250" t="s">
        <v>1784</v>
      </c>
      <c r="J111" s="250">
        <v>0.01</v>
      </c>
      <c r="L111" s="250">
        <v>7.0000000000000007E-2</v>
      </c>
      <c r="N111" s="250">
        <v>4890</v>
      </c>
      <c r="P111" s="250">
        <v>7500</v>
      </c>
      <c r="R111" s="250">
        <v>280</v>
      </c>
      <c r="T111" s="250">
        <v>3500</v>
      </c>
      <c r="U111" s="45" t="s">
        <v>534</v>
      </c>
      <c r="V111" s="44" t="s">
        <v>3976</v>
      </c>
      <c r="W111" s="7">
        <f t="shared" si="12"/>
        <v>1982.1795000000002</v>
      </c>
      <c r="X111" s="7">
        <f t="shared" si="16"/>
        <v>0.55501025999999998</v>
      </c>
      <c r="Y111" s="7">
        <f t="shared" si="14"/>
        <v>6.9376282500000013</v>
      </c>
      <c r="Z111" s="7">
        <f t="shared" si="15"/>
        <v>7.4926385100000008</v>
      </c>
      <c r="AB111" s="43"/>
      <c r="AC111" s="72" t="s">
        <v>3969</v>
      </c>
      <c r="AD111" s="7">
        <v>0</v>
      </c>
      <c r="AE111" s="7">
        <v>0</v>
      </c>
      <c r="AF111" s="7">
        <v>0</v>
      </c>
      <c r="AG111" s="7">
        <v>0</v>
      </c>
      <c r="AH111"/>
      <c r="AI111" s="300" t="s">
        <v>534</v>
      </c>
      <c r="AJ111" s="251">
        <v>112701.06299999999</v>
      </c>
      <c r="AK111" s="7">
        <v>2.0286191339999999</v>
      </c>
      <c r="AL111" s="7">
        <v>1352.4127559999999</v>
      </c>
      <c r="AM111" s="7">
        <v>1354.4413751340001</v>
      </c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</row>
    <row r="112" spans="1:197" x14ac:dyDescent="0.2">
      <c r="A112" s="20" t="s">
        <v>894</v>
      </c>
      <c r="B112" s="4">
        <v>36158.256944444445</v>
      </c>
      <c r="C112" s="4">
        <v>36158.513194444444</v>
      </c>
      <c r="D112" s="250" t="s">
        <v>965</v>
      </c>
      <c r="E112" s="250" t="s">
        <v>966</v>
      </c>
      <c r="F112" s="250">
        <v>50</v>
      </c>
      <c r="K112" s="230" t="s">
        <v>1784</v>
      </c>
      <c r="L112" s="230">
        <v>0.216</v>
      </c>
      <c r="N112" s="250">
        <v>4000</v>
      </c>
      <c r="P112" s="250">
        <v>6900</v>
      </c>
      <c r="R112" s="250">
        <v>920</v>
      </c>
      <c r="T112" s="250">
        <v>1600</v>
      </c>
      <c r="U112" s="45" t="s">
        <v>534</v>
      </c>
      <c r="V112" s="44" t="s">
        <v>3977</v>
      </c>
      <c r="W112" s="254">
        <f t="shared" si="12"/>
        <v>6116.4395999999997</v>
      </c>
      <c r="X112" s="254">
        <f t="shared" si="16"/>
        <v>5.6271244320000005</v>
      </c>
      <c r="Y112" s="254">
        <f t="shared" si="14"/>
        <v>9.7863033599999998</v>
      </c>
      <c r="Z112" s="254">
        <f t="shared" si="15"/>
        <v>15.413427792</v>
      </c>
      <c r="AB112"/>
      <c r="AC112" s="72" t="s">
        <v>554</v>
      </c>
      <c r="AD112" s="7">
        <v>0</v>
      </c>
      <c r="AE112" s="7">
        <v>0</v>
      </c>
      <c r="AF112" s="7">
        <v>0</v>
      </c>
      <c r="AG112" s="7">
        <v>0</v>
      </c>
      <c r="AH112"/>
      <c r="AI112" s="300" t="s">
        <v>432</v>
      </c>
      <c r="AJ112" s="251">
        <v>1271426.5649999999</v>
      </c>
      <c r="AK112" s="7">
        <v>22.885678169999998</v>
      </c>
      <c r="AL112" s="7">
        <v>16528.545344999999</v>
      </c>
      <c r="AM112" s="7">
        <v>16551.43102317</v>
      </c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</row>
    <row r="113" spans="1:197" x14ac:dyDescent="0.2">
      <c r="A113" s="20" t="s">
        <v>894</v>
      </c>
      <c r="B113" s="4">
        <v>36171.297222222223</v>
      </c>
      <c r="C113" s="4">
        <v>36171.951388888891</v>
      </c>
      <c r="D113" s="250" t="s">
        <v>967</v>
      </c>
      <c r="E113" s="250" t="s">
        <v>968</v>
      </c>
      <c r="F113" s="250">
        <v>50</v>
      </c>
      <c r="K113" s="230" t="s">
        <v>1784</v>
      </c>
      <c r="L113" s="230">
        <v>0.57599999999999996</v>
      </c>
      <c r="N113" s="266">
        <v>842</v>
      </c>
      <c r="O113" s="266"/>
      <c r="P113" s="266">
        <v>1800</v>
      </c>
      <c r="Q113" s="266" t="s">
        <v>1784</v>
      </c>
      <c r="R113" s="266">
        <v>18</v>
      </c>
      <c r="S113" s="266"/>
      <c r="T113" s="268">
        <v>1160</v>
      </c>
      <c r="U113" s="45" t="s">
        <v>534</v>
      </c>
      <c r="V113" s="44" t="s">
        <v>3978</v>
      </c>
      <c r="W113" s="254">
        <f t="shared" si="12"/>
        <v>16310.505599999999</v>
      </c>
      <c r="X113" s="254">
        <f t="shared" si="16"/>
        <v>0.29358910079999995</v>
      </c>
      <c r="Y113" s="254">
        <f t="shared" si="14"/>
        <v>18.920186495999999</v>
      </c>
      <c r="Z113" s="254">
        <f t="shared" si="15"/>
        <v>19.213775596799998</v>
      </c>
      <c r="AB113"/>
      <c r="AC113" s="72" t="s">
        <v>3970</v>
      </c>
      <c r="AD113" s="73"/>
      <c r="AE113" s="73"/>
      <c r="AF113" s="73"/>
      <c r="AG113" s="73"/>
      <c r="AH113"/>
      <c r="AI113" s="72" t="s">
        <v>4009</v>
      </c>
      <c r="AJ113" s="251">
        <v>13305804.646499999</v>
      </c>
      <c r="AK113" s="7">
        <v>239.50448363699999</v>
      </c>
      <c r="AL113" s="7">
        <v>35111.194988999996</v>
      </c>
      <c r="AM113" s="7">
        <v>35350.699472636996</v>
      </c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</row>
    <row r="114" spans="1:197" x14ac:dyDescent="0.2">
      <c r="A114" s="20" t="s">
        <v>894</v>
      </c>
      <c r="B114" s="4">
        <v>36177.5625</v>
      </c>
      <c r="C114" s="4">
        <v>36177.78125</v>
      </c>
      <c r="D114" s="250" t="s">
        <v>969</v>
      </c>
      <c r="E114" s="250" t="s">
        <v>970</v>
      </c>
      <c r="F114" s="250">
        <v>50</v>
      </c>
      <c r="L114" s="250">
        <v>11.12</v>
      </c>
      <c r="N114" s="250">
        <v>778</v>
      </c>
      <c r="P114" s="250">
        <v>1300</v>
      </c>
      <c r="R114" s="250">
        <v>51</v>
      </c>
      <c r="T114" s="250">
        <v>550</v>
      </c>
      <c r="U114" s="45" t="s">
        <v>534</v>
      </c>
      <c r="V114" s="44" t="s">
        <v>3979</v>
      </c>
      <c r="W114" s="7">
        <f t="shared" si="12"/>
        <v>314883.37199999997</v>
      </c>
      <c r="X114" s="7">
        <f t="shared" si="16"/>
        <v>16.059051971999999</v>
      </c>
      <c r="Y114" s="7">
        <f t="shared" si="14"/>
        <v>173.1858546</v>
      </c>
      <c r="Z114" s="7">
        <f t="shared" si="15"/>
        <v>189.24490657199999</v>
      </c>
      <c r="AB114"/>
      <c r="AC114" s="72" t="s">
        <v>2983</v>
      </c>
      <c r="AD114" s="73">
        <v>1611319027.7910597</v>
      </c>
      <c r="AE114" s="73">
        <v>52225.13335642546</v>
      </c>
      <c r="AF114" s="73">
        <v>655115.70019993244</v>
      </c>
      <c r="AG114" s="73">
        <v>707340.833556358</v>
      </c>
      <c r="AH114"/>
      <c r="AI114" s="300" t="s">
        <v>534</v>
      </c>
      <c r="AJ114" s="251">
        <v>812410.42649999994</v>
      </c>
      <c r="AK114" s="7">
        <v>14.623387676999998</v>
      </c>
      <c r="AL114" s="7">
        <v>11373.745971</v>
      </c>
      <c r="AM114" s="7">
        <v>11388.369358677</v>
      </c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</row>
    <row r="115" spans="1:197" x14ac:dyDescent="0.2">
      <c r="A115" s="20" t="s">
        <v>894</v>
      </c>
      <c r="B115" s="4">
        <v>36232.627083333333</v>
      </c>
      <c r="C115" s="4">
        <v>36232.677777777775</v>
      </c>
      <c r="D115" s="250" t="s">
        <v>974</v>
      </c>
      <c r="E115" s="250" t="s">
        <v>975</v>
      </c>
      <c r="F115" s="250">
        <v>50</v>
      </c>
      <c r="L115" s="250">
        <v>0.13</v>
      </c>
      <c r="N115" s="250">
        <v>7440</v>
      </c>
      <c r="P115" s="250">
        <v>9400</v>
      </c>
      <c r="R115" s="250">
        <v>340</v>
      </c>
      <c r="T115" s="250">
        <v>2800</v>
      </c>
      <c r="U115" s="45" t="s">
        <v>534</v>
      </c>
      <c r="V115" s="44" t="s">
        <v>3980</v>
      </c>
      <c r="W115" s="7">
        <f t="shared" si="12"/>
        <v>3681.1905000000002</v>
      </c>
      <c r="X115" s="7">
        <f t="shared" si="16"/>
        <v>1.2516047699999999</v>
      </c>
      <c r="Y115" s="7">
        <f t="shared" si="14"/>
        <v>10.307333400000001</v>
      </c>
      <c r="Z115" s="7">
        <f t="shared" si="15"/>
        <v>11.558938170000001</v>
      </c>
      <c r="AB115"/>
      <c r="AC115"/>
      <c r="AD115"/>
      <c r="AE115"/>
      <c r="AF115"/>
      <c r="AG115"/>
      <c r="AH115"/>
      <c r="AI115" s="300" t="s">
        <v>432</v>
      </c>
      <c r="AJ115" s="251">
        <v>12493394.219999999</v>
      </c>
      <c r="AK115" s="7">
        <v>224.88109595999998</v>
      </c>
      <c r="AL115" s="7">
        <v>23737.449017999996</v>
      </c>
      <c r="AM115" s="7">
        <v>23962.330113959997</v>
      </c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</row>
    <row r="116" spans="1:197" x14ac:dyDescent="0.2">
      <c r="A116" s="20" t="s">
        <v>894</v>
      </c>
      <c r="B116" s="4">
        <v>36234.615972222222</v>
      </c>
      <c r="C116" s="4">
        <v>36236.338888888888</v>
      </c>
      <c r="D116" s="250" t="s">
        <v>976</v>
      </c>
      <c r="E116" s="250" t="s">
        <v>977</v>
      </c>
      <c r="F116" s="250">
        <v>50</v>
      </c>
      <c r="L116" s="250">
        <v>4.2939999999999996</v>
      </c>
      <c r="N116" s="250">
        <v>2232</v>
      </c>
      <c r="P116" s="250">
        <v>3500</v>
      </c>
      <c r="R116" s="250">
        <v>190</v>
      </c>
      <c r="T116" s="250">
        <v>1300</v>
      </c>
      <c r="U116" s="45" t="s">
        <v>534</v>
      </c>
      <c r="V116" s="44" t="s">
        <v>3981</v>
      </c>
      <c r="W116" s="7">
        <f t="shared" si="12"/>
        <v>121592.55389999998</v>
      </c>
      <c r="X116" s="7">
        <f t="shared" si="16"/>
        <v>23.102585240999996</v>
      </c>
      <c r="Y116" s="7">
        <f t="shared" si="14"/>
        <v>158.07032006999998</v>
      </c>
      <c r="Z116" s="7">
        <f t="shared" si="15"/>
        <v>181.17290531099997</v>
      </c>
      <c r="AB116"/>
      <c r="AC116"/>
      <c r="AD116"/>
      <c r="AE116"/>
      <c r="AF116"/>
      <c r="AG116"/>
      <c r="AH116"/>
      <c r="AI116" s="72" t="s">
        <v>4010</v>
      </c>
      <c r="AJ116" s="251">
        <v>5196708.3119999999</v>
      </c>
      <c r="AK116" s="7">
        <v>93.540749615999999</v>
      </c>
      <c r="AL116" s="7">
        <v>4333.2576128805003</v>
      </c>
      <c r="AM116" s="7">
        <v>4426.7983624965</v>
      </c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</row>
    <row r="117" spans="1:197" x14ac:dyDescent="0.2">
      <c r="A117" s="20" t="s">
        <v>894</v>
      </c>
      <c r="B117" s="4">
        <v>36528.651388888888</v>
      </c>
      <c r="C117" s="4">
        <v>36529.438888888886</v>
      </c>
      <c r="D117" s="250" t="s">
        <v>982</v>
      </c>
      <c r="E117" s="250" t="s">
        <v>983</v>
      </c>
      <c r="F117" s="250">
        <v>50</v>
      </c>
      <c r="L117" s="250">
        <v>0.86</v>
      </c>
      <c r="N117" s="250">
        <v>38600</v>
      </c>
      <c r="P117" s="250">
        <v>60000</v>
      </c>
      <c r="R117" s="250">
        <v>370</v>
      </c>
      <c r="T117" s="250">
        <v>35000</v>
      </c>
      <c r="U117" s="45" t="s">
        <v>534</v>
      </c>
      <c r="V117" s="44" t="s">
        <v>3983</v>
      </c>
      <c r="W117" s="7">
        <f t="shared" si="12"/>
        <v>24352.490999999998</v>
      </c>
      <c r="X117" s="7">
        <f t="shared" si="16"/>
        <v>9.0104216699999995</v>
      </c>
      <c r="Y117" s="7">
        <f t="shared" si="14"/>
        <v>852.33718499999986</v>
      </c>
      <c r="Z117" s="7">
        <f t="shared" si="15"/>
        <v>861.34760666999989</v>
      </c>
      <c r="AB117"/>
      <c r="AC117"/>
      <c r="AD117"/>
      <c r="AE117"/>
      <c r="AF117"/>
      <c r="AG117"/>
      <c r="AH117"/>
      <c r="AI117" s="300" t="s">
        <v>534</v>
      </c>
      <c r="AJ117" s="251">
        <v>724628.19149999996</v>
      </c>
      <c r="AK117" s="7">
        <v>13.043307446999998</v>
      </c>
      <c r="AL117" s="7">
        <v>84.781498405499988</v>
      </c>
      <c r="AM117" s="7">
        <v>97.824805852499992</v>
      </c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</row>
    <row r="118" spans="1:197" x14ac:dyDescent="0.2">
      <c r="A118" s="20" t="s">
        <v>894</v>
      </c>
      <c r="B118" s="4">
        <v>36578.477083333331</v>
      </c>
      <c r="C118" s="4">
        <v>36580.434027777781</v>
      </c>
      <c r="D118" s="250" t="s">
        <v>985</v>
      </c>
      <c r="E118" s="250" t="s">
        <v>986</v>
      </c>
      <c r="F118" s="250">
        <v>50</v>
      </c>
      <c r="L118" s="250">
        <v>24.8</v>
      </c>
      <c r="N118" s="250">
        <v>1590</v>
      </c>
      <c r="P118" s="250">
        <v>2800</v>
      </c>
      <c r="R118" s="250">
        <v>48</v>
      </c>
      <c r="T118" s="250">
        <v>750</v>
      </c>
      <c r="U118" s="45" t="s">
        <v>534</v>
      </c>
      <c r="V118" s="44" t="s">
        <v>3986</v>
      </c>
      <c r="W118" s="7">
        <f t="shared" si="12"/>
        <v>702257.88</v>
      </c>
      <c r="X118" s="7">
        <f t="shared" si="16"/>
        <v>33.708378240000002</v>
      </c>
      <c r="Y118" s="7">
        <f t="shared" si="14"/>
        <v>526.69340999999997</v>
      </c>
      <c r="Z118" s="7">
        <f t="shared" si="15"/>
        <v>560.40178823999997</v>
      </c>
      <c r="AB118"/>
      <c r="AC118"/>
      <c r="AD118"/>
      <c r="AE118"/>
      <c r="AF118"/>
      <c r="AG118"/>
      <c r="AH118"/>
      <c r="AI118" s="300" t="s">
        <v>432</v>
      </c>
      <c r="AJ118" s="251">
        <v>4472080.1205000002</v>
      </c>
      <c r="AK118" s="7">
        <v>80.497442168999996</v>
      </c>
      <c r="AL118" s="7">
        <v>4248.476114475</v>
      </c>
      <c r="AM118" s="7">
        <v>4328.9735566440004</v>
      </c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</row>
    <row r="119" spans="1:197" x14ac:dyDescent="0.2">
      <c r="A119" s="20" t="s">
        <v>894</v>
      </c>
      <c r="B119" s="4">
        <v>36623.525694444441</v>
      </c>
      <c r="C119" s="4">
        <v>36624.025000000001</v>
      </c>
      <c r="D119" s="250" t="s">
        <v>989</v>
      </c>
      <c r="E119" s="250" t="s">
        <v>990</v>
      </c>
      <c r="F119" s="250">
        <v>50</v>
      </c>
      <c r="L119" s="250">
        <v>4.4000000000000004</v>
      </c>
      <c r="N119" s="250">
        <v>1500</v>
      </c>
      <c r="P119" s="250">
        <v>2500</v>
      </c>
      <c r="Q119" s="250" t="s">
        <v>1784</v>
      </c>
      <c r="R119" s="250">
        <v>18</v>
      </c>
      <c r="T119" s="250">
        <v>1300</v>
      </c>
      <c r="U119" s="45" t="s">
        <v>534</v>
      </c>
      <c r="V119" s="44" t="s">
        <v>3988</v>
      </c>
      <c r="W119" s="7">
        <f t="shared" si="12"/>
        <v>124594.14000000001</v>
      </c>
      <c r="X119" s="7">
        <f t="shared" si="16"/>
        <v>2.2426945200000006</v>
      </c>
      <c r="Y119" s="7">
        <f t="shared" si="14"/>
        <v>161.97238200000004</v>
      </c>
      <c r="Z119" s="7">
        <f t="shared" si="15"/>
        <v>164.21507652000003</v>
      </c>
      <c r="AB119"/>
      <c r="AC119"/>
      <c r="AD119"/>
      <c r="AE119"/>
      <c r="AF119"/>
      <c r="AG119"/>
      <c r="AH119"/>
      <c r="AI119" s="72" t="s">
        <v>4011</v>
      </c>
      <c r="AJ119" s="251">
        <v>1499094.0390000001</v>
      </c>
      <c r="AK119" s="7">
        <v>26.983692701999999</v>
      </c>
      <c r="AL119" s="7">
        <v>3847.0139736000001</v>
      </c>
      <c r="AM119" s="7">
        <v>3873.9976663019997</v>
      </c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</row>
    <row r="120" spans="1:197" x14ac:dyDescent="0.2">
      <c r="A120" s="20" t="s">
        <v>894</v>
      </c>
      <c r="B120" s="81">
        <v>36791.525000000001</v>
      </c>
      <c r="C120" s="81">
        <v>36791.879166666666</v>
      </c>
      <c r="D120" s="250" t="s">
        <v>995</v>
      </c>
      <c r="E120" s="82" t="s">
        <v>996</v>
      </c>
      <c r="F120" s="250">
        <v>50</v>
      </c>
      <c r="L120" s="250">
        <v>39</v>
      </c>
      <c r="P120" s="250">
        <v>78</v>
      </c>
      <c r="Q120" s="82" t="s">
        <v>1784</v>
      </c>
      <c r="R120" s="82">
        <v>18</v>
      </c>
      <c r="S120" s="82" t="s">
        <v>1784</v>
      </c>
      <c r="T120" s="82">
        <v>18</v>
      </c>
      <c r="U120" s="45" t="s">
        <v>534</v>
      </c>
      <c r="V120" s="44" t="s">
        <v>3989</v>
      </c>
      <c r="W120" s="7">
        <f t="shared" si="12"/>
        <v>1104357.1500000001</v>
      </c>
      <c r="X120" s="7">
        <f t="shared" si="16"/>
        <v>19.878428700000004</v>
      </c>
      <c r="Y120" s="7">
        <f t="shared" si="14"/>
        <v>19.878428700000004</v>
      </c>
      <c r="Z120" s="7">
        <f t="shared" si="15"/>
        <v>39.756857400000008</v>
      </c>
      <c r="AB120"/>
      <c r="AC120"/>
      <c r="AD120"/>
      <c r="AE120"/>
      <c r="AF120"/>
      <c r="AG120"/>
      <c r="AH120"/>
      <c r="AI120" s="300" t="s">
        <v>534</v>
      </c>
      <c r="AJ120" s="251">
        <v>25485.164999999997</v>
      </c>
      <c r="AK120" s="7">
        <v>0.45873296999999996</v>
      </c>
      <c r="AL120" s="7">
        <v>1783.9615499999998</v>
      </c>
      <c r="AM120" s="7">
        <v>1784.4202829699998</v>
      </c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</row>
    <row r="121" spans="1:197" x14ac:dyDescent="0.2">
      <c r="A121" s="20" t="s">
        <v>894</v>
      </c>
      <c r="B121" s="4">
        <v>36876.262499999997</v>
      </c>
      <c r="C121" s="4">
        <v>36876.697222222225</v>
      </c>
      <c r="D121" s="250" t="s">
        <v>998</v>
      </c>
      <c r="E121" s="250" t="s">
        <v>999</v>
      </c>
      <c r="F121" s="250">
        <v>50</v>
      </c>
      <c r="L121" s="250">
        <v>3.2570000000000001</v>
      </c>
      <c r="P121" s="250">
        <v>29160</v>
      </c>
      <c r="Q121" s="250" t="s">
        <v>1784</v>
      </c>
      <c r="R121" s="250">
        <v>18</v>
      </c>
      <c r="T121" s="250">
        <v>19000</v>
      </c>
      <c r="U121" s="45" t="s">
        <v>534</v>
      </c>
      <c r="V121" s="44" t="s">
        <v>3991</v>
      </c>
      <c r="W121" s="7">
        <f t="shared" si="12"/>
        <v>92227.980450000003</v>
      </c>
      <c r="X121" s="7">
        <f t="shared" si="16"/>
        <v>1.6601036481000002</v>
      </c>
      <c r="Y121" s="7">
        <f t="shared" si="14"/>
        <v>1752.33162855</v>
      </c>
      <c r="Z121" s="7">
        <f t="shared" si="15"/>
        <v>1753.9917321981</v>
      </c>
      <c r="AB121"/>
      <c r="AC121"/>
      <c r="AD121"/>
      <c r="AE121"/>
      <c r="AF121"/>
      <c r="AG121"/>
      <c r="AH121"/>
      <c r="AI121" s="300" t="s">
        <v>432</v>
      </c>
      <c r="AJ121" s="251">
        <v>1473608.8740000001</v>
      </c>
      <c r="AK121" s="7">
        <v>26.524959731999999</v>
      </c>
      <c r="AL121" s="7">
        <v>2063.0524236000001</v>
      </c>
      <c r="AM121" s="7">
        <v>2089.577383332</v>
      </c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</row>
    <row r="122" spans="1:197" x14ac:dyDescent="0.2">
      <c r="A122" s="20" t="s">
        <v>894</v>
      </c>
      <c r="B122" s="4">
        <v>36905.28125</v>
      </c>
      <c r="C122" s="4">
        <v>36905.525694444441</v>
      </c>
      <c r="D122" s="250" t="s">
        <v>1000</v>
      </c>
      <c r="E122" s="250" t="s">
        <v>1001</v>
      </c>
      <c r="F122" s="250">
        <v>50</v>
      </c>
      <c r="L122" s="250">
        <v>8.7955000000000005</v>
      </c>
      <c r="N122" s="250">
        <v>1011</v>
      </c>
      <c r="P122" s="250">
        <v>1800</v>
      </c>
      <c r="R122" s="250">
        <v>26</v>
      </c>
      <c r="T122" s="250">
        <v>690</v>
      </c>
      <c r="U122" s="45" t="s">
        <v>534</v>
      </c>
      <c r="V122" s="44" t="s">
        <v>3992</v>
      </c>
      <c r="W122" s="7">
        <f t="shared" si="12"/>
        <v>249060.85417500001</v>
      </c>
      <c r="X122" s="7">
        <f t="shared" si="16"/>
        <v>6.4755822085500006</v>
      </c>
      <c r="Y122" s="7">
        <f t="shared" si="14"/>
        <v>171.85198938075001</v>
      </c>
      <c r="Z122" s="7">
        <f t="shared" si="15"/>
        <v>178.32757158930002</v>
      </c>
      <c r="AB122"/>
      <c r="AC122"/>
      <c r="AD122"/>
      <c r="AE122"/>
      <c r="AF122"/>
      <c r="AG122"/>
      <c r="AH122"/>
      <c r="AI122" s="72" t="s">
        <v>4012</v>
      </c>
      <c r="AJ122" s="251">
        <v>2765423.571</v>
      </c>
      <c r="AK122" s="7">
        <v>49.777624277999998</v>
      </c>
      <c r="AL122" s="7">
        <v>1686.90837831</v>
      </c>
      <c r="AM122" s="7">
        <v>1736.6860025880001</v>
      </c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</row>
    <row r="123" spans="1:197" x14ac:dyDescent="0.2">
      <c r="A123" s="20" t="s">
        <v>894</v>
      </c>
      <c r="B123" s="4">
        <v>36920.28125</v>
      </c>
      <c r="C123" s="4">
        <v>36920.579861111109</v>
      </c>
      <c r="D123" s="250" t="s">
        <v>1004</v>
      </c>
      <c r="E123" s="250" t="s">
        <v>1005</v>
      </c>
      <c r="F123" s="250">
        <v>50</v>
      </c>
      <c r="L123" s="250">
        <v>5.141</v>
      </c>
      <c r="M123" s="250" t="s">
        <v>1934</v>
      </c>
      <c r="N123" s="250">
        <v>2100</v>
      </c>
      <c r="P123" s="250">
        <v>20000</v>
      </c>
      <c r="Q123" s="250" t="s">
        <v>1784</v>
      </c>
      <c r="R123" s="250">
        <v>18</v>
      </c>
      <c r="T123" s="250">
        <v>9600</v>
      </c>
      <c r="U123" s="45" t="s">
        <v>534</v>
      </c>
      <c r="V123" s="44" t="s">
        <v>3993</v>
      </c>
      <c r="W123" s="7">
        <f t="shared" si="12"/>
        <v>145576.92584999997</v>
      </c>
      <c r="X123" s="7">
        <f t="shared" si="16"/>
        <v>2.6203846652999996</v>
      </c>
      <c r="Y123" s="7">
        <f t="shared" si="14"/>
        <v>1397.5384881599996</v>
      </c>
      <c r="Z123" s="7">
        <f t="shared" si="15"/>
        <v>1400.1588728252996</v>
      </c>
      <c r="AB123"/>
      <c r="AC123"/>
      <c r="AD123"/>
      <c r="AE123"/>
      <c r="AF123"/>
      <c r="AG123"/>
      <c r="AH123"/>
      <c r="AI123" s="300" t="s">
        <v>432</v>
      </c>
      <c r="AJ123" s="251">
        <v>2765423.571</v>
      </c>
      <c r="AK123" s="7">
        <v>49.777624277999998</v>
      </c>
      <c r="AL123" s="7">
        <v>1686.90837831</v>
      </c>
      <c r="AM123" s="7">
        <v>1736.6860025880001</v>
      </c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</row>
    <row r="124" spans="1:197" x14ac:dyDescent="0.2">
      <c r="A124" s="20" t="s">
        <v>894</v>
      </c>
      <c r="B124" s="4">
        <v>36946.263194444444</v>
      </c>
      <c r="C124" s="4">
        <v>36946.560416666667</v>
      </c>
      <c r="D124" s="250" t="s">
        <v>1006</v>
      </c>
      <c r="E124" s="250" t="s">
        <v>1007</v>
      </c>
      <c r="F124" s="250">
        <v>50</v>
      </c>
      <c r="L124" s="250">
        <v>14.782999999999999</v>
      </c>
      <c r="M124" s="250" t="s">
        <v>1934</v>
      </c>
      <c r="N124" s="250">
        <v>1040</v>
      </c>
      <c r="P124" s="250">
        <v>5000</v>
      </c>
      <c r="Q124" s="250" t="s">
        <v>1784</v>
      </c>
      <c r="R124" s="250">
        <v>18</v>
      </c>
      <c r="T124" s="250">
        <v>2300</v>
      </c>
      <c r="U124" s="45" t="s">
        <v>534</v>
      </c>
      <c r="V124" s="44" t="s">
        <v>3994</v>
      </c>
      <c r="W124" s="7">
        <f t="shared" si="12"/>
        <v>418607.99354999996</v>
      </c>
      <c r="X124" s="7">
        <f t="shared" si="16"/>
        <v>7.5349438838999987</v>
      </c>
      <c r="Y124" s="7">
        <f t="shared" si="14"/>
        <v>962.79838516499979</v>
      </c>
      <c r="Z124" s="7">
        <f t="shared" si="15"/>
        <v>970.33332904889983</v>
      </c>
      <c r="AB124"/>
      <c r="AC124"/>
      <c r="AD124"/>
      <c r="AE124"/>
      <c r="AF124"/>
      <c r="AG124"/>
      <c r="AH124"/>
      <c r="AI124" s="72" t="s">
        <v>4013</v>
      </c>
      <c r="AJ124" s="251">
        <v>92981491.828499988</v>
      </c>
      <c r="AK124" s="7">
        <v>1673.6668529129997</v>
      </c>
      <c r="AL124" s="7">
        <v>20650.515932099999</v>
      </c>
      <c r="AM124" s="7">
        <v>22324.182785012996</v>
      </c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</row>
    <row r="125" spans="1:197" x14ac:dyDescent="0.2">
      <c r="A125" s="20" t="s">
        <v>894</v>
      </c>
      <c r="B125" s="4">
        <v>36970.474305555559</v>
      </c>
      <c r="C125" s="4">
        <v>36976.552777777775</v>
      </c>
      <c r="D125" s="250" t="s">
        <v>1008</v>
      </c>
      <c r="E125" s="250" t="s">
        <v>1009</v>
      </c>
      <c r="F125" s="250">
        <v>50</v>
      </c>
      <c r="L125" s="250">
        <v>10.074</v>
      </c>
      <c r="N125" s="250">
        <v>4245</v>
      </c>
      <c r="P125" s="250">
        <v>8600</v>
      </c>
      <c r="Q125" s="250" t="s">
        <v>1784</v>
      </c>
      <c r="R125" s="250">
        <v>18</v>
      </c>
      <c r="T125" s="250">
        <v>2100</v>
      </c>
      <c r="U125" s="45" t="s">
        <v>534</v>
      </c>
      <c r="V125" s="44" t="s">
        <v>3995</v>
      </c>
      <c r="W125" s="7">
        <f t="shared" si="12"/>
        <v>285263.94689999998</v>
      </c>
      <c r="X125" s="7">
        <f t="shared" si="16"/>
        <v>5.1347510441999997</v>
      </c>
      <c r="Y125" s="7">
        <f t="shared" si="14"/>
        <v>599.05428848999998</v>
      </c>
      <c r="Z125" s="7">
        <f t="shared" si="15"/>
        <v>604.18903953419999</v>
      </c>
      <c r="AB125"/>
      <c r="AC125"/>
      <c r="AD125"/>
      <c r="AE125"/>
      <c r="AF125"/>
      <c r="AG125"/>
      <c r="AH125"/>
      <c r="AI125" s="300" t="s">
        <v>534</v>
      </c>
      <c r="AJ125" s="251">
        <v>2567771.9580000001</v>
      </c>
      <c r="AK125" s="7">
        <v>46.219895244</v>
      </c>
      <c r="AL125" s="7">
        <v>2567.7719579999998</v>
      </c>
      <c r="AM125" s="7">
        <v>2613.9918532439997</v>
      </c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</row>
    <row r="126" spans="1:197" x14ac:dyDescent="0.2">
      <c r="A126" s="20" t="s">
        <v>894</v>
      </c>
      <c r="B126" s="81">
        <v>37188.025000000001</v>
      </c>
      <c r="C126" s="81">
        <v>37188.074305555558</v>
      </c>
      <c r="D126" s="250" t="s">
        <v>1010</v>
      </c>
      <c r="E126" s="82" t="s">
        <v>1011</v>
      </c>
      <c r="F126" s="250">
        <v>50</v>
      </c>
      <c r="L126" s="250">
        <v>11</v>
      </c>
      <c r="N126" s="250">
        <v>6.6</v>
      </c>
      <c r="P126" s="250">
        <v>20</v>
      </c>
      <c r="Q126" s="82" t="s">
        <v>1784</v>
      </c>
      <c r="R126" s="82">
        <v>18</v>
      </c>
      <c r="S126" s="82" t="s">
        <v>1784</v>
      </c>
      <c r="T126" s="82">
        <v>18</v>
      </c>
      <c r="U126" s="45" t="s">
        <v>534</v>
      </c>
      <c r="V126" s="44" t="s">
        <v>3996</v>
      </c>
      <c r="W126" s="7">
        <f t="shared" si="12"/>
        <v>311485.34999999998</v>
      </c>
      <c r="X126" s="7">
        <f t="shared" si="16"/>
        <v>5.6067362999999997</v>
      </c>
      <c r="Y126" s="7">
        <f t="shared" si="14"/>
        <v>5.6067362999999997</v>
      </c>
      <c r="Z126" s="7">
        <f t="shared" si="15"/>
        <v>11.213472599999999</v>
      </c>
      <c r="AB126"/>
      <c r="AC126"/>
      <c r="AD126"/>
      <c r="AE126"/>
      <c r="AF126"/>
      <c r="AG126"/>
      <c r="AH126"/>
      <c r="AI126" s="300" t="s">
        <v>432</v>
      </c>
      <c r="AJ126" s="251">
        <v>90413719.870499983</v>
      </c>
      <c r="AK126" s="7">
        <v>1627.4469576689996</v>
      </c>
      <c r="AL126" s="7">
        <v>18082.743974099998</v>
      </c>
      <c r="AM126" s="7">
        <v>19710.190931768997</v>
      </c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</row>
    <row r="127" spans="1:197" x14ac:dyDescent="0.2">
      <c r="A127" s="20" t="s">
        <v>894</v>
      </c>
      <c r="B127" s="4">
        <v>37270.245833333334</v>
      </c>
      <c r="C127" s="4">
        <v>37270.577777777777</v>
      </c>
      <c r="D127" s="250" t="s">
        <v>1012</v>
      </c>
      <c r="E127" s="250" t="s">
        <v>1013</v>
      </c>
      <c r="F127" s="250">
        <v>50</v>
      </c>
      <c r="L127" s="250">
        <v>8.1</v>
      </c>
      <c r="N127" s="250">
        <v>930</v>
      </c>
      <c r="P127" s="250">
        <v>1740</v>
      </c>
      <c r="R127" s="250">
        <v>23</v>
      </c>
      <c r="T127" s="250">
        <v>770</v>
      </c>
      <c r="U127" s="45" t="s">
        <v>534</v>
      </c>
      <c r="V127" s="44" t="s">
        <v>3997</v>
      </c>
      <c r="W127" s="7">
        <f t="shared" si="12"/>
        <v>229366.48499999999</v>
      </c>
      <c r="X127" s="7">
        <f t="shared" si="16"/>
        <v>5.2754291549999994</v>
      </c>
      <c r="Y127" s="7">
        <f t="shared" si="14"/>
        <v>176.61219344999998</v>
      </c>
      <c r="Z127" s="7">
        <f t="shared" si="15"/>
        <v>181.88762260499999</v>
      </c>
      <c r="AB127"/>
      <c r="AC127"/>
      <c r="AD127"/>
      <c r="AE127"/>
      <c r="AF127"/>
      <c r="AG127"/>
      <c r="AH127"/>
      <c r="AI127" s="72" t="s">
        <v>4014</v>
      </c>
      <c r="AJ127" s="251">
        <v>4846145.7089999998</v>
      </c>
      <c r="AK127" s="7">
        <v>87.230622761999996</v>
      </c>
      <c r="AL127" s="7">
        <v>24631.389319020003</v>
      </c>
      <c r="AM127" s="7">
        <v>24718.619941782003</v>
      </c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</row>
    <row r="128" spans="1:197" x14ac:dyDescent="0.2">
      <c r="A128" s="20" t="s">
        <v>894</v>
      </c>
      <c r="B128" s="4">
        <v>37272.586805555555</v>
      </c>
      <c r="C128" s="4">
        <v>37273.160416666666</v>
      </c>
      <c r="D128" s="250" t="s">
        <v>1014</v>
      </c>
      <c r="E128" s="250" t="s">
        <v>1015</v>
      </c>
      <c r="F128" s="250">
        <v>50</v>
      </c>
      <c r="L128" s="250">
        <v>1.1000000000000001</v>
      </c>
      <c r="N128" s="250">
        <v>1182</v>
      </c>
      <c r="P128" s="250">
        <v>2710</v>
      </c>
      <c r="Q128" s="250" t="s">
        <v>1784</v>
      </c>
      <c r="R128" s="250">
        <v>18</v>
      </c>
      <c r="T128" s="250">
        <v>960</v>
      </c>
      <c r="U128" s="45" t="s">
        <v>534</v>
      </c>
      <c r="V128" s="44" t="s">
        <v>3998</v>
      </c>
      <c r="W128" s="7">
        <f t="shared" si="12"/>
        <v>31148.535000000003</v>
      </c>
      <c r="X128" s="7">
        <f t="shared" si="16"/>
        <v>0.56067363000000014</v>
      </c>
      <c r="Y128" s="7">
        <f t="shared" si="14"/>
        <v>29.902593600000003</v>
      </c>
      <c r="Z128" s="7">
        <f t="shared" si="15"/>
        <v>30.463267230000003</v>
      </c>
      <c r="AB128"/>
      <c r="AC128"/>
      <c r="AD128"/>
      <c r="AE128"/>
      <c r="AF128"/>
      <c r="AG128"/>
      <c r="AH128"/>
      <c r="AI128" s="300" t="s">
        <v>534</v>
      </c>
      <c r="AJ128" s="251">
        <v>114400.07399999999</v>
      </c>
      <c r="AK128" s="7">
        <v>2.0592013319999998</v>
      </c>
      <c r="AL128" s="7">
        <v>26.312017019999999</v>
      </c>
      <c r="AM128" s="7">
        <v>28.371218352</v>
      </c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</row>
    <row r="129" spans="1:197" x14ac:dyDescent="0.2">
      <c r="A129" s="20" t="s">
        <v>894</v>
      </c>
      <c r="B129" s="4">
        <v>37287.232638888891</v>
      </c>
      <c r="C129" s="4">
        <v>37288.520833333336</v>
      </c>
      <c r="D129" s="250" t="s">
        <v>1016</v>
      </c>
      <c r="E129" s="250" t="s">
        <v>1017</v>
      </c>
      <c r="F129" s="250">
        <v>50</v>
      </c>
      <c r="L129" s="250">
        <v>20</v>
      </c>
      <c r="N129" s="250">
        <v>4080</v>
      </c>
      <c r="P129" s="250">
        <v>8840</v>
      </c>
      <c r="Q129" s="250" t="s">
        <v>1784</v>
      </c>
      <c r="R129" s="250">
        <v>18</v>
      </c>
      <c r="T129" s="250">
        <v>3700</v>
      </c>
      <c r="U129" s="45" t="s">
        <v>534</v>
      </c>
      <c r="V129" s="44" t="s">
        <v>3999</v>
      </c>
      <c r="W129" s="7">
        <f t="shared" si="12"/>
        <v>566337</v>
      </c>
      <c r="X129" s="7">
        <f t="shared" si="16"/>
        <v>10.194065999999999</v>
      </c>
      <c r="Y129" s="7">
        <f t="shared" si="14"/>
        <v>2095.4468999999999</v>
      </c>
      <c r="Z129" s="7">
        <f t="shared" si="15"/>
        <v>2105.6409659999999</v>
      </c>
      <c r="AB129"/>
      <c r="AC129"/>
      <c r="AD129"/>
      <c r="AE129"/>
      <c r="AF129"/>
      <c r="AG129"/>
      <c r="AH129"/>
      <c r="AI129" s="300" t="s">
        <v>432</v>
      </c>
      <c r="AJ129" s="251">
        <v>4731745.6349999998</v>
      </c>
      <c r="AK129" s="7">
        <v>85.171421429999995</v>
      </c>
      <c r="AL129" s="7">
        <v>24605.077302000002</v>
      </c>
      <c r="AM129" s="7">
        <v>24690.248723430002</v>
      </c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</row>
    <row r="130" spans="1:197" x14ac:dyDescent="0.2">
      <c r="A130" s="20" t="s">
        <v>894</v>
      </c>
      <c r="B130" s="4">
        <v>37308.226388888892</v>
      </c>
      <c r="C130" s="4">
        <v>37308.540972222225</v>
      </c>
      <c r="D130" s="250" t="s">
        <v>1018</v>
      </c>
      <c r="E130" s="250" t="s">
        <v>1019</v>
      </c>
      <c r="F130" s="250">
        <v>50</v>
      </c>
      <c r="L130" s="250">
        <v>1</v>
      </c>
      <c r="N130" s="250">
        <v>6150</v>
      </c>
      <c r="P130" s="250">
        <v>10600</v>
      </c>
      <c r="Q130" s="250" t="s">
        <v>1784</v>
      </c>
      <c r="R130" s="250">
        <v>18</v>
      </c>
      <c r="T130" s="250">
        <v>5600</v>
      </c>
      <c r="U130" s="45" t="s">
        <v>534</v>
      </c>
      <c r="V130" s="44" t="s">
        <v>4000</v>
      </c>
      <c r="W130" s="7">
        <f t="shared" ref="W130:W161" si="17">L130*28.31685*1000</f>
        <v>28316.85</v>
      </c>
      <c r="X130" s="7">
        <f t="shared" si="16"/>
        <v>0.50970329999999997</v>
      </c>
      <c r="Y130" s="7">
        <f t="shared" ref="Y130:Y161" si="18">W130*T130/1000000</f>
        <v>158.57436000000001</v>
      </c>
      <c r="Z130" s="7">
        <f t="shared" ref="Z130:Z161" si="19">X130+Y130</f>
        <v>159.08406330000003</v>
      </c>
      <c r="AB130"/>
      <c r="AC130"/>
      <c r="AD130"/>
      <c r="AE130"/>
      <c r="AF130"/>
      <c r="AG130"/>
      <c r="AH130"/>
      <c r="AI130" s="72" t="s">
        <v>4015</v>
      </c>
      <c r="AJ130" s="251">
        <v>2402118.3854999999</v>
      </c>
      <c r="AK130" s="7">
        <v>43.238130938999994</v>
      </c>
      <c r="AL130" s="7">
        <v>4813.0433113500003</v>
      </c>
      <c r="AM130" s="7">
        <v>4856.2814422889996</v>
      </c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</row>
    <row r="131" spans="1:197" x14ac:dyDescent="0.2">
      <c r="A131" s="20" t="s">
        <v>894</v>
      </c>
      <c r="B131" s="4">
        <v>37316.907638888886</v>
      </c>
      <c r="C131" s="4">
        <v>37318.215277777781</v>
      </c>
      <c r="D131" s="250" t="s">
        <v>1020</v>
      </c>
      <c r="E131" s="250" t="s">
        <v>1021</v>
      </c>
      <c r="F131" s="250">
        <v>50</v>
      </c>
      <c r="L131" s="250">
        <v>4.7</v>
      </c>
      <c r="N131" s="250">
        <v>5390</v>
      </c>
      <c r="P131" s="250">
        <v>10900</v>
      </c>
      <c r="R131" s="250">
        <v>30</v>
      </c>
      <c r="T131" s="250">
        <v>3600</v>
      </c>
      <c r="U131" s="45" t="s">
        <v>534</v>
      </c>
      <c r="V131" s="44" t="s">
        <v>4001</v>
      </c>
      <c r="W131" s="7">
        <f t="shared" si="17"/>
        <v>133089.19499999998</v>
      </c>
      <c r="X131" s="7">
        <f t="shared" si="16"/>
        <v>3.992675849999999</v>
      </c>
      <c r="Y131" s="7">
        <f t="shared" si="18"/>
        <v>479.12110199999995</v>
      </c>
      <c r="Z131" s="7">
        <f t="shared" si="19"/>
        <v>483.11377784999996</v>
      </c>
      <c r="AB131"/>
      <c r="AC131"/>
      <c r="AD131"/>
      <c r="AE131"/>
      <c r="AF131"/>
      <c r="AG131"/>
      <c r="AH131"/>
      <c r="AI131" s="300" t="s">
        <v>534</v>
      </c>
      <c r="AJ131" s="251">
        <v>188023.88399999999</v>
      </c>
      <c r="AK131" s="7">
        <v>3.3844299119999999</v>
      </c>
      <c r="AL131" s="7">
        <v>2820.35826</v>
      </c>
      <c r="AM131" s="7">
        <v>2823.7426899120001</v>
      </c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</row>
    <row r="132" spans="1:197" x14ac:dyDescent="0.2">
      <c r="A132" s="20" t="s">
        <v>894</v>
      </c>
      <c r="B132" s="81">
        <v>37531.061111111114</v>
      </c>
      <c r="C132" s="81">
        <v>37531.288888888892</v>
      </c>
      <c r="D132" s="250" t="s">
        <v>1022</v>
      </c>
      <c r="E132" s="82" t="s">
        <v>1023</v>
      </c>
      <c r="F132" s="250">
        <v>50</v>
      </c>
      <c r="L132" s="250">
        <v>20.440000000000001</v>
      </c>
      <c r="M132" s="250" t="s">
        <v>1784</v>
      </c>
      <c r="N132" s="250">
        <v>2</v>
      </c>
      <c r="P132" s="250">
        <v>21</v>
      </c>
      <c r="Q132" s="82" t="s">
        <v>1784</v>
      </c>
      <c r="R132" s="82">
        <v>18</v>
      </c>
      <c r="S132" s="82" t="s">
        <v>1784</v>
      </c>
      <c r="T132" s="82">
        <v>18</v>
      </c>
      <c r="U132" s="45" t="s">
        <v>534</v>
      </c>
      <c r="V132" s="44" t="s">
        <v>4002</v>
      </c>
      <c r="W132" s="7">
        <f t="shared" si="17"/>
        <v>578796.41399999999</v>
      </c>
      <c r="X132" s="7">
        <f t="shared" si="16"/>
        <v>10.418335451999999</v>
      </c>
      <c r="Y132" s="7">
        <f t="shared" si="18"/>
        <v>10.418335451999999</v>
      </c>
      <c r="Z132" s="7">
        <f t="shared" si="19"/>
        <v>20.836670903999998</v>
      </c>
      <c r="AB132"/>
      <c r="AC132"/>
      <c r="AD132"/>
      <c r="AE132"/>
      <c r="AF132"/>
      <c r="AG132"/>
      <c r="AH132"/>
      <c r="AI132" s="300" t="s">
        <v>432</v>
      </c>
      <c r="AJ132" s="251">
        <v>2214094.5014999998</v>
      </c>
      <c r="AK132" s="7">
        <v>39.853701026999993</v>
      </c>
      <c r="AL132" s="7">
        <v>1992.6850513499999</v>
      </c>
      <c r="AM132" s="7">
        <v>2032.5387523769998</v>
      </c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</row>
    <row r="133" spans="1:197" x14ac:dyDescent="0.2">
      <c r="A133" s="20" t="s">
        <v>894</v>
      </c>
      <c r="B133" s="4">
        <v>37652.32916666667</v>
      </c>
      <c r="C133" s="4">
        <v>37652.731944444444</v>
      </c>
      <c r="D133" s="250" t="s">
        <v>1024</v>
      </c>
      <c r="E133" s="250" t="s">
        <v>1025</v>
      </c>
      <c r="F133" s="250">
        <v>50</v>
      </c>
      <c r="L133" s="250">
        <v>2.33</v>
      </c>
      <c r="N133" s="250">
        <v>12800</v>
      </c>
      <c r="P133" s="250">
        <v>19600</v>
      </c>
      <c r="Q133" s="250" t="s">
        <v>1784</v>
      </c>
      <c r="R133" s="250">
        <v>18</v>
      </c>
      <c r="T133" s="250">
        <v>5700</v>
      </c>
      <c r="U133" s="45" t="s">
        <v>534</v>
      </c>
      <c r="V133" s="44" t="s">
        <v>4003</v>
      </c>
      <c r="W133" s="7">
        <f t="shared" si="17"/>
        <v>65978.260500000004</v>
      </c>
      <c r="X133" s="7">
        <f t="shared" si="16"/>
        <v>1.1876086889999999</v>
      </c>
      <c r="Y133" s="7">
        <f t="shared" si="18"/>
        <v>376.07608485000003</v>
      </c>
      <c r="Z133" s="7">
        <f t="shared" si="19"/>
        <v>377.26369353900003</v>
      </c>
      <c r="AB133"/>
      <c r="AC133"/>
      <c r="AD133"/>
      <c r="AE133"/>
      <c r="AF133"/>
      <c r="AG133"/>
      <c r="AH133"/>
      <c r="AI133" s="72" t="s">
        <v>4016</v>
      </c>
      <c r="AJ133" s="251">
        <v>26479369.603499994</v>
      </c>
      <c r="AK133" s="7">
        <v>476.62865286299996</v>
      </c>
      <c r="AL133" s="7">
        <v>12008.352064664999</v>
      </c>
      <c r="AM133" s="7">
        <v>12484.980717528</v>
      </c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</row>
    <row r="134" spans="1:197" x14ac:dyDescent="0.2">
      <c r="A134" s="20" t="s">
        <v>894</v>
      </c>
      <c r="B134" s="4">
        <v>37684.68472222222</v>
      </c>
      <c r="C134" s="4">
        <v>37687.779166666667</v>
      </c>
      <c r="D134" s="250" t="s">
        <v>1026</v>
      </c>
      <c r="E134" s="250" t="s">
        <v>1027</v>
      </c>
      <c r="F134" s="250">
        <v>50</v>
      </c>
      <c r="L134" s="250">
        <v>5.29</v>
      </c>
      <c r="P134" s="250">
        <v>19500</v>
      </c>
      <c r="Q134" s="250" t="s">
        <v>1784</v>
      </c>
      <c r="R134" s="250">
        <v>18</v>
      </c>
      <c r="T134" s="250">
        <v>7300</v>
      </c>
      <c r="U134" s="45" t="s">
        <v>534</v>
      </c>
      <c r="V134" s="44" t="s">
        <v>4004</v>
      </c>
      <c r="W134" s="7">
        <f t="shared" si="17"/>
        <v>149796.13649999999</v>
      </c>
      <c r="X134" s="7">
        <f t="shared" si="16"/>
        <v>2.6963304569999997</v>
      </c>
      <c r="Y134" s="7">
        <f t="shared" si="18"/>
        <v>1093.51179645</v>
      </c>
      <c r="Z134" s="7">
        <f t="shared" si="19"/>
        <v>1096.208126907</v>
      </c>
      <c r="AB134"/>
      <c r="AC134"/>
      <c r="AD134"/>
      <c r="AE134"/>
      <c r="AF134"/>
      <c r="AG134"/>
      <c r="AH134"/>
      <c r="AI134" s="300" t="s">
        <v>534</v>
      </c>
      <c r="AJ134" s="251">
        <v>794287.64249999996</v>
      </c>
      <c r="AK134" s="7">
        <v>14.297177565</v>
      </c>
      <c r="AL134" s="7">
        <v>706.91600182499997</v>
      </c>
      <c r="AM134" s="7">
        <v>721.21317938999994</v>
      </c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</row>
    <row r="135" spans="1:197" x14ac:dyDescent="0.2">
      <c r="A135" s="20" t="s">
        <v>894</v>
      </c>
      <c r="B135" s="4">
        <v>37694.555555555555</v>
      </c>
      <c r="C135" s="4">
        <v>37696.504861111112</v>
      </c>
      <c r="D135" s="250" t="s">
        <v>1028</v>
      </c>
      <c r="E135" s="250" t="s">
        <v>1029</v>
      </c>
      <c r="F135" s="250">
        <v>50</v>
      </c>
      <c r="L135" s="250">
        <v>29.68</v>
      </c>
      <c r="M135" s="250" t="s">
        <v>1934</v>
      </c>
      <c r="N135" s="250">
        <v>1000</v>
      </c>
      <c r="P135" s="250">
        <v>5830</v>
      </c>
      <c r="Q135" s="250" t="s">
        <v>1784</v>
      </c>
      <c r="R135" s="250">
        <v>18</v>
      </c>
      <c r="T135" s="250">
        <v>2900</v>
      </c>
      <c r="U135" s="45" t="s">
        <v>534</v>
      </c>
      <c r="V135" s="44" t="s">
        <v>4005</v>
      </c>
      <c r="W135" s="7">
        <f t="shared" si="17"/>
        <v>840444.10799999989</v>
      </c>
      <c r="X135" s="7">
        <f t="shared" si="16"/>
        <v>15.127993943999998</v>
      </c>
      <c r="Y135" s="7">
        <f t="shared" si="18"/>
        <v>2437.2879131999998</v>
      </c>
      <c r="Z135" s="7">
        <f t="shared" si="19"/>
        <v>2452.4159071439999</v>
      </c>
      <c r="AB135"/>
      <c r="AC135"/>
      <c r="AD135"/>
      <c r="AE135"/>
      <c r="AF135"/>
      <c r="AG135"/>
      <c r="AH135"/>
      <c r="AI135" s="300" t="s">
        <v>432</v>
      </c>
      <c r="AJ135" s="251">
        <v>25685081.960999995</v>
      </c>
      <c r="AK135" s="7">
        <v>462.33147529799993</v>
      </c>
      <c r="AL135" s="7">
        <v>11301.436062839999</v>
      </c>
      <c r="AM135" s="7">
        <v>11763.767538138</v>
      </c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</row>
    <row r="136" spans="1:197" x14ac:dyDescent="0.2">
      <c r="A136" s="20" t="s">
        <v>894</v>
      </c>
      <c r="B136" s="4">
        <v>37715.694444444445</v>
      </c>
      <c r="C136" s="4">
        <v>37716.064583333333</v>
      </c>
      <c r="D136" s="250" t="s">
        <v>1031</v>
      </c>
      <c r="E136" s="250" t="s">
        <v>1032</v>
      </c>
      <c r="F136" s="250">
        <v>50</v>
      </c>
      <c r="L136" s="250">
        <v>7.85</v>
      </c>
      <c r="N136" s="250">
        <v>3140</v>
      </c>
      <c r="P136" s="250">
        <v>5790</v>
      </c>
      <c r="Q136" s="250" t="s">
        <v>1784</v>
      </c>
      <c r="R136" s="250">
        <v>18</v>
      </c>
      <c r="T136" s="250">
        <v>2700</v>
      </c>
      <c r="U136" s="45" t="s">
        <v>534</v>
      </c>
      <c r="V136" s="44" t="s">
        <v>4006</v>
      </c>
      <c r="W136" s="7">
        <f t="shared" si="17"/>
        <v>222287.27249999996</v>
      </c>
      <c r="X136" s="7">
        <f t="shared" si="16"/>
        <v>4.0011709049999995</v>
      </c>
      <c r="Y136" s="7">
        <f t="shared" si="18"/>
        <v>600.17563574999986</v>
      </c>
      <c r="Z136" s="7">
        <f t="shared" si="19"/>
        <v>604.17680665499984</v>
      </c>
      <c r="AB136"/>
      <c r="AC136"/>
      <c r="AD136"/>
      <c r="AE136"/>
      <c r="AF136"/>
      <c r="AG136"/>
      <c r="AH136"/>
      <c r="AI136" s="72" t="s">
        <v>4017</v>
      </c>
      <c r="AJ136" s="251">
        <v>1047723.4500000001</v>
      </c>
      <c r="AK136" s="7">
        <v>18.859022100000001</v>
      </c>
      <c r="AL136" s="7">
        <v>567.94539708000002</v>
      </c>
      <c r="AM136" s="7">
        <v>586.80441918000008</v>
      </c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</row>
    <row r="137" spans="1:197" x14ac:dyDescent="0.2">
      <c r="A137" s="20" t="s">
        <v>894</v>
      </c>
      <c r="B137" s="4">
        <v>37990.70208333333</v>
      </c>
      <c r="C137" s="4">
        <v>37990.964583333334</v>
      </c>
      <c r="D137" s="250" t="s">
        <v>1037</v>
      </c>
      <c r="E137" s="250" t="s">
        <v>1038</v>
      </c>
      <c r="F137" s="250">
        <v>50</v>
      </c>
      <c r="L137" s="250">
        <v>7.0000000000000007E-2</v>
      </c>
      <c r="N137" s="80">
        <v>1080</v>
      </c>
      <c r="O137" s="80"/>
      <c r="P137" s="43">
        <v>1390</v>
      </c>
      <c r="Q137" s="43" t="s">
        <v>1784</v>
      </c>
      <c r="R137" s="43">
        <v>18</v>
      </c>
      <c r="S137" s="43" t="s">
        <v>1784</v>
      </c>
      <c r="T137" s="269">
        <v>900</v>
      </c>
      <c r="U137" s="45" t="s">
        <v>534</v>
      </c>
      <c r="V137" s="44" t="s">
        <v>4007</v>
      </c>
      <c r="W137" s="7">
        <f t="shared" si="17"/>
        <v>1982.1795000000002</v>
      </c>
      <c r="X137" s="7">
        <f t="shared" si="16"/>
        <v>3.5679230999999999E-2</v>
      </c>
      <c r="Y137" s="7">
        <f t="shared" si="18"/>
        <v>1.7839615500000003</v>
      </c>
      <c r="Z137" s="7">
        <f t="shared" si="19"/>
        <v>1.8196407810000004</v>
      </c>
      <c r="AB137"/>
      <c r="AC137"/>
      <c r="AD137"/>
      <c r="AE137"/>
      <c r="AF137"/>
      <c r="AG137"/>
      <c r="AH137"/>
      <c r="AI137" s="300" t="s">
        <v>534</v>
      </c>
      <c r="AJ137" s="251">
        <v>13592.087999999998</v>
      </c>
      <c r="AK137" s="7">
        <v>0.24465758399999998</v>
      </c>
      <c r="AL137" s="7">
        <v>9.5144615999999971</v>
      </c>
      <c r="AM137" s="7">
        <v>9.7591191839999976</v>
      </c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</row>
    <row r="138" spans="1:197" x14ac:dyDescent="0.2">
      <c r="A138" s="20" t="s">
        <v>894</v>
      </c>
      <c r="B138" s="4">
        <v>38003.373611111114</v>
      </c>
      <c r="C138" s="4">
        <v>38003.834722222222</v>
      </c>
      <c r="D138" s="250" t="s">
        <v>1039</v>
      </c>
      <c r="E138" s="250" t="s">
        <v>1040</v>
      </c>
      <c r="F138" s="250">
        <v>50</v>
      </c>
      <c r="L138" s="250">
        <v>3.98</v>
      </c>
      <c r="N138" s="250">
        <v>9200</v>
      </c>
      <c r="P138" s="250">
        <v>19100</v>
      </c>
      <c r="Q138" s="250" t="s">
        <v>1784</v>
      </c>
      <c r="R138" s="250">
        <v>18</v>
      </c>
      <c r="T138" s="250">
        <v>12000</v>
      </c>
      <c r="U138" s="45" t="s">
        <v>534</v>
      </c>
      <c r="V138" s="44" t="s">
        <v>4008</v>
      </c>
      <c r="W138" s="7">
        <f t="shared" si="17"/>
        <v>112701.06299999999</v>
      </c>
      <c r="X138" s="7">
        <f t="shared" si="16"/>
        <v>2.0286191339999999</v>
      </c>
      <c r="Y138" s="7">
        <f t="shared" si="18"/>
        <v>1352.4127559999999</v>
      </c>
      <c r="Z138" s="7">
        <f t="shared" si="19"/>
        <v>1354.4413751340001</v>
      </c>
      <c r="AB138"/>
      <c r="AC138"/>
      <c r="AD138"/>
      <c r="AE138"/>
      <c r="AF138"/>
      <c r="AG138"/>
      <c r="AH138"/>
      <c r="AI138" s="300" t="s">
        <v>432</v>
      </c>
      <c r="AJ138" s="251">
        <v>1034131.3620000001</v>
      </c>
      <c r="AK138" s="7">
        <v>18.614364516000002</v>
      </c>
      <c r="AL138" s="7">
        <v>558.43093548000002</v>
      </c>
      <c r="AM138" s="7">
        <v>577.04529999600004</v>
      </c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</row>
    <row r="139" spans="1:197" x14ac:dyDescent="0.2">
      <c r="A139" s="20" t="s">
        <v>894</v>
      </c>
      <c r="B139" s="4">
        <v>38037.594444444447</v>
      </c>
      <c r="C139" s="4">
        <v>38039.195138888892</v>
      </c>
      <c r="D139" s="250" t="s">
        <v>1046</v>
      </c>
      <c r="E139" s="250" t="s">
        <v>1047</v>
      </c>
      <c r="F139" s="250">
        <v>50</v>
      </c>
      <c r="L139" s="250">
        <v>28.69</v>
      </c>
      <c r="N139" s="250">
        <v>8710</v>
      </c>
      <c r="P139" s="250">
        <v>14950</v>
      </c>
      <c r="Q139" s="250" t="s">
        <v>1784</v>
      </c>
      <c r="R139" s="250">
        <v>18</v>
      </c>
      <c r="T139" s="250">
        <v>14000</v>
      </c>
      <c r="U139" s="45" t="s">
        <v>534</v>
      </c>
      <c r="V139" s="44" t="s">
        <v>4009</v>
      </c>
      <c r="W139" s="7">
        <f t="shared" si="17"/>
        <v>812410.42649999994</v>
      </c>
      <c r="X139" s="7">
        <f t="shared" si="16"/>
        <v>14.623387676999998</v>
      </c>
      <c r="Y139" s="7">
        <f t="shared" si="18"/>
        <v>11373.745971</v>
      </c>
      <c r="Z139" s="7">
        <f t="shared" si="19"/>
        <v>11388.369358677</v>
      </c>
      <c r="AB139"/>
      <c r="AC139"/>
      <c r="AD139"/>
      <c r="AE139"/>
      <c r="AF139"/>
      <c r="AG139"/>
      <c r="AH139"/>
      <c r="AI139" s="72" t="s">
        <v>4018</v>
      </c>
      <c r="AJ139" s="251">
        <v>650438.04449999996</v>
      </c>
      <c r="AK139" s="7">
        <v>11.707884800999999</v>
      </c>
      <c r="AL139" s="7">
        <v>975.6570667499999</v>
      </c>
      <c r="AM139" s="7">
        <v>987.36495155099988</v>
      </c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</row>
    <row r="140" spans="1:197" x14ac:dyDescent="0.2">
      <c r="A140" s="20" t="s">
        <v>894</v>
      </c>
      <c r="B140" s="4">
        <v>38353.706944444442</v>
      </c>
      <c r="C140" s="4">
        <v>38354.01458333333</v>
      </c>
      <c r="D140" s="250" t="s">
        <v>1060</v>
      </c>
      <c r="E140" s="250" t="s">
        <v>1061</v>
      </c>
      <c r="F140" s="250">
        <v>50</v>
      </c>
      <c r="L140" s="250">
        <v>25.59</v>
      </c>
      <c r="P140" s="43">
        <v>181</v>
      </c>
      <c r="Q140" s="43"/>
      <c r="R140" s="43">
        <v>18</v>
      </c>
      <c r="S140" s="43"/>
      <c r="T140" s="43">
        <v>117</v>
      </c>
      <c r="U140" s="45" t="s">
        <v>534</v>
      </c>
      <c r="V140" s="44" t="s">
        <v>4010</v>
      </c>
      <c r="W140" s="7">
        <f t="shared" si="17"/>
        <v>724628.19149999996</v>
      </c>
      <c r="X140" s="270">
        <f t="shared" si="16"/>
        <v>13.043307446999998</v>
      </c>
      <c r="Y140" s="7">
        <f t="shared" si="18"/>
        <v>84.781498405499988</v>
      </c>
      <c r="Z140" s="7">
        <f t="shared" si="19"/>
        <v>97.824805852499992</v>
      </c>
      <c r="AB140"/>
      <c r="AC140"/>
      <c r="AD140"/>
      <c r="AE140"/>
      <c r="AF140"/>
      <c r="AG140"/>
      <c r="AH140"/>
      <c r="AI140" s="300" t="s">
        <v>432</v>
      </c>
      <c r="AJ140" s="251">
        <v>650438.04449999996</v>
      </c>
      <c r="AK140" s="7">
        <v>11.707884800999999</v>
      </c>
      <c r="AL140" s="7">
        <v>975.6570667499999</v>
      </c>
      <c r="AM140" s="7">
        <v>987.36495155099988</v>
      </c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</row>
    <row r="141" spans="1:197" x14ac:dyDescent="0.2">
      <c r="A141" s="20" t="s">
        <v>894</v>
      </c>
      <c r="B141" s="4">
        <v>38355.550000000003</v>
      </c>
      <c r="C141" s="4">
        <v>38355.790277777778</v>
      </c>
      <c r="D141" s="250" t="s">
        <v>1062</v>
      </c>
      <c r="E141" s="250" t="s">
        <v>1063</v>
      </c>
      <c r="F141" s="250">
        <v>50</v>
      </c>
      <c r="L141" s="250">
        <v>0.9</v>
      </c>
      <c r="N141" s="250">
        <v>48100</v>
      </c>
      <c r="P141" s="250">
        <v>81800</v>
      </c>
      <c r="Q141" s="250" t="s">
        <v>1784</v>
      </c>
      <c r="R141" s="250">
        <v>18</v>
      </c>
      <c r="T141" s="250">
        <v>70000</v>
      </c>
      <c r="U141" s="45" t="s">
        <v>534</v>
      </c>
      <c r="V141" s="44" t="s">
        <v>4011</v>
      </c>
      <c r="W141" s="7">
        <f t="shared" si="17"/>
        <v>25485.164999999997</v>
      </c>
      <c r="X141" s="7">
        <f t="shared" si="16"/>
        <v>0.45873296999999996</v>
      </c>
      <c r="Y141" s="7">
        <f t="shared" si="18"/>
        <v>1783.9615499999998</v>
      </c>
      <c r="Z141" s="7">
        <f t="shared" si="19"/>
        <v>1784.4202829699998</v>
      </c>
      <c r="AB141"/>
      <c r="AC141"/>
      <c r="AD141"/>
      <c r="AE141"/>
      <c r="AF141"/>
      <c r="AG141"/>
      <c r="AH141"/>
      <c r="AI141" s="72" t="s">
        <v>4064</v>
      </c>
      <c r="AJ141" s="251">
        <v>322245.75300000003</v>
      </c>
      <c r="AK141" s="7">
        <v>5.8004235540000009</v>
      </c>
      <c r="AL141" s="7">
        <v>644.49150599999996</v>
      </c>
      <c r="AM141" s="7">
        <v>650.29192955399992</v>
      </c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</row>
    <row r="142" spans="1:197" x14ac:dyDescent="0.2">
      <c r="A142" s="20" t="s">
        <v>894</v>
      </c>
      <c r="B142" s="4">
        <v>38363.564583333333</v>
      </c>
      <c r="C142" s="4">
        <v>38365.350694444445</v>
      </c>
      <c r="D142" s="250" t="s">
        <v>1064</v>
      </c>
      <c r="E142" s="250" t="s">
        <v>1065</v>
      </c>
      <c r="F142" s="250">
        <v>50</v>
      </c>
      <c r="L142" s="250">
        <v>90.68</v>
      </c>
      <c r="M142" s="250" t="s">
        <v>1934</v>
      </c>
      <c r="N142" s="250">
        <v>629</v>
      </c>
      <c r="P142" s="250">
        <v>2340</v>
      </c>
      <c r="Q142" s="250" t="s">
        <v>1784</v>
      </c>
      <c r="R142" s="250">
        <v>18</v>
      </c>
      <c r="T142" s="250">
        <v>1000</v>
      </c>
      <c r="U142" s="45" t="s">
        <v>534</v>
      </c>
      <c r="V142" s="44" t="s">
        <v>4013</v>
      </c>
      <c r="W142" s="7">
        <f t="shared" si="17"/>
        <v>2567771.9580000001</v>
      </c>
      <c r="X142" s="7">
        <f t="shared" ref="X142:X173" si="20">W142*R142/1000000</f>
        <v>46.219895244</v>
      </c>
      <c r="Y142" s="7">
        <f t="shared" si="18"/>
        <v>2567.7719579999998</v>
      </c>
      <c r="Z142" s="7">
        <f t="shared" si="19"/>
        <v>2613.9918532439997</v>
      </c>
      <c r="AB142"/>
      <c r="AC142"/>
      <c r="AD142"/>
      <c r="AE142"/>
      <c r="AF142"/>
      <c r="AG142"/>
      <c r="AH142"/>
      <c r="AI142" s="300" t="s">
        <v>534</v>
      </c>
      <c r="AJ142" s="251">
        <v>322245.75300000003</v>
      </c>
      <c r="AK142" s="7">
        <v>5.8004235540000009</v>
      </c>
      <c r="AL142" s="7">
        <v>644.49150599999996</v>
      </c>
      <c r="AM142" s="7">
        <v>650.29192955399992</v>
      </c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</row>
    <row r="143" spans="1:197" x14ac:dyDescent="0.2">
      <c r="A143" s="20" t="s">
        <v>894</v>
      </c>
      <c r="B143" s="4">
        <v>38403.433333333334</v>
      </c>
      <c r="C143" s="4">
        <v>38404.020138888889</v>
      </c>
      <c r="D143" s="250" t="s">
        <v>1070</v>
      </c>
      <c r="E143" s="250" t="s">
        <v>1071</v>
      </c>
      <c r="F143" s="250">
        <v>50</v>
      </c>
      <c r="L143" s="250">
        <v>4.04</v>
      </c>
      <c r="N143" s="250">
        <v>615</v>
      </c>
      <c r="P143" s="250">
        <v>980</v>
      </c>
      <c r="Q143" s="250" t="s">
        <v>1784</v>
      </c>
      <c r="R143" s="250">
        <v>18</v>
      </c>
      <c r="T143" s="250">
        <v>230</v>
      </c>
      <c r="U143" s="45" t="s">
        <v>534</v>
      </c>
      <c r="V143" s="44" t="s">
        <v>4014</v>
      </c>
      <c r="W143" s="7">
        <f t="shared" si="17"/>
        <v>114400.07399999999</v>
      </c>
      <c r="X143" s="7">
        <f t="shared" si="20"/>
        <v>2.0592013319999998</v>
      </c>
      <c r="Y143" s="7">
        <f t="shared" si="18"/>
        <v>26.312017019999999</v>
      </c>
      <c r="Z143" s="7">
        <f t="shared" si="19"/>
        <v>28.371218352</v>
      </c>
      <c r="AB143"/>
      <c r="AC143"/>
      <c r="AD143"/>
      <c r="AE143"/>
      <c r="AF143"/>
      <c r="AG143"/>
      <c r="AH143"/>
      <c r="AI143" s="72" t="s">
        <v>4019</v>
      </c>
      <c r="AJ143" s="251">
        <v>3653156.8184999996</v>
      </c>
      <c r="AK143" s="7">
        <v>65.756822733000007</v>
      </c>
      <c r="AL143" s="7">
        <v>21790.977065849998</v>
      </c>
      <c r="AM143" s="7">
        <v>21856.733888582999</v>
      </c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</row>
    <row r="144" spans="1:197" x14ac:dyDescent="0.2">
      <c r="A144" s="20" t="s">
        <v>894</v>
      </c>
      <c r="B144" s="4">
        <v>38428.825694444444</v>
      </c>
      <c r="C144" s="4">
        <v>38429.541666666664</v>
      </c>
      <c r="D144" s="250" t="s">
        <v>1074</v>
      </c>
      <c r="E144" s="250" t="s">
        <v>1075</v>
      </c>
      <c r="F144" s="250">
        <v>50</v>
      </c>
      <c r="L144" s="250">
        <v>6.64</v>
      </c>
      <c r="N144" s="250">
        <v>15300</v>
      </c>
      <c r="P144" s="250">
        <v>29200</v>
      </c>
      <c r="Q144" s="250" t="s">
        <v>1784</v>
      </c>
      <c r="R144" s="250">
        <v>18</v>
      </c>
      <c r="T144" s="250">
        <v>15000</v>
      </c>
      <c r="U144" s="45" t="s">
        <v>534</v>
      </c>
      <c r="V144" s="44" t="s">
        <v>4015</v>
      </c>
      <c r="W144" s="7">
        <f t="shared" si="17"/>
        <v>188023.88399999999</v>
      </c>
      <c r="X144" s="7">
        <f t="shared" si="20"/>
        <v>3.3844299119999999</v>
      </c>
      <c r="Y144" s="7">
        <f t="shared" si="18"/>
        <v>2820.35826</v>
      </c>
      <c r="Z144" s="7">
        <f t="shared" si="19"/>
        <v>2823.7426899120001</v>
      </c>
      <c r="AB144"/>
      <c r="AC144"/>
      <c r="AD144"/>
      <c r="AE144"/>
      <c r="AF144"/>
      <c r="AG144"/>
      <c r="AH144"/>
      <c r="AI144" s="300" t="s">
        <v>534</v>
      </c>
      <c r="AJ144" s="251">
        <v>407196.30300000001</v>
      </c>
      <c r="AK144" s="7">
        <v>7.3295334539999999</v>
      </c>
      <c r="AL144" s="7">
        <v>692.23371510000004</v>
      </c>
      <c r="AM144" s="7">
        <v>699.56324855399998</v>
      </c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</row>
    <row r="145" spans="1:197" x14ac:dyDescent="0.2">
      <c r="A145" s="20" t="s">
        <v>894</v>
      </c>
      <c r="B145" s="4">
        <v>38429.686805555553</v>
      </c>
      <c r="C145" s="4">
        <v>38430.84375</v>
      </c>
      <c r="D145" s="250" t="s">
        <v>1078</v>
      </c>
      <c r="E145" s="250" t="s">
        <v>1079</v>
      </c>
      <c r="F145" s="250">
        <v>50</v>
      </c>
      <c r="L145" s="250">
        <v>28.05</v>
      </c>
      <c r="N145" s="250">
        <v>1130</v>
      </c>
      <c r="P145" s="250">
        <v>1780</v>
      </c>
      <c r="Q145" s="250" t="s">
        <v>1784</v>
      </c>
      <c r="R145" s="250">
        <v>18</v>
      </c>
      <c r="T145" s="250">
        <v>890</v>
      </c>
      <c r="U145" s="45" t="s">
        <v>534</v>
      </c>
      <c r="V145" s="44" t="s">
        <v>4016</v>
      </c>
      <c r="W145" s="7">
        <f t="shared" si="17"/>
        <v>794287.64249999996</v>
      </c>
      <c r="X145" s="7">
        <f t="shared" si="20"/>
        <v>14.297177565</v>
      </c>
      <c r="Y145" s="7">
        <f t="shared" si="18"/>
        <v>706.91600182499997</v>
      </c>
      <c r="Z145" s="7">
        <f t="shared" si="19"/>
        <v>721.21317938999994</v>
      </c>
      <c r="AB145"/>
      <c r="AC145"/>
      <c r="AD145"/>
      <c r="AE145"/>
      <c r="AF145"/>
      <c r="AG145"/>
      <c r="AH145"/>
      <c r="AI145" s="300" t="s">
        <v>432</v>
      </c>
      <c r="AJ145" s="251">
        <v>3245960.5154999997</v>
      </c>
      <c r="AK145" s="7">
        <v>58.427289279</v>
      </c>
      <c r="AL145" s="7">
        <v>21098.743350749999</v>
      </c>
      <c r="AM145" s="7">
        <v>21157.170640028999</v>
      </c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</row>
    <row r="146" spans="1:197" x14ac:dyDescent="0.2">
      <c r="A146" s="20" t="s">
        <v>894</v>
      </c>
      <c r="B146" s="4">
        <v>38738.056250000001</v>
      </c>
      <c r="C146" s="4">
        <v>38738.161111111112</v>
      </c>
      <c r="D146" s="250" t="s">
        <v>1080</v>
      </c>
      <c r="E146" s="250" t="s">
        <v>1081</v>
      </c>
      <c r="F146" s="250">
        <v>50</v>
      </c>
      <c r="L146" s="250">
        <v>0.48</v>
      </c>
      <c r="N146" s="43">
        <v>646</v>
      </c>
      <c r="O146" s="43"/>
      <c r="P146" s="43"/>
      <c r="Q146" s="43" t="s">
        <v>1784</v>
      </c>
      <c r="R146" s="43">
        <v>18</v>
      </c>
      <c r="S146" s="43"/>
      <c r="T146" s="43">
        <v>700</v>
      </c>
      <c r="U146" s="45" t="s">
        <v>534</v>
      </c>
      <c r="V146" s="44" t="s">
        <v>4017</v>
      </c>
      <c r="W146" s="7">
        <f t="shared" si="17"/>
        <v>13592.087999999998</v>
      </c>
      <c r="X146" s="7">
        <f t="shared" si="20"/>
        <v>0.24465758399999998</v>
      </c>
      <c r="Y146" s="7">
        <f t="shared" si="18"/>
        <v>9.5144615999999971</v>
      </c>
      <c r="Z146" s="7">
        <f t="shared" si="19"/>
        <v>9.7591191839999976</v>
      </c>
      <c r="AB146"/>
      <c r="AC146"/>
      <c r="AD146"/>
      <c r="AE146"/>
      <c r="AF146"/>
      <c r="AG146"/>
      <c r="AH146"/>
      <c r="AI146" s="72" t="s">
        <v>4020</v>
      </c>
      <c r="AJ146" s="251">
        <v>86461537.115999997</v>
      </c>
      <c r="AK146" s="7">
        <v>1556.3076680879999</v>
      </c>
      <c r="AL146" s="7">
        <v>6735.8825868269996</v>
      </c>
      <c r="AM146" s="7">
        <v>8292.190254915</v>
      </c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</row>
    <row r="147" spans="1:197" x14ac:dyDescent="0.2">
      <c r="A147" s="20" t="s">
        <v>894</v>
      </c>
      <c r="B147" s="4">
        <v>38764.228472222225</v>
      </c>
      <c r="C147" s="4">
        <v>38764.740277777775</v>
      </c>
      <c r="D147" s="250" t="s">
        <v>1085</v>
      </c>
      <c r="E147" s="250" t="s">
        <v>1086</v>
      </c>
      <c r="F147" s="250">
        <v>50</v>
      </c>
      <c r="L147" s="250">
        <v>11.38</v>
      </c>
      <c r="N147" s="250">
        <v>2190</v>
      </c>
      <c r="P147" s="250">
        <v>4212</v>
      </c>
      <c r="Q147" s="250" t="s">
        <v>1784</v>
      </c>
      <c r="R147" s="250">
        <v>18</v>
      </c>
      <c r="T147" s="250">
        <v>2000</v>
      </c>
      <c r="U147" s="45" t="s">
        <v>534</v>
      </c>
      <c r="V147" s="44" t="s">
        <v>4064</v>
      </c>
      <c r="W147" s="7">
        <f t="shared" si="17"/>
        <v>322245.75300000003</v>
      </c>
      <c r="X147" s="7">
        <f t="shared" si="20"/>
        <v>5.8004235540000009</v>
      </c>
      <c r="Y147" s="7">
        <f t="shared" si="18"/>
        <v>644.49150599999996</v>
      </c>
      <c r="Z147" s="7">
        <f t="shared" si="19"/>
        <v>650.29192955399992</v>
      </c>
      <c r="AB147"/>
      <c r="AC147"/>
      <c r="AD147"/>
      <c r="AE147"/>
      <c r="AF147"/>
      <c r="AG147"/>
      <c r="AH147"/>
      <c r="AI147" s="300" t="s">
        <v>534</v>
      </c>
      <c r="AJ147" s="251">
        <v>2066563.713</v>
      </c>
      <c r="AK147" s="7">
        <v>37.198146833999999</v>
      </c>
      <c r="AL147" s="7">
        <v>1756.5791560499999</v>
      </c>
      <c r="AM147" s="7">
        <v>1793.7773028839999</v>
      </c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</row>
    <row r="148" spans="1:197" x14ac:dyDescent="0.2">
      <c r="A148" s="20" t="s">
        <v>894</v>
      </c>
      <c r="B148" s="4">
        <v>38782.041666666664</v>
      </c>
      <c r="C148" s="4">
        <v>38782.59375</v>
      </c>
      <c r="D148" s="250" t="s">
        <v>1088</v>
      </c>
      <c r="E148" s="250" t="s">
        <v>1089</v>
      </c>
      <c r="F148" s="250">
        <v>50</v>
      </c>
      <c r="L148" s="250">
        <v>14.38</v>
      </c>
      <c r="N148" s="250">
        <v>2700</v>
      </c>
      <c r="P148" s="250">
        <v>3260</v>
      </c>
      <c r="Q148" s="250" t="s">
        <v>1784</v>
      </c>
      <c r="R148" s="250">
        <v>18</v>
      </c>
      <c r="T148" s="250">
        <v>1700</v>
      </c>
      <c r="U148" s="45" t="s">
        <v>534</v>
      </c>
      <c r="V148" s="44" t="s">
        <v>4019</v>
      </c>
      <c r="W148" s="7">
        <f t="shared" si="17"/>
        <v>407196.30300000001</v>
      </c>
      <c r="X148" s="7">
        <f t="shared" si="20"/>
        <v>7.3295334539999999</v>
      </c>
      <c r="Y148" s="7">
        <f t="shared" si="18"/>
        <v>692.23371510000004</v>
      </c>
      <c r="Z148" s="7">
        <f t="shared" si="19"/>
        <v>699.56324855399998</v>
      </c>
      <c r="AB148"/>
      <c r="AC148"/>
      <c r="AD148"/>
      <c r="AE148"/>
      <c r="AF148"/>
      <c r="AG148"/>
      <c r="AH148"/>
      <c r="AI148" s="300" t="s">
        <v>432</v>
      </c>
      <c r="AJ148" s="251">
        <v>84394973.402999997</v>
      </c>
      <c r="AK148" s="7">
        <v>1519.1095212539999</v>
      </c>
      <c r="AL148" s="7">
        <v>4979.3034307769994</v>
      </c>
      <c r="AM148" s="7">
        <v>6498.4129520309998</v>
      </c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</row>
    <row r="149" spans="1:197" x14ac:dyDescent="0.2">
      <c r="A149" s="20" t="s">
        <v>894</v>
      </c>
      <c r="B149" s="4">
        <v>38783.561111111114</v>
      </c>
      <c r="C149" s="4">
        <v>38785.097916666666</v>
      </c>
      <c r="D149" s="250" t="s">
        <v>1098</v>
      </c>
      <c r="E149" s="250" t="s">
        <v>1099</v>
      </c>
      <c r="F149" s="250">
        <v>50</v>
      </c>
      <c r="L149" s="250">
        <v>72.98</v>
      </c>
      <c r="M149" s="250" t="s">
        <v>1934</v>
      </c>
      <c r="N149" s="250">
        <v>939</v>
      </c>
      <c r="P149" s="250">
        <v>1960</v>
      </c>
      <c r="Q149" s="250" t="s">
        <v>1784</v>
      </c>
      <c r="R149" s="250">
        <v>18</v>
      </c>
      <c r="T149" s="250">
        <v>850</v>
      </c>
      <c r="U149" s="45" t="s">
        <v>534</v>
      </c>
      <c r="V149" s="44" t="s">
        <v>4020</v>
      </c>
      <c r="W149" s="7">
        <f t="shared" si="17"/>
        <v>2066563.713</v>
      </c>
      <c r="X149" s="7">
        <f t="shared" si="20"/>
        <v>37.198146833999999</v>
      </c>
      <c r="Y149" s="7">
        <f t="shared" si="18"/>
        <v>1756.5791560499999</v>
      </c>
      <c r="Z149" s="7">
        <f t="shared" si="19"/>
        <v>1793.7773028839999</v>
      </c>
      <c r="AB149"/>
      <c r="AC149"/>
      <c r="AD149"/>
      <c r="AE149"/>
      <c r="AF149"/>
      <c r="AG149"/>
      <c r="AH149"/>
      <c r="AI149" s="72" t="s">
        <v>4021</v>
      </c>
      <c r="AJ149" s="251">
        <v>4379484.0209999997</v>
      </c>
      <c r="AK149" s="7">
        <v>100.63468687799998</v>
      </c>
      <c r="AL149" s="7">
        <v>1003.3192311779999</v>
      </c>
      <c r="AM149" s="7">
        <v>1103.9539180559998</v>
      </c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</row>
    <row r="150" spans="1:197" x14ac:dyDescent="0.2">
      <c r="A150" s="20" t="s">
        <v>894</v>
      </c>
      <c r="B150" s="4">
        <v>39052.147916666669</v>
      </c>
      <c r="C150" s="4">
        <v>39052.924305555556</v>
      </c>
      <c r="D150" s="250" t="s">
        <v>1104</v>
      </c>
      <c r="E150" s="250" t="s">
        <v>528</v>
      </c>
      <c r="F150" s="250">
        <v>50</v>
      </c>
      <c r="L150" s="250">
        <v>0.66</v>
      </c>
      <c r="N150" s="250">
        <v>8.1999999999999993</v>
      </c>
      <c r="P150" s="250">
        <v>51</v>
      </c>
      <c r="Q150" s="250" t="s">
        <v>1784</v>
      </c>
      <c r="R150" s="250">
        <v>18</v>
      </c>
      <c r="S150" s="250" t="s">
        <v>1784</v>
      </c>
      <c r="T150" s="250">
        <v>18</v>
      </c>
      <c r="U150" s="45" t="s">
        <v>534</v>
      </c>
      <c r="V150" s="44" t="s">
        <v>4021</v>
      </c>
      <c r="W150" s="7">
        <f t="shared" si="17"/>
        <v>18689.120999999999</v>
      </c>
      <c r="X150" s="7">
        <f t="shared" si="20"/>
        <v>0.33640417799999994</v>
      </c>
      <c r="Y150" s="7">
        <f t="shared" si="18"/>
        <v>0.33640417799999994</v>
      </c>
      <c r="Z150" s="7">
        <f t="shared" si="19"/>
        <v>0.67280835599999989</v>
      </c>
      <c r="AB150"/>
      <c r="AC150"/>
      <c r="AD150"/>
      <c r="AE150"/>
      <c r="AF150"/>
      <c r="AG150"/>
      <c r="AH150"/>
      <c r="AI150" s="300" t="s">
        <v>534</v>
      </c>
      <c r="AJ150" s="251">
        <v>18689.120999999999</v>
      </c>
      <c r="AK150" s="7">
        <v>0.33640417799999994</v>
      </c>
      <c r="AL150" s="7">
        <v>0.33640417799999994</v>
      </c>
      <c r="AM150" s="7">
        <v>0.67280835599999989</v>
      </c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</row>
    <row r="151" spans="1:197" x14ac:dyDescent="0.2">
      <c r="A151" s="20" t="s">
        <v>894</v>
      </c>
      <c r="B151" s="4">
        <v>39096.885416666664</v>
      </c>
      <c r="C151" s="4">
        <v>39097.425694444442</v>
      </c>
      <c r="D151" s="250" t="s">
        <v>1105</v>
      </c>
      <c r="E151" s="250" t="s">
        <v>1106</v>
      </c>
      <c r="F151" s="250">
        <v>50</v>
      </c>
      <c r="L151" s="250">
        <v>0.26</v>
      </c>
      <c r="N151" s="250">
        <v>1040</v>
      </c>
      <c r="P151" s="250">
        <v>1510</v>
      </c>
      <c r="Q151" s="250" t="s">
        <v>1784</v>
      </c>
      <c r="R151" s="250">
        <v>18</v>
      </c>
      <c r="T151" s="250">
        <v>330</v>
      </c>
      <c r="U151" s="45" t="s">
        <v>534</v>
      </c>
      <c r="V151" s="44" t="s">
        <v>4022</v>
      </c>
      <c r="W151" s="7">
        <f t="shared" si="17"/>
        <v>7362.3810000000003</v>
      </c>
      <c r="X151" s="7">
        <f t="shared" si="20"/>
        <v>0.13252285800000002</v>
      </c>
      <c r="Y151" s="7">
        <f t="shared" si="18"/>
        <v>2.4295857299999999</v>
      </c>
      <c r="Z151" s="7">
        <f t="shared" si="19"/>
        <v>2.5621085880000001</v>
      </c>
      <c r="AB151"/>
      <c r="AC151"/>
      <c r="AD151"/>
      <c r="AE151"/>
      <c r="AF151"/>
      <c r="AG151"/>
      <c r="AH151"/>
      <c r="AI151" s="300" t="s">
        <v>432</v>
      </c>
      <c r="AJ151" s="251">
        <v>4360794.8999999994</v>
      </c>
      <c r="AK151" s="7">
        <v>100.29828269999999</v>
      </c>
      <c r="AL151" s="7">
        <v>1002.9828269999999</v>
      </c>
      <c r="AM151" s="7">
        <v>1103.2811096999999</v>
      </c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</row>
    <row r="152" spans="1:197" x14ac:dyDescent="0.2">
      <c r="A152" s="20" t="s">
        <v>894</v>
      </c>
      <c r="B152" s="4">
        <v>39103.751388888886</v>
      </c>
      <c r="C152" s="4">
        <v>39104.263194444444</v>
      </c>
      <c r="D152" s="250" t="s">
        <v>1109</v>
      </c>
      <c r="E152" s="250" t="s">
        <v>1110</v>
      </c>
      <c r="F152" s="250">
        <v>50</v>
      </c>
      <c r="L152" s="250">
        <v>0.64</v>
      </c>
      <c r="N152" s="250">
        <v>221</v>
      </c>
      <c r="P152" s="250">
        <v>340</v>
      </c>
      <c r="Q152" s="250" t="s">
        <v>1784</v>
      </c>
      <c r="R152" s="250">
        <v>18</v>
      </c>
      <c r="T152" s="250">
        <v>35</v>
      </c>
      <c r="U152" s="45" t="s">
        <v>534</v>
      </c>
      <c r="V152" s="44" t="s">
        <v>4023</v>
      </c>
      <c r="W152" s="7">
        <f t="shared" si="17"/>
        <v>18122.784</v>
      </c>
      <c r="X152" s="7">
        <f t="shared" si="20"/>
        <v>0.32621011199999994</v>
      </c>
      <c r="Y152" s="7">
        <f t="shared" si="18"/>
        <v>0.63429743999999999</v>
      </c>
      <c r="Z152" s="7">
        <f t="shared" si="19"/>
        <v>0.96050755199999993</v>
      </c>
      <c r="AB152"/>
      <c r="AC152"/>
      <c r="AD152"/>
      <c r="AE152"/>
      <c r="AF152"/>
      <c r="AG152"/>
      <c r="AH152"/>
      <c r="AI152" s="72" t="s">
        <v>4022</v>
      </c>
      <c r="AJ152" s="251">
        <v>1507872.2625</v>
      </c>
      <c r="AK152" s="7">
        <v>27.141700725</v>
      </c>
      <c r="AL152" s="7">
        <v>302.53156202999992</v>
      </c>
      <c r="AM152" s="7">
        <v>329.67326275499994</v>
      </c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</row>
    <row r="153" spans="1:197" x14ac:dyDescent="0.2">
      <c r="A153" s="20" t="s">
        <v>894</v>
      </c>
      <c r="B153" s="4">
        <v>39136.991666666669</v>
      </c>
      <c r="C153" s="4">
        <v>39138.845833333333</v>
      </c>
      <c r="D153" s="250" t="s">
        <v>1111</v>
      </c>
      <c r="E153" s="250" t="s">
        <v>1112</v>
      </c>
      <c r="F153" s="250">
        <v>50</v>
      </c>
      <c r="L153" s="250">
        <v>7.31</v>
      </c>
      <c r="N153" s="250">
        <v>1420</v>
      </c>
      <c r="P153" s="250">
        <v>2370</v>
      </c>
      <c r="Q153" s="250" t="s">
        <v>1784</v>
      </c>
      <c r="R153" s="250">
        <v>18</v>
      </c>
      <c r="T153" s="250">
        <v>350</v>
      </c>
      <c r="U153" s="45" t="s">
        <v>534</v>
      </c>
      <c r="V153" s="44" t="s">
        <v>4024</v>
      </c>
      <c r="W153" s="7">
        <f t="shared" si="17"/>
        <v>206996.17349999998</v>
      </c>
      <c r="X153" s="7">
        <f t="shared" si="20"/>
        <v>3.7259311229999996</v>
      </c>
      <c r="Y153" s="7">
        <f t="shared" si="18"/>
        <v>72.448660724999996</v>
      </c>
      <c r="Z153" s="7">
        <f t="shared" si="19"/>
        <v>76.174591847999992</v>
      </c>
      <c r="AB153"/>
      <c r="AC153"/>
      <c r="AD153"/>
      <c r="AE153"/>
      <c r="AF153"/>
      <c r="AG153"/>
      <c r="AH153"/>
      <c r="AI153" s="300" t="s">
        <v>534</v>
      </c>
      <c r="AJ153" s="251">
        <v>7362.3810000000003</v>
      </c>
      <c r="AK153" s="7">
        <v>0.13252285800000002</v>
      </c>
      <c r="AL153" s="7">
        <v>2.4295857299999999</v>
      </c>
      <c r="AM153" s="7">
        <v>2.5621085880000001</v>
      </c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</row>
    <row r="154" spans="1:197" x14ac:dyDescent="0.2">
      <c r="A154" s="20" t="s">
        <v>894</v>
      </c>
      <c r="B154" s="4">
        <v>39142.303472222222</v>
      </c>
      <c r="C154" s="4">
        <v>39142.65</v>
      </c>
      <c r="D154" s="250" t="s">
        <v>1113</v>
      </c>
      <c r="E154" s="250" t="s">
        <v>1114</v>
      </c>
      <c r="F154" s="250">
        <v>50</v>
      </c>
      <c r="L154" s="250">
        <v>14.37</v>
      </c>
      <c r="M154" s="250" t="s">
        <v>1934</v>
      </c>
      <c r="N154" s="250">
        <v>3720</v>
      </c>
      <c r="P154" s="250">
        <v>7950</v>
      </c>
      <c r="Q154" s="250" t="s">
        <v>1784</v>
      </c>
      <c r="R154" s="250">
        <v>18</v>
      </c>
      <c r="T154" s="250">
        <v>4700</v>
      </c>
      <c r="U154" s="45" t="s">
        <v>534</v>
      </c>
      <c r="V154" s="44" t="s">
        <v>4025</v>
      </c>
      <c r="W154" s="7">
        <f t="shared" si="17"/>
        <v>406913.13449999993</v>
      </c>
      <c r="X154" s="7">
        <f t="shared" si="20"/>
        <v>7.3244364209999979</v>
      </c>
      <c r="Y154" s="7">
        <f t="shared" si="18"/>
        <v>1912.4917321499995</v>
      </c>
      <c r="Z154" s="7">
        <f t="shared" si="19"/>
        <v>1919.8161685709995</v>
      </c>
      <c r="AB154"/>
      <c r="AC154"/>
      <c r="AD154"/>
      <c r="AE154"/>
      <c r="AF154"/>
      <c r="AG154"/>
      <c r="AH154"/>
      <c r="AI154" s="300" t="s">
        <v>432</v>
      </c>
      <c r="AJ154" s="251">
        <v>1500509.8814999999</v>
      </c>
      <c r="AK154" s="7">
        <v>27.009177866999998</v>
      </c>
      <c r="AL154" s="7">
        <v>300.10197629999993</v>
      </c>
      <c r="AM154" s="7">
        <v>327.11115416699994</v>
      </c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</row>
    <row r="155" spans="1:197" s="67" customFormat="1" x14ac:dyDescent="0.2">
      <c r="A155" s="20" t="s">
        <v>894</v>
      </c>
      <c r="B155" s="4">
        <v>39183.515972222223</v>
      </c>
      <c r="C155" s="4">
        <v>39184.109027777777</v>
      </c>
      <c r="D155" s="250" t="s">
        <v>1119</v>
      </c>
      <c r="E155" s="250" t="s">
        <v>1120</v>
      </c>
      <c r="F155" s="250">
        <v>50</v>
      </c>
      <c r="G155" s="250"/>
      <c r="H155" s="250"/>
      <c r="I155" s="250"/>
      <c r="J155" s="250"/>
      <c r="K155" s="250"/>
      <c r="L155" s="250">
        <v>24.97</v>
      </c>
      <c r="M155" s="250"/>
      <c r="N155" s="250">
        <v>3680</v>
      </c>
      <c r="O155" s="250"/>
      <c r="P155" s="250">
        <v>6370</v>
      </c>
      <c r="Q155" s="250" t="s">
        <v>1784</v>
      </c>
      <c r="R155" s="250">
        <v>18</v>
      </c>
      <c r="S155" s="250"/>
      <c r="T155" s="250">
        <v>1900</v>
      </c>
      <c r="U155" s="45" t="s">
        <v>534</v>
      </c>
      <c r="V155" s="44" t="s">
        <v>4026</v>
      </c>
      <c r="W155" s="7">
        <f t="shared" si="17"/>
        <v>707071.74449999991</v>
      </c>
      <c r="X155" s="7">
        <f t="shared" si="20"/>
        <v>12.727291400999999</v>
      </c>
      <c r="Y155" s="7">
        <f t="shared" si="18"/>
        <v>1343.4363145499999</v>
      </c>
      <c r="Z155" s="7">
        <f t="shared" si="19"/>
        <v>1356.1636059509999</v>
      </c>
      <c r="AB155"/>
      <c r="AC155"/>
      <c r="AD155"/>
      <c r="AE155"/>
      <c r="AF155"/>
      <c r="AG155"/>
      <c r="AH155"/>
      <c r="AI155" s="72" t="s">
        <v>4023</v>
      </c>
      <c r="AJ155" s="251">
        <v>1714302.0989999999</v>
      </c>
      <c r="AK155" s="7">
        <v>30.857437781999998</v>
      </c>
      <c r="AL155" s="7">
        <v>763.91498918999991</v>
      </c>
      <c r="AM155" s="7">
        <v>794.77242697199995</v>
      </c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</row>
    <row r="156" spans="1:197" s="67" customFormat="1" x14ac:dyDescent="0.2">
      <c r="A156" s="20" t="s">
        <v>894</v>
      </c>
      <c r="B156" s="81">
        <v>39350.659722222219</v>
      </c>
      <c r="C156" s="81">
        <v>39350.970138888886</v>
      </c>
      <c r="D156" s="250" t="s">
        <v>1129</v>
      </c>
      <c r="E156" s="82" t="s">
        <v>1130</v>
      </c>
      <c r="F156" s="250">
        <v>50</v>
      </c>
      <c r="G156" s="250"/>
      <c r="H156" s="250"/>
      <c r="I156" s="250"/>
      <c r="J156" s="250"/>
      <c r="K156" s="250"/>
      <c r="L156" s="250">
        <v>7.6899999999999995</v>
      </c>
      <c r="M156" s="250"/>
      <c r="N156" s="250">
        <v>10.8</v>
      </c>
      <c r="O156" s="250"/>
      <c r="P156" s="250">
        <v>39</v>
      </c>
      <c r="Q156" s="82" t="s">
        <v>1784</v>
      </c>
      <c r="R156" s="82">
        <v>18</v>
      </c>
      <c r="S156" s="82" t="s">
        <v>1784</v>
      </c>
      <c r="T156" s="82">
        <v>18</v>
      </c>
      <c r="U156" s="45" t="s">
        <v>534</v>
      </c>
      <c r="V156" s="44" t="s">
        <v>4027</v>
      </c>
      <c r="W156" s="7">
        <f t="shared" si="17"/>
        <v>217756.57649999997</v>
      </c>
      <c r="X156" s="7">
        <f t="shared" si="20"/>
        <v>3.9196183769999995</v>
      </c>
      <c r="Y156" s="7">
        <f t="shared" si="18"/>
        <v>3.9196183769999995</v>
      </c>
      <c r="Z156" s="7">
        <f t="shared" si="19"/>
        <v>7.839236753999999</v>
      </c>
      <c r="AB156"/>
      <c r="AC156"/>
      <c r="AD156"/>
      <c r="AE156"/>
      <c r="AF156"/>
      <c r="AG156"/>
      <c r="AH156"/>
      <c r="AI156" s="300" t="s">
        <v>534</v>
      </c>
      <c r="AJ156" s="251">
        <v>18122.784</v>
      </c>
      <c r="AK156" s="7">
        <v>0.32621011199999994</v>
      </c>
      <c r="AL156" s="7">
        <v>0.63429743999999999</v>
      </c>
      <c r="AM156" s="7">
        <v>0.96050755199999993</v>
      </c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</row>
    <row r="157" spans="1:197" s="67" customFormat="1" x14ac:dyDescent="0.2">
      <c r="A157" s="20" t="s">
        <v>894</v>
      </c>
      <c r="B157" s="4">
        <v>39417.838888888888</v>
      </c>
      <c r="C157" s="4">
        <v>39419.236805555556</v>
      </c>
      <c r="D157" s="250" t="s">
        <v>1133</v>
      </c>
      <c r="E157" s="250" t="s">
        <v>1134</v>
      </c>
      <c r="F157" s="250">
        <v>50</v>
      </c>
      <c r="G157" s="250"/>
      <c r="H157" s="250"/>
      <c r="I157" s="250"/>
      <c r="J157" s="250"/>
      <c r="K157" s="250"/>
      <c r="L157" s="250">
        <v>17</v>
      </c>
      <c r="M157" s="250" t="s">
        <v>1934</v>
      </c>
      <c r="N157" s="250">
        <v>476</v>
      </c>
      <c r="O157" s="250"/>
      <c r="P157" s="250">
        <v>1010</v>
      </c>
      <c r="Q157" s="250" t="s">
        <v>1784</v>
      </c>
      <c r="R157" s="250">
        <v>18</v>
      </c>
      <c r="S157" s="250"/>
      <c r="T157" s="250">
        <v>510</v>
      </c>
      <c r="U157" s="45" t="s">
        <v>534</v>
      </c>
      <c r="V157" s="44" t="s">
        <v>4028</v>
      </c>
      <c r="W157" s="7">
        <f t="shared" si="17"/>
        <v>481386.44999999995</v>
      </c>
      <c r="X157" s="7">
        <f t="shared" si="20"/>
        <v>8.6649560999999995</v>
      </c>
      <c r="Y157" s="7">
        <f t="shared" si="18"/>
        <v>245.50708949999998</v>
      </c>
      <c r="Z157" s="7">
        <f t="shared" si="19"/>
        <v>254.17204559999999</v>
      </c>
      <c r="AB157"/>
      <c r="AC157"/>
      <c r="AD157"/>
      <c r="AE157"/>
      <c r="AF157"/>
      <c r="AG157"/>
      <c r="AH157"/>
      <c r="AI157" s="300" t="s">
        <v>432</v>
      </c>
      <c r="AJ157" s="251">
        <v>1696179.3149999999</v>
      </c>
      <c r="AK157" s="7">
        <v>30.53122767</v>
      </c>
      <c r="AL157" s="7">
        <v>763.28069174999996</v>
      </c>
      <c r="AM157" s="7">
        <v>793.81191941999998</v>
      </c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</row>
    <row r="158" spans="1:197" s="67" customFormat="1" x14ac:dyDescent="0.2">
      <c r="A158" s="20" t="s">
        <v>894</v>
      </c>
      <c r="B158" s="4">
        <v>39427.42083333333</v>
      </c>
      <c r="C158" s="4">
        <v>39428.188888888886</v>
      </c>
      <c r="D158" s="250" t="s">
        <v>1139</v>
      </c>
      <c r="E158" s="250" t="s">
        <v>1140</v>
      </c>
      <c r="F158" s="250">
        <v>50</v>
      </c>
      <c r="G158" s="250"/>
      <c r="H158" s="250"/>
      <c r="I158" s="250"/>
      <c r="J158" s="250"/>
      <c r="K158" s="250"/>
      <c r="L158" s="250">
        <v>0.96</v>
      </c>
      <c r="M158" s="250" t="s">
        <v>1934</v>
      </c>
      <c r="N158" s="250">
        <v>25600</v>
      </c>
      <c r="O158" s="250"/>
      <c r="P158" s="250">
        <v>43200</v>
      </c>
      <c r="Q158" s="250"/>
      <c r="R158" s="250"/>
      <c r="S158" s="250"/>
      <c r="T158" s="250">
        <v>24000</v>
      </c>
      <c r="U158" s="45" t="s">
        <v>534</v>
      </c>
      <c r="V158" s="44" t="s">
        <v>4029</v>
      </c>
      <c r="W158" s="7">
        <f t="shared" si="17"/>
        <v>27184.175999999996</v>
      </c>
      <c r="X158" s="7">
        <f t="shared" si="20"/>
        <v>0</v>
      </c>
      <c r="Y158" s="7">
        <f t="shared" si="18"/>
        <v>652.42022399999985</v>
      </c>
      <c r="Z158" s="7">
        <f t="shared" si="19"/>
        <v>652.42022399999985</v>
      </c>
      <c r="AB158"/>
      <c r="AC158"/>
      <c r="AD158"/>
      <c r="AE158"/>
      <c r="AF158"/>
      <c r="AG158"/>
      <c r="AH158"/>
      <c r="AI158" s="72" t="s">
        <v>4024</v>
      </c>
      <c r="AJ158" s="251">
        <v>11278884.523499999</v>
      </c>
      <c r="AK158" s="7">
        <v>203.019921423</v>
      </c>
      <c r="AL158" s="7">
        <v>7822.7705057250005</v>
      </c>
      <c r="AM158" s="7">
        <v>8025.7904271480002</v>
      </c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</row>
    <row r="159" spans="1:197" s="67" customFormat="1" x14ac:dyDescent="0.2">
      <c r="A159" s="20" t="s">
        <v>894</v>
      </c>
      <c r="B159" s="4">
        <v>39452.743055555555</v>
      </c>
      <c r="C159" s="4">
        <v>39456.253472222219</v>
      </c>
      <c r="D159" s="250" t="s">
        <v>1147</v>
      </c>
      <c r="E159" s="250" t="s">
        <v>1148</v>
      </c>
      <c r="F159" s="250">
        <v>50</v>
      </c>
      <c r="G159" s="250"/>
      <c r="H159" s="250"/>
      <c r="I159" s="250"/>
      <c r="J159" s="250"/>
      <c r="K159" s="250"/>
      <c r="L159" s="250">
        <v>96.1</v>
      </c>
      <c r="M159" s="250"/>
      <c r="N159" s="250">
        <v>1120</v>
      </c>
      <c r="O159" s="250"/>
      <c r="P159" s="250">
        <v>1700</v>
      </c>
      <c r="Q159" s="250" t="s">
        <v>1784</v>
      </c>
      <c r="R159" s="250">
        <v>18</v>
      </c>
      <c r="S159" s="250"/>
      <c r="T159" s="250">
        <v>780</v>
      </c>
      <c r="U159" s="45" t="s">
        <v>534</v>
      </c>
      <c r="V159" s="44" t="s">
        <v>4030</v>
      </c>
      <c r="W159" s="7">
        <f t="shared" si="17"/>
        <v>2721249.2849999997</v>
      </c>
      <c r="X159" s="7">
        <f t="shared" si="20"/>
        <v>48.982487129999996</v>
      </c>
      <c r="Y159" s="7">
        <f t="shared" si="18"/>
        <v>2122.5744422999996</v>
      </c>
      <c r="Z159" s="7">
        <f t="shared" si="19"/>
        <v>2171.5569294299999</v>
      </c>
      <c r="AB159"/>
      <c r="AC159"/>
      <c r="AD159"/>
      <c r="AE159"/>
      <c r="AF159"/>
      <c r="AG159"/>
      <c r="AH159"/>
      <c r="AI159" s="300" t="s">
        <v>534</v>
      </c>
      <c r="AJ159" s="251">
        <v>206996.17349999998</v>
      </c>
      <c r="AK159" s="7">
        <v>3.7259311229999996</v>
      </c>
      <c r="AL159" s="7">
        <v>72.448660724999996</v>
      </c>
      <c r="AM159" s="7">
        <v>76.174591847999992</v>
      </c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</row>
    <row r="160" spans="1:197" s="67" customFormat="1" x14ac:dyDescent="0.2">
      <c r="A160" s="20" t="s">
        <v>894</v>
      </c>
      <c r="B160" s="4">
        <v>39495.143055555556</v>
      </c>
      <c r="C160" s="4">
        <v>39496.242361111108</v>
      </c>
      <c r="D160" s="250" t="s">
        <v>1155</v>
      </c>
      <c r="E160" s="250" t="s">
        <v>1156</v>
      </c>
      <c r="F160" s="250">
        <v>50</v>
      </c>
      <c r="G160" s="250"/>
      <c r="H160" s="250"/>
      <c r="I160" s="250"/>
      <c r="J160" s="250"/>
      <c r="K160" s="250"/>
      <c r="L160" s="250">
        <v>73</v>
      </c>
      <c r="M160" s="250"/>
      <c r="N160" s="250">
        <v>1440</v>
      </c>
      <c r="O160" s="250"/>
      <c r="P160" s="250">
        <v>2210</v>
      </c>
      <c r="Q160" s="250" t="s">
        <v>1784</v>
      </c>
      <c r="R160" s="250">
        <v>18</v>
      </c>
      <c r="S160" s="250"/>
      <c r="T160" s="250">
        <v>930</v>
      </c>
      <c r="U160" s="45" t="s">
        <v>534</v>
      </c>
      <c r="V160" s="44" t="s">
        <v>4031</v>
      </c>
      <c r="W160" s="7">
        <f t="shared" si="17"/>
        <v>2067130.0499999998</v>
      </c>
      <c r="X160" s="7">
        <f t="shared" si="20"/>
        <v>37.208340899999996</v>
      </c>
      <c r="Y160" s="7">
        <f t="shared" si="18"/>
        <v>1922.4309464999997</v>
      </c>
      <c r="Z160" s="7">
        <f t="shared" si="19"/>
        <v>1959.6392873999996</v>
      </c>
      <c r="AB160"/>
      <c r="AC160"/>
      <c r="AD160"/>
      <c r="AE160"/>
      <c r="AF160"/>
      <c r="AG160"/>
      <c r="AH160"/>
      <c r="AI160" s="300" t="s">
        <v>432</v>
      </c>
      <c r="AJ160" s="251">
        <v>11071888.35</v>
      </c>
      <c r="AK160" s="7">
        <v>199.29399029999999</v>
      </c>
      <c r="AL160" s="7">
        <v>7750.3218450000004</v>
      </c>
      <c r="AM160" s="7">
        <v>7949.6158353000001</v>
      </c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</row>
    <row r="161" spans="1:197" s="67" customFormat="1" x14ac:dyDescent="0.2">
      <c r="A161" s="20" t="s">
        <v>894</v>
      </c>
      <c r="B161" s="4">
        <v>39528.248611111114</v>
      </c>
      <c r="C161" s="4">
        <v>39529.431944444441</v>
      </c>
      <c r="D161" s="250" t="s">
        <v>1157</v>
      </c>
      <c r="E161" s="250" t="s">
        <v>1158</v>
      </c>
      <c r="F161" s="250">
        <v>50</v>
      </c>
      <c r="G161" s="250"/>
      <c r="H161" s="250"/>
      <c r="I161" s="250"/>
      <c r="J161" s="250"/>
      <c r="K161" s="250"/>
      <c r="L161" s="250">
        <v>2.2599999999999998</v>
      </c>
      <c r="M161" s="250"/>
      <c r="N161" s="250">
        <v>2370</v>
      </c>
      <c r="O161" s="250"/>
      <c r="P161" s="250">
        <v>3860</v>
      </c>
      <c r="Q161" s="250" t="s">
        <v>1784</v>
      </c>
      <c r="R161" s="250">
        <v>18</v>
      </c>
      <c r="S161" s="250"/>
      <c r="T161" s="250">
        <v>1100</v>
      </c>
      <c r="U161" s="45" t="s">
        <v>534</v>
      </c>
      <c r="V161" s="44" t="s">
        <v>4065</v>
      </c>
      <c r="W161" s="7">
        <f t="shared" si="17"/>
        <v>63996.080999999991</v>
      </c>
      <c r="X161" s="7">
        <f t="shared" si="20"/>
        <v>1.1519294579999999</v>
      </c>
      <c r="Y161" s="7">
        <f t="shared" si="18"/>
        <v>70.395689099999998</v>
      </c>
      <c r="Z161" s="7">
        <f t="shared" si="19"/>
        <v>71.547618557999996</v>
      </c>
      <c r="AB161"/>
      <c r="AC161"/>
      <c r="AD161"/>
      <c r="AE161"/>
      <c r="AF161"/>
      <c r="AG161"/>
      <c r="AH161"/>
      <c r="AI161" s="72" t="s">
        <v>4025</v>
      </c>
      <c r="AJ161" s="251">
        <v>43844961.034499995</v>
      </c>
      <c r="AK161" s="7">
        <v>789.2092986209999</v>
      </c>
      <c r="AL161" s="7">
        <v>27975.320472150001</v>
      </c>
      <c r="AM161" s="7">
        <v>28764.529770771001</v>
      </c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</row>
    <row r="162" spans="1:197" s="67" customFormat="1" x14ac:dyDescent="0.2">
      <c r="A162" s="20" t="s">
        <v>894</v>
      </c>
      <c r="B162" s="4">
        <v>39532.285416666666</v>
      </c>
      <c r="C162" s="4">
        <v>39534.253472222219</v>
      </c>
      <c r="D162" s="250" t="s">
        <v>1159</v>
      </c>
      <c r="E162" s="250" t="s">
        <v>1160</v>
      </c>
      <c r="F162" s="250">
        <v>50</v>
      </c>
      <c r="G162" s="250"/>
      <c r="H162" s="250"/>
      <c r="I162" s="250"/>
      <c r="J162" s="250"/>
      <c r="K162" s="250"/>
      <c r="L162" s="250">
        <v>35.200000000000003</v>
      </c>
      <c r="M162" s="250"/>
      <c r="N162" s="250">
        <v>701</v>
      </c>
      <c r="O162" s="250"/>
      <c r="P162" s="250">
        <v>990</v>
      </c>
      <c r="Q162" s="250" t="s">
        <v>1784</v>
      </c>
      <c r="R162" s="250">
        <v>18</v>
      </c>
      <c r="S162" s="250"/>
      <c r="T162" s="250">
        <v>170</v>
      </c>
      <c r="U162" s="45" t="s">
        <v>534</v>
      </c>
      <c r="V162" s="44" t="s">
        <v>4032</v>
      </c>
      <c r="W162" s="7">
        <f t="shared" ref="W162:W196" si="21">L162*28.31685*1000</f>
        <v>996753.12000000011</v>
      </c>
      <c r="X162" s="7">
        <f t="shared" si="20"/>
        <v>17.941556160000005</v>
      </c>
      <c r="Y162" s="7">
        <f t="shared" ref="Y162:Y196" si="22">W162*T162/1000000</f>
        <v>169.44803039999999</v>
      </c>
      <c r="Z162" s="7">
        <f t="shared" ref="Z162:Z193" si="23">X162+Y162</f>
        <v>187.38958656</v>
      </c>
      <c r="AB162"/>
      <c r="AC162"/>
      <c r="AD162"/>
      <c r="AE162"/>
      <c r="AF162"/>
      <c r="AG162"/>
      <c r="AH162"/>
      <c r="AI162" s="300" t="s">
        <v>534</v>
      </c>
      <c r="AJ162" s="251">
        <v>406913.13449999993</v>
      </c>
      <c r="AK162" s="7">
        <v>7.3244364209999979</v>
      </c>
      <c r="AL162" s="7">
        <v>1912.4917321499995</v>
      </c>
      <c r="AM162" s="7">
        <v>1919.8161685709995</v>
      </c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</row>
    <row r="163" spans="1:197" s="67" customFormat="1" x14ac:dyDescent="0.2">
      <c r="A163" s="20" t="s">
        <v>894</v>
      </c>
      <c r="B163" s="81">
        <v>39628.071527777778</v>
      </c>
      <c r="C163" s="81">
        <v>39628.335416666669</v>
      </c>
      <c r="D163" s="250" t="s">
        <v>1161</v>
      </c>
      <c r="E163" s="82" t="s">
        <v>1162</v>
      </c>
      <c r="F163" s="250">
        <v>50</v>
      </c>
      <c r="G163" s="250"/>
      <c r="H163" s="250"/>
      <c r="I163" s="250"/>
      <c r="J163" s="250"/>
      <c r="K163" s="250"/>
      <c r="L163" s="250">
        <v>13</v>
      </c>
      <c r="M163" s="250"/>
      <c r="N163" s="250">
        <v>5.8</v>
      </c>
      <c r="O163" s="250"/>
      <c r="P163" s="250">
        <v>26.7</v>
      </c>
      <c r="Q163" s="82" t="s">
        <v>1784</v>
      </c>
      <c r="R163" s="82">
        <v>18</v>
      </c>
      <c r="S163" s="82" t="s">
        <v>1784</v>
      </c>
      <c r="T163" s="82">
        <v>18</v>
      </c>
      <c r="U163" s="45" t="s">
        <v>534</v>
      </c>
      <c r="V163" s="44" t="s">
        <v>4066</v>
      </c>
      <c r="W163" s="7">
        <f t="shared" si="21"/>
        <v>368119.04999999993</v>
      </c>
      <c r="X163" s="7">
        <f t="shared" si="20"/>
        <v>6.6261428999999987</v>
      </c>
      <c r="Y163" s="7">
        <f t="shared" si="22"/>
        <v>6.6261428999999987</v>
      </c>
      <c r="Z163" s="7">
        <f t="shared" si="23"/>
        <v>13.252285799999997</v>
      </c>
      <c r="AB163"/>
      <c r="AC163"/>
      <c r="AD163"/>
      <c r="AE163"/>
      <c r="AF163"/>
      <c r="AG163"/>
      <c r="AH163"/>
      <c r="AI163" s="300" t="s">
        <v>432</v>
      </c>
      <c r="AJ163" s="251">
        <v>43438047.899999999</v>
      </c>
      <c r="AK163" s="7">
        <v>781.88486219999993</v>
      </c>
      <c r="AL163" s="7">
        <v>26062.828740000001</v>
      </c>
      <c r="AM163" s="7">
        <v>26844.713602200001</v>
      </c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</row>
    <row r="164" spans="1:197" s="67" customFormat="1" x14ac:dyDescent="0.2">
      <c r="A164" s="20" t="s">
        <v>894</v>
      </c>
      <c r="B164" s="81">
        <v>39726.627083333333</v>
      </c>
      <c r="C164" s="81">
        <v>39726.750694444447</v>
      </c>
      <c r="D164" s="250" t="s">
        <v>1163</v>
      </c>
      <c r="E164" s="82" t="s">
        <v>1164</v>
      </c>
      <c r="F164" s="250">
        <v>50</v>
      </c>
      <c r="G164" s="250"/>
      <c r="H164" s="250"/>
      <c r="I164" s="250"/>
      <c r="J164" s="250"/>
      <c r="K164" s="250"/>
      <c r="L164" s="250">
        <v>5.8</v>
      </c>
      <c r="M164" s="250"/>
      <c r="N164" s="250">
        <v>8.5</v>
      </c>
      <c r="O164" s="250"/>
      <c r="P164" s="250">
        <v>37.6</v>
      </c>
      <c r="Q164" s="82" t="s">
        <v>1784</v>
      </c>
      <c r="R164" s="82">
        <v>18</v>
      </c>
      <c r="S164" s="82" t="s">
        <v>1784</v>
      </c>
      <c r="T164" s="82">
        <v>18</v>
      </c>
      <c r="U164" s="45" t="s">
        <v>534</v>
      </c>
      <c r="V164" s="44" t="s">
        <v>4067</v>
      </c>
      <c r="W164" s="7">
        <f t="shared" si="21"/>
        <v>164237.73000000001</v>
      </c>
      <c r="X164" s="7">
        <f t="shared" si="20"/>
        <v>2.9562791399999999</v>
      </c>
      <c r="Y164" s="7">
        <f t="shared" si="22"/>
        <v>2.9562791399999999</v>
      </c>
      <c r="Z164" s="7">
        <f t="shared" si="23"/>
        <v>5.9125582799999998</v>
      </c>
      <c r="AB164"/>
      <c r="AC164"/>
      <c r="AD164"/>
      <c r="AE164"/>
      <c r="AF164"/>
      <c r="AG164"/>
      <c r="AH164"/>
      <c r="AI164" s="72" t="s">
        <v>4026</v>
      </c>
      <c r="AJ164" s="251">
        <v>17344070.625</v>
      </c>
      <c r="AK164" s="7">
        <v>312.19327124999995</v>
      </c>
      <c r="AL164" s="7">
        <v>5003.5760682600003</v>
      </c>
      <c r="AM164" s="7">
        <v>5315.7693395100005</v>
      </c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</row>
    <row r="165" spans="1:197" s="67" customFormat="1" x14ac:dyDescent="0.2">
      <c r="A165" s="20" t="s">
        <v>894</v>
      </c>
      <c r="B165" s="4">
        <v>39782.647222222222</v>
      </c>
      <c r="C165" s="4">
        <v>39783.513194444444</v>
      </c>
      <c r="D165" s="250" t="s">
        <v>1167</v>
      </c>
      <c r="E165" s="250" t="s">
        <v>1168</v>
      </c>
      <c r="F165" s="250">
        <v>50</v>
      </c>
      <c r="G165" s="250"/>
      <c r="H165" s="250"/>
      <c r="I165" s="250"/>
      <c r="J165" s="250"/>
      <c r="K165" s="250"/>
      <c r="L165" s="250">
        <v>22.75</v>
      </c>
      <c r="M165" s="250" t="s">
        <v>1934</v>
      </c>
      <c r="N165" s="250">
        <v>1270</v>
      </c>
      <c r="O165" s="250"/>
      <c r="P165" s="250">
        <v>2460</v>
      </c>
      <c r="Q165" s="250" t="s">
        <v>1784</v>
      </c>
      <c r="R165" s="250">
        <v>18</v>
      </c>
      <c r="S165" s="250"/>
      <c r="T165" s="250">
        <v>1200</v>
      </c>
      <c r="U165" s="45" t="s">
        <v>534</v>
      </c>
      <c r="V165" s="44" t="s">
        <v>4035</v>
      </c>
      <c r="W165" s="7">
        <f t="shared" si="21"/>
        <v>644208.33750000002</v>
      </c>
      <c r="X165" s="7">
        <f t="shared" si="20"/>
        <v>11.595750075000002</v>
      </c>
      <c r="Y165" s="7">
        <f t="shared" si="22"/>
        <v>773.05000500000006</v>
      </c>
      <c r="Z165" s="7">
        <f t="shared" si="23"/>
        <v>784.64575507500001</v>
      </c>
      <c r="AB165"/>
      <c r="AC165"/>
      <c r="AD165"/>
      <c r="AE165"/>
      <c r="AF165"/>
      <c r="AG165"/>
      <c r="AH165"/>
      <c r="AI165" s="300" t="s">
        <v>534</v>
      </c>
      <c r="AJ165" s="251">
        <v>707071.74449999991</v>
      </c>
      <c r="AK165" s="7">
        <v>12.727291400999999</v>
      </c>
      <c r="AL165" s="7">
        <v>1343.4363145499999</v>
      </c>
      <c r="AM165" s="7">
        <v>1356.1636059509999</v>
      </c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</row>
    <row r="166" spans="1:197" s="67" customFormat="1" x14ac:dyDescent="0.2">
      <c r="A166" s="20" t="s">
        <v>894</v>
      </c>
      <c r="B166" s="4">
        <v>39790.65625</v>
      </c>
      <c r="C166" s="4">
        <v>39791.926388888889</v>
      </c>
      <c r="D166" s="250" t="s">
        <v>1171</v>
      </c>
      <c r="E166" s="250" t="s">
        <v>1172</v>
      </c>
      <c r="F166" s="250">
        <v>50</v>
      </c>
      <c r="G166" s="250"/>
      <c r="H166" s="250"/>
      <c r="I166" s="250"/>
      <c r="J166" s="250"/>
      <c r="K166" s="250"/>
      <c r="L166" s="250">
        <v>5.5600000000000005</v>
      </c>
      <c r="M166" s="250"/>
      <c r="N166" s="250">
        <v>4980</v>
      </c>
      <c r="O166" s="250"/>
      <c r="P166" s="250">
        <v>8390</v>
      </c>
      <c r="Q166" s="250" t="s">
        <v>1784</v>
      </c>
      <c r="R166" s="250">
        <v>20</v>
      </c>
      <c r="S166" s="250"/>
      <c r="T166" s="250">
        <v>2500</v>
      </c>
      <c r="U166" s="45" t="s">
        <v>534</v>
      </c>
      <c r="V166" s="44" t="s">
        <v>4068</v>
      </c>
      <c r="W166" s="7">
        <f t="shared" si="21"/>
        <v>157441.68600000002</v>
      </c>
      <c r="X166" s="7">
        <f t="shared" si="20"/>
        <v>3.1488337200000003</v>
      </c>
      <c r="Y166" s="7">
        <f t="shared" si="22"/>
        <v>393.60421500000007</v>
      </c>
      <c r="Z166" s="7">
        <f t="shared" si="23"/>
        <v>396.75304872000009</v>
      </c>
      <c r="AB166"/>
      <c r="AC166"/>
      <c r="AD166"/>
      <c r="AE166"/>
      <c r="AF166"/>
      <c r="AG166"/>
      <c r="AH166"/>
      <c r="AI166" s="300" t="s">
        <v>432</v>
      </c>
      <c r="AJ166" s="251">
        <v>16636998.8805</v>
      </c>
      <c r="AK166" s="7">
        <v>299.46597984899995</v>
      </c>
      <c r="AL166" s="7">
        <v>3660.1397537100002</v>
      </c>
      <c r="AM166" s="7">
        <v>3959.6057335590003</v>
      </c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</row>
    <row r="167" spans="1:197" s="67" customFormat="1" x14ac:dyDescent="0.2">
      <c r="A167" s="20" t="s">
        <v>894</v>
      </c>
      <c r="B167" s="4">
        <v>39822.249305555553</v>
      </c>
      <c r="C167" s="4">
        <v>39822.706944444442</v>
      </c>
      <c r="D167" s="250" t="s">
        <v>1173</v>
      </c>
      <c r="E167" s="250" t="s">
        <v>1174</v>
      </c>
      <c r="F167" s="250">
        <v>50</v>
      </c>
      <c r="G167" s="250"/>
      <c r="H167" s="250"/>
      <c r="I167" s="250"/>
      <c r="J167" s="250"/>
      <c r="K167" s="250"/>
      <c r="L167" s="250">
        <v>0.4</v>
      </c>
      <c r="M167" s="250"/>
      <c r="N167" s="250">
        <v>2140</v>
      </c>
      <c r="O167" s="250"/>
      <c r="P167" s="250">
        <v>3960</v>
      </c>
      <c r="Q167" s="250" t="s">
        <v>1784</v>
      </c>
      <c r="R167" s="250">
        <v>20</v>
      </c>
      <c r="S167" s="250"/>
      <c r="T167" s="250">
        <v>1500</v>
      </c>
      <c r="U167" s="45" t="s">
        <v>534</v>
      </c>
      <c r="V167" s="44" t="s">
        <v>4037</v>
      </c>
      <c r="W167" s="7">
        <f t="shared" si="21"/>
        <v>11326.740000000002</v>
      </c>
      <c r="X167" s="7">
        <f t="shared" si="20"/>
        <v>0.22653480000000004</v>
      </c>
      <c r="Y167" s="7">
        <f t="shared" si="22"/>
        <v>16.990110000000005</v>
      </c>
      <c r="Z167" s="7">
        <f t="shared" si="23"/>
        <v>17.216644800000005</v>
      </c>
      <c r="AB167"/>
      <c r="AC167"/>
      <c r="AD167"/>
      <c r="AE167"/>
      <c r="AF167"/>
      <c r="AG167"/>
      <c r="AH167"/>
      <c r="AI167" s="72" t="s">
        <v>4027</v>
      </c>
      <c r="AJ167" s="251">
        <v>3729045.9764999994</v>
      </c>
      <c r="AK167" s="7">
        <v>67.122827576999995</v>
      </c>
      <c r="AL167" s="7">
        <v>67.122827576999995</v>
      </c>
      <c r="AM167" s="7">
        <v>134.24565515399999</v>
      </c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</row>
    <row r="168" spans="1:197" s="67" customFormat="1" x14ac:dyDescent="0.2">
      <c r="A168" s="281" t="s">
        <v>894</v>
      </c>
      <c r="B168" s="278">
        <v>39871.270138888889</v>
      </c>
      <c r="C168" s="278">
        <v>39871.534722222219</v>
      </c>
      <c r="D168" s="240" t="s">
        <v>1177</v>
      </c>
      <c r="E168" s="240" t="s">
        <v>1178</v>
      </c>
      <c r="F168" s="240">
        <v>50</v>
      </c>
      <c r="G168" s="240"/>
      <c r="H168" s="240"/>
      <c r="I168" s="240"/>
      <c r="J168" s="240"/>
      <c r="K168" s="240"/>
      <c r="L168" s="240">
        <v>3.1</v>
      </c>
      <c r="M168" s="240"/>
      <c r="N168" s="240">
        <v>1259</v>
      </c>
      <c r="O168" s="240"/>
      <c r="P168" s="240">
        <v>2050</v>
      </c>
      <c r="Q168" s="240" t="s">
        <v>1784</v>
      </c>
      <c r="R168" s="240">
        <v>20</v>
      </c>
      <c r="S168" s="240"/>
      <c r="T168" s="240">
        <v>480</v>
      </c>
      <c r="U168" s="236" t="s">
        <v>534</v>
      </c>
      <c r="V168" s="44" t="s">
        <v>4038</v>
      </c>
      <c r="W168" s="7">
        <f t="shared" si="21"/>
        <v>87782.235000000001</v>
      </c>
      <c r="X168" s="7">
        <f t="shared" si="20"/>
        <v>1.7556446999999999</v>
      </c>
      <c r="Y168" s="7">
        <f t="shared" si="22"/>
        <v>42.135472799999995</v>
      </c>
      <c r="Z168" s="7">
        <f t="shared" si="23"/>
        <v>43.891117499999993</v>
      </c>
      <c r="AB168"/>
      <c r="AC168"/>
      <c r="AD168"/>
      <c r="AE168"/>
      <c r="AF168"/>
      <c r="AG168"/>
      <c r="AH168"/>
      <c r="AI168" s="300" t="s">
        <v>534</v>
      </c>
      <c r="AJ168" s="251">
        <v>217756.57649999997</v>
      </c>
      <c r="AK168" s="7">
        <v>3.9196183769999995</v>
      </c>
      <c r="AL168" s="7">
        <v>3.9196183769999995</v>
      </c>
      <c r="AM168" s="7">
        <v>7.839236753999999</v>
      </c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</row>
    <row r="169" spans="1:197" s="67" customFormat="1" x14ac:dyDescent="0.2">
      <c r="A169" s="281" t="s">
        <v>894</v>
      </c>
      <c r="B169" s="278">
        <v>39900.79583333333</v>
      </c>
      <c r="C169" s="278">
        <v>39901.661111111112</v>
      </c>
      <c r="D169" s="240" t="s">
        <v>1179</v>
      </c>
      <c r="E169" s="240" t="s">
        <v>1180</v>
      </c>
      <c r="F169" s="240">
        <v>50</v>
      </c>
      <c r="G169" s="240"/>
      <c r="H169" s="240"/>
      <c r="I169" s="240"/>
      <c r="J169" s="240"/>
      <c r="K169" s="240"/>
      <c r="L169" s="240">
        <v>5.0999999999999996</v>
      </c>
      <c r="M169" s="240"/>
      <c r="N169" s="240">
        <v>2550</v>
      </c>
      <c r="O169" s="240"/>
      <c r="P169" s="240">
        <v>4510</v>
      </c>
      <c r="Q169" s="240" t="s">
        <v>1784</v>
      </c>
      <c r="R169" s="240">
        <v>20</v>
      </c>
      <c r="S169" s="240"/>
      <c r="T169" s="240">
        <v>2600</v>
      </c>
      <c r="U169" s="236" t="s">
        <v>534</v>
      </c>
      <c r="V169" s="44" t="s">
        <v>4039</v>
      </c>
      <c r="W169" s="7">
        <f t="shared" si="21"/>
        <v>144415.935</v>
      </c>
      <c r="X169" s="7">
        <f t="shared" si="20"/>
        <v>2.8883187000000001</v>
      </c>
      <c r="Y169" s="7">
        <f t="shared" si="22"/>
        <v>375.48143099999999</v>
      </c>
      <c r="Z169" s="7">
        <f t="shared" si="23"/>
        <v>378.3697497</v>
      </c>
      <c r="AB169"/>
      <c r="AC169"/>
      <c r="AD169"/>
      <c r="AE169"/>
      <c r="AF169"/>
      <c r="AG169"/>
      <c r="AH169"/>
      <c r="AI169" s="300" t="s">
        <v>432</v>
      </c>
      <c r="AJ169" s="251">
        <v>3511289.3999999994</v>
      </c>
      <c r="AK169" s="7">
        <v>63.203209199999989</v>
      </c>
      <c r="AL169" s="7">
        <v>63.203209199999989</v>
      </c>
      <c r="AM169" s="7">
        <v>126.40641839999998</v>
      </c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</row>
    <row r="170" spans="1:197" s="67" customFormat="1" x14ac:dyDescent="0.2">
      <c r="A170" s="281" t="s">
        <v>894</v>
      </c>
      <c r="B170" s="278">
        <v>39924.306944444441</v>
      </c>
      <c r="C170" s="278">
        <v>39924.525694444441</v>
      </c>
      <c r="D170" s="240" t="s">
        <v>1181</v>
      </c>
      <c r="E170" s="240" t="s">
        <v>1182</v>
      </c>
      <c r="F170" s="240">
        <v>50</v>
      </c>
      <c r="G170" s="240"/>
      <c r="H170" s="240"/>
      <c r="I170" s="240"/>
      <c r="J170" s="240"/>
      <c r="K170" s="240"/>
      <c r="L170" s="240">
        <v>3.36</v>
      </c>
      <c r="M170" s="240"/>
      <c r="N170" s="240">
        <v>93.2</v>
      </c>
      <c r="O170" s="240"/>
      <c r="P170" s="240">
        <v>154</v>
      </c>
      <c r="Q170" s="240" t="s">
        <v>1784</v>
      </c>
      <c r="R170" s="240">
        <v>20</v>
      </c>
      <c r="S170" s="240" t="s">
        <v>1784</v>
      </c>
      <c r="T170" s="240">
        <v>20</v>
      </c>
      <c r="U170" s="236" t="s">
        <v>534</v>
      </c>
      <c r="V170" s="44" t="s">
        <v>4040</v>
      </c>
      <c r="W170" s="7">
        <f t="shared" si="21"/>
        <v>95144.615999999995</v>
      </c>
      <c r="X170" s="7">
        <f t="shared" si="20"/>
        <v>1.9028923199999999</v>
      </c>
      <c r="Y170" s="7">
        <f t="shared" si="22"/>
        <v>1.9028923199999999</v>
      </c>
      <c r="Z170" s="7">
        <f t="shared" si="23"/>
        <v>3.8057846399999997</v>
      </c>
      <c r="AB170"/>
      <c r="AC170"/>
      <c r="AD170"/>
      <c r="AE170"/>
      <c r="AF170"/>
      <c r="AG170"/>
      <c r="AH170"/>
      <c r="AI170" s="72" t="s">
        <v>4028</v>
      </c>
      <c r="AJ170" s="251">
        <v>19708527.599999998</v>
      </c>
      <c r="AK170" s="7">
        <v>662.3877551999999</v>
      </c>
      <c r="AL170" s="7">
        <v>6590.4636689999988</v>
      </c>
      <c r="AM170" s="7">
        <v>7252.8514241999992</v>
      </c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</row>
    <row r="171" spans="1:197" s="67" customFormat="1" x14ac:dyDescent="0.2">
      <c r="A171" s="281" t="s">
        <v>894</v>
      </c>
      <c r="B171" s="279">
        <v>40009.179861111108</v>
      </c>
      <c r="C171" s="279">
        <v>40009.27847222222</v>
      </c>
      <c r="D171" s="240" t="s">
        <v>1185</v>
      </c>
      <c r="E171" s="277" t="s">
        <v>1186</v>
      </c>
      <c r="F171" s="240">
        <v>50</v>
      </c>
      <c r="G171" s="240"/>
      <c r="H171" s="240"/>
      <c r="I171" s="240"/>
      <c r="J171" s="240"/>
      <c r="K171" s="240"/>
      <c r="L171" s="240">
        <v>11.94</v>
      </c>
      <c r="M171" s="240"/>
      <c r="N171" s="240">
        <v>11.7</v>
      </c>
      <c r="O171" s="240"/>
      <c r="P171" s="240">
        <v>48.2</v>
      </c>
      <c r="Q171" s="277" t="s">
        <v>1784</v>
      </c>
      <c r="R171" s="277">
        <v>20</v>
      </c>
      <c r="S171" s="277" t="s">
        <v>1784</v>
      </c>
      <c r="T171" s="277">
        <v>20</v>
      </c>
      <c r="U171" s="236" t="s">
        <v>534</v>
      </c>
      <c r="V171" s="44" t="s">
        <v>4041</v>
      </c>
      <c r="W171" s="7">
        <f t="shared" si="21"/>
        <v>338103.18900000001</v>
      </c>
      <c r="X171" s="7">
        <f t="shared" si="20"/>
        <v>6.7620637800000001</v>
      </c>
      <c r="Y171" s="7">
        <f t="shared" si="22"/>
        <v>6.7620637800000001</v>
      </c>
      <c r="Z171" s="7">
        <f t="shared" si="23"/>
        <v>13.52412756</v>
      </c>
      <c r="AB171"/>
      <c r="AC171"/>
      <c r="AD171"/>
      <c r="AE171"/>
      <c r="AF171"/>
      <c r="AG171"/>
      <c r="AH171"/>
      <c r="AI171" s="300" t="s">
        <v>534</v>
      </c>
      <c r="AJ171" s="251">
        <v>481386.44999999995</v>
      </c>
      <c r="AK171" s="7">
        <v>8.6649560999999995</v>
      </c>
      <c r="AL171" s="7">
        <v>245.50708949999998</v>
      </c>
      <c r="AM171" s="7">
        <v>254.17204559999999</v>
      </c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</row>
    <row r="172" spans="1:197" s="67" customFormat="1" x14ac:dyDescent="0.2">
      <c r="A172" s="281" t="s">
        <v>894</v>
      </c>
      <c r="B172" s="278">
        <v>40155.400694444441</v>
      </c>
      <c r="C172" s="278">
        <v>40156.071527777778</v>
      </c>
      <c r="D172" s="240" t="s">
        <v>1189</v>
      </c>
      <c r="E172" s="240" t="s">
        <v>1190</v>
      </c>
      <c r="F172" s="240">
        <v>50</v>
      </c>
      <c r="G172" s="240"/>
      <c r="H172" s="240"/>
      <c r="I172" s="240"/>
      <c r="J172" s="240"/>
      <c r="K172" s="240"/>
      <c r="L172" s="240">
        <v>8.5</v>
      </c>
      <c r="M172" s="240"/>
      <c r="N172" s="240">
        <v>4460</v>
      </c>
      <c r="O172" s="240"/>
      <c r="P172" s="240">
        <v>6550</v>
      </c>
      <c r="Q172" s="240" t="s">
        <v>1784</v>
      </c>
      <c r="R172" s="240">
        <v>20</v>
      </c>
      <c r="S172" s="240"/>
      <c r="T172" s="240">
        <v>2700</v>
      </c>
      <c r="U172" s="236" t="s">
        <v>534</v>
      </c>
      <c r="V172" s="44" t="s">
        <v>4042</v>
      </c>
      <c r="W172" s="7">
        <f t="shared" si="21"/>
        <v>240693.22499999998</v>
      </c>
      <c r="X172" s="7">
        <f t="shared" si="20"/>
        <v>4.8138645000000002</v>
      </c>
      <c r="Y172" s="7">
        <f t="shared" si="22"/>
        <v>649.87170749999984</v>
      </c>
      <c r="Z172" s="7">
        <f t="shared" si="23"/>
        <v>654.68557199999987</v>
      </c>
      <c r="AB172"/>
      <c r="AC172"/>
      <c r="AD172"/>
      <c r="AE172"/>
      <c r="AF172"/>
      <c r="AG172"/>
      <c r="AH172"/>
      <c r="AI172" s="300" t="s">
        <v>432</v>
      </c>
      <c r="AJ172" s="251">
        <v>19227141.149999999</v>
      </c>
      <c r="AK172" s="7">
        <v>653.72279909999986</v>
      </c>
      <c r="AL172" s="7">
        <v>6344.956579499999</v>
      </c>
      <c r="AM172" s="7">
        <v>6998.6793785999989</v>
      </c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</row>
    <row r="173" spans="1:197" s="67" customFormat="1" x14ac:dyDescent="0.2">
      <c r="A173" s="281" t="s">
        <v>894</v>
      </c>
      <c r="B173" s="278">
        <v>40201.603472222225</v>
      </c>
      <c r="C173" s="278">
        <v>40203.293749999997</v>
      </c>
      <c r="D173" s="240" t="s">
        <v>1193</v>
      </c>
      <c r="E173" s="240" t="s">
        <v>1194</v>
      </c>
      <c r="F173" s="240">
        <v>50</v>
      </c>
      <c r="G173" s="240"/>
      <c r="H173" s="240"/>
      <c r="I173" s="240"/>
      <c r="J173" s="240"/>
      <c r="K173" s="240"/>
      <c r="L173" s="240">
        <v>89</v>
      </c>
      <c r="M173" s="240"/>
      <c r="N173" s="240">
        <v>2240</v>
      </c>
      <c r="O173" s="240"/>
      <c r="P173" s="240">
        <v>3720</v>
      </c>
      <c r="Q173" s="240" t="s">
        <v>1784</v>
      </c>
      <c r="R173" s="240">
        <v>20</v>
      </c>
      <c r="S173" s="240"/>
      <c r="T173" s="240">
        <v>1400</v>
      </c>
      <c r="U173" s="236" t="s">
        <v>534</v>
      </c>
      <c r="V173" s="44" t="s">
        <v>4043</v>
      </c>
      <c r="W173" s="7">
        <f t="shared" si="21"/>
        <v>2520199.65</v>
      </c>
      <c r="X173" s="7">
        <f t="shared" si="20"/>
        <v>50.403993</v>
      </c>
      <c r="Y173" s="7">
        <f t="shared" si="22"/>
        <v>3528.2795099999998</v>
      </c>
      <c r="Z173" s="7">
        <f t="shared" si="23"/>
        <v>3578.6835029999997</v>
      </c>
      <c r="AB173"/>
      <c r="AC173"/>
      <c r="AD173"/>
      <c r="AE173"/>
      <c r="AF173"/>
      <c r="AG173"/>
      <c r="AH173"/>
      <c r="AI173" s="72" t="s">
        <v>4029</v>
      </c>
      <c r="AJ173" s="251">
        <v>2887186.0259999996</v>
      </c>
      <c r="AK173" s="7">
        <v>7150.0046249999987</v>
      </c>
      <c r="AL173" s="7">
        <v>18670.431878999996</v>
      </c>
      <c r="AM173" s="7">
        <v>25820.436503999994</v>
      </c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</row>
    <row r="174" spans="1:197" s="67" customFormat="1" x14ac:dyDescent="0.2">
      <c r="A174" s="281" t="s">
        <v>894</v>
      </c>
      <c r="B174" s="278">
        <v>40218.115277777775</v>
      </c>
      <c r="C174" s="278">
        <v>40219.390972222223</v>
      </c>
      <c r="D174" s="240" t="s">
        <v>1197</v>
      </c>
      <c r="E174" s="240" t="s">
        <v>1198</v>
      </c>
      <c r="F174" s="240">
        <v>50</v>
      </c>
      <c r="G174" s="240"/>
      <c r="H174" s="240"/>
      <c r="I174" s="240"/>
      <c r="J174" s="240"/>
      <c r="K174" s="240"/>
      <c r="L174" s="240">
        <v>1.4</v>
      </c>
      <c r="M174" s="240"/>
      <c r="N174" s="240">
        <v>3070</v>
      </c>
      <c r="O174" s="240"/>
      <c r="P174" s="240">
        <v>5070</v>
      </c>
      <c r="Q174" s="240" t="s">
        <v>1784</v>
      </c>
      <c r="R174" s="240">
        <v>20</v>
      </c>
      <c r="S174" s="240"/>
      <c r="T174" s="240">
        <v>1400</v>
      </c>
      <c r="U174" s="236" t="s">
        <v>534</v>
      </c>
      <c r="V174" s="44" t="s">
        <v>4044</v>
      </c>
      <c r="W174" s="7">
        <f t="shared" si="21"/>
        <v>39643.589999999997</v>
      </c>
      <c r="X174" s="7">
        <f t="shared" ref="X174:X196" si="24">W174*R174/1000000</f>
        <v>0.7928717999999999</v>
      </c>
      <c r="Y174" s="7">
        <f t="shared" si="22"/>
        <v>55.501025999999996</v>
      </c>
      <c r="Z174" s="7">
        <f t="shared" si="23"/>
        <v>56.293897799999996</v>
      </c>
      <c r="AB174"/>
      <c r="AC174"/>
      <c r="AD174"/>
      <c r="AE174"/>
      <c r="AF174"/>
      <c r="AG174"/>
      <c r="AH174"/>
      <c r="AI174" s="300" t="s">
        <v>534</v>
      </c>
      <c r="AJ174" s="251">
        <v>27184.175999999996</v>
      </c>
      <c r="AK174" s="7">
        <v>0</v>
      </c>
      <c r="AL174" s="7">
        <v>652.42022399999985</v>
      </c>
      <c r="AM174" s="7">
        <v>652.42022399999985</v>
      </c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</row>
    <row r="175" spans="1:197" s="67" customFormat="1" x14ac:dyDescent="0.2">
      <c r="A175" s="281" t="s">
        <v>894</v>
      </c>
      <c r="B175" s="278">
        <v>40246.647222222222</v>
      </c>
      <c r="C175" s="278">
        <v>40248.262499999997</v>
      </c>
      <c r="D175" s="240" t="s">
        <v>1199</v>
      </c>
      <c r="E175" s="240" t="s">
        <v>1200</v>
      </c>
      <c r="F175" s="240">
        <v>50</v>
      </c>
      <c r="G175" s="240"/>
      <c r="H175" s="240"/>
      <c r="I175" s="240"/>
      <c r="J175" s="240"/>
      <c r="K175" s="240"/>
      <c r="L175" s="240">
        <v>23</v>
      </c>
      <c r="M175" s="240"/>
      <c r="N175" s="240">
        <v>782</v>
      </c>
      <c r="O175" s="240"/>
      <c r="P175" s="240">
        <v>1210</v>
      </c>
      <c r="Q175" s="240" t="s">
        <v>1784</v>
      </c>
      <c r="R175" s="240">
        <v>20</v>
      </c>
      <c r="S175" s="240"/>
      <c r="T175" s="240">
        <v>410</v>
      </c>
      <c r="U175" s="236" t="s">
        <v>534</v>
      </c>
      <c r="V175" s="44" t="s">
        <v>4045</v>
      </c>
      <c r="W175" s="7">
        <f t="shared" si="21"/>
        <v>651287.55000000005</v>
      </c>
      <c r="X175" s="7">
        <f t="shared" si="24"/>
        <v>13.025751</v>
      </c>
      <c r="Y175" s="7">
        <f t="shared" si="22"/>
        <v>267.02789550000006</v>
      </c>
      <c r="Z175" s="7">
        <f t="shared" si="23"/>
        <v>280.05364650000007</v>
      </c>
      <c r="AB175"/>
      <c r="AC175"/>
      <c r="AD175"/>
      <c r="AE175"/>
      <c r="AF175"/>
      <c r="AG175"/>
      <c r="AH175"/>
      <c r="AI175" s="300" t="s">
        <v>432</v>
      </c>
      <c r="AJ175" s="251">
        <v>2860001.8499999996</v>
      </c>
      <c r="AK175" s="7">
        <v>7150.0046249999987</v>
      </c>
      <c r="AL175" s="7">
        <v>18018.011654999995</v>
      </c>
      <c r="AM175" s="7">
        <v>25168.016279999993</v>
      </c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</row>
    <row r="176" spans="1:197" s="67" customFormat="1" x14ac:dyDescent="0.2">
      <c r="A176" s="281" t="s">
        <v>894</v>
      </c>
      <c r="B176" s="278">
        <v>40276.224999999999</v>
      </c>
      <c r="C176" s="278">
        <v>40276.53402777778</v>
      </c>
      <c r="D176" s="240" t="s">
        <v>1201</v>
      </c>
      <c r="E176" s="240" t="s">
        <v>1202</v>
      </c>
      <c r="F176" s="240">
        <v>50</v>
      </c>
      <c r="G176" s="240"/>
      <c r="H176" s="240"/>
      <c r="I176" s="240"/>
      <c r="J176" s="240"/>
      <c r="K176" s="240"/>
      <c r="L176" s="240">
        <v>1.1000000000000001</v>
      </c>
      <c r="M176" s="240"/>
      <c r="N176" s="240">
        <v>404</v>
      </c>
      <c r="O176" s="240"/>
      <c r="P176" s="240">
        <v>600</v>
      </c>
      <c r="Q176" s="240" t="s">
        <v>1784</v>
      </c>
      <c r="R176" s="240">
        <v>20</v>
      </c>
      <c r="S176" s="240"/>
      <c r="T176" s="240">
        <v>170</v>
      </c>
      <c r="U176" s="236" t="s">
        <v>534</v>
      </c>
      <c r="V176" s="44" t="s">
        <v>4046</v>
      </c>
      <c r="W176" s="7">
        <f t="shared" si="21"/>
        <v>31148.535000000003</v>
      </c>
      <c r="X176" s="7">
        <f t="shared" si="24"/>
        <v>0.6229707000000001</v>
      </c>
      <c r="Y176" s="7">
        <f t="shared" si="22"/>
        <v>5.2952509499999998</v>
      </c>
      <c r="Z176" s="7">
        <f t="shared" si="23"/>
        <v>5.9182216499999996</v>
      </c>
      <c r="AB176"/>
      <c r="AC176"/>
      <c r="AD176"/>
      <c r="AE176"/>
      <c r="AF176"/>
      <c r="AG176"/>
      <c r="AH176"/>
      <c r="AI176" s="72" t="s">
        <v>4030</v>
      </c>
      <c r="AJ176" s="251">
        <v>158124122.08499998</v>
      </c>
      <c r="AK176" s="7">
        <v>2846.2341975299996</v>
      </c>
      <c r="AL176" s="7">
        <v>13466.984156699998</v>
      </c>
      <c r="AM176" s="7">
        <v>16313.218354229999</v>
      </c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</row>
    <row r="177" spans="1:197" s="67" customFormat="1" x14ac:dyDescent="0.2">
      <c r="A177" s="281" t="s">
        <v>894</v>
      </c>
      <c r="B177" s="279">
        <v>40422.135416666664</v>
      </c>
      <c r="C177" s="279">
        <v>40422.180555555555</v>
      </c>
      <c r="D177" s="240" t="s">
        <v>1205</v>
      </c>
      <c r="E177" s="277" t="s">
        <v>1206</v>
      </c>
      <c r="F177" s="240">
        <v>50</v>
      </c>
      <c r="G177" s="240"/>
      <c r="H177" s="240"/>
      <c r="I177" s="240"/>
      <c r="J177" s="240"/>
      <c r="K177" s="240"/>
      <c r="L177" s="240">
        <v>15</v>
      </c>
      <c r="M177" s="240"/>
      <c r="N177" s="240">
        <v>8.4</v>
      </c>
      <c r="O177" s="240"/>
      <c r="P177" s="240">
        <v>68</v>
      </c>
      <c r="Q177" s="277" t="s">
        <v>1784</v>
      </c>
      <c r="R177" s="277">
        <v>20</v>
      </c>
      <c r="S177" s="277" t="s">
        <v>1784</v>
      </c>
      <c r="T177" s="277">
        <v>20</v>
      </c>
      <c r="U177" s="236" t="s">
        <v>534</v>
      </c>
      <c r="V177" s="44" t="s">
        <v>4047</v>
      </c>
      <c r="W177" s="7">
        <f t="shared" si="21"/>
        <v>424752.75</v>
      </c>
      <c r="X177" s="7">
        <f t="shared" si="24"/>
        <v>8.4950550000000007</v>
      </c>
      <c r="Y177" s="7">
        <f t="shared" si="22"/>
        <v>8.4950550000000007</v>
      </c>
      <c r="Z177" s="7">
        <f t="shared" si="23"/>
        <v>16.990110000000001</v>
      </c>
      <c r="AB177"/>
      <c r="AC177"/>
      <c r="AD177"/>
      <c r="AE177"/>
      <c r="AF177"/>
      <c r="AG177"/>
      <c r="AH177"/>
      <c r="AI177" s="300" t="s">
        <v>534</v>
      </c>
      <c r="AJ177" s="251">
        <v>2721249.2849999997</v>
      </c>
      <c r="AK177" s="7">
        <v>48.982487129999996</v>
      </c>
      <c r="AL177" s="7">
        <v>2122.5744422999996</v>
      </c>
      <c r="AM177" s="7">
        <v>2171.5569294299999</v>
      </c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</row>
    <row r="178" spans="1:197" s="67" customFormat="1" x14ac:dyDescent="0.2">
      <c r="A178" s="281" t="s">
        <v>894</v>
      </c>
      <c r="B178" s="279">
        <v>40477.245833333334</v>
      </c>
      <c r="C178" s="279">
        <v>40477.292361111111</v>
      </c>
      <c r="D178" s="240" t="s">
        <v>1209</v>
      </c>
      <c r="E178" s="277" t="s">
        <v>1210</v>
      </c>
      <c r="F178" s="240">
        <v>50</v>
      </c>
      <c r="G178" s="240"/>
      <c r="H178" s="240"/>
      <c r="I178" s="240"/>
      <c r="J178" s="240"/>
      <c r="K178" s="240"/>
      <c r="L178" s="240">
        <v>2.8</v>
      </c>
      <c r="M178" s="240"/>
      <c r="N178" s="240">
        <v>9</v>
      </c>
      <c r="O178" s="240"/>
      <c r="P178" s="240">
        <v>31.5</v>
      </c>
      <c r="Q178" s="277" t="s">
        <v>1784</v>
      </c>
      <c r="R178" s="277">
        <v>20</v>
      </c>
      <c r="S178" s="277" t="s">
        <v>1784</v>
      </c>
      <c r="T178" s="277">
        <v>20</v>
      </c>
      <c r="U178" s="236" t="s">
        <v>534</v>
      </c>
      <c r="V178" s="44" t="s">
        <v>4048</v>
      </c>
      <c r="W178" s="7">
        <f t="shared" si="21"/>
        <v>79287.179999999993</v>
      </c>
      <c r="X178" s="7">
        <f t="shared" si="24"/>
        <v>1.5857435999999998</v>
      </c>
      <c r="Y178" s="7">
        <f t="shared" si="22"/>
        <v>1.5857435999999998</v>
      </c>
      <c r="Z178" s="7">
        <f t="shared" si="23"/>
        <v>3.1714871999999996</v>
      </c>
      <c r="AB178"/>
      <c r="AC178"/>
      <c r="AD178"/>
      <c r="AE178"/>
      <c r="AF178"/>
      <c r="AG178"/>
      <c r="AH178"/>
      <c r="AI178" s="300" t="s">
        <v>432</v>
      </c>
      <c r="AJ178" s="251">
        <v>155402872.79999998</v>
      </c>
      <c r="AK178" s="7">
        <v>2797.2517103999994</v>
      </c>
      <c r="AL178" s="7">
        <v>11344.409714399999</v>
      </c>
      <c r="AM178" s="7">
        <v>14141.661424799999</v>
      </c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</row>
    <row r="179" spans="1:197" s="67" customFormat="1" x14ac:dyDescent="0.2">
      <c r="A179" s="77" t="s">
        <v>894</v>
      </c>
      <c r="B179" s="66">
        <v>40590.593055555553</v>
      </c>
      <c r="C179" s="66">
        <v>40592.204861111109</v>
      </c>
      <c r="D179" s="6" t="s">
        <v>1221</v>
      </c>
      <c r="E179" s="109" t="s">
        <v>4069</v>
      </c>
      <c r="F179" s="6">
        <v>50</v>
      </c>
      <c r="G179" s="6"/>
      <c r="H179" s="6"/>
      <c r="I179" s="6"/>
      <c r="J179" s="6"/>
      <c r="K179" s="6"/>
      <c r="L179" s="6">
        <v>14.54</v>
      </c>
      <c r="M179" s="6"/>
      <c r="N179" s="6">
        <v>1850</v>
      </c>
      <c r="O179" s="6"/>
      <c r="P179" s="6">
        <v>2930</v>
      </c>
      <c r="Q179" s="6" t="s">
        <v>1784</v>
      </c>
      <c r="R179" s="6">
        <v>20</v>
      </c>
      <c r="S179" s="6"/>
      <c r="T179" s="6">
        <v>1300</v>
      </c>
      <c r="U179" s="107" t="s">
        <v>534</v>
      </c>
      <c r="V179" s="44" t="s">
        <v>4071</v>
      </c>
      <c r="W179" s="7">
        <f t="shared" si="21"/>
        <v>411726.99899999995</v>
      </c>
      <c r="X179" s="7">
        <f t="shared" si="24"/>
        <v>8.2345399799999992</v>
      </c>
      <c r="Y179" s="7">
        <f t="shared" si="22"/>
        <v>535.24509869999997</v>
      </c>
      <c r="Z179" s="7">
        <f t="shared" si="23"/>
        <v>543.47963867999999</v>
      </c>
      <c r="AB179"/>
      <c r="AC179"/>
      <c r="AD179"/>
      <c r="AE179"/>
      <c r="AF179"/>
      <c r="AG179"/>
      <c r="AH179"/>
      <c r="AI179" s="72" t="s">
        <v>4031</v>
      </c>
      <c r="AJ179" s="251">
        <v>37916262.149999991</v>
      </c>
      <c r="AK179" s="7">
        <v>682.49271869999984</v>
      </c>
      <c r="AL179" s="7">
        <v>23790.401527499998</v>
      </c>
      <c r="AM179" s="7">
        <v>24472.894246199998</v>
      </c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</row>
    <row r="180" spans="1:197" s="67" customFormat="1" x14ac:dyDescent="0.2">
      <c r="A180" s="69" t="s">
        <v>894</v>
      </c>
      <c r="B180" s="68">
        <v>40652.784722222219</v>
      </c>
      <c r="C180" s="68">
        <v>40652.881249999999</v>
      </c>
      <c r="D180" s="67" t="s">
        <v>1223</v>
      </c>
      <c r="E180" s="67" t="s">
        <v>1224</v>
      </c>
      <c r="F180" s="67">
        <v>50</v>
      </c>
      <c r="L180" s="67">
        <v>9.5</v>
      </c>
      <c r="M180" s="67" t="s">
        <v>1784</v>
      </c>
      <c r="N180" s="67">
        <v>60</v>
      </c>
      <c r="P180" s="67">
        <v>135</v>
      </c>
      <c r="Q180" s="67" t="s">
        <v>1784</v>
      </c>
      <c r="R180" s="67">
        <v>20</v>
      </c>
      <c r="S180" s="67" t="s">
        <v>1784</v>
      </c>
      <c r="T180" s="67">
        <v>20</v>
      </c>
      <c r="U180" s="70" t="s">
        <v>534</v>
      </c>
      <c r="V180" s="282" t="s">
        <v>4052</v>
      </c>
      <c r="W180" s="7">
        <f t="shared" si="21"/>
        <v>269010.07499999995</v>
      </c>
      <c r="X180" s="7">
        <f t="shared" si="24"/>
        <v>5.3802014999999992</v>
      </c>
      <c r="Y180" s="7">
        <f t="shared" si="22"/>
        <v>5.3802014999999992</v>
      </c>
      <c r="Z180" s="7">
        <f t="shared" si="23"/>
        <v>10.760402999999998</v>
      </c>
      <c r="AB180"/>
      <c r="AC180"/>
      <c r="AD180"/>
      <c r="AE180"/>
      <c r="AF180"/>
      <c r="AG180"/>
      <c r="AH180"/>
      <c r="AI180" s="300" t="s">
        <v>534</v>
      </c>
      <c r="AJ180" s="251">
        <v>2067130.0499999998</v>
      </c>
      <c r="AK180" s="7">
        <v>37.208340899999996</v>
      </c>
      <c r="AL180" s="7">
        <v>1922.4309464999997</v>
      </c>
      <c r="AM180" s="7">
        <v>1959.6392873999996</v>
      </c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</row>
    <row r="181" spans="1:197" x14ac:dyDescent="0.2">
      <c r="A181" s="69" t="s">
        <v>894</v>
      </c>
      <c r="B181" s="84">
        <v>40785.966666666667</v>
      </c>
      <c r="C181" s="84">
        <v>40785.972916666666</v>
      </c>
      <c r="D181" s="67" t="s">
        <v>1227</v>
      </c>
      <c r="E181" s="83" t="s">
        <v>1228</v>
      </c>
      <c r="F181" s="67">
        <v>50</v>
      </c>
      <c r="G181" s="67"/>
      <c r="H181" s="67"/>
      <c r="I181" s="67"/>
      <c r="J181" s="67"/>
      <c r="K181" s="67"/>
      <c r="L181" s="67">
        <v>0.02</v>
      </c>
      <c r="M181" s="67" t="s">
        <v>1934</v>
      </c>
      <c r="N181" s="67">
        <v>41</v>
      </c>
      <c r="O181" s="67"/>
      <c r="P181" s="67">
        <v>266</v>
      </c>
      <c r="Q181" s="228"/>
      <c r="R181" s="229">
        <v>92</v>
      </c>
      <c r="S181" s="228" t="s">
        <v>1784</v>
      </c>
      <c r="T181" s="228">
        <v>20</v>
      </c>
      <c r="U181" s="70" t="s">
        <v>534</v>
      </c>
      <c r="V181" s="282" t="s">
        <v>4053</v>
      </c>
      <c r="W181" s="7">
        <f t="shared" si="21"/>
        <v>566.33699999999999</v>
      </c>
      <c r="X181" s="7">
        <f t="shared" si="24"/>
        <v>5.2103004000000001E-2</v>
      </c>
      <c r="Y181" s="7">
        <f t="shared" si="22"/>
        <v>1.132674E-2</v>
      </c>
      <c r="Z181" s="7">
        <f t="shared" si="23"/>
        <v>6.3429743999999996E-2</v>
      </c>
      <c r="AB181"/>
      <c r="AC181"/>
      <c r="AD181"/>
      <c r="AE181"/>
      <c r="AF181"/>
      <c r="AG181"/>
      <c r="AH181"/>
      <c r="AI181" s="300" t="s">
        <v>432</v>
      </c>
      <c r="AJ181" s="251">
        <v>35849132.099999994</v>
      </c>
      <c r="AK181" s="7">
        <v>645.2843777999999</v>
      </c>
      <c r="AL181" s="7">
        <v>21867.970580999998</v>
      </c>
      <c r="AM181" s="7">
        <v>22513.254958799997</v>
      </c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</row>
    <row r="182" spans="1:197" x14ac:dyDescent="0.2">
      <c r="A182" s="69" t="s">
        <v>894</v>
      </c>
      <c r="B182" s="68">
        <v>40907.34375</v>
      </c>
      <c r="C182" s="68">
        <v>40907.4375</v>
      </c>
      <c r="D182" s="67" t="s">
        <v>1231</v>
      </c>
      <c r="E182" s="67" t="s">
        <v>1232</v>
      </c>
      <c r="F182" s="67">
        <v>50</v>
      </c>
      <c r="G182" s="67"/>
      <c r="H182" s="67"/>
      <c r="I182" s="67"/>
      <c r="J182" s="67"/>
      <c r="K182" s="67"/>
      <c r="L182" s="67">
        <v>1.512</v>
      </c>
      <c r="M182" s="67"/>
      <c r="N182" s="67"/>
      <c r="O182" s="67"/>
      <c r="P182" s="67">
        <v>416</v>
      </c>
      <c r="Q182" s="67" t="s">
        <v>1784</v>
      </c>
      <c r="R182" s="67">
        <v>20</v>
      </c>
      <c r="S182" s="67"/>
      <c r="T182" s="67">
        <v>220</v>
      </c>
      <c r="U182" s="70" t="s">
        <v>534</v>
      </c>
      <c r="V182" s="282" t="s">
        <v>4054</v>
      </c>
      <c r="W182" s="7">
        <f t="shared" si="21"/>
        <v>42815.0772</v>
      </c>
      <c r="X182" s="7">
        <f t="shared" si="24"/>
        <v>0.85630154400000003</v>
      </c>
      <c r="Y182" s="7">
        <f t="shared" si="22"/>
        <v>9.4193169839999999</v>
      </c>
      <c r="Z182" s="7">
        <f t="shared" si="23"/>
        <v>10.275618528000001</v>
      </c>
      <c r="AB182"/>
      <c r="AC182"/>
      <c r="AD182"/>
      <c r="AE182"/>
      <c r="AF182"/>
      <c r="AG182"/>
      <c r="AH182"/>
      <c r="AI182" s="72" t="s">
        <v>4065</v>
      </c>
      <c r="AJ182" s="251">
        <v>63996.080999999991</v>
      </c>
      <c r="AK182" s="7">
        <v>1.1519294579999999</v>
      </c>
      <c r="AL182" s="7">
        <v>70.395689099999998</v>
      </c>
      <c r="AM182" s="7">
        <v>71.547618557999996</v>
      </c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</row>
    <row r="183" spans="1:197" x14ac:dyDescent="0.2">
      <c r="A183" s="69" t="s">
        <v>894</v>
      </c>
      <c r="B183" s="68">
        <v>40931.131944444445</v>
      </c>
      <c r="C183" s="68">
        <v>40931.536805555559</v>
      </c>
      <c r="D183" s="67" t="s">
        <v>1235</v>
      </c>
      <c r="E183" s="67" t="s">
        <v>1236</v>
      </c>
      <c r="F183" s="67">
        <v>50</v>
      </c>
      <c r="G183" s="67"/>
      <c r="H183" s="67"/>
      <c r="I183" s="67"/>
      <c r="J183" s="67"/>
      <c r="K183" s="67"/>
      <c r="L183" s="67">
        <v>8.7259999999999991</v>
      </c>
      <c r="M183" s="67"/>
      <c r="N183" s="67">
        <v>1248</v>
      </c>
      <c r="O183" s="67"/>
      <c r="P183" s="67">
        <v>2000</v>
      </c>
      <c r="Q183" s="67" t="s">
        <v>1784</v>
      </c>
      <c r="R183" s="67">
        <v>20</v>
      </c>
      <c r="S183" s="67"/>
      <c r="T183" s="67">
        <v>620</v>
      </c>
      <c r="U183" s="70" t="s">
        <v>534</v>
      </c>
      <c r="V183" s="282" t="s">
        <v>4057</v>
      </c>
      <c r="W183" s="7">
        <f t="shared" si="21"/>
        <v>247092.83309999996</v>
      </c>
      <c r="X183" s="7">
        <f t="shared" si="24"/>
        <v>4.9418566619999993</v>
      </c>
      <c r="Y183" s="7">
        <f t="shared" si="22"/>
        <v>153.19755652199999</v>
      </c>
      <c r="Z183" s="7">
        <f t="shared" si="23"/>
        <v>158.13941318399998</v>
      </c>
      <c r="AB183"/>
      <c r="AC183"/>
      <c r="AD183"/>
      <c r="AE183"/>
      <c r="AF183"/>
      <c r="AG183"/>
      <c r="AH183"/>
      <c r="AI183" s="300" t="s">
        <v>534</v>
      </c>
      <c r="AJ183" s="251">
        <v>63996.080999999991</v>
      </c>
      <c r="AK183" s="7">
        <v>1.1519294579999999</v>
      </c>
      <c r="AL183" s="7">
        <v>70.395689099999998</v>
      </c>
      <c r="AM183" s="7">
        <v>71.547618557999996</v>
      </c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</row>
    <row r="184" spans="1:197" x14ac:dyDescent="0.2">
      <c r="A184" s="69" t="s">
        <v>894</v>
      </c>
      <c r="B184" s="68">
        <v>40970.624305555553</v>
      </c>
      <c r="C184" s="68">
        <v>40971.44027777778</v>
      </c>
      <c r="D184" s="67" t="s">
        <v>1239</v>
      </c>
      <c r="E184" s="67" t="s">
        <v>1240</v>
      </c>
      <c r="F184" s="67">
        <v>50</v>
      </c>
      <c r="G184" s="67"/>
      <c r="H184" s="67"/>
      <c r="I184" s="67"/>
      <c r="J184" s="67"/>
      <c r="K184" s="67"/>
      <c r="L184" s="67">
        <v>2.1080000000000001</v>
      </c>
      <c r="M184" s="67"/>
      <c r="N184" s="67">
        <v>918</v>
      </c>
      <c r="O184" s="67"/>
      <c r="P184" s="67">
        <v>2050</v>
      </c>
      <c r="Q184" s="67" t="s">
        <v>1784</v>
      </c>
      <c r="R184" s="67">
        <v>20</v>
      </c>
      <c r="S184" s="67"/>
      <c r="T184" s="67">
        <v>270</v>
      </c>
      <c r="U184" s="70" t="s">
        <v>534</v>
      </c>
      <c r="V184" s="282" t="s">
        <v>4058</v>
      </c>
      <c r="W184" s="7">
        <f t="shared" si="21"/>
        <v>59691.919800000003</v>
      </c>
      <c r="X184" s="7">
        <f t="shared" si="24"/>
        <v>1.1938383960000001</v>
      </c>
      <c r="Y184" s="7">
        <f t="shared" si="22"/>
        <v>16.116818346000002</v>
      </c>
      <c r="Z184" s="7">
        <f t="shared" si="23"/>
        <v>17.310656742000003</v>
      </c>
      <c r="AB184"/>
      <c r="AC184"/>
      <c r="AD184"/>
      <c r="AE184"/>
      <c r="AF184"/>
      <c r="AG184"/>
      <c r="AH184"/>
      <c r="AI184" s="72" t="s">
        <v>4032</v>
      </c>
      <c r="AJ184" s="251">
        <v>31833802.77</v>
      </c>
      <c r="AK184" s="7">
        <v>573.00844985999993</v>
      </c>
      <c r="AL184" s="7">
        <v>2420.5526548499997</v>
      </c>
      <c r="AM184" s="7">
        <v>2993.5611047100001</v>
      </c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</row>
    <row r="185" spans="1:197" x14ac:dyDescent="0.2">
      <c r="A185" s="69" t="s">
        <v>894</v>
      </c>
      <c r="B185" s="84">
        <v>41108.864583333336</v>
      </c>
      <c r="C185" s="84">
        <v>41109.060416666667</v>
      </c>
      <c r="D185" s="67" t="s">
        <v>3091</v>
      </c>
      <c r="E185" s="83" t="s">
        <v>3092</v>
      </c>
      <c r="F185" s="67">
        <v>50</v>
      </c>
      <c r="G185" s="67"/>
      <c r="H185" s="67"/>
      <c r="I185" s="67"/>
      <c r="J185" s="67"/>
      <c r="K185" s="67"/>
      <c r="L185" s="67">
        <v>7.0759999999999996</v>
      </c>
      <c r="M185" s="67"/>
      <c r="N185" s="67">
        <v>14.4</v>
      </c>
      <c r="O185" s="67"/>
      <c r="P185" s="67">
        <v>37.5</v>
      </c>
      <c r="Q185" s="83" t="s">
        <v>1784</v>
      </c>
      <c r="R185" s="83">
        <v>20</v>
      </c>
      <c r="S185" s="83" t="s">
        <v>1784</v>
      </c>
      <c r="T185" s="83">
        <v>20</v>
      </c>
      <c r="U185" s="70" t="s">
        <v>534</v>
      </c>
      <c r="V185" s="282" t="s">
        <v>4059</v>
      </c>
      <c r="W185" s="7">
        <f t="shared" si="21"/>
        <v>200370.03059999997</v>
      </c>
      <c r="X185" s="7">
        <f t="shared" si="24"/>
        <v>4.0074006119999996</v>
      </c>
      <c r="Y185" s="7">
        <f t="shared" si="22"/>
        <v>4.0074006119999996</v>
      </c>
      <c r="Z185" s="7">
        <f t="shared" si="23"/>
        <v>8.0148012239999993</v>
      </c>
      <c r="AB185"/>
      <c r="AC185"/>
      <c r="AD185"/>
      <c r="AE185"/>
      <c r="AF185"/>
      <c r="AG185"/>
      <c r="AH185"/>
      <c r="AI185" s="300" t="s">
        <v>534</v>
      </c>
      <c r="AJ185" s="251">
        <v>996753.12000000011</v>
      </c>
      <c r="AK185" s="7">
        <v>17.941556160000005</v>
      </c>
      <c r="AL185" s="7">
        <v>169.44803039999999</v>
      </c>
      <c r="AM185" s="7">
        <v>187.38958656</v>
      </c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</row>
    <row r="186" spans="1:197" x14ac:dyDescent="0.2">
      <c r="A186" s="69" t="s">
        <v>894</v>
      </c>
      <c r="B186" s="68">
        <v>41263.702777777777</v>
      </c>
      <c r="C186" s="68">
        <v>41264.152083333334</v>
      </c>
      <c r="D186" s="67" t="s">
        <v>3095</v>
      </c>
      <c r="E186" s="67" t="s">
        <v>3096</v>
      </c>
      <c r="F186" s="67">
        <v>50</v>
      </c>
      <c r="G186" s="67"/>
      <c r="H186" s="67"/>
      <c r="I186" s="67"/>
      <c r="J186" s="67"/>
      <c r="K186" s="67"/>
      <c r="L186" s="67">
        <v>1.0108999999999999</v>
      </c>
      <c r="M186" s="67"/>
      <c r="N186" s="67"/>
      <c r="O186" s="67"/>
      <c r="P186" s="67">
        <v>10300</v>
      </c>
      <c r="Q186" s="67"/>
      <c r="R186" s="67">
        <v>140</v>
      </c>
      <c r="S186" s="67"/>
      <c r="T186" s="67">
        <v>6400</v>
      </c>
      <c r="U186" s="70" t="s">
        <v>534</v>
      </c>
      <c r="V186" s="282" t="s">
        <v>4060</v>
      </c>
      <c r="W186" s="283">
        <f t="shared" si="21"/>
        <v>28625.503664999997</v>
      </c>
      <c r="X186" s="283">
        <f t="shared" si="24"/>
        <v>4.0075705130999992</v>
      </c>
      <c r="Y186" s="283">
        <f t="shared" si="22"/>
        <v>183.20322345599996</v>
      </c>
      <c r="Z186" s="283">
        <f t="shared" si="23"/>
        <v>187.21079396909997</v>
      </c>
      <c r="AB186"/>
      <c r="AC186"/>
      <c r="AD186"/>
      <c r="AE186"/>
      <c r="AF186"/>
      <c r="AG186"/>
      <c r="AH186"/>
      <c r="AI186" s="300" t="s">
        <v>432</v>
      </c>
      <c r="AJ186" s="251">
        <v>30837049.649999999</v>
      </c>
      <c r="AK186" s="7">
        <v>555.06689369999992</v>
      </c>
      <c r="AL186" s="7">
        <v>2251.1046244499998</v>
      </c>
      <c r="AM186" s="7">
        <v>2806.1715181499999</v>
      </c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</row>
    <row r="187" spans="1:197" x14ac:dyDescent="0.2">
      <c r="A187" s="69" t="s">
        <v>894</v>
      </c>
      <c r="B187" s="68">
        <v>41302.164583333331</v>
      </c>
      <c r="C187" s="68">
        <v>41302.418749999997</v>
      </c>
      <c r="D187" s="67" t="s">
        <v>3099</v>
      </c>
      <c r="E187" s="67" t="s">
        <v>3100</v>
      </c>
      <c r="F187" s="67">
        <v>50</v>
      </c>
      <c r="G187" s="67"/>
      <c r="H187" s="67"/>
      <c r="I187" s="67"/>
      <c r="J187" s="67"/>
      <c r="K187" s="67"/>
      <c r="L187" s="67">
        <v>0.62209999999999999</v>
      </c>
      <c r="M187" s="67"/>
      <c r="N187" s="67">
        <v>4120</v>
      </c>
      <c r="O187" s="67"/>
      <c r="P187" s="67">
        <v>7560</v>
      </c>
      <c r="Q187" s="67" t="s">
        <v>1784</v>
      </c>
      <c r="R187" s="67">
        <v>20</v>
      </c>
      <c r="S187" s="67"/>
      <c r="T187" s="67">
        <v>760</v>
      </c>
      <c r="U187" s="70" t="s">
        <v>534</v>
      </c>
      <c r="V187" s="302" t="s">
        <v>4062</v>
      </c>
      <c r="W187" s="283">
        <f t="shared" si="21"/>
        <v>17615.912385</v>
      </c>
      <c r="X187" s="283">
        <f t="shared" si="24"/>
        <v>0.35231824770000003</v>
      </c>
      <c r="Y187" s="283">
        <f t="shared" si="22"/>
        <v>13.3880934126</v>
      </c>
      <c r="Z187" s="283">
        <f t="shared" si="23"/>
        <v>13.740411660299999</v>
      </c>
      <c r="AB187"/>
      <c r="AC187"/>
      <c r="AD187"/>
      <c r="AE187"/>
      <c r="AF187"/>
      <c r="AG187"/>
      <c r="AH187"/>
      <c r="AI187" s="72" t="s">
        <v>4033</v>
      </c>
      <c r="AJ187" s="251">
        <v>29305108.065000001</v>
      </c>
      <c r="AK187" s="7">
        <v>527.49194517000001</v>
      </c>
      <c r="AL187" s="7">
        <v>527.49194517000001</v>
      </c>
      <c r="AM187" s="7">
        <v>1054.98389034</v>
      </c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</row>
    <row r="188" spans="1:197" s="67" customFormat="1" x14ac:dyDescent="0.2">
      <c r="A188" s="69" t="s">
        <v>894</v>
      </c>
      <c r="B188" s="68">
        <v>41304.553472222222</v>
      </c>
      <c r="C188" s="68">
        <v>41304.564583333333</v>
      </c>
      <c r="D188" s="67" t="s">
        <v>3109</v>
      </c>
      <c r="E188" s="67" t="s">
        <v>3110</v>
      </c>
      <c r="F188" s="67">
        <v>50</v>
      </c>
      <c r="L188" s="67">
        <v>1.4256</v>
      </c>
      <c r="P188" s="67">
        <v>320</v>
      </c>
      <c r="Q188" s="67" t="s">
        <v>1784</v>
      </c>
      <c r="R188" s="67">
        <v>20</v>
      </c>
      <c r="T188" s="67">
        <v>98</v>
      </c>
      <c r="U188" s="70" t="s">
        <v>534</v>
      </c>
      <c r="V188" s="303" t="s">
        <v>4063</v>
      </c>
      <c r="W188" s="283">
        <f t="shared" si="21"/>
        <v>40368.501359999995</v>
      </c>
      <c r="X188" s="283">
        <f t="shared" si="24"/>
        <v>0.80737002719999984</v>
      </c>
      <c r="Y188" s="283">
        <f t="shared" si="22"/>
        <v>3.9561131332799997</v>
      </c>
      <c r="Z188" s="283">
        <f t="shared" si="23"/>
        <v>4.7634831604799999</v>
      </c>
      <c r="AB188"/>
      <c r="AC188"/>
      <c r="AD188"/>
      <c r="AE188"/>
      <c r="AF188"/>
      <c r="AG188"/>
      <c r="AH188"/>
      <c r="AI188" s="300" t="s">
        <v>432</v>
      </c>
      <c r="AJ188" s="251">
        <v>29305108.065000001</v>
      </c>
      <c r="AK188" s="7">
        <v>527.49194517000001</v>
      </c>
      <c r="AL188" s="7">
        <v>527.49194517000001</v>
      </c>
      <c r="AM188" s="7">
        <v>1054.98389034</v>
      </c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</row>
    <row r="189" spans="1:197" s="67" customFormat="1" x14ac:dyDescent="0.2">
      <c r="A189" s="69" t="s">
        <v>894</v>
      </c>
      <c r="B189" s="68">
        <v>41312.502083333333</v>
      </c>
      <c r="C189" s="68">
        <v>41312.511111111111</v>
      </c>
      <c r="D189" s="67" t="s">
        <v>3111</v>
      </c>
      <c r="E189" s="67" t="s">
        <v>3112</v>
      </c>
      <c r="F189" s="67">
        <v>50</v>
      </c>
      <c r="L189" s="67">
        <v>1.7299999999999999E-2</v>
      </c>
      <c r="P189" s="67">
        <v>9790</v>
      </c>
      <c r="Q189" s="67" t="s">
        <v>1784</v>
      </c>
      <c r="R189" s="67">
        <v>20</v>
      </c>
      <c r="T189" s="67">
        <v>4200</v>
      </c>
      <c r="U189" s="70" t="s">
        <v>534</v>
      </c>
      <c r="V189" s="70" t="s">
        <v>3430</v>
      </c>
      <c r="W189" s="283">
        <f t="shared" si="21"/>
        <v>489.88150499999995</v>
      </c>
      <c r="X189" s="283">
        <f t="shared" si="24"/>
        <v>9.7976300999999977E-3</v>
      </c>
      <c r="Y189" s="283">
        <f t="shared" si="22"/>
        <v>2.0575023209999999</v>
      </c>
      <c r="Z189" s="283">
        <f t="shared" si="23"/>
        <v>2.0672999510999999</v>
      </c>
      <c r="AB189"/>
      <c r="AC189"/>
      <c r="AD189"/>
      <c r="AE189"/>
      <c r="AF189"/>
      <c r="AG189"/>
      <c r="AH189"/>
      <c r="AI189" s="72" t="s">
        <v>4034</v>
      </c>
      <c r="AJ189" s="251">
        <v>13157424.352499999</v>
      </c>
      <c r="AK189" s="7">
        <v>236.83363834499997</v>
      </c>
      <c r="AL189" s="7">
        <v>236.83363834499997</v>
      </c>
      <c r="AM189" s="7">
        <v>473.66727668999994</v>
      </c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</row>
    <row r="190" spans="1:197" s="67" customFormat="1" x14ac:dyDescent="0.2">
      <c r="A190" s="69" t="s">
        <v>894</v>
      </c>
      <c r="B190" s="68">
        <v>41343.161111111112</v>
      </c>
      <c r="C190" s="68">
        <v>41343.879861111112</v>
      </c>
      <c r="D190" s="67" t="s">
        <v>3113</v>
      </c>
      <c r="E190" s="67" t="s">
        <v>3114</v>
      </c>
      <c r="F190" s="67">
        <v>50</v>
      </c>
      <c r="L190" s="67">
        <v>25.211500000000001</v>
      </c>
      <c r="P190" s="67">
        <v>610</v>
      </c>
      <c r="Q190" s="67" t="s">
        <v>1784</v>
      </c>
      <c r="R190" s="67">
        <v>20</v>
      </c>
      <c r="T190" s="67">
        <v>210</v>
      </c>
      <c r="U190" s="70" t="s">
        <v>534</v>
      </c>
      <c r="V190" s="70" t="s">
        <v>3431</v>
      </c>
      <c r="W190" s="283">
        <f t="shared" si="21"/>
        <v>713910.263775</v>
      </c>
      <c r="X190" s="283">
        <f t="shared" si="24"/>
        <v>14.2782052755</v>
      </c>
      <c r="Y190" s="283">
        <f t="shared" si="22"/>
        <v>149.92115539274999</v>
      </c>
      <c r="Z190" s="283">
        <f t="shared" si="23"/>
        <v>164.19936066824999</v>
      </c>
      <c r="AB190"/>
      <c r="AC190"/>
      <c r="AD190"/>
      <c r="AE190"/>
      <c r="AF190"/>
      <c r="AG190"/>
      <c r="AH190"/>
      <c r="AI190" s="300" t="s">
        <v>432</v>
      </c>
      <c r="AJ190" s="251">
        <v>13157424.352499999</v>
      </c>
      <c r="AK190" s="7">
        <v>236.83363834499997</v>
      </c>
      <c r="AL190" s="7">
        <v>236.83363834499997</v>
      </c>
      <c r="AM190" s="7">
        <v>473.66727668999994</v>
      </c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</row>
    <row r="191" spans="1:197" s="67" customFormat="1" x14ac:dyDescent="0.2">
      <c r="A191" s="69" t="s">
        <v>894</v>
      </c>
      <c r="B191" s="68">
        <v>41378.317361111112</v>
      </c>
      <c r="C191" s="68">
        <v>41378.357638888891</v>
      </c>
      <c r="D191" s="67" t="s">
        <v>3115</v>
      </c>
      <c r="E191" s="67" t="s">
        <v>3116</v>
      </c>
      <c r="F191" s="67">
        <v>50</v>
      </c>
      <c r="L191" s="67">
        <v>9.5000000000000001E-2</v>
      </c>
      <c r="N191" s="67">
        <v>1300</v>
      </c>
      <c r="P191" s="67">
        <v>2660</v>
      </c>
      <c r="R191" s="67">
        <v>60</v>
      </c>
      <c r="T191" s="67">
        <v>860</v>
      </c>
      <c r="U191" s="70" t="s">
        <v>534</v>
      </c>
      <c r="V191" s="70" t="s">
        <v>3432</v>
      </c>
      <c r="W191" s="283">
        <f t="shared" si="21"/>
        <v>2690.1007500000001</v>
      </c>
      <c r="X191" s="283">
        <f t="shared" si="24"/>
        <v>0.16140604500000003</v>
      </c>
      <c r="Y191" s="283">
        <f t="shared" si="22"/>
        <v>2.3134866450000002</v>
      </c>
      <c r="Z191" s="283">
        <f t="shared" si="23"/>
        <v>2.4748926900000003</v>
      </c>
      <c r="AB191"/>
      <c r="AC191"/>
      <c r="AD191"/>
      <c r="AE191"/>
      <c r="AF191"/>
      <c r="AG191"/>
      <c r="AH191"/>
      <c r="AI191" s="72" t="s">
        <v>4066</v>
      </c>
      <c r="AJ191" s="251">
        <v>368119.04999999993</v>
      </c>
      <c r="AK191" s="7">
        <v>6.6261428999999987</v>
      </c>
      <c r="AL191" s="7">
        <v>6.6261428999999987</v>
      </c>
      <c r="AM191" s="7">
        <v>13.252285799999997</v>
      </c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</row>
    <row r="192" spans="1:197" s="67" customFormat="1" x14ac:dyDescent="0.2">
      <c r="A192" s="69" t="s">
        <v>894</v>
      </c>
      <c r="B192" s="68">
        <v>41498.040277777778</v>
      </c>
      <c r="C192" s="68">
        <v>41498.086805555555</v>
      </c>
      <c r="D192" s="67" t="s">
        <v>3506</v>
      </c>
      <c r="E192" s="67" t="s">
        <v>3507</v>
      </c>
      <c r="F192" s="67">
        <v>50</v>
      </c>
      <c r="L192" s="67">
        <v>6.4714</v>
      </c>
      <c r="N192" s="67">
        <v>10.4</v>
      </c>
      <c r="P192" s="67">
        <v>31.3</v>
      </c>
      <c r="Q192" s="67" t="s">
        <v>1784</v>
      </c>
      <c r="R192" s="67">
        <v>20</v>
      </c>
      <c r="S192" s="67" t="s">
        <v>1784</v>
      </c>
      <c r="T192" s="67">
        <v>20</v>
      </c>
      <c r="U192" s="70" t="s">
        <v>534</v>
      </c>
      <c r="V192" s="70" t="s">
        <v>3962</v>
      </c>
      <c r="W192" s="283">
        <f t="shared" si="21"/>
        <v>183249.66308999999</v>
      </c>
      <c r="X192" s="283">
        <f t="shared" si="24"/>
        <v>3.6649932617999994</v>
      </c>
      <c r="Y192" s="283">
        <f t="shared" si="22"/>
        <v>3.6649932617999994</v>
      </c>
      <c r="Z192" s="283">
        <f t="shared" si="23"/>
        <v>7.3299865235999988</v>
      </c>
      <c r="AB192"/>
      <c r="AC192"/>
      <c r="AD192"/>
      <c r="AE192"/>
      <c r="AF192"/>
      <c r="AG192"/>
      <c r="AH192"/>
      <c r="AI192" s="300" t="s">
        <v>534</v>
      </c>
      <c r="AJ192" s="251">
        <v>368119.04999999993</v>
      </c>
      <c r="AK192" s="7">
        <v>6.6261428999999987</v>
      </c>
      <c r="AL192" s="7">
        <v>6.6261428999999987</v>
      </c>
      <c r="AM192" s="7">
        <v>13.252285799999997</v>
      </c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</row>
    <row r="193" spans="1:197" s="62" customFormat="1" x14ac:dyDescent="0.2">
      <c r="A193" s="295" t="s">
        <v>894</v>
      </c>
      <c r="B193" s="288">
        <v>41649.690972222219</v>
      </c>
      <c r="C193" s="288">
        <v>41650.115972222222</v>
      </c>
      <c r="D193" s="287" t="s">
        <v>3768</v>
      </c>
      <c r="E193" s="287" t="s">
        <v>3769</v>
      </c>
      <c r="F193" s="287">
        <v>50</v>
      </c>
      <c r="G193" s="287"/>
      <c r="H193" s="287"/>
      <c r="I193" s="287"/>
      <c r="J193" s="287"/>
      <c r="K193" s="287"/>
      <c r="L193" s="292">
        <v>20.839680000000001</v>
      </c>
      <c r="M193" s="287"/>
      <c r="N193" s="287"/>
      <c r="O193" s="287"/>
      <c r="P193" s="287">
        <v>4800</v>
      </c>
      <c r="Q193" s="287"/>
      <c r="R193" s="287">
        <v>37</v>
      </c>
      <c r="S193" s="287"/>
      <c r="T193" s="287">
        <v>2500</v>
      </c>
      <c r="U193" s="297" t="s">
        <v>534</v>
      </c>
      <c r="V193" s="298" t="s">
        <v>3965</v>
      </c>
      <c r="W193" s="296">
        <f t="shared" si="21"/>
        <v>590114.09260799992</v>
      </c>
      <c r="X193" s="296">
        <f t="shared" si="24"/>
        <v>21.834221426495997</v>
      </c>
      <c r="Y193" s="296">
        <f t="shared" si="22"/>
        <v>1475.2852315199998</v>
      </c>
      <c r="Z193" s="296">
        <f t="shared" si="23"/>
        <v>1497.1194529464958</v>
      </c>
      <c r="AA193" s="287"/>
      <c r="AB193"/>
      <c r="AC193"/>
      <c r="AD193"/>
      <c r="AE193"/>
      <c r="AF193"/>
      <c r="AG193"/>
      <c r="AH193"/>
      <c r="AI193" s="72" t="s">
        <v>4067</v>
      </c>
      <c r="AJ193" s="251">
        <v>164237.73000000001</v>
      </c>
      <c r="AK193" s="7">
        <v>2.9562791399999999</v>
      </c>
      <c r="AL193" s="7">
        <v>2.9562791399999999</v>
      </c>
      <c r="AM193" s="7">
        <v>5.9125582799999998</v>
      </c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</row>
    <row r="194" spans="1:197" s="62" customFormat="1" x14ac:dyDescent="0.2">
      <c r="A194" s="295" t="s">
        <v>894</v>
      </c>
      <c r="B194" s="288">
        <v>41690.236111111109</v>
      </c>
      <c r="C194" s="288">
        <v>41690.984027777777</v>
      </c>
      <c r="D194" s="287" t="s">
        <v>3774</v>
      </c>
      <c r="E194" s="287" t="s">
        <v>3775</v>
      </c>
      <c r="F194" s="287">
        <v>50</v>
      </c>
      <c r="G194" s="287"/>
      <c r="H194" s="287"/>
      <c r="I194" s="287"/>
      <c r="J194" s="287"/>
      <c r="K194" s="287"/>
      <c r="L194" s="292">
        <v>25.824960000000001</v>
      </c>
      <c r="M194" s="287"/>
      <c r="N194" s="287"/>
      <c r="O194" s="287"/>
      <c r="P194" s="287">
        <v>2440</v>
      </c>
      <c r="Q194" s="287"/>
      <c r="R194" s="287">
        <v>32</v>
      </c>
      <c r="S194" s="287"/>
      <c r="T194" s="287">
        <v>1500</v>
      </c>
      <c r="U194" s="297" t="s">
        <v>534</v>
      </c>
      <c r="V194" s="298" t="s">
        <v>3966</v>
      </c>
      <c r="W194" s="296">
        <f t="shared" si="21"/>
        <v>731281.51857599989</v>
      </c>
      <c r="X194" s="296">
        <f t="shared" si="24"/>
        <v>23.401008594431996</v>
      </c>
      <c r="Y194" s="296">
        <f t="shared" si="22"/>
        <v>1096.9222778639999</v>
      </c>
      <c r="Z194" s="296">
        <f t="shared" ref="Z194:Z196" si="25">X194+Y194</f>
        <v>1120.3232864584318</v>
      </c>
      <c r="AA194" s="287"/>
      <c r="AB194"/>
      <c r="AC194"/>
      <c r="AD194"/>
      <c r="AE194"/>
      <c r="AF194"/>
      <c r="AG194"/>
      <c r="AH194"/>
      <c r="AI194" s="300" t="s">
        <v>534</v>
      </c>
      <c r="AJ194" s="251">
        <v>164237.73000000001</v>
      </c>
      <c r="AK194" s="7">
        <v>2.9562791399999999</v>
      </c>
      <c r="AL194" s="7">
        <v>2.9562791399999999</v>
      </c>
      <c r="AM194" s="7">
        <v>5.9125582799999998</v>
      </c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</row>
    <row r="195" spans="1:197" s="6" customFormat="1" x14ac:dyDescent="0.2">
      <c r="A195" s="295" t="s">
        <v>894</v>
      </c>
      <c r="B195" s="288">
        <v>41757.344444444447</v>
      </c>
      <c r="C195" s="288">
        <v>41757.540277777778</v>
      </c>
      <c r="D195" s="287" t="s">
        <v>3914</v>
      </c>
      <c r="E195" s="287" t="s">
        <v>3913</v>
      </c>
      <c r="F195" s="287">
        <v>50</v>
      </c>
      <c r="G195" s="287"/>
      <c r="H195" s="287"/>
      <c r="I195" s="287"/>
      <c r="J195" s="287"/>
      <c r="K195" s="287"/>
      <c r="L195" s="292">
        <v>8.5017600000000009</v>
      </c>
      <c r="M195" s="287"/>
      <c r="N195" s="287">
        <v>103</v>
      </c>
      <c r="O195" s="287"/>
      <c r="P195" s="287">
        <v>165</v>
      </c>
      <c r="Q195" s="287"/>
      <c r="R195" s="287">
        <v>12</v>
      </c>
      <c r="S195" s="287"/>
      <c r="T195" s="287">
        <v>46</v>
      </c>
      <c r="U195" s="297" t="s">
        <v>534</v>
      </c>
      <c r="V195" s="298" t="s">
        <v>3968</v>
      </c>
      <c r="W195" s="296">
        <f t="shared" si="21"/>
        <v>240743.06265599999</v>
      </c>
      <c r="X195" s="296">
        <f t="shared" si="24"/>
        <v>2.8889167518719998</v>
      </c>
      <c r="Y195" s="296">
        <f t="shared" si="22"/>
        <v>11.074180882176</v>
      </c>
      <c r="Z195" s="296">
        <f t="shared" si="25"/>
        <v>13.963097634047999</v>
      </c>
      <c r="AA195" s="287"/>
      <c r="AB195"/>
      <c r="AC195"/>
      <c r="AD195"/>
      <c r="AE195"/>
      <c r="AF195"/>
      <c r="AG195"/>
      <c r="AH195"/>
      <c r="AI195" s="72" t="s">
        <v>4035</v>
      </c>
      <c r="AJ195" s="251">
        <v>9462075.4275000002</v>
      </c>
      <c r="AK195" s="7">
        <v>170.31735769500003</v>
      </c>
      <c r="AL195" s="7">
        <v>7474.6289933999997</v>
      </c>
      <c r="AM195" s="7">
        <v>7644.946351095</v>
      </c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</row>
    <row r="196" spans="1:197" s="6" customFormat="1" x14ac:dyDescent="0.2">
      <c r="A196" s="295" t="s">
        <v>894</v>
      </c>
      <c r="B196" s="288">
        <v>41886.213194444441</v>
      </c>
      <c r="C196" s="288">
        <v>41886.381249999999</v>
      </c>
      <c r="D196" s="287" t="s">
        <v>3910</v>
      </c>
      <c r="E196" s="287" t="s">
        <v>3909</v>
      </c>
      <c r="F196" s="287">
        <v>50</v>
      </c>
      <c r="G196" s="287"/>
      <c r="H196" s="287"/>
      <c r="I196" s="287"/>
      <c r="J196" s="287"/>
      <c r="K196" s="287"/>
      <c r="L196" s="287"/>
      <c r="M196" s="287"/>
      <c r="N196" s="287"/>
      <c r="O196" s="287"/>
      <c r="P196" s="287"/>
      <c r="Q196" s="289" t="s">
        <v>1784</v>
      </c>
      <c r="R196" s="289">
        <v>10</v>
      </c>
      <c r="S196" s="289" t="s">
        <v>1784</v>
      </c>
      <c r="T196" s="287">
        <v>10</v>
      </c>
      <c r="U196" s="297" t="s">
        <v>534</v>
      </c>
      <c r="V196" s="298" t="s">
        <v>3969</v>
      </c>
      <c r="W196" s="296">
        <f t="shared" si="21"/>
        <v>0</v>
      </c>
      <c r="X196" s="296">
        <f t="shared" si="24"/>
        <v>0</v>
      </c>
      <c r="Y196" s="296">
        <f t="shared" si="22"/>
        <v>0</v>
      </c>
      <c r="Z196" s="296">
        <f t="shared" si="25"/>
        <v>0</v>
      </c>
      <c r="AA196" s="287"/>
      <c r="AB196"/>
      <c r="AC196"/>
      <c r="AD196"/>
      <c r="AE196"/>
      <c r="AF196"/>
      <c r="AG196"/>
      <c r="AH196"/>
      <c r="AI196" s="300" t="s">
        <v>534</v>
      </c>
      <c r="AJ196" s="251">
        <v>644208.33750000002</v>
      </c>
      <c r="AK196" s="7">
        <v>11.595750075000002</v>
      </c>
      <c r="AL196" s="7">
        <v>773.05000500000006</v>
      </c>
      <c r="AM196" s="7">
        <v>784.64575507500001</v>
      </c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</row>
    <row r="197" spans="1:197" s="67" customFormat="1" x14ac:dyDescent="0.2">
      <c r="A197" s="108" t="s">
        <v>553</v>
      </c>
      <c r="B197" s="6" t="s">
        <v>3033</v>
      </c>
      <c r="C197" s="6" t="s">
        <v>3034</v>
      </c>
      <c r="D197" s="6" t="s">
        <v>3035</v>
      </c>
      <c r="E197" s="107" t="s">
        <v>3036</v>
      </c>
      <c r="F197" s="6" t="s">
        <v>1683</v>
      </c>
      <c r="G197" s="6"/>
      <c r="H197" s="6" t="s">
        <v>1684</v>
      </c>
      <c r="I197" s="6"/>
      <c r="J197" s="6" t="s">
        <v>1685</v>
      </c>
      <c r="K197" s="6"/>
      <c r="L197" s="6" t="s">
        <v>3032</v>
      </c>
      <c r="M197" s="6"/>
      <c r="N197" s="6" t="s">
        <v>1686</v>
      </c>
      <c r="O197" s="6"/>
      <c r="P197" s="6" t="s">
        <v>1687</v>
      </c>
      <c r="Q197" s="6"/>
      <c r="R197" s="6" t="s">
        <v>1694</v>
      </c>
      <c r="S197" s="6"/>
      <c r="T197" s="6" t="s">
        <v>1695</v>
      </c>
      <c r="U197" s="166" t="s">
        <v>553</v>
      </c>
      <c r="V197" s="166" t="s">
        <v>554</v>
      </c>
      <c r="W197" s="250" t="s">
        <v>539</v>
      </c>
      <c r="X197" s="250" t="s">
        <v>541</v>
      </c>
      <c r="Y197" s="250" t="s">
        <v>540</v>
      </c>
      <c r="Z197" s="250" t="s">
        <v>542</v>
      </c>
      <c r="AB197"/>
      <c r="AC197"/>
      <c r="AD197"/>
      <c r="AE197"/>
      <c r="AF197"/>
      <c r="AG197"/>
      <c r="AH197"/>
      <c r="AI197" s="300" t="s">
        <v>432</v>
      </c>
      <c r="AJ197" s="251">
        <v>8817867.0899999999</v>
      </c>
      <c r="AK197" s="7">
        <v>158.72160762000001</v>
      </c>
      <c r="AL197" s="7">
        <v>6701.5789883999996</v>
      </c>
      <c r="AM197" s="7">
        <v>6860.3005960199998</v>
      </c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</row>
    <row r="198" spans="1:197" s="67" customFormat="1" x14ac:dyDescent="0.2">
      <c r="A198" s="69"/>
      <c r="B198" s="68"/>
      <c r="C198" s="68"/>
      <c r="W198" s="283"/>
      <c r="X198" s="283"/>
      <c r="Y198" s="283"/>
      <c r="Z198" s="283"/>
      <c r="AB198"/>
      <c r="AC198"/>
      <c r="AD198"/>
      <c r="AE198"/>
      <c r="AF198"/>
      <c r="AG198"/>
      <c r="AH198"/>
      <c r="AI198" s="72" t="s">
        <v>4068</v>
      </c>
      <c r="AJ198" s="251">
        <v>4165691.8035000004</v>
      </c>
      <c r="AK198" s="7">
        <v>83.313836070000008</v>
      </c>
      <c r="AL198" s="7">
        <v>3800.6168148750003</v>
      </c>
      <c r="AM198" s="7">
        <v>3883.9306509450003</v>
      </c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</row>
    <row r="199" spans="1:197" x14ac:dyDescent="0.2">
      <c r="AB199"/>
      <c r="AC199"/>
      <c r="AD199"/>
      <c r="AE199"/>
      <c r="AF199"/>
      <c r="AG199"/>
      <c r="AH199"/>
      <c r="AI199" s="300" t="s">
        <v>534</v>
      </c>
      <c r="AJ199" s="251">
        <v>157441.68600000002</v>
      </c>
      <c r="AK199" s="7">
        <v>3.1488337200000003</v>
      </c>
      <c r="AL199" s="7">
        <v>393.60421500000007</v>
      </c>
      <c r="AM199" s="7">
        <v>396.75304872000009</v>
      </c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</row>
    <row r="200" spans="1:197" x14ac:dyDescent="0.2">
      <c r="AB200"/>
      <c r="AC200"/>
      <c r="AD200"/>
      <c r="AE200"/>
      <c r="AF200"/>
      <c r="AG200"/>
      <c r="AH200"/>
      <c r="AI200" s="300" t="s">
        <v>432</v>
      </c>
      <c r="AJ200" s="251">
        <v>4008250.1175000002</v>
      </c>
      <c r="AK200" s="7">
        <v>80.165002350000009</v>
      </c>
      <c r="AL200" s="7">
        <v>3407.012599875</v>
      </c>
      <c r="AM200" s="7">
        <v>3487.1776022250001</v>
      </c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</row>
    <row r="201" spans="1:197" x14ac:dyDescent="0.2">
      <c r="AB201"/>
      <c r="AC201"/>
      <c r="AD201"/>
      <c r="AE201"/>
      <c r="AF201"/>
      <c r="AG201"/>
      <c r="AH201"/>
      <c r="AI201" s="72" t="s">
        <v>4036</v>
      </c>
      <c r="AJ201" s="251">
        <v>1916201.2394999999</v>
      </c>
      <c r="AK201" s="7">
        <v>38.324024789999996</v>
      </c>
      <c r="AL201" s="7">
        <v>1226.3687932799999</v>
      </c>
      <c r="AM201" s="7">
        <v>1264.6928180699999</v>
      </c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</row>
    <row r="202" spans="1:197" x14ac:dyDescent="0.2">
      <c r="AB202"/>
      <c r="AC202"/>
      <c r="AD202"/>
      <c r="AE202"/>
      <c r="AF202"/>
      <c r="AG202"/>
      <c r="AH202"/>
      <c r="AI202" s="300" t="s">
        <v>432</v>
      </c>
      <c r="AJ202" s="251">
        <v>1916201.2394999999</v>
      </c>
      <c r="AK202" s="7">
        <v>38.324024789999996</v>
      </c>
      <c r="AL202" s="7">
        <v>1226.3687932799999</v>
      </c>
      <c r="AM202" s="7">
        <v>1264.6928180699999</v>
      </c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</row>
    <row r="203" spans="1:197" x14ac:dyDescent="0.2">
      <c r="AB203"/>
      <c r="AC203"/>
      <c r="AD203"/>
      <c r="AE203"/>
      <c r="AF203"/>
      <c r="AG203"/>
      <c r="AH203"/>
      <c r="AI203" s="72" t="s">
        <v>4037</v>
      </c>
      <c r="AJ203" s="251">
        <v>1165521.5459999999</v>
      </c>
      <c r="AK203" s="7">
        <v>23.310430919999998</v>
      </c>
      <c r="AL203" s="7">
        <v>224.74517508</v>
      </c>
      <c r="AM203" s="7">
        <v>248.05560599999998</v>
      </c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</row>
    <row r="204" spans="1:197" x14ac:dyDescent="0.2">
      <c r="AB204"/>
      <c r="AC204"/>
      <c r="AD204"/>
      <c r="AE204"/>
      <c r="AF204"/>
      <c r="AG204"/>
      <c r="AH204"/>
      <c r="AI204" s="300" t="s">
        <v>534</v>
      </c>
      <c r="AJ204" s="251">
        <v>11326.740000000002</v>
      </c>
      <c r="AK204" s="7">
        <v>0.22653480000000004</v>
      </c>
      <c r="AL204" s="7">
        <v>16.990110000000005</v>
      </c>
      <c r="AM204" s="7">
        <v>17.216644800000005</v>
      </c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</row>
    <row r="205" spans="1:197" x14ac:dyDescent="0.2">
      <c r="AB205"/>
      <c r="AC205"/>
      <c r="AD205"/>
      <c r="AE205"/>
      <c r="AF205"/>
      <c r="AG205"/>
      <c r="AH205"/>
      <c r="AI205" s="300" t="s">
        <v>432</v>
      </c>
      <c r="AJ205" s="251">
        <v>1154194.8059999999</v>
      </c>
      <c r="AK205" s="7">
        <v>23.083896119999999</v>
      </c>
      <c r="AL205" s="7">
        <v>207.75506507999998</v>
      </c>
      <c r="AM205" s="7">
        <v>230.83896119999997</v>
      </c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</row>
    <row r="206" spans="1:197" x14ac:dyDescent="0.2">
      <c r="AB206"/>
      <c r="AC206"/>
      <c r="AD206"/>
      <c r="AE206"/>
      <c r="AF206"/>
      <c r="AG206"/>
      <c r="AH206"/>
      <c r="AI206" s="72" t="s">
        <v>4038</v>
      </c>
      <c r="AJ206" s="251">
        <v>7138111.5479999995</v>
      </c>
      <c r="AK206" s="7">
        <v>142.76223095999998</v>
      </c>
      <c r="AL206" s="7">
        <v>5752.9022163299996</v>
      </c>
      <c r="AM206" s="7">
        <v>5895.6644472900007</v>
      </c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</row>
    <row r="207" spans="1:197" x14ac:dyDescent="0.2">
      <c r="AB207"/>
      <c r="AC207"/>
      <c r="AD207"/>
      <c r="AE207"/>
      <c r="AF207"/>
      <c r="AG207"/>
      <c r="AH207"/>
      <c r="AI207" s="300" t="s">
        <v>534</v>
      </c>
      <c r="AJ207" s="251">
        <v>87782.235000000001</v>
      </c>
      <c r="AK207" s="7">
        <v>1.7556446999999999</v>
      </c>
      <c r="AL207" s="7">
        <v>42.135472799999995</v>
      </c>
      <c r="AM207" s="7">
        <v>43.891117499999993</v>
      </c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</row>
    <row r="208" spans="1:197" x14ac:dyDescent="0.2">
      <c r="AB208"/>
      <c r="AC208"/>
      <c r="AD208"/>
      <c r="AE208"/>
      <c r="AF208"/>
      <c r="AG208"/>
      <c r="AH208"/>
      <c r="AI208" s="300" t="s">
        <v>432</v>
      </c>
      <c r="AJ208" s="251">
        <v>7050329.3129999992</v>
      </c>
      <c r="AK208" s="7">
        <v>141.00658625999998</v>
      </c>
      <c r="AL208" s="7">
        <v>5710.76674353</v>
      </c>
      <c r="AM208" s="7">
        <v>5851.7733297900004</v>
      </c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</row>
    <row r="209" spans="28:197" x14ac:dyDescent="0.2">
      <c r="AB209"/>
      <c r="AC209"/>
      <c r="AD209"/>
      <c r="AE209"/>
      <c r="AF209"/>
      <c r="AG209"/>
      <c r="AH209"/>
      <c r="AI209" s="72" t="s">
        <v>4039</v>
      </c>
      <c r="AJ209" s="251">
        <v>8767746.2654999997</v>
      </c>
      <c r="AK209" s="7">
        <v>175.35492531</v>
      </c>
      <c r="AL209" s="7">
        <v>26245.472422499995</v>
      </c>
      <c r="AM209" s="7">
        <v>26420.827347809995</v>
      </c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</row>
    <row r="210" spans="28:197" x14ac:dyDescent="0.2">
      <c r="AB210"/>
      <c r="AC210"/>
      <c r="AD210"/>
      <c r="AE210"/>
      <c r="AF210"/>
      <c r="AG210"/>
      <c r="AH210"/>
      <c r="AI210" s="300" t="s">
        <v>534</v>
      </c>
      <c r="AJ210" s="251">
        <v>144415.935</v>
      </c>
      <c r="AK210" s="7">
        <v>2.8883187000000001</v>
      </c>
      <c r="AL210" s="7">
        <v>375.48143099999999</v>
      </c>
      <c r="AM210" s="7">
        <v>378.3697497</v>
      </c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</row>
    <row r="211" spans="28:197" x14ac:dyDescent="0.2">
      <c r="AB211"/>
      <c r="AC211"/>
      <c r="AD211"/>
      <c r="AE211"/>
      <c r="AF211"/>
      <c r="AG211"/>
      <c r="AH211"/>
      <c r="AI211" s="300" t="s">
        <v>432</v>
      </c>
      <c r="AJ211" s="251">
        <v>8623330.3304999992</v>
      </c>
      <c r="AK211" s="7">
        <v>172.46660660999999</v>
      </c>
      <c r="AL211" s="7">
        <v>25869.990991499995</v>
      </c>
      <c r="AM211" s="7">
        <v>26042.457598109995</v>
      </c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</row>
    <row r="212" spans="28:197" x14ac:dyDescent="0.2">
      <c r="AB212"/>
      <c r="AC212"/>
      <c r="AD212"/>
      <c r="AE212"/>
      <c r="AF212"/>
      <c r="AG212"/>
      <c r="AH212"/>
      <c r="AI212" s="72" t="s">
        <v>4040</v>
      </c>
      <c r="AJ212" s="251">
        <v>5199539.9969999995</v>
      </c>
      <c r="AK212" s="7">
        <v>103.99079993999999</v>
      </c>
      <c r="AL212" s="7">
        <v>206.07870755999997</v>
      </c>
      <c r="AM212" s="7">
        <v>310.06950749999993</v>
      </c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</row>
    <row r="213" spans="28:197" x14ac:dyDescent="0.2">
      <c r="AB213"/>
      <c r="AC213"/>
      <c r="AD213"/>
      <c r="AE213"/>
      <c r="AF213"/>
      <c r="AG213"/>
      <c r="AH213"/>
      <c r="AI213" s="300" t="s">
        <v>534</v>
      </c>
      <c r="AJ213" s="251">
        <v>95144.615999999995</v>
      </c>
      <c r="AK213" s="7">
        <v>1.9028923199999999</v>
      </c>
      <c r="AL213" s="7">
        <v>1.9028923199999999</v>
      </c>
      <c r="AM213" s="7">
        <v>3.8057846399999997</v>
      </c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</row>
    <row r="214" spans="28:197" x14ac:dyDescent="0.2">
      <c r="AB214"/>
      <c r="AC214"/>
      <c r="AD214"/>
      <c r="AE214"/>
      <c r="AF214"/>
      <c r="AG214"/>
      <c r="AH214"/>
      <c r="AI214" s="300" t="s">
        <v>432</v>
      </c>
      <c r="AJ214" s="251">
        <v>5104395.3809999991</v>
      </c>
      <c r="AK214" s="7">
        <v>102.08790761999998</v>
      </c>
      <c r="AL214" s="7">
        <v>204.17581523999996</v>
      </c>
      <c r="AM214" s="7">
        <v>306.26372285999992</v>
      </c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</row>
    <row r="215" spans="28:197" x14ac:dyDescent="0.2">
      <c r="AB215"/>
      <c r="AC215"/>
      <c r="AD215"/>
      <c r="AE215"/>
      <c r="AF215"/>
      <c r="AG215"/>
      <c r="AH215"/>
      <c r="AI215" s="72" t="s">
        <v>4041</v>
      </c>
      <c r="AJ215" s="251">
        <v>9299819.8770000003</v>
      </c>
      <c r="AK215" s="7">
        <v>185.99639754000003</v>
      </c>
      <c r="AL215" s="7">
        <v>185.99639754000003</v>
      </c>
      <c r="AM215" s="7">
        <v>371.99279508000006</v>
      </c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</row>
    <row r="216" spans="28:197" x14ac:dyDescent="0.2">
      <c r="AB216"/>
      <c r="AC216"/>
      <c r="AD216"/>
      <c r="AE216"/>
      <c r="AF216"/>
      <c r="AG216"/>
      <c r="AH216"/>
      <c r="AI216" s="300" t="s">
        <v>534</v>
      </c>
      <c r="AJ216" s="251">
        <v>338103.18900000001</v>
      </c>
      <c r="AK216" s="7">
        <v>6.7620637800000001</v>
      </c>
      <c r="AL216" s="7">
        <v>6.7620637800000001</v>
      </c>
      <c r="AM216" s="7">
        <v>13.52412756</v>
      </c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</row>
    <row r="217" spans="28:197" x14ac:dyDescent="0.2">
      <c r="AB217"/>
      <c r="AC217"/>
      <c r="AD217"/>
      <c r="AE217"/>
      <c r="AF217"/>
      <c r="AG217"/>
      <c r="AH217"/>
      <c r="AI217" s="300" t="s">
        <v>432</v>
      </c>
      <c r="AJ217" s="251">
        <v>8961716.688000001</v>
      </c>
      <c r="AK217" s="7">
        <v>179.23433376000003</v>
      </c>
      <c r="AL217" s="7">
        <v>179.23433376000003</v>
      </c>
      <c r="AM217" s="7">
        <v>358.46866752000005</v>
      </c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</row>
    <row r="218" spans="28:197" x14ac:dyDescent="0.2">
      <c r="AB218"/>
      <c r="AC218"/>
      <c r="AD218"/>
      <c r="AE218"/>
      <c r="AF218"/>
      <c r="AG218"/>
      <c r="AH218"/>
      <c r="AI218" s="72" t="s">
        <v>4042</v>
      </c>
      <c r="AJ218" s="251">
        <v>22157935.125</v>
      </c>
      <c r="AK218" s="7">
        <v>443.1587025</v>
      </c>
      <c r="AL218" s="7">
        <v>21909.5963505</v>
      </c>
      <c r="AM218" s="7">
        <v>22352.755053000001</v>
      </c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</row>
    <row r="219" spans="28:197" x14ac:dyDescent="0.2">
      <c r="AB219"/>
      <c r="AC219"/>
      <c r="AD219"/>
      <c r="AE219"/>
      <c r="AF219"/>
      <c r="AG219"/>
      <c r="AH219"/>
      <c r="AI219" s="300" t="s">
        <v>534</v>
      </c>
      <c r="AJ219" s="251">
        <v>240693.22499999998</v>
      </c>
      <c r="AK219" s="7">
        <v>4.8138645000000002</v>
      </c>
      <c r="AL219" s="7">
        <v>649.87170749999984</v>
      </c>
      <c r="AM219" s="7">
        <v>654.68557199999987</v>
      </c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</row>
    <row r="220" spans="28:197" x14ac:dyDescent="0.2">
      <c r="AB220"/>
      <c r="AC220"/>
      <c r="AD220"/>
      <c r="AE220"/>
      <c r="AF220"/>
      <c r="AG220"/>
      <c r="AH220"/>
      <c r="AI220" s="300" t="s">
        <v>432</v>
      </c>
      <c r="AJ220" s="251">
        <v>21917241.899999999</v>
      </c>
      <c r="AK220" s="7">
        <v>438.34483799999998</v>
      </c>
      <c r="AL220" s="7">
        <v>21259.724643000001</v>
      </c>
      <c r="AM220" s="7">
        <v>21698.069481000002</v>
      </c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</row>
    <row r="221" spans="28:197" x14ac:dyDescent="0.2">
      <c r="AB221"/>
      <c r="AC221"/>
      <c r="AD221"/>
      <c r="AE221"/>
      <c r="AF221"/>
      <c r="AG221"/>
      <c r="AH221"/>
      <c r="AI221" s="72" t="s">
        <v>4043</v>
      </c>
      <c r="AJ221" s="251">
        <v>63656278.799999997</v>
      </c>
      <c r="AK221" s="7">
        <v>1273.1255759999999</v>
      </c>
      <c r="AL221" s="7">
        <v>11475.969799500001</v>
      </c>
      <c r="AM221" s="7">
        <v>12749.095375500001</v>
      </c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</row>
    <row r="222" spans="28:197" x14ac:dyDescent="0.2">
      <c r="AB222"/>
      <c r="AC222"/>
      <c r="AD222"/>
      <c r="AE222"/>
      <c r="AF222"/>
      <c r="AG222"/>
      <c r="AH222"/>
      <c r="AI222" s="300" t="s">
        <v>534</v>
      </c>
      <c r="AJ222" s="251">
        <v>2520199.65</v>
      </c>
      <c r="AK222" s="7">
        <v>50.403993</v>
      </c>
      <c r="AL222" s="7">
        <v>3528.2795099999998</v>
      </c>
      <c r="AM222" s="7">
        <v>3578.6835029999997</v>
      </c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</row>
    <row r="223" spans="28:197" x14ac:dyDescent="0.2">
      <c r="AB223"/>
      <c r="AC223"/>
      <c r="AD223"/>
      <c r="AE223"/>
      <c r="AF223"/>
      <c r="AG223"/>
      <c r="AH223"/>
      <c r="AI223" s="300" t="s">
        <v>432</v>
      </c>
      <c r="AJ223" s="251">
        <v>61136079.149999999</v>
      </c>
      <c r="AK223" s="7">
        <v>1222.721583</v>
      </c>
      <c r="AL223" s="7">
        <v>7947.6902895000003</v>
      </c>
      <c r="AM223" s="7">
        <v>9170.4118725000008</v>
      </c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</row>
    <row r="224" spans="28:197" x14ac:dyDescent="0.2">
      <c r="AB224"/>
      <c r="AC224"/>
      <c r="AD224"/>
      <c r="AE224"/>
      <c r="AF224"/>
      <c r="AG224"/>
      <c r="AH224"/>
      <c r="AI224" s="72" t="s">
        <v>4044</v>
      </c>
      <c r="AJ224" s="251">
        <v>2588160.0899999994</v>
      </c>
      <c r="AK224" s="7">
        <v>51.76320179999999</v>
      </c>
      <c r="AL224" s="7">
        <v>1508.1554309999997</v>
      </c>
      <c r="AM224" s="7">
        <v>1559.9186327999998</v>
      </c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</row>
    <row r="225" spans="28:197" x14ac:dyDescent="0.2">
      <c r="AB225"/>
      <c r="AC225"/>
      <c r="AD225"/>
      <c r="AE225"/>
      <c r="AF225"/>
      <c r="AG225"/>
      <c r="AH225"/>
      <c r="AI225" s="300" t="s">
        <v>534</v>
      </c>
      <c r="AJ225" s="251">
        <v>39643.589999999997</v>
      </c>
      <c r="AK225" s="7">
        <v>0.7928717999999999</v>
      </c>
      <c r="AL225" s="7">
        <v>55.501025999999996</v>
      </c>
      <c r="AM225" s="7">
        <v>56.293897799999996</v>
      </c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</row>
    <row r="226" spans="28:197" x14ac:dyDescent="0.2">
      <c r="AB226"/>
      <c r="AC226"/>
      <c r="AD226"/>
      <c r="AE226"/>
      <c r="AF226"/>
      <c r="AG226"/>
      <c r="AH226"/>
      <c r="AI226" s="300" t="s">
        <v>432</v>
      </c>
      <c r="AJ226" s="251">
        <v>2548516.4999999995</v>
      </c>
      <c r="AK226" s="7">
        <v>50.97032999999999</v>
      </c>
      <c r="AL226" s="7">
        <v>1452.6544049999998</v>
      </c>
      <c r="AM226" s="7">
        <v>1503.6247349999999</v>
      </c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</row>
    <row r="227" spans="28:197" x14ac:dyDescent="0.2">
      <c r="AB227"/>
      <c r="AC227"/>
      <c r="AD227"/>
      <c r="AE227"/>
      <c r="AF227"/>
      <c r="AG227"/>
      <c r="AH227"/>
      <c r="AI227" s="72" t="s">
        <v>4045</v>
      </c>
      <c r="AJ227" s="251">
        <v>28486751.100000001</v>
      </c>
      <c r="AK227" s="7">
        <v>569.73502199999996</v>
      </c>
      <c r="AL227" s="7">
        <v>3050.5742504999998</v>
      </c>
      <c r="AM227" s="7">
        <v>3620.3092725000001</v>
      </c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</row>
    <row r="228" spans="28:197" x14ac:dyDescent="0.2">
      <c r="AB228"/>
      <c r="AC228"/>
      <c r="AD228"/>
      <c r="AE228"/>
      <c r="AF228"/>
      <c r="AG228"/>
      <c r="AH228"/>
      <c r="AI228" s="300" t="s">
        <v>534</v>
      </c>
      <c r="AJ228" s="251">
        <v>651287.55000000005</v>
      </c>
      <c r="AK228" s="7">
        <v>13.025751</v>
      </c>
      <c r="AL228" s="7">
        <v>267.02789550000006</v>
      </c>
      <c r="AM228" s="7">
        <v>280.05364650000007</v>
      </c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</row>
    <row r="229" spans="28:197" x14ac:dyDescent="0.2">
      <c r="AB229"/>
      <c r="AC229"/>
      <c r="AD229"/>
      <c r="AE229"/>
      <c r="AF229"/>
      <c r="AG229"/>
      <c r="AH229"/>
      <c r="AI229" s="300" t="s">
        <v>432</v>
      </c>
      <c r="AJ229" s="251">
        <v>27835463.550000001</v>
      </c>
      <c r="AK229" s="7">
        <v>556.70927099999994</v>
      </c>
      <c r="AL229" s="7">
        <v>2783.5463549999999</v>
      </c>
      <c r="AM229" s="7">
        <v>3340.2556260000001</v>
      </c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</row>
    <row r="230" spans="28:197" x14ac:dyDescent="0.2">
      <c r="AB230"/>
      <c r="AC230"/>
      <c r="AD230"/>
      <c r="AE230"/>
      <c r="AF230"/>
      <c r="AG230"/>
      <c r="AH230"/>
      <c r="AI230" s="72" t="s">
        <v>4046</v>
      </c>
      <c r="AJ230" s="251">
        <v>6317489.2350000003</v>
      </c>
      <c r="AK230" s="7">
        <v>126.3497847</v>
      </c>
      <c r="AL230" s="7">
        <v>369.90301155000003</v>
      </c>
      <c r="AM230" s="7">
        <v>496.25279625000002</v>
      </c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</row>
    <row r="231" spans="28:197" x14ac:dyDescent="0.2">
      <c r="AB231"/>
      <c r="AC231"/>
      <c r="AD231"/>
      <c r="AE231"/>
      <c r="AF231"/>
      <c r="AG231"/>
      <c r="AH231"/>
      <c r="AI231" s="300" t="s">
        <v>534</v>
      </c>
      <c r="AJ231" s="251">
        <v>31148.535000000003</v>
      </c>
      <c r="AK231" s="7">
        <v>0.6229707000000001</v>
      </c>
      <c r="AL231" s="7">
        <v>5.2952509499999998</v>
      </c>
      <c r="AM231" s="7">
        <v>5.9182216499999996</v>
      </c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</row>
    <row r="232" spans="28:197" x14ac:dyDescent="0.2">
      <c r="AB232"/>
      <c r="AC232"/>
      <c r="AD232"/>
      <c r="AE232"/>
      <c r="AF232"/>
      <c r="AG232"/>
      <c r="AH232"/>
      <c r="AI232" s="300" t="s">
        <v>432</v>
      </c>
      <c r="AJ232" s="251">
        <v>6286340.7000000002</v>
      </c>
      <c r="AK232" s="7">
        <v>125.726814</v>
      </c>
      <c r="AL232" s="7">
        <v>364.60776060000001</v>
      </c>
      <c r="AM232" s="7">
        <v>490.3345746</v>
      </c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</row>
    <row r="233" spans="28:197" x14ac:dyDescent="0.2">
      <c r="AB233"/>
      <c r="AC233"/>
      <c r="AD233"/>
      <c r="AE233"/>
      <c r="AF233"/>
      <c r="AG233"/>
      <c r="AH233"/>
      <c r="AI233" s="72" t="s">
        <v>4047</v>
      </c>
      <c r="AJ233" s="251">
        <v>7135846.1999999993</v>
      </c>
      <c r="AK233" s="7">
        <v>142.71692400000001</v>
      </c>
      <c r="AL233" s="7">
        <v>142.71692400000001</v>
      </c>
      <c r="AM233" s="7">
        <v>285.43384800000001</v>
      </c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</row>
    <row r="234" spans="28:197" x14ac:dyDescent="0.2">
      <c r="AB234"/>
      <c r="AC234"/>
      <c r="AD234"/>
      <c r="AE234"/>
      <c r="AF234"/>
      <c r="AG234"/>
      <c r="AH234"/>
      <c r="AI234" s="300" t="s">
        <v>534</v>
      </c>
      <c r="AJ234" s="251">
        <v>424752.75</v>
      </c>
      <c r="AK234" s="7">
        <v>8.4950550000000007</v>
      </c>
      <c r="AL234" s="7">
        <v>8.4950550000000007</v>
      </c>
      <c r="AM234" s="7">
        <v>16.990110000000001</v>
      </c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</row>
    <row r="235" spans="28:197" x14ac:dyDescent="0.2">
      <c r="AB235"/>
      <c r="AC235"/>
      <c r="AD235"/>
      <c r="AE235"/>
      <c r="AF235"/>
      <c r="AG235"/>
      <c r="AH235"/>
      <c r="AI235" s="300" t="s">
        <v>432</v>
      </c>
      <c r="AJ235" s="251">
        <v>6711093.4499999993</v>
      </c>
      <c r="AK235" s="7">
        <v>134.221869</v>
      </c>
      <c r="AL235" s="7">
        <v>134.221869</v>
      </c>
      <c r="AM235" s="7">
        <v>268.443738</v>
      </c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</row>
    <row r="236" spans="28:197" x14ac:dyDescent="0.2">
      <c r="AB236"/>
      <c r="AC236"/>
      <c r="AD236"/>
      <c r="AE236"/>
      <c r="AF236"/>
      <c r="AG236"/>
      <c r="AH236"/>
      <c r="AI236" s="72" t="s">
        <v>4048</v>
      </c>
      <c r="AJ236" s="251">
        <v>26697126.18</v>
      </c>
      <c r="AK236" s="7">
        <v>533.94252359999996</v>
      </c>
      <c r="AL236" s="7">
        <v>533.94252359999996</v>
      </c>
      <c r="AM236" s="7">
        <v>1067.8850471999999</v>
      </c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</row>
    <row r="237" spans="28:197" x14ac:dyDescent="0.2">
      <c r="AB237"/>
      <c r="AC237"/>
      <c r="AD237"/>
      <c r="AE237"/>
      <c r="AF237"/>
      <c r="AG237"/>
      <c r="AH237"/>
      <c r="AI237" s="300" t="s">
        <v>534</v>
      </c>
      <c r="AJ237" s="251">
        <v>79287.179999999993</v>
      </c>
      <c r="AK237" s="7">
        <v>1.5857435999999998</v>
      </c>
      <c r="AL237" s="7">
        <v>1.5857435999999998</v>
      </c>
      <c r="AM237" s="7">
        <v>3.1714871999999996</v>
      </c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</row>
    <row r="238" spans="28:197" x14ac:dyDescent="0.2">
      <c r="AB238"/>
      <c r="AC238"/>
      <c r="AD238"/>
      <c r="AE238"/>
      <c r="AF238"/>
      <c r="AG238"/>
      <c r="AH238"/>
      <c r="AI238" s="300" t="s">
        <v>432</v>
      </c>
      <c r="AJ238" s="251">
        <v>26617839</v>
      </c>
      <c r="AK238" s="7">
        <v>532.35677999999996</v>
      </c>
      <c r="AL238" s="7">
        <v>532.35677999999996</v>
      </c>
      <c r="AM238" s="7">
        <v>1064.7135599999999</v>
      </c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</row>
    <row r="239" spans="28:197" x14ac:dyDescent="0.2">
      <c r="AB239"/>
      <c r="AC239"/>
      <c r="AD239"/>
      <c r="AE239"/>
      <c r="AF239"/>
      <c r="AG239"/>
      <c r="AH239"/>
      <c r="AI239" s="72" t="s">
        <v>4049</v>
      </c>
      <c r="AJ239" s="251">
        <v>991089.75</v>
      </c>
      <c r="AK239" s="7">
        <v>19.821795000000002</v>
      </c>
      <c r="AL239" s="7">
        <v>118.93077</v>
      </c>
      <c r="AM239" s="7">
        <v>138.752565</v>
      </c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</row>
    <row r="240" spans="28:197" x14ac:dyDescent="0.2">
      <c r="AB240"/>
      <c r="AC240"/>
      <c r="AD240"/>
      <c r="AE240"/>
      <c r="AF240"/>
      <c r="AG240"/>
      <c r="AH240"/>
      <c r="AI240" s="300" t="s">
        <v>432</v>
      </c>
      <c r="AJ240" s="251">
        <v>991089.75</v>
      </c>
      <c r="AK240" s="7">
        <v>19.821795000000002</v>
      </c>
      <c r="AL240" s="7">
        <v>118.93077</v>
      </c>
      <c r="AM240" s="7">
        <v>138.752565</v>
      </c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</row>
    <row r="241" spans="28:197" x14ac:dyDescent="0.2">
      <c r="AB241"/>
      <c r="AC241"/>
      <c r="AD241"/>
      <c r="AE241"/>
      <c r="AF241"/>
      <c r="AG241"/>
      <c r="AH241"/>
      <c r="AI241" s="72" t="s">
        <v>4050</v>
      </c>
      <c r="AJ241" s="251">
        <v>2010496.3499999999</v>
      </c>
      <c r="AK241" s="7">
        <v>40.209927</v>
      </c>
      <c r="AL241" s="7">
        <v>5629.3897800000004</v>
      </c>
      <c r="AM241" s="7">
        <v>5669.5997070000003</v>
      </c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</row>
    <row r="242" spans="28:197" x14ac:dyDescent="0.2">
      <c r="AB242"/>
      <c r="AC242"/>
      <c r="AD242"/>
      <c r="AE242"/>
      <c r="AF242"/>
      <c r="AG242"/>
      <c r="AH242"/>
      <c r="AI242" s="300" t="s">
        <v>432</v>
      </c>
      <c r="AJ242" s="251">
        <v>2010496.3499999999</v>
      </c>
      <c r="AK242" s="7">
        <v>40.209927</v>
      </c>
      <c r="AL242" s="7">
        <v>5629.3897800000004</v>
      </c>
      <c r="AM242" s="7">
        <v>5669.5997070000003</v>
      </c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</row>
    <row r="243" spans="28:197" x14ac:dyDescent="0.2">
      <c r="AB243"/>
      <c r="AC243"/>
      <c r="AD243"/>
      <c r="AE243"/>
      <c r="AF243"/>
      <c r="AG243"/>
      <c r="AH243"/>
      <c r="AI243" s="72" t="s">
        <v>4051</v>
      </c>
      <c r="AJ243" s="251">
        <v>12600998.249999998</v>
      </c>
      <c r="AK243" s="7">
        <v>252.01996499999996</v>
      </c>
      <c r="AL243" s="7">
        <v>37802.994749999991</v>
      </c>
      <c r="AM243" s="7">
        <v>38055.01471499999</v>
      </c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</row>
    <row r="244" spans="28:197" x14ac:dyDescent="0.2">
      <c r="AB244"/>
      <c r="AC244"/>
      <c r="AD244"/>
      <c r="AE244"/>
      <c r="AF244"/>
      <c r="AG244"/>
      <c r="AH244"/>
      <c r="AI244" s="300" t="s">
        <v>432</v>
      </c>
      <c r="AJ244" s="251">
        <v>12600998.249999998</v>
      </c>
      <c r="AK244" s="7">
        <v>252.01996499999996</v>
      </c>
      <c r="AL244" s="7">
        <v>37802.994749999991</v>
      </c>
      <c r="AM244" s="7">
        <v>38055.01471499999</v>
      </c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</row>
    <row r="245" spans="28:197" x14ac:dyDescent="0.2">
      <c r="AB245"/>
      <c r="AC245"/>
      <c r="AD245"/>
      <c r="AE245"/>
      <c r="AF245"/>
      <c r="AG245"/>
      <c r="AH245"/>
      <c r="AI245" s="72" t="s">
        <v>4071</v>
      </c>
      <c r="AJ245" s="251">
        <v>411726.99899999995</v>
      </c>
      <c r="AK245" s="7">
        <v>8.2345399799999992</v>
      </c>
      <c r="AL245" s="7">
        <v>535.24509869999997</v>
      </c>
      <c r="AM245" s="7">
        <v>543.47963867999999</v>
      </c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</row>
    <row r="246" spans="28:197" x14ac:dyDescent="0.2">
      <c r="AB246"/>
      <c r="AC246"/>
      <c r="AD246"/>
      <c r="AE246"/>
      <c r="AF246"/>
      <c r="AG246"/>
      <c r="AH246"/>
      <c r="AI246" s="300" t="s">
        <v>534</v>
      </c>
      <c r="AJ246" s="251">
        <v>411726.99899999995</v>
      </c>
      <c r="AK246" s="7">
        <v>8.2345399799999992</v>
      </c>
      <c r="AL246" s="7">
        <v>535.24509869999997</v>
      </c>
      <c r="AM246" s="7">
        <v>543.47963867999999</v>
      </c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</row>
    <row r="247" spans="28:197" x14ac:dyDescent="0.2">
      <c r="AB247"/>
      <c r="AC247"/>
      <c r="AD247"/>
      <c r="AE247"/>
      <c r="AF247"/>
      <c r="AG247"/>
      <c r="AH247"/>
      <c r="AI247" s="72" t="s">
        <v>4052</v>
      </c>
      <c r="AJ247" s="251">
        <v>50899537.875</v>
      </c>
      <c r="AK247" s="7">
        <v>1017.9907575</v>
      </c>
      <c r="AL247" s="7">
        <v>2131.8623690999998</v>
      </c>
      <c r="AM247" s="7">
        <v>3149.8531266</v>
      </c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</row>
    <row r="248" spans="28:197" x14ac:dyDescent="0.2">
      <c r="AB248"/>
      <c r="AC248"/>
      <c r="AD248"/>
      <c r="AE248"/>
      <c r="AF248"/>
      <c r="AG248"/>
      <c r="AH248"/>
      <c r="AI248" s="300" t="s">
        <v>534</v>
      </c>
      <c r="AJ248" s="251">
        <v>269010.07499999995</v>
      </c>
      <c r="AK248" s="7">
        <v>5.3802014999999992</v>
      </c>
      <c r="AL248" s="7">
        <v>5.3802014999999992</v>
      </c>
      <c r="AM248" s="7">
        <v>10.760402999999998</v>
      </c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</row>
    <row r="249" spans="28:197" x14ac:dyDescent="0.2">
      <c r="AB249"/>
      <c r="AC249"/>
      <c r="AD249"/>
      <c r="AE249"/>
      <c r="AF249"/>
      <c r="AG249"/>
      <c r="AH249"/>
      <c r="AI249" s="300" t="s">
        <v>432</v>
      </c>
      <c r="AJ249" s="251">
        <v>50630527.799999997</v>
      </c>
      <c r="AK249" s="7">
        <v>1012.610556</v>
      </c>
      <c r="AL249" s="7">
        <v>2126.4821675999997</v>
      </c>
      <c r="AM249" s="7">
        <v>3139.0927235999998</v>
      </c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</row>
    <row r="250" spans="28:197" x14ac:dyDescent="0.2">
      <c r="AB250"/>
      <c r="AC250"/>
      <c r="AD250"/>
      <c r="AE250"/>
      <c r="AF250"/>
      <c r="AG250"/>
      <c r="AH250"/>
      <c r="AI250" s="72" t="s">
        <v>4053</v>
      </c>
      <c r="AJ250" s="251">
        <v>680170.73699999996</v>
      </c>
      <c r="AK250" s="7">
        <v>13.644191003999998</v>
      </c>
      <c r="AL250" s="7">
        <v>13.603414739999998</v>
      </c>
      <c r="AM250" s="7">
        <v>27.247605743999998</v>
      </c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</row>
    <row r="251" spans="28:197" x14ac:dyDescent="0.2">
      <c r="AB251"/>
      <c r="AC251"/>
      <c r="AD251"/>
      <c r="AE251"/>
      <c r="AF251"/>
      <c r="AG251"/>
      <c r="AH251"/>
      <c r="AI251" s="300" t="s">
        <v>534</v>
      </c>
      <c r="AJ251" s="251">
        <v>566.33699999999999</v>
      </c>
      <c r="AK251" s="7">
        <v>5.2103004000000001E-2</v>
      </c>
      <c r="AL251" s="7">
        <v>1.132674E-2</v>
      </c>
      <c r="AM251" s="7">
        <v>6.3429743999999996E-2</v>
      </c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</row>
    <row r="252" spans="28:197" x14ac:dyDescent="0.2">
      <c r="AB252"/>
      <c r="AC252"/>
      <c r="AD252"/>
      <c r="AE252"/>
      <c r="AF252"/>
      <c r="AG252"/>
      <c r="AH252"/>
      <c r="AI252" s="300" t="s">
        <v>432</v>
      </c>
      <c r="AJ252" s="251">
        <v>679604.39999999991</v>
      </c>
      <c r="AK252" s="7">
        <v>13.592087999999999</v>
      </c>
      <c r="AL252" s="7">
        <v>13.592087999999999</v>
      </c>
      <c r="AM252" s="7">
        <v>27.184175999999997</v>
      </c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</row>
    <row r="253" spans="28:197" x14ac:dyDescent="0.2">
      <c r="AB253"/>
      <c r="AC253"/>
      <c r="AD253"/>
      <c r="AE253"/>
      <c r="AF253"/>
      <c r="AG253"/>
      <c r="AH253"/>
      <c r="AI253" s="72" t="s">
        <v>4054</v>
      </c>
      <c r="AJ253" s="251">
        <v>1014083.0322</v>
      </c>
      <c r="AK253" s="7">
        <v>20.281660643999999</v>
      </c>
      <c r="AL253" s="7">
        <v>113.344988169</v>
      </c>
      <c r="AM253" s="7">
        <v>133.626648813</v>
      </c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</row>
    <row r="254" spans="28:197" x14ac:dyDescent="0.2">
      <c r="AB254"/>
      <c r="AC254"/>
      <c r="AD254"/>
      <c r="AE254"/>
      <c r="AF254"/>
      <c r="AG254"/>
      <c r="AH254"/>
      <c r="AI254" s="300" t="s">
        <v>534</v>
      </c>
      <c r="AJ254" s="251">
        <v>42815.0772</v>
      </c>
      <c r="AK254" s="7">
        <v>0.85630154400000003</v>
      </c>
      <c r="AL254" s="7">
        <v>9.4193169839999999</v>
      </c>
      <c r="AM254" s="7">
        <v>10.275618528000001</v>
      </c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</row>
    <row r="255" spans="28:197" x14ac:dyDescent="0.2">
      <c r="AB255"/>
      <c r="AC255"/>
      <c r="AD255"/>
      <c r="AE255"/>
      <c r="AF255"/>
      <c r="AG255"/>
      <c r="AH255"/>
      <c r="AI255" s="300" t="s">
        <v>432</v>
      </c>
      <c r="AJ255" s="251">
        <v>971267.95499999996</v>
      </c>
      <c r="AK255" s="7">
        <v>19.425359099999998</v>
      </c>
      <c r="AL255" s="7">
        <v>103.925671185</v>
      </c>
      <c r="AM255" s="7">
        <v>123.35103028499999</v>
      </c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</row>
    <row r="256" spans="28:197" x14ac:dyDescent="0.2">
      <c r="AB256"/>
      <c r="AC256"/>
      <c r="AD256"/>
      <c r="AE256"/>
      <c r="AF256"/>
      <c r="AG256"/>
      <c r="AH256"/>
      <c r="AI256" s="72" t="s">
        <v>4055</v>
      </c>
      <c r="AJ256" s="251">
        <v>1732991.2200000002</v>
      </c>
      <c r="AK256" s="7">
        <v>34.659824400000005</v>
      </c>
      <c r="AL256" s="7">
        <v>398.58798060000004</v>
      </c>
      <c r="AM256" s="7">
        <v>433.24780500000003</v>
      </c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</row>
    <row r="257" spans="28:197" x14ac:dyDescent="0.2">
      <c r="AB257"/>
      <c r="AC257"/>
      <c r="AD257"/>
      <c r="AE257"/>
      <c r="AF257"/>
      <c r="AG257"/>
      <c r="AH257"/>
      <c r="AI257" s="300" t="s">
        <v>432</v>
      </c>
      <c r="AJ257" s="251">
        <v>1732991.2200000002</v>
      </c>
      <c r="AK257" s="7">
        <v>34.659824400000005</v>
      </c>
      <c r="AL257" s="7">
        <v>398.58798060000004</v>
      </c>
      <c r="AM257" s="7">
        <v>433.24780500000003</v>
      </c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</row>
    <row r="258" spans="28:197" x14ac:dyDescent="0.2">
      <c r="AB258"/>
      <c r="AC258"/>
      <c r="AD258"/>
      <c r="AE258"/>
      <c r="AF258"/>
      <c r="AG258"/>
      <c r="AH258"/>
      <c r="AI258" s="72" t="s">
        <v>4056</v>
      </c>
      <c r="AJ258" s="251">
        <v>1540436.64</v>
      </c>
      <c r="AK258" s="7">
        <v>30.808732799999998</v>
      </c>
      <c r="AL258" s="7">
        <v>862.64451839999992</v>
      </c>
      <c r="AM258" s="7">
        <v>893.45325119999995</v>
      </c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</row>
    <row r="259" spans="28:197" x14ac:dyDescent="0.2">
      <c r="AB259"/>
      <c r="AC259"/>
      <c r="AD259"/>
      <c r="AE259"/>
      <c r="AF259"/>
      <c r="AG259"/>
      <c r="AH259"/>
      <c r="AI259" s="300" t="s">
        <v>432</v>
      </c>
      <c r="AJ259" s="251">
        <v>1540436.64</v>
      </c>
      <c r="AK259" s="7">
        <v>30.808732799999998</v>
      </c>
      <c r="AL259" s="7">
        <v>862.64451839999992</v>
      </c>
      <c r="AM259" s="7">
        <v>893.45325119999995</v>
      </c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</row>
    <row r="260" spans="28:197" x14ac:dyDescent="0.2">
      <c r="AB260"/>
      <c r="AC260"/>
      <c r="AD260"/>
      <c r="AE260"/>
      <c r="AF260"/>
      <c r="AG260"/>
      <c r="AH260"/>
      <c r="AI260" s="72" t="s">
        <v>4057</v>
      </c>
      <c r="AJ260" s="251">
        <v>31707113.183099996</v>
      </c>
      <c r="AK260" s="7">
        <v>634.142263662</v>
      </c>
      <c r="AL260" s="7">
        <v>12737.205696522</v>
      </c>
      <c r="AM260" s="7">
        <v>13371.347960184001</v>
      </c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</row>
    <row r="261" spans="28:197" x14ac:dyDescent="0.2">
      <c r="AB261"/>
      <c r="AC261"/>
      <c r="AD261"/>
      <c r="AE261"/>
      <c r="AF261"/>
      <c r="AG261"/>
      <c r="AH261"/>
      <c r="AI261" s="300" t="s">
        <v>534</v>
      </c>
      <c r="AJ261" s="251">
        <v>247092.83309999996</v>
      </c>
      <c r="AK261" s="7">
        <v>4.9418566619999993</v>
      </c>
      <c r="AL261" s="7">
        <v>153.19755652199999</v>
      </c>
      <c r="AM261" s="7">
        <v>158.13941318399998</v>
      </c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</row>
    <row r="262" spans="28:197" x14ac:dyDescent="0.2">
      <c r="AB262"/>
      <c r="AC262"/>
      <c r="AD262"/>
      <c r="AE262"/>
      <c r="AF262"/>
      <c r="AG262"/>
      <c r="AH262"/>
      <c r="AI262" s="300" t="s">
        <v>432</v>
      </c>
      <c r="AJ262" s="251">
        <v>31460020.349999998</v>
      </c>
      <c r="AK262" s="7">
        <v>629.20040700000004</v>
      </c>
      <c r="AL262" s="7">
        <v>12584.00814</v>
      </c>
      <c r="AM262" s="7">
        <v>13213.208547</v>
      </c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</row>
    <row r="263" spans="28:197" x14ac:dyDescent="0.2">
      <c r="AB263"/>
      <c r="AC263"/>
      <c r="AD263"/>
      <c r="AE263"/>
      <c r="AF263"/>
      <c r="AG263"/>
      <c r="AH263"/>
      <c r="AI263" s="72" t="s">
        <v>4058</v>
      </c>
      <c r="AJ263" s="251">
        <v>19853170.069799997</v>
      </c>
      <c r="AK263" s="7">
        <v>397.06340139600002</v>
      </c>
      <c r="AL263" s="7">
        <v>1461.0407232959997</v>
      </c>
      <c r="AM263" s="7">
        <v>1858.1041246919997</v>
      </c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</row>
    <row r="264" spans="28:197" x14ac:dyDescent="0.2">
      <c r="AB264"/>
      <c r="AC264"/>
      <c r="AD264"/>
      <c r="AE264"/>
      <c r="AF264"/>
      <c r="AG264"/>
      <c r="AH264"/>
      <c r="AI264" s="300" t="s">
        <v>534</v>
      </c>
      <c r="AJ264" s="251">
        <v>59691.919800000003</v>
      </c>
      <c r="AK264" s="7">
        <v>1.1938383960000001</v>
      </c>
      <c r="AL264" s="7">
        <v>16.116818346000002</v>
      </c>
      <c r="AM264" s="7">
        <v>17.310656742000003</v>
      </c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</row>
    <row r="265" spans="28:197" x14ac:dyDescent="0.2">
      <c r="AB265"/>
      <c r="AC265"/>
      <c r="AD265"/>
      <c r="AE265"/>
      <c r="AF265"/>
      <c r="AG265"/>
      <c r="AH265"/>
      <c r="AI265" s="300" t="s">
        <v>432</v>
      </c>
      <c r="AJ265" s="251">
        <v>19793478.149999999</v>
      </c>
      <c r="AK265" s="7">
        <v>395.86956300000003</v>
      </c>
      <c r="AL265" s="7">
        <v>1444.9239049499997</v>
      </c>
      <c r="AM265" s="7">
        <v>1840.7934679499997</v>
      </c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</row>
    <row r="266" spans="28:197" x14ac:dyDescent="0.2">
      <c r="AB266"/>
      <c r="AC266"/>
      <c r="AD266"/>
      <c r="AE266"/>
      <c r="AF266"/>
      <c r="AG266"/>
      <c r="AH266"/>
      <c r="AI266" s="72" t="s">
        <v>4059</v>
      </c>
      <c r="AJ266" s="251">
        <v>12263348.1306</v>
      </c>
      <c r="AK266" s="7">
        <v>245.26696261199999</v>
      </c>
      <c r="AL266" s="7">
        <v>245.26696261199999</v>
      </c>
      <c r="AM266" s="7">
        <v>490.53392522399997</v>
      </c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</row>
    <row r="267" spans="28:197" x14ac:dyDescent="0.2">
      <c r="AB267"/>
      <c r="AC267"/>
      <c r="AD267"/>
      <c r="AE267"/>
      <c r="AF267"/>
      <c r="AG267"/>
      <c r="AH267"/>
      <c r="AI267" s="300" t="s">
        <v>534</v>
      </c>
      <c r="AJ267" s="251">
        <v>200370.03059999997</v>
      </c>
      <c r="AK267" s="7">
        <v>4.0074006119999996</v>
      </c>
      <c r="AL267" s="7">
        <v>4.0074006119999996</v>
      </c>
      <c r="AM267" s="7">
        <v>8.0148012239999993</v>
      </c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</row>
    <row r="268" spans="28:197" x14ac:dyDescent="0.2">
      <c r="AB268"/>
      <c r="AC268"/>
      <c r="AD268"/>
      <c r="AE268"/>
      <c r="AF268"/>
      <c r="AG268"/>
      <c r="AH268"/>
      <c r="AI268" s="300" t="s">
        <v>432</v>
      </c>
      <c r="AJ268" s="251">
        <v>12062978.1</v>
      </c>
      <c r="AK268" s="7">
        <v>241.25956199999999</v>
      </c>
      <c r="AL268" s="7">
        <v>241.25956199999999</v>
      </c>
      <c r="AM268" s="7">
        <v>482.51912399999998</v>
      </c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</row>
    <row r="269" spans="28:197" x14ac:dyDescent="0.2">
      <c r="AB269"/>
      <c r="AC269"/>
      <c r="AD269"/>
      <c r="AE269"/>
      <c r="AF269"/>
      <c r="AG269"/>
      <c r="AH269"/>
      <c r="AI269" s="72" t="s">
        <v>4060</v>
      </c>
      <c r="AJ269" s="251">
        <v>41662748.474415004</v>
      </c>
      <c r="AK269" s="7">
        <v>836.69002992809999</v>
      </c>
      <c r="AL269" s="7">
        <v>5179.2979799460009</v>
      </c>
      <c r="AM269" s="7">
        <v>6015.9880098741005</v>
      </c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</row>
    <row r="270" spans="28:197" x14ac:dyDescent="0.2">
      <c r="AB270"/>
      <c r="AC270"/>
      <c r="AD270"/>
      <c r="AE270"/>
      <c r="AF270"/>
      <c r="AG270"/>
      <c r="AH270"/>
      <c r="AI270" s="300" t="s">
        <v>534</v>
      </c>
      <c r="AJ270" s="251">
        <v>28625.503664999997</v>
      </c>
      <c r="AK270" s="7">
        <v>4.0075705130999992</v>
      </c>
      <c r="AL270" s="7">
        <v>183.20322345599996</v>
      </c>
      <c r="AM270" s="7">
        <v>187.21079396909997</v>
      </c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</row>
    <row r="271" spans="28:197" x14ac:dyDescent="0.2">
      <c r="AB271"/>
      <c r="AC271"/>
      <c r="AD271"/>
      <c r="AE271"/>
      <c r="AF271"/>
      <c r="AG271"/>
      <c r="AH271"/>
      <c r="AI271" s="300" t="s">
        <v>432</v>
      </c>
      <c r="AJ271" s="251">
        <v>41634122.970750004</v>
      </c>
      <c r="AK271" s="7">
        <v>832.68245941500004</v>
      </c>
      <c r="AL271" s="7">
        <v>4996.0947564900007</v>
      </c>
      <c r="AM271" s="7">
        <v>5828.777215905001</v>
      </c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</row>
    <row r="272" spans="28:197" x14ac:dyDescent="0.2">
      <c r="AB272"/>
      <c r="AC272"/>
      <c r="AD272"/>
      <c r="AE272"/>
      <c r="AF272"/>
      <c r="AG272"/>
      <c r="AH272"/>
      <c r="AI272" s="72" t="s">
        <v>4061</v>
      </c>
      <c r="AJ272" s="251">
        <v>2280698.5643849997</v>
      </c>
      <c r="AK272" s="7">
        <v>45.613971287699997</v>
      </c>
      <c r="AL272" s="7">
        <v>707.01655495934983</v>
      </c>
      <c r="AM272" s="7">
        <v>752.63052624704983</v>
      </c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</row>
    <row r="273" spans="28:197" x14ac:dyDescent="0.2">
      <c r="AB273"/>
      <c r="AC273"/>
      <c r="AD273"/>
      <c r="AE273"/>
      <c r="AF273"/>
      <c r="AG273"/>
      <c r="AH273"/>
      <c r="AI273" s="300" t="s">
        <v>432</v>
      </c>
      <c r="AJ273" s="251">
        <v>2280698.5643849997</v>
      </c>
      <c r="AK273" s="7">
        <v>45.613971287699997</v>
      </c>
      <c r="AL273" s="7">
        <v>707.01655495934983</v>
      </c>
      <c r="AM273" s="7">
        <v>752.63052624704983</v>
      </c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</row>
    <row r="274" spans="28:197" x14ac:dyDescent="0.2">
      <c r="AB274"/>
      <c r="AC274"/>
      <c r="AD274"/>
      <c r="AE274"/>
      <c r="AF274"/>
      <c r="AG274"/>
      <c r="AH274"/>
      <c r="AI274" s="72" t="s">
        <v>4062</v>
      </c>
      <c r="AJ274" s="251">
        <v>1128117.8188349998</v>
      </c>
      <c r="AK274" s="7">
        <v>22.562356376699999</v>
      </c>
      <c r="AL274" s="7">
        <v>568.6390466375999</v>
      </c>
      <c r="AM274" s="7">
        <v>591.20140301429979</v>
      </c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</row>
    <row r="275" spans="28:197" x14ac:dyDescent="0.2">
      <c r="AB275"/>
      <c r="AC275"/>
      <c r="AD275"/>
      <c r="AE275"/>
      <c r="AF275"/>
      <c r="AG275"/>
      <c r="AH275"/>
      <c r="AI275" s="300" t="s">
        <v>534</v>
      </c>
      <c r="AJ275" s="251">
        <v>17615.912385</v>
      </c>
      <c r="AK275" s="7">
        <v>0.35231824770000003</v>
      </c>
      <c r="AL275" s="7">
        <v>13.3880934126</v>
      </c>
      <c r="AM275" s="7">
        <v>13.740411660299999</v>
      </c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</row>
    <row r="276" spans="28:197" x14ac:dyDescent="0.2">
      <c r="AB276"/>
      <c r="AC276"/>
      <c r="AD276"/>
      <c r="AE276"/>
      <c r="AF276"/>
      <c r="AG276"/>
      <c r="AH276"/>
      <c r="AI276" s="300" t="s">
        <v>432</v>
      </c>
      <c r="AJ276" s="251">
        <v>1110501.9064499999</v>
      </c>
      <c r="AK276" s="7">
        <v>22.210038128999997</v>
      </c>
      <c r="AL276" s="7">
        <v>555.25095322499988</v>
      </c>
      <c r="AM276" s="7">
        <v>577.46099135399982</v>
      </c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</row>
    <row r="277" spans="28:197" x14ac:dyDescent="0.2">
      <c r="AB277"/>
      <c r="AC277"/>
      <c r="AD277"/>
      <c r="AE277"/>
      <c r="AF277"/>
      <c r="AG277"/>
      <c r="AH277"/>
      <c r="AI277" s="72" t="s">
        <v>4063</v>
      </c>
      <c r="AJ277" s="251">
        <v>15197149.355070001</v>
      </c>
      <c r="AK277" s="7">
        <v>303.94298710140004</v>
      </c>
      <c r="AL277" s="7">
        <v>1368.0663899671802</v>
      </c>
      <c r="AM277" s="7">
        <v>1672.0093770685803</v>
      </c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</row>
    <row r="278" spans="28:197" x14ac:dyDescent="0.2">
      <c r="AB278"/>
      <c r="AC278"/>
      <c r="AD278"/>
      <c r="AE278"/>
      <c r="AF278"/>
      <c r="AG278"/>
      <c r="AH278"/>
      <c r="AI278" s="300" t="s">
        <v>534</v>
      </c>
      <c r="AJ278" s="251">
        <v>40368.501359999995</v>
      </c>
      <c r="AK278" s="7">
        <v>0.80737002719999984</v>
      </c>
      <c r="AL278" s="7">
        <v>3.9561131332799997</v>
      </c>
      <c r="AM278" s="7">
        <v>4.7634831604799999</v>
      </c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</row>
    <row r="279" spans="28:197" x14ac:dyDescent="0.2">
      <c r="AB279"/>
      <c r="AC279"/>
      <c r="AD279"/>
      <c r="AE279"/>
      <c r="AF279"/>
      <c r="AG279"/>
      <c r="AH279"/>
      <c r="AI279" s="300" t="s">
        <v>432</v>
      </c>
      <c r="AJ279" s="251">
        <v>15156780.853710001</v>
      </c>
      <c r="AK279" s="7">
        <v>303.13561707420001</v>
      </c>
      <c r="AL279" s="7">
        <v>1364.1102768339001</v>
      </c>
      <c r="AM279" s="7">
        <v>1667.2458939081002</v>
      </c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</row>
    <row r="280" spans="28:197" x14ac:dyDescent="0.2">
      <c r="AB280"/>
      <c r="AC280"/>
      <c r="AD280"/>
      <c r="AE280"/>
      <c r="AF280"/>
      <c r="AG280"/>
      <c r="AH280"/>
      <c r="AI280" s="72" t="s">
        <v>3430</v>
      </c>
      <c r="AJ280" s="251">
        <v>2643525.1951200003</v>
      </c>
      <c r="AK280" s="7">
        <v>52.87050390240001</v>
      </c>
      <c r="AL280" s="7">
        <v>7138.2528490815012</v>
      </c>
      <c r="AM280" s="7">
        <v>7191.123352983901</v>
      </c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</row>
    <row r="281" spans="28:197" x14ac:dyDescent="0.2">
      <c r="AB281"/>
      <c r="AC281"/>
      <c r="AD281"/>
      <c r="AE281"/>
      <c r="AF281"/>
      <c r="AG281"/>
      <c r="AH281"/>
      <c r="AI281" s="300" t="s">
        <v>534</v>
      </c>
      <c r="AJ281" s="251">
        <v>489.88150499999995</v>
      </c>
      <c r="AK281" s="7">
        <v>9.7976300999999977E-3</v>
      </c>
      <c r="AL281" s="7">
        <v>2.0575023209999999</v>
      </c>
      <c r="AM281" s="7">
        <v>2.0672999510999999</v>
      </c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</row>
    <row r="282" spans="28:197" x14ac:dyDescent="0.2">
      <c r="AB282"/>
      <c r="AC282"/>
      <c r="AD282"/>
      <c r="AE282"/>
      <c r="AF282"/>
      <c r="AG282"/>
      <c r="AH282"/>
      <c r="AI282" s="300" t="s">
        <v>432</v>
      </c>
      <c r="AJ282" s="251">
        <v>2643035.3136150003</v>
      </c>
      <c r="AK282" s="7">
        <v>52.860706272300007</v>
      </c>
      <c r="AL282" s="7">
        <v>7136.1953467605008</v>
      </c>
      <c r="AM282" s="7">
        <v>7189.0560530328012</v>
      </c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</row>
    <row r="283" spans="28:197" x14ac:dyDescent="0.2">
      <c r="AB283"/>
      <c r="AC283"/>
      <c r="AD283"/>
      <c r="AE283"/>
      <c r="AF283"/>
      <c r="AG283"/>
      <c r="AH283"/>
      <c r="AI283" s="72" t="s">
        <v>3431</v>
      </c>
      <c r="AJ283" s="251">
        <v>124606075.552275</v>
      </c>
      <c r="AK283" s="7">
        <v>2492.1215110455</v>
      </c>
      <c r="AL283" s="7">
        <v>4114.4704446247497</v>
      </c>
      <c r="AM283" s="7">
        <v>6606.5919556702502</v>
      </c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</row>
    <row r="284" spans="28:197" x14ac:dyDescent="0.2">
      <c r="AB284"/>
      <c r="AC284"/>
      <c r="AD284"/>
      <c r="AE284"/>
      <c r="AF284"/>
      <c r="AG284"/>
      <c r="AH284"/>
      <c r="AI284" s="300" t="s">
        <v>534</v>
      </c>
      <c r="AJ284" s="251">
        <v>713910.263775</v>
      </c>
      <c r="AK284" s="7">
        <v>14.2782052755</v>
      </c>
      <c r="AL284" s="7">
        <v>149.92115539274999</v>
      </c>
      <c r="AM284" s="7">
        <v>164.19936066824999</v>
      </c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</row>
    <row r="285" spans="28:197" x14ac:dyDescent="0.2">
      <c r="AB285"/>
      <c r="AC285"/>
      <c r="AD285"/>
      <c r="AE285"/>
      <c r="AF285"/>
      <c r="AG285"/>
      <c r="AH285"/>
      <c r="AI285" s="300" t="s">
        <v>432</v>
      </c>
      <c r="AJ285" s="251">
        <v>123892165.2885</v>
      </c>
      <c r="AK285" s="7">
        <v>2477.8433057699999</v>
      </c>
      <c r="AL285" s="7">
        <v>3964.5492892319999</v>
      </c>
      <c r="AM285" s="7">
        <v>6442.3925950020002</v>
      </c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</row>
    <row r="286" spans="28:197" x14ac:dyDescent="0.2">
      <c r="AB286"/>
      <c r="AC286"/>
      <c r="AD286"/>
      <c r="AE286"/>
      <c r="AF286"/>
      <c r="AG286"/>
      <c r="AH286"/>
      <c r="AI286" s="72" t="s">
        <v>3432</v>
      </c>
      <c r="AJ286" s="251">
        <v>2235680.4362550001</v>
      </c>
      <c r="AK286" s="7">
        <v>44.821212755099992</v>
      </c>
      <c r="AL286" s="7">
        <v>198.81663616943999</v>
      </c>
      <c r="AM286" s="7">
        <v>243.63784892453995</v>
      </c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</row>
    <row r="287" spans="28:197" x14ac:dyDescent="0.2">
      <c r="AB287"/>
      <c r="AC287"/>
      <c r="AD287"/>
      <c r="AE287"/>
      <c r="AF287"/>
      <c r="AG287"/>
      <c r="AH287"/>
      <c r="AI287" s="300" t="s">
        <v>534</v>
      </c>
      <c r="AJ287" s="251">
        <v>2690.1007500000001</v>
      </c>
      <c r="AK287" s="7">
        <v>0.16140604500000003</v>
      </c>
      <c r="AL287" s="7">
        <v>2.3134866450000002</v>
      </c>
      <c r="AM287" s="7">
        <v>2.4748926900000003</v>
      </c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</row>
    <row r="288" spans="28:197" x14ac:dyDescent="0.2">
      <c r="AB288"/>
      <c r="AC288"/>
      <c r="AD288"/>
      <c r="AE288"/>
      <c r="AF288"/>
      <c r="AG288"/>
      <c r="AH288"/>
      <c r="AI288" s="300" t="s">
        <v>432</v>
      </c>
      <c r="AJ288" s="251">
        <v>2232990.3355049998</v>
      </c>
      <c r="AK288" s="7">
        <v>44.659806710099993</v>
      </c>
      <c r="AL288" s="7">
        <v>196.50314952443998</v>
      </c>
      <c r="AM288" s="7">
        <v>241.16295623453996</v>
      </c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</row>
    <row r="289" spans="28:197" x14ac:dyDescent="0.2">
      <c r="AB289"/>
      <c r="AC289"/>
      <c r="AD289"/>
      <c r="AE289"/>
      <c r="AF289"/>
      <c r="AG289"/>
      <c r="AH289"/>
      <c r="AI289" s="72" t="s">
        <v>3962</v>
      </c>
      <c r="AJ289" s="251">
        <v>39761994.076589994</v>
      </c>
      <c r="AK289" s="7">
        <v>795.23988153179994</v>
      </c>
      <c r="AL289" s="7">
        <v>795.23988153179994</v>
      </c>
      <c r="AM289" s="7">
        <v>1590.4797630635999</v>
      </c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</row>
    <row r="290" spans="28:197" x14ac:dyDescent="0.2">
      <c r="AB290"/>
      <c r="AC290"/>
      <c r="AD290"/>
      <c r="AE290"/>
      <c r="AF290"/>
      <c r="AG290"/>
      <c r="AH290"/>
      <c r="AI290" s="300" t="s">
        <v>534</v>
      </c>
      <c r="AJ290" s="251">
        <v>183249.66308999999</v>
      </c>
      <c r="AK290" s="7">
        <v>3.6649932617999994</v>
      </c>
      <c r="AL290" s="7">
        <v>3.6649932617999994</v>
      </c>
      <c r="AM290" s="7">
        <v>7.3299865235999988</v>
      </c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</row>
    <row r="291" spans="28:197" x14ac:dyDescent="0.2">
      <c r="AB291"/>
      <c r="AC291"/>
      <c r="AD291"/>
      <c r="AE291"/>
      <c r="AF291"/>
      <c r="AG291"/>
      <c r="AH291"/>
      <c r="AI291" s="300" t="s">
        <v>432</v>
      </c>
      <c r="AJ291" s="251">
        <v>39578744.413499996</v>
      </c>
      <c r="AK291" s="7">
        <v>791.57488826999997</v>
      </c>
      <c r="AL291" s="7">
        <v>791.57488826999997</v>
      </c>
      <c r="AM291" s="7">
        <v>1583.1497765399999</v>
      </c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</row>
    <row r="292" spans="28:197" x14ac:dyDescent="0.2">
      <c r="AB292"/>
      <c r="AC292"/>
      <c r="AD292"/>
      <c r="AE292"/>
      <c r="AF292"/>
      <c r="AG292"/>
      <c r="AH292"/>
      <c r="AI292" s="72" t="s">
        <v>3963</v>
      </c>
      <c r="AJ292" s="251">
        <v>1623303.06984</v>
      </c>
      <c r="AK292" s="7">
        <v>16.2330306984</v>
      </c>
      <c r="AL292" s="7">
        <v>16.2330306984</v>
      </c>
      <c r="AM292" s="7">
        <v>32.466061396800001</v>
      </c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</row>
    <row r="293" spans="28:197" x14ac:dyDescent="0.2">
      <c r="AB293"/>
      <c r="AC293"/>
      <c r="AD293"/>
      <c r="AE293"/>
      <c r="AF293"/>
      <c r="AG293"/>
      <c r="AH293"/>
      <c r="AI293" s="300" t="s">
        <v>432</v>
      </c>
      <c r="AJ293" s="251">
        <v>1623303.06984</v>
      </c>
      <c r="AK293" s="7">
        <v>16.2330306984</v>
      </c>
      <c r="AL293" s="7">
        <v>16.2330306984</v>
      </c>
      <c r="AM293" s="7">
        <v>32.466061396800001</v>
      </c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</row>
    <row r="294" spans="28:197" x14ac:dyDescent="0.2">
      <c r="AB294"/>
      <c r="AC294"/>
      <c r="AD294"/>
      <c r="AE294"/>
      <c r="AF294"/>
      <c r="AG294"/>
      <c r="AH294"/>
      <c r="AI294" s="72" t="s">
        <v>3964</v>
      </c>
      <c r="AJ294" s="251">
        <v>1760555.974464</v>
      </c>
      <c r="AK294" s="7">
        <v>17.605559744640001</v>
      </c>
      <c r="AL294" s="7">
        <v>1936.6115719104</v>
      </c>
      <c r="AM294" s="7">
        <v>1954.21713165504</v>
      </c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</row>
    <row r="295" spans="28:197" x14ac:dyDescent="0.2">
      <c r="AB295"/>
      <c r="AC295"/>
      <c r="AD295"/>
      <c r="AE295"/>
      <c r="AF295"/>
      <c r="AG295"/>
      <c r="AH295"/>
      <c r="AI295" s="300" t="s">
        <v>432</v>
      </c>
      <c r="AJ295" s="251">
        <v>1760555.974464</v>
      </c>
      <c r="AK295" s="7">
        <v>17.605559744640001</v>
      </c>
      <c r="AL295" s="7">
        <v>1936.6115719104</v>
      </c>
      <c r="AM295" s="7">
        <v>1954.21713165504</v>
      </c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</row>
    <row r="296" spans="28:197" x14ac:dyDescent="0.2">
      <c r="AB296"/>
      <c r="AC296"/>
      <c r="AD296"/>
      <c r="AE296"/>
      <c r="AF296"/>
      <c r="AG296"/>
      <c r="AH296"/>
      <c r="AI296" s="72" t="s">
        <v>3965</v>
      </c>
      <c r="AJ296" s="251">
        <v>28676070.763055995</v>
      </c>
      <c r="AK296" s="7">
        <v>302.69378813097597</v>
      </c>
      <c r="AL296" s="7">
        <v>10743.65093276784</v>
      </c>
      <c r="AM296" s="7">
        <v>11046.344720898815</v>
      </c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</row>
    <row r="297" spans="28:197" x14ac:dyDescent="0.2">
      <c r="AB297"/>
      <c r="AC297"/>
      <c r="AD297"/>
      <c r="AE297"/>
      <c r="AF297"/>
      <c r="AG297"/>
      <c r="AH297"/>
      <c r="AI297" s="300" t="s">
        <v>534</v>
      </c>
      <c r="AJ297" s="251">
        <v>590114.09260799992</v>
      </c>
      <c r="AK297" s="7">
        <v>21.834221426495997</v>
      </c>
      <c r="AL297" s="7">
        <v>1475.2852315199998</v>
      </c>
      <c r="AM297" s="7">
        <v>1497.1194529464958</v>
      </c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</row>
    <row r="298" spans="28:197" x14ac:dyDescent="0.2">
      <c r="AB298"/>
      <c r="AC298"/>
      <c r="AD298"/>
      <c r="AE298"/>
      <c r="AF298"/>
      <c r="AG298"/>
      <c r="AH298"/>
      <c r="AI298" s="300" t="s">
        <v>432</v>
      </c>
      <c r="AJ298" s="251">
        <v>28085956.670447994</v>
      </c>
      <c r="AK298" s="7">
        <v>280.85956670447996</v>
      </c>
      <c r="AL298" s="7">
        <v>9268.3657012478398</v>
      </c>
      <c r="AM298" s="7">
        <v>9549.225267952319</v>
      </c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</row>
    <row r="299" spans="28:197" x14ac:dyDescent="0.2">
      <c r="AB299"/>
      <c r="AC299"/>
      <c r="AD299"/>
      <c r="AE299"/>
      <c r="AF299"/>
      <c r="AG299"/>
      <c r="AH299"/>
      <c r="AI299" s="72" t="s">
        <v>3966</v>
      </c>
      <c r="AJ299" s="251">
        <v>50893670.623679996</v>
      </c>
      <c r="AK299" s="7">
        <v>525.02489964547192</v>
      </c>
      <c r="AL299" s="7">
        <v>18152.134573599356</v>
      </c>
      <c r="AM299" s="7">
        <v>18677.159473244828</v>
      </c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</row>
    <row r="300" spans="28:197" x14ac:dyDescent="0.2">
      <c r="AB300"/>
      <c r="AC300"/>
      <c r="AD300"/>
      <c r="AE300"/>
      <c r="AF300"/>
      <c r="AG300"/>
      <c r="AH300"/>
      <c r="AI300" s="300" t="s">
        <v>534</v>
      </c>
      <c r="AJ300" s="251">
        <v>731281.51857599989</v>
      </c>
      <c r="AK300" s="7">
        <v>23.401008594431996</v>
      </c>
      <c r="AL300" s="7">
        <v>1096.9222778639999</v>
      </c>
      <c r="AM300" s="7">
        <v>1120.3232864584318</v>
      </c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</row>
    <row r="301" spans="28:197" x14ac:dyDescent="0.2">
      <c r="AB301"/>
      <c r="AC301"/>
      <c r="AD301"/>
      <c r="AE301"/>
      <c r="AF301"/>
      <c r="AG301"/>
      <c r="AH301"/>
      <c r="AI301" s="300" t="s">
        <v>432</v>
      </c>
      <c r="AJ301" s="251">
        <v>50162389.105103992</v>
      </c>
      <c r="AK301" s="7">
        <v>501.62389105103995</v>
      </c>
      <c r="AL301" s="7">
        <v>17055.212295735357</v>
      </c>
      <c r="AM301" s="7">
        <v>17556.836186786397</v>
      </c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</row>
    <row r="302" spans="28:197" x14ac:dyDescent="0.2">
      <c r="AB302"/>
      <c r="AC302"/>
      <c r="AD302"/>
      <c r="AE302"/>
      <c r="AF302"/>
      <c r="AG302"/>
      <c r="AH302"/>
      <c r="AI302" s="72" t="s">
        <v>3967</v>
      </c>
      <c r="AJ302" s="251">
        <v>15239965.564944001</v>
      </c>
      <c r="AK302" s="7">
        <v>152.39965564944001</v>
      </c>
      <c r="AL302" s="7">
        <v>1082.0375551110242</v>
      </c>
      <c r="AM302" s="7">
        <v>1234.4372107604643</v>
      </c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</row>
    <row r="303" spans="28:197" x14ac:dyDescent="0.2">
      <c r="AB303"/>
      <c r="AC303"/>
      <c r="AD303"/>
      <c r="AE303"/>
      <c r="AF303"/>
      <c r="AG303"/>
      <c r="AH303"/>
      <c r="AI303" s="300" t="s">
        <v>432</v>
      </c>
      <c r="AJ303" s="251">
        <v>15239965.564944001</v>
      </c>
      <c r="AK303" s="7">
        <v>152.39965564944001</v>
      </c>
      <c r="AL303" s="7">
        <v>1082.0375551110242</v>
      </c>
      <c r="AM303" s="7">
        <v>1234.4372107604643</v>
      </c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</row>
    <row r="304" spans="28:197" x14ac:dyDescent="0.2">
      <c r="AB304"/>
      <c r="AC304"/>
      <c r="AD304"/>
      <c r="AE304"/>
      <c r="AF304"/>
      <c r="AG304"/>
      <c r="AH304"/>
      <c r="AI304" s="72" t="s">
        <v>3968</v>
      </c>
      <c r="AJ304" s="251">
        <v>240743.06265599999</v>
      </c>
      <c r="AK304" s="7">
        <v>2.8889167518719998</v>
      </c>
      <c r="AL304" s="7">
        <v>11.074180882176</v>
      </c>
      <c r="AM304" s="7">
        <v>13.963097634047999</v>
      </c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</row>
    <row r="305" spans="28:197" x14ac:dyDescent="0.2">
      <c r="AB305"/>
      <c r="AC305"/>
      <c r="AD305"/>
      <c r="AE305"/>
      <c r="AF305"/>
      <c r="AG305"/>
      <c r="AH305"/>
      <c r="AI305" s="300" t="s">
        <v>534</v>
      </c>
      <c r="AJ305" s="251">
        <v>240743.06265599999</v>
      </c>
      <c r="AK305" s="7">
        <v>2.8889167518719998</v>
      </c>
      <c r="AL305" s="7">
        <v>11.074180882176</v>
      </c>
      <c r="AM305" s="7">
        <v>13.963097634047999</v>
      </c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</row>
    <row r="306" spans="28:197" x14ac:dyDescent="0.2">
      <c r="AB306"/>
      <c r="AC306"/>
      <c r="AD306"/>
      <c r="AE306"/>
      <c r="AF306"/>
      <c r="AG306"/>
      <c r="AH306"/>
      <c r="AI306" s="72" t="s">
        <v>3969</v>
      </c>
      <c r="AJ306" s="73">
        <v>0</v>
      </c>
      <c r="AK306" s="73">
        <v>0</v>
      </c>
      <c r="AL306" s="73">
        <v>0</v>
      </c>
      <c r="AM306" s="73">
        <v>0</v>
      </c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</row>
    <row r="307" spans="28:197" x14ac:dyDescent="0.2">
      <c r="AB307"/>
      <c r="AC307"/>
      <c r="AD307"/>
      <c r="AE307"/>
      <c r="AF307"/>
      <c r="AG307"/>
      <c r="AH307"/>
      <c r="AI307" s="300" t="s">
        <v>534</v>
      </c>
      <c r="AJ307" s="73">
        <v>0</v>
      </c>
      <c r="AK307" s="73">
        <v>0</v>
      </c>
      <c r="AL307" s="73">
        <v>0</v>
      </c>
      <c r="AM307" s="73">
        <v>0</v>
      </c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</row>
    <row r="308" spans="28:197" x14ac:dyDescent="0.2">
      <c r="AB308"/>
      <c r="AC308"/>
      <c r="AD308"/>
      <c r="AE308"/>
      <c r="AF308"/>
      <c r="AG308"/>
      <c r="AH308"/>
      <c r="AI308" s="300" t="s">
        <v>432</v>
      </c>
      <c r="AJ308" s="73">
        <v>0</v>
      </c>
      <c r="AK308" s="73">
        <v>0</v>
      </c>
      <c r="AL308" s="73">
        <v>0</v>
      </c>
      <c r="AM308" s="73">
        <v>0</v>
      </c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</row>
    <row r="309" spans="28:197" x14ac:dyDescent="0.2">
      <c r="AB309"/>
      <c r="AC309"/>
      <c r="AD309"/>
      <c r="AE309"/>
      <c r="AF309"/>
      <c r="AG309"/>
      <c r="AH309"/>
      <c r="AI309" s="72" t="s">
        <v>554</v>
      </c>
      <c r="AJ309" s="73">
        <v>0</v>
      </c>
      <c r="AK309" s="73">
        <v>0</v>
      </c>
      <c r="AL309" s="73">
        <v>0</v>
      </c>
      <c r="AM309" s="73">
        <v>0</v>
      </c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</row>
    <row r="310" spans="28:197" x14ac:dyDescent="0.2">
      <c r="AB310"/>
      <c r="AC310"/>
      <c r="AD310"/>
      <c r="AE310"/>
      <c r="AF310"/>
      <c r="AG310"/>
      <c r="AH310"/>
      <c r="AI310" s="300" t="s">
        <v>553</v>
      </c>
      <c r="AJ310" s="73">
        <v>0</v>
      </c>
      <c r="AK310" s="73">
        <v>0</v>
      </c>
      <c r="AL310" s="73">
        <v>0</v>
      </c>
      <c r="AM310" s="73">
        <v>0</v>
      </c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</row>
    <row r="311" spans="28:197" x14ac:dyDescent="0.2">
      <c r="AB311"/>
      <c r="AC311"/>
      <c r="AD311"/>
      <c r="AE311"/>
      <c r="AF311"/>
      <c r="AG311"/>
      <c r="AH311"/>
      <c r="AI311" s="72" t="s">
        <v>3970</v>
      </c>
      <c r="AJ311" s="73"/>
      <c r="AK311" s="73"/>
      <c r="AL311" s="73"/>
      <c r="AM311" s="73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</row>
    <row r="312" spans="28:197" x14ac:dyDescent="0.2">
      <c r="AB312"/>
      <c r="AC312"/>
      <c r="AD312"/>
      <c r="AE312"/>
      <c r="AF312"/>
      <c r="AG312"/>
      <c r="AH312"/>
      <c r="AI312" s="300" t="s">
        <v>3970</v>
      </c>
      <c r="AJ312" s="73"/>
      <c r="AK312" s="73"/>
      <c r="AL312" s="73"/>
      <c r="AM312" s="73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</row>
    <row r="313" spans="28:197" x14ac:dyDescent="0.2">
      <c r="AB313"/>
      <c r="AC313"/>
      <c r="AD313"/>
      <c r="AE313"/>
      <c r="AF313"/>
      <c r="AG313"/>
      <c r="AH313"/>
      <c r="AI313" s="72" t="s">
        <v>2983</v>
      </c>
      <c r="AJ313" s="73">
        <v>1611319027.7910604</v>
      </c>
      <c r="AK313" s="73">
        <v>52225.133356425453</v>
      </c>
      <c r="AL313" s="73">
        <v>655115.70019993244</v>
      </c>
      <c r="AM313" s="73">
        <v>707340.83355635719</v>
      </c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</row>
    <row r="314" spans="28:197" x14ac:dyDescent="0.2"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</row>
    <row r="315" spans="28:197" x14ac:dyDescent="0.2"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</row>
    <row r="316" spans="28:197" x14ac:dyDescent="0.2"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</row>
    <row r="317" spans="28:197" x14ac:dyDescent="0.2"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</row>
    <row r="318" spans="28:197" x14ac:dyDescent="0.2"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</row>
    <row r="319" spans="28:197" x14ac:dyDescent="0.2"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</row>
    <row r="320" spans="28:197" x14ac:dyDescent="0.2"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</row>
    <row r="321" spans="28:197" x14ac:dyDescent="0.2"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</row>
    <row r="322" spans="28:197" x14ac:dyDescent="0.2"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</row>
    <row r="323" spans="28:197" x14ac:dyDescent="0.2"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</row>
    <row r="324" spans="28:197" x14ac:dyDescent="0.2"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</row>
    <row r="325" spans="28:197" x14ac:dyDescent="0.2"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</row>
    <row r="326" spans="28:197" x14ac:dyDescent="0.2"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</row>
    <row r="327" spans="28:197" x14ac:dyDescent="0.2"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</row>
    <row r="328" spans="28:197" x14ac:dyDescent="0.2"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</row>
    <row r="329" spans="28:197" x14ac:dyDescent="0.2"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</row>
    <row r="330" spans="28:197" x14ac:dyDescent="0.2"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</row>
    <row r="331" spans="28:197" x14ac:dyDescent="0.2"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</row>
    <row r="332" spans="28:197" x14ac:dyDescent="0.2"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</row>
    <row r="333" spans="28:197" x14ac:dyDescent="0.2"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</row>
    <row r="334" spans="28:197" x14ac:dyDescent="0.2"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</row>
    <row r="335" spans="28:197" x14ac:dyDescent="0.2"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</row>
    <row r="336" spans="28:197" x14ac:dyDescent="0.2"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</row>
    <row r="337" spans="28:197" x14ac:dyDescent="0.2"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</row>
    <row r="338" spans="28:197" x14ac:dyDescent="0.2"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</row>
    <row r="339" spans="28:197" x14ac:dyDescent="0.2"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</row>
    <row r="340" spans="28:197" x14ac:dyDescent="0.2"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</row>
    <row r="341" spans="28:197" x14ac:dyDescent="0.2"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</row>
    <row r="342" spans="28:197" x14ac:dyDescent="0.2"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</row>
    <row r="343" spans="28:197" x14ac:dyDescent="0.2"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</row>
    <row r="344" spans="28:197" x14ac:dyDescent="0.2"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</row>
    <row r="345" spans="28:197" x14ac:dyDescent="0.2"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</row>
    <row r="346" spans="28:197" x14ac:dyDescent="0.2"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</row>
    <row r="347" spans="28:197" x14ac:dyDescent="0.2"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</row>
    <row r="348" spans="28:197" x14ac:dyDescent="0.2"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</row>
    <row r="349" spans="28:197" x14ac:dyDescent="0.2"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</row>
    <row r="350" spans="28:197" x14ac:dyDescent="0.2"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</row>
    <row r="351" spans="28:197" x14ac:dyDescent="0.2"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</row>
    <row r="352" spans="28:197" x14ac:dyDescent="0.2"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</row>
    <row r="353" spans="28:197" x14ac:dyDescent="0.2"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</row>
    <row r="354" spans="28:197" x14ac:dyDescent="0.2"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</row>
    <row r="355" spans="28:197" x14ac:dyDescent="0.2"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</row>
    <row r="356" spans="28:197" x14ac:dyDescent="0.2"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</row>
    <row r="357" spans="28:197" x14ac:dyDescent="0.2"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</row>
    <row r="358" spans="28:197" x14ac:dyDescent="0.2"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</row>
    <row r="359" spans="28:197" x14ac:dyDescent="0.2"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</row>
    <row r="360" spans="28:197" x14ac:dyDescent="0.2"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</row>
    <row r="361" spans="28:197" x14ac:dyDescent="0.2"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</row>
    <row r="362" spans="28:197" x14ac:dyDescent="0.2"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</row>
    <row r="363" spans="28:197" x14ac:dyDescent="0.2"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</row>
    <row r="364" spans="28:197" x14ac:dyDescent="0.2"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</row>
    <row r="365" spans="28:197" x14ac:dyDescent="0.2"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</row>
    <row r="366" spans="28:197" x14ac:dyDescent="0.2"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</row>
    <row r="367" spans="28:197" x14ac:dyDescent="0.2"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</row>
    <row r="368" spans="28:197" x14ac:dyDescent="0.2"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</row>
    <row r="369" spans="28:197" x14ac:dyDescent="0.2"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</row>
    <row r="370" spans="28:197" x14ac:dyDescent="0.2"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</row>
    <row r="371" spans="28:197" x14ac:dyDescent="0.2"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</row>
    <row r="372" spans="28:197" x14ac:dyDescent="0.2"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</row>
    <row r="373" spans="28:197" x14ac:dyDescent="0.2"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</row>
    <row r="374" spans="28:197" x14ac:dyDescent="0.2"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</row>
    <row r="375" spans="28:197" x14ac:dyDescent="0.2"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</row>
    <row r="376" spans="28:197" x14ac:dyDescent="0.2"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</row>
    <row r="377" spans="28:197" x14ac:dyDescent="0.2"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</row>
    <row r="378" spans="28:197" x14ac:dyDescent="0.2"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</row>
    <row r="379" spans="28:197" x14ac:dyDescent="0.2"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</row>
    <row r="380" spans="28:197" x14ac:dyDescent="0.2"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</row>
    <row r="381" spans="28:197" x14ac:dyDescent="0.2"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</row>
    <row r="382" spans="28:197" x14ac:dyDescent="0.2"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</row>
    <row r="383" spans="28:197" x14ac:dyDescent="0.2"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</row>
    <row r="384" spans="28:197" x14ac:dyDescent="0.2"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</row>
    <row r="385" spans="28:197" x14ac:dyDescent="0.2"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</row>
    <row r="386" spans="28:197" x14ac:dyDescent="0.2"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</row>
    <row r="387" spans="28:197" x14ac:dyDescent="0.2"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</row>
    <row r="388" spans="28:197" x14ac:dyDescent="0.2"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</row>
    <row r="389" spans="28:197" x14ac:dyDescent="0.2"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</row>
    <row r="390" spans="28:197" x14ac:dyDescent="0.2"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</row>
    <row r="391" spans="28:197" x14ac:dyDescent="0.2"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</row>
    <row r="392" spans="28:197" x14ac:dyDescent="0.2"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</row>
    <row r="393" spans="28:197" x14ac:dyDescent="0.2"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</row>
    <row r="394" spans="28:197" x14ac:dyDescent="0.2"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</row>
    <row r="395" spans="28:197" x14ac:dyDescent="0.2"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</row>
    <row r="396" spans="28:197" x14ac:dyDescent="0.2"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</row>
    <row r="397" spans="28:197" x14ac:dyDescent="0.2"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</row>
    <row r="398" spans="28:197" x14ac:dyDescent="0.2"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</row>
    <row r="399" spans="28:197" x14ac:dyDescent="0.2"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</row>
    <row r="400" spans="28:197" x14ac:dyDescent="0.2"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</row>
    <row r="401" spans="28:197" x14ac:dyDescent="0.2"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</row>
    <row r="402" spans="28:197" x14ac:dyDescent="0.2"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</row>
    <row r="403" spans="28:197" x14ac:dyDescent="0.2"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</row>
    <row r="404" spans="28:197" x14ac:dyDescent="0.2"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</row>
    <row r="405" spans="28:197" x14ac:dyDescent="0.2"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</row>
    <row r="406" spans="28:197" x14ac:dyDescent="0.2"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</row>
    <row r="407" spans="28:197" x14ac:dyDescent="0.2"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</row>
    <row r="408" spans="28:197" x14ac:dyDescent="0.2"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</row>
    <row r="409" spans="28:197" x14ac:dyDescent="0.2"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</row>
    <row r="410" spans="28:197" x14ac:dyDescent="0.2"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</row>
    <row r="411" spans="28:197" x14ac:dyDescent="0.2"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</row>
    <row r="412" spans="28:197" x14ac:dyDescent="0.2"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</row>
    <row r="413" spans="28:197" x14ac:dyDescent="0.2"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</row>
    <row r="414" spans="28:197" x14ac:dyDescent="0.2"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</row>
    <row r="415" spans="28:197" x14ac:dyDescent="0.2"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</row>
    <row r="416" spans="28:197" x14ac:dyDescent="0.2"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</row>
    <row r="417" spans="28:197" x14ac:dyDescent="0.2"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</row>
    <row r="418" spans="28:197" x14ac:dyDescent="0.2"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</row>
    <row r="419" spans="28:197" x14ac:dyDescent="0.2"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</row>
    <row r="420" spans="28:197" x14ac:dyDescent="0.2"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</row>
    <row r="421" spans="28:197" x14ac:dyDescent="0.2"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</row>
    <row r="422" spans="28:197" x14ac:dyDescent="0.2"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</row>
    <row r="423" spans="28:197" x14ac:dyDescent="0.2"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</row>
    <row r="424" spans="28:197" x14ac:dyDescent="0.2"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</row>
    <row r="425" spans="28:197" x14ac:dyDescent="0.2"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</row>
    <row r="426" spans="28:197" x14ac:dyDescent="0.2"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</row>
    <row r="427" spans="28:197" x14ac:dyDescent="0.2"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</row>
    <row r="428" spans="28:197" x14ac:dyDescent="0.2"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</row>
    <row r="429" spans="28:197" x14ac:dyDescent="0.2"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</row>
    <row r="430" spans="28:197" x14ac:dyDescent="0.2"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</row>
    <row r="431" spans="28:197" x14ac:dyDescent="0.2"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</row>
    <row r="432" spans="28:197" x14ac:dyDescent="0.2"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</row>
    <row r="433" spans="28:197" x14ac:dyDescent="0.2"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</row>
    <row r="434" spans="28:197" x14ac:dyDescent="0.2"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</row>
    <row r="435" spans="28:197" x14ac:dyDescent="0.2"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</row>
    <row r="436" spans="28:197" x14ac:dyDescent="0.2"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</row>
    <row r="437" spans="28:197" x14ac:dyDescent="0.2"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</row>
    <row r="438" spans="28:197" x14ac:dyDescent="0.2"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</row>
    <row r="439" spans="28:197" x14ac:dyDescent="0.2"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</row>
    <row r="440" spans="28:197" x14ac:dyDescent="0.2"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</row>
    <row r="441" spans="28:197" x14ac:dyDescent="0.2"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</row>
    <row r="442" spans="28:197" x14ac:dyDescent="0.2"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</row>
    <row r="443" spans="28:197" x14ac:dyDescent="0.2"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</row>
    <row r="444" spans="28:197" x14ac:dyDescent="0.2"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</row>
    <row r="445" spans="28:197" x14ac:dyDescent="0.2"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</row>
    <row r="446" spans="28:197" x14ac:dyDescent="0.2"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</row>
    <row r="447" spans="28:197" x14ac:dyDescent="0.2"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</row>
    <row r="448" spans="28:197" x14ac:dyDescent="0.2"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</row>
    <row r="449" spans="28:197" x14ac:dyDescent="0.2"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</row>
    <row r="450" spans="28:197" x14ac:dyDescent="0.2"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</row>
    <row r="451" spans="28:197" x14ac:dyDescent="0.2"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</row>
    <row r="452" spans="28:197" x14ac:dyDescent="0.2"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</row>
    <row r="453" spans="28:197" x14ac:dyDescent="0.2"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</row>
    <row r="454" spans="28:197" x14ac:dyDescent="0.2"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</row>
    <row r="455" spans="28:197" x14ac:dyDescent="0.2"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</row>
    <row r="456" spans="28:197" x14ac:dyDescent="0.2"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</row>
    <row r="457" spans="28:197" x14ac:dyDescent="0.2"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</row>
    <row r="458" spans="28:197" x14ac:dyDescent="0.2"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</row>
    <row r="459" spans="28:197" x14ac:dyDescent="0.2"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</row>
    <row r="460" spans="28:197" x14ac:dyDescent="0.2"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</row>
    <row r="461" spans="28:197" x14ac:dyDescent="0.2"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</row>
    <row r="462" spans="28:197" x14ac:dyDescent="0.2"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</row>
    <row r="463" spans="28:197" x14ac:dyDescent="0.2"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</row>
    <row r="464" spans="28:197" x14ac:dyDescent="0.2"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</row>
    <row r="465" spans="28:197" x14ac:dyDescent="0.2"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</row>
    <row r="466" spans="28:197" x14ac:dyDescent="0.2"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</row>
    <row r="467" spans="28:197" x14ac:dyDescent="0.2"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</row>
    <row r="468" spans="28:197" x14ac:dyDescent="0.2"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</row>
    <row r="469" spans="28:197" x14ac:dyDescent="0.2"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</row>
    <row r="470" spans="28:197" x14ac:dyDescent="0.2"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</row>
    <row r="471" spans="28:197" x14ac:dyDescent="0.2"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</row>
    <row r="472" spans="28:197" x14ac:dyDescent="0.2"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</row>
    <row r="473" spans="28:197" x14ac:dyDescent="0.2"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</row>
    <row r="474" spans="28:197" x14ac:dyDescent="0.2"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</row>
    <row r="475" spans="28:197" x14ac:dyDescent="0.2"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</row>
    <row r="476" spans="28:197" x14ac:dyDescent="0.2"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</row>
    <row r="477" spans="28:197" x14ac:dyDescent="0.2"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</row>
    <row r="478" spans="28:197" x14ac:dyDescent="0.2"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</row>
    <row r="479" spans="28:197" x14ac:dyDescent="0.2"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</row>
    <row r="480" spans="28:197" x14ac:dyDescent="0.2"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</row>
    <row r="481" spans="28:197" x14ac:dyDescent="0.2"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</row>
    <row r="482" spans="28:197" x14ac:dyDescent="0.2"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</row>
    <row r="483" spans="28:197" x14ac:dyDescent="0.2"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</row>
    <row r="484" spans="28:197" x14ac:dyDescent="0.2"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</row>
    <row r="485" spans="28:197" x14ac:dyDescent="0.2"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</row>
    <row r="486" spans="28:197" x14ac:dyDescent="0.2"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</row>
    <row r="487" spans="28:197" x14ac:dyDescent="0.2"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</row>
    <row r="488" spans="28:197" x14ac:dyDescent="0.2"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</row>
    <row r="489" spans="28:197" x14ac:dyDescent="0.2"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</row>
    <row r="490" spans="28:197" x14ac:dyDescent="0.2"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</row>
    <row r="491" spans="28:197" x14ac:dyDescent="0.2"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</row>
    <row r="492" spans="28:197" x14ac:dyDescent="0.2"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</row>
    <row r="493" spans="28:197" x14ac:dyDescent="0.2"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</row>
    <row r="494" spans="28:197" x14ac:dyDescent="0.2"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</row>
    <row r="495" spans="28:197" x14ac:dyDescent="0.2"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</row>
    <row r="496" spans="28:197" x14ac:dyDescent="0.2"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</row>
    <row r="497" spans="28:197" x14ac:dyDescent="0.2"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</row>
    <row r="498" spans="28:197" x14ac:dyDescent="0.2"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</row>
    <row r="499" spans="28:197" x14ac:dyDescent="0.2"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</row>
    <row r="500" spans="28:197" x14ac:dyDescent="0.2"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</row>
    <row r="501" spans="28:197" x14ac:dyDescent="0.2"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</row>
    <row r="502" spans="28:197" x14ac:dyDescent="0.2"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</row>
    <row r="503" spans="28:197" x14ac:dyDescent="0.2"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</row>
    <row r="504" spans="28:197" x14ac:dyDescent="0.2"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</row>
    <row r="505" spans="28:197" x14ac:dyDescent="0.2"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</row>
    <row r="506" spans="28:197" x14ac:dyDescent="0.2"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</row>
    <row r="507" spans="28:197" x14ac:dyDescent="0.2"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</row>
    <row r="508" spans="28:197" x14ac:dyDescent="0.2"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</row>
    <row r="509" spans="28:197" x14ac:dyDescent="0.2"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</row>
    <row r="510" spans="28:197" x14ac:dyDescent="0.2"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</row>
    <row r="511" spans="28:197" x14ac:dyDescent="0.2"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</row>
    <row r="512" spans="28:197" x14ac:dyDescent="0.2"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</row>
    <row r="513" spans="28:197" x14ac:dyDescent="0.2"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</row>
    <row r="514" spans="28:197" x14ac:dyDescent="0.2"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</row>
    <row r="515" spans="28:197" x14ac:dyDescent="0.2"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</row>
    <row r="516" spans="28:197" x14ac:dyDescent="0.2"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</row>
    <row r="517" spans="28:197" x14ac:dyDescent="0.2"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</row>
    <row r="518" spans="28:197" x14ac:dyDescent="0.2"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</row>
    <row r="519" spans="28:197" x14ac:dyDescent="0.2"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</row>
    <row r="520" spans="28:197" x14ac:dyDescent="0.2"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</row>
    <row r="521" spans="28:197" x14ac:dyDescent="0.2"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</row>
    <row r="522" spans="28:197" x14ac:dyDescent="0.2"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</row>
    <row r="523" spans="28:197" x14ac:dyDescent="0.2"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</row>
    <row r="524" spans="28:197" x14ac:dyDescent="0.2"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</row>
    <row r="525" spans="28:197" x14ac:dyDescent="0.2"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</row>
    <row r="526" spans="28:197" x14ac:dyDescent="0.2"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</row>
    <row r="527" spans="28:197" x14ac:dyDescent="0.2"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</row>
    <row r="528" spans="28:197" x14ac:dyDescent="0.2"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</row>
    <row r="529" spans="28:197" x14ac:dyDescent="0.2"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</row>
    <row r="530" spans="28:197" x14ac:dyDescent="0.2"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</row>
    <row r="531" spans="28:197" x14ac:dyDescent="0.2"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</row>
    <row r="532" spans="28:197" x14ac:dyDescent="0.2"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</row>
    <row r="533" spans="28:197" x14ac:dyDescent="0.2"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</row>
    <row r="534" spans="28:197" x14ac:dyDescent="0.2"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</row>
    <row r="535" spans="28:197" x14ac:dyDescent="0.2"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</row>
    <row r="536" spans="28:197" x14ac:dyDescent="0.2"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</row>
    <row r="537" spans="28:197" x14ac:dyDescent="0.2"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</row>
    <row r="538" spans="28:197" x14ac:dyDescent="0.2"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</row>
    <row r="539" spans="28:197" x14ac:dyDescent="0.2"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</row>
    <row r="540" spans="28:197" x14ac:dyDescent="0.2"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</row>
    <row r="541" spans="28:197" x14ac:dyDescent="0.2"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</row>
    <row r="542" spans="28:197" x14ac:dyDescent="0.2"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</row>
    <row r="543" spans="28:197" x14ac:dyDescent="0.2"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</row>
    <row r="544" spans="28:197" x14ac:dyDescent="0.2"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</row>
    <row r="545" spans="28:197" x14ac:dyDescent="0.2"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</row>
    <row r="546" spans="28:197" x14ac:dyDescent="0.2"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</row>
    <row r="547" spans="28:197" x14ac:dyDescent="0.2"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</row>
    <row r="548" spans="28:197" x14ac:dyDescent="0.2"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</row>
    <row r="549" spans="28:197" x14ac:dyDescent="0.2"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</row>
    <row r="550" spans="28:197" x14ac:dyDescent="0.2"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</row>
    <row r="551" spans="28:197" x14ac:dyDescent="0.2"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</row>
    <row r="552" spans="28:197" x14ac:dyDescent="0.2"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</row>
    <row r="553" spans="28:197" x14ac:dyDescent="0.2"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</row>
    <row r="554" spans="28:197" x14ac:dyDescent="0.2"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</row>
    <row r="555" spans="28:197" x14ac:dyDescent="0.2"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</row>
    <row r="556" spans="28:197" x14ac:dyDescent="0.2"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</row>
    <row r="557" spans="28:197" x14ac:dyDescent="0.2"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</row>
    <row r="558" spans="28:197" x14ac:dyDescent="0.2"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</row>
    <row r="559" spans="28:197" x14ac:dyDescent="0.2"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</row>
    <row r="560" spans="28:197" x14ac:dyDescent="0.2"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</row>
    <row r="561" spans="28:197" x14ac:dyDescent="0.2"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</row>
    <row r="562" spans="28:197" x14ac:dyDescent="0.2"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</row>
    <row r="563" spans="28:197" x14ac:dyDescent="0.2"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</row>
    <row r="564" spans="28:197" x14ac:dyDescent="0.2"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</row>
    <row r="565" spans="28:197" x14ac:dyDescent="0.2"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</row>
    <row r="566" spans="28:197" x14ac:dyDescent="0.2"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</row>
    <row r="567" spans="28:197" x14ac:dyDescent="0.2"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</row>
    <row r="568" spans="28:197" x14ac:dyDescent="0.2"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</row>
    <row r="569" spans="28:197" x14ac:dyDescent="0.2"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</row>
    <row r="570" spans="28:197" x14ac:dyDescent="0.2"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</row>
    <row r="571" spans="28:197" x14ac:dyDescent="0.2"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</row>
    <row r="572" spans="28:197" x14ac:dyDescent="0.2"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</row>
    <row r="573" spans="28:197" x14ac:dyDescent="0.2"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</row>
    <row r="574" spans="28:197" x14ac:dyDescent="0.2"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</row>
    <row r="575" spans="28:197" x14ac:dyDescent="0.2"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</row>
    <row r="576" spans="28:197" x14ac:dyDescent="0.2"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</row>
    <row r="577" spans="28:197" x14ac:dyDescent="0.2"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</row>
    <row r="578" spans="28:197" x14ac:dyDescent="0.2"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</row>
    <row r="579" spans="28:197" x14ac:dyDescent="0.2"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</row>
    <row r="580" spans="28:197" x14ac:dyDescent="0.2"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</row>
    <row r="581" spans="28:197" x14ac:dyDescent="0.2"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</row>
    <row r="582" spans="28:197" x14ac:dyDescent="0.2"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</row>
    <row r="583" spans="28:197" x14ac:dyDescent="0.2"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</row>
    <row r="584" spans="28:197" x14ac:dyDescent="0.2"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</row>
    <row r="585" spans="28:197" x14ac:dyDescent="0.2"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</row>
    <row r="586" spans="28:197" x14ac:dyDescent="0.2"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</row>
    <row r="587" spans="28:197" x14ac:dyDescent="0.2"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</row>
    <row r="588" spans="28:197" x14ac:dyDescent="0.2"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</row>
    <row r="589" spans="28:197" x14ac:dyDescent="0.2"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</row>
    <row r="590" spans="28:197" x14ac:dyDescent="0.2"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</row>
    <row r="591" spans="28:197" x14ac:dyDescent="0.2"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</row>
    <row r="592" spans="28:197" x14ac:dyDescent="0.2"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</row>
    <row r="593" spans="28:197" x14ac:dyDescent="0.2"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</row>
    <row r="594" spans="28:197" x14ac:dyDescent="0.2"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</row>
    <row r="595" spans="28:197" x14ac:dyDescent="0.2"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</row>
    <row r="596" spans="28:197" x14ac:dyDescent="0.2"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</row>
    <row r="597" spans="28:197" x14ac:dyDescent="0.2"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</row>
    <row r="598" spans="28:197" x14ac:dyDescent="0.2"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</row>
    <row r="599" spans="28:197" x14ac:dyDescent="0.2"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</row>
    <row r="600" spans="28:197" x14ac:dyDescent="0.2"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</row>
    <row r="601" spans="28:197" x14ac:dyDescent="0.2"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</row>
    <row r="602" spans="28:197" x14ac:dyDescent="0.2"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</row>
    <row r="603" spans="28:197" x14ac:dyDescent="0.2"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</row>
    <row r="604" spans="28:197" x14ac:dyDescent="0.2"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</row>
    <row r="605" spans="28:197" x14ac:dyDescent="0.2"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</row>
    <row r="606" spans="28:197" x14ac:dyDescent="0.2"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</row>
    <row r="607" spans="28:197" x14ac:dyDescent="0.2"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</row>
    <row r="608" spans="28:197" x14ac:dyDescent="0.2"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</row>
    <row r="609" spans="28:197" x14ac:dyDescent="0.2"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</row>
    <row r="610" spans="28:197" x14ac:dyDescent="0.2"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</row>
    <row r="611" spans="28:197" x14ac:dyDescent="0.2"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</row>
    <row r="612" spans="28:197" x14ac:dyDescent="0.2"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</row>
    <row r="613" spans="28:197" x14ac:dyDescent="0.2"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</row>
    <row r="614" spans="28:197" x14ac:dyDescent="0.2"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</row>
    <row r="615" spans="28:197" x14ac:dyDescent="0.2"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</row>
    <row r="616" spans="28:197" x14ac:dyDescent="0.2"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</row>
    <row r="617" spans="28:197" x14ac:dyDescent="0.2"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</row>
    <row r="618" spans="28:197" x14ac:dyDescent="0.2"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</row>
    <row r="619" spans="28:197" x14ac:dyDescent="0.2"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</row>
    <row r="620" spans="28:197" x14ac:dyDescent="0.2"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</row>
    <row r="621" spans="28:197" x14ac:dyDescent="0.2"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</row>
    <row r="622" spans="28:197" x14ac:dyDescent="0.2"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</row>
    <row r="623" spans="28:197" x14ac:dyDescent="0.2"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</row>
    <row r="624" spans="28:197" x14ac:dyDescent="0.2"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</row>
    <row r="625" spans="28:197" x14ac:dyDescent="0.2"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</row>
    <row r="626" spans="28:197" x14ac:dyDescent="0.2"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</row>
    <row r="627" spans="28:197" x14ac:dyDescent="0.2"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</row>
    <row r="628" spans="28:197" x14ac:dyDescent="0.2"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</row>
    <row r="629" spans="28:197" x14ac:dyDescent="0.2"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</row>
    <row r="630" spans="28:197" x14ac:dyDescent="0.2"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</row>
    <row r="631" spans="28:197" x14ac:dyDescent="0.2"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</row>
    <row r="632" spans="28:197" x14ac:dyDescent="0.2"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</row>
    <row r="633" spans="28:197" x14ac:dyDescent="0.2"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</row>
    <row r="634" spans="28:197" x14ac:dyDescent="0.2"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</row>
    <row r="635" spans="28:197" x14ac:dyDescent="0.2"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</row>
    <row r="636" spans="28:197" x14ac:dyDescent="0.2"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</row>
    <row r="637" spans="28:197" x14ac:dyDescent="0.2"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</row>
    <row r="638" spans="28:197" x14ac:dyDescent="0.2"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</row>
    <row r="639" spans="28:197" x14ac:dyDescent="0.2"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</row>
    <row r="640" spans="28:197" x14ac:dyDescent="0.2"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</row>
    <row r="641" spans="28:197" x14ac:dyDescent="0.2"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</row>
    <row r="642" spans="28:197" x14ac:dyDescent="0.2"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</row>
    <row r="643" spans="28:197" x14ac:dyDescent="0.2"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</row>
    <row r="644" spans="28:197" x14ac:dyDescent="0.2"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</row>
    <row r="645" spans="28:197" x14ac:dyDescent="0.2"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</row>
    <row r="646" spans="28:197" x14ac:dyDescent="0.2"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</row>
    <row r="647" spans="28:197" x14ac:dyDescent="0.2"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</row>
    <row r="648" spans="28:197" x14ac:dyDescent="0.2"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</row>
    <row r="649" spans="28:197" x14ac:dyDescent="0.2"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</row>
    <row r="650" spans="28:197" x14ac:dyDescent="0.2"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</row>
    <row r="651" spans="28:197" x14ac:dyDescent="0.2"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</row>
    <row r="652" spans="28:197" x14ac:dyDescent="0.2"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</row>
    <row r="653" spans="28:197" x14ac:dyDescent="0.2"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</row>
    <row r="654" spans="28:197" x14ac:dyDescent="0.2"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</row>
    <row r="655" spans="28:197" x14ac:dyDescent="0.2"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</row>
    <row r="656" spans="28:197" x14ac:dyDescent="0.2"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</row>
    <row r="657" spans="28:197" x14ac:dyDescent="0.2"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</row>
    <row r="658" spans="28:197" x14ac:dyDescent="0.2"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</row>
    <row r="659" spans="28:197" x14ac:dyDescent="0.2"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</row>
    <row r="660" spans="28:197" x14ac:dyDescent="0.2"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</row>
    <row r="661" spans="28:197" x14ac:dyDescent="0.2"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</row>
    <row r="662" spans="28:197" x14ac:dyDescent="0.2"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</row>
    <row r="663" spans="28:197" x14ac:dyDescent="0.2"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</row>
    <row r="664" spans="28:197" x14ac:dyDescent="0.2"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</row>
    <row r="665" spans="28:197" x14ac:dyDescent="0.2"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</row>
    <row r="666" spans="28:197" x14ac:dyDescent="0.2"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</row>
    <row r="667" spans="28:197" x14ac:dyDescent="0.2"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</row>
    <row r="668" spans="28:197" x14ac:dyDescent="0.2"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</row>
    <row r="669" spans="28:197" x14ac:dyDescent="0.2"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</row>
    <row r="670" spans="28:197" x14ac:dyDescent="0.2"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</row>
    <row r="671" spans="28:197" x14ac:dyDescent="0.2"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</row>
    <row r="672" spans="28:197" x14ac:dyDescent="0.2"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</row>
    <row r="673" spans="28:197" x14ac:dyDescent="0.2"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</row>
    <row r="674" spans="28:197" x14ac:dyDescent="0.2"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</row>
    <row r="675" spans="28:197" x14ac:dyDescent="0.2"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</row>
    <row r="676" spans="28:197" x14ac:dyDescent="0.2"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</row>
    <row r="677" spans="28:197" x14ac:dyDescent="0.2"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</row>
    <row r="678" spans="28:197" x14ac:dyDescent="0.2"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</row>
    <row r="679" spans="28:197" x14ac:dyDescent="0.2"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</row>
    <row r="680" spans="28:197" x14ac:dyDescent="0.2"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</row>
    <row r="681" spans="28:197" x14ac:dyDescent="0.2"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</row>
    <row r="682" spans="28:197" x14ac:dyDescent="0.2"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</row>
    <row r="683" spans="28:197" x14ac:dyDescent="0.2"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</row>
    <row r="684" spans="28:197" x14ac:dyDescent="0.2"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</row>
    <row r="685" spans="28:197" x14ac:dyDescent="0.2"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</row>
    <row r="686" spans="28:197" x14ac:dyDescent="0.2"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</row>
    <row r="687" spans="28:197" x14ac:dyDescent="0.2"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</row>
    <row r="688" spans="28:197" x14ac:dyDescent="0.2"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</row>
    <row r="689" spans="28:197" x14ac:dyDescent="0.2"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</row>
    <row r="690" spans="28:197" x14ac:dyDescent="0.2"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</row>
    <row r="691" spans="28:197" x14ac:dyDescent="0.2"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</row>
    <row r="692" spans="28:197" x14ac:dyDescent="0.2"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</row>
    <row r="693" spans="28:197" x14ac:dyDescent="0.2"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</row>
    <row r="694" spans="28:197" x14ac:dyDescent="0.2"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</row>
    <row r="695" spans="28:197" x14ac:dyDescent="0.2"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</row>
    <row r="696" spans="28:197" x14ac:dyDescent="0.2"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</row>
    <row r="697" spans="28:197" x14ac:dyDescent="0.2"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</row>
    <row r="698" spans="28:197" x14ac:dyDescent="0.2"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</row>
    <row r="699" spans="28:197" x14ac:dyDescent="0.2"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</row>
    <row r="700" spans="28:197" x14ac:dyDescent="0.2"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</row>
    <row r="701" spans="28:197" x14ac:dyDescent="0.2"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</row>
    <row r="702" spans="28:197" x14ac:dyDescent="0.2"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</row>
    <row r="703" spans="28:197" x14ac:dyDescent="0.2"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</row>
    <row r="704" spans="28:197" x14ac:dyDescent="0.2"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</row>
    <row r="705" spans="35:37" x14ac:dyDescent="0.2">
      <c r="AI705"/>
      <c r="AJ705"/>
      <c r="AK705"/>
    </row>
    <row r="706" spans="35:37" x14ac:dyDescent="0.2">
      <c r="AI706"/>
      <c r="AJ706"/>
      <c r="AK706"/>
    </row>
    <row r="707" spans="35:37" x14ac:dyDescent="0.2">
      <c r="AI707"/>
      <c r="AJ707"/>
      <c r="AK707"/>
    </row>
  </sheetData>
  <printOptions gridLines="1" gridLinesSet="0"/>
  <pageMargins left="0.75" right="0.75" top="1" bottom="1" header="0.5" footer="0.5"/>
  <pageSetup fitToWidth="0" fitToHeight="0" orientation="portrait" r:id="rId3"/>
  <headerFooter alignWithMargins="0"/>
  <legacy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FH192"/>
  <sheetViews>
    <sheetView zoomScaleNormal="100" workbookViewId="0">
      <pane ySplit="1" topLeftCell="A161" activePane="bottomLeft" state="frozen"/>
      <selection pane="bottomLeft" activeCell="V77" sqref="V77:Y95"/>
    </sheetView>
  </sheetViews>
  <sheetFormatPr defaultRowHeight="12.75" x14ac:dyDescent="0.2"/>
  <cols>
    <col min="1" max="1" width="4.5703125" style="20" customWidth="1"/>
    <col min="2" max="2" width="15.42578125" bestFit="1" customWidth="1"/>
    <col min="3" max="3" width="16.85546875" customWidth="1"/>
    <col min="4" max="4" width="10.7109375" customWidth="1"/>
    <col min="5" max="5" width="19.5703125" customWidth="1"/>
    <col min="6" max="6" width="2.28515625" customWidth="1"/>
    <col min="7" max="7" width="3.28515625" customWidth="1"/>
    <col min="8" max="8" width="2.28515625" customWidth="1"/>
    <col min="9" max="9" width="6.140625" customWidth="1"/>
    <col min="10" max="10" width="2.28515625" customWidth="1"/>
    <col min="11" max="11" width="6.140625" customWidth="1"/>
    <col min="12" max="12" width="2.28515625" customWidth="1"/>
    <col min="13" max="13" width="6.140625" customWidth="1"/>
    <col min="14" max="14" width="2.28515625" customWidth="1"/>
    <col min="15" max="15" width="6.140625" customWidth="1"/>
    <col min="16" max="16" width="2.28515625" customWidth="1"/>
    <col min="17" max="17" width="6.140625" customWidth="1"/>
    <col min="18" max="18" width="2.28515625" customWidth="1"/>
    <col min="19" max="19" width="6.140625" customWidth="1"/>
    <col min="20" max="20" width="2.28515625" customWidth="1"/>
    <col min="21" max="21" width="6.140625" customWidth="1"/>
    <col min="22" max="23" width="15" customWidth="1"/>
    <col min="24" max="24" width="12.5703125" customWidth="1"/>
    <col min="25" max="25" width="12.28515625" customWidth="1"/>
    <col min="26" max="28" width="6.140625" customWidth="1"/>
    <col min="29" max="29" width="12" customWidth="1"/>
    <col min="36" max="36" width="2.28515625" customWidth="1"/>
    <col min="37" max="37" width="6.140625" customWidth="1"/>
    <col min="38" max="38" width="2.28515625" customWidth="1"/>
    <col min="39" max="39" width="6.140625" customWidth="1"/>
    <col min="40" max="40" width="2.28515625" customWidth="1"/>
    <col min="41" max="41" width="6.140625" customWidth="1"/>
    <col min="42" max="42" width="2.28515625" customWidth="1"/>
    <col min="43" max="43" width="6.140625" customWidth="1"/>
    <col min="44" max="44" width="2.28515625" customWidth="1"/>
    <col min="45" max="45" width="6.140625" customWidth="1"/>
    <col min="46" max="46" width="2.28515625" customWidth="1"/>
    <col min="47" max="47" width="6.140625" customWidth="1"/>
    <col min="48" max="48" width="2.28515625" customWidth="1"/>
    <col min="49" max="49" width="6.140625" customWidth="1"/>
    <col min="50" max="50" width="2.28515625" customWidth="1"/>
    <col min="51" max="51" width="6.140625" customWidth="1"/>
    <col min="52" max="52" width="2.28515625" customWidth="1"/>
    <col min="53" max="53" width="6.140625" customWidth="1"/>
    <col min="54" max="54" width="2.28515625" customWidth="1"/>
    <col min="55" max="55" width="6.140625" customWidth="1"/>
    <col min="56" max="56" width="2.28515625" customWidth="1"/>
    <col min="57" max="57" width="6.140625" customWidth="1"/>
    <col min="58" max="58" width="2.28515625" customWidth="1"/>
    <col min="59" max="59" width="6.140625" customWidth="1"/>
    <col min="60" max="60" width="2.28515625" customWidth="1"/>
    <col min="61" max="61" width="6.140625" customWidth="1"/>
    <col min="62" max="62" width="2.28515625" customWidth="1"/>
    <col min="63" max="63" width="6.140625" customWidth="1"/>
    <col min="64" max="64" width="2.28515625" customWidth="1"/>
    <col min="65" max="65" width="6.140625" customWidth="1"/>
    <col min="66" max="66" width="2.28515625" customWidth="1"/>
    <col min="67" max="67" width="6.140625" customWidth="1"/>
    <col min="68" max="68" width="2.28515625" customWidth="1"/>
    <col min="69" max="69" width="6.140625" customWidth="1"/>
    <col min="70" max="70" width="2.28515625" customWidth="1"/>
    <col min="71" max="71" width="6.140625" customWidth="1"/>
    <col min="72" max="72" width="2.28515625" customWidth="1"/>
    <col min="73" max="73" width="6.140625" customWidth="1"/>
    <col min="74" max="74" width="2.28515625" customWidth="1"/>
    <col min="75" max="75" width="6.140625" customWidth="1"/>
    <col min="76" max="76" width="2.28515625" customWidth="1"/>
    <col min="77" max="77" width="6.140625" customWidth="1"/>
    <col min="78" max="78" width="2.28515625" customWidth="1"/>
    <col min="79" max="79" width="6.140625" customWidth="1"/>
    <col min="80" max="80" width="2.28515625" customWidth="1"/>
    <col min="81" max="81" width="6.140625" customWidth="1"/>
    <col min="82" max="82" width="2.28515625" customWidth="1"/>
    <col min="83" max="83" width="6.140625" customWidth="1"/>
    <col min="84" max="84" width="2.28515625" customWidth="1"/>
    <col min="85" max="85" width="6.140625" customWidth="1"/>
    <col min="86" max="86" width="2.28515625" customWidth="1"/>
    <col min="87" max="87" width="6.140625" customWidth="1"/>
    <col min="88" max="88" width="2.28515625" customWidth="1"/>
    <col min="89" max="89" width="6.140625" customWidth="1"/>
    <col min="90" max="90" width="2.28515625" customWidth="1"/>
    <col min="91" max="91" width="6.140625" customWidth="1"/>
    <col min="92" max="92" width="2.28515625" customWidth="1"/>
    <col min="93" max="93" width="6.140625" customWidth="1"/>
    <col min="94" max="94" width="2.28515625" customWidth="1"/>
    <col min="95" max="95" width="6.140625" customWidth="1"/>
    <col min="96" max="96" width="2.28515625" customWidth="1"/>
    <col min="97" max="97" width="6.140625" customWidth="1"/>
    <col min="98" max="98" width="2.28515625" customWidth="1"/>
    <col min="99" max="99" width="6.140625" customWidth="1"/>
    <col min="100" max="100" width="2.28515625" customWidth="1"/>
    <col min="101" max="101" width="6.140625" customWidth="1"/>
    <col min="102" max="102" width="2.28515625" customWidth="1"/>
    <col min="103" max="103" width="6.140625" customWidth="1"/>
    <col min="104" max="104" width="2.28515625" customWidth="1"/>
    <col min="105" max="105" width="6.140625" customWidth="1"/>
    <col min="106" max="106" width="2.28515625" customWidth="1"/>
    <col min="107" max="107" width="6.140625" customWidth="1"/>
    <col min="108" max="108" width="2.28515625" customWidth="1"/>
    <col min="109" max="109" width="6.140625" customWidth="1"/>
    <col min="110" max="110" width="2.28515625" customWidth="1"/>
    <col min="111" max="111" width="6.140625" customWidth="1"/>
    <col min="112" max="112" width="2.28515625" customWidth="1"/>
    <col min="113" max="113" width="6.140625" customWidth="1"/>
    <col min="114" max="114" width="2.28515625" customWidth="1"/>
    <col min="115" max="115" width="6.140625" customWidth="1"/>
  </cols>
  <sheetData>
    <row r="1" spans="1:115" x14ac:dyDescent="0.2">
      <c r="A1" s="37" t="s">
        <v>553</v>
      </c>
      <c r="B1" t="s">
        <v>3033</v>
      </c>
      <c r="C1" t="s">
        <v>3034</v>
      </c>
      <c r="D1" t="s">
        <v>3035</v>
      </c>
      <c r="E1" s="45" t="s">
        <v>3036</v>
      </c>
      <c r="G1" t="s">
        <v>1683</v>
      </c>
      <c r="I1" t="s">
        <v>1684</v>
      </c>
      <c r="K1" t="s">
        <v>1685</v>
      </c>
      <c r="M1" t="s">
        <v>3032</v>
      </c>
      <c r="O1" t="s">
        <v>1686</v>
      </c>
      <c r="Q1" t="s">
        <v>1687</v>
      </c>
      <c r="S1" t="s">
        <v>1694</v>
      </c>
      <c r="U1" t="s">
        <v>1695</v>
      </c>
      <c r="V1" t="s">
        <v>539</v>
      </c>
      <c r="W1" t="s">
        <v>541</v>
      </c>
      <c r="X1" t="s">
        <v>540</v>
      </c>
      <c r="Y1" t="s">
        <v>542</v>
      </c>
      <c r="AK1" t="s">
        <v>1696</v>
      </c>
      <c r="AM1" t="s">
        <v>1697</v>
      </c>
      <c r="AO1" t="s">
        <v>1688</v>
      </c>
      <c r="AQ1" t="s">
        <v>1689</v>
      </c>
      <c r="AS1" t="s">
        <v>1690</v>
      </c>
      <c r="AU1" t="s">
        <v>1691</v>
      </c>
      <c r="AW1" t="s">
        <v>1692</v>
      </c>
      <c r="AY1" t="s">
        <v>1693</v>
      </c>
      <c r="BA1" t="s">
        <v>1698</v>
      </c>
      <c r="BC1" t="s">
        <v>1699</v>
      </c>
      <c r="BE1" t="s">
        <v>1700</v>
      </c>
      <c r="BG1" t="s">
        <v>1701</v>
      </c>
      <c r="BI1" t="s">
        <v>1702</v>
      </c>
      <c r="BK1" t="s">
        <v>1703</v>
      </c>
      <c r="BM1" t="s">
        <v>1704</v>
      </c>
      <c r="BO1" t="s">
        <v>1705</v>
      </c>
      <c r="BQ1" t="s">
        <v>1706</v>
      </c>
      <c r="BS1" t="s">
        <v>1707</v>
      </c>
      <c r="BU1" t="s">
        <v>1708</v>
      </c>
      <c r="BW1" t="s">
        <v>1709</v>
      </c>
      <c r="BY1" t="s">
        <v>1710</v>
      </c>
      <c r="CA1" t="s">
        <v>1711</v>
      </c>
      <c r="CC1" t="s">
        <v>1712</v>
      </c>
      <c r="CE1" t="s">
        <v>1713</v>
      </c>
      <c r="CG1" t="s">
        <v>1714</v>
      </c>
      <c r="CI1" t="s">
        <v>1715</v>
      </c>
      <c r="CK1" t="s">
        <v>1716</v>
      </c>
      <c r="CM1" t="s">
        <v>1717</v>
      </c>
      <c r="CO1" t="s">
        <v>1718</v>
      </c>
      <c r="CQ1" t="s">
        <v>1719</v>
      </c>
      <c r="CS1" t="s">
        <v>1720</v>
      </c>
      <c r="CU1" t="s">
        <v>1721</v>
      </c>
      <c r="CW1" t="s">
        <v>1722</v>
      </c>
      <c r="CY1" t="s">
        <v>1723</v>
      </c>
      <c r="DA1" t="s">
        <v>1724</v>
      </c>
      <c r="DC1" t="s">
        <v>1725</v>
      </c>
      <c r="DE1" t="s">
        <v>1726</v>
      </c>
      <c r="DG1" t="s">
        <v>1727</v>
      </c>
      <c r="DI1" t="s">
        <v>1728</v>
      </c>
      <c r="DK1" t="s">
        <v>1729</v>
      </c>
    </row>
    <row r="2" spans="1:115" x14ac:dyDescent="0.2">
      <c r="A2" s="38" t="s">
        <v>1778</v>
      </c>
      <c r="B2" s="5" t="s">
        <v>417</v>
      </c>
      <c r="C2" s="5" t="s">
        <v>418</v>
      </c>
      <c r="D2" s="2" t="s">
        <v>1779</v>
      </c>
      <c r="E2" s="2" t="s">
        <v>1780</v>
      </c>
      <c r="F2" s="2" t="s">
        <v>1781</v>
      </c>
      <c r="G2" s="3" t="s">
        <v>1730</v>
      </c>
      <c r="H2" s="3"/>
      <c r="I2" s="3" t="s">
        <v>1731</v>
      </c>
      <c r="J2" s="1"/>
      <c r="K2" s="3" t="s">
        <v>1732</v>
      </c>
      <c r="L2" s="1"/>
      <c r="M2" s="3" t="s">
        <v>1733</v>
      </c>
      <c r="N2" s="1"/>
      <c r="O2" s="3" t="s">
        <v>1734</v>
      </c>
      <c r="P2" s="1"/>
      <c r="Q2" s="3" t="s">
        <v>1735</v>
      </c>
      <c r="R2" s="1"/>
      <c r="S2" s="3" t="s">
        <v>1742</v>
      </c>
      <c r="T2" s="1"/>
      <c r="U2" s="3" t="s">
        <v>1743</v>
      </c>
      <c r="V2" s="3"/>
      <c r="W2" s="3"/>
      <c r="X2" s="3"/>
      <c r="Y2" s="7"/>
      <c r="Z2" s="3"/>
      <c r="AA2" s="3"/>
      <c r="AB2" s="3"/>
      <c r="AC2" s="2" t="s">
        <v>1780</v>
      </c>
      <c r="AJ2" s="1"/>
      <c r="AK2" s="3" t="s">
        <v>1744</v>
      </c>
      <c r="AL2" s="1"/>
      <c r="AM2" s="3" t="s">
        <v>1745</v>
      </c>
      <c r="AN2" s="1"/>
      <c r="AO2" s="3" t="s">
        <v>1736</v>
      </c>
      <c r="AP2" s="1"/>
      <c r="AQ2" s="3" t="s">
        <v>1737</v>
      </c>
      <c r="AR2" s="1"/>
      <c r="AS2" s="3" t="s">
        <v>1738</v>
      </c>
      <c r="AT2" s="1"/>
      <c r="AU2" s="3" t="s">
        <v>1739</v>
      </c>
      <c r="AV2" s="1"/>
      <c r="AW2" s="3" t="s">
        <v>1740</v>
      </c>
      <c r="AX2" s="1"/>
      <c r="AY2" s="3" t="s">
        <v>1741</v>
      </c>
      <c r="AZ2" s="1"/>
      <c r="BA2" s="3" t="s">
        <v>1746</v>
      </c>
      <c r="BB2" s="1"/>
      <c r="BC2" s="3" t="s">
        <v>1747</v>
      </c>
      <c r="BD2" s="1"/>
      <c r="BE2" s="3" t="s">
        <v>1748</v>
      </c>
      <c r="BF2" s="1"/>
      <c r="BG2" s="3" t="s">
        <v>1749</v>
      </c>
      <c r="BH2" s="1"/>
      <c r="BI2" s="3" t="s">
        <v>1750</v>
      </c>
      <c r="BJ2" s="1"/>
      <c r="BK2" s="3" t="s">
        <v>1751</v>
      </c>
      <c r="BL2" s="1"/>
      <c r="BM2" s="3" t="s">
        <v>1752</v>
      </c>
      <c r="BN2" s="1"/>
      <c r="BO2" s="3" t="s">
        <v>1753</v>
      </c>
      <c r="BP2" s="1"/>
      <c r="BQ2" s="3" t="s">
        <v>1754</v>
      </c>
      <c r="BR2" s="1"/>
      <c r="BS2" s="3" t="s">
        <v>1755</v>
      </c>
      <c r="BT2" s="1"/>
      <c r="BU2" s="3" t="s">
        <v>1756</v>
      </c>
      <c r="BV2" s="1"/>
      <c r="BW2" s="3" t="s">
        <v>1757</v>
      </c>
      <c r="BX2" s="1"/>
      <c r="BY2" s="3" t="s">
        <v>1758</v>
      </c>
      <c r="BZ2" s="1"/>
      <c r="CA2" s="3" t="s">
        <v>1759</v>
      </c>
      <c r="CB2" s="1"/>
      <c r="CC2" s="3" t="s">
        <v>1760</v>
      </c>
      <c r="CD2" s="1"/>
      <c r="CE2" s="3" t="s">
        <v>1761</v>
      </c>
      <c r="CF2" s="1"/>
      <c r="CG2" s="3" t="s">
        <v>1762</v>
      </c>
      <c r="CH2" s="1"/>
      <c r="CI2" s="3" t="s">
        <v>1763</v>
      </c>
      <c r="CJ2" s="1"/>
      <c r="CK2" s="3" t="s">
        <v>1764</v>
      </c>
      <c r="CL2" s="1"/>
      <c r="CM2" s="3" t="s">
        <v>1765</v>
      </c>
      <c r="CN2" s="1"/>
      <c r="CO2" s="3" t="s">
        <v>1766</v>
      </c>
      <c r="CP2" s="1"/>
      <c r="CQ2" s="3" t="s">
        <v>1767</v>
      </c>
      <c r="CR2" s="1"/>
      <c r="CS2" s="3" t="s">
        <v>1768</v>
      </c>
      <c r="CT2" s="1"/>
      <c r="CU2" s="3" t="s">
        <v>1769</v>
      </c>
      <c r="CV2" s="1"/>
      <c r="CW2" s="3" t="s">
        <v>1770</v>
      </c>
      <c r="CX2" s="1"/>
      <c r="CY2" s="3" t="s">
        <v>1771</v>
      </c>
      <c r="CZ2" s="1"/>
      <c r="DA2" s="3" t="s">
        <v>1772</v>
      </c>
      <c r="DB2" s="1"/>
      <c r="DC2" s="3" t="s">
        <v>1773</v>
      </c>
      <c r="DD2" s="1"/>
      <c r="DE2" s="3" t="s">
        <v>1774</v>
      </c>
      <c r="DF2" s="1"/>
      <c r="DG2" s="3" t="s">
        <v>1775</v>
      </c>
      <c r="DH2" s="1"/>
      <c r="DI2" s="3" t="s">
        <v>1776</v>
      </c>
      <c r="DJ2" s="1"/>
      <c r="DK2" s="3" t="s">
        <v>1777</v>
      </c>
    </row>
    <row r="3" spans="1:115" x14ac:dyDescent="0.2">
      <c r="A3" s="20" t="s">
        <v>1782</v>
      </c>
      <c r="B3" s="4">
        <v>35774.246527777781</v>
      </c>
      <c r="C3" s="4">
        <v>35774.847222222219</v>
      </c>
      <c r="D3" t="s">
        <v>1795</v>
      </c>
      <c r="E3" t="s">
        <v>1796</v>
      </c>
      <c r="G3">
        <v>50</v>
      </c>
      <c r="M3">
        <v>46.52</v>
      </c>
      <c r="N3" t="s">
        <v>1784</v>
      </c>
      <c r="O3">
        <v>60</v>
      </c>
      <c r="Q3">
        <v>32</v>
      </c>
      <c r="R3" t="s">
        <v>1784</v>
      </c>
      <c r="S3">
        <v>18</v>
      </c>
      <c r="T3" t="s">
        <v>1784</v>
      </c>
      <c r="U3">
        <v>18</v>
      </c>
      <c r="V3" s="7">
        <f t="shared" ref="V3:V34" si="0">M3*28.31685*1000</f>
        <v>1317299.862</v>
      </c>
      <c r="W3" s="7">
        <f t="shared" ref="W3:W34" si="1">V3*S3/1000000</f>
        <v>23.711397515999998</v>
      </c>
      <c r="X3" s="7">
        <f t="shared" ref="X3:X34" si="2">V3*U3/1000000</f>
        <v>23.711397515999998</v>
      </c>
      <c r="Y3" s="7">
        <f t="shared" ref="Y3:Y34" si="3">W3+X3</f>
        <v>47.422795031999996</v>
      </c>
      <c r="AC3" t="s">
        <v>531</v>
      </c>
      <c r="AD3" t="s">
        <v>433</v>
      </c>
      <c r="AO3">
        <v>0.29699999999999999</v>
      </c>
      <c r="AQ3">
        <v>1.2</v>
      </c>
      <c r="BA3">
        <v>7.96</v>
      </c>
      <c r="BO3">
        <v>50</v>
      </c>
      <c r="BQ3">
        <v>61</v>
      </c>
      <c r="BU3">
        <v>9</v>
      </c>
      <c r="BW3">
        <v>16</v>
      </c>
      <c r="BY3">
        <v>9.6</v>
      </c>
      <c r="CA3">
        <v>69</v>
      </c>
      <c r="CC3">
        <v>0.14000000000000001</v>
      </c>
      <c r="CI3">
        <v>220</v>
      </c>
      <c r="DA3">
        <v>4.5999999999999999E-2</v>
      </c>
    </row>
    <row r="4" spans="1:115" x14ac:dyDescent="0.2">
      <c r="A4" s="20" t="s">
        <v>1782</v>
      </c>
      <c r="B4" s="4">
        <v>35799.267361111109</v>
      </c>
      <c r="C4" s="4">
        <v>35799.447916666664</v>
      </c>
      <c r="D4" t="s">
        <v>1798</v>
      </c>
      <c r="E4" t="s">
        <v>1799</v>
      </c>
      <c r="G4">
        <v>50</v>
      </c>
      <c r="M4">
        <v>17.3</v>
      </c>
      <c r="O4">
        <v>14.3</v>
      </c>
      <c r="Q4">
        <v>34</v>
      </c>
      <c r="R4" t="s">
        <v>1784</v>
      </c>
      <c r="S4">
        <v>18</v>
      </c>
      <c r="T4" t="s">
        <v>1784</v>
      </c>
      <c r="U4">
        <v>18</v>
      </c>
      <c r="V4" s="7">
        <f t="shared" si="0"/>
        <v>489881.505</v>
      </c>
      <c r="W4" s="7">
        <f t="shared" si="1"/>
        <v>8.81786709</v>
      </c>
      <c r="X4" s="7">
        <f t="shared" si="2"/>
        <v>8.81786709</v>
      </c>
      <c r="Y4" s="7">
        <f t="shared" si="3"/>
        <v>17.63573418</v>
      </c>
      <c r="AC4" t="s">
        <v>531</v>
      </c>
      <c r="AD4" t="s">
        <v>434</v>
      </c>
      <c r="AO4">
        <v>0.56200000000000006</v>
      </c>
      <c r="AQ4">
        <v>2.4</v>
      </c>
      <c r="BA4">
        <v>7.53</v>
      </c>
      <c r="BO4">
        <v>20</v>
      </c>
      <c r="BQ4">
        <v>39</v>
      </c>
      <c r="BU4">
        <v>6</v>
      </c>
      <c r="BW4">
        <v>13</v>
      </c>
      <c r="BY4">
        <v>4.2</v>
      </c>
      <c r="CA4">
        <v>26</v>
      </c>
      <c r="CC4">
        <v>8.5000000000000006E-2</v>
      </c>
      <c r="CI4">
        <v>150</v>
      </c>
      <c r="DA4">
        <v>0.02</v>
      </c>
    </row>
    <row r="5" spans="1:115" x14ac:dyDescent="0.2">
      <c r="A5" s="20" t="s">
        <v>1782</v>
      </c>
      <c r="B5" s="4">
        <v>35803.357638888891</v>
      </c>
      <c r="C5" s="4">
        <v>35803.815972222219</v>
      </c>
      <c r="D5" t="s">
        <v>1800</v>
      </c>
      <c r="E5" t="s">
        <v>1801</v>
      </c>
      <c r="G5">
        <v>50</v>
      </c>
      <c r="M5">
        <v>23.3</v>
      </c>
      <c r="N5" t="s">
        <v>1784</v>
      </c>
      <c r="O5">
        <v>6</v>
      </c>
      <c r="Q5">
        <v>15</v>
      </c>
      <c r="R5" t="s">
        <v>1784</v>
      </c>
      <c r="S5">
        <v>18</v>
      </c>
      <c r="T5" t="s">
        <v>1784</v>
      </c>
      <c r="U5">
        <v>18</v>
      </c>
      <c r="V5" s="7">
        <f t="shared" si="0"/>
        <v>659782.60499999998</v>
      </c>
      <c r="W5" s="7">
        <f t="shared" si="1"/>
        <v>11.87608689</v>
      </c>
      <c r="X5" s="7">
        <f t="shared" si="2"/>
        <v>11.87608689</v>
      </c>
      <c r="Y5" s="7">
        <f t="shared" si="3"/>
        <v>23.75217378</v>
      </c>
      <c r="AC5" t="s">
        <v>531</v>
      </c>
      <c r="AD5" t="s">
        <v>435</v>
      </c>
      <c r="AO5">
        <v>0.46500000000000002</v>
      </c>
      <c r="AQ5">
        <v>1.3</v>
      </c>
      <c r="BA5">
        <v>7.96</v>
      </c>
      <c r="BO5">
        <v>7</v>
      </c>
      <c r="BQ5">
        <v>89</v>
      </c>
      <c r="BU5">
        <v>3</v>
      </c>
      <c r="BW5">
        <v>31</v>
      </c>
      <c r="BY5">
        <v>1</v>
      </c>
      <c r="BZ5" t="s">
        <v>1784</v>
      </c>
      <c r="CA5">
        <v>19</v>
      </c>
      <c r="CC5">
        <v>3.2000000000000001E-2</v>
      </c>
      <c r="CI5">
        <v>350</v>
      </c>
      <c r="DA5">
        <v>2.8000000000000001E-2</v>
      </c>
    </row>
    <row r="6" spans="1:115" x14ac:dyDescent="0.2">
      <c r="A6" s="20" t="s">
        <v>1782</v>
      </c>
      <c r="B6" s="4">
        <v>35857.253472222219</v>
      </c>
      <c r="C6" s="4">
        <v>35857.430555555555</v>
      </c>
      <c r="D6" t="s">
        <v>1806</v>
      </c>
      <c r="E6" t="s">
        <v>1807</v>
      </c>
      <c r="G6">
        <v>50</v>
      </c>
      <c r="M6">
        <v>14.05</v>
      </c>
      <c r="N6" t="s">
        <v>1784</v>
      </c>
      <c r="O6">
        <v>6</v>
      </c>
      <c r="Q6">
        <v>22</v>
      </c>
      <c r="R6" t="s">
        <v>1784</v>
      </c>
      <c r="S6">
        <v>18</v>
      </c>
      <c r="T6" t="s">
        <v>1784</v>
      </c>
      <c r="U6">
        <v>18</v>
      </c>
      <c r="V6" s="7">
        <f t="shared" si="0"/>
        <v>397851.74249999999</v>
      </c>
      <c r="W6" s="7">
        <f t="shared" si="1"/>
        <v>7.1613313650000006</v>
      </c>
      <c r="X6" s="7">
        <f t="shared" si="2"/>
        <v>7.1613313650000006</v>
      </c>
      <c r="Y6" s="7">
        <f t="shared" si="3"/>
        <v>14.322662730000001</v>
      </c>
      <c r="AC6" t="s">
        <v>531</v>
      </c>
      <c r="AD6" t="s">
        <v>436</v>
      </c>
      <c r="AO6">
        <v>0.25700000000000001</v>
      </c>
      <c r="AQ6">
        <v>0.9</v>
      </c>
      <c r="BA6">
        <v>8.18</v>
      </c>
      <c r="BO6">
        <v>23</v>
      </c>
      <c r="BQ6">
        <v>95</v>
      </c>
      <c r="BU6">
        <v>12</v>
      </c>
      <c r="BW6">
        <v>39</v>
      </c>
      <c r="BY6">
        <v>5</v>
      </c>
      <c r="CA6">
        <v>25</v>
      </c>
      <c r="CC6">
        <v>5.7000000000000002E-2</v>
      </c>
      <c r="CI6">
        <v>400</v>
      </c>
      <c r="DA6">
        <v>1.4E-2</v>
      </c>
    </row>
    <row r="7" spans="1:115" x14ac:dyDescent="0.2">
      <c r="A7" s="20" t="s">
        <v>1782</v>
      </c>
      <c r="B7" s="4">
        <v>35996.836805555555</v>
      </c>
      <c r="C7" s="4">
        <v>35997.267361111109</v>
      </c>
      <c r="D7" t="s">
        <v>1815</v>
      </c>
      <c r="E7" t="s">
        <v>1816</v>
      </c>
      <c r="G7">
        <v>50</v>
      </c>
      <c r="M7">
        <v>214</v>
      </c>
      <c r="N7" t="s">
        <v>1784</v>
      </c>
      <c r="O7">
        <v>6</v>
      </c>
      <c r="Q7">
        <v>29.8</v>
      </c>
      <c r="R7" t="s">
        <v>1784</v>
      </c>
      <c r="S7">
        <v>18</v>
      </c>
      <c r="T7" t="s">
        <v>1784</v>
      </c>
      <c r="U7">
        <v>18</v>
      </c>
      <c r="V7" s="7">
        <f t="shared" si="0"/>
        <v>6059805.8999999994</v>
      </c>
      <c r="W7" s="7">
        <f t="shared" si="1"/>
        <v>109.07650619999998</v>
      </c>
      <c r="X7" s="7">
        <f t="shared" si="2"/>
        <v>109.07650619999998</v>
      </c>
      <c r="Y7" s="7">
        <f t="shared" si="3"/>
        <v>218.15301239999997</v>
      </c>
      <c r="AC7" t="s">
        <v>531</v>
      </c>
      <c r="AD7" t="s">
        <v>437</v>
      </c>
      <c r="AO7">
        <v>7.9000000000000001E-2</v>
      </c>
      <c r="AQ7">
        <v>1.17</v>
      </c>
      <c r="BA7">
        <v>7.74</v>
      </c>
      <c r="BO7">
        <v>62.5</v>
      </c>
      <c r="BQ7">
        <v>22</v>
      </c>
      <c r="BS7">
        <v>0.18</v>
      </c>
      <c r="BU7">
        <v>9</v>
      </c>
      <c r="BW7">
        <v>6.7</v>
      </c>
      <c r="BY7">
        <v>7.6</v>
      </c>
      <c r="CA7">
        <v>38</v>
      </c>
      <c r="CC7">
        <v>0.16800000000000001</v>
      </c>
      <c r="CI7">
        <v>83</v>
      </c>
      <c r="DA7">
        <v>0.214</v>
      </c>
    </row>
    <row r="8" spans="1:115" x14ac:dyDescent="0.2">
      <c r="A8" s="20" t="s">
        <v>1782</v>
      </c>
      <c r="B8" s="4">
        <v>36149.746527777781</v>
      </c>
      <c r="C8" s="4">
        <v>36149.958333333336</v>
      </c>
      <c r="D8" t="s">
        <v>1824</v>
      </c>
      <c r="E8" t="s">
        <v>1825</v>
      </c>
      <c r="G8">
        <v>50</v>
      </c>
      <c r="M8">
        <v>1.5550000000000002</v>
      </c>
      <c r="N8" t="s">
        <v>1784</v>
      </c>
      <c r="O8">
        <v>6</v>
      </c>
      <c r="Q8">
        <v>48</v>
      </c>
      <c r="R8" t="s">
        <v>1784</v>
      </c>
      <c r="S8">
        <v>18</v>
      </c>
      <c r="T8" t="s">
        <v>1784</v>
      </c>
      <c r="U8">
        <v>18</v>
      </c>
      <c r="V8" s="7">
        <f t="shared" si="0"/>
        <v>44032.70175</v>
      </c>
      <c r="W8" s="7">
        <f t="shared" si="1"/>
        <v>0.79258863150000003</v>
      </c>
      <c r="X8" s="7">
        <f t="shared" si="2"/>
        <v>0.79258863150000003</v>
      </c>
      <c r="Y8" s="7">
        <f t="shared" si="3"/>
        <v>1.5851772630000001</v>
      </c>
      <c r="AC8" t="s">
        <v>531</v>
      </c>
      <c r="AD8" t="s">
        <v>438</v>
      </c>
      <c r="AO8">
        <v>0.17699999999999999</v>
      </c>
      <c r="AQ8">
        <v>0.73</v>
      </c>
      <c r="BA8">
        <v>8.06</v>
      </c>
      <c r="BN8" t="s">
        <v>1784</v>
      </c>
      <c r="BO8">
        <v>5</v>
      </c>
      <c r="BQ8">
        <v>100</v>
      </c>
      <c r="BR8" t="s">
        <v>1784</v>
      </c>
      <c r="BS8">
        <v>0.04</v>
      </c>
      <c r="BU8">
        <v>2</v>
      </c>
      <c r="BW8">
        <v>49</v>
      </c>
      <c r="BY8">
        <v>1.6</v>
      </c>
      <c r="BZ8" t="s">
        <v>1784</v>
      </c>
      <c r="CA8">
        <v>19</v>
      </c>
      <c r="CC8">
        <v>2.9000000000000001E-2</v>
      </c>
      <c r="CI8">
        <v>460</v>
      </c>
    </row>
    <row r="9" spans="1:115" x14ac:dyDescent="0.2">
      <c r="A9" s="20" t="s">
        <v>1782</v>
      </c>
      <c r="B9" s="4">
        <v>36158.302083333336</v>
      </c>
      <c r="C9" s="4">
        <v>36158.45208333333</v>
      </c>
      <c r="D9" t="s">
        <v>1826</v>
      </c>
      <c r="E9" t="s">
        <v>1827</v>
      </c>
      <c r="G9">
        <v>50</v>
      </c>
      <c r="M9">
        <v>0.20699999999999999</v>
      </c>
      <c r="N9" t="s">
        <v>1784</v>
      </c>
      <c r="O9">
        <v>6</v>
      </c>
      <c r="Q9">
        <v>30</v>
      </c>
      <c r="R9" t="s">
        <v>1784</v>
      </c>
      <c r="S9">
        <v>18</v>
      </c>
      <c r="T9" t="s">
        <v>1784</v>
      </c>
      <c r="U9">
        <v>18</v>
      </c>
      <c r="V9" s="7">
        <f t="shared" si="0"/>
        <v>5861.5879500000001</v>
      </c>
      <c r="W9" s="7">
        <f t="shared" si="1"/>
        <v>0.1055085831</v>
      </c>
      <c r="X9" s="7">
        <f t="shared" si="2"/>
        <v>0.1055085831</v>
      </c>
      <c r="Y9" s="7">
        <f t="shared" si="3"/>
        <v>0.21101716619999999</v>
      </c>
      <c r="AC9" t="s">
        <v>531</v>
      </c>
      <c r="AD9" t="s">
        <v>439</v>
      </c>
      <c r="AO9">
        <v>0.35499999999999998</v>
      </c>
      <c r="AQ9">
        <v>0.89</v>
      </c>
      <c r="BA9">
        <v>7.84</v>
      </c>
      <c r="BO9">
        <v>12</v>
      </c>
      <c r="BQ9">
        <v>140</v>
      </c>
      <c r="BR9" t="s">
        <v>1784</v>
      </c>
      <c r="BS9">
        <v>0.04</v>
      </c>
      <c r="BU9">
        <v>2</v>
      </c>
      <c r="BW9">
        <v>62</v>
      </c>
      <c r="BY9">
        <v>1.1000000000000001</v>
      </c>
      <c r="BZ9" t="s">
        <v>1784</v>
      </c>
      <c r="CA9">
        <v>19</v>
      </c>
      <c r="CC9">
        <v>0.03</v>
      </c>
      <c r="CI9">
        <v>590</v>
      </c>
    </row>
    <row r="10" spans="1:115" x14ac:dyDescent="0.2">
      <c r="A10" s="20" t="s">
        <v>1782</v>
      </c>
      <c r="B10" s="4">
        <v>36171.291666666664</v>
      </c>
      <c r="C10" s="4">
        <v>36171.895833333336</v>
      </c>
      <c r="D10" t="s">
        <v>1828</v>
      </c>
      <c r="E10" t="s">
        <v>1829</v>
      </c>
      <c r="G10">
        <v>50</v>
      </c>
      <c r="M10">
        <v>0.63100000000000001</v>
      </c>
      <c r="N10" t="s">
        <v>1784</v>
      </c>
      <c r="O10">
        <v>6</v>
      </c>
      <c r="Q10">
        <v>48</v>
      </c>
      <c r="R10" t="s">
        <v>1784</v>
      </c>
      <c r="S10">
        <v>18</v>
      </c>
      <c r="T10" t="s">
        <v>1784</v>
      </c>
      <c r="U10">
        <v>18</v>
      </c>
      <c r="V10" s="7">
        <f t="shared" si="0"/>
        <v>17867.932349999999</v>
      </c>
      <c r="W10" s="7">
        <f t="shared" si="1"/>
        <v>0.32162278229999997</v>
      </c>
      <c r="X10" s="7">
        <f t="shared" si="2"/>
        <v>0.32162278229999997</v>
      </c>
      <c r="Y10" s="7">
        <f t="shared" si="3"/>
        <v>0.64324556459999993</v>
      </c>
      <c r="AC10" t="s">
        <v>531</v>
      </c>
      <c r="AD10" t="s">
        <v>440</v>
      </c>
      <c r="AO10">
        <v>0.67</v>
      </c>
      <c r="AQ10">
        <v>1.54</v>
      </c>
      <c r="BA10">
        <v>8.1</v>
      </c>
      <c r="BO10">
        <v>42</v>
      </c>
      <c r="BQ10">
        <v>140</v>
      </c>
      <c r="BS10">
        <v>0.1</v>
      </c>
      <c r="BU10">
        <v>3</v>
      </c>
      <c r="BW10">
        <v>59</v>
      </c>
      <c r="BY10">
        <v>2.8</v>
      </c>
      <c r="BZ10" t="s">
        <v>1784</v>
      </c>
      <c r="CA10">
        <v>19</v>
      </c>
      <c r="CC10">
        <v>6.4000000000000001E-2</v>
      </c>
      <c r="CI10">
        <v>590</v>
      </c>
    </row>
    <row r="11" spans="1:115" x14ac:dyDescent="0.2">
      <c r="A11" s="20" t="s">
        <v>1782</v>
      </c>
      <c r="B11" s="4">
        <v>36177.548611111109</v>
      </c>
      <c r="C11" s="4">
        <v>36177.899305555555</v>
      </c>
      <c r="D11" t="s">
        <v>1830</v>
      </c>
      <c r="E11" t="s">
        <v>1831</v>
      </c>
      <c r="G11">
        <v>50</v>
      </c>
      <c r="M11">
        <v>1.46</v>
      </c>
      <c r="O11">
        <v>8.0399999999999991</v>
      </c>
      <c r="Q11">
        <v>110</v>
      </c>
      <c r="R11" t="s">
        <v>1784</v>
      </c>
      <c r="S11">
        <v>18</v>
      </c>
      <c r="T11" t="s">
        <v>1784</v>
      </c>
      <c r="U11">
        <v>18</v>
      </c>
      <c r="V11" s="7">
        <f t="shared" si="0"/>
        <v>41342.600999999995</v>
      </c>
      <c r="W11" s="7">
        <f t="shared" si="1"/>
        <v>0.74416681799999995</v>
      </c>
      <c r="X11" s="7">
        <f t="shared" si="2"/>
        <v>0.74416681799999995</v>
      </c>
      <c r="Y11" s="7">
        <f t="shared" si="3"/>
        <v>1.4883336359999999</v>
      </c>
      <c r="AC11" t="s">
        <v>531</v>
      </c>
      <c r="AD11" t="s">
        <v>441</v>
      </c>
      <c r="AO11">
        <v>1.1599999999999999</v>
      </c>
      <c r="AQ11">
        <v>4.04</v>
      </c>
      <c r="BA11">
        <v>7.7</v>
      </c>
      <c r="BO11">
        <v>14</v>
      </c>
      <c r="BQ11">
        <v>69</v>
      </c>
      <c r="BS11">
        <v>0.33</v>
      </c>
      <c r="BU11">
        <v>12</v>
      </c>
      <c r="BW11">
        <v>24</v>
      </c>
      <c r="BY11">
        <v>3.1</v>
      </c>
      <c r="CA11">
        <v>29</v>
      </c>
      <c r="CC11">
        <v>6.5000000000000002E-2</v>
      </c>
      <c r="CI11">
        <v>270</v>
      </c>
    </row>
    <row r="12" spans="1:115" x14ac:dyDescent="0.2">
      <c r="A12" s="20" t="s">
        <v>1782</v>
      </c>
      <c r="B12" s="4">
        <v>36232.684027777781</v>
      </c>
      <c r="C12" s="4">
        <v>36232.78125</v>
      </c>
      <c r="D12" t="s">
        <v>1835</v>
      </c>
      <c r="E12" t="s">
        <v>1836</v>
      </c>
      <c r="G12">
        <v>50</v>
      </c>
      <c r="M12">
        <v>3.18</v>
      </c>
      <c r="O12">
        <v>2.7</v>
      </c>
      <c r="Q12">
        <v>11</v>
      </c>
      <c r="R12" t="s">
        <v>1784</v>
      </c>
      <c r="S12">
        <v>18</v>
      </c>
      <c r="T12" t="s">
        <v>1784</v>
      </c>
      <c r="U12">
        <v>18</v>
      </c>
      <c r="V12" s="7">
        <f t="shared" si="0"/>
        <v>90047.582999999999</v>
      </c>
      <c r="W12" s="7">
        <f t="shared" si="1"/>
        <v>1.6208564939999999</v>
      </c>
      <c r="X12" s="7">
        <f t="shared" si="2"/>
        <v>1.6208564939999999</v>
      </c>
      <c r="Y12" s="7">
        <f t="shared" si="3"/>
        <v>3.2417129879999997</v>
      </c>
      <c r="AC12" t="s">
        <v>531</v>
      </c>
      <c r="AD12" t="s">
        <v>442</v>
      </c>
      <c r="AO12">
        <v>0.17499999999999999</v>
      </c>
      <c r="AP12" t="s">
        <v>1784</v>
      </c>
      <c r="AQ12">
        <v>0.14000000000000001</v>
      </c>
      <c r="BA12">
        <v>7.86</v>
      </c>
      <c r="BO12">
        <v>9</v>
      </c>
      <c r="CC12">
        <v>3.5000000000000003E-2</v>
      </c>
    </row>
    <row r="13" spans="1:115" x14ac:dyDescent="0.2">
      <c r="A13" s="20" t="s">
        <v>1782</v>
      </c>
      <c r="B13" s="4">
        <v>36234.631944444445</v>
      </c>
      <c r="C13" s="4">
        <v>36235.409722222219</v>
      </c>
      <c r="D13" t="s">
        <v>1837</v>
      </c>
      <c r="E13" t="s">
        <v>1838</v>
      </c>
      <c r="G13">
        <v>50</v>
      </c>
      <c r="M13">
        <v>32.737000000000002</v>
      </c>
      <c r="N13" t="s">
        <v>1784</v>
      </c>
      <c r="O13">
        <v>6</v>
      </c>
      <c r="Q13">
        <v>29</v>
      </c>
      <c r="R13" t="s">
        <v>1784</v>
      </c>
      <c r="S13">
        <v>18</v>
      </c>
      <c r="T13" t="s">
        <v>1784</v>
      </c>
      <c r="U13">
        <v>18</v>
      </c>
      <c r="V13" s="7">
        <f t="shared" si="0"/>
        <v>927008.71845000004</v>
      </c>
      <c r="W13" s="7">
        <f t="shared" si="1"/>
        <v>16.686156932100001</v>
      </c>
      <c r="X13" s="7">
        <f t="shared" si="2"/>
        <v>16.686156932100001</v>
      </c>
      <c r="Y13" s="7">
        <f t="shared" si="3"/>
        <v>33.372313864200002</v>
      </c>
      <c r="AC13" t="s">
        <v>531</v>
      </c>
      <c r="AD13" t="s">
        <v>443</v>
      </c>
      <c r="AO13">
        <v>0.111</v>
      </c>
      <c r="AQ13">
        <v>0.71</v>
      </c>
      <c r="BA13">
        <v>8.01</v>
      </c>
      <c r="BO13">
        <v>10</v>
      </c>
    </row>
    <row r="14" spans="1:115" x14ac:dyDescent="0.2">
      <c r="A14" s="20" t="s">
        <v>1782</v>
      </c>
      <c r="B14" s="4">
        <v>36430.208333333336</v>
      </c>
      <c r="C14" s="4">
        <v>36430.461805555555</v>
      </c>
      <c r="D14" t="s">
        <v>1851</v>
      </c>
      <c r="E14" t="s">
        <v>1852</v>
      </c>
      <c r="G14">
        <v>50</v>
      </c>
      <c r="M14">
        <v>17.366</v>
      </c>
      <c r="O14">
        <v>9.9</v>
      </c>
      <c r="Q14">
        <v>35</v>
      </c>
      <c r="R14" t="s">
        <v>1784</v>
      </c>
      <c r="S14">
        <v>18</v>
      </c>
      <c r="T14" t="s">
        <v>1784</v>
      </c>
      <c r="U14">
        <v>18</v>
      </c>
      <c r="V14" s="7">
        <f t="shared" si="0"/>
        <v>491750.41710000002</v>
      </c>
      <c r="W14" s="7">
        <f t="shared" si="1"/>
        <v>8.8515075077999992</v>
      </c>
      <c r="X14" s="7">
        <f t="shared" si="2"/>
        <v>8.8515075077999992</v>
      </c>
      <c r="Y14" s="7">
        <f t="shared" si="3"/>
        <v>17.703015015599998</v>
      </c>
      <c r="AC14" t="s">
        <v>531</v>
      </c>
      <c r="AD14" t="s">
        <v>444</v>
      </c>
      <c r="AO14">
        <v>0.23899999999999999</v>
      </c>
      <c r="AQ14">
        <v>1.45</v>
      </c>
      <c r="BA14">
        <v>7.95</v>
      </c>
      <c r="BO14">
        <v>28</v>
      </c>
      <c r="BQ14">
        <v>58</v>
      </c>
      <c r="BS14">
        <v>0.11</v>
      </c>
      <c r="BU14">
        <v>7</v>
      </c>
      <c r="BW14">
        <v>23</v>
      </c>
      <c r="BY14">
        <v>2.8</v>
      </c>
      <c r="CA14">
        <v>29</v>
      </c>
      <c r="CC14">
        <v>0.14000000000000001</v>
      </c>
      <c r="CI14">
        <v>240</v>
      </c>
    </row>
    <row r="15" spans="1:115" x14ac:dyDescent="0.2">
      <c r="A15" s="20" t="s">
        <v>1782</v>
      </c>
      <c r="B15" s="4">
        <v>36528.649305555555</v>
      </c>
      <c r="C15" s="4">
        <v>36529.409722222219</v>
      </c>
      <c r="D15" t="s">
        <v>1854</v>
      </c>
      <c r="E15" t="s">
        <v>1855</v>
      </c>
      <c r="G15">
        <v>50</v>
      </c>
      <c r="M15">
        <v>0.98</v>
      </c>
      <c r="N15" t="s">
        <v>1784</v>
      </c>
      <c r="O15">
        <v>60</v>
      </c>
      <c r="Q15">
        <v>37</v>
      </c>
      <c r="R15" t="s">
        <v>1784</v>
      </c>
      <c r="S15">
        <v>18</v>
      </c>
      <c r="T15" t="s">
        <v>1784</v>
      </c>
      <c r="U15">
        <v>18</v>
      </c>
      <c r="V15" s="7">
        <f t="shared" si="0"/>
        <v>27750.512999999999</v>
      </c>
      <c r="W15" s="7">
        <f t="shared" si="1"/>
        <v>0.49950923400000002</v>
      </c>
      <c r="X15" s="7">
        <f t="shared" si="2"/>
        <v>0.49950923400000002</v>
      </c>
      <c r="Y15" s="7">
        <f t="shared" si="3"/>
        <v>0.99901846800000005</v>
      </c>
      <c r="AC15" t="s">
        <v>531</v>
      </c>
      <c r="AD15" t="s">
        <v>445</v>
      </c>
      <c r="AO15">
        <v>0.72</v>
      </c>
      <c r="AQ15">
        <v>1.8</v>
      </c>
      <c r="BA15">
        <v>7.91</v>
      </c>
      <c r="BO15">
        <v>8</v>
      </c>
      <c r="BQ15">
        <v>86</v>
      </c>
      <c r="BS15">
        <v>0.1</v>
      </c>
      <c r="BU15">
        <v>3</v>
      </c>
      <c r="BW15">
        <v>38</v>
      </c>
      <c r="BY15">
        <v>0.8</v>
      </c>
      <c r="CA15">
        <v>21</v>
      </c>
      <c r="CC15">
        <v>6.3E-2</v>
      </c>
      <c r="CI15">
        <v>370</v>
      </c>
    </row>
    <row r="16" spans="1:115" x14ac:dyDescent="0.2">
      <c r="A16" s="20" t="s">
        <v>1782</v>
      </c>
      <c r="B16" s="4">
        <v>36544.663194444445</v>
      </c>
      <c r="C16" s="4">
        <v>36544.972222222219</v>
      </c>
      <c r="D16" t="s">
        <v>1859</v>
      </c>
      <c r="E16" t="s">
        <v>1860</v>
      </c>
      <c r="G16">
        <v>50</v>
      </c>
      <c r="M16">
        <v>0.38</v>
      </c>
      <c r="N16" t="s">
        <v>1784</v>
      </c>
      <c r="O16">
        <v>6</v>
      </c>
      <c r="Q16">
        <v>22</v>
      </c>
      <c r="R16" t="s">
        <v>1784</v>
      </c>
      <c r="S16">
        <v>18</v>
      </c>
      <c r="T16" t="s">
        <v>1784</v>
      </c>
      <c r="U16">
        <v>18</v>
      </c>
      <c r="V16" s="7">
        <f t="shared" si="0"/>
        <v>10760.403</v>
      </c>
      <c r="W16" s="7">
        <f t="shared" si="1"/>
        <v>0.193687254</v>
      </c>
      <c r="X16" s="7">
        <f t="shared" si="2"/>
        <v>0.193687254</v>
      </c>
      <c r="Y16" s="7">
        <f t="shared" si="3"/>
        <v>0.38737450800000001</v>
      </c>
      <c r="AC16" t="s">
        <v>531</v>
      </c>
      <c r="AD16" t="s">
        <v>446</v>
      </c>
      <c r="AO16">
        <v>1.3900000000000001</v>
      </c>
      <c r="AQ16">
        <v>2.2999999999999998</v>
      </c>
      <c r="BA16">
        <v>7.8</v>
      </c>
      <c r="BN16" t="s">
        <v>1784</v>
      </c>
      <c r="BO16">
        <v>5</v>
      </c>
      <c r="BQ16">
        <v>150</v>
      </c>
      <c r="BT16" t="s">
        <v>1784</v>
      </c>
      <c r="BU16">
        <v>1</v>
      </c>
      <c r="BW16">
        <v>55</v>
      </c>
      <c r="BX16" t="s">
        <v>1784</v>
      </c>
      <c r="BY16">
        <v>0.8</v>
      </c>
      <c r="BZ16" t="s">
        <v>1784</v>
      </c>
      <c r="CA16">
        <v>19</v>
      </c>
      <c r="CC16">
        <v>3.5000000000000003E-2</v>
      </c>
      <c r="CI16">
        <v>600</v>
      </c>
    </row>
    <row r="17" spans="1:87" x14ac:dyDescent="0.2">
      <c r="A17" s="20" t="s">
        <v>1782</v>
      </c>
      <c r="B17" s="4">
        <v>36569.256944444445</v>
      </c>
      <c r="C17" s="4">
        <v>36569.868055555555</v>
      </c>
      <c r="D17" t="s">
        <v>1862</v>
      </c>
      <c r="E17" t="s">
        <v>1863</v>
      </c>
      <c r="G17">
        <v>50</v>
      </c>
      <c r="M17">
        <v>0.17</v>
      </c>
      <c r="N17" t="s">
        <v>1784</v>
      </c>
      <c r="O17">
        <v>6</v>
      </c>
      <c r="Q17">
        <v>42</v>
      </c>
      <c r="R17" t="s">
        <v>1784</v>
      </c>
      <c r="S17">
        <v>18</v>
      </c>
      <c r="T17" t="s">
        <v>1784</v>
      </c>
      <c r="U17">
        <v>18</v>
      </c>
      <c r="V17" s="7">
        <f t="shared" si="0"/>
        <v>4813.8645000000006</v>
      </c>
      <c r="W17" s="7">
        <f t="shared" si="1"/>
        <v>8.6649561000000014E-2</v>
      </c>
      <c r="X17" s="7">
        <f t="shared" si="2"/>
        <v>8.6649561000000014E-2</v>
      </c>
      <c r="Y17" s="7">
        <f t="shared" si="3"/>
        <v>0.17329912200000003</v>
      </c>
      <c r="AC17" t="s">
        <v>531</v>
      </c>
      <c r="AD17" t="s">
        <v>447</v>
      </c>
      <c r="AO17">
        <v>1.79</v>
      </c>
      <c r="AQ17">
        <v>3.19</v>
      </c>
      <c r="BA17">
        <v>7.75</v>
      </c>
      <c r="BO17">
        <v>11</v>
      </c>
      <c r="BQ17">
        <v>170</v>
      </c>
      <c r="BU17">
        <v>3</v>
      </c>
      <c r="BW17">
        <v>51</v>
      </c>
      <c r="BX17" t="s">
        <v>1784</v>
      </c>
      <c r="BY17">
        <v>0.8</v>
      </c>
      <c r="CA17">
        <v>30</v>
      </c>
      <c r="CC17">
        <v>0.122</v>
      </c>
      <c r="CI17">
        <v>630</v>
      </c>
    </row>
    <row r="18" spans="1:87" x14ac:dyDescent="0.2">
      <c r="A18" s="20" t="s">
        <v>1782</v>
      </c>
      <c r="B18" s="4">
        <v>36578.586805555555</v>
      </c>
      <c r="C18" s="4">
        <v>36580.5</v>
      </c>
      <c r="D18" t="s">
        <v>1864</v>
      </c>
      <c r="E18" t="s">
        <v>1865</v>
      </c>
      <c r="G18">
        <v>50</v>
      </c>
      <c r="M18">
        <v>632</v>
      </c>
      <c r="N18" t="s">
        <v>1784</v>
      </c>
      <c r="O18">
        <v>24</v>
      </c>
      <c r="Q18">
        <v>33</v>
      </c>
      <c r="R18" t="s">
        <v>1784</v>
      </c>
      <c r="S18">
        <v>18</v>
      </c>
      <c r="T18" t="s">
        <v>1784</v>
      </c>
      <c r="U18">
        <v>18</v>
      </c>
      <c r="V18" s="7">
        <f t="shared" si="0"/>
        <v>17896249.199999999</v>
      </c>
      <c r="W18" s="7">
        <f t="shared" si="1"/>
        <v>322.13248559999994</v>
      </c>
      <c r="X18" s="7">
        <f t="shared" si="2"/>
        <v>322.13248559999994</v>
      </c>
      <c r="Y18" s="7">
        <f t="shared" si="3"/>
        <v>644.26497119999988</v>
      </c>
      <c r="AC18" t="s">
        <v>531</v>
      </c>
      <c r="AD18" t="s">
        <v>448</v>
      </c>
      <c r="AN18" t="s">
        <v>1784</v>
      </c>
      <c r="AO18">
        <v>1.2999999999999999E-2</v>
      </c>
      <c r="AQ18">
        <v>1.48</v>
      </c>
      <c r="BA18">
        <v>7.6</v>
      </c>
      <c r="BO18">
        <v>32</v>
      </c>
      <c r="BQ18">
        <v>38</v>
      </c>
      <c r="BU18">
        <v>9</v>
      </c>
      <c r="BW18">
        <v>10</v>
      </c>
      <c r="BY18">
        <v>5</v>
      </c>
      <c r="CA18">
        <v>71</v>
      </c>
      <c r="CC18">
        <v>0.14799999999999999</v>
      </c>
      <c r="CI18">
        <v>140</v>
      </c>
    </row>
    <row r="19" spans="1:87" x14ac:dyDescent="0.2">
      <c r="A19" s="20" t="s">
        <v>1782</v>
      </c>
      <c r="B19" s="4">
        <v>36580.645833333336</v>
      </c>
      <c r="C19" s="4">
        <v>36584.194444444445</v>
      </c>
      <c r="D19" t="s">
        <v>1867</v>
      </c>
      <c r="E19" t="s">
        <v>1868</v>
      </c>
      <c r="G19">
        <v>50</v>
      </c>
      <c r="M19">
        <v>288</v>
      </c>
      <c r="N19" t="s">
        <v>1784</v>
      </c>
      <c r="O19">
        <v>20</v>
      </c>
      <c r="Q19">
        <v>18</v>
      </c>
      <c r="R19" t="s">
        <v>1784</v>
      </c>
      <c r="S19">
        <v>18</v>
      </c>
      <c r="U19">
        <v>20</v>
      </c>
      <c r="V19" s="7">
        <f t="shared" si="0"/>
        <v>8155252.7999999989</v>
      </c>
      <c r="W19" s="7">
        <f t="shared" si="1"/>
        <v>146.79455039999996</v>
      </c>
      <c r="X19" s="7">
        <f t="shared" si="2"/>
        <v>163.10505599999996</v>
      </c>
      <c r="Y19" s="7">
        <f t="shared" si="3"/>
        <v>309.89960639999993</v>
      </c>
      <c r="AC19" t="s">
        <v>531</v>
      </c>
      <c r="AD19" t="s">
        <v>449</v>
      </c>
      <c r="AO19">
        <v>1.6E-2</v>
      </c>
      <c r="AQ19">
        <v>0.753</v>
      </c>
      <c r="BO19">
        <v>8</v>
      </c>
    </row>
    <row r="20" spans="1:87" x14ac:dyDescent="0.2">
      <c r="A20" s="20" t="s">
        <v>1782</v>
      </c>
      <c r="B20" s="4">
        <v>36623.534722222219</v>
      </c>
      <c r="C20" s="4">
        <v>36624.118055555555</v>
      </c>
      <c r="D20" t="s">
        <v>1872</v>
      </c>
      <c r="E20" t="s">
        <v>1873</v>
      </c>
      <c r="G20">
        <v>50</v>
      </c>
      <c r="M20">
        <v>117</v>
      </c>
      <c r="O20">
        <v>2.5</v>
      </c>
      <c r="Q20">
        <v>18</v>
      </c>
      <c r="R20" t="s">
        <v>1784</v>
      </c>
      <c r="S20">
        <v>18</v>
      </c>
      <c r="T20" t="s">
        <v>1784</v>
      </c>
      <c r="U20">
        <v>18</v>
      </c>
      <c r="V20" s="7">
        <f t="shared" si="0"/>
        <v>3313071.4499999997</v>
      </c>
      <c r="W20" s="7">
        <f t="shared" si="1"/>
        <v>59.635286099999995</v>
      </c>
      <c r="X20" s="7">
        <f t="shared" si="2"/>
        <v>59.635286099999995</v>
      </c>
      <c r="Y20" s="7">
        <f t="shared" si="3"/>
        <v>119.27057219999999</v>
      </c>
      <c r="AC20" t="s">
        <v>531</v>
      </c>
      <c r="AD20" t="s">
        <v>450</v>
      </c>
      <c r="AO20">
        <v>0.20200000000000001</v>
      </c>
      <c r="AQ20">
        <v>0.76</v>
      </c>
      <c r="BA20">
        <v>7.75</v>
      </c>
      <c r="BO20">
        <v>15</v>
      </c>
      <c r="BQ20">
        <v>40</v>
      </c>
      <c r="BU20">
        <v>7</v>
      </c>
      <c r="BW20">
        <v>15</v>
      </c>
      <c r="BY20">
        <v>5.2</v>
      </c>
      <c r="CA20">
        <v>38</v>
      </c>
      <c r="CC20">
        <v>7.8E-2</v>
      </c>
      <c r="CI20">
        <v>160</v>
      </c>
    </row>
    <row r="21" spans="1:87" x14ac:dyDescent="0.2">
      <c r="A21" s="20" t="s">
        <v>1782</v>
      </c>
      <c r="B21" s="4">
        <v>36791.541666666664</v>
      </c>
      <c r="C21" s="4">
        <v>36791.927083333336</v>
      </c>
      <c r="D21" t="s">
        <v>1878</v>
      </c>
      <c r="E21" t="s">
        <v>1675</v>
      </c>
      <c r="G21">
        <v>50</v>
      </c>
      <c r="M21">
        <v>322</v>
      </c>
      <c r="Q21">
        <v>13</v>
      </c>
      <c r="R21" t="s">
        <v>1784</v>
      </c>
      <c r="S21">
        <v>18</v>
      </c>
      <c r="T21" t="s">
        <v>1784</v>
      </c>
      <c r="U21">
        <v>18</v>
      </c>
      <c r="V21" s="7">
        <f t="shared" si="0"/>
        <v>9118025.6999999993</v>
      </c>
      <c r="W21" s="7">
        <f t="shared" si="1"/>
        <v>164.12446259999999</v>
      </c>
      <c r="X21" s="7">
        <f t="shared" si="2"/>
        <v>164.12446259999999</v>
      </c>
      <c r="Y21" s="7">
        <f t="shared" si="3"/>
        <v>328.24892519999997</v>
      </c>
      <c r="AC21" t="s">
        <v>531</v>
      </c>
      <c r="AD21" t="s">
        <v>451</v>
      </c>
      <c r="AO21">
        <v>0.10199999999999999</v>
      </c>
      <c r="AQ21">
        <v>0.63</v>
      </c>
      <c r="BA21">
        <v>7.72</v>
      </c>
      <c r="BO21">
        <v>33</v>
      </c>
      <c r="BQ21">
        <v>29</v>
      </c>
      <c r="BU21">
        <v>5</v>
      </c>
      <c r="BW21">
        <v>9.1</v>
      </c>
      <c r="BY21">
        <v>3.6</v>
      </c>
      <c r="BZ21" t="s">
        <v>1784</v>
      </c>
      <c r="CA21">
        <v>19</v>
      </c>
      <c r="CC21">
        <v>0.111</v>
      </c>
      <c r="CI21">
        <v>110</v>
      </c>
    </row>
    <row r="22" spans="1:87" x14ac:dyDescent="0.2">
      <c r="A22" s="20" t="s">
        <v>1782</v>
      </c>
      <c r="B22" s="4">
        <v>36871.326388888891</v>
      </c>
      <c r="C22" s="4">
        <v>36871.940972222219</v>
      </c>
      <c r="D22" t="s">
        <v>1880</v>
      </c>
      <c r="E22" t="s">
        <v>1881</v>
      </c>
      <c r="G22">
        <v>50</v>
      </c>
      <c r="M22">
        <v>4.72</v>
      </c>
      <c r="N22" t="s">
        <v>1784</v>
      </c>
      <c r="O22">
        <v>24</v>
      </c>
      <c r="Q22">
        <v>20.7</v>
      </c>
      <c r="R22" t="s">
        <v>1784</v>
      </c>
      <c r="S22">
        <v>18</v>
      </c>
      <c r="U22">
        <v>54</v>
      </c>
      <c r="V22" s="7">
        <f t="shared" si="0"/>
        <v>133655.53200000001</v>
      </c>
      <c r="W22" s="7">
        <f t="shared" si="1"/>
        <v>2.4057995760000002</v>
      </c>
      <c r="X22" s="7">
        <f t="shared" si="2"/>
        <v>7.217398728</v>
      </c>
      <c r="Y22" s="7">
        <f t="shared" si="3"/>
        <v>9.6231983040000006</v>
      </c>
      <c r="AC22" t="s">
        <v>531</v>
      </c>
      <c r="AD22" t="s">
        <v>452</v>
      </c>
      <c r="AO22">
        <v>0.33800000000000002</v>
      </c>
      <c r="AQ22">
        <v>0.88</v>
      </c>
      <c r="AS22">
        <v>6.7</v>
      </c>
      <c r="AW22">
        <v>242</v>
      </c>
      <c r="BA22">
        <v>7.78</v>
      </c>
    </row>
    <row r="23" spans="1:87" x14ac:dyDescent="0.2">
      <c r="A23" s="20" t="s">
        <v>1782</v>
      </c>
      <c r="B23" s="4">
        <v>36876.267361111109</v>
      </c>
      <c r="C23" s="4">
        <v>36876.451388888891</v>
      </c>
      <c r="D23" t="s">
        <v>1882</v>
      </c>
      <c r="E23" t="s">
        <v>1883</v>
      </c>
      <c r="G23">
        <v>50</v>
      </c>
      <c r="M23">
        <v>2.5</v>
      </c>
      <c r="Q23">
        <v>19.899999999999999</v>
      </c>
      <c r="R23" t="s">
        <v>1784</v>
      </c>
      <c r="S23">
        <v>18</v>
      </c>
      <c r="U23">
        <v>120</v>
      </c>
      <c r="V23" s="7">
        <f t="shared" si="0"/>
        <v>70792.125</v>
      </c>
      <c r="W23" s="7">
        <f t="shared" si="1"/>
        <v>1.2742582499999999</v>
      </c>
      <c r="X23" s="7">
        <f t="shared" si="2"/>
        <v>8.4950550000000007</v>
      </c>
      <c r="Y23" s="7">
        <f t="shared" si="3"/>
        <v>9.7693132499999997</v>
      </c>
      <c r="AC23" t="s">
        <v>531</v>
      </c>
      <c r="AD23" t="s">
        <v>453</v>
      </c>
      <c r="AO23">
        <v>0.32900000000000001</v>
      </c>
      <c r="AQ23">
        <v>0.81</v>
      </c>
      <c r="AS23">
        <v>5.6</v>
      </c>
      <c r="AW23">
        <v>196</v>
      </c>
      <c r="BA23">
        <v>7.88</v>
      </c>
    </row>
    <row r="24" spans="1:87" x14ac:dyDescent="0.2">
      <c r="A24" s="20" t="s">
        <v>1782</v>
      </c>
      <c r="B24" s="4">
        <v>36905.288194444445</v>
      </c>
      <c r="C24" s="4">
        <v>36905.690972222219</v>
      </c>
      <c r="D24" t="s">
        <v>1886</v>
      </c>
      <c r="E24" t="s">
        <v>1887</v>
      </c>
      <c r="G24">
        <v>50</v>
      </c>
      <c r="M24">
        <v>19.96</v>
      </c>
      <c r="O24">
        <v>42.6</v>
      </c>
      <c r="Q24">
        <v>95</v>
      </c>
      <c r="R24" t="s">
        <v>1784</v>
      </c>
      <c r="S24">
        <v>18</v>
      </c>
      <c r="U24">
        <v>45</v>
      </c>
      <c r="V24" s="7">
        <f t="shared" si="0"/>
        <v>565204.326</v>
      </c>
      <c r="W24" s="7">
        <f t="shared" si="1"/>
        <v>10.173677868</v>
      </c>
      <c r="X24" s="7">
        <f t="shared" si="2"/>
        <v>25.43419467</v>
      </c>
      <c r="Y24" s="7">
        <f t="shared" si="3"/>
        <v>35.607872538000002</v>
      </c>
      <c r="AC24" t="s">
        <v>531</v>
      </c>
      <c r="AD24" t="s">
        <v>454</v>
      </c>
      <c r="AO24">
        <v>0.54900000000000004</v>
      </c>
      <c r="AQ24">
        <v>1.56</v>
      </c>
      <c r="AS24">
        <v>10</v>
      </c>
      <c r="AW24">
        <v>847</v>
      </c>
      <c r="AY24">
        <v>2950</v>
      </c>
      <c r="BA24">
        <v>7.6899999999999995</v>
      </c>
      <c r="BC24">
        <v>107</v>
      </c>
      <c r="BO24">
        <v>25</v>
      </c>
      <c r="BQ24">
        <v>51</v>
      </c>
      <c r="BU24">
        <v>12</v>
      </c>
      <c r="BW24">
        <v>14</v>
      </c>
      <c r="BY24">
        <v>9.3000000000000007</v>
      </c>
      <c r="BZ24" t="s">
        <v>1784</v>
      </c>
      <c r="CA24">
        <v>95</v>
      </c>
      <c r="CI24">
        <v>190</v>
      </c>
    </row>
    <row r="25" spans="1:87" x14ac:dyDescent="0.2">
      <c r="A25" s="20" t="s">
        <v>1782</v>
      </c>
      <c r="B25" s="4">
        <v>36920.284722222219</v>
      </c>
      <c r="C25" s="4">
        <v>36920.572916666664</v>
      </c>
      <c r="D25" t="s">
        <v>1888</v>
      </c>
      <c r="E25" t="s">
        <v>1889</v>
      </c>
      <c r="G25">
        <v>50</v>
      </c>
      <c r="M25">
        <v>10.81</v>
      </c>
      <c r="N25" t="s">
        <v>1784</v>
      </c>
      <c r="O25">
        <v>12</v>
      </c>
      <c r="Q25">
        <v>47</v>
      </c>
      <c r="R25" t="s">
        <v>1784</v>
      </c>
      <c r="S25">
        <v>18</v>
      </c>
      <c r="T25" t="s">
        <v>1784</v>
      </c>
      <c r="U25">
        <v>18</v>
      </c>
      <c r="V25" s="7">
        <f t="shared" si="0"/>
        <v>306105.14850000001</v>
      </c>
      <c r="W25" s="7">
        <f t="shared" si="1"/>
        <v>5.5098926730000004</v>
      </c>
      <c r="X25" s="7">
        <f t="shared" si="2"/>
        <v>5.5098926730000004</v>
      </c>
      <c r="Y25" s="7">
        <f t="shared" si="3"/>
        <v>11.019785346000001</v>
      </c>
      <c r="AC25" t="s">
        <v>531</v>
      </c>
      <c r="AD25" t="s">
        <v>455</v>
      </c>
      <c r="AO25">
        <v>0.92700000000000005</v>
      </c>
      <c r="AQ25">
        <v>1.26</v>
      </c>
      <c r="AS25">
        <v>11</v>
      </c>
      <c r="AW25">
        <v>1210</v>
      </c>
      <c r="AY25">
        <v>3960</v>
      </c>
      <c r="BA25">
        <v>7.82</v>
      </c>
      <c r="BC25">
        <v>296</v>
      </c>
    </row>
    <row r="26" spans="1:87" x14ac:dyDescent="0.2">
      <c r="A26" s="20" t="s">
        <v>1782</v>
      </c>
      <c r="B26" s="4">
        <v>36946.274305555555</v>
      </c>
      <c r="C26" s="4">
        <v>36946.5625</v>
      </c>
      <c r="D26" t="s">
        <v>1890</v>
      </c>
      <c r="E26" t="s">
        <v>1891</v>
      </c>
      <c r="G26">
        <v>50</v>
      </c>
      <c r="M26">
        <v>37.4</v>
      </c>
      <c r="O26">
        <v>25.4</v>
      </c>
      <c r="Q26">
        <v>81</v>
      </c>
      <c r="R26" t="s">
        <v>1784</v>
      </c>
      <c r="S26">
        <v>18</v>
      </c>
      <c r="U26">
        <v>81</v>
      </c>
      <c r="V26" s="7">
        <f t="shared" si="0"/>
        <v>1059050.19</v>
      </c>
      <c r="W26" s="7">
        <f t="shared" si="1"/>
        <v>19.062903419999998</v>
      </c>
      <c r="X26" s="7">
        <f t="shared" si="2"/>
        <v>85.783065390000004</v>
      </c>
      <c r="Y26" s="7">
        <f t="shared" si="3"/>
        <v>104.84596881</v>
      </c>
      <c r="AC26" t="s">
        <v>531</v>
      </c>
      <c r="AD26" t="s">
        <v>456</v>
      </c>
      <c r="AO26">
        <v>0.55800000000000005</v>
      </c>
      <c r="AQ26">
        <v>2.4300000000000002</v>
      </c>
      <c r="AS26">
        <v>8.3000000000000007</v>
      </c>
      <c r="AW26">
        <v>771</v>
      </c>
      <c r="AY26">
        <v>2690</v>
      </c>
      <c r="BA26">
        <v>7.92</v>
      </c>
      <c r="BC26">
        <v>144</v>
      </c>
    </row>
    <row r="27" spans="1:87" x14ac:dyDescent="0.2">
      <c r="A27" s="20" t="s">
        <v>1782</v>
      </c>
      <c r="B27" s="4">
        <v>36970.423611111109</v>
      </c>
      <c r="C27" s="4">
        <v>36976.381944444445</v>
      </c>
      <c r="D27" t="s">
        <v>1892</v>
      </c>
      <c r="E27" s="39" t="s">
        <v>1893</v>
      </c>
      <c r="G27">
        <v>50</v>
      </c>
      <c r="M27">
        <v>117.48</v>
      </c>
      <c r="N27" t="s">
        <v>1784</v>
      </c>
      <c r="O27">
        <v>6</v>
      </c>
      <c r="Q27">
        <v>23</v>
      </c>
      <c r="R27" t="s">
        <v>1784</v>
      </c>
      <c r="S27">
        <v>18</v>
      </c>
      <c r="T27" t="s">
        <v>1784</v>
      </c>
      <c r="U27">
        <v>18</v>
      </c>
      <c r="V27" s="7">
        <f t="shared" si="0"/>
        <v>3326663.5379999997</v>
      </c>
      <c r="W27" s="7">
        <f t="shared" si="1"/>
        <v>59.87994368399999</v>
      </c>
      <c r="X27" s="7">
        <f t="shared" si="2"/>
        <v>59.87994368399999</v>
      </c>
      <c r="Y27" s="7">
        <f t="shared" si="3"/>
        <v>119.75988736799998</v>
      </c>
      <c r="AC27" s="39" t="s">
        <v>531</v>
      </c>
      <c r="AD27" t="s">
        <v>457</v>
      </c>
      <c r="AO27">
        <v>1.6E-2</v>
      </c>
      <c r="AQ27">
        <v>0.56999999999999995</v>
      </c>
      <c r="AS27">
        <v>6.3</v>
      </c>
      <c r="AW27">
        <v>162</v>
      </c>
      <c r="AY27">
        <v>1250</v>
      </c>
      <c r="BA27">
        <v>8.31</v>
      </c>
      <c r="BC27">
        <v>320</v>
      </c>
      <c r="BO27">
        <v>12</v>
      </c>
    </row>
    <row r="28" spans="1:87" x14ac:dyDescent="0.2">
      <c r="A28" s="20" t="s">
        <v>1782</v>
      </c>
      <c r="B28" s="4">
        <v>37270.253472222219</v>
      </c>
      <c r="C28" s="4">
        <v>37270.635416666664</v>
      </c>
      <c r="D28" t="s">
        <v>1908</v>
      </c>
      <c r="E28" s="39" t="s">
        <v>1909</v>
      </c>
      <c r="G28">
        <v>50</v>
      </c>
      <c r="M28">
        <v>21</v>
      </c>
      <c r="O28">
        <v>6</v>
      </c>
      <c r="Q28">
        <v>33</v>
      </c>
      <c r="R28" t="s">
        <v>1784</v>
      </c>
      <c r="S28">
        <v>18</v>
      </c>
      <c r="T28" t="s">
        <v>1784</v>
      </c>
      <c r="U28">
        <v>18</v>
      </c>
      <c r="V28" s="7">
        <f t="shared" si="0"/>
        <v>594653.85</v>
      </c>
      <c r="W28" s="7">
        <f t="shared" si="1"/>
        <v>10.703769299999999</v>
      </c>
      <c r="X28" s="7">
        <f t="shared" si="2"/>
        <v>10.703769299999999</v>
      </c>
      <c r="Y28" s="7">
        <f t="shared" si="3"/>
        <v>21.407538599999999</v>
      </c>
      <c r="AC28" s="39" t="s">
        <v>531</v>
      </c>
      <c r="AD28" t="s">
        <v>459</v>
      </c>
      <c r="AO28">
        <v>0.245</v>
      </c>
      <c r="AQ28">
        <v>1.18</v>
      </c>
      <c r="AS28">
        <v>4</v>
      </c>
      <c r="AW28">
        <v>115</v>
      </c>
      <c r="AY28">
        <v>1300</v>
      </c>
      <c r="BA28">
        <v>8.09</v>
      </c>
      <c r="BC28">
        <v>302</v>
      </c>
    </row>
    <row r="29" spans="1:87" x14ac:dyDescent="0.2">
      <c r="A29" s="20" t="s">
        <v>1782</v>
      </c>
      <c r="B29" s="4">
        <v>37272.59375</v>
      </c>
      <c r="C29" s="4">
        <v>37273.052083333336</v>
      </c>
      <c r="D29" t="s">
        <v>1910</v>
      </c>
      <c r="E29" t="s">
        <v>1911</v>
      </c>
      <c r="G29">
        <v>50</v>
      </c>
      <c r="M29">
        <v>22</v>
      </c>
      <c r="N29" t="s">
        <v>1784</v>
      </c>
      <c r="O29">
        <v>3</v>
      </c>
      <c r="Q29">
        <v>30</v>
      </c>
      <c r="R29" t="s">
        <v>1784</v>
      </c>
      <c r="S29">
        <v>18</v>
      </c>
      <c r="T29" t="s">
        <v>1784</v>
      </c>
      <c r="U29">
        <v>18</v>
      </c>
      <c r="V29" s="7">
        <f t="shared" si="0"/>
        <v>622970.69999999995</v>
      </c>
      <c r="W29" s="7">
        <f t="shared" si="1"/>
        <v>11.213472599999999</v>
      </c>
      <c r="X29" s="7">
        <f t="shared" si="2"/>
        <v>11.213472599999999</v>
      </c>
      <c r="Y29" s="7">
        <f t="shared" si="3"/>
        <v>22.426945199999999</v>
      </c>
      <c r="AC29" t="s">
        <v>531</v>
      </c>
      <c r="AD29" t="s">
        <v>460</v>
      </c>
      <c r="AO29">
        <v>0.14499999999999999</v>
      </c>
      <c r="AQ29">
        <v>0.69</v>
      </c>
      <c r="AS29">
        <v>3</v>
      </c>
      <c r="AW29">
        <v>85.8</v>
      </c>
      <c r="AY29">
        <v>1280</v>
      </c>
      <c r="BA29">
        <v>8.02</v>
      </c>
      <c r="BC29">
        <v>310</v>
      </c>
    </row>
    <row r="30" spans="1:87" x14ac:dyDescent="0.2">
      <c r="A30" s="20" t="s">
        <v>1782</v>
      </c>
      <c r="B30" s="4">
        <v>37287.236111111109</v>
      </c>
      <c r="C30" s="4">
        <v>37288.451388888891</v>
      </c>
      <c r="D30" t="s">
        <v>1912</v>
      </c>
      <c r="E30" t="s">
        <v>1913</v>
      </c>
      <c r="G30">
        <v>50</v>
      </c>
      <c r="M30">
        <v>94</v>
      </c>
      <c r="O30">
        <v>4.3</v>
      </c>
      <c r="Q30">
        <v>32</v>
      </c>
      <c r="R30" t="s">
        <v>1784</v>
      </c>
      <c r="S30">
        <v>18</v>
      </c>
      <c r="T30" t="s">
        <v>1784</v>
      </c>
      <c r="U30">
        <v>18</v>
      </c>
      <c r="V30" s="7">
        <f t="shared" si="0"/>
        <v>2661783.9</v>
      </c>
      <c r="W30" s="7">
        <f t="shared" si="1"/>
        <v>47.912110199999994</v>
      </c>
      <c r="X30" s="7">
        <f t="shared" si="2"/>
        <v>47.912110199999994</v>
      </c>
      <c r="Y30" s="7">
        <f t="shared" si="3"/>
        <v>95.824220399999987</v>
      </c>
      <c r="AC30" t="s">
        <v>531</v>
      </c>
      <c r="AD30" t="s">
        <v>461</v>
      </c>
      <c r="AO30">
        <v>0.19900000000000001</v>
      </c>
      <c r="AQ30">
        <v>1.46</v>
      </c>
      <c r="AS30">
        <v>5</v>
      </c>
      <c r="AW30">
        <v>433</v>
      </c>
      <c r="AY30">
        <v>2140</v>
      </c>
      <c r="BA30">
        <v>8.2200000000000006</v>
      </c>
      <c r="BC30">
        <v>285</v>
      </c>
    </row>
    <row r="31" spans="1:87" x14ac:dyDescent="0.2">
      <c r="A31" s="20" t="s">
        <v>1782</v>
      </c>
      <c r="B31" s="4">
        <v>37308.236111111109</v>
      </c>
      <c r="C31" s="4">
        <v>37308.534722222219</v>
      </c>
      <c r="D31" t="s">
        <v>1916</v>
      </c>
      <c r="E31" t="s">
        <v>1917</v>
      </c>
      <c r="G31">
        <v>50</v>
      </c>
      <c r="M31">
        <v>21</v>
      </c>
      <c r="O31">
        <v>39.299999999999997</v>
      </c>
      <c r="Q31">
        <v>93</v>
      </c>
      <c r="R31" t="s">
        <v>1784</v>
      </c>
      <c r="S31">
        <v>18</v>
      </c>
      <c r="U31">
        <v>60</v>
      </c>
      <c r="V31" s="7">
        <f t="shared" si="0"/>
        <v>594653.85</v>
      </c>
      <c r="W31" s="7">
        <f t="shared" si="1"/>
        <v>10.703769299999999</v>
      </c>
      <c r="X31" s="7">
        <f t="shared" si="2"/>
        <v>35.679231000000001</v>
      </c>
      <c r="Y31" s="7">
        <f t="shared" si="3"/>
        <v>46.383000299999999</v>
      </c>
      <c r="AC31" t="s">
        <v>531</v>
      </c>
      <c r="AD31" t="s">
        <v>462</v>
      </c>
      <c r="AO31">
        <v>0.191</v>
      </c>
      <c r="AQ31">
        <v>0.91</v>
      </c>
      <c r="AS31">
        <v>24</v>
      </c>
      <c r="AW31">
        <v>156</v>
      </c>
      <c r="AY31">
        <v>1220</v>
      </c>
      <c r="BA31">
        <v>8.1</v>
      </c>
      <c r="BC31">
        <v>258</v>
      </c>
      <c r="CG31">
        <v>248</v>
      </c>
    </row>
    <row r="32" spans="1:87" x14ac:dyDescent="0.2">
      <c r="A32" s="20" t="s">
        <v>1782</v>
      </c>
      <c r="B32" s="4">
        <v>37316.913194444445</v>
      </c>
      <c r="C32" s="4">
        <v>37317.927083333336</v>
      </c>
      <c r="D32" t="s">
        <v>1918</v>
      </c>
      <c r="E32" t="s">
        <v>1919</v>
      </c>
      <c r="G32">
        <v>50</v>
      </c>
      <c r="M32">
        <v>55</v>
      </c>
      <c r="O32">
        <v>2.4</v>
      </c>
      <c r="Q32">
        <v>11</v>
      </c>
      <c r="R32" t="s">
        <v>1784</v>
      </c>
      <c r="S32">
        <v>18</v>
      </c>
      <c r="U32">
        <v>29</v>
      </c>
      <c r="V32" s="7">
        <f t="shared" si="0"/>
        <v>1557426.7499999998</v>
      </c>
      <c r="W32" s="7">
        <f t="shared" si="1"/>
        <v>28.033681499999997</v>
      </c>
      <c r="X32" s="7">
        <f t="shared" si="2"/>
        <v>45.165375749999995</v>
      </c>
      <c r="Y32" s="7">
        <f t="shared" si="3"/>
        <v>73.199057249999996</v>
      </c>
      <c r="AC32" t="s">
        <v>531</v>
      </c>
      <c r="AD32" t="s">
        <v>463</v>
      </c>
      <c r="AO32">
        <v>0.124</v>
      </c>
      <c r="AQ32">
        <v>0.72</v>
      </c>
      <c r="AS32">
        <v>4</v>
      </c>
      <c r="AW32">
        <v>361</v>
      </c>
      <c r="AY32">
        <v>1980</v>
      </c>
      <c r="BA32">
        <v>8.27</v>
      </c>
      <c r="BC32">
        <v>300</v>
      </c>
    </row>
    <row r="33" spans="1:95" x14ac:dyDescent="0.2">
      <c r="A33" s="20" t="s">
        <v>1782</v>
      </c>
      <c r="B33" s="4">
        <v>37530.979166666664</v>
      </c>
      <c r="C33" s="4">
        <v>37531.5</v>
      </c>
      <c r="D33" t="s">
        <v>1922</v>
      </c>
      <c r="E33" s="39" t="s">
        <v>1923</v>
      </c>
      <c r="G33">
        <v>50</v>
      </c>
      <c r="M33">
        <v>84.25</v>
      </c>
      <c r="O33">
        <v>3.2</v>
      </c>
      <c r="Q33">
        <v>35</v>
      </c>
      <c r="R33" t="s">
        <v>1784</v>
      </c>
      <c r="S33">
        <v>18</v>
      </c>
      <c r="T33" t="s">
        <v>1784</v>
      </c>
      <c r="U33">
        <v>18</v>
      </c>
      <c r="V33" s="7">
        <f t="shared" si="0"/>
        <v>2385694.6124999998</v>
      </c>
      <c r="W33" s="7">
        <f t="shared" si="1"/>
        <v>42.942503025000001</v>
      </c>
      <c r="X33" s="7">
        <f t="shared" si="2"/>
        <v>42.942503025000001</v>
      </c>
      <c r="Y33" s="7">
        <f t="shared" si="3"/>
        <v>85.885006050000001</v>
      </c>
      <c r="AC33" s="39" t="s">
        <v>531</v>
      </c>
      <c r="AD33" t="s">
        <v>464</v>
      </c>
      <c r="BA33">
        <v>7.73</v>
      </c>
      <c r="BO33">
        <v>44</v>
      </c>
    </row>
    <row r="34" spans="1:95" x14ac:dyDescent="0.2">
      <c r="A34" s="20" t="s">
        <v>1782</v>
      </c>
      <c r="B34" s="4">
        <v>37694.583333333336</v>
      </c>
      <c r="C34" s="4">
        <v>37696.725694444445</v>
      </c>
      <c r="D34" t="s">
        <v>1926</v>
      </c>
      <c r="E34" s="39" t="s">
        <v>1927</v>
      </c>
      <c r="G34">
        <v>50</v>
      </c>
      <c r="M34">
        <v>572</v>
      </c>
      <c r="O34">
        <v>16.600000000000001</v>
      </c>
      <c r="Q34">
        <v>84</v>
      </c>
      <c r="R34" t="s">
        <v>1784</v>
      </c>
      <c r="S34">
        <v>18</v>
      </c>
      <c r="T34" t="s">
        <v>1784</v>
      </c>
      <c r="U34">
        <v>18</v>
      </c>
      <c r="V34" s="7">
        <f t="shared" si="0"/>
        <v>16197238.199999999</v>
      </c>
      <c r="W34" s="7">
        <f t="shared" si="1"/>
        <v>291.55028759999999</v>
      </c>
      <c r="X34" s="7">
        <f t="shared" si="2"/>
        <v>291.55028759999999</v>
      </c>
      <c r="Y34" s="7">
        <f t="shared" si="3"/>
        <v>583.10057519999998</v>
      </c>
      <c r="AC34" s="39" t="s">
        <v>531</v>
      </c>
      <c r="AD34" t="s">
        <v>467</v>
      </c>
      <c r="AO34">
        <v>0.9</v>
      </c>
      <c r="AQ34">
        <v>3.18</v>
      </c>
      <c r="AY34">
        <v>2640</v>
      </c>
      <c r="BA34">
        <v>7.3</v>
      </c>
      <c r="BC34">
        <v>64</v>
      </c>
      <c r="BO34">
        <v>69</v>
      </c>
    </row>
    <row r="35" spans="1:95" x14ac:dyDescent="0.2">
      <c r="A35" s="20" t="s">
        <v>1782</v>
      </c>
      <c r="B35" s="4">
        <v>37715.961805555555</v>
      </c>
      <c r="C35" s="4">
        <v>37716.041666666664</v>
      </c>
      <c r="D35" t="s">
        <v>1930</v>
      </c>
      <c r="E35" t="s">
        <v>1931</v>
      </c>
      <c r="G35">
        <v>50</v>
      </c>
      <c r="M35">
        <v>10.55</v>
      </c>
      <c r="N35" t="s">
        <v>1784</v>
      </c>
      <c r="O35">
        <v>12</v>
      </c>
      <c r="Q35">
        <v>37</v>
      </c>
      <c r="R35" t="s">
        <v>1784</v>
      </c>
      <c r="S35">
        <v>18</v>
      </c>
      <c r="U35">
        <v>51</v>
      </c>
      <c r="V35" s="7">
        <f t="shared" ref="V35:V66" si="4">M35*28.31685*1000</f>
        <v>298742.76750000002</v>
      </c>
      <c r="W35" s="7">
        <f t="shared" ref="W35:W66" si="5">V35*S35/1000000</f>
        <v>5.3773698150000007</v>
      </c>
      <c r="X35" s="7">
        <f t="shared" ref="X35:X66" si="6">V35*U35/1000000</f>
        <v>15.2358811425</v>
      </c>
      <c r="Y35" s="7">
        <f t="shared" ref="Y35:Y66" si="7">W35+X35</f>
        <v>20.6132509575</v>
      </c>
      <c r="AC35" t="s">
        <v>531</v>
      </c>
      <c r="AD35" t="s">
        <v>468</v>
      </c>
      <c r="AO35">
        <v>0.26800000000000002</v>
      </c>
      <c r="AQ35">
        <v>0.88</v>
      </c>
      <c r="AY35">
        <v>1530</v>
      </c>
      <c r="BA35">
        <v>7.89</v>
      </c>
      <c r="BC35">
        <v>87</v>
      </c>
    </row>
    <row r="36" spans="1:95" x14ac:dyDescent="0.2">
      <c r="A36" s="20" t="s">
        <v>1782</v>
      </c>
      <c r="B36" s="4">
        <v>37990.708333333336</v>
      </c>
      <c r="C36" s="4">
        <v>37991.149305555555</v>
      </c>
      <c r="D36" t="s">
        <v>1932</v>
      </c>
      <c r="E36" t="s">
        <v>1933</v>
      </c>
      <c r="G36">
        <v>50</v>
      </c>
      <c r="M36">
        <v>1.6800000000000002</v>
      </c>
      <c r="N36" t="s">
        <v>1934</v>
      </c>
      <c r="O36">
        <v>44.1</v>
      </c>
      <c r="Q36">
        <v>106</v>
      </c>
      <c r="R36" t="s">
        <v>1784</v>
      </c>
      <c r="S36">
        <v>18</v>
      </c>
      <c r="U36">
        <v>25</v>
      </c>
      <c r="V36" s="7">
        <f t="shared" si="4"/>
        <v>47572.307999999997</v>
      </c>
      <c r="W36" s="7">
        <f t="shared" si="5"/>
        <v>0.85630154400000003</v>
      </c>
      <c r="X36" s="7">
        <f t="shared" si="6"/>
        <v>1.1893076999999999</v>
      </c>
      <c r="Y36" s="7">
        <f t="shared" si="7"/>
        <v>2.045609244</v>
      </c>
      <c r="AC36" t="s">
        <v>531</v>
      </c>
      <c r="AD36" t="s">
        <v>469</v>
      </c>
      <c r="AN36" t="s">
        <v>1784</v>
      </c>
      <c r="AO36">
        <v>1.4999999999999999E-2</v>
      </c>
      <c r="AQ36">
        <v>0.3</v>
      </c>
      <c r="AW36">
        <v>199</v>
      </c>
      <c r="AY36">
        <v>1250</v>
      </c>
      <c r="BA36">
        <v>8.23</v>
      </c>
      <c r="BC36">
        <v>245</v>
      </c>
    </row>
    <row r="37" spans="1:95" x14ac:dyDescent="0.2">
      <c r="A37" s="20" t="s">
        <v>1782</v>
      </c>
      <c r="B37" s="4">
        <v>38003.388888888891</v>
      </c>
      <c r="C37" s="4">
        <v>38003.628472222219</v>
      </c>
      <c r="D37" t="s">
        <v>1935</v>
      </c>
      <c r="E37" s="39" t="s">
        <v>1936</v>
      </c>
      <c r="G37">
        <v>50</v>
      </c>
      <c r="M37">
        <v>1.5699999999999998</v>
      </c>
      <c r="N37" t="s">
        <v>1784</v>
      </c>
      <c r="O37">
        <v>2</v>
      </c>
      <c r="Q37">
        <v>15</v>
      </c>
      <c r="R37" t="s">
        <v>1784</v>
      </c>
      <c r="S37">
        <v>18</v>
      </c>
      <c r="T37" t="s">
        <v>1784</v>
      </c>
      <c r="U37">
        <v>18</v>
      </c>
      <c r="V37" s="7">
        <f t="shared" si="4"/>
        <v>44457.454499999993</v>
      </c>
      <c r="W37" s="7">
        <f t="shared" si="5"/>
        <v>0.80023418099999988</v>
      </c>
      <c r="X37" s="7">
        <f t="shared" si="6"/>
        <v>0.80023418099999988</v>
      </c>
      <c r="Y37" s="7">
        <f t="shared" si="7"/>
        <v>1.6004683619999998</v>
      </c>
      <c r="AC37" s="39" t="s">
        <v>531</v>
      </c>
      <c r="AD37" t="s">
        <v>470</v>
      </c>
      <c r="AO37">
        <v>0.14000000000000001</v>
      </c>
      <c r="AQ37">
        <v>0.93</v>
      </c>
      <c r="AW37">
        <v>498</v>
      </c>
      <c r="AY37">
        <v>2120</v>
      </c>
      <c r="BA37">
        <v>8.07</v>
      </c>
      <c r="BC37">
        <v>255</v>
      </c>
    </row>
    <row r="38" spans="1:95" x14ac:dyDescent="0.2">
      <c r="A38" s="20" t="s">
        <v>1782</v>
      </c>
      <c r="B38" s="4">
        <v>38355.569444444445</v>
      </c>
      <c r="C38" s="4">
        <v>38356</v>
      </c>
      <c r="D38" t="s">
        <v>1941</v>
      </c>
      <c r="E38" s="39" t="s">
        <v>1942</v>
      </c>
      <c r="G38">
        <v>50</v>
      </c>
      <c r="M38">
        <v>19.34</v>
      </c>
      <c r="N38" t="s">
        <v>1784</v>
      </c>
      <c r="O38">
        <v>6</v>
      </c>
      <c r="Q38">
        <v>22</v>
      </c>
      <c r="R38" t="s">
        <v>1784</v>
      </c>
      <c r="S38">
        <v>18</v>
      </c>
      <c r="T38" t="s">
        <v>1784</v>
      </c>
      <c r="U38">
        <v>18</v>
      </c>
      <c r="V38" s="7">
        <f t="shared" si="4"/>
        <v>547647.87899999996</v>
      </c>
      <c r="W38" s="7">
        <f t="shared" si="5"/>
        <v>9.857661821999999</v>
      </c>
      <c r="X38" s="7">
        <f t="shared" si="6"/>
        <v>9.857661821999999</v>
      </c>
      <c r="Y38" s="7">
        <f t="shared" si="7"/>
        <v>19.715323643999998</v>
      </c>
      <c r="AC38" s="39" t="s">
        <v>531</v>
      </c>
      <c r="AD38" t="s">
        <v>473</v>
      </c>
      <c r="AK38">
        <v>6.2</v>
      </c>
      <c r="AL38" t="s">
        <v>1784</v>
      </c>
      <c r="AM38">
        <v>2.5</v>
      </c>
      <c r="AO38">
        <v>0.30599999999999999</v>
      </c>
      <c r="AQ38">
        <v>1.1299999999999999</v>
      </c>
      <c r="AS38">
        <v>5</v>
      </c>
      <c r="AU38">
        <v>304</v>
      </c>
      <c r="AW38">
        <v>506</v>
      </c>
      <c r="AY38">
        <v>1880</v>
      </c>
      <c r="BA38">
        <v>8.07</v>
      </c>
      <c r="BC38">
        <v>155</v>
      </c>
      <c r="BD38" t="s">
        <v>1784</v>
      </c>
      <c r="BE38">
        <v>40</v>
      </c>
      <c r="CN38" t="s">
        <v>1784</v>
      </c>
      <c r="CO38">
        <v>40</v>
      </c>
    </row>
    <row r="39" spans="1:95" x14ac:dyDescent="0.2">
      <c r="A39" s="20" t="s">
        <v>1782</v>
      </c>
      <c r="B39" s="4">
        <v>38357.28125</v>
      </c>
      <c r="C39" s="4">
        <v>38358.510416666664</v>
      </c>
      <c r="D39" t="s">
        <v>1943</v>
      </c>
      <c r="E39" t="s">
        <v>1944</v>
      </c>
      <c r="G39">
        <v>50</v>
      </c>
      <c r="M39">
        <v>25.71</v>
      </c>
      <c r="O39">
        <v>7.7</v>
      </c>
      <c r="Q39">
        <v>43</v>
      </c>
      <c r="R39" t="s">
        <v>1784</v>
      </c>
      <c r="S39">
        <v>18</v>
      </c>
      <c r="T39" t="s">
        <v>1784</v>
      </c>
      <c r="U39">
        <v>18</v>
      </c>
      <c r="V39" s="7">
        <f t="shared" si="4"/>
        <v>728026.21350000007</v>
      </c>
      <c r="W39" s="7">
        <f t="shared" si="5"/>
        <v>13.104471843000002</v>
      </c>
      <c r="X39" s="7">
        <f t="shared" si="6"/>
        <v>13.104471843000002</v>
      </c>
      <c r="Y39" s="7">
        <f t="shared" si="7"/>
        <v>26.208943686000005</v>
      </c>
      <c r="AC39" t="s">
        <v>531</v>
      </c>
      <c r="AD39" t="s">
        <v>474</v>
      </c>
      <c r="AJ39" t="s">
        <v>1784</v>
      </c>
      <c r="AK39">
        <v>5</v>
      </c>
      <c r="AL39" t="s">
        <v>1784</v>
      </c>
      <c r="AM39">
        <v>2.5</v>
      </c>
      <c r="AO39">
        <v>0.58499999999999996</v>
      </c>
      <c r="AQ39">
        <v>1.62</v>
      </c>
      <c r="AS39">
        <v>10</v>
      </c>
      <c r="AU39">
        <v>601</v>
      </c>
      <c r="AW39">
        <v>1040</v>
      </c>
      <c r="AY39">
        <v>3520</v>
      </c>
      <c r="BA39">
        <v>8.1300000000000008</v>
      </c>
      <c r="BC39">
        <v>256</v>
      </c>
      <c r="BD39" t="s">
        <v>1784</v>
      </c>
      <c r="BE39">
        <v>40</v>
      </c>
      <c r="CN39" t="s">
        <v>1784</v>
      </c>
      <c r="CO39">
        <v>40</v>
      </c>
    </row>
    <row r="40" spans="1:95" x14ac:dyDescent="0.2">
      <c r="A40" s="20" t="s">
        <v>1782</v>
      </c>
      <c r="B40" s="4">
        <v>38363.947916666664</v>
      </c>
      <c r="C40" s="4">
        <v>38365.309027777781</v>
      </c>
      <c r="D40" t="s">
        <v>1945</v>
      </c>
      <c r="E40" t="s">
        <v>1946</v>
      </c>
      <c r="G40">
        <v>50</v>
      </c>
      <c r="M40">
        <v>986.96</v>
      </c>
      <c r="N40" t="s">
        <v>1784</v>
      </c>
      <c r="O40">
        <v>120</v>
      </c>
      <c r="Q40">
        <v>123</v>
      </c>
      <c r="R40" t="s">
        <v>1784</v>
      </c>
      <c r="S40">
        <v>18</v>
      </c>
      <c r="U40">
        <v>41</v>
      </c>
      <c r="V40" s="7">
        <f t="shared" si="4"/>
        <v>27947598.276000001</v>
      </c>
      <c r="W40" s="7">
        <f t="shared" si="5"/>
        <v>503.05676896799997</v>
      </c>
      <c r="X40" s="7">
        <f t="shared" si="6"/>
        <v>1145.8515293160001</v>
      </c>
      <c r="Y40" s="7">
        <f t="shared" si="7"/>
        <v>1648.908298284</v>
      </c>
      <c r="AC40" t="s">
        <v>531</v>
      </c>
      <c r="AD40" t="s">
        <v>475</v>
      </c>
      <c r="AJ40" t="s">
        <v>1784</v>
      </c>
      <c r="AK40">
        <v>5</v>
      </c>
      <c r="AL40" t="s">
        <v>1784</v>
      </c>
      <c r="AM40">
        <v>2.5</v>
      </c>
      <c r="AO40">
        <v>0.441</v>
      </c>
      <c r="AQ40">
        <v>4.24</v>
      </c>
      <c r="AS40">
        <v>5</v>
      </c>
      <c r="AU40">
        <v>153</v>
      </c>
      <c r="AW40">
        <v>259</v>
      </c>
      <c r="AY40">
        <v>958</v>
      </c>
      <c r="BA40">
        <v>7.22</v>
      </c>
      <c r="BC40">
        <v>54</v>
      </c>
      <c r="BD40" t="s">
        <v>1784</v>
      </c>
      <c r="BE40">
        <v>40</v>
      </c>
      <c r="BO40">
        <v>31</v>
      </c>
      <c r="BQ40">
        <v>25.8</v>
      </c>
      <c r="BU40">
        <v>12</v>
      </c>
      <c r="BW40">
        <v>6.9</v>
      </c>
      <c r="BY40">
        <v>8.3000000000000007</v>
      </c>
      <c r="CA40">
        <v>79</v>
      </c>
      <c r="CI40">
        <v>92.7</v>
      </c>
      <c r="CN40" t="s">
        <v>1784</v>
      </c>
      <c r="CO40">
        <v>40</v>
      </c>
    </row>
    <row r="41" spans="1:95" x14ac:dyDescent="0.2">
      <c r="A41" s="20" t="s">
        <v>1782</v>
      </c>
      <c r="B41" s="4">
        <v>38402.989583333336</v>
      </c>
      <c r="C41" s="4">
        <v>38404.020833333336</v>
      </c>
      <c r="D41" t="s">
        <v>1949</v>
      </c>
      <c r="E41" t="s">
        <v>1950</v>
      </c>
      <c r="G41">
        <v>50</v>
      </c>
      <c r="M41">
        <v>41.57</v>
      </c>
      <c r="O41">
        <v>15.4</v>
      </c>
      <c r="Q41">
        <v>45</v>
      </c>
      <c r="R41" t="s">
        <v>1784</v>
      </c>
      <c r="S41">
        <v>18</v>
      </c>
      <c r="T41" t="s">
        <v>1784</v>
      </c>
      <c r="U41">
        <v>18</v>
      </c>
      <c r="V41" s="7">
        <f t="shared" si="4"/>
        <v>1177131.4545</v>
      </c>
      <c r="W41" s="7">
        <f t="shared" si="5"/>
        <v>21.188366181000003</v>
      </c>
      <c r="X41" s="7">
        <f t="shared" si="6"/>
        <v>21.188366181000003</v>
      </c>
      <c r="Y41" s="7">
        <f t="shared" si="7"/>
        <v>42.376732362000006</v>
      </c>
      <c r="AC41" t="s">
        <v>531</v>
      </c>
      <c r="AD41" t="s">
        <v>476</v>
      </c>
      <c r="AJ41" t="s">
        <v>1784</v>
      </c>
      <c r="AK41">
        <v>5</v>
      </c>
      <c r="AL41" t="s">
        <v>1784</v>
      </c>
      <c r="AM41">
        <v>2.5</v>
      </c>
      <c r="AO41">
        <v>0.67400000000000004</v>
      </c>
      <c r="AQ41">
        <v>1.1000000000000001</v>
      </c>
      <c r="AS41">
        <v>6</v>
      </c>
      <c r="AU41">
        <v>466</v>
      </c>
      <c r="AW41">
        <v>751</v>
      </c>
      <c r="AY41">
        <v>2660</v>
      </c>
      <c r="BA41">
        <v>8.17</v>
      </c>
      <c r="BC41">
        <v>241</v>
      </c>
      <c r="BD41" t="s">
        <v>1784</v>
      </c>
      <c r="BE41">
        <v>40</v>
      </c>
      <c r="CN41" t="s">
        <v>1784</v>
      </c>
      <c r="CO41">
        <v>40</v>
      </c>
    </row>
    <row r="42" spans="1:95" x14ac:dyDescent="0.2">
      <c r="A42" s="20" t="s">
        <v>1782</v>
      </c>
      <c r="B42" s="4">
        <v>38428.6875</v>
      </c>
      <c r="C42" s="4">
        <v>38429.482638888891</v>
      </c>
      <c r="D42" t="s">
        <v>1951</v>
      </c>
      <c r="E42" t="s">
        <v>1952</v>
      </c>
      <c r="G42">
        <v>50</v>
      </c>
      <c r="M42">
        <v>24.24</v>
      </c>
      <c r="N42" t="s">
        <v>1934</v>
      </c>
      <c r="O42">
        <v>73.3</v>
      </c>
      <c r="Q42">
        <v>145</v>
      </c>
      <c r="R42" t="s">
        <v>1784</v>
      </c>
      <c r="S42">
        <v>18</v>
      </c>
      <c r="U42">
        <v>62</v>
      </c>
      <c r="V42" s="7">
        <f t="shared" si="4"/>
        <v>686400.4439999999</v>
      </c>
      <c r="W42" s="7">
        <f t="shared" si="5"/>
        <v>12.355207991999999</v>
      </c>
      <c r="X42" s="7">
        <f t="shared" si="6"/>
        <v>42.556827527999999</v>
      </c>
      <c r="Y42" s="7">
        <f t="shared" si="7"/>
        <v>54.912035519999996</v>
      </c>
      <c r="AC42" t="s">
        <v>531</v>
      </c>
      <c r="AD42" t="s">
        <v>477</v>
      </c>
      <c r="AK42">
        <v>6.4</v>
      </c>
      <c r="AL42" t="s">
        <v>1784</v>
      </c>
      <c r="AM42">
        <v>2.5</v>
      </c>
      <c r="AO42">
        <v>1.08</v>
      </c>
      <c r="AQ42">
        <v>2.0499999999999998</v>
      </c>
      <c r="AS42">
        <v>11</v>
      </c>
      <c r="AU42">
        <v>507</v>
      </c>
      <c r="AW42">
        <v>885</v>
      </c>
      <c r="AY42">
        <v>3100</v>
      </c>
      <c r="BA42">
        <v>8.09</v>
      </c>
      <c r="BC42">
        <v>257</v>
      </c>
      <c r="BD42" t="s">
        <v>1784</v>
      </c>
      <c r="BE42">
        <v>40</v>
      </c>
      <c r="CN42" t="s">
        <v>1784</v>
      </c>
      <c r="CO42">
        <v>40</v>
      </c>
    </row>
    <row r="43" spans="1:95" x14ac:dyDescent="0.2">
      <c r="A43" s="20" t="s">
        <v>1782</v>
      </c>
      <c r="B43" s="4">
        <v>38429.638888888891</v>
      </c>
      <c r="C43" s="4">
        <v>38430.881944444445</v>
      </c>
      <c r="D43" t="s">
        <v>1953</v>
      </c>
      <c r="E43" t="s">
        <v>1954</v>
      </c>
      <c r="G43">
        <v>50</v>
      </c>
      <c r="M43">
        <v>203.75</v>
      </c>
      <c r="O43">
        <v>233</v>
      </c>
      <c r="Q43">
        <v>463</v>
      </c>
      <c r="R43" t="s">
        <v>1784</v>
      </c>
      <c r="S43">
        <v>18</v>
      </c>
      <c r="U43">
        <v>180</v>
      </c>
      <c r="V43" s="7">
        <f t="shared" si="4"/>
        <v>5769558.1875</v>
      </c>
      <c r="W43" s="7">
        <f t="shared" si="5"/>
        <v>103.852047375</v>
      </c>
      <c r="X43" s="7">
        <f t="shared" si="6"/>
        <v>1038.5204737500001</v>
      </c>
      <c r="Y43" s="7">
        <f t="shared" si="7"/>
        <v>1142.372521125</v>
      </c>
      <c r="AC43" t="s">
        <v>531</v>
      </c>
      <c r="AD43" t="s">
        <v>478</v>
      </c>
      <c r="AJ43" t="s">
        <v>1784</v>
      </c>
      <c r="AK43">
        <v>5</v>
      </c>
      <c r="AL43" t="s">
        <v>1784</v>
      </c>
      <c r="AM43">
        <v>2.5</v>
      </c>
      <c r="AO43">
        <v>1.0900000000000001</v>
      </c>
      <c r="AQ43">
        <v>2.88</v>
      </c>
      <c r="AS43">
        <v>11</v>
      </c>
      <c r="AU43">
        <v>276</v>
      </c>
      <c r="AW43">
        <v>472</v>
      </c>
      <c r="AY43">
        <v>1730</v>
      </c>
      <c r="BA43">
        <v>7.64</v>
      </c>
      <c r="BC43">
        <v>119</v>
      </c>
      <c r="BD43" t="s">
        <v>1784</v>
      </c>
      <c r="BE43">
        <v>40</v>
      </c>
      <c r="CN43" t="s">
        <v>1784</v>
      </c>
      <c r="CO43">
        <v>40</v>
      </c>
    </row>
    <row r="44" spans="1:95" x14ac:dyDescent="0.2">
      <c r="A44" s="20" t="s">
        <v>1782</v>
      </c>
      <c r="B44" s="4">
        <v>38737.690972222219</v>
      </c>
      <c r="C44" s="4">
        <v>38738.204861111109</v>
      </c>
      <c r="D44" t="s">
        <v>1957</v>
      </c>
      <c r="E44" t="s">
        <v>1958</v>
      </c>
      <c r="G44">
        <v>50</v>
      </c>
      <c r="M44">
        <v>5.82</v>
      </c>
      <c r="N44" t="s">
        <v>1784</v>
      </c>
      <c r="O44">
        <v>300</v>
      </c>
      <c r="R44" t="s">
        <v>1784</v>
      </c>
      <c r="S44">
        <v>18</v>
      </c>
      <c r="T44" t="s">
        <v>1784</v>
      </c>
      <c r="U44">
        <v>18</v>
      </c>
      <c r="V44" s="7">
        <f t="shared" si="4"/>
        <v>164804.06700000001</v>
      </c>
      <c r="W44" s="7">
        <f t="shared" si="5"/>
        <v>2.9664732060000003</v>
      </c>
      <c r="X44" s="7">
        <f t="shared" si="6"/>
        <v>2.9664732060000003</v>
      </c>
      <c r="Y44" s="7">
        <f t="shared" si="7"/>
        <v>5.9329464120000006</v>
      </c>
      <c r="AC44" t="s">
        <v>531</v>
      </c>
      <c r="AD44" t="s">
        <v>479</v>
      </c>
      <c r="AJ44" t="s">
        <v>1784</v>
      </c>
      <c r="AK44">
        <v>5</v>
      </c>
      <c r="AL44" t="s">
        <v>1784</v>
      </c>
      <c r="AM44">
        <v>2.5</v>
      </c>
      <c r="AO44">
        <v>0.22700000000000001</v>
      </c>
      <c r="AQ44">
        <v>0.86</v>
      </c>
      <c r="AS44">
        <v>10</v>
      </c>
      <c r="AU44">
        <v>138</v>
      </c>
      <c r="AW44">
        <v>259</v>
      </c>
      <c r="AY44">
        <v>1490</v>
      </c>
      <c r="BA44">
        <v>8.3000000000000007</v>
      </c>
      <c r="BC44">
        <v>297</v>
      </c>
      <c r="BD44" t="s">
        <v>1784</v>
      </c>
      <c r="BE44">
        <v>40</v>
      </c>
      <c r="CN44" t="s">
        <v>1784</v>
      </c>
      <c r="CO44">
        <v>40</v>
      </c>
    </row>
    <row r="45" spans="1:95" x14ac:dyDescent="0.2">
      <c r="A45" s="20" t="s">
        <v>1782</v>
      </c>
      <c r="B45" s="4">
        <v>38759.711805555555</v>
      </c>
      <c r="C45" s="4">
        <v>38759.982638888891</v>
      </c>
      <c r="D45" t="s">
        <v>1959</v>
      </c>
      <c r="E45" t="s">
        <v>1960</v>
      </c>
      <c r="G45">
        <v>50</v>
      </c>
      <c r="M45">
        <v>5.8100000000000005</v>
      </c>
      <c r="N45" t="s">
        <v>1784</v>
      </c>
      <c r="O45">
        <v>60</v>
      </c>
      <c r="Q45">
        <v>83</v>
      </c>
      <c r="R45" t="s">
        <v>1784</v>
      </c>
      <c r="S45">
        <v>18</v>
      </c>
      <c r="T45" t="s">
        <v>1784</v>
      </c>
      <c r="U45">
        <v>18</v>
      </c>
      <c r="V45" s="7">
        <f t="shared" si="4"/>
        <v>164520.89850000001</v>
      </c>
      <c r="W45" s="7">
        <f t="shared" si="5"/>
        <v>2.9613761730000006</v>
      </c>
      <c r="X45" s="7">
        <f t="shared" si="6"/>
        <v>2.9613761730000006</v>
      </c>
      <c r="Y45" s="7">
        <f t="shared" si="7"/>
        <v>5.9227523460000011</v>
      </c>
      <c r="AC45" t="s">
        <v>531</v>
      </c>
      <c r="AD45" t="s">
        <v>480</v>
      </c>
      <c r="AK45">
        <v>6.5</v>
      </c>
      <c r="AL45" t="s">
        <v>1784</v>
      </c>
      <c r="AM45">
        <v>2.5</v>
      </c>
      <c r="AO45">
        <v>0.374</v>
      </c>
      <c r="AQ45">
        <v>0.91</v>
      </c>
      <c r="AS45">
        <v>11</v>
      </c>
      <c r="AU45">
        <v>706</v>
      </c>
      <c r="AW45">
        <v>1250</v>
      </c>
      <c r="AY45">
        <v>4370</v>
      </c>
      <c r="BA45">
        <v>7.78</v>
      </c>
      <c r="BC45">
        <v>282</v>
      </c>
    </row>
    <row r="46" spans="1:95" x14ac:dyDescent="0.2">
      <c r="A46" s="20" t="s">
        <v>1782</v>
      </c>
      <c r="B46" s="4">
        <v>38763.930555555555</v>
      </c>
      <c r="C46" s="4">
        <v>38764.90625</v>
      </c>
      <c r="D46" t="s">
        <v>1961</v>
      </c>
      <c r="E46" t="s">
        <v>1962</v>
      </c>
      <c r="G46">
        <v>50</v>
      </c>
      <c r="M46">
        <v>51.49</v>
      </c>
      <c r="O46">
        <v>46.9</v>
      </c>
      <c r="Q46">
        <v>83.6</v>
      </c>
      <c r="R46" t="s">
        <v>1784</v>
      </c>
      <c r="S46">
        <v>18</v>
      </c>
      <c r="U46">
        <v>19</v>
      </c>
      <c r="V46" s="7">
        <f t="shared" si="4"/>
        <v>1458034.6065</v>
      </c>
      <c r="W46" s="7">
        <f t="shared" si="5"/>
        <v>26.244622917000001</v>
      </c>
      <c r="X46" s="7">
        <f t="shared" si="6"/>
        <v>27.702657523499997</v>
      </c>
      <c r="Y46" s="7">
        <f t="shared" si="7"/>
        <v>53.947280440499995</v>
      </c>
      <c r="AC46" t="s">
        <v>531</v>
      </c>
      <c r="AD46" t="s">
        <v>521</v>
      </c>
      <c r="AJ46" t="s">
        <v>1784</v>
      </c>
      <c r="AK46">
        <v>5</v>
      </c>
      <c r="AL46" t="s">
        <v>1784</v>
      </c>
      <c r="AM46">
        <v>2.5</v>
      </c>
      <c r="AO46">
        <v>0.41</v>
      </c>
      <c r="AQ46">
        <v>1.1000000000000001</v>
      </c>
      <c r="AS46">
        <v>8</v>
      </c>
      <c r="AU46">
        <v>626</v>
      </c>
      <c r="AW46">
        <v>994</v>
      </c>
      <c r="AY46">
        <v>3430</v>
      </c>
      <c r="BA46">
        <v>7.67</v>
      </c>
      <c r="BC46">
        <v>190</v>
      </c>
      <c r="BD46" t="s">
        <v>1784</v>
      </c>
      <c r="BE46">
        <v>40</v>
      </c>
      <c r="CN46" t="s">
        <v>1784</v>
      </c>
      <c r="CO46">
        <v>40</v>
      </c>
    </row>
    <row r="47" spans="1:95" x14ac:dyDescent="0.2">
      <c r="A47" s="20" t="s">
        <v>1782</v>
      </c>
      <c r="B47" s="4">
        <v>38783.583333333336</v>
      </c>
      <c r="C47" s="4">
        <v>38785.378472222219</v>
      </c>
      <c r="D47" t="s">
        <v>1963</v>
      </c>
      <c r="E47" t="s">
        <v>1964</v>
      </c>
      <c r="G47">
        <v>50</v>
      </c>
      <c r="M47">
        <v>960.47</v>
      </c>
      <c r="O47">
        <v>34.4</v>
      </c>
      <c r="Q47">
        <v>100</v>
      </c>
      <c r="R47" t="s">
        <v>1784</v>
      </c>
      <c r="S47">
        <v>18</v>
      </c>
      <c r="U47">
        <v>21</v>
      </c>
      <c r="V47" s="7">
        <f t="shared" si="4"/>
        <v>27197484.919499997</v>
      </c>
      <c r="W47" s="7">
        <f t="shared" si="5"/>
        <v>489.55472855099993</v>
      </c>
      <c r="X47" s="7">
        <f t="shared" si="6"/>
        <v>571.14718330949995</v>
      </c>
      <c r="Y47" s="7">
        <f t="shared" si="7"/>
        <v>1060.7019118604999</v>
      </c>
      <c r="AC47" t="s">
        <v>531</v>
      </c>
      <c r="AD47" t="s">
        <v>482</v>
      </c>
      <c r="AJ47" t="s">
        <v>1784</v>
      </c>
      <c r="AK47">
        <v>5</v>
      </c>
      <c r="AL47" t="s">
        <v>1784</v>
      </c>
      <c r="AM47">
        <v>2.5</v>
      </c>
      <c r="AO47">
        <v>0.17799999999999999</v>
      </c>
      <c r="AQ47">
        <v>1.03</v>
      </c>
      <c r="AS47">
        <v>5</v>
      </c>
      <c r="AU47">
        <v>195</v>
      </c>
      <c r="AW47">
        <v>313</v>
      </c>
      <c r="AY47">
        <v>1170</v>
      </c>
      <c r="BA47">
        <v>7.26</v>
      </c>
      <c r="BC47">
        <v>64.5</v>
      </c>
      <c r="BD47" t="s">
        <v>1784</v>
      </c>
      <c r="BE47">
        <v>40</v>
      </c>
      <c r="BG47">
        <v>0.63400000000000001</v>
      </c>
      <c r="BI47">
        <v>8.2629999999999999</v>
      </c>
      <c r="BJ47" t="s">
        <v>1784</v>
      </c>
      <c r="BK47">
        <v>0.12</v>
      </c>
      <c r="BM47">
        <v>8.2319999999999993</v>
      </c>
      <c r="CN47" t="s">
        <v>1784</v>
      </c>
      <c r="CO47">
        <v>40</v>
      </c>
    </row>
    <row r="48" spans="1:95" x14ac:dyDescent="0.2">
      <c r="A48" s="20" t="s">
        <v>1782</v>
      </c>
      <c r="B48" s="4">
        <v>39052.145833333336</v>
      </c>
      <c r="C48" s="4">
        <v>39052.90625</v>
      </c>
      <c r="D48" t="s">
        <v>1965</v>
      </c>
      <c r="E48" t="s">
        <v>1966</v>
      </c>
      <c r="G48">
        <v>50</v>
      </c>
      <c r="M48">
        <v>47.57</v>
      </c>
      <c r="N48" t="s">
        <v>1784</v>
      </c>
      <c r="O48">
        <v>4.4000000000000004</v>
      </c>
      <c r="Q48">
        <v>29</v>
      </c>
      <c r="R48" t="s">
        <v>1784</v>
      </c>
      <c r="S48">
        <v>18</v>
      </c>
      <c r="T48" t="s">
        <v>1784</v>
      </c>
      <c r="U48">
        <v>18</v>
      </c>
      <c r="V48" s="7">
        <f t="shared" si="4"/>
        <v>1347032.5545000001</v>
      </c>
      <c r="W48" s="7">
        <f t="shared" si="5"/>
        <v>24.246585981000003</v>
      </c>
      <c r="X48" s="7">
        <f t="shared" si="6"/>
        <v>24.246585981000003</v>
      </c>
      <c r="Y48" s="7">
        <f t="shared" si="7"/>
        <v>48.493171962000005</v>
      </c>
      <c r="AC48" t="s">
        <v>531</v>
      </c>
      <c r="AD48" t="s">
        <v>483</v>
      </c>
      <c r="AJ48" t="s">
        <v>1784</v>
      </c>
      <c r="AK48">
        <v>5</v>
      </c>
      <c r="AL48" t="s">
        <v>1784</v>
      </c>
      <c r="AM48">
        <v>2.5</v>
      </c>
      <c r="AO48">
        <v>9.4E-2</v>
      </c>
      <c r="AQ48">
        <v>0.53</v>
      </c>
      <c r="AS48">
        <v>6.2</v>
      </c>
      <c r="AU48">
        <v>53.2</v>
      </c>
      <c r="AW48">
        <v>84.9</v>
      </c>
      <c r="AY48">
        <v>839</v>
      </c>
      <c r="BA48">
        <v>8.08</v>
      </c>
      <c r="BC48">
        <v>233</v>
      </c>
      <c r="BE48">
        <v>2.2000000000000002</v>
      </c>
      <c r="CO48">
        <v>0.47</v>
      </c>
      <c r="CQ48">
        <v>0.26</v>
      </c>
    </row>
    <row r="49" spans="1:97" x14ac:dyDescent="0.2">
      <c r="A49" s="20" t="s">
        <v>1782</v>
      </c>
      <c r="B49" s="4">
        <v>39096.888888888891</v>
      </c>
      <c r="C49" s="4">
        <v>39097.520833333336</v>
      </c>
      <c r="D49" t="s">
        <v>1967</v>
      </c>
      <c r="E49" t="s">
        <v>1968</v>
      </c>
      <c r="G49">
        <v>50</v>
      </c>
      <c r="M49">
        <v>20.79</v>
      </c>
      <c r="N49" t="s">
        <v>1784</v>
      </c>
      <c r="O49">
        <v>2</v>
      </c>
      <c r="P49" t="s">
        <v>1784</v>
      </c>
      <c r="Q49">
        <v>9</v>
      </c>
      <c r="R49" t="s">
        <v>1784</v>
      </c>
      <c r="S49">
        <v>18</v>
      </c>
      <c r="T49" t="s">
        <v>1784</v>
      </c>
      <c r="U49">
        <v>18</v>
      </c>
      <c r="V49" s="7">
        <f t="shared" si="4"/>
        <v>588707.31149999995</v>
      </c>
      <c r="W49" s="7">
        <f t="shared" si="5"/>
        <v>10.596731606999999</v>
      </c>
      <c r="X49" s="7">
        <f t="shared" si="6"/>
        <v>10.596731606999999</v>
      </c>
      <c r="Y49" s="7">
        <f t="shared" si="7"/>
        <v>21.193463213999998</v>
      </c>
      <c r="AC49" t="s">
        <v>531</v>
      </c>
      <c r="AD49" t="s">
        <v>484</v>
      </c>
      <c r="AJ49" t="s">
        <v>1784</v>
      </c>
      <c r="AK49">
        <v>5</v>
      </c>
      <c r="AL49" t="s">
        <v>1784</v>
      </c>
      <c r="AM49">
        <v>2.5</v>
      </c>
      <c r="AO49">
        <v>0.14499999999999999</v>
      </c>
      <c r="AQ49">
        <v>0.37</v>
      </c>
      <c r="AS49">
        <v>4.5</v>
      </c>
      <c r="AU49">
        <v>91.4</v>
      </c>
      <c r="AW49">
        <v>148</v>
      </c>
      <c r="AY49">
        <v>935</v>
      </c>
      <c r="BA49">
        <v>7.91</v>
      </c>
      <c r="BC49">
        <v>187</v>
      </c>
      <c r="BE49">
        <v>3</v>
      </c>
      <c r="BO49">
        <v>2</v>
      </c>
      <c r="CO49">
        <v>1.6</v>
      </c>
      <c r="CP49" t="s">
        <v>1784</v>
      </c>
      <c r="CQ49">
        <v>0.25</v>
      </c>
    </row>
    <row r="50" spans="1:97" x14ac:dyDescent="0.2">
      <c r="A50" s="20" t="s">
        <v>1782</v>
      </c>
      <c r="B50" s="4">
        <v>39136.989583333336</v>
      </c>
      <c r="C50" s="4">
        <v>39139.354166666664</v>
      </c>
      <c r="D50" t="s">
        <v>1971</v>
      </c>
      <c r="E50" t="s">
        <v>1972</v>
      </c>
      <c r="G50">
        <v>50</v>
      </c>
      <c r="M50">
        <v>127</v>
      </c>
      <c r="O50">
        <v>88.8</v>
      </c>
      <c r="Q50">
        <v>164</v>
      </c>
      <c r="R50" t="s">
        <v>1784</v>
      </c>
      <c r="S50">
        <v>18</v>
      </c>
      <c r="U50">
        <v>70</v>
      </c>
      <c r="V50" s="7">
        <f t="shared" si="4"/>
        <v>3596239.9499999997</v>
      </c>
      <c r="W50" s="7">
        <f t="shared" si="5"/>
        <v>64.732319099999998</v>
      </c>
      <c r="X50" s="7">
        <f t="shared" si="6"/>
        <v>251.73679649999997</v>
      </c>
      <c r="Y50" s="7">
        <f t="shared" si="7"/>
        <v>316.46911559999995</v>
      </c>
      <c r="AC50" t="s">
        <v>531</v>
      </c>
      <c r="AD50" t="s">
        <v>486</v>
      </c>
      <c r="AJ50" t="s">
        <v>1784</v>
      </c>
      <c r="AK50">
        <v>5</v>
      </c>
      <c r="AL50" t="s">
        <v>1784</v>
      </c>
      <c r="AM50">
        <v>2.5</v>
      </c>
      <c r="AO50">
        <v>0.76500000000000001</v>
      </c>
      <c r="AQ50">
        <v>2.0299999999999998</v>
      </c>
      <c r="AS50">
        <v>6</v>
      </c>
      <c r="AU50">
        <v>595</v>
      </c>
      <c r="AW50">
        <v>984</v>
      </c>
      <c r="AY50">
        <v>3250</v>
      </c>
      <c r="BA50">
        <v>7.06</v>
      </c>
      <c r="BC50">
        <v>147</v>
      </c>
      <c r="BE50">
        <v>2.2000000000000002</v>
      </c>
      <c r="CO50">
        <v>1.7</v>
      </c>
      <c r="CQ50">
        <v>0.32</v>
      </c>
    </row>
    <row r="51" spans="1:97" x14ac:dyDescent="0.2">
      <c r="A51" s="20" t="s">
        <v>1782</v>
      </c>
      <c r="B51" s="4">
        <v>39142.309027777781</v>
      </c>
      <c r="C51" s="4">
        <v>39143.256944444445</v>
      </c>
      <c r="D51" t="s">
        <v>1973</v>
      </c>
      <c r="E51" t="s">
        <v>1974</v>
      </c>
      <c r="G51">
        <v>50</v>
      </c>
      <c r="M51">
        <v>281</v>
      </c>
      <c r="O51">
        <v>218</v>
      </c>
      <c r="Q51">
        <v>386</v>
      </c>
      <c r="R51" t="s">
        <v>1784</v>
      </c>
      <c r="S51">
        <v>18</v>
      </c>
      <c r="U51">
        <v>210</v>
      </c>
      <c r="V51" s="7">
        <f t="shared" si="4"/>
        <v>7957034.8499999996</v>
      </c>
      <c r="W51" s="7">
        <f t="shared" si="5"/>
        <v>143.22662729999999</v>
      </c>
      <c r="X51" s="7">
        <f t="shared" si="6"/>
        <v>1670.9773184999999</v>
      </c>
      <c r="Y51" s="7">
        <f t="shared" si="7"/>
        <v>1814.2039457999999</v>
      </c>
      <c r="AC51" t="s">
        <v>531</v>
      </c>
      <c r="AD51" t="s">
        <v>487</v>
      </c>
      <c r="AK51">
        <v>98</v>
      </c>
      <c r="AL51" t="s">
        <v>1784</v>
      </c>
      <c r="AM51">
        <v>2.5</v>
      </c>
      <c r="AS51">
        <v>6.8</v>
      </c>
      <c r="AU51">
        <v>503</v>
      </c>
      <c r="AW51">
        <v>850</v>
      </c>
      <c r="AY51">
        <v>2740</v>
      </c>
      <c r="BA51">
        <v>7.1</v>
      </c>
      <c r="BC51">
        <v>83.6</v>
      </c>
      <c r="BE51">
        <v>5.9</v>
      </c>
      <c r="CO51">
        <v>6.6</v>
      </c>
      <c r="CQ51">
        <v>0.39</v>
      </c>
    </row>
    <row r="52" spans="1:97" x14ac:dyDescent="0.2">
      <c r="A52" s="20" t="s">
        <v>1782</v>
      </c>
      <c r="B52" s="4">
        <v>39183.527777777781</v>
      </c>
      <c r="C52" s="4">
        <v>39184.170138888891</v>
      </c>
      <c r="D52" t="s">
        <v>1975</v>
      </c>
      <c r="E52" t="s">
        <v>1976</v>
      </c>
      <c r="G52">
        <v>50</v>
      </c>
      <c r="M52">
        <v>109</v>
      </c>
      <c r="O52">
        <v>50</v>
      </c>
      <c r="Q52">
        <v>87</v>
      </c>
      <c r="R52" t="s">
        <v>1784</v>
      </c>
      <c r="S52">
        <v>18</v>
      </c>
      <c r="U52">
        <v>30</v>
      </c>
      <c r="V52" s="7">
        <f t="shared" si="4"/>
        <v>3086536.65</v>
      </c>
      <c r="W52" s="7">
        <f t="shared" si="5"/>
        <v>55.557659699999995</v>
      </c>
      <c r="X52" s="7">
        <f t="shared" si="6"/>
        <v>92.596099499999994</v>
      </c>
      <c r="Y52" s="7">
        <f t="shared" si="7"/>
        <v>148.1537592</v>
      </c>
      <c r="AC52" t="s">
        <v>531</v>
      </c>
      <c r="AD52" t="s">
        <v>488</v>
      </c>
      <c r="AJ52" t="s">
        <v>1784</v>
      </c>
      <c r="AK52">
        <v>5</v>
      </c>
      <c r="AL52" t="s">
        <v>1784</v>
      </c>
      <c r="AM52">
        <v>2.5</v>
      </c>
      <c r="AO52">
        <v>0.313</v>
      </c>
      <c r="AQ52">
        <v>2.71</v>
      </c>
      <c r="AS52">
        <v>6.7</v>
      </c>
      <c r="AU52">
        <v>245</v>
      </c>
      <c r="AW52">
        <v>445</v>
      </c>
      <c r="AY52">
        <v>1780</v>
      </c>
      <c r="BA52">
        <v>7.63</v>
      </c>
      <c r="BC52">
        <v>183</v>
      </c>
      <c r="BE52">
        <v>9.1999999999999993</v>
      </c>
      <c r="BO52">
        <v>10</v>
      </c>
      <c r="CO52">
        <v>6.4</v>
      </c>
      <c r="CP52" t="s">
        <v>1784</v>
      </c>
      <c r="CQ52">
        <v>0.25</v>
      </c>
    </row>
    <row r="53" spans="1:97" x14ac:dyDescent="0.2">
      <c r="A53" s="20" t="s">
        <v>1782</v>
      </c>
      <c r="B53" s="4">
        <v>39351.243055555555</v>
      </c>
      <c r="C53" s="4">
        <v>39351.40625</v>
      </c>
      <c r="D53" t="s">
        <v>1979</v>
      </c>
      <c r="E53" t="s">
        <v>1980</v>
      </c>
      <c r="G53">
        <v>50</v>
      </c>
      <c r="M53">
        <v>4.42</v>
      </c>
      <c r="O53">
        <v>10.5</v>
      </c>
      <c r="Q53">
        <v>51</v>
      </c>
      <c r="R53" t="s">
        <v>1784</v>
      </c>
      <c r="S53">
        <v>18</v>
      </c>
      <c r="T53" t="s">
        <v>1784</v>
      </c>
      <c r="U53">
        <v>18</v>
      </c>
      <c r="V53" s="7">
        <f t="shared" si="4"/>
        <v>125160.47699999998</v>
      </c>
      <c r="W53" s="7">
        <f t="shared" si="5"/>
        <v>2.2528885859999996</v>
      </c>
      <c r="X53" s="7">
        <f t="shared" si="6"/>
        <v>2.2528885859999996</v>
      </c>
      <c r="Y53" s="7">
        <f t="shared" si="7"/>
        <v>4.5057771719999993</v>
      </c>
      <c r="AC53" t="s">
        <v>531</v>
      </c>
      <c r="AD53" t="s">
        <v>489</v>
      </c>
      <c r="AJ53" t="s">
        <v>1784</v>
      </c>
      <c r="AK53">
        <v>5</v>
      </c>
      <c r="AL53" t="s">
        <v>1784</v>
      </c>
      <c r="AM53">
        <v>2.5</v>
      </c>
      <c r="AO53">
        <v>4.5999999999999999E-2</v>
      </c>
      <c r="AQ53">
        <v>1.23</v>
      </c>
      <c r="AS53">
        <v>13.8</v>
      </c>
      <c r="AU53">
        <v>45.6</v>
      </c>
      <c r="AW53">
        <v>76.2</v>
      </c>
      <c r="AY53">
        <v>643</v>
      </c>
      <c r="BA53">
        <v>7.82</v>
      </c>
      <c r="BC53">
        <v>173</v>
      </c>
      <c r="BE53">
        <v>1.9</v>
      </c>
      <c r="BO53">
        <v>26</v>
      </c>
      <c r="CO53">
        <v>9.6999999999999993</v>
      </c>
      <c r="CP53" t="s">
        <v>1784</v>
      </c>
      <c r="CQ53">
        <v>0.25</v>
      </c>
    </row>
    <row r="54" spans="1:97" x14ac:dyDescent="0.2">
      <c r="A54" s="20" t="s">
        <v>1782</v>
      </c>
      <c r="B54" s="4">
        <v>39417.569444444445</v>
      </c>
      <c r="C54" s="4">
        <v>39419.225694444445</v>
      </c>
      <c r="D54" t="s">
        <v>1983</v>
      </c>
      <c r="E54" t="s">
        <v>1984</v>
      </c>
      <c r="G54">
        <v>50</v>
      </c>
      <c r="M54">
        <v>186</v>
      </c>
      <c r="O54">
        <v>50.4</v>
      </c>
      <c r="Q54">
        <v>96</v>
      </c>
      <c r="R54" t="s">
        <v>1784</v>
      </c>
      <c r="S54">
        <v>18</v>
      </c>
      <c r="U54">
        <v>28</v>
      </c>
      <c r="V54" s="7">
        <f t="shared" si="4"/>
        <v>5266934.0999999996</v>
      </c>
      <c r="W54" s="7">
        <f t="shared" si="5"/>
        <v>94.804813799999991</v>
      </c>
      <c r="X54" s="7">
        <f t="shared" si="6"/>
        <v>147.47415479999998</v>
      </c>
      <c r="Y54" s="7">
        <f t="shared" si="7"/>
        <v>242.27896859999998</v>
      </c>
      <c r="AC54" t="s">
        <v>531</v>
      </c>
      <c r="AD54" t="s">
        <v>490</v>
      </c>
      <c r="AJ54" t="s">
        <v>1784</v>
      </c>
      <c r="AK54">
        <v>5</v>
      </c>
      <c r="AL54" t="s">
        <v>1784</v>
      </c>
      <c r="AM54">
        <v>2.5</v>
      </c>
      <c r="AO54">
        <v>0.35399999999999998</v>
      </c>
      <c r="AQ54">
        <v>1.2</v>
      </c>
      <c r="AS54">
        <v>7.5</v>
      </c>
      <c r="AU54">
        <v>220</v>
      </c>
      <c r="AW54">
        <v>346</v>
      </c>
      <c r="AY54">
        <v>1280</v>
      </c>
      <c r="BA54">
        <v>7.11</v>
      </c>
      <c r="BC54">
        <v>79.5</v>
      </c>
      <c r="BE54">
        <v>10</v>
      </c>
      <c r="BO54">
        <v>24</v>
      </c>
      <c r="CO54">
        <v>8.9</v>
      </c>
      <c r="CP54" t="s">
        <v>1784</v>
      </c>
      <c r="CQ54">
        <v>0.25</v>
      </c>
    </row>
    <row r="55" spans="1:97" x14ac:dyDescent="0.2">
      <c r="A55" s="20" t="s">
        <v>1782</v>
      </c>
      <c r="B55" s="4">
        <v>39427.274305555555</v>
      </c>
      <c r="C55" s="4">
        <v>39428.1875</v>
      </c>
      <c r="D55" t="s">
        <v>1987</v>
      </c>
      <c r="E55" t="s">
        <v>1988</v>
      </c>
      <c r="G55">
        <v>50</v>
      </c>
      <c r="M55">
        <v>18.3</v>
      </c>
      <c r="O55">
        <v>2.5</v>
      </c>
      <c r="Q55">
        <v>13</v>
      </c>
      <c r="R55" t="s">
        <v>1784</v>
      </c>
      <c r="S55">
        <v>18</v>
      </c>
      <c r="U55">
        <v>31</v>
      </c>
      <c r="V55" s="7">
        <f t="shared" si="4"/>
        <v>518198.35499999998</v>
      </c>
      <c r="W55" s="7">
        <f t="shared" si="5"/>
        <v>9.32757039</v>
      </c>
      <c r="X55" s="7">
        <f t="shared" si="6"/>
        <v>16.064149004999997</v>
      </c>
      <c r="Y55" s="7">
        <f t="shared" si="7"/>
        <v>25.391719394999996</v>
      </c>
      <c r="AC55" t="s">
        <v>531</v>
      </c>
      <c r="AD55" t="s">
        <v>491</v>
      </c>
      <c r="AJ55" t="s">
        <v>1784</v>
      </c>
      <c r="AK55">
        <v>5</v>
      </c>
      <c r="AL55" t="s">
        <v>1784</v>
      </c>
      <c r="AM55">
        <v>2.5</v>
      </c>
      <c r="AO55">
        <v>0.18099999999999999</v>
      </c>
      <c r="AQ55">
        <v>0.54</v>
      </c>
      <c r="AS55">
        <v>5.6</v>
      </c>
      <c r="AU55">
        <v>302</v>
      </c>
      <c r="AW55">
        <v>497</v>
      </c>
      <c r="AY55">
        <v>1910</v>
      </c>
      <c r="BA55">
        <v>8.0299999999999994</v>
      </c>
      <c r="BC55">
        <v>165</v>
      </c>
      <c r="BE55">
        <v>1.1000000000000001</v>
      </c>
      <c r="BO55">
        <v>6</v>
      </c>
      <c r="CO55">
        <v>1.9</v>
      </c>
      <c r="CP55" t="s">
        <v>1784</v>
      </c>
      <c r="CQ55">
        <v>0.25</v>
      </c>
    </row>
    <row r="56" spans="1:97" x14ac:dyDescent="0.2">
      <c r="A56" s="20" t="s">
        <v>1782</v>
      </c>
      <c r="B56" s="4">
        <v>39452.75</v>
      </c>
      <c r="C56" s="4">
        <v>39456.302083333336</v>
      </c>
      <c r="D56" t="s">
        <v>1989</v>
      </c>
      <c r="E56" t="s">
        <v>1990</v>
      </c>
      <c r="G56">
        <v>50</v>
      </c>
      <c r="M56">
        <v>1493</v>
      </c>
      <c r="O56">
        <v>16.2</v>
      </c>
      <c r="Q56">
        <v>51.6</v>
      </c>
      <c r="R56" t="s">
        <v>1784</v>
      </c>
      <c r="S56">
        <v>18</v>
      </c>
      <c r="T56" t="s">
        <v>1784</v>
      </c>
      <c r="U56">
        <v>18</v>
      </c>
      <c r="V56" s="7">
        <f t="shared" si="4"/>
        <v>42277057.049999997</v>
      </c>
      <c r="W56" s="7">
        <f t="shared" si="5"/>
        <v>760.98702689999993</v>
      </c>
      <c r="X56" s="7">
        <f t="shared" si="6"/>
        <v>760.98702689999993</v>
      </c>
      <c r="Y56" s="7">
        <f t="shared" si="7"/>
        <v>1521.9740537999999</v>
      </c>
      <c r="AC56" t="s">
        <v>531</v>
      </c>
      <c r="AD56" t="s">
        <v>492</v>
      </c>
      <c r="AJ56" t="s">
        <v>1784</v>
      </c>
      <c r="AK56">
        <v>5</v>
      </c>
      <c r="AL56" t="s">
        <v>1784</v>
      </c>
      <c r="AM56">
        <v>2.5</v>
      </c>
      <c r="AN56" t="s">
        <v>1784</v>
      </c>
      <c r="AO56">
        <v>1.4999999999999999E-2</v>
      </c>
      <c r="AQ56">
        <v>0.73</v>
      </c>
      <c r="AS56">
        <v>6.4</v>
      </c>
      <c r="AU56">
        <v>168</v>
      </c>
      <c r="AW56">
        <v>280</v>
      </c>
      <c r="AY56">
        <v>1190</v>
      </c>
      <c r="BA56">
        <v>7.62</v>
      </c>
      <c r="BC56">
        <v>129</v>
      </c>
      <c r="BE56">
        <v>3.3</v>
      </c>
      <c r="BO56">
        <v>14</v>
      </c>
      <c r="CO56">
        <v>3.4</v>
      </c>
      <c r="CP56" t="s">
        <v>1784</v>
      </c>
      <c r="CQ56">
        <v>0.25</v>
      </c>
    </row>
    <row r="57" spans="1:97" x14ac:dyDescent="0.2">
      <c r="A57" s="20" t="s">
        <v>1782</v>
      </c>
      <c r="B57" s="4">
        <v>39495.142361111109</v>
      </c>
      <c r="C57" s="4">
        <v>39496.21875</v>
      </c>
      <c r="D57" t="s">
        <v>1992</v>
      </c>
      <c r="E57" t="s">
        <v>1993</v>
      </c>
      <c r="G57">
        <v>50</v>
      </c>
      <c r="M57">
        <v>612</v>
      </c>
      <c r="O57">
        <v>123</v>
      </c>
      <c r="Q57">
        <v>248</v>
      </c>
      <c r="R57" t="s">
        <v>1784</v>
      </c>
      <c r="S57">
        <v>18</v>
      </c>
      <c r="U57">
        <v>62</v>
      </c>
      <c r="V57" s="7">
        <f t="shared" si="4"/>
        <v>17329912.199999999</v>
      </c>
      <c r="W57" s="7">
        <f t="shared" si="5"/>
        <v>311.93841959999997</v>
      </c>
      <c r="X57" s="7">
        <f t="shared" si="6"/>
        <v>1074.4545563999998</v>
      </c>
      <c r="Y57" s="7">
        <f t="shared" si="7"/>
        <v>1386.3929759999996</v>
      </c>
      <c r="AC57" t="s">
        <v>531</v>
      </c>
      <c r="AD57" t="s">
        <v>493</v>
      </c>
      <c r="AJ57" t="s">
        <v>1784</v>
      </c>
      <c r="AK57">
        <v>5</v>
      </c>
      <c r="AL57" t="s">
        <v>1784</v>
      </c>
      <c r="AM57">
        <v>2.5</v>
      </c>
      <c r="AS57">
        <v>5</v>
      </c>
      <c r="AU57">
        <v>285</v>
      </c>
      <c r="AW57">
        <v>451</v>
      </c>
      <c r="AY57">
        <v>1520</v>
      </c>
      <c r="BA57">
        <v>7.23</v>
      </c>
      <c r="BC57">
        <v>39.200000000000003</v>
      </c>
      <c r="BE57">
        <v>6.9</v>
      </c>
      <c r="BO57">
        <v>21</v>
      </c>
      <c r="CO57">
        <v>5.6</v>
      </c>
      <c r="CQ57">
        <v>0.59</v>
      </c>
    </row>
    <row r="58" spans="1:97" x14ac:dyDescent="0.2">
      <c r="A58" s="20" t="s">
        <v>1782</v>
      </c>
      <c r="B58" s="4">
        <v>39532.291666666664</v>
      </c>
      <c r="C58" s="4">
        <v>39534.256944444445</v>
      </c>
      <c r="D58" t="s">
        <v>1994</v>
      </c>
      <c r="E58" t="s">
        <v>1995</v>
      </c>
      <c r="G58">
        <v>50</v>
      </c>
      <c r="M58">
        <v>942</v>
      </c>
      <c r="N58" t="s">
        <v>1784</v>
      </c>
      <c r="O58">
        <v>60</v>
      </c>
      <c r="Q58">
        <v>37</v>
      </c>
      <c r="R58" t="s">
        <v>1784</v>
      </c>
      <c r="S58">
        <v>18</v>
      </c>
      <c r="T58" t="s">
        <v>1784</v>
      </c>
      <c r="U58">
        <v>18</v>
      </c>
      <c r="V58" s="7">
        <f t="shared" si="4"/>
        <v>26674472.699999999</v>
      </c>
      <c r="W58" s="7">
        <f t="shared" si="5"/>
        <v>480.14050859999998</v>
      </c>
      <c r="X58" s="7">
        <f t="shared" si="6"/>
        <v>480.14050859999998</v>
      </c>
      <c r="Y58" s="7">
        <f t="shared" si="7"/>
        <v>960.28101719999995</v>
      </c>
      <c r="AC58" t="s">
        <v>531</v>
      </c>
      <c r="AD58" t="s">
        <v>494</v>
      </c>
      <c r="AJ58" t="s">
        <v>1784</v>
      </c>
      <c r="AK58">
        <v>5</v>
      </c>
      <c r="AL58" t="s">
        <v>1784</v>
      </c>
      <c r="AM58">
        <v>2.5</v>
      </c>
      <c r="AO58">
        <v>4.3999999999999997E-2</v>
      </c>
      <c r="AQ58">
        <v>0.83</v>
      </c>
      <c r="AS58">
        <v>5.8</v>
      </c>
      <c r="AU58">
        <v>108</v>
      </c>
      <c r="AW58">
        <v>184</v>
      </c>
      <c r="AY58">
        <v>979</v>
      </c>
      <c r="BA58">
        <v>7.79</v>
      </c>
      <c r="BC58">
        <v>155</v>
      </c>
      <c r="BE58">
        <v>2.4</v>
      </c>
      <c r="BO58">
        <v>8</v>
      </c>
      <c r="CO58">
        <v>3</v>
      </c>
      <c r="CP58" t="s">
        <v>1784</v>
      </c>
      <c r="CQ58">
        <v>0.25</v>
      </c>
    </row>
    <row r="59" spans="1:97" x14ac:dyDescent="0.2">
      <c r="A59" s="20" t="s">
        <v>1782</v>
      </c>
      <c r="B59" s="4">
        <v>39782.652777777781</v>
      </c>
      <c r="C59" s="4">
        <v>39783.458333333336</v>
      </c>
      <c r="D59" t="s">
        <v>2000</v>
      </c>
      <c r="E59" t="s">
        <v>2001</v>
      </c>
      <c r="G59">
        <v>50</v>
      </c>
      <c r="M59">
        <v>71.48</v>
      </c>
      <c r="O59">
        <v>368</v>
      </c>
      <c r="Q59">
        <v>690</v>
      </c>
      <c r="R59" t="s">
        <v>1784</v>
      </c>
      <c r="S59">
        <v>18</v>
      </c>
      <c r="U59">
        <v>340</v>
      </c>
      <c r="V59" s="7">
        <f t="shared" si="4"/>
        <v>2024088.4380000001</v>
      </c>
      <c r="W59" s="7">
        <f t="shared" si="5"/>
        <v>36.433591884000002</v>
      </c>
      <c r="X59" s="7">
        <f t="shared" si="6"/>
        <v>688.19006892000004</v>
      </c>
      <c r="Y59" s="7">
        <f t="shared" si="7"/>
        <v>724.623660804</v>
      </c>
      <c r="AC59" t="s">
        <v>531</v>
      </c>
      <c r="AD59" t="s">
        <v>495</v>
      </c>
      <c r="AJ59" t="s">
        <v>1784</v>
      </c>
      <c r="AK59">
        <v>5</v>
      </c>
      <c r="AL59" t="s">
        <v>1784</v>
      </c>
      <c r="AM59">
        <v>2.5</v>
      </c>
      <c r="AO59">
        <v>0.16500000000000001</v>
      </c>
      <c r="AQ59">
        <v>0.79</v>
      </c>
      <c r="AS59">
        <v>5.9</v>
      </c>
      <c r="AU59">
        <v>125</v>
      </c>
      <c r="AW59">
        <v>211</v>
      </c>
      <c r="AY59">
        <v>927</v>
      </c>
      <c r="BA59">
        <v>7.87</v>
      </c>
      <c r="BC59">
        <v>106</v>
      </c>
      <c r="BE59">
        <v>1.6</v>
      </c>
      <c r="BO59">
        <v>19</v>
      </c>
      <c r="CO59">
        <v>1.8</v>
      </c>
      <c r="CP59" t="s">
        <v>1784</v>
      </c>
      <c r="CQ59">
        <v>0.25</v>
      </c>
    </row>
    <row r="60" spans="1:97" x14ac:dyDescent="0.2">
      <c r="A60" s="20" t="s">
        <v>1782</v>
      </c>
      <c r="B60" s="4">
        <v>39790.659722222219</v>
      </c>
      <c r="C60" s="4">
        <v>39791.913194444445</v>
      </c>
      <c r="D60" t="s">
        <v>2004</v>
      </c>
      <c r="E60" t="s">
        <v>2005</v>
      </c>
      <c r="G60">
        <v>50</v>
      </c>
      <c r="M60">
        <v>39.479999999999997</v>
      </c>
      <c r="N60" t="s">
        <v>1784</v>
      </c>
      <c r="O60">
        <v>24</v>
      </c>
      <c r="Q60">
        <v>50.9</v>
      </c>
      <c r="R60" t="s">
        <v>1784</v>
      </c>
      <c r="S60">
        <v>20</v>
      </c>
      <c r="T60" t="s">
        <v>1784</v>
      </c>
      <c r="U60">
        <v>20</v>
      </c>
      <c r="V60" s="7">
        <f t="shared" si="4"/>
        <v>1117949.2379999999</v>
      </c>
      <c r="W60" s="7">
        <f t="shared" si="5"/>
        <v>22.358984759999998</v>
      </c>
      <c r="X60" s="7">
        <f t="shared" si="6"/>
        <v>22.358984759999998</v>
      </c>
      <c r="Y60" s="7">
        <f t="shared" si="7"/>
        <v>44.717969519999997</v>
      </c>
      <c r="AC60" t="s">
        <v>531</v>
      </c>
      <c r="AD60" t="s">
        <v>522</v>
      </c>
      <c r="AJ60" t="s">
        <v>1784</v>
      </c>
      <c r="AK60">
        <v>5</v>
      </c>
      <c r="AL60" t="s">
        <v>1784</v>
      </c>
      <c r="AM60">
        <v>2.5</v>
      </c>
      <c r="AO60">
        <v>0.32900000000000001</v>
      </c>
      <c r="AQ60">
        <v>1.56</v>
      </c>
      <c r="AS60">
        <v>4.7</v>
      </c>
      <c r="AU60">
        <v>495</v>
      </c>
      <c r="AW60">
        <v>798</v>
      </c>
      <c r="AY60">
        <v>867</v>
      </c>
      <c r="BA60">
        <v>8.0399999999999991</v>
      </c>
      <c r="BC60">
        <v>308</v>
      </c>
      <c r="BE60">
        <v>0.95</v>
      </c>
      <c r="BO60">
        <v>35</v>
      </c>
      <c r="CO60">
        <v>0.94</v>
      </c>
      <c r="CP60" t="s">
        <v>1784</v>
      </c>
      <c r="CQ60">
        <v>0.25</v>
      </c>
      <c r="CR60" t="s">
        <v>1784</v>
      </c>
      <c r="CS60">
        <v>20</v>
      </c>
    </row>
    <row r="61" spans="1:97" x14ac:dyDescent="0.2">
      <c r="A61" s="20" t="s">
        <v>1782</v>
      </c>
      <c r="B61" s="4">
        <v>39822.284722222219</v>
      </c>
      <c r="C61" s="4">
        <v>39822.690972222219</v>
      </c>
      <c r="D61" t="s">
        <v>2006</v>
      </c>
      <c r="E61" t="s">
        <v>2007</v>
      </c>
      <c r="G61">
        <v>50</v>
      </c>
      <c r="M61">
        <v>10.9</v>
      </c>
      <c r="O61">
        <v>32.6</v>
      </c>
      <c r="Q61">
        <v>61.3</v>
      </c>
      <c r="R61" t="s">
        <v>1784</v>
      </c>
      <c r="S61">
        <v>20</v>
      </c>
      <c r="T61" t="s">
        <v>1784</v>
      </c>
      <c r="U61">
        <v>20</v>
      </c>
      <c r="V61" s="7">
        <f t="shared" si="4"/>
        <v>308653.66499999998</v>
      </c>
      <c r="W61" s="7">
        <f t="shared" si="5"/>
        <v>6.1730732999999995</v>
      </c>
      <c r="X61" s="7">
        <f t="shared" si="6"/>
        <v>6.1730732999999995</v>
      </c>
      <c r="Y61" s="7">
        <f t="shared" si="7"/>
        <v>12.346146599999999</v>
      </c>
      <c r="AC61" t="s">
        <v>531</v>
      </c>
      <c r="AD61" t="s">
        <v>498</v>
      </c>
      <c r="AJ61" t="s">
        <v>1784</v>
      </c>
      <c r="AK61">
        <v>5</v>
      </c>
      <c r="AL61" t="s">
        <v>1784</v>
      </c>
      <c r="AM61">
        <v>2.5</v>
      </c>
      <c r="AO61">
        <v>0.16900000000000001</v>
      </c>
      <c r="AQ61">
        <v>0.56999999999999995</v>
      </c>
      <c r="AS61">
        <v>3.7</v>
      </c>
      <c r="AU61">
        <v>208</v>
      </c>
      <c r="AW61">
        <v>357</v>
      </c>
      <c r="AY61">
        <v>1550</v>
      </c>
      <c r="BA61">
        <v>7.8</v>
      </c>
      <c r="BC61">
        <v>193</v>
      </c>
      <c r="BE61">
        <v>0.55000000000000004</v>
      </c>
      <c r="BO61">
        <v>20</v>
      </c>
      <c r="CO61">
        <v>0.97</v>
      </c>
      <c r="CP61" t="s">
        <v>1784</v>
      </c>
      <c r="CQ61">
        <v>0.25</v>
      </c>
      <c r="CR61" t="s">
        <v>1784</v>
      </c>
      <c r="CS61">
        <v>20</v>
      </c>
    </row>
    <row r="62" spans="1:97" x14ac:dyDescent="0.2">
      <c r="A62" s="20" t="s">
        <v>1782</v>
      </c>
      <c r="B62" s="4">
        <v>39871.274305555555</v>
      </c>
      <c r="C62" s="4">
        <v>39871.513888888891</v>
      </c>
      <c r="D62" t="s">
        <v>2010</v>
      </c>
      <c r="E62" t="s">
        <v>2011</v>
      </c>
      <c r="G62">
        <v>50</v>
      </c>
      <c r="M62">
        <v>47.16</v>
      </c>
      <c r="N62" t="s">
        <v>1784</v>
      </c>
      <c r="O62">
        <v>200</v>
      </c>
      <c r="Q62">
        <v>148</v>
      </c>
      <c r="R62" t="s">
        <v>1784</v>
      </c>
      <c r="S62">
        <v>20</v>
      </c>
      <c r="U62">
        <v>49</v>
      </c>
      <c r="V62" s="7">
        <f t="shared" si="4"/>
        <v>1335422.6459999997</v>
      </c>
      <c r="W62" s="7">
        <f t="shared" si="5"/>
        <v>26.708452919999996</v>
      </c>
      <c r="X62" s="7">
        <f t="shared" si="6"/>
        <v>65.435709653999979</v>
      </c>
      <c r="Y62" s="7">
        <f t="shared" si="7"/>
        <v>92.144162573999978</v>
      </c>
      <c r="AC62" t="s">
        <v>531</v>
      </c>
      <c r="AD62" t="s">
        <v>499</v>
      </c>
      <c r="AJ62" t="s">
        <v>1784</v>
      </c>
      <c r="AK62">
        <v>5</v>
      </c>
      <c r="AL62" t="s">
        <v>1784</v>
      </c>
      <c r="AM62">
        <v>2.5</v>
      </c>
      <c r="AN62" t="s">
        <v>1784</v>
      </c>
      <c r="AO62">
        <v>1.4999999999999999E-2</v>
      </c>
      <c r="AQ62">
        <v>1.08</v>
      </c>
      <c r="AS62">
        <v>5.2</v>
      </c>
      <c r="AU62">
        <v>145</v>
      </c>
      <c r="AW62">
        <v>244</v>
      </c>
      <c r="AY62">
        <v>1070</v>
      </c>
      <c r="BA62">
        <v>7.35</v>
      </c>
      <c r="BC62">
        <v>119</v>
      </c>
      <c r="BE62">
        <v>1.3</v>
      </c>
      <c r="BO62">
        <v>8</v>
      </c>
      <c r="CO62">
        <v>1.3</v>
      </c>
      <c r="CP62" t="s">
        <v>1784</v>
      </c>
      <c r="CQ62">
        <v>0.25</v>
      </c>
      <c r="CR62" t="s">
        <v>1784</v>
      </c>
      <c r="CS62">
        <v>20</v>
      </c>
    </row>
    <row r="63" spans="1:97" x14ac:dyDescent="0.2">
      <c r="A63" s="20" t="s">
        <v>1782</v>
      </c>
      <c r="B63" s="4">
        <v>39900.802083333336</v>
      </c>
      <c r="C63" s="4">
        <v>39901.732638888891</v>
      </c>
      <c r="D63" t="s">
        <v>2012</v>
      </c>
      <c r="E63" t="s">
        <v>2013</v>
      </c>
      <c r="G63">
        <v>50</v>
      </c>
      <c r="M63">
        <v>64.62</v>
      </c>
      <c r="N63" t="s">
        <v>1784</v>
      </c>
      <c r="O63">
        <v>6</v>
      </c>
      <c r="P63" t="s">
        <v>1784</v>
      </c>
      <c r="Q63">
        <v>8.5</v>
      </c>
      <c r="R63" t="s">
        <v>1784</v>
      </c>
      <c r="S63">
        <v>20</v>
      </c>
      <c r="T63" t="s">
        <v>1784</v>
      </c>
      <c r="U63">
        <v>20</v>
      </c>
      <c r="V63" s="7">
        <f t="shared" si="4"/>
        <v>1829834.8470000001</v>
      </c>
      <c r="W63" s="7">
        <f t="shared" si="5"/>
        <v>36.596696940000001</v>
      </c>
      <c r="X63" s="7">
        <f t="shared" si="6"/>
        <v>36.596696940000001</v>
      </c>
      <c r="Y63" s="7">
        <f t="shared" si="7"/>
        <v>73.193393880000002</v>
      </c>
      <c r="AC63" t="s">
        <v>531</v>
      </c>
      <c r="AD63" t="s">
        <v>500</v>
      </c>
      <c r="AJ63" t="s">
        <v>1784</v>
      </c>
      <c r="AK63">
        <v>5</v>
      </c>
      <c r="AL63" t="s">
        <v>1784</v>
      </c>
      <c r="AM63">
        <v>2.5</v>
      </c>
      <c r="AO63">
        <v>0.17799999999999999</v>
      </c>
      <c r="AQ63">
        <v>0.56999999999999995</v>
      </c>
      <c r="AS63">
        <v>4.0999999999999996</v>
      </c>
      <c r="AU63">
        <v>224</v>
      </c>
      <c r="AW63">
        <v>398</v>
      </c>
      <c r="AY63">
        <v>1640</v>
      </c>
      <c r="BA63">
        <v>8.06</v>
      </c>
      <c r="BC63">
        <v>173</v>
      </c>
      <c r="BE63">
        <v>0.74</v>
      </c>
      <c r="BO63">
        <v>9</v>
      </c>
      <c r="CO63">
        <v>0.84</v>
      </c>
      <c r="CP63" t="s">
        <v>1784</v>
      </c>
      <c r="CQ63">
        <v>0.25</v>
      </c>
      <c r="CR63" t="s">
        <v>1784</v>
      </c>
      <c r="CS63">
        <v>20</v>
      </c>
    </row>
    <row r="64" spans="1:97" x14ac:dyDescent="0.2">
      <c r="A64" s="20" t="s">
        <v>1782</v>
      </c>
      <c r="B64" s="4">
        <v>39924.309027777781</v>
      </c>
      <c r="C64" s="4">
        <v>39924.59375</v>
      </c>
      <c r="D64" t="s">
        <v>2014</v>
      </c>
      <c r="E64" t="s">
        <v>2015</v>
      </c>
      <c r="G64">
        <v>50</v>
      </c>
      <c r="M64">
        <v>49.44</v>
      </c>
      <c r="O64">
        <v>5.8</v>
      </c>
      <c r="Q64">
        <v>20.5</v>
      </c>
      <c r="R64" t="s">
        <v>1784</v>
      </c>
      <c r="S64">
        <v>20</v>
      </c>
      <c r="T64" t="s">
        <v>1784</v>
      </c>
      <c r="U64">
        <v>20</v>
      </c>
      <c r="V64" s="7">
        <f t="shared" si="4"/>
        <v>1399985.064</v>
      </c>
      <c r="W64" s="7">
        <f t="shared" si="5"/>
        <v>27.99970128</v>
      </c>
      <c r="X64" s="7">
        <f t="shared" si="6"/>
        <v>27.99970128</v>
      </c>
      <c r="Y64" s="7">
        <f t="shared" si="7"/>
        <v>55.99940256</v>
      </c>
      <c r="AC64" t="s">
        <v>531</v>
      </c>
      <c r="AD64" t="s">
        <v>501</v>
      </c>
      <c r="AJ64" t="s">
        <v>1784</v>
      </c>
      <c r="AK64">
        <v>5</v>
      </c>
      <c r="AL64" t="s">
        <v>1784</v>
      </c>
      <c r="AM64">
        <v>2.5</v>
      </c>
      <c r="AO64">
        <v>9.0999999999999998E-2</v>
      </c>
      <c r="AQ64">
        <v>0.6</v>
      </c>
      <c r="AS64">
        <v>4.3</v>
      </c>
      <c r="AU64">
        <v>76.900000000000006</v>
      </c>
      <c r="AW64">
        <v>140</v>
      </c>
      <c r="AY64">
        <v>816</v>
      </c>
      <c r="BA64">
        <v>7.97</v>
      </c>
      <c r="BC64">
        <v>168</v>
      </c>
      <c r="BE64">
        <v>1.6</v>
      </c>
      <c r="BO64">
        <v>6</v>
      </c>
      <c r="CO64">
        <v>1.8</v>
      </c>
      <c r="CP64" t="s">
        <v>1784</v>
      </c>
      <c r="CQ64">
        <v>0.25</v>
      </c>
      <c r="CR64" t="s">
        <v>1784</v>
      </c>
      <c r="CS64">
        <v>20</v>
      </c>
    </row>
    <row r="65" spans="1:119" x14ac:dyDescent="0.2">
      <c r="A65" s="20" t="s">
        <v>1782</v>
      </c>
      <c r="B65" s="4">
        <v>40009.222222222219</v>
      </c>
      <c r="C65" s="4">
        <v>40009.503472222219</v>
      </c>
      <c r="D65" t="s">
        <v>2018</v>
      </c>
      <c r="E65" t="s">
        <v>2019</v>
      </c>
      <c r="G65">
        <v>50</v>
      </c>
      <c r="M65">
        <v>62.36</v>
      </c>
      <c r="O65">
        <v>6.7</v>
      </c>
      <c r="Q65">
        <v>34.9</v>
      </c>
      <c r="R65" t="s">
        <v>1784</v>
      </c>
      <c r="S65">
        <v>20</v>
      </c>
      <c r="T65" t="s">
        <v>1784</v>
      </c>
      <c r="U65">
        <v>20</v>
      </c>
      <c r="V65" s="7">
        <f t="shared" si="4"/>
        <v>1765838.7659999998</v>
      </c>
      <c r="W65" s="7">
        <f t="shared" si="5"/>
        <v>35.316775319999991</v>
      </c>
      <c r="X65" s="7">
        <f t="shared" si="6"/>
        <v>35.316775319999991</v>
      </c>
      <c r="Y65" s="7">
        <f t="shared" si="7"/>
        <v>70.633550639999982</v>
      </c>
      <c r="AC65" t="s">
        <v>531</v>
      </c>
      <c r="AD65" t="s">
        <v>502</v>
      </c>
      <c r="AJ65" t="s">
        <v>1784</v>
      </c>
      <c r="AK65">
        <v>5</v>
      </c>
      <c r="AL65" t="s">
        <v>1784</v>
      </c>
      <c r="AM65">
        <v>2.5</v>
      </c>
      <c r="AN65" t="s">
        <v>1784</v>
      </c>
      <c r="AO65">
        <v>1.4999999999999999E-2</v>
      </c>
      <c r="AQ65">
        <v>1.23</v>
      </c>
      <c r="AS65">
        <v>4.7</v>
      </c>
      <c r="AU65">
        <v>43.8</v>
      </c>
      <c r="AW65">
        <v>71.599999999999994</v>
      </c>
      <c r="AY65">
        <v>463</v>
      </c>
      <c r="BA65">
        <v>7.74</v>
      </c>
      <c r="BC65">
        <v>88.8</v>
      </c>
      <c r="BD65" t="s">
        <v>1784</v>
      </c>
      <c r="BE65">
        <v>0.25</v>
      </c>
      <c r="BO65">
        <v>34</v>
      </c>
      <c r="CO65">
        <v>1.4</v>
      </c>
      <c r="CP65" t="s">
        <v>1784</v>
      </c>
      <c r="CQ65">
        <v>0.25</v>
      </c>
      <c r="CR65" t="s">
        <v>1784</v>
      </c>
      <c r="CS65">
        <v>20</v>
      </c>
    </row>
    <row r="66" spans="1:119" x14ac:dyDescent="0.2">
      <c r="A66" s="20" t="s">
        <v>1782</v>
      </c>
      <c r="B66" s="4">
        <v>40155.379166666666</v>
      </c>
      <c r="C66" s="4">
        <v>40156.535416666666</v>
      </c>
      <c r="D66" t="s">
        <v>2022</v>
      </c>
      <c r="E66" t="s">
        <v>2023</v>
      </c>
      <c r="G66">
        <v>50</v>
      </c>
      <c r="M66">
        <v>489</v>
      </c>
      <c r="O66">
        <v>7</v>
      </c>
      <c r="Q66">
        <v>44.4</v>
      </c>
      <c r="R66" t="s">
        <v>1784</v>
      </c>
      <c r="S66">
        <v>20</v>
      </c>
      <c r="T66" t="s">
        <v>1784</v>
      </c>
      <c r="U66">
        <v>20</v>
      </c>
      <c r="V66" s="7">
        <f t="shared" si="4"/>
        <v>13846939.65</v>
      </c>
      <c r="W66" s="7">
        <f t="shared" si="5"/>
        <v>276.93879299999998</v>
      </c>
      <c r="X66" s="7">
        <f t="shared" si="6"/>
        <v>276.93879299999998</v>
      </c>
      <c r="Y66" s="7">
        <f t="shared" si="7"/>
        <v>553.87758599999995</v>
      </c>
      <c r="AC66" t="s">
        <v>531</v>
      </c>
      <c r="AD66" t="s">
        <v>503</v>
      </c>
      <c r="AJ66" t="s">
        <v>1784</v>
      </c>
      <c r="AK66">
        <v>5</v>
      </c>
      <c r="AL66" t="s">
        <v>1784</v>
      </c>
      <c r="AM66">
        <v>2.5</v>
      </c>
      <c r="AO66">
        <v>0.22600000000000001</v>
      </c>
      <c r="AQ66">
        <v>0.86</v>
      </c>
      <c r="AS66">
        <v>4.0999999999999996</v>
      </c>
      <c r="AU66">
        <v>264</v>
      </c>
      <c r="AW66">
        <v>436</v>
      </c>
      <c r="AY66">
        <v>1580</v>
      </c>
      <c r="BA66">
        <v>7.88</v>
      </c>
      <c r="BC66">
        <v>84</v>
      </c>
      <c r="BE66">
        <v>0.65</v>
      </c>
      <c r="BO66">
        <v>34</v>
      </c>
      <c r="CO66">
        <v>0.65</v>
      </c>
      <c r="CP66" t="s">
        <v>1784</v>
      </c>
      <c r="CQ66">
        <v>0.25</v>
      </c>
      <c r="CR66" t="s">
        <v>1784</v>
      </c>
      <c r="CS66">
        <v>20</v>
      </c>
    </row>
    <row r="67" spans="1:119" x14ac:dyDescent="0.2">
      <c r="A67" s="20" t="s">
        <v>1782</v>
      </c>
      <c r="B67" s="4">
        <v>40201.618055555555</v>
      </c>
      <c r="C67" s="4">
        <v>40203.152777777781</v>
      </c>
      <c r="D67" t="s">
        <v>2026</v>
      </c>
      <c r="E67" t="s">
        <v>2027</v>
      </c>
      <c r="G67">
        <v>50</v>
      </c>
      <c r="M67">
        <v>534</v>
      </c>
      <c r="O67">
        <v>19.399999999999999</v>
      </c>
      <c r="Q67">
        <v>80.5</v>
      </c>
      <c r="R67" t="s">
        <v>1784</v>
      </c>
      <c r="S67">
        <v>20</v>
      </c>
      <c r="T67" t="s">
        <v>1784</v>
      </c>
      <c r="U67">
        <v>20</v>
      </c>
      <c r="V67" s="7">
        <f t="shared" ref="V67:V73" si="8">M67*28.31685*1000</f>
        <v>15121197.899999999</v>
      </c>
      <c r="W67" s="7">
        <f t="shared" ref="W67:W73" si="9">V67*S67/1000000</f>
        <v>302.42395800000003</v>
      </c>
      <c r="X67" s="7">
        <f t="shared" ref="X67:X73" si="10">V67*U67/1000000</f>
        <v>302.42395800000003</v>
      </c>
      <c r="Y67" s="7">
        <f t="shared" ref="Y67:Y73" si="11">W67+X67</f>
        <v>604.84791600000005</v>
      </c>
      <c r="AC67" t="s">
        <v>531</v>
      </c>
      <c r="AD67" t="s">
        <v>504</v>
      </c>
      <c r="AJ67" t="s">
        <v>1784</v>
      </c>
      <c r="AK67">
        <v>5</v>
      </c>
      <c r="AL67" t="s">
        <v>1784</v>
      </c>
      <c r="AM67">
        <v>2.5</v>
      </c>
      <c r="AO67">
        <v>0.30399999999999999</v>
      </c>
      <c r="AQ67">
        <v>1.19</v>
      </c>
      <c r="AS67">
        <v>5.4</v>
      </c>
      <c r="AU67">
        <v>124</v>
      </c>
      <c r="AW67">
        <v>220</v>
      </c>
      <c r="AY67">
        <v>913</v>
      </c>
      <c r="BA67">
        <v>7.38</v>
      </c>
      <c r="BC67">
        <v>81.8</v>
      </c>
      <c r="BE67">
        <v>1.5</v>
      </c>
      <c r="BO67">
        <v>25</v>
      </c>
      <c r="CO67">
        <v>1.1000000000000001</v>
      </c>
      <c r="CP67" t="s">
        <v>1784</v>
      </c>
      <c r="CQ67">
        <v>0.25</v>
      </c>
      <c r="CR67" t="s">
        <v>1784</v>
      </c>
      <c r="CS67">
        <v>20</v>
      </c>
    </row>
    <row r="68" spans="1:119" x14ac:dyDescent="0.2">
      <c r="A68" s="20" t="s">
        <v>1782</v>
      </c>
      <c r="B68" s="4">
        <v>40218.159722222219</v>
      </c>
      <c r="C68" s="4">
        <v>40219.243055555555</v>
      </c>
      <c r="D68" t="s">
        <v>2030</v>
      </c>
      <c r="E68" t="s">
        <v>2031</v>
      </c>
      <c r="G68">
        <v>50</v>
      </c>
      <c r="M68">
        <v>50</v>
      </c>
      <c r="N68" t="s">
        <v>1784</v>
      </c>
      <c r="O68">
        <v>2</v>
      </c>
      <c r="P68" t="s">
        <v>1784</v>
      </c>
      <c r="Q68">
        <v>8.5</v>
      </c>
      <c r="R68" t="s">
        <v>1784</v>
      </c>
      <c r="S68">
        <v>20</v>
      </c>
      <c r="T68" t="s">
        <v>1784</v>
      </c>
      <c r="U68">
        <v>20</v>
      </c>
      <c r="V68" s="7">
        <f t="shared" si="8"/>
        <v>1415842.5</v>
      </c>
      <c r="W68" s="7">
        <f t="shared" si="9"/>
        <v>28.316849999999999</v>
      </c>
      <c r="X68" s="7">
        <f t="shared" si="10"/>
        <v>28.316849999999999</v>
      </c>
      <c r="Y68" s="7">
        <f t="shared" si="11"/>
        <v>56.633699999999997</v>
      </c>
      <c r="AC68" t="s">
        <v>531</v>
      </c>
      <c r="AD68" t="s">
        <v>505</v>
      </c>
      <c r="AJ68" t="s">
        <v>1784</v>
      </c>
      <c r="AK68">
        <v>5</v>
      </c>
      <c r="AL68" t="s">
        <v>1784</v>
      </c>
      <c r="AM68">
        <v>2.5</v>
      </c>
      <c r="AO68">
        <v>0.185</v>
      </c>
      <c r="AQ68">
        <v>0.3</v>
      </c>
      <c r="AS68">
        <v>2.2000000000000002</v>
      </c>
      <c r="AU68">
        <v>119</v>
      </c>
      <c r="AW68">
        <v>201</v>
      </c>
      <c r="AY68">
        <v>985</v>
      </c>
      <c r="BA68">
        <v>7.87</v>
      </c>
      <c r="BC68">
        <v>146</v>
      </c>
      <c r="BE68">
        <v>0.55000000000000004</v>
      </c>
      <c r="BO68">
        <v>5</v>
      </c>
      <c r="CO68">
        <v>0.41</v>
      </c>
      <c r="CP68" t="s">
        <v>1784</v>
      </c>
      <c r="CQ68">
        <v>0.25</v>
      </c>
      <c r="CR68" t="s">
        <v>1784</v>
      </c>
      <c r="CS68">
        <v>20</v>
      </c>
    </row>
    <row r="69" spans="1:119" x14ac:dyDescent="0.2">
      <c r="A69" s="20" t="s">
        <v>1782</v>
      </c>
      <c r="B69" s="4">
        <v>40246.65625</v>
      </c>
      <c r="C69" s="4">
        <v>40248.260416666664</v>
      </c>
      <c r="D69" t="s">
        <v>2032</v>
      </c>
      <c r="E69" t="s">
        <v>2033</v>
      </c>
      <c r="G69">
        <v>50</v>
      </c>
      <c r="M69">
        <v>372</v>
      </c>
      <c r="O69">
        <v>35</v>
      </c>
      <c r="Q69">
        <v>77.7</v>
      </c>
      <c r="R69" t="s">
        <v>1784</v>
      </c>
      <c r="S69">
        <v>20</v>
      </c>
      <c r="T69" t="s">
        <v>1784</v>
      </c>
      <c r="U69">
        <v>20</v>
      </c>
      <c r="V69" s="7">
        <f t="shared" si="8"/>
        <v>10533868.199999999</v>
      </c>
      <c r="W69" s="7">
        <f t="shared" si="9"/>
        <v>210.67736400000001</v>
      </c>
      <c r="X69" s="7">
        <f t="shared" si="10"/>
        <v>210.67736400000001</v>
      </c>
      <c r="Y69" s="7">
        <f t="shared" si="11"/>
        <v>421.35472800000002</v>
      </c>
      <c r="AC69" t="s">
        <v>531</v>
      </c>
      <c r="AD69" t="s">
        <v>506</v>
      </c>
      <c r="AJ69" t="s">
        <v>1784</v>
      </c>
      <c r="AK69">
        <v>5</v>
      </c>
      <c r="AL69" t="s">
        <v>1784</v>
      </c>
      <c r="AM69">
        <v>2.5</v>
      </c>
      <c r="AO69">
        <v>0.17799999999999999</v>
      </c>
      <c r="AQ69">
        <v>0.98</v>
      </c>
      <c r="AS69">
        <v>4.8</v>
      </c>
      <c r="AU69">
        <v>119</v>
      </c>
      <c r="AW69">
        <v>199</v>
      </c>
      <c r="AY69">
        <v>934</v>
      </c>
      <c r="BA69">
        <v>7.47</v>
      </c>
      <c r="BC69">
        <v>121</v>
      </c>
      <c r="BE69">
        <v>1.2</v>
      </c>
      <c r="BO69">
        <v>17</v>
      </c>
      <c r="CO69">
        <v>1.3</v>
      </c>
      <c r="CQ69">
        <v>0.37</v>
      </c>
      <c r="CR69" t="s">
        <v>1784</v>
      </c>
      <c r="CS69">
        <v>20</v>
      </c>
    </row>
    <row r="70" spans="1:119" x14ac:dyDescent="0.2">
      <c r="A70" s="20" t="s">
        <v>1782</v>
      </c>
      <c r="B70" s="4">
        <v>40276.222222222219</v>
      </c>
      <c r="C70" s="4">
        <v>40276.475694444445</v>
      </c>
      <c r="D70" t="s">
        <v>2034</v>
      </c>
      <c r="E70" t="s">
        <v>2035</v>
      </c>
      <c r="G70">
        <v>50</v>
      </c>
      <c r="M70">
        <v>54</v>
      </c>
      <c r="N70" t="s">
        <v>1784</v>
      </c>
      <c r="O70">
        <v>3</v>
      </c>
      <c r="Q70">
        <v>17.899999999999999</v>
      </c>
      <c r="R70" t="s">
        <v>1784</v>
      </c>
      <c r="S70">
        <v>20</v>
      </c>
      <c r="T70" t="s">
        <v>1784</v>
      </c>
      <c r="U70">
        <v>20</v>
      </c>
      <c r="V70" s="7">
        <f t="shared" si="8"/>
        <v>1529109.9</v>
      </c>
      <c r="W70" s="7">
        <f t="shared" si="9"/>
        <v>30.582198000000002</v>
      </c>
      <c r="X70" s="7">
        <f t="shared" si="10"/>
        <v>30.582198000000002</v>
      </c>
      <c r="Y70" s="7">
        <f t="shared" si="11"/>
        <v>61.164396000000004</v>
      </c>
      <c r="AC70" t="s">
        <v>531</v>
      </c>
      <c r="AD70" t="s">
        <v>507</v>
      </c>
      <c r="AJ70" t="s">
        <v>1784</v>
      </c>
      <c r="AK70">
        <v>5</v>
      </c>
      <c r="AL70" t="s">
        <v>1784</v>
      </c>
      <c r="AM70">
        <v>2.5</v>
      </c>
      <c r="AO70">
        <v>6.0999999999999999E-2</v>
      </c>
      <c r="AQ70">
        <v>0.67</v>
      </c>
      <c r="AS70">
        <v>4.0999999999999996</v>
      </c>
      <c r="AU70">
        <v>63.3</v>
      </c>
      <c r="AW70">
        <v>105</v>
      </c>
      <c r="AY70">
        <v>758</v>
      </c>
      <c r="BA70">
        <v>8.01</v>
      </c>
      <c r="BC70">
        <v>181</v>
      </c>
      <c r="BE70">
        <v>0.9</v>
      </c>
      <c r="BO70">
        <v>6</v>
      </c>
      <c r="CO70">
        <v>1</v>
      </c>
      <c r="CP70" t="s">
        <v>1784</v>
      </c>
      <c r="CQ70">
        <v>0.25</v>
      </c>
      <c r="CR70" t="s">
        <v>1784</v>
      </c>
      <c r="CS70">
        <v>20</v>
      </c>
    </row>
    <row r="71" spans="1:119" x14ac:dyDescent="0.2">
      <c r="A71" s="20" t="s">
        <v>1782</v>
      </c>
      <c r="B71" s="4">
        <v>40422.152777777781</v>
      </c>
      <c r="C71" s="4">
        <v>40422.260416666664</v>
      </c>
      <c r="D71" t="s">
        <v>2038</v>
      </c>
      <c r="E71" t="s">
        <v>2039</v>
      </c>
      <c r="G71">
        <v>50</v>
      </c>
      <c r="M71">
        <v>80</v>
      </c>
      <c r="O71">
        <v>5.3</v>
      </c>
      <c r="Q71">
        <v>57.9</v>
      </c>
      <c r="R71" t="s">
        <v>1784</v>
      </c>
      <c r="S71">
        <v>20</v>
      </c>
      <c r="T71" t="s">
        <v>1784</v>
      </c>
      <c r="U71">
        <v>20</v>
      </c>
      <c r="V71" s="7">
        <f t="shared" si="8"/>
        <v>2265348</v>
      </c>
      <c r="W71" s="7">
        <f t="shared" si="9"/>
        <v>45.306959999999997</v>
      </c>
      <c r="X71" s="7">
        <f t="shared" si="10"/>
        <v>45.306959999999997</v>
      </c>
      <c r="Y71" s="7">
        <f t="shared" si="11"/>
        <v>90.613919999999993</v>
      </c>
      <c r="AC71" t="s">
        <v>531</v>
      </c>
      <c r="AD71" t="s">
        <v>508</v>
      </c>
      <c r="AJ71" t="s">
        <v>1784</v>
      </c>
      <c r="AK71">
        <v>5</v>
      </c>
      <c r="AL71" t="s">
        <v>1784</v>
      </c>
      <c r="AM71">
        <v>2.5</v>
      </c>
      <c r="AO71">
        <v>3.2000000000000001E-2</v>
      </c>
      <c r="AQ71">
        <v>1.27</v>
      </c>
      <c r="AS71">
        <v>4.3</v>
      </c>
      <c r="AU71">
        <v>21.5</v>
      </c>
      <c r="AW71">
        <v>33.200000000000003</v>
      </c>
      <c r="AY71">
        <v>268</v>
      </c>
      <c r="BA71">
        <v>7.83</v>
      </c>
      <c r="BC71">
        <v>62.2</v>
      </c>
      <c r="BE71">
        <v>0.6</v>
      </c>
      <c r="BO71">
        <v>67</v>
      </c>
      <c r="CO71">
        <v>1.2</v>
      </c>
      <c r="CP71" t="s">
        <v>1784</v>
      </c>
      <c r="CQ71">
        <v>0.25</v>
      </c>
      <c r="CR71" t="s">
        <v>1784</v>
      </c>
      <c r="CS71">
        <v>20</v>
      </c>
    </row>
    <row r="72" spans="1:119" x14ac:dyDescent="0.2">
      <c r="A72" s="20" t="s">
        <v>1782</v>
      </c>
      <c r="B72" s="4">
        <v>40477.305555555555</v>
      </c>
      <c r="C72" s="4">
        <v>40477.430555555555</v>
      </c>
      <c r="D72" t="s">
        <v>2042</v>
      </c>
      <c r="E72" t="s">
        <v>2043</v>
      </c>
      <c r="G72">
        <v>50</v>
      </c>
      <c r="M72">
        <v>158</v>
      </c>
      <c r="O72">
        <v>6.3</v>
      </c>
      <c r="Q72">
        <v>42.9</v>
      </c>
      <c r="R72" t="s">
        <v>1784</v>
      </c>
      <c r="S72">
        <v>20</v>
      </c>
      <c r="T72" t="s">
        <v>1784</v>
      </c>
      <c r="U72">
        <v>20</v>
      </c>
      <c r="V72" s="7">
        <f t="shared" si="8"/>
        <v>4474062.3</v>
      </c>
      <c r="W72" s="7">
        <f t="shared" si="9"/>
        <v>89.481245999999999</v>
      </c>
      <c r="X72" s="7">
        <f t="shared" si="10"/>
        <v>89.481245999999999</v>
      </c>
      <c r="Y72" s="7">
        <f t="shared" si="11"/>
        <v>178.962492</v>
      </c>
      <c r="AC72" t="s">
        <v>531</v>
      </c>
      <c r="AD72" t="s">
        <v>509</v>
      </c>
      <c r="AJ72" t="s">
        <v>1784</v>
      </c>
      <c r="AK72">
        <v>5</v>
      </c>
      <c r="AL72" t="s">
        <v>1784</v>
      </c>
      <c r="AM72">
        <v>2.5</v>
      </c>
      <c r="AO72">
        <v>1.9E-2</v>
      </c>
      <c r="AQ72">
        <v>0.54</v>
      </c>
      <c r="AS72">
        <v>3.5</v>
      </c>
      <c r="AU72">
        <v>11.6</v>
      </c>
      <c r="AW72">
        <v>17.7</v>
      </c>
      <c r="AY72">
        <v>167</v>
      </c>
      <c r="BA72">
        <v>7.53</v>
      </c>
      <c r="BC72">
        <v>41.8</v>
      </c>
      <c r="BO72">
        <v>70</v>
      </c>
      <c r="BQ72">
        <v>15.6</v>
      </c>
      <c r="BS72">
        <v>0.08</v>
      </c>
      <c r="BU72">
        <v>10</v>
      </c>
      <c r="BW72">
        <v>5.5</v>
      </c>
      <c r="BY72">
        <v>8.5</v>
      </c>
      <c r="CA72">
        <v>40</v>
      </c>
      <c r="CC72">
        <v>0.23899999999999999</v>
      </c>
      <c r="CI72">
        <v>61.6</v>
      </c>
      <c r="CR72" t="s">
        <v>1784</v>
      </c>
      <c r="CS72">
        <v>20</v>
      </c>
      <c r="DB72" t="s">
        <v>1784</v>
      </c>
      <c r="DC72">
        <v>1</v>
      </c>
      <c r="DE72">
        <v>5</v>
      </c>
      <c r="DK72">
        <v>3</v>
      </c>
    </row>
    <row r="73" spans="1:119" x14ac:dyDescent="0.2">
      <c r="A73" s="20" t="s">
        <v>1782</v>
      </c>
      <c r="B73" s="4">
        <v>40532.725694444445</v>
      </c>
      <c r="C73" s="4">
        <v>40533.565972222219</v>
      </c>
      <c r="D73" t="s">
        <v>2048</v>
      </c>
      <c r="E73" t="s">
        <v>2049</v>
      </c>
      <c r="G73">
        <v>50</v>
      </c>
      <c r="M73">
        <v>8.5</v>
      </c>
      <c r="O73">
        <v>8.6999999999999993</v>
      </c>
      <c r="Q73">
        <v>24.3</v>
      </c>
      <c r="R73" t="s">
        <v>1784</v>
      </c>
      <c r="S73">
        <v>20</v>
      </c>
      <c r="T73" t="s">
        <v>1784</v>
      </c>
      <c r="U73">
        <v>20</v>
      </c>
      <c r="V73" s="7">
        <f t="shared" si="8"/>
        <v>240693.22499999998</v>
      </c>
      <c r="W73" s="7">
        <f t="shared" si="9"/>
        <v>4.8138645000000002</v>
      </c>
      <c r="X73" s="7">
        <f t="shared" si="10"/>
        <v>4.8138645000000002</v>
      </c>
      <c r="Y73" s="7">
        <f t="shared" si="11"/>
        <v>9.6277290000000004</v>
      </c>
      <c r="AC73" t="s">
        <v>531</v>
      </c>
      <c r="AD73" t="s">
        <v>510</v>
      </c>
      <c r="AJ73" t="s">
        <v>1784</v>
      </c>
      <c r="AK73">
        <v>5</v>
      </c>
      <c r="AL73" t="s">
        <v>1784</v>
      </c>
      <c r="AM73">
        <v>2.5</v>
      </c>
      <c r="AO73">
        <v>6.5000000000000002E-2</v>
      </c>
      <c r="AQ73">
        <v>0.53</v>
      </c>
      <c r="AS73">
        <v>5.2</v>
      </c>
      <c r="AU73">
        <v>226</v>
      </c>
      <c r="AW73">
        <v>365</v>
      </c>
      <c r="AY73">
        <v>1760</v>
      </c>
      <c r="BA73">
        <v>7.89</v>
      </c>
      <c r="BC73">
        <v>288</v>
      </c>
      <c r="BE73">
        <v>0.51</v>
      </c>
      <c r="BO73">
        <v>3</v>
      </c>
      <c r="CO73">
        <v>1.3</v>
      </c>
      <c r="CQ73">
        <v>0.38</v>
      </c>
      <c r="CR73" t="s">
        <v>1784</v>
      </c>
      <c r="CS73">
        <v>20</v>
      </c>
    </row>
    <row r="74" spans="1:119" s="80" customFormat="1" x14ac:dyDescent="0.2">
      <c r="A74" s="79" t="s">
        <v>1782</v>
      </c>
      <c r="B74" s="75">
        <v>40574.465277777781</v>
      </c>
      <c r="C74" s="75">
        <v>40576.451388888891</v>
      </c>
      <c r="D74" s="74" t="s">
        <v>2050</v>
      </c>
      <c r="E74" s="74" t="s">
        <v>2051</v>
      </c>
      <c r="F74" s="74"/>
      <c r="G74" s="74">
        <v>50</v>
      </c>
      <c r="H74" s="74"/>
      <c r="I74" s="74"/>
      <c r="J74" s="74"/>
      <c r="K74" s="74"/>
      <c r="L74" s="74"/>
      <c r="M74" s="74">
        <v>5.0999999999999996</v>
      </c>
      <c r="N74" s="74" t="s">
        <v>1784</v>
      </c>
      <c r="O74" s="74">
        <v>3</v>
      </c>
      <c r="P74" s="74"/>
      <c r="Q74" s="74">
        <v>18.2</v>
      </c>
      <c r="R74" s="74" t="s">
        <v>1784</v>
      </c>
      <c r="S74" s="74">
        <v>20</v>
      </c>
      <c r="T74" s="74" t="s">
        <v>1784</v>
      </c>
      <c r="U74" s="74">
        <v>20</v>
      </c>
      <c r="V74" s="7">
        <f t="shared" ref="V74:V96" si="12">M74*28.31685*1000</f>
        <v>144415.935</v>
      </c>
      <c r="W74" s="7">
        <f t="shared" ref="W74:W96" si="13">V74*S74/1000000</f>
        <v>2.8883187000000001</v>
      </c>
      <c r="X74" s="7">
        <f t="shared" ref="X74:X96" si="14">V74*U74/1000000</f>
        <v>2.8883187000000001</v>
      </c>
      <c r="Y74" s="7">
        <f t="shared" ref="Y74:Y96" si="15">W74+X74</f>
        <v>5.7766374000000003</v>
      </c>
      <c r="Z74"/>
      <c r="AA74"/>
      <c r="AB74"/>
      <c r="AC74" t="s">
        <v>531</v>
      </c>
      <c r="AD74" t="s">
        <v>511</v>
      </c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74"/>
      <c r="BM74" s="74"/>
      <c r="BN74" s="74"/>
      <c r="BO74" s="74"/>
      <c r="BP74" s="74"/>
      <c r="BQ74" s="74"/>
      <c r="BR74" s="74"/>
      <c r="BS74" s="74"/>
      <c r="BT74" s="74"/>
      <c r="BU74" s="74"/>
      <c r="BV74" s="74"/>
      <c r="BW74" s="74"/>
      <c r="BX74" s="74"/>
      <c r="BY74" s="74"/>
      <c r="BZ74" s="74"/>
      <c r="CA74" s="74"/>
      <c r="CB74" s="74"/>
      <c r="CC74" s="74"/>
      <c r="CD74" s="74"/>
      <c r="CE74" s="74"/>
      <c r="CF74" s="74"/>
      <c r="CG74" s="74"/>
      <c r="CH74" s="74"/>
      <c r="CI74" s="74"/>
      <c r="CJ74" s="74"/>
      <c r="CK74" s="74"/>
      <c r="CL74" s="74"/>
      <c r="CM74" s="74"/>
      <c r="CN74" s="74"/>
      <c r="CO74" s="74"/>
      <c r="CP74" s="74"/>
      <c r="CQ74" s="74"/>
      <c r="CR74" s="74"/>
      <c r="CS74" s="74"/>
      <c r="CT74" s="74"/>
      <c r="CU74" s="74"/>
      <c r="CV74" s="74"/>
      <c r="CW74" s="74"/>
      <c r="CX74" s="74"/>
      <c r="CY74" s="74"/>
      <c r="CZ74" s="74"/>
      <c r="DA74" s="74"/>
      <c r="DB74" s="74"/>
      <c r="DC74" s="74"/>
      <c r="DD74" s="74"/>
      <c r="DE74" s="74"/>
      <c r="DF74" s="74"/>
      <c r="DG74" s="74"/>
      <c r="DH74" s="74"/>
      <c r="DI74" s="74"/>
      <c r="DJ74" s="74"/>
      <c r="DK74" s="74"/>
      <c r="DL74" s="74"/>
      <c r="DM74" s="74"/>
      <c r="DN74" s="74"/>
      <c r="DO74" s="74"/>
    </row>
    <row r="75" spans="1:119" s="80" customFormat="1" x14ac:dyDescent="0.2">
      <c r="A75" s="79" t="s">
        <v>1782</v>
      </c>
      <c r="B75" s="75">
        <v>40594.402777777781</v>
      </c>
      <c r="C75" s="75">
        <v>40596.319444444445</v>
      </c>
      <c r="D75" s="74" t="s">
        <v>2053</v>
      </c>
      <c r="E75" s="74" t="s">
        <v>2054</v>
      </c>
      <c r="F75" s="74"/>
      <c r="G75" s="74">
        <v>50</v>
      </c>
      <c r="H75" s="74"/>
      <c r="I75" s="74"/>
      <c r="J75" s="74"/>
      <c r="K75" s="74"/>
      <c r="L75" s="74"/>
      <c r="M75" s="74">
        <v>141</v>
      </c>
      <c r="N75" s="74" t="s">
        <v>1934</v>
      </c>
      <c r="O75" s="74">
        <v>11.5</v>
      </c>
      <c r="P75" s="74"/>
      <c r="Q75" s="74">
        <v>93</v>
      </c>
      <c r="R75" s="74" t="s">
        <v>1784</v>
      </c>
      <c r="S75" s="74">
        <v>20</v>
      </c>
      <c r="T75" s="74"/>
      <c r="U75" s="74">
        <v>48</v>
      </c>
      <c r="V75" s="7">
        <f t="shared" si="12"/>
        <v>3992675.8499999996</v>
      </c>
      <c r="W75" s="7">
        <f t="shared" si="13"/>
        <v>79.853516999999997</v>
      </c>
      <c r="X75" s="7">
        <f t="shared" si="14"/>
        <v>191.64844079999997</v>
      </c>
      <c r="Y75" s="7">
        <f t="shared" si="15"/>
        <v>271.50195779999996</v>
      </c>
      <c r="Z75"/>
      <c r="AA75"/>
      <c r="AB75"/>
      <c r="AC75" t="s">
        <v>531</v>
      </c>
      <c r="AD75" t="s">
        <v>512</v>
      </c>
      <c r="AE75" s="74"/>
      <c r="AF75" s="74"/>
      <c r="AG75" s="74"/>
      <c r="AH75" s="74"/>
      <c r="AI75" s="74"/>
      <c r="AJ75" s="74"/>
      <c r="AK75" s="74"/>
      <c r="AL75" s="74"/>
      <c r="AM75" s="74"/>
      <c r="AN75" s="74"/>
      <c r="AO75" s="74"/>
      <c r="AP75" s="74"/>
      <c r="AQ75" s="74"/>
      <c r="AR75" s="74"/>
      <c r="AS75" s="74"/>
      <c r="AT75" s="74"/>
      <c r="AU75" s="74"/>
      <c r="AV75" s="74"/>
      <c r="AW75" s="74"/>
      <c r="AX75" s="74"/>
      <c r="AY75" s="74"/>
      <c r="AZ75" s="74"/>
      <c r="BA75" s="74"/>
      <c r="BB75" s="74"/>
      <c r="BC75" s="74"/>
      <c r="BD75" s="74"/>
      <c r="BE75" s="74"/>
      <c r="BF75" s="74"/>
      <c r="BG75" s="74"/>
      <c r="BH75" s="74"/>
      <c r="BI75" s="74"/>
      <c r="BJ75" s="74"/>
      <c r="BK75" s="74"/>
      <c r="BL75" s="74"/>
      <c r="BM75" s="74"/>
      <c r="BN75" s="74"/>
      <c r="BO75" s="74"/>
      <c r="BP75" s="74"/>
      <c r="BQ75" s="74"/>
      <c r="BR75" s="74"/>
      <c r="BS75" s="74"/>
      <c r="BT75" s="74"/>
      <c r="BU75" s="74"/>
      <c r="BV75" s="74"/>
      <c r="BW75" s="74"/>
      <c r="BX75" s="74"/>
      <c r="BY75" s="74"/>
      <c r="BZ75" s="74"/>
      <c r="CA75" s="74"/>
      <c r="CB75" s="74"/>
      <c r="CC75" s="74"/>
      <c r="CD75" s="74"/>
      <c r="CE75" s="74"/>
      <c r="CF75" s="74"/>
      <c r="CG75" s="74"/>
      <c r="CH75" s="74"/>
      <c r="CI75" s="74"/>
      <c r="CJ75" s="74"/>
      <c r="CK75" s="74"/>
      <c r="CL75" s="74"/>
      <c r="CM75" s="74"/>
      <c r="CN75" s="74"/>
      <c r="CO75" s="74"/>
      <c r="CP75" s="74"/>
      <c r="CQ75" s="74"/>
      <c r="CR75" s="74"/>
      <c r="CS75" s="74"/>
      <c r="CT75" s="74"/>
      <c r="CU75" s="74"/>
      <c r="CV75" s="74"/>
      <c r="CW75" s="74"/>
      <c r="CX75" s="74"/>
      <c r="CY75" s="74"/>
      <c r="CZ75" s="74"/>
      <c r="DA75" s="74"/>
      <c r="DB75" s="74"/>
      <c r="DC75" s="74"/>
      <c r="DD75" s="74"/>
      <c r="DE75" s="74"/>
      <c r="DF75" s="74"/>
      <c r="DG75" s="74"/>
      <c r="DH75" s="74"/>
      <c r="DI75" s="74"/>
      <c r="DJ75" s="74"/>
      <c r="DK75" s="74"/>
      <c r="DL75" s="74"/>
      <c r="DM75" s="74"/>
      <c r="DN75" s="74"/>
      <c r="DO75" s="74"/>
    </row>
    <row r="76" spans="1:119" s="80" customFormat="1" x14ac:dyDescent="0.2">
      <c r="A76" s="79" t="s">
        <v>1782</v>
      </c>
      <c r="B76" s="75">
        <v>40652.788194444445</v>
      </c>
      <c r="C76" s="75">
        <v>40653.177083333336</v>
      </c>
      <c r="D76" s="74" t="s">
        <v>2055</v>
      </c>
      <c r="E76" s="74" t="s">
        <v>2056</v>
      </c>
      <c r="F76" s="74"/>
      <c r="G76" s="74">
        <v>50</v>
      </c>
      <c r="H76" s="74"/>
      <c r="I76" s="74"/>
      <c r="J76" s="74"/>
      <c r="K76" s="74"/>
      <c r="L76" s="74"/>
      <c r="M76" s="74">
        <v>646</v>
      </c>
      <c r="N76" s="74" t="s">
        <v>1784</v>
      </c>
      <c r="O76" s="74">
        <v>6</v>
      </c>
      <c r="P76" s="74"/>
      <c r="Q76" s="74">
        <v>21.7</v>
      </c>
      <c r="R76" s="74" t="s">
        <v>1784</v>
      </c>
      <c r="S76" s="74">
        <v>20</v>
      </c>
      <c r="T76" s="74" t="s">
        <v>1784</v>
      </c>
      <c r="U76" s="74">
        <v>20</v>
      </c>
      <c r="V76" s="7">
        <f t="shared" si="12"/>
        <v>18292685.099999998</v>
      </c>
      <c r="W76" s="7">
        <f t="shared" si="13"/>
        <v>365.85370199999994</v>
      </c>
      <c r="X76" s="7">
        <f t="shared" si="14"/>
        <v>365.85370199999994</v>
      </c>
      <c r="Y76" s="7">
        <f t="shared" si="15"/>
        <v>731.70740399999988</v>
      </c>
      <c r="Z76"/>
      <c r="AA76"/>
      <c r="AB76"/>
      <c r="AC76" t="s">
        <v>531</v>
      </c>
      <c r="AD76" t="s">
        <v>513</v>
      </c>
      <c r="AE76" s="74"/>
      <c r="AF76" s="74"/>
      <c r="AG76" s="74"/>
      <c r="AH76" s="74"/>
      <c r="AI76" s="74"/>
      <c r="AJ76" s="74"/>
      <c r="AK76" s="74"/>
      <c r="AL76" s="74"/>
      <c r="AM76" s="74"/>
      <c r="AN76" s="74"/>
      <c r="AO76" s="74"/>
      <c r="AP76" s="74"/>
      <c r="AQ76" s="74"/>
      <c r="AR76" s="74"/>
      <c r="AS76" s="74"/>
      <c r="AT76" s="74"/>
      <c r="AU76" s="74"/>
      <c r="AV76" s="74"/>
      <c r="AW76" s="74"/>
      <c r="AX76" s="74"/>
      <c r="AY76" s="74"/>
      <c r="AZ76" s="74"/>
      <c r="BA76" s="74"/>
      <c r="BB76" s="74"/>
      <c r="BC76" s="74"/>
      <c r="BD76" s="74"/>
      <c r="BE76" s="74"/>
      <c r="BF76" s="74"/>
      <c r="BG76" s="74"/>
      <c r="BH76" s="74"/>
      <c r="BI76" s="74"/>
      <c r="BJ76" s="74"/>
      <c r="BK76" s="74"/>
      <c r="BL76" s="74"/>
      <c r="BM76" s="74"/>
      <c r="BN76" s="74"/>
      <c r="BO76" s="74"/>
      <c r="BP76" s="74"/>
      <c r="BQ76" s="74"/>
      <c r="BR76" s="74"/>
      <c r="BS76" s="74"/>
      <c r="BT76" s="74"/>
      <c r="BU76" s="74"/>
      <c r="BV76" s="74"/>
      <c r="BW76" s="74"/>
      <c r="BX76" s="74"/>
      <c r="BY76" s="74"/>
      <c r="BZ76" s="74"/>
      <c r="CA76" s="74"/>
      <c r="CB76" s="74"/>
      <c r="CC76" s="74"/>
      <c r="CD76" s="74"/>
      <c r="CE76" s="74"/>
      <c r="CF76" s="74"/>
      <c r="CG76" s="74"/>
      <c r="CH76" s="74"/>
      <c r="CI76" s="74"/>
      <c r="CJ76" s="74"/>
      <c r="CK76" s="74"/>
      <c r="CL76" s="74"/>
      <c r="CM76" s="74"/>
      <c r="CN76" s="74"/>
      <c r="CO76" s="74"/>
      <c r="CP76" s="74"/>
      <c r="CQ76" s="74"/>
      <c r="CR76" s="74"/>
      <c r="CS76" s="74"/>
      <c r="CT76" s="74"/>
      <c r="CU76" s="74"/>
      <c r="CV76" s="74"/>
      <c r="CW76" s="74"/>
      <c r="CX76" s="74"/>
      <c r="CY76" s="74"/>
      <c r="CZ76" s="74"/>
      <c r="DA76" s="74"/>
      <c r="DB76" s="74"/>
      <c r="DC76" s="74"/>
      <c r="DD76" s="74"/>
      <c r="DE76" s="74"/>
      <c r="DF76" s="74"/>
      <c r="DG76" s="74"/>
      <c r="DH76" s="74"/>
      <c r="DI76" s="74"/>
      <c r="DJ76" s="74"/>
      <c r="DK76" s="74"/>
      <c r="DL76" s="74"/>
      <c r="DM76" s="74"/>
      <c r="DN76" s="74"/>
      <c r="DO76" s="74"/>
    </row>
    <row r="77" spans="1:119" s="80" customFormat="1" x14ac:dyDescent="0.2">
      <c r="A77" s="79" t="s">
        <v>1782</v>
      </c>
      <c r="B77" s="75">
        <v>40786.048611111109</v>
      </c>
      <c r="C77" s="75">
        <v>40786.298611111109</v>
      </c>
      <c r="D77" s="74" t="s">
        <v>2059</v>
      </c>
      <c r="E77" s="74" t="s">
        <v>2060</v>
      </c>
      <c r="F77" s="74"/>
      <c r="G77" s="74">
        <v>50</v>
      </c>
      <c r="H77" s="74"/>
      <c r="I77" s="74"/>
      <c r="J77" s="74"/>
      <c r="K77" s="74"/>
      <c r="L77" s="74"/>
      <c r="M77" s="74">
        <v>3.5</v>
      </c>
      <c r="N77" s="74" t="s">
        <v>1784</v>
      </c>
      <c r="O77" s="74">
        <v>2</v>
      </c>
      <c r="P77" s="74"/>
      <c r="Q77" s="74">
        <v>17.600000000000001</v>
      </c>
      <c r="R77" s="74" t="s">
        <v>1784</v>
      </c>
      <c r="S77" s="74">
        <v>20</v>
      </c>
      <c r="T77" s="74" t="s">
        <v>1784</v>
      </c>
      <c r="U77" s="74">
        <v>20</v>
      </c>
      <c r="V77" s="7">
        <f t="shared" si="12"/>
        <v>99108.975000000006</v>
      </c>
      <c r="W77" s="7">
        <f t="shared" si="13"/>
        <v>1.9821795</v>
      </c>
      <c r="X77" s="7">
        <f t="shared" si="14"/>
        <v>1.9821795</v>
      </c>
      <c r="Y77" s="7">
        <f t="shared" si="15"/>
        <v>3.964359</v>
      </c>
      <c r="Z77"/>
      <c r="AA77"/>
      <c r="AB77"/>
      <c r="AC77" t="s">
        <v>531</v>
      </c>
      <c r="AD77" t="s">
        <v>514</v>
      </c>
      <c r="AE77" s="74"/>
      <c r="AF77" s="74"/>
      <c r="AG77" s="74"/>
      <c r="AH77" s="74"/>
      <c r="AI77" s="74"/>
      <c r="AJ77" s="74"/>
      <c r="AK77" s="74"/>
      <c r="AL77" s="74"/>
      <c r="AM77" s="74"/>
      <c r="AN77" s="74"/>
      <c r="AO77" s="74"/>
      <c r="AP77" s="74"/>
      <c r="AQ77" s="74"/>
      <c r="AR77" s="74"/>
      <c r="AS77" s="74"/>
      <c r="AT77" s="74"/>
      <c r="AU77" s="74"/>
      <c r="AV77" s="74"/>
      <c r="AW77" s="74"/>
      <c r="AX77" s="74"/>
      <c r="AY77" s="74"/>
      <c r="AZ77" s="74"/>
      <c r="BA77" s="74"/>
      <c r="BB77" s="74"/>
      <c r="BC77" s="74"/>
      <c r="BD77" s="74"/>
      <c r="BE77" s="74"/>
      <c r="BF77" s="74"/>
      <c r="BG77" s="74"/>
      <c r="BH77" s="74"/>
      <c r="BI77" s="74"/>
      <c r="BJ77" s="74"/>
      <c r="BK77" s="74"/>
      <c r="BL77" s="74"/>
      <c r="BM77" s="74"/>
      <c r="BN77" s="74"/>
      <c r="BO77" s="74"/>
      <c r="BP77" s="74"/>
      <c r="BQ77" s="74"/>
      <c r="BR77" s="74"/>
      <c r="BS77" s="74"/>
      <c r="BT77" s="74"/>
      <c r="BU77" s="74"/>
      <c r="BV77" s="74"/>
      <c r="BW77" s="74"/>
      <c r="BX77" s="74"/>
      <c r="BY77" s="74"/>
      <c r="BZ77" s="74"/>
      <c r="CA77" s="74"/>
      <c r="CB77" s="74"/>
      <c r="CC77" s="74"/>
      <c r="CD77" s="74"/>
      <c r="CE77" s="74"/>
      <c r="CF77" s="74"/>
      <c r="CG77" s="74"/>
      <c r="CH77" s="74"/>
      <c r="CI77" s="74"/>
      <c r="CJ77" s="74"/>
      <c r="CK77" s="74"/>
      <c r="CL77" s="74"/>
      <c r="CM77" s="74"/>
      <c r="CN77" s="74"/>
      <c r="CO77" s="74"/>
      <c r="CP77" s="74"/>
      <c r="CQ77" s="74"/>
      <c r="CR77" s="74"/>
      <c r="CS77" s="74"/>
      <c r="CT77" s="74"/>
      <c r="CU77" s="74"/>
      <c r="CV77" s="74"/>
      <c r="CW77" s="74"/>
      <c r="CX77" s="74"/>
      <c r="CY77" s="74"/>
      <c r="CZ77" s="74"/>
      <c r="DA77" s="74"/>
      <c r="DB77" s="74"/>
      <c r="DC77" s="74"/>
      <c r="DD77" s="74"/>
      <c r="DE77" s="74"/>
      <c r="DF77" s="74"/>
      <c r="DG77" s="74"/>
      <c r="DH77" s="74"/>
      <c r="DI77" s="74"/>
      <c r="DJ77" s="74"/>
      <c r="DK77" s="74"/>
      <c r="DL77" s="74"/>
      <c r="DM77" s="74"/>
      <c r="DN77" s="74"/>
      <c r="DO77" s="74"/>
    </row>
    <row r="78" spans="1:119" s="80" customFormat="1" x14ac:dyDescent="0.2">
      <c r="A78" s="79" t="s">
        <v>1782</v>
      </c>
      <c r="B78" s="75">
        <v>40897.711805555555</v>
      </c>
      <c r="C78" s="75">
        <v>40898.274305555555</v>
      </c>
      <c r="D78" s="74" t="s">
        <v>2063</v>
      </c>
      <c r="E78" s="74" t="s">
        <v>2064</v>
      </c>
      <c r="F78" s="74"/>
      <c r="G78" s="74">
        <v>50</v>
      </c>
      <c r="H78" s="74"/>
      <c r="I78" s="74"/>
      <c r="J78" s="74"/>
      <c r="K78" s="74"/>
      <c r="L78" s="74"/>
      <c r="M78" s="74">
        <v>10.7</v>
      </c>
      <c r="N78" s="74" t="s">
        <v>1784</v>
      </c>
      <c r="O78" s="74">
        <v>3</v>
      </c>
      <c r="P78" s="74" t="s">
        <v>1784</v>
      </c>
      <c r="Q78" s="74">
        <v>8.5</v>
      </c>
      <c r="R78" s="74" t="s">
        <v>1784</v>
      </c>
      <c r="S78" s="74">
        <v>20</v>
      </c>
      <c r="T78" s="74" t="s">
        <v>1784</v>
      </c>
      <c r="U78" s="74">
        <v>20</v>
      </c>
      <c r="V78" s="7">
        <f t="shared" si="12"/>
        <v>302990.29499999993</v>
      </c>
      <c r="W78" s="7">
        <f t="shared" si="13"/>
        <v>6.0598058999999989</v>
      </c>
      <c r="X78" s="7">
        <f t="shared" si="14"/>
        <v>6.0598058999999989</v>
      </c>
      <c r="Y78" s="7">
        <f t="shared" si="15"/>
        <v>12.119611799999998</v>
      </c>
      <c r="Z78"/>
      <c r="AA78"/>
      <c r="AB78"/>
      <c r="AC78" t="s">
        <v>531</v>
      </c>
      <c r="AD78" t="s">
        <v>515</v>
      </c>
      <c r="AE78" s="74"/>
      <c r="AF78" s="74"/>
      <c r="AG78" s="74"/>
      <c r="AH78" s="74"/>
      <c r="AI78" s="74"/>
      <c r="AJ78" s="74"/>
      <c r="AK78" s="74"/>
      <c r="AL78" s="74"/>
      <c r="AM78" s="74"/>
      <c r="AN78" s="74"/>
      <c r="AO78" s="74"/>
      <c r="AP78" s="74"/>
      <c r="AQ78" s="74"/>
      <c r="AR78" s="74"/>
      <c r="AS78" s="74"/>
      <c r="AT78" s="74"/>
      <c r="AU78" s="74"/>
      <c r="AV78" s="74"/>
      <c r="AW78" s="74"/>
      <c r="AX78" s="74"/>
      <c r="AY78" s="74"/>
      <c r="AZ78" s="74"/>
      <c r="BA78" s="74"/>
      <c r="BB78" s="74"/>
      <c r="BC78" s="74"/>
      <c r="BD78" s="74"/>
      <c r="BE78" s="74"/>
      <c r="BF78" s="74"/>
      <c r="BG78" s="74"/>
      <c r="BH78" s="74"/>
      <c r="BI78" s="74"/>
      <c r="BJ78" s="74"/>
      <c r="BK78" s="74"/>
      <c r="BL78" s="74"/>
      <c r="BM78" s="74"/>
      <c r="BN78" s="74"/>
      <c r="BO78" s="74"/>
      <c r="BP78" s="74"/>
      <c r="BQ78" s="74"/>
      <c r="BR78" s="74"/>
      <c r="BS78" s="74"/>
      <c r="BT78" s="74"/>
      <c r="BU78" s="74"/>
      <c r="BV78" s="74"/>
      <c r="BW78" s="74"/>
      <c r="BX78" s="74"/>
      <c r="BY78" s="74"/>
      <c r="BZ78" s="74"/>
      <c r="CA78" s="74"/>
      <c r="CB78" s="74"/>
      <c r="CC78" s="74"/>
      <c r="CD78" s="74"/>
      <c r="CE78" s="74"/>
      <c r="CF78" s="74"/>
      <c r="CG78" s="74"/>
      <c r="CH78" s="74"/>
      <c r="CI78" s="74"/>
      <c r="CJ78" s="74"/>
      <c r="CK78" s="74"/>
      <c r="CL78" s="74"/>
      <c r="CM78" s="74"/>
      <c r="CN78" s="74"/>
      <c r="CO78" s="74"/>
      <c r="CP78" s="74"/>
      <c r="CQ78" s="74"/>
      <c r="CR78" s="74"/>
      <c r="CS78" s="74"/>
      <c r="CT78" s="74"/>
      <c r="CU78" s="74"/>
      <c r="CV78" s="74"/>
      <c r="CW78" s="74"/>
      <c r="CX78" s="74"/>
      <c r="CY78" s="74"/>
      <c r="CZ78" s="74"/>
      <c r="DA78" s="74"/>
      <c r="DB78" s="74"/>
      <c r="DC78" s="74"/>
      <c r="DD78" s="74"/>
      <c r="DE78" s="74"/>
      <c r="DF78" s="74"/>
      <c r="DG78" s="74"/>
      <c r="DH78" s="74"/>
      <c r="DI78" s="74"/>
      <c r="DJ78" s="74"/>
      <c r="DK78" s="74"/>
      <c r="DL78" s="74"/>
      <c r="DM78" s="74"/>
      <c r="DN78" s="74"/>
      <c r="DO78" s="74"/>
    </row>
    <row r="79" spans="1:119" s="80" customFormat="1" x14ac:dyDescent="0.2">
      <c r="A79" s="79" t="s">
        <v>1782</v>
      </c>
      <c r="B79" s="75">
        <v>40920.489583333336</v>
      </c>
      <c r="C79" s="75">
        <v>40921.496527777781</v>
      </c>
      <c r="D79" s="74" t="s">
        <v>2067</v>
      </c>
      <c r="E79" s="74" t="s">
        <v>2068</v>
      </c>
      <c r="F79" s="74"/>
      <c r="G79" s="74">
        <v>50</v>
      </c>
      <c r="H79" s="74"/>
      <c r="I79" s="74"/>
      <c r="J79" s="74"/>
      <c r="K79" s="74"/>
      <c r="L79" s="74"/>
      <c r="M79" s="74">
        <v>21.8</v>
      </c>
      <c r="N79" s="74"/>
      <c r="O79" s="74">
        <v>2.6</v>
      </c>
      <c r="P79" s="74"/>
      <c r="Q79" s="74">
        <v>17.7</v>
      </c>
      <c r="R79" s="74" t="s">
        <v>1784</v>
      </c>
      <c r="S79" s="74">
        <v>20</v>
      </c>
      <c r="T79" s="74" t="s">
        <v>1784</v>
      </c>
      <c r="U79" s="74">
        <v>20</v>
      </c>
      <c r="V79" s="7">
        <f t="shared" si="12"/>
        <v>617307.32999999996</v>
      </c>
      <c r="W79" s="7">
        <f t="shared" si="13"/>
        <v>12.346146599999999</v>
      </c>
      <c r="X79" s="7">
        <f t="shared" si="14"/>
        <v>12.346146599999999</v>
      </c>
      <c r="Y79" s="7">
        <f t="shared" si="15"/>
        <v>24.692293199999998</v>
      </c>
      <c r="Z79"/>
      <c r="AA79"/>
      <c r="AB79"/>
      <c r="AC79" t="s">
        <v>531</v>
      </c>
      <c r="AD79" t="s">
        <v>516</v>
      </c>
      <c r="AE79" s="74"/>
      <c r="AF79" s="74"/>
      <c r="AG79" s="74"/>
      <c r="AH79" s="74"/>
      <c r="AI79" s="74"/>
      <c r="AJ79" s="74"/>
      <c r="AK79" s="74"/>
      <c r="AL79" s="74"/>
      <c r="AM79" s="74"/>
      <c r="AN79" s="74"/>
      <c r="AO79" s="74"/>
      <c r="AP79" s="74"/>
      <c r="AQ79" s="74"/>
      <c r="AR79" s="74"/>
      <c r="AS79" s="74"/>
      <c r="AT79" s="74"/>
      <c r="AU79" s="74"/>
      <c r="AV79" s="74"/>
      <c r="AW79" s="74"/>
      <c r="AX79" s="74"/>
      <c r="AY79" s="74"/>
      <c r="AZ79" s="74"/>
      <c r="BA79" s="74"/>
      <c r="BB79" s="74"/>
      <c r="BC79" s="74"/>
      <c r="BD79" s="74"/>
      <c r="BE79" s="74"/>
      <c r="BF79" s="74"/>
      <c r="BG79" s="74"/>
      <c r="BH79" s="74"/>
      <c r="BI79" s="74"/>
      <c r="BJ79" s="74"/>
      <c r="BK79" s="74"/>
      <c r="BL79" s="74"/>
      <c r="BM79" s="74"/>
      <c r="BN79" s="74"/>
      <c r="BO79" s="74"/>
      <c r="BP79" s="74"/>
      <c r="BQ79" s="74"/>
      <c r="BR79" s="74"/>
      <c r="BS79" s="74"/>
      <c r="BT79" s="74"/>
      <c r="BU79" s="74"/>
      <c r="BV79" s="74"/>
      <c r="BW79" s="74"/>
      <c r="BX79" s="74"/>
      <c r="BY79" s="74"/>
      <c r="BZ79" s="74"/>
      <c r="CA79" s="74"/>
      <c r="CB79" s="74"/>
      <c r="CC79" s="74"/>
      <c r="CD79" s="74"/>
      <c r="CE79" s="74"/>
      <c r="CF79" s="74"/>
      <c r="CG79" s="74"/>
      <c r="CH79" s="74"/>
      <c r="CI79" s="74"/>
      <c r="CJ79" s="74"/>
      <c r="CK79" s="74"/>
      <c r="CL79" s="74"/>
      <c r="CM79" s="74"/>
      <c r="CN79" s="74"/>
      <c r="CO79" s="74"/>
      <c r="CP79" s="74"/>
      <c r="CQ79" s="74"/>
      <c r="CR79" s="74"/>
      <c r="CS79" s="74"/>
      <c r="CT79" s="74"/>
      <c r="CU79" s="74"/>
      <c r="CV79" s="74"/>
      <c r="CW79" s="74"/>
      <c r="CX79" s="74"/>
      <c r="CY79" s="74"/>
      <c r="CZ79" s="74"/>
      <c r="DA79" s="74"/>
      <c r="DB79" s="74"/>
      <c r="DC79" s="74"/>
      <c r="DD79" s="74"/>
      <c r="DE79" s="74"/>
      <c r="DF79" s="74"/>
      <c r="DG79" s="74"/>
      <c r="DH79" s="74"/>
      <c r="DI79" s="74"/>
      <c r="DJ79" s="74"/>
      <c r="DK79" s="74"/>
      <c r="DL79" s="74"/>
      <c r="DM79" s="74"/>
      <c r="DN79" s="74"/>
      <c r="DO79" s="74"/>
    </row>
    <row r="80" spans="1:119" s="80" customFormat="1" x14ac:dyDescent="0.2">
      <c r="A80" s="79" t="s">
        <v>1782</v>
      </c>
      <c r="B80" s="75">
        <v>40925.298611111109</v>
      </c>
      <c r="C80" s="75">
        <v>40925.677083333336</v>
      </c>
      <c r="D80" s="74" t="s">
        <v>2071</v>
      </c>
      <c r="E80" s="74" t="s">
        <v>2072</v>
      </c>
      <c r="F80" s="74"/>
      <c r="G80" s="74">
        <v>50</v>
      </c>
      <c r="H80" s="74"/>
      <c r="I80" s="74"/>
      <c r="J80" s="74"/>
      <c r="K80" s="74"/>
      <c r="L80" s="74"/>
      <c r="M80" s="74">
        <v>16.3</v>
      </c>
      <c r="N80" s="74"/>
      <c r="O80" s="74">
        <v>4.4000000000000004</v>
      </c>
      <c r="P80" s="74"/>
      <c r="Q80" s="74">
        <v>18.7</v>
      </c>
      <c r="R80" s="74" t="s">
        <v>1784</v>
      </c>
      <c r="S80" s="74">
        <v>20</v>
      </c>
      <c r="T80" s="74" t="s">
        <v>1784</v>
      </c>
      <c r="U80" s="74">
        <v>20</v>
      </c>
      <c r="V80" s="7">
        <f t="shared" si="12"/>
        <v>461564.65500000003</v>
      </c>
      <c r="W80" s="7">
        <f t="shared" si="13"/>
        <v>9.231293100000002</v>
      </c>
      <c r="X80" s="7">
        <f t="shared" si="14"/>
        <v>9.231293100000002</v>
      </c>
      <c r="Y80" s="7">
        <f t="shared" si="15"/>
        <v>18.462586200000004</v>
      </c>
      <c r="Z80"/>
      <c r="AA80"/>
      <c r="AB80"/>
      <c r="AC80" t="s">
        <v>531</v>
      </c>
      <c r="AD80" t="s">
        <v>517</v>
      </c>
      <c r="AE80" s="74"/>
      <c r="AF80" s="74"/>
      <c r="AG80" s="74"/>
      <c r="AH80" s="74"/>
      <c r="AI80" s="74"/>
      <c r="AJ80" s="74"/>
      <c r="AK80" s="74"/>
      <c r="AL80" s="74"/>
      <c r="AM80" s="74"/>
      <c r="AN80" s="74"/>
      <c r="AO80" s="74"/>
      <c r="AP80" s="74"/>
      <c r="AQ80" s="74"/>
      <c r="AR80" s="74"/>
      <c r="AS80" s="74"/>
      <c r="AT80" s="74"/>
      <c r="AU80" s="74"/>
      <c r="AV80" s="74"/>
      <c r="AW80" s="74"/>
      <c r="AX80" s="74"/>
      <c r="AY80" s="74"/>
      <c r="AZ80" s="74"/>
      <c r="BA80" s="74"/>
      <c r="BB80" s="74"/>
      <c r="BC80" s="74"/>
      <c r="BD80" s="74"/>
      <c r="BE80" s="74"/>
      <c r="BF80" s="74"/>
      <c r="BG80" s="74"/>
      <c r="BH80" s="74"/>
      <c r="BI80" s="74"/>
      <c r="BJ80" s="74"/>
      <c r="BK80" s="74"/>
      <c r="BL80" s="74"/>
      <c r="BM80" s="74"/>
      <c r="BN80" s="74"/>
      <c r="BO80" s="74"/>
      <c r="BP80" s="74"/>
      <c r="BQ80" s="74"/>
      <c r="BR80" s="74"/>
      <c r="BS80" s="74"/>
      <c r="BT80" s="74"/>
      <c r="BU80" s="74"/>
      <c r="BV80" s="74"/>
      <c r="BW80" s="74"/>
      <c r="BX80" s="74"/>
      <c r="BY80" s="74"/>
      <c r="BZ80" s="74"/>
      <c r="CA80" s="74"/>
      <c r="CB80" s="74"/>
      <c r="CC80" s="74"/>
      <c r="CD80" s="74"/>
      <c r="CE80" s="74"/>
      <c r="CF80" s="74"/>
      <c r="CG80" s="74"/>
      <c r="CH80" s="74"/>
      <c r="CI80" s="74"/>
      <c r="CJ80" s="74"/>
      <c r="CK80" s="74"/>
      <c r="CL80" s="74"/>
      <c r="CM80" s="74"/>
      <c r="CN80" s="74"/>
      <c r="CO80" s="74"/>
      <c r="CP80" s="74"/>
      <c r="CQ80" s="74"/>
      <c r="CR80" s="74"/>
      <c r="CS80" s="74"/>
      <c r="CT80" s="74"/>
      <c r="CU80" s="74"/>
      <c r="CV80" s="74"/>
      <c r="CW80" s="74"/>
      <c r="CX80" s="74"/>
      <c r="CY80" s="74"/>
      <c r="CZ80" s="74"/>
      <c r="DA80" s="74"/>
      <c r="DB80" s="74"/>
      <c r="DC80" s="74"/>
      <c r="DD80" s="74"/>
      <c r="DE80" s="74"/>
      <c r="DF80" s="74"/>
      <c r="DG80" s="74"/>
      <c r="DH80" s="74"/>
      <c r="DI80" s="74"/>
      <c r="DJ80" s="74"/>
      <c r="DK80" s="74"/>
      <c r="DL80" s="74"/>
      <c r="DM80" s="74"/>
      <c r="DN80" s="74"/>
      <c r="DO80" s="74"/>
    </row>
    <row r="81" spans="1:164" s="80" customFormat="1" x14ac:dyDescent="0.2">
      <c r="A81" s="79" t="s">
        <v>1782</v>
      </c>
      <c r="B81" s="75">
        <v>40970.645833333336</v>
      </c>
      <c r="C81" s="75">
        <v>40971.836805555555</v>
      </c>
      <c r="D81" s="74" t="s">
        <v>2073</v>
      </c>
      <c r="E81" s="74" t="s">
        <v>2074</v>
      </c>
      <c r="F81" s="74"/>
      <c r="G81" s="74">
        <v>50</v>
      </c>
      <c r="H81" s="74"/>
      <c r="I81" s="74"/>
      <c r="J81" s="74"/>
      <c r="K81" s="74"/>
      <c r="L81" s="74"/>
      <c r="M81" s="74">
        <v>113</v>
      </c>
      <c r="N81" s="74" t="s">
        <v>1784</v>
      </c>
      <c r="O81" s="74">
        <v>60</v>
      </c>
      <c r="P81" s="74"/>
      <c r="Q81" s="74">
        <v>84.4</v>
      </c>
      <c r="R81" s="74" t="s">
        <v>1784</v>
      </c>
      <c r="S81" s="74">
        <v>20</v>
      </c>
      <c r="T81" s="74" t="s">
        <v>1784</v>
      </c>
      <c r="U81" s="74">
        <v>20</v>
      </c>
      <c r="V81" s="7">
        <f t="shared" si="12"/>
        <v>3199804.05</v>
      </c>
      <c r="W81" s="7">
        <f t="shared" si="13"/>
        <v>63.996080999999997</v>
      </c>
      <c r="X81" s="7">
        <f t="shared" si="14"/>
        <v>63.996080999999997</v>
      </c>
      <c r="Y81" s="7">
        <f t="shared" si="15"/>
        <v>127.99216199999999</v>
      </c>
      <c r="Z81"/>
      <c r="AA81"/>
      <c r="AB81"/>
      <c r="AC81" t="s">
        <v>531</v>
      </c>
      <c r="AD81" t="s">
        <v>518</v>
      </c>
      <c r="AE81" s="74"/>
      <c r="AF81" s="74"/>
      <c r="AG81" s="74"/>
      <c r="AH81" s="74"/>
      <c r="AI81" s="74"/>
      <c r="AJ81" s="74"/>
      <c r="AK81" s="74"/>
      <c r="AL81" s="74"/>
      <c r="AM81" s="74"/>
      <c r="AN81" s="74"/>
      <c r="AO81" s="74"/>
      <c r="AP81" s="74"/>
      <c r="AQ81" s="74"/>
      <c r="AR81" s="74"/>
      <c r="AS81" s="74"/>
      <c r="AT81" s="74"/>
      <c r="AU81" s="74"/>
      <c r="AV81" s="74"/>
      <c r="AW81" s="74"/>
      <c r="AX81" s="74"/>
      <c r="AY81" s="74"/>
      <c r="AZ81" s="74"/>
      <c r="BA81" s="74"/>
      <c r="BB81" s="74"/>
      <c r="BC81" s="74"/>
      <c r="BD81" s="74"/>
      <c r="BE81" s="74"/>
      <c r="BF81" s="74"/>
      <c r="BG81" s="74"/>
      <c r="BH81" s="74"/>
      <c r="BI81" s="74"/>
      <c r="BJ81" s="74"/>
      <c r="BK81" s="74"/>
      <c r="BL81" s="74"/>
      <c r="BM81" s="74"/>
      <c r="BN81" s="74"/>
      <c r="BO81" s="74"/>
      <c r="BP81" s="74"/>
      <c r="BQ81" s="74"/>
      <c r="BR81" s="74"/>
      <c r="BS81" s="74"/>
      <c r="BT81" s="74"/>
      <c r="BU81" s="74"/>
      <c r="BV81" s="74"/>
      <c r="BW81" s="74"/>
      <c r="BX81" s="74"/>
      <c r="BY81" s="74"/>
      <c r="BZ81" s="74"/>
      <c r="CA81" s="74"/>
      <c r="CB81" s="74"/>
      <c r="CC81" s="74"/>
      <c r="CD81" s="74"/>
      <c r="CE81" s="74"/>
      <c r="CF81" s="74"/>
      <c r="CG81" s="74"/>
      <c r="CH81" s="74"/>
      <c r="CI81" s="74"/>
      <c r="CJ81" s="74"/>
      <c r="CK81" s="74"/>
      <c r="CL81" s="74"/>
      <c r="CM81" s="74"/>
      <c r="CN81" s="74"/>
      <c r="CO81" s="74"/>
      <c r="CP81" s="74"/>
      <c r="CQ81" s="74"/>
      <c r="CR81" s="74"/>
      <c r="CS81" s="74"/>
      <c r="CT81" s="74"/>
      <c r="CU81" s="74"/>
      <c r="CV81" s="74"/>
      <c r="CW81" s="74"/>
      <c r="CX81" s="74"/>
      <c r="CY81" s="74"/>
      <c r="CZ81" s="74"/>
      <c r="DA81" s="74"/>
      <c r="DB81" s="74"/>
      <c r="DC81" s="74"/>
      <c r="DD81" s="74"/>
      <c r="DE81" s="74"/>
      <c r="DF81" s="74"/>
      <c r="DG81" s="74"/>
      <c r="DH81" s="74"/>
      <c r="DI81" s="74"/>
      <c r="DJ81" s="74"/>
      <c r="DK81" s="74"/>
      <c r="DL81" s="74"/>
      <c r="DM81" s="74"/>
      <c r="DN81" s="74"/>
      <c r="DO81" s="74"/>
    </row>
    <row r="82" spans="1:164" s="80" customFormat="1" x14ac:dyDescent="0.2">
      <c r="A82" s="79" t="s">
        <v>1782</v>
      </c>
      <c r="B82" s="75">
        <v>41108.878472222219</v>
      </c>
      <c r="C82" s="75">
        <v>41109.444444444445</v>
      </c>
      <c r="D82" s="74" t="s">
        <v>3039</v>
      </c>
      <c r="E82" s="74" t="s">
        <v>3040</v>
      </c>
      <c r="F82" s="74"/>
      <c r="G82" s="74">
        <v>50</v>
      </c>
      <c r="H82" s="74"/>
      <c r="I82" s="74"/>
      <c r="J82" s="74"/>
      <c r="K82" s="74"/>
      <c r="L82" s="74"/>
      <c r="M82" s="74">
        <v>167</v>
      </c>
      <c r="N82" s="74"/>
      <c r="O82" s="74">
        <v>6.6</v>
      </c>
      <c r="P82" s="74"/>
      <c r="Q82" s="74">
        <v>37.799999999999997</v>
      </c>
      <c r="R82" s="74" t="s">
        <v>1784</v>
      </c>
      <c r="S82" s="74">
        <v>20</v>
      </c>
      <c r="T82" s="74" t="s">
        <v>1784</v>
      </c>
      <c r="U82" s="74">
        <v>20</v>
      </c>
      <c r="V82" s="7">
        <f t="shared" si="12"/>
        <v>4728913.95</v>
      </c>
      <c r="W82" s="7">
        <f t="shared" si="13"/>
        <v>94.578278999999995</v>
      </c>
      <c r="X82" s="7">
        <f t="shared" si="14"/>
        <v>94.578278999999995</v>
      </c>
      <c r="Y82" s="7">
        <f t="shared" si="15"/>
        <v>189.15655799999999</v>
      </c>
      <c r="Z82"/>
      <c r="AA82"/>
      <c r="AB82"/>
      <c r="AC82" t="s">
        <v>531</v>
      </c>
      <c r="AD82" t="s">
        <v>519</v>
      </c>
      <c r="AE82" s="74"/>
      <c r="AF82" s="74"/>
      <c r="AG82" s="74"/>
      <c r="AH82" s="74"/>
      <c r="AI82" s="74"/>
      <c r="AJ82" s="74"/>
      <c r="AK82" s="74"/>
      <c r="AL82" s="74"/>
      <c r="AM82" s="74"/>
      <c r="AN82" s="74"/>
      <c r="AO82" s="74"/>
      <c r="AP82" s="74"/>
      <c r="AQ82" s="74"/>
      <c r="AR82" s="74"/>
      <c r="AS82" s="74"/>
      <c r="AT82" s="74"/>
      <c r="AU82" s="74"/>
      <c r="AV82" s="74"/>
      <c r="AW82" s="74"/>
      <c r="AX82" s="74"/>
      <c r="AY82" s="74"/>
      <c r="AZ82" s="74"/>
      <c r="BA82" s="74"/>
      <c r="BB82" s="74"/>
      <c r="BC82" s="74"/>
      <c r="BD82" s="74"/>
      <c r="BE82" s="74"/>
      <c r="BF82" s="74"/>
      <c r="BG82" s="74"/>
      <c r="BH82" s="74"/>
      <c r="BI82" s="74"/>
      <c r="BJ82" s="74"/>
      <c r="BK82" s="74"/>
      <c r="BL82" s="74"/>
      <c r="BM82" s="74"/>
      <c r="BN82" s="74"/>
      <c r="BO82" s="74"/>
      <c r="BP82" s="74"/>
      <c r="BQ82" s="74"/>
      <c r="BR82" s="74"/>
      <c r="BS82" s="74"/>
      <c r="BT82" s="74"/>
      <c r="BU82" s="74"/>
      <c r="BV82" s="74"/>
      <c r="BW82" s="74"/>
      <c r="BX82" s="74"/>
      <c r="BY82" s="74"/>
      <c r="BZ82" s="74"/>
      <c r="CA82" s="74"/>
      <c r="CB82" s="74"/>
      <c r="CC82" s="74"/>
      <c r="CD82" s="74"/>
      <c r="CE82" s="74"/>
      <c r="CF82" s="74"/>
      <c r="CG82" s="74"/>
      <c r="CH82" s="74"/>
      <c r="CI82" s="74"/>
      <c r="CJ82" s="74"/>
      <c r="CK82" s="74"/>
      <c r="CL82" s="74"/>
      <c r="CM82" s="74"/>
      <c r="CN82" s="74"/>
      <c r="CO82" s="74"/>
      <c r="CP82" s="74"/>
      <c r="CQ82" s="74"/>
      <c r="CR82" s="74"/>
      <c r="CS82" s="74"/>
      <c r="CT82" s="74"/>
      <c r="CU82" s="74"/>
      <c r="CV82" s="74"/>
      <c r="CW82" s="74"/>
      <c r="CX82" s="74"/>
      <c r="CY82" s="74"/>
      <c r="CZ82" s="74"/>
      <c r="DA82" s="74"/>
      <c r="DB82" s="74"/>
      <c r="DC82" s="74"/>
      <c r="DD82" s="74"/>
      <c r="DE82" s="74"/>
      <c r="DF82" s="74"/>
      <c r="DG82" s="74"/>
      <c r="DH82" s="74"/>
      <c r="DI82" s="74"/>
      <c r="DJ82" s="74"/>
      <c r="DK82" s="74"/>
      <c r="DL82" s="74"/>
      <c r="DM82" s="74"/>
      <c r="DN82" s="74"/>
      <c r="DO82" s="74"/>
    </row>
    <row r="83" spans="1:164" s="287" customFormat="1" x14ac:dyDescent="0.2">
      <c r="A83" s="77" t="s">
        <v>1782</v>
      </c>
      <c r="B83" s="66">
        <v>41263.732638888891</v>
      </c>
      <c r="C83" s="66">
        <v>41264.284722222219</v>
      </c>
      <c r="D83" s="6" t="s">
        <v>3044</v>
      </c>
      <c r="E83" s="6" t="s">
        <v>3045</v>
      </c>
      <c r="F83" s="6"/>
      <c r="G83" s="6">
        <v>50</v>
      </c>
      <c r="H83" s="6"/>
      <c r="I83" s="6"/>
      <c r="J83" s="6"/>
      <c r="K83" s="6"/>
      <c r="L83" s="6"/>
      <c r="M83" s="6">
        <v>416.07650000000001</v>
      </c>
      <c r="N83" s="6"/>
      <c r="O83" s="6"/>
      <c r="P83" s="6" t="s">
        <v>1784</v>
      </c>
      <c r="Q83" s="6">
        <v>8.5</v>
      </c>
      <c r="R83" s="6" t="s">
        <v>1784</v>
      </c>
      <c r="S83" s="6">
        <v>20</v>
      </c>
      <c r="T83" s="6" t="s">
        <v>1784</v>
      </c>
      <c r="U83" s="6">
        <v>20</v>
      </c>
      <c r="V83" s="78">
        <f t="shared" ref="V83:V95" si="16">M83*28.31685*1000</f>
        <v>11781975.839024998</v>
      </c>
      <c r="W83" s="78">
        <f t="shared" ref="W83:W95" si="17">V83*S83/1000000</f>
        <v>235.63951678049997</v>
      </c>
      <c r="X83" s="78">
        <f t="shared" ref="X83:X95" si="18">V83*U83/1000000</f>
        <v>235.63951678049997</v>
      </c>
      <c r="Y83" s="78">
        <f t="shared" ref="Y83:Y95" si="19">W83+X83</f>
        <v>471.27903356099995</v>
      </c>
      <c r="Z83" s="78"/>
      <c r="AA83" s="78"/>
      <c r="AB83" s="78"/>
      <c r="AC83" s="250" t="s">
        <v>531</v>
      </c>
      <c r="AD83" s="250" t="s">
        <v>3426</v>
      </c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</row>
    <row r="84" spans="1:164" s="287" customFormat="1" x14ac:dyDescent="0.2">
      <c r="A84" s="77" t="s">
        <v>1782</v>
      </c>
      <c r="B84" s="66">
        <v>41286.961805555555</v>
      </c>
      <c r="C84" s="66">
        <v>41287.430555555555</v>
      </c>
      <c r="D84" s="6" t="s">
        <v>3049</v>
      </c>
      <c r="E84" s="6" t="s">
        <v>3050</v>
      </c>
      <c r="F84" s="6"/>
      <c r="G84" s="6">
        <v>50</v>
      </c>
      <c r="H84" s="6"/>
      <c r="I84" s="6"/>
      <c r="J84" s="6"/>
      <c r="K84" s="6"/>
      <c r="L84" s="6"/>
      <c r="M84" s="6">
        <v>17.953900000000001</v>
      </c>
      <c r="N84" s="6"/>
      <c r="O84" s="6">
        <v>35.1</v>
      </c>
      <c r="P84" s="6"/>
      <c r="Q84" s="6">
        <v>61.9</v>
      </c>
      <c r="R84" s="6" t="s">
        <v>1784</v>
      </c>
      <c r="S84" s="6">
        <v>20</v>
      </c>
      <c r="T84" s="6"/>
      <c r="U84" s="6">
        <v>24</v>
      </c>
      <c r="V84" s="78">
        <f t="shared" si="16"/>
        <v>508397.89321499999</v>
      </c>
      <c r="W84" s="78">
        <f t="shared" si="17"/>
        <v>10.1679578643</v>
      </c>
      <c r="X84" s="78">
        <f t="shared" si="18"/>
        <v>12.201549437160001</v>
      </c>
      <c r="Y84" s="78">
        <f t="shared" si="19"/>
        <v>22.369507301460001</v>
      </c>
      <c r="Z84" s="78"/>
      <c r="AA84" s="78"/>
      <c r="AB84" s="78"/>
      <c r="AC84" s="250" t="s">
        <v>531</v>
      </c>
      <c r="AD84" s="250" t="s">
        <v>3427</v>
      </c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</row>
    <row r="85" spans="1:164" s="287" customFormat="1" x14ac:dyDescent="0.2">
      <c r="A85" s="77" t="s">
        <v>1782</v>
      </c>
      <c r="B85" s="66">
        <v>41301.527777777781</v>
      </c>
      <c r="C85" s="66">
        <v>41302.145833333336</v>
      </c>
      <c r="D85" s="6" t="s">
        <v>3053</v>
      </c>
      <c r="E85" s="6" t="s">
        <v>3054</v>
      </c>
      <c r="F85" s="6"/>
      <c r="G85" s="6">
        <v>50</v>
      </c>
      <c r="H85" s="6"/>
      <c r="I85" s="6"/>
      <c r="J85" s="6"/>
      <c r="K85" s="6"/>
      <c r="L85" s="6"/>
      <c r="M85" s="6">
        <v>5.1840000000000002</v>
      </c>
      <c r="N85" s="6"/>
      <c r="O85" s="6">
        <v>3.6</v>
      </c>
      <c r="P85" s="6"/>
      <c r="Q85" s="6">
        <v>28.9</v>
      </c>
      <c r="R85" s="6" t="s">
        <v>1784</v>
      </c>
      <c r="S85" s="6">
        <v>20</v>
      </c>
      <c r="T85" s="6" t="s">
        <v>1784</v>
      </c>
      <c r="U85" s="6">
        <v>20</v>
      </c>
      <c r="V85" s="78">
        <f t="shared" si="16"/>
        <v>146794.55039999998</v>
      </c>
      <c r="W85" s="78">
        <f t="shared" si="17"/>
        <v>2.9358910079999996</v>
      </c>
      <c r="X85" s="78">
        <f t="shared" si="18"/>
        <v>2.9358910079999996</v>
      </c>
      <c r="Y85" s="78">
        <f t="shared" si="19"/>
        <v>5.8717820159999992</v>
      </c>
      <c r="Z85" s="78"/>
      <c r="AA85" s="78"/>
      <c r="AB85" s="78"/>
      <c r="AC85" s="250" t="s">
        <v>531</v>
      </c>
      <c r="AD85" s="250" t="s">
        <v>3428</v>
      </c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6"/>
      <c r="EA85" s="6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/>
      <c r="EU85" s="6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</row>
    <row r="86" spans="1:164" s="287" customFormat="1" x14ac:dyDescent="0.2">
      <c r="A86" s="77" t="s">
        <v>1782</v>
      </c>
      <c r="B86" s="66">
        <v>41312.326388888891</v>
      </c>
      <c r="C86" s="66">
        <v>41313.336805555555</v>
      </c>
      <c r="D86" s="6" t="s">
        <v>3055</v>
      </c>
      <c r="E86" s="6" t="s">
        <v>3056</v>
      </c>
      <c r="F86" s="6"/>
      <c r="G86" s="6">
        <v>50</v>
      </c>
      <c r="H86" s="6"/>
      <c r="I86" s="6"/>
      <c r="J86" s="6"/>
      <c r="K86" s="6"/>
      <c r="L86" s="6"/>
      <c r="M86" s="6">
        <v>24.96</v>
      </c>
      <c r="N86" s="6"/>
      <c r="O86" s="6"/>
      <c r="P86" s="6"/>
      <c r="Q86" s="6">
        <v>69.400000000000006</v>
      </c>
      <c r="R86" s="6" t="s">
        <v>1784</v>
      </c>
      <c r="S86" s="6">
        <v>20</v>
      </c>
      <c r="T86" s="6" t="s">
        <v>1784</v>
      </c>
      <c r="U86" s="6">
        <v>20</v>
      </c>
      <c r="V86" s="78">
        <f t="shared" si="16"/>
        <v>706788.576</v>
      </c>
      <c r="W86" s="78">
        <f t="shared" si="17"/>
        <v>14.135771519999999</v>
      </c>
      <c r="X86" s="78">
        <f t="shared" si="18"/>
        <v>14.135771519999999</v>
      </c>
      <c r="Y86" s="78">
        <f t="shared" si="19"/>
        <v>28.271543039999997</v>
      </c>
      <c r="Z86" s="78"/>
      <c r="AA86" s="78"/>
      <c r="AB86" s="78"/>
      <c r="AC86" s="250" t="s">
        <v>531</v>
      </c>
      <c r="AD86" s="250" t="s">
        <v>3430</v>
      </c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6"/>
      <c r="EA86" s="6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6"/>
      <c r="EU86" s="6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</row>
    <row r="87" spans="1:164" s="287" customFormat="1" x14ac:dyDescent="0.2">
      <c r="A87" s="77" t="s">
        <v>1782</v>
      </c>
      <c r="B87" s="66">
        <v>41342.40625</v>
      </c>
      <c r="C87" s="66">
        <v>41344.177083333336</v>
      </c>
      <c r="D87" s="6" t="s">
        <v>3057</v>
      </c>
      <c r="E87" s="6" t="s">
        <v>3058</v>
      </c>
      <c r="F87" s="6"/>
      <c r="G87" s="6">
        <v>50</v>
      </c>
      <c r="H87" s="6"/>
      <c r="I87" s="6"/>
      <c r="J87" s="6"/>
      <c r="K87" s="6"/>
      <c r="L87" s="6"/>
      <c r="M87" s="6">
        <v>1412.623</v>
      </c>
      <c r="N87" s="6"/>
      <c r="O87" s="6"/>
      <c r="P87" s="6"/>
      <c r="Q87" s="6">
        <v>46</v>
      </c>
      <c r="R87" s="6" t="s">
        <v>1784</v>
      </c>
      <c r="S87" s="6">
        <v>20</v>
      </c>
      <c r="T87" s="6" t="s">
        <v>1784</v>
      </c>
      <c r="U87" s="6">
        <v>20</v>
      </c>
      <c r="V87" s="78">
        <f t="shared" si="16"/>
        <v>40001033.597549997</v>
      </c>
      <c r="W87" s="78">
        <f t="shared" si="17"/>
        <v>800.02067195099994</v>
      </c>
      <c r="X87" s="78">
        <f t="shared" si="18"/>
        <v>800.02067195099994</v>
      </c>
      <c r="Y87" s="78">
        <f t="shared" si="19"/>
        <v>1600.0413439019999</v>
      </c>
      <c r="Z87" s="78"/>
      <c r="AA87" s="78"/>
      <c r="AB87" s="78"/>
      <c r="AC87" s="250" t="s">
        <v>531</v>
      </c>
      <c r="AD87" s="250" t="s">
        <v>3431</v>
      </c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</row>
    <row r="88" spans="1:164" s="287" customFormat="1" x14ac:dyDescent="0.2">
      <c r="A88" s="77" t="s">
        <v>1782</v>
      </c>
      <c r="B88" s="66">
        <v>41378.291666666664</v>
      </c>
      <c r="C88" s="66">
        <v>41378.524305555555</v>
      </c>
      <c r="D88" s="6" t="s">
        <v>3059</v>
      </c>
      <c r="E88" s="6" t="s">
        <v>3060</v>
      </c>
      <c r="F88" s="6"/>
      <c r="G88" s="6">
        <v>50</v>
      </c>
      <c r="H88" s="6"/>
      <c r="I88" s="6"/>
      <c r="J88" s="6"/>
      <c r="K88" s="6"/>
      <c r="L88" s="6"/>
      <c r="M88" s="6">
        <v>31.458200000000001</v>
      </c>
      <c r="N88" s="6"/>
      <c r="O88" s="6">
        <v>7.8</v>
      </c>
      <c r="P88" s="6"/>
      <c r="Q88" s="6">
        <v>29.5</v>
      </c>
      <c r="R88" s="6" t="s">
        <v>1784</v>
      </c>
      <c r="S88" s="6">
        <v>20</v>
      </c>
      <c r="T88" s="6" t="s">
        <v>1784</v>
      </c>
      <c r="U88" s="6">
        <v>20</v>
      </c>
      <c r="V88" s="78">
        <f t="shared" si="16"/>
        <v>890797.13066999998</v>
      </c>
      <c r="W88" s="78">
        <f t="shared" si="17"/>
        <v>17.815942613400001</v>
      </c>
      <c r="X88" s="78">
        <f t="shared" si="18"/>
        <v>17.815942613400001</v>
      </c>
      <c r="Y88" s="78">
        <f t="shared" si="19"/>
        <v>35.631885226800001</v>
      </c>
      <c r="Z88" s="78"/>
      <c r="AA88" s="78"/>
      <c r="AB88" s="78"/>
      <c r="AC88" s="250" t="s">
        <v>531</v>
      </c>
      <c r="AD88" s="250" t="s">
        <v>3432</v>
      </c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</row>
    <row r="89" spans="1:164" s="287" customFormat="1" x14ac:dyDescent="0.2">
      <c r="A89" s="77" t="s">
        <v>1782</v>
      </c>
      <c r="B89" s="66">
        <v>41498.072916666664</v>
      </c>
      <c r="C89" s="66">
        <v>41498.465277777781</v>
      </c>
      <c r="D89" s="6" t="s">
        <v>3485</v>
      </c>
      <c r="E89" s="6" t="s">
        <v>3486</v>
      </c>
      <c r="F89" s="6"/>
      <c r="G89" s="6">
        <v>50</v>
      </c>
      <c r="H89" s="6"/>
      <c r="I89" s="6"/>
      <c r="J89" s="6"/>
      <c r="K89" s="6"/>
      <c r="L89" s="6"/>
      <c r="M89" s="6">
        <v>443.34429999999998</v>
      </c>
      <c r="N89" s="6"/>
      <c r="O89" s="6">
        <v>3</v>
      </c>
      <c r="P89" s="6"/>
      <c r="Q89" s="6">
        <v>8.91</v>
      </c>
      <c r="R89" s="6" t="s">
        <v>1784</v>
      </c>
      <c r="S89" s="6">
        <v>20</v>
      </c>
      <c r="T89" s="6" t="s">
        <v>1784</v>
      </c>
      <c r="U89" s="6">
        <v>20</v>
      </c>
      <c r="V89" s="78">
        <f t="shared" si="16"/>
        <v>12554114.041454999</v>
      </c>
      <c r="W89" s="78">
        <f t="shared" si="17"/>
        <v>251.08228082909997</v>
      </c>
      <c r="X89" s="78">
        <f t="shared" si="18"/>
        <v>251.08228082909997</v>
      </c>
      <c r="Y89" s="78">
        <f t="shared" si="19"/>
        <v>502.16456165819994</v>
      </c>
      <c r="Z89" s="78"/>
      <c r="AA89" s="78"/>
      <c r="AB89" s="78"/>
      <c r="AC89" s="250" t="s">
        <v>531</v>
      </c>
      <c r="AD89" s="250" t="s">
        <v>3962</v>
      </c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</row>
    <row r="90" spans="1:164" s="287" customFormat="1" x14ac:dyDescent="0.2">
      <c r="A90" s="295" t="s">
        <v>1782</v>
      </c>
      <c r="B90" s="288">
        <v>41617.4375</v>
      </c>
      <c r="C90" s="288">
        <v>41617.438194444447</v>
      </c>
      <c r="D90" s="287" t="s">
        <v>3738</v>
      </c>
      <c r="E90" s="287" t="s">
        <v>3739</v>
      </c>
      <c r="G90" s="287">
        <v>50</v>
      </c>
      <c r="O90" s="287">
        <v>9.0299999999999994</v>
      </c>
      <c r="P90" s="287" t="s">
        <v>1784</v>
      </c>
      <c r="Q90" s="287">
        <v>8.5</v>
      </c>
      <c r="R90" s="287" t="s">
        <v>1784</v>
      </c>
      <c r="S90" s="287">
        <v>10</v>
      </c>
      <c r="T90" s="287" t="s">
        <v>1784</v>
      </c>
      <c r="U90" s="287">
        <v>10</v>
      </c>
      <c r="V90" s="296">
        <f t="shared" si="16"/>
        <v>0</v>
      </c>
      <c r="W90" s="296">
        <f t="shared" si="17"/>
        <v>0</v>
      </c>
      <c r="X90" s="296">
        <f t="shared" si="18"/>
        <v>0</v>
      </c>
      <c r="Y90" s="296">
        <f t="shared" si="19"/>
        <v>0</v>
      </c>
      <c r="Z90" s="296"/>
      <c r="AA90" s="296"/>
      <c r="AB90" s="296"/>
      <c r="AC90" s="250" t="s">
        <v>531</v>
      </c>
      <c r="AD90" s="250" t="s">
        <v>3963</v>
      </c>
    </row>
    <row r="91" spans="1:164" s="287" customFormat="1" x14ac:dyDescent="0.2">
      <c r="A91" s="295" t="s">
        <v>1782</v>
      </c>
      <c r="B91" s="288">
        <v>41627.989583333336</v>
      </c>
      <c r="C91" s="288">
        <v>41628.548611111109</v>
      </c>
      <c r="D91" s="287" t="s">
        <v>3740</v>
      </c>
      <c r="E91" s="287" t="s">
        <v>3741</v>
      </c>
      <c r="G91" s="287">
        <v>50</v>
      </c>
      <c r="Q91" s="287">
        <v>41.3</v>
      </c>
      <c r="R91" s="287" t="s">
        <v>1784</v>
      </c>
      <c r="S91" s="287">
        <v>10</v>
      </c>
      <c r="T91" s="287" t="s">
        <v>1784</v>
      </c>
      <c r="U91" s="287">
        <v>10</v>
      </c>
      <c r="V91" s="296">
        <f t="shared" si="16"/>
        <v>0</v>
      </c>
      <c r="W91" s="296">
        <f t="shared" si="17"/>
        <v>0</v>
      </c>
      <c r="X91" s="296">
        <f t="shared" si="18"/>
        <v>0</v>
      </c>
      <c r="Y91" s="296">
        <f t="shared" si="19"/>
        <v>0</v>
      </c>
      <c r="Z91" s="296"/>
      <c r="AA91" s="296"/>
      <c r="AB91" s="296"/>
      <c r="AC91" s="250" t="s">
        <v>531</v>
      </c>
      <c r="AD91" s="250" t="s">
        <v>3964</v>
      </c>
    </row>
    <row r="92" spans="1:164" s="287" customFormat="1" x14ac:dyDescent="0.2">
      <c r="A92" s="295" t="s">
        <v>1782</v>
      </c>
      <c r="B92" s="288">
        <v>41649.725694444445</v>
      </c>
      <c r="C92" s="288">
        <v>41650.885416666664</v>
      </c>
      <c r="D92" s="287" t="s">
        <v>3744</v>
      </c>
      <c r="E92" s="287" t="s">
        <v>3745</v>
      </c>
      <c r="G92" s="287">
        <v>50</v>
      </c>
      <c r="Q92" s="287">
        <v>299</v>
      </c>
      <c r="R92" s="287" t="s">
        <v>1784</v>
      </c>
      <c r="S92" s="287">
        <v>10</v>
      </c>
      <c r="U92" s="287">
        <v>320</v>
      </c>
      <c r="V92" s="296">
        <f t="shared" si="16"/>
        <v>0</v>
      </c>
      <c r="W92" s="296">
        <f t="shared" si="17"/>
        <v>0</v>
      </c>
      <c r="X92" s="296">
        <f t="shared" si="18"/>
        <v>0</v>
      </c>
      <c r="Y92" s="296">
        <f t="shared" si="19"/>
        <v>0</v>
      </c>
      <c r="Z92" s="296"/>
      <c r="AA92" s="296"/>
      <c r="AB92" s="296"/>
      <c r="AC92" s="250" t="s">
        <v>531</v>
      </c>
      <c r="AD92" s="250" t="s">
        <v>3965</v>
      </c>
    </row>
    <row r="93" spans="1:164" s="287" customFormat="1" x14ac:dyDescent="0.2">
      <c r="A93" s="295" t="s">
        <v>1782</v>
      </c>
      <c r="B93" s="288">
        <v>41690.246527777781</v>
      </c>
      <c r="C93" s="288">
        <v>41691.107638888891</v>
      </c>
      <c r="D93" s="287" t="s">
        <v>3748</v>
      </c>
      <c r="E93" s="287" t="s">
        <v>3749</v>
      </c>
      <c r="G93" s="287">
        <v>50</v>
      </c>
      <c r="Q93" s="287">
        <v>60.2</v>
      </c>
      <c r="R93" s="287" t="s">
        <v>1784</v>
      </c>
      <c r="S93" s="287">
        <v>10</v>
      </c>
      <c r="U93" s="287">
        <v>18</v>
      </c>
      <c r="V93" s="296">
        <f t="shared" si="16"/>
        <v>0</v>
      </c>
      <c r="W93" s="296">
        <f t="shared" si="17"/>
        <v>0</v>
      </c>
      <c r="X93" s="296">
        <f t="shared" si="18"/>
        <v>0</v>
      </c>
      <c r="Y93" s="296">
        <f t="shared" si="19"/>
        <v>0</v>
      </c>
      <c r="Z93" s="296"/>
      <c r="AA93" s="296"/>
      <c r="AB93" s="296"/>
      <c r="AC93" s="250" t="s">
        <v>531</v>
      </c>
      <c r="AD93" s="250" t="s">
        <v>3966</v>
      </c>
    </row>
    <row r="94" spans="1:164" s="287" customFormat="1" x14ac:dyDescent="0.2">
      <c r="A94" s="295" t="s">
        <v>1782</v>
      </c>
      <c r="B94" s="288">
        <v>41743.638888888891</v>
      </c>
      <c r="C94" s="288">
        <v>41744.472222222219</v>
      </c>
      <c r="D94" s="287" t="s">
        <v>3959</v>
      </c>
      <c r="E94" s="287" t="s">
        <v>3958</v>
      </c>
      <c r="G94" s="287">
        <v>50</v>
      </c>
      <c r="O94" s="287">
        <v>9.9600000000000009</v>
      </c>
      <c r="Q94" s="287">
        <v>27.2</v>
      </c>
      <c r="R94" s="289" t="s">
        <v>1784</v>
      </c>
      <c r="S94" s="287">
        <v>10</v>
      </c>
      <c r="T94" s="289" t="s">
        <v>1784</v>
      </c>
      <c r="U94" s="287">
        <v>10</v>
      </c>
      <c r="V94" s="296">
        <f t="shared" si="16"/>
        <v>0</v>
      </c>
      <c r="W94" s="296">
        <f t="shared" si="17"/>
        <v>0</v>
      </c>
      <c r="X94" s="296">
        <f t="shared" si="18"/>
        <v>0</v>
      </c>
      <c r="Y94" s="296">
        <f t="shared" si="19"/>
        <v>0</v>
      </c>
      <c r="Z94" s="296"/>
      <c r="AA94" s="296"/>
      <c r="AB94" s="296"/>
      <c r="AC94" s="250" t="s">
        <v>531</v>
      </c>
      <c r="AD94" s="250" t="s">
        <v>3967</v>
      </c>
    </row>
    <row r="95" spans="1:164" s="287" customFormat="1" x14ac:dyDescent="0.2">
      <c r="A95" s="295" t="s">
        <v>1782</v>
      </c>
      <c r="B95" s="288">
        <v>41886.760416666664</v>
      </c>
      <c r="C95" s="288"/>
      <c r="D95" s="287" t="s">
        <v>3955</v>
      </c>
      <c r="E95" s="287" t="s">
        <v>3954</v>
      </c>
      <c r="G95" s="287">
        <v>50</v>
      </c>
      <c r="V95" s="296">
        <f t="shared" si="16"/>
        <v>0</v>
      </c>
      <c r="W95" s="296">
        <f t="shared" si="17"/>
        <v>0</v>
      </c>
      <c r="X95" s="296">
        <f t="shared" si="18"/>
        <v>0</v>
      </c>
      <c r="Y95" s="296">
        <f t="shared" si="19"/>
        <v>0</v>
      </c>
      <c r="Z95" s="296"/>
      <c r="AA95" s="296"/>
      <c r="AB95" s="296"/>
      <c r="AC95" s="250" t="s">
        <v>531</v>
      </c>
      <c r="AD95" s="40" t="s">
        <v>3969</v>
      </c>
    </row>
    <row r="96" spans="1:164" x14ac:dyDescent="0.2">
      <c r="A96" s="20" t="s">
        <v>1247</v>
      </c>
      <c r="B96" s="4">
        <v>35774.375</v>
      </c>
      <c r="C96" s="4">
        <v>35775.048611111109</v>
      </c>
      <c r="D96" t="s">
        <v>1297</v>
      </c>
      <c r="E96" t="s">
        <v>1298</v>
      </c>
      <c r="G96">
        <v>50</v>
      </c>
      <c r="M96">
        <v>1120</v>
      </c>
      <c r="O96">
        <v>702</v>
      </c>
      <c r="Q96">
        <v>670</v>
      </c>
      <c r="S96">
        <v>49</v>
      </c>
      <c r="U96">
        <v>710</v>
      </c>
      <c r="V96" s="7">
        <f t="shared" si="12"/>
        <v>31714872</v>
      </c>
      <c r="W96" s="7">
        <f t="shared" si="13"/>
        <v>1554.028728</v>
      </c>
      <c r="X96" s="7">
        <f t="shared" si="14"/>
        <v>22517.559120000002</v>
      </c>
      <c r="Y96" s="7">
        <f t="shared" si="15"/>
        <v>24071.587848000003</v>
      </c>
      <c r="AC96" s="250" t="s">
        <v>520</v>
      </c>
      <c r="AD96" s="40" t="s">
        <v>433</v>
      </c>
      <c r="AO96">
        <v>0.61</v>
      </c>
      <c r="AQ96">
        <v>4.7</v>
      </c>
      <c r="BA96">
        <v>7.85</v>
      </c>
      <c r="BO96">
        <v>91</v>
      </c>
      <c r="BQ96">
        <v>63</v>
      </c>
      <c r="BU96">
        <v>27</v>
      </c>
      <c r="BW96">
        <v>16</v>
      </c>
      <c r="BY96">
        <v>24</v>
      </c>
      <c r="CA96">
        <v>170</v>
      </c>
      <c r="CC96">
        <v>0.22500000000000001</v>
      </c>
      <c r="CI96">
        <v>220</v>
      </c>
      <c r="DA96">
        <v>1.121</v>
      </c>
    </row>
    <row r="97" spans="1:105" x14ac:dyDescent="0.2">
      <c r="A97" s="20" t="s">
        <v>1247</v>
      </c>
      <c r="B97" s="4">
        <v>35803.479166666664</v>
      </c>
      <c r="C97" s="4">
        <v>35804.128472222219</v>
      </c>
      <c r="D97" t="s">
        <v>1300</v>
      </c>
      <c r="E97" t="s">
        <v>1301</v>
      </c>
      <c r="G97">
        <v>50</v>
      </c>
      <c r="M97">
        <v>754</v>
      </c>
      <c r="O97">
        <v>166</v>
      </c>
      <c r="Q97">
        <v>240</v>
      </c>
      <c r="R97" t="s">
        <v>1784</v>
      </c>
      <c r="S97">
        <v>18</v>
      </c>
      <c r="U97">
        <v>120</v>
      </c>
      <c r="V97" s="7">
        <f t="shared" ref="V97:V127" si="20">M97*28.31685*1000</f>
        <v>21350904.899999999</v>
      </c>
      <c r="W97" s="7">
        <f t="shared" ref="W97:W127" si="21">V97*S97/1000000</f>
        <v>384.31628819999997</v>
      </c>
      <c r="X97" s="7">
        <f t="shared" ref="X97:X127" si="22">V97*U97/1000000</f>
        <v>2562.1085880000001</v>
      </c>
      <c r="Y97" s="7">
        <f t="shared" ref="Y97:Y127" si="23">W97+X97</f>
        <v>2946.4248762000002</v>
      </c>
      <c r="AC97" t="s">
        <v>520</v>
      </c>
      <c r="AD97" t="s">
        <v>435</v>
      </c>
      <c r="AO97">
        <v>1.1299999999999999</v>
      </c>
      <c r="AQ97">
        <v>3.4</v>
      </c>
      <c r="BA97">
        <v>7.89</v>
      </c>
      <c r="BO97">
        <v>14</v>
      </c>
      <c r="BQ97">
        <v>84</v>
      </c>
      <c r="BU97">
        <v>8</v>
      </c>
      <c r="BW97">
        <v>33</v>
      </c>
      <c r="BY97">
        <v>2.2999999999999998</v>
      </c>
      <c r="CA97">
        <v>38</v>
      </c>
      <c r="CC97">
        <v>0.06</v>
      </c>
      <c r="CI97">
        <v>350</v>
      </c>
      <c r="DA97">
        <v>0.754</v>
      </c>
    </row>
    <row r="98" spans="1:105" x14ac:dyDescent="0.2">
      <c r="A98" s="20" t="s">
        <v>1247</v>
      </c>
      <c r="B98" s="4">
        <v>35857.503472222219</v>
      </c>
      <c r="C98" s="4">
        <v>35857.642361111109</v>
      </c>
      <c r="D98" t="s">
        <v>1306</v>
      </c>
      <c r="E98" t="s">
        <v>1307</v>
      </c>
      <c r="G98">
        <v>50</v>
      </c>
      <c r="M98">
        <v>150</v>
      </c>
      <c r="O98">
        <v>130.80000000000001</v>
      </c>
      <c r="Q98">
        <v>260</v>
      </c>
      <c r="R98" t="s">
        <v>1784</v>
      </c>
      <c r="S98">
        <v>18</v>
      </c>
      <c r="U98">
        <v>110</v>
      </c>
      <c r="V98" s="7">
        <f t="shared" si="20"/>
        <v>4247527.5</v>
      </c>
      <c r="W98" s="7">
        <f t="shared" si="21"/>
        <v>76.455494999999999</v>
      </c>
      <c r="X98" s="7">
        <f t="shared" si="22"/>
        <v>467.228025</v>
      </c>
      <c r="Y98" s="7">
        <f t="shared" si="23"/>
        <v>543.68352000000004</v>
      </c>
      <c r="AC98" t="s">
        <v>520</v>
      </c>
      <c r="AD98" t="s">
        <v>436</v>
      </c>
      <c r="AO98">
        <v>0.60799999999999998</v>
      </c>
      <c r="AQ98">
        <v>1.9</v>
      </c>
      <c r="BA98">
        <v>8.0299999999999994</v>
      </c>
      <c r="BO98">
        <v>37</v>
      </c>
      <c r="BQ98">
        <v>86</v>
      </c>
      <c r="BU98">
        <v>7</v>
      </c>
      <c r="BW98">
        <v>40</v>
      </c>
      <c r="BY98">
        <v>3.8</v>
      </c>
      <c r="CA98">
        <v>45</v>
      </c>
      <c r="CC98">
        <v>0.107</v>
      </c>
      <c r="CI98">
        <v>380</v>
      </c>
      <c r="DA98">
        <v>0.151</v>
      </c>
    </row>
    <row r="99" spans="1:105" x14ac:dyDescent="0.2">
      <c r="A99" s="20" t="s">
        <v>1247</v>
      </c>
      <c r="B99" s="4">
        <v>35996.822916666664</v>
      </c>
      <c r="C99" s="4">
        <v>35997.413194444445</v>
      </c>
      <c r="D99" t="s">
        <v>1314</v>
      </c>
      <c r="E99" t="s">
        <v>1315</v>
      </c>
      <c r="G99">
        <v>50</v>
      </c>
      <c r="M99">
        <v>4990</v>
      </c>
      <c r="O99">
        <v>12.3</v>
      </c>
      <c r="Q99">
        <v>94.1</v>
      </c>
      <c r="R99" t="s">
        <v>1784</v>
      </c>
      <c r="S99">
        <v>18</v>
      </c>
      <c r="T99" t="s">
        <v>1784</v>
      </c>
      <c r="U99">
        <v>18</v>
      </c>
      <c r="V99" s="7">
        <f t="shared" si="20"/>
        <v>141301081.5</v>
      </c>
      <c r="W99" s="7">
        <f t="shared" si="21"/>
        <v>2543.4194670000002</v>
      </c>
      <c r="X99" s="7">
        <f t="shared" si="22"/>
        <v>2543.4194670000002</v>
      </c>
      <c r="Y99" s="7">
        <f t="shared" si="23"/>
        <v>5086.8389340000003</v>
      </c>
      <c r="AC99" t="s">
        <v>520</v>
      </c>
      <c r="AD99" t="s">
        <v>437</v>
      </c>
      <c r="AO99">
        <v>0.25900000000000001</v>
      </c>
      <c r="AQ99">
        <v>2.13</v>
      </c>
      <c r="BA99">
        <v>7.88</v>
      </c>
      <c r="BO99">
        <v>293</v>
      </c>
      <c r="BQ99">
        <v>50</v>
      </c>
      <c r="BS99">
        <v>0.76</v>
      </c>
      <c r="BU99">
        <v>35</v>
      </c>
      <c r="BW99">
        <v>19</v>
      </c>
      <c r="BY99">
        <v>41</v>
      </c>
      <c r="CA99">
        <v>190</v>
      </c>
      <c r="CC99">
        <v>0.35299999999999998</v>
      </c>
      <c r="CI99">
        <v>200</v>
      </c>
      <c r="DA99">
        <v>4.99</v>
      </c>
    </row>
    <row r="100" spans="1:105" x14ac:dyDescent="0.2">
      <c r="A100" s="20" t="s">
        <v>1247</v>
      </c>
      <c r="B100" s="4">
        <v>36149.885416666664</v>
      </c>
      <c r="C100" s="4">
        <v>36150.340277777781</v>
      </c>
      <c r="D100" t="s">
        <v>1323</v>
      </c>
      <c r="E100" t="s">
        <v>1324</v>
      </c>
      <c r="G100">
        <v>50</v>
      </c>
      <c r="M100">
        <v>142.84</v>
      </c>
      <c r="N100" t="s">
        <v>1784</v>
      </c>
      <c r="O100">
        <v>200</v>
      </c>
      <c r="Q100">
        <v>26</v>
      </c>
      <c r="R100" t="s">
        <v>1784</v>
      </c>
      <c r="S100">
        <v>18</v>
      </c>
      <c r="T100" t="s">
        <v>1784</v>
      </c>
      <c r="U100">
        <v>18</v>
      </c>
      <c r="V100" s="7">
        <f t="shared" si="20"/>
        <v>4044778.8540000003</v>
      </c>
      <c r="W100" s="7">
        <f t="shared" si="21"/>
        <v>72.806019372000009</v>
      </c>
      <c r="X100" s="7">
        <f t="shared" si="22"/>
        <v>72.806019372000009</v>
      </c>
      <c r="Y100" s="7">
        <f t="shared" si="23"/>
        <v>145.61203874400002</v>
      </c>
      <c r="AC100" t="s">
        <v>520</v>
      </c>
      <c r="AD100" t="s">
        <v>438</v>
      </c>
      <c r="AO100">
        <v>2.3E-2</v>
      </c>
      <c r="AQ100">
        <v>0.41</v>
      </c>
      <c r="BA100">
        <v>8.31</v>
      </c>
      <c r="BN100" t="s">
        <v>1784</v>
      </c>
      <c r="BO100">
        <v>5</v>
      </c>
      <c r="BQ100">
        <v>85</v>
      </c>
      <c r="BS100">
        <v>0.06</v>
      </c>
      <c r="BU100">
        <v>4</v>
      </c>
      <c r="BW100">
        <v>40</v>
      </c>
      <c r="BY100">
        <v>1</v>
      </c>
      <c r="CA100">
        <v>21</v>
      </c>
      <c r="CC100">
        <v>5.8000000000000003E-2</v>
      </c>
      <c r="CI100">
        <v>380</v>
      </c>
    </row>
    <row r="101" spans="1:105" x14ac:dyDescent="0.2">
      <c r="A101" s="20" t="s">
        <v>1247</v>
      </c>
      <c r="B101" s="4">
        <v>36158.555555555555</v>
      </c>
      <c r="C101" s="4">
        <v>36159.392361111109</v>
      </c>
      <c r="D101" t="s">
        <v>1326</v>
      </c>
      <c r="E101" t="s">
        <v>1327</v>
      </c>
      <c r="G101">
        <v>50</v>
      </c>
      <c r="M101">
        <v>187.26</v>
      </c>
      <c r="N101" t="s">
        <v>1784</v>
      </c>
      <c r="O101">
        <v>60</v>
      </c>
      <c r="Q101">
        <v>92</v>
      </c>
      <c r="R101" t="s">
        <v>1784</v>
      </c>
      <c r="S101">
        <v>18</v>
      </c>
      <c r="T101" t="s">
        <v>1784</v>
      </c>
      <c r="U101">
        <v>18</v>
      </c>
      <c r="V101" s="7">
        <f t="shared" si="20"/>
        <v>5302613.3309999993</v>
      </c>
      <c r="W101" s="7">
        <f t="shared" si="21"/>
        <v>95.447039957999991</v>
      </c>
      <c r="X101" s="7">
        <f t="shared" si="22"/>
        <v>95.447039957999991</v>
      </c>
      <c r="Y101" s="7">
        <f t="shared" si="23"/>
        <v>190.89407991599998</v>
      </c>
      <c r="AC101" t="s">
        <v>520</v>
      </c>
      <c r="AD101" t="s">
        <v>439</v>
      </c>
      <c r="AO101">
        <v>7.6999999999999999E-2</v>
      </c>
      <c r="AQ101">
        <v>0.64</v>
      </c>
      <c r="BA101">
        <v>7.65</v>
      </c>
      <c r="BO101">
        <v>8</v>
      </c>
      <c r="BQ101">
        <v>95</v>
      </c>
      <c r="BS101">
        <v>0.28999999999999998</v>
      </c>
      <c r="BU101">
        <v>6</v>
      </c>
      <c r="BW101">
        <v>40</v>
      </c>
      <c r="BY101">
        <v>1.4</v>
      </c>
      <c r="BZ101" t="s">
        <v>1784</v>
      </c>
      <c r="CA101">
        <v>19</v>
      </c>
      <c r="CC101">
        <v>9.5000000000000001E-2</v>
      </c>
      <c r="CI101">
        <v>400</v>
      </c>
    </row>
    <row r="102" spans="1:105" x14ac:dyDescent="0.2">
      <c r="A102" s="20" t="s">
        <v>1247</v>
      </c>
      <c r="B102" s="4">
        <v>36177.607638888891</v>
      </c>
      <c r="C102" s="4">
        <v>36178.447916666664</v>
      </c>
      <c r="D102" t="s">
        <v>1328</v>
      </c>
      <c r="E102" t="s">
        <v>1329</v>
      </c>
      <c r="G102">
        <v>50</v>
      </c>
      <c r="M102">
        <v>2618</v>
      </c>
      <c r="O102">
        <v>124</v>
      </c>
      <c r="Q102">
        <v>450</v>
      </c>
      <c r="R102" t="s">
        <v>1784</v>
      </c>
      <c r="S102">
        <v>18</v>
      </c>
      <c r="U102">
        <v>70</v>
      </c>
      <c r="V102" s="7">
        <f t="shared" si="20"/>
        <v>74133513.299999997</v>
      </c>
      <c r="W102" s="7">
        <f t="shared" si="21"/>
        <v>1334.4032393999998</v>
      </c>
      <c r="X102" s="7">
        <f t="shared" si="22"/>
        <v>5189.3459309999998</v>
      </c>
      <c r="Y102" s="7">
        <f t="shared" si="23"/>
        <v>6523.7491703999995</v>
      </c>
      <c r="AC102" t="s">
        <v>520</v>
      </c>
      <c r="AD102" t="s">
        <v>441</v>
      </c>
      <c r="AO102">
        <v>0.86699999999999999</v>
      </c>
      <c r="AQ102">
        <v>4.6100000000000003</v>
      </c>
      <c r="BA102">
        <v>7.3</v>
      </c>
      <c r="BO102">
        <v>114</v>
      </c>
      <c r="BQ102">
        <v>58</v>
      </c>
      <c r="BS102">
        <v>1.2</v>
      </c>
      <c r="BU102">
        <v>36</v>
      </c>
      <c r="BW102">
        <v>12</v>
      </c>
      <c r="BY102">
        <v>33</v>
      </c>
      <c r="CA102">
        <v>220</v>
      </c>
      <c r="CC102">
        <v>0.28199999999999997</v>
      </c>
      <c r="CI102">
        <v>190</v>
      </c>
    </row>
    <row r="103" spans="1:105" x14ac:dyDescent="0.2">
      <c r="A103" s="20" t="s">
        <v>1247</v>
      </c>
      <c r="B103" s="4">
        <v>36232.682638888888</v>
      </c>
      <c r="C103" s="4">
        <v>36232.931944444441</v>
      </c>
      <c r="D103" t="s">
        <v>1333</v>
      </c>
      <c r="E103" t="s">
        <v>1334</v>
      </c>
      <c r="G103">
        <v>50</v>
      </c>
      <c r="M103">
        <v>199.92</v>
      </c>
      <c r="O103">
        <v>279</v>
      </c>
      <c r="Q103">
        <v>310</v>
      </c>
      <c r="R103" t="s">
        <v>1784</v>
      </c>
      <c r="S103">
        <v>18</v>
      </c>
      <c r="U103">
        <v>34</v>
      </c>
      <c r="V103" s="7">
        <f t="shared" si="20"/>
        <v>5661104.6519999988</v>
      </c>
      <c r="W103" s="7">
        <f t="shared" si="21"/>
        <v>101.89988373599998</v>
      </c>
      <c r="X103" s="7">
        <f t="shared" si="22"/>
        <v>192.47755816799994</v>
      </c>
      <c r="Y103" s="7">
        <f t="shared" si="23"/>
        <v>294.37744190399991</v>
      </c>
      <c r="AC103" t="s">
        <v>520</v>
      </c>
      <c r="AD103" t="s">
        <v>442</v>
      </c>
      <c r="AO103">
        <v>0.85899999999999999</v>
      </c>
      <c r="AQ103">
        <v>2.58</v>
      </c>
      <c r="BA103">
        <v>7.77</v>
      </c>
      <c r="BO103">
        <v>31</v>
      </c>
      <c r="CC103">
        <v>7.2999999999999995E-2</v>
      </c>
    </row>
    <row r="104" spans="1:105" x14ac:dyDescent="0.2">
      <c r="A104" s="20" t="s">
        <v>1247</v>
      </c>
      <c r="B104" s="4">
        <v>36234.645833333336</v>
      </c>
      <c r="C104" s="4">
        <v>36236.118055555555</v>
      </c>
      <c r="D104" t="s">
        <v>1335</v>
      </c>
      <c r="E104" t="s">
        <v>1336</v>
      </c>
      <c r="G104">
        <v>50</v>
      </c>
      <c r="M104">
        <v>2390</v>
      </c>
      <c r="O104">
        <v>130</v>
      </c>
      <c r="Q104">
        <v>240</v>
      </c>
      <c r="R104" t="s">
        <v>1784</v>
      </c>
      <c r="S104">
        <v>18</v>
      </c>
      <c r="U104">
        <v>36</v>
      </c>
      <c r="V104" s="7">
        <f t="shared" si="20"/>
        <v>67677271.5</v>
      </c>
      <c r="W104" s="7">
        <f t="shared" si="21"/>
        <v>1218.190887</v>
      </c>
      <c r="X104" s="7">
        <f t="shared" si="22"/>
        <v>2436.381774</v>
      </c>
      <c r="Y104" s="7">
        <f t="shared" si="23"/>
        <v>3654.5726610000002</v>
      </c>
      <c r="AC104" t="s">
        <v>520</v>
      </c>
      <c r="AD104" t="s">
        <v>443</v>
      </c>
      <c r="AO104">
        <v>0.60399999999999998</v>
      </c>
      <c r="AQ104">
        <v>2.42</v>
      </c>
      <c r="BA104">
        <v>7.9</v>
      </c>
      <c r="BO104">
        <v>46</v>
      </c>
    </row>
    <row r="105" spans="1:105" x14ac:dyDescent="0.2">
      <c r="A105" s="20" t="s">
        <v>1247</v>
      </c>
      <c r="B105" s="4">
        <v>36430.194444444445</v>
      </c>
      <c r="C105" s="4">
        <v>36430.475694444445</v>
      </c>
      <c r="D105" t="s">
        <v>1349</v>
      </c>
      <c r="E105" t="s">
        <v>1350</v>
      </c>
      <c r="G105">
        <v>50</v>
      </c>
      <c r="M105">
        <v>515.76</v>
      </c>
      <c r="O105">
        <v>14.6</v>
      </c>
      <c r="Q105">
        <v>52</v>
      </c>
      <c r="R105" t="s">
        <v>1784</v>
      </c>
      <c r="S105">
        <v>18</v>
      </c>
      <c r="T105" t="s">
        <v>1784</v>
      </c>
      <c r="U105">
        <v>18</v>
      </c>
      <c r="V105" s="7">
        <f t="shared" si="20"/>
        <v>14604698.556</v>
      </c>
      <c r="W105" s="7">
        <f t="shared" si="21"/>
        <v>262.88457400799996</v>
      </c>
      <c r="X105" s="7">
        <f t="shared" si="22"/>
        <v>262.88457400799996</v>
      </c>
      <c r="Y105" s="7">
        <f t="shared" si="23"/>
        <v>525.76914801599992</v>
      </c>
      <c r="AC105" t="s">
        <v>520</v>
      </c>
      <c r="AD105" t="s">
        <v>444</v>
      </c>
      <c r="AO105">
        <v>0.27600000000000002</v>
      </c>
      <c r="AQ105">
        <v>1.6099999999999999</v>
      </c>
      <c r="BA105">
        <v>7.76</v>
      </c>
      <c r="BO105">
        <v>25</v>
      </c>
      <c r="BQ105">
        <v>37</v>
      </c>
      <c r="BS105">
        <v>0.52</v>
      </c>
      <c r="BU105">
        <v>11</v>
      </c>
      <c r="BW105">
        <v>14</v>
      </c>
      <c r="BY105">
        <v>4.3</v>
      </c>
      <c r="CA105">
        <v>61</v>
      </c>
      <c r="CC105">
        <v>0.223</v>
      </c>
      <c r="CI105">
        <v>150</v>
      </c>
    </row>
    <row r="106" spans="1:105" x14ac:dyDescent="0.2">
      <c r="A106" s="20" t="s">
        <v>1247</v>
      </c>
      <c r="B106" s="4">
        <v>36528.864583333336</v>
      </c>
      <c r="C106" s="4">
        <v>36529.659722222219</v>
      </c>
      <c r="D106" t="s">
        <v>1352</v>
      </c>
      <c r="E106" t="s">
        <v>1353</v>
      </c>
      <c r="G106">
        <v>50</v>
      </c>
      <c r="M106">
        <v>417</v>
      </c>
      <c r="N106" t="s">
        <v>1784</v>
      </c>
      <c r="O106">
        <v>300</v>
      </c>
      <c r="Q106">
        <v>380</v>
      </c>
      <c r="R106" t="s">
        <v>1784</v>
      </c>
      <c r="S106">
        <v>18</v>
      </c>
      <c r="U106">
        <v>210</v>
      </c>
      <c r="V106" s="7">
        <f t="shared" si="20"/>
        <v>11808126.449999999</v>
      </c>
      <c r="W106" s="7">
        <f t="shared" si="21"/>
        <v>212.5462761</v>
      </c>
      <c r="X106" s="7">
        <f t="shared" si="22"/>
        <v>2479.7065545</v>
      </c>
      <c r="Y106" s="7">
        <f t="shared" si="23"/>
        <v>2692.2528305999999</v>
      </c>
      <c r="AC106" t="s">
        <v>520</v>
      </c>
      <c r="AD106" t="s">
        <v>445</v>
      </c>
      <c r="AO106">
        <v>0.434</v>
      </c>
      <c r="AQ106">
        <v>1.81</v>
      </c>
      <c r="BA106">
        <v>7.85</v>
      </c>
      <c r="BO106">
        <v>30</v>
      </c>
      <c r="BQ106">
        <v>130</v>
      </c>
      <c r="BS106">
        <v>0.94</v>
      </c>
      <c r="BU106">
        <v>11</v>
      </c>
      <c r="BW106">
        <v>42</v>
      </c>
      <c r="BY106">
        <v>67</v>
      </c>
      <c r="CA106">
        <v>100</v>
      </c>
      <c r="CC106">
        <v>0.129</v>
      </c>
      <c r="CI106">
        <v>500</v>
      </c>
    </row>
    <row r="107" spans="1:105" x14ac:dyDescent="0.2">
      <c r="A107" s="20" t="s">
        <v>1247</v>
      </c>
      <c r="B107" s="4">
        <v>36544.864583333336</v>
      </c>
      <c r="C107" s="4">
        <v>36545.25</v>
      </c>
      <c r="D107" t="s">
        <v>1357</v>
      </c>
      <c r="E107" t="s">
        <v>1358</v>
      </c>
      <c r="G107">
        <v>50</v>
      </c>
      <c r="M107">
        <v>62</v>
      </c>
      <c r="N107" t="s">
        <v>1784</v>
      </c>
      <c r="O107">
        <v>200</v>
      </c>
      <c r="Q107">
        <v>180</v>
      </c>
      <c r="R107" t="s">
        <v>1784</v>
      </c>
      <c r="S107">
        <v>18</v>
      </c>
      <c r="U107">
        <v>94</v>
      </c>
      <c r="V107" s="7">
        <f t="shared" si="20"/>
        <v>1755644.6999999997</v>
      </c>
      <c r="W107" s="7">
        <f t="shared" si="21"/>
        <v>31.601604599999995</v>
      </c>
      <c r="X107" s="7">
        <f t="shared" si="22"/>
        <v>165.03060179999997</v>
      </c>
      <c r="Y107" s="7">
        <f t="shared" si="23"/>
        <v>196.63220639999997</v>
      </c>
      <c r="AC107" t="s">
        <v>520</v>
      </c>
      <c r="AD107" t="s">
        <v>446</v>
      </c>
      <c r="AO107">
        <v>2.5000000000000001E-2</v>
      </c>
      <c r="AQ107">
        <v>0.79</v>
      </c>
      <c r="BA107">
        <v>7.93</v>
      </c>
      <c r="BO107">
        <v>20</v>
      </c>
      <c r="BQ107">
        <v>110</v>
      </c>
      <c r="BU107">
        <v>3</v>
      </c>
      <c r="BW107">
        <v>50</v>
      </c>
      <c r="BY107">
        <v>1.6</v>
      </c>
      <c r="CA107">
        <v>21</v>
      </c>
      <c r="CC107">
        <v>0.14099999999999999</v>
      </c>
      <c r="CI107">
        <v>490</v>
      </c>
    </row>
    <row r="108" spans="1:105" x14ac:dyDescent="0.2">
      <c r="A108" s="20" t="s">
        <v>1247</v>
      </c>
      <c r="B108" s="4">
        <v>36569.451388888891</v>
      </c>
      <c r="C108" s="4">
        <v>36570.201388888891</v>
      </c>
      <c r="D108" t="s">
        <v>1360</v>
      </c>
      <c r="E108" t="s">
        <v>1361</v>
      </c>
      <c r="G108">
        <v>50</v>
      </c>
      <c r="M108">
        <v>334</v>
      </c>
      <c r="N108" t="s">
        <v>1784</v>
      </c>
      <c r="O108">
        <v>200</v>
      </c>
      <c r="Q108">
        <v>350</v>
      </c>
      <c r="R108" t="s">
        <v>1784</v>
      </c>
      <c r="S108">
        <v>18</v>
      </c>
      <c r="U108">
        <v>140</v>
      </c>
      <c r="V108" s="7">
        <f t="shared" si="20"/>
        <v>9457827.9000000004</v>
      </c>
      <c r="W108" s="7">
        <f t="shared" si="21"/>
        <v>170.24090220000002</v>
      </c>
      <c r="X108" s="7">
        <f t="shared" si="22"/>
        <v>1324.095906</v>
      </c>
      <c r="Y108" s="7">
        <f t="shared" si="23"/>
        <v>1494.3368082</v>
      </c>
      <c r="AC108" t="s">
        <v>520</v>
      </c>
      <c r="AD108" t="s">
        <v>447</v>
      </c>
      <c r="AO108">
        <v>2.1999999999999999E-2</v>
      </c>
      <c r="AQ108">
        <v>1.44</v>
      </c>
      <c r="BA108">
        <v>7.5600000000000005</v>
      </c>
      <c r="BO108">
        <v>45</v>
      </c>
      <c r="BQ108">
        <v>140</v>
      </c>
      <c r="BU108">
        <v>16</v>
      </c>
      <c r="BW108">
        <v>39</v>
      </c>
      <c r="BY108">
        <v>12</v>
      </c>
      <c r="CA108">
        <v>140</v>
      </c>
      <c r="CC108">
        <v>0.184</v>
      </c>
      <c r="CI108">
        <v>520</v>
      </c>
    </row>
    <row r="109" spans="1:105" x14ac:dyDescent="0.2">
      <c r="A109" s="20" t="s">
        <v>1247</v>
      </c>
      <c r="B109" s="4">
        <v>36578.486111111109</v>
      </c>
      <c r="C109" s="4">
        <v>36580.690972222219</v>
      </c>
      <c r="D109" t="s">
        <v>1362</v>
      </c>
      <c r="E109" t="s">
        <v>1363</v>
      </c>
      <c r="G109">
        <v>50</v>
      </c>
      <c r="M109">
        <v>11120</v>
      </c>
      <c r="O109">
        <v>83.6</v>
      </c>
      <c r="Q109">
        <v>230</v>
      </c>
      <c r="R109" t="s">
        <v>1784</v>
      </c>
      <c r="S109">
        <v>18</v>
      </c>
      <c r="T109" t="s">
        <v>1784</v>
      </c>
      <c r="U109">
        <v>18</v>
      </c>
      <c r="V109" s="7">
        <f t="shared" si="20"/>
        <v>314883372</v>
      </c>
      <c r="W109" s="7">
        <f t="shared" si="21"/>
        <v>5667.9006959999997</v>
      </c>
      <c r="X109" s="7">
        <f t="shared" si="22"/>
        <v>5667.9006959999997</v>
      </c>
      <c r="Y109" s="7">
        <f t="shared" si="23"/>
        <v>11335.801391999999</v>
      </c>
      <c r="AC109" t="s">
        <v>520</v>
      </c>
      <c r="AD109" t="s">
        <v>448</v>
      </c>
      <c r="AO109">
        <v>6.5000000000000002E-2</v>
      </c>
      <c r="AQ109">
        <v>4.7</v>
      </c>
      <c r="BA109">
        <v>7.43</v>
      </c>
      <c r="BO109">
        <v>263</v>
      </c>
      <c r="BQ109">
        <v>85</v>
      </c>
      <c r="BU109">
        <v>31</v>
      </c>
      <c r="BW109">
        <v>27</v>
      </c>
      <c r="BY109">
        <v>33</v>
      </c>
      <c r="CA109">
        <v>210</v>
      </c>
      <c r="CC109">
        <v>0.45</v>
      </c>
      <c r="CI109">
        <v>320</v>
      </c>
    </row>
    <row r="110" spans="1:105" x14ac:dyDescent="0.2">
      <c r="A110" s="20" t="s">
        <v>1247</v>
      </c>
      <c r="B110" s="4">
        <v>36580.760416666664</v>
      </c>
      <c r="C110" s="4">
        <v>36584.40625</v>
      </c>
      <c r="D110" t="s">
        <v>1366</v>
      </c>
      <c r="E110" t="s">
        <v>1365</v>
      </c>
      <c r="G110">
        <v>50</v>
      </c>
      <c r="M110">
        <v>4832</v>
      </c>
      <c r="O110">
        <v>39.200000000000003</v>
      </c>
      <c r="Q110">
        <v>99</v>
      </c>
      <c r="R110" t="s">
        <v>1784</v>
      </c>
      <c r="S110">
        <v>18</v>
      </c>
      <c r="U110">
        <v>36</v>
      </c>
      <c r="V110" s="7">
        <f t="shared" si="20"/>
        <v>136827019.19999999</v>
      </c>
      <c r="W110" s="7">
        <f t="shared" si="21"/>
        <v>2462.8863455999999</v>
      </c>
      <c r="X110" s="7">
        <f t="shared" si="22"/>
        <v>4925.7726911999998</v>
      </c>
      <c r="Y110" s="7">
        <f t="shared" si="23"/>
        <v>7388.6590367999997</v>
      </c>
      <c r="AC110" t="s">
        <v>520</v>
      </c>
      <c r="AD110" t="s">
        <v>449</v>
      </c>
      <c r="AN110" t="s">
        <v>1784</v>
      </c>
      <c r="AO110">
        <v>1.2999999999999999E-2</v>
      </c>
      <c r="AQ110">
        <v>0.91900000000000004</v>
      </c>
      <c r="BO110">
        <v>12</v>
      </c>
    </row>
    <row r="111" spans="1:105" x14ac:dyDescent="0.2">
      <c r="A111" s="20" t="s">
        <v>1247</v>
      </c>
      <c r="B111" s="4">
        <v>36623.652777777781</v>
      </c>
      <c r="C111" s="4">
        <v>36624.309027777781</v>
      </c>
      <c r="D111" t="s">
        <v>1369</v>
      </c>
      <c r="E111" t="s">
        <v>1370</v>
      </c>
      <c r="G111">
        <v>50</v>
      </c>
      <c r="M111">
        <v>1790</v>
      </c>
      <c r="O111">
        <v>307</v>
      </c>
      <c r="Q111">
        <v>560</v>
      </c>
      <c r="S111">
        <v>35</v>
      </c>
      <c r="U111">
        <v>250</v>
      </c>
      <c r="V111" s="7">
        <f t="shared" si="20"/>
        <v>50687161.499999993</v>
      </c>
      <c r="W111" s="7">
        <f t="shared" si="21"/>
        <v>1774.0506524999998</v>
      </c>
      <c r="X111" s="7">
        <f t="shared" si="22"/>
        <v>12671.790374999999</v>
      </c>
      <c r="Y111" s="7">
        <f t="shared" si="23"/>
        <v>14445.841027499999</v>
      </c>
      <c r="AC111" t="s">
        <v>520</v>
      </c>
      <c r="AD111" t="s">
        <v>450</v>
      </c>
      <c r="AO111">
        <v>0.22</v>
      </c>
      <c r="AQ111">
        <v>1.23</v>
      </c>
      <c r="BA111">
        <v>7.76</v>
      </c>
      <c r="BO111">
        <v>30</v>
      </c>
      <c r="BQ111">
        <v>52</v>
      </c>
      <c r="BU111">
        <v>11</v>
      </c>
      <c r="BW111">
        <v>17</v>
      </c>
      <c r="BY111">
        <v>11</v>
      </c>
      <c r="CA111">
        <v>91</v>
      </c>
      <c r="CC111">
        <v>0.08</v>
      </c>
      <c r="CI111">
        <v>200</v>
      </c>
    </row>
    <row r="112" spans="1:105" x14ac:dyDescent="0.2">
      <c r="A112" s="20" t="s">
        <v>1247</v>
      </c>
      <c r="B112" s="4">
        <v>36791.534722222219</v>
      </c>
      <c r="C112" s="4">
        <v>36791.920138888891</v>
      </c>
      <c r="D112" t="s">
        <v>1375</v>
      </c>
      <c r="E112" t="s">
        <v>1376</v>
      </c>
      <c r="G112">
        <v>50</v>
      </c>
      <c r="M112">
        <v>5586</v>
      </c>
      <c r="Q112">
        <v>39</v>
      </c>
      <c r="R112" t="s">
        <v>1784</v>
      </c>
      <c r="S112">
        <v>18</v>
      </c>
      <c r="U112">
        <v>24</v>
      </c>
      <c r="V112" s="7">
        <f t="shared" si="20"/>
        <v>158177924.09999999</v>
      </c>
      <c r="W112" s="7">
        <f t="shared" si="21"/>
        <v>2847.2026337999996</v>
      </c>
      <c r="X112" s="7">
        <f t="shared" si="22"/>
        <v>3796.2701783999996</v>
      </c>
      <c r="Y112" s="7">
        <f t="shared" si="23"/>
        <v>6643.4728121999997</v>
      </c>
      <c r="AC112" t="s">
        <v>520</v>
      </c>
      <c r="AD112" t="s">
        <v>451</v>
      </c>
      <c r="AO112">
        <v>0.17199999999999999</v>
      </c>
      <c r="AQ112">
        <v>1.48</v>
      </c>
      <c r="BA112">
        <v>7.59</v>
      </c>
      <c r="BO112">
        <v>164</v>
      </c>
      <c r="BQ112">
        <v>35</v>
      </c>
      <c r="BU112">
        <v>20</v>
      </c>
      <c r="BW112">
        <v>13</v>
      </c>
      <c r="BY112">
        <v>20</v>
      </c>
      <c r="CA112">
        <v>98</v>
      </c>
      <c r="CC112">
        <v>0.255</v>
      </c>
      <c r="CI112">
        <v>140</v>
      </c>
    </row>
    <row r="113" spans="1:87" x14ac:dyDescent="0.2">
      <c r="A113" s="20" t="s">
        <v>1247</v>
      </c>
      <c r="B113" s="4">
        <v>36871.600694444445</v>
      </c>
      <c r="C113" s="4">
        <v>36872.399305555555</v>
      </c>
      <c r="D113" t="s">
        <v>1378</v>
      </c>
      <c r="E113" t="s">
        <v>1379</v>
      </c>
      <c r="G113">
        <v>50</v>
      </c>
      <c r="M113">
        <v>168.83</v>
      </c>
      <c r="O113">
        <v>204</v>
      </c>
      <c r="Q113">
        <v>382</v>
      </c>
      <c r="R113" t="s">
        <v>1784</v>
      </c>
      <c r="S113">
        <v>18</v>
      </c>
      <c r="U113">
        <v>130</v>
      </c>
      <c r="V113" s="7">
        <f t="shared" si="20"/>
        <v>4780733.7855000002</v>
      </c>
      <c r="W113" s="7">
        <f t="shared" si="21"/>
        <v>86.053208138999992</v>
      </c>
      <c r="X113" s="7">
        <f t="shared" si="22"/>
        <v>621.49539211499996</v>
      </c>
      <c r="Y113" s="7">
        <f t="shared" si="23"/>
        <v>707.54860025399989</v>
      </c>
      <c r="AC113" t="s">
        <v>520</v>
      </c>
      <c r="AD113" t="s">
        <v>452</v>
      </c>
      <c r="AO113">
        <v>8.2000000000000003E-2</v>
      </c>
      <c r="AQ113">
        <v>1.01</v>
      </c>
      <c r="AS113">
        <v>0.9</v>
      </c>
      <c r="AW113">
        <v>1200</v>
      </c>
      <c r="BA113">
        <v>7.87</v>
      </c>
    </row>
    <row r="114" spans="1:87" x14ac:dyDescent="0.2">
      <c r="A114" s="20" t="s">
        <v>1247</v>
      </c>
      <c r="B114" s="4">
        <v>36905.375</v>
      </c>
      <c r="C114" s="4">
        <v>36905.680555555555</v>
      </c>
      <c r="D114" t="s">
        <v>1382</v>
      </c>
      <c r="E114" t="s">
        <v>1383</v>
      </c>
      <c r="G114">
        <v>50</v>
      </c>
      <c r="M114">
        <v>1090.7</v>
      </c>
      <c r="O114">
        <v>229.9</v>
      </c>
      <c r="Q114">
        <v>450</v>
      </c>
      <c r="S114">
        <v>45</v>
      </c>
      <c r="U114">
        <v>190</v>
      </c>
      <c r="V114" s="7">
        <f t="shared" si="20"/>
        <v>30885188.295000002</v>
      </c>
      <c r="W114" s="7">
        <f t="shared" si="21"/>
        <v>1389.8334732750002</v>
      </c>
      <c r="X114" s="7">
        <f t="shared" si="22"/>
        <v>5868.1857760500006</v>
      </c>
      <c r="Y114" s="7">
        <f t="shared" si="23"/>
        <v>7258.0192493250006</v>
      </c>
      <c r="AC114" t="s">
        <v>520</v>
      </c>
      <c r="AD114" t="s">
        <v>454</v>
      </c>
      <c r="AO114">
        <v>0.22600000000000001</v>
      </c>
      <c r="AQ114">
        <v>2.93</v>
      </c>
      <c r="AS114">
        <v>15</v>
      </c>
      <c r="AW114">
        <v>2040</v>
      </c>
      <c r="AY114">
        <v>6130</v>
      </c>
      <c r="BA114">
        <v>7.33</v>
      </c>
      <c r="BC114">
        <v>127</v>
      </c>
      <c r="BO114">
        <v>179</v>
      </c>
      <c r="BQ114">
        <v>93</v>
      </c>
      <c r="BU114">
        <v>27</v>
      </c>
      <c r="BW114">
        <v>27</v>
      </c>
      <c r="BY114">
        <v>27</v>
      </c>
      <c r="CA114">
        <v>190</v>
      </c>
      <c r="CI114">
        <v>340</v>
      </c>
    </row>
    <row r="115" spans="1:87" x14ac:dyDescent="0.2">
      <c r="A115" s="20" t="s">
        <v>1247</v>
      </c>
      <c r="B115" s="4">
        <v>36920.423611111109</v>
      </c>
      <c r="C115" s="4">
        <v>36920.826388888891</v>
      </c>
      <c r="D115" t="s">
        <v>1384</v>
      </c>
      <c r="E115" t="s">
        <v>1385</v>
      </c>
      <c r="G115">
        <v>50</v>
      </c>
      <c r="M115">
        <v>1133.68</v>
      </c>
      <c r="O115">
        <v>219</v>
      </c>
      <c r="Q115">
        <v>460</v>
      </c>
      <c r="R115" t="s">
        <v>1784</v>
      </c>
      <c r="S115">
        <v>18</v>
      </c>
      <c r="U115">
        <v>150</v>
      </c>
      <c r="V115" s="7">
        <f t="shared" si="20"/>
        <v>32102246.508000001</v>
      </c>
      <c r="W115" s="7">
        <f t="shared" si="21"/>
        <v>577.84043714400002</v>
      </c>
      <c r="X115" s="7">
        <f t="shared" si="22"/>
        <v>4815.3369762000002</v>
      </c>
      <c r="Y115" s="7">
        <f t="shared" si="23"/>
        <v>5393.1774133440003</v>
      </c>
      <c r="AC115" t="s">
        <v>520</v>
      </c>
      <c r="AD115" t="s">
        <v>455</v>
      </c>
      <c r="AO115">
        <v>0.442</v>
      </c>
      <c r="AQ115">
        <v>2.5099999999999998</v>
      </c>
      <c r="AS115">
        <v>44</v>
      </c>
      <c r="AW115">
        <v>4360</v>
      </c>
      <c r="AY115">
        <v>12100</v>
      </c>
      <c r="BA115">
        <v>7.58</v>
      </c>
      <c r="BC115">
        <v>214</v>
      </c>
      <c r="BO115">
        <v>466</v>
      </c>
    </row>
    <row r="116" spans="1:87" x14ac:dyDescent="0.2">
      <c r="A116" s="20" t="s">
        <v>1247</v>
      </c>
      <c r="B116" s="4">
        <v>36946.354166666664</v>
      </c>
      <c r="C116" s="4">
        <v>36946.739583333336</v>
      </c>
      <c r="D116" t="s">
        <v>1386</v>
      </c>
      <c r="E116" t="s">
        <v>1387</v>
      </c>
      <c r="G116">
        <v>50</v>
      </c>
      <c r="M116">
        <v>2553.4</v>
      </c>
      <c r="N116" t="s">
        <v>1934</v>
      </c>
      <c r="O116">
        <v>138</v>
      </c>
      <c r="Q116">
        <v>600</v>
      </c>
      <c r="R116" t="s">
        <v>1784</v>
      </c>
      <c r="S116">
        <v>18</v>
      </c>
      <c r="U116">
        <v>160</v>
      </c>
      <c r="V116" s="7">
        <f t="shared" si="20"/>
        <v>72304244.789999992</v>
      </c>
      <c r="W116" s="7">
        <f t="shared" si="21"/>
        <v>1301.4764062199997</v>
      </c>
      <c r="X116" s="7">
        <f t="shared" si="22"/>
        <v>11568.679166399997</v>
      </c>
      <c r="Y116" s="7">
        <f t="shared" si="23"/>
        <v>12870.155572619997</v>
      </c>
      <c r="AC116" t="s">
        <v>520</v>
      </c>
      <c r="AD116" t="s">
        <v>456</v>
      </c>
      <c r="AO116">
        <v>0.47199999999999998</v>
      </c>
      <c r="AQ116">
        <v>3.14</v>
      </c>
      <c r="AS116">
        <v>100</v>
      </c>
      <c r="AW116">
        <v>1640</v>
      </c>
      <c r="AY116">
        <v>5570</v>
      </c>
      <c r="BA116">
        <v>7.68</v>
      </c>
      <c r="BC116">
        <v>182</v>
      </c>
    </row>
    <row r="117" spans="1:87" x14ac:dyDescent="0.2">
      <c r="A117" s="20" t="s">
        <v>1247</v>
      </c>
      <c r="B117" s="4">
        <v>36970.913194444445</v>
      </c>
      <c r="C117" s="4">
        <v>36976.527777777781</v>
      </c>
      <c r="D117" t="s">
        <v>1388</v>
      </c>
      <c r="E117" t="s">
        <v>1389</v>
      </c>
      <c r="G117">
        <v>50</v>
      </c>
      <c r="M117">
        <v>3238.98</v>
      </c>
      <c r="O117">
        <v>15.57</v>
      </c>
      <c r="Q117">
        <v>43</v>
      </c>
      <c r="R117" t="s">
        <v>1784</v>
      </c>
      <c r="S117">
        <v>18</v>
      </c>
      <c r="T117" t="s">
        <v>1784</v>
      </c>
      <c r="U117">
        <v>18</v>
      </c>
      <c r="V117" s="7">
        <f t="shared" si="20"/>
        <v>91717710.812999994</v>
      </c>
      <c r="W117" s="7">
        <f t="shared" si="21"/>
        <v>1650.9187946339998</v>
      </c>
      <c r="X117" s="7">
        <f t="shared" si="22"/>
        <v>1650.9187946339998</v>
      </c>
      <c r="Y117" s="7">
        <f t="shared" si="23"/>
        <v>3301.8375892679996</v>
      </c>
      <c r="AC117" t="s">
        <v>520</v>
      </c>
      <c r="AD117" t="s">
        <v>457</v>
      </c>
      <c r="AN117" t="s">
        <v>1784</v>
      </c>
      <c r="AO117">
        <v>1.2999999999999999E-2</v>
      </c>
      <c r="AQ117">
        <v>0.69</v>
      </c>
      <c r="AS117">
        <v>8.6</v>
      </c>
      <c r="AW117">
        <v>438</v>
      </c>
      <c r="AY117">
        <v>2060</v>
      </c>
      <c r="BA117">
        <v>8.33</v>
      </c>
      <c r="BC117">
        <v>298</v>
      </c>
      <c r="BO117">
        <v>15</v>
      </c>
    </row>
    <row r="118" spans="1:87" x14ac:dyDescent="0.2">
      <c r="A118" s="20" t="s">
        <v>1247</v>
      </c>
      <c r="B118" s="4">
        <v>37188.034722222219</v>
      </c>
      <c r="C118" s="4">
        <v>37188.145833333336</v>
      </c>
      <c r="D118" t="s">
        <v>1404</v>
      </c>
      <c r="E118" t="s">
        <v>1405</v>
      </c>
      <c r="G118">
        <v>50</v>
      </c>
      <c r="M118">
        <v>1677</v>
      </c>
      <c r="O118">
        <v>8.6999999999999993</v>
      </c>
      <c r="Q118">
        <v>74</v>
      </c>
      <c r="R118" t="s">
        <v>1784</v>
      </c>
      <c r="S118">
        <v>18</v>
      </c>
      <c r="T118" t="s">
        <v>1784</v>
      </c>
      <c r="U118">
        <v>18</v>
      </c>
      <c r="V118" s="7">
        <f t="shared" si="20"/>
        <v>47487357.449999996</v>
      </c>
      <c r="W118" s="7">
        <f t="shared" si="21"/>
        <v>854.77243409999994</v>
      </c>
      <c r="X118" s="7">
        <f t="shared" si="22"/>
        <v>854.77243409999994</v>
      </c>
      <c r="Y118" s="7">
        <f t="shared" si="23"/>
        <v>1709.5448681999999</v>
      </c>
      <c r="AC118" t="s">
        <v>520</v>
      </c>
      <c r="AD118" t="s">
        <v>458</v>
      </c>
      <c r="AO118">
        <v>0.219</v>
      </c>
      <c r="AQ118">
        <v>1.88</v>
      </c>
      <c r="AW118">
        <v>39.9</v>
      </c>
      <c r="AY118">
        <v>88</v>
      </c>
      <c r="BA118">
        <v>7.53</v>
      </c>
      <c r="BC118">
        <v>33</v>
      </c>
    </row>
    <row r="119" spans="1:87" x14ac:dyDescent="0.2">
      <c r="A119" s="20" t="s">
        <v>1247</v>
      </c>
      <c r="B119" s="4">
        <v>37270.381944444445</v>
      </c>
      <c r="C119" s="4">
        <v>37270.774305555555</v>
      </c>
      <c r="D119" t="s">
        <v>1406</v>
      </c>
      <c r="E119" t="s">
        <v>1407</v>
      </c>
      <c r="G119">
        <v>50</v>
      </c>
      <c r="M119">
        <v>328</v>
      </c>
      <c r="O119">
        <v>23.1</v>
      </c>
      <c r="Q119">
        <v>100</v>
      </c>
      <c r="R119" t="s">
        <v>1784</v>
      </c>
      <c r="S119">
        <v>18</v>
      </c>
      <c r="T119" t="s">
        <v>1784</v>
      </c>
      <c r="U119">
        <v>18</v>
      </c>
      <c r="V119" s="7">
        <f t="shared" si="20"/>
        <v>9287926.7999999989</v>
      </c>
      <c r="W119" s="7">
        <f t="shared" si="21"/>
        <v>167.18268239999998</v>
      </c>
      <c r="X119" s="7">
        <f t="shared" si="22"/>
        <v>167.18268239999998</v>
      </c>
      <c r="Y119" s="7">
        <f t="shared" si="23"/>
        <v>334.36536479999995</v>
      </c>
      <c r="AC119" t="s">
        <v>520</v>
      </c>
      <c r="AD119" t="s">
        <v>459</v>
      </c>
      <c r="AO119">
        <v>0.69</v>
      </c>
      <c r="AQ119">
        <v>2.35</v>
      </c>
      <c r="AS119">
        <v>1</v>
      </c>
      <c r="AW119">
        <v>1770</v>
      </c>
      <c r="AY119">
        <v>5700</v>
      </c>
      <c r="BA119">
        <v>7.85</v>
      </c>
      <c r="BC119">
        <v>187</v>
      </c>
    </row>
    <row r="120" spans="1:87" x14ac:dyDescent="0.2">
      <c r="A120" s="20" t="s">
        <v>1247</v>
      </c>
      <c r="B120" s="4">
        <v>37272.715277777781</v>
      </c>
      <c r="C120" s="4">
        <v>37273.253472222219</v>
      </c>
      <c r="D120" t="s">
        <v>1408</v>
      </c>
      <c r="E120" t="s">
        <v>1409</v>
      </c>
      <c r="G120">
        <v>50</v>
      </c>
      <c r="M120">
        <v>231</v>
      </c>
      <c r="O120">
        <v>32.22</v>
      </c>
      <c r="Q120">
        <v>111</v>
      </c>
      <c r="R120" t="s">
        <v>1784</v>
      </c>
      <c r="S120">
        <v>18</v>
      </c>
      <c r="U120">
        <v>25</v>
      </c>
      <c r="V120" s="7">
        <f t="shared" si="20"/>
        <v>6541192.3499999996</v>
      </c>
      <c r="W120" s="7">
        <f t="shared" si="21"/>
        <v>117.74146229999999</v>
      </c>
      <c r="X120" s="7">
        <f t="shared" si="22"/>
        <v>163.52980875</v>
      </c>
      <c r="Y120" s="7">
        <f t="shared" si="23"/>
        <v>281.27127105</v>
      </c>
      <c r="AC120" t="s">
        <v>520</v>
      </c>
      <c r="AD120" t="s">
        <v>460</v>
      </c>
      <c r="AO120">
        <v>0.19600000000000001</v>
      </c>
      <c r="AQ120">
        <v>0.75</v>
      </c>
      <c r="AS120">
        <v>14</v>
      </c>
      <c r="AW120">
        <v>2920</v>
      </c>
      <c r="AY120">
        <v>8950</v>
      </c>
      <c r="BA120">
        <v>8.08</v>
      </c>
      <c r="BC120">
        <v>235</v>
      </c>
    </row>
    <row r="121" spans="1:87" x14ac:dyDescent="0.2">
      <c r="A121" s="20" t="s">
        <v>1247</v>
      </c>
      <c r="B121" s="4">
        <v>37287.402777777781</v>
      </c>
      <c r="C121" s="4">
        <v>37288.635416666664</v>
      </c>
      <c r="D121" t="s">
        <v>1410</v>
      </c>
      <c r="E121" t="s">
        <v>1411</v>
      </c>
      <c r="G121">
        <v>50</v>
      </c>
      <c r="M121">
        <v>1703</v>
      </c>
      <c r="O121">
        <v>173</v>
      </c>
      <c r="Q121">
        <v>326</v>
      </c>
      <c r="R121" t="s">
        <v>1784</v>
      </c>
      <c r="S121">
        <v>18</v>
      </c>
      <c r="U121">
        <v>180</v>
      </c>
      <c r="V121" s="7">
        <f t="shared" si="20"/>
        <v>48223595.549999997</v>
      </c>
      <c r="W121" s="7">
        <f t="shared" si="21"/>
        <v>868.02471989999992</v>
      </c>
      <c r="X121" s="7">
        <f t="shared" si="22"/>
        <v>8680.2471989999995</v>
      </c>
      <c r="Y121" s="7">
        <f t="shared" si="23"/>
        <v>9548.2719188999999</v>
      </c>
      <c r="AC121" t="s">
        <v>520</v>
      </c>
      <c r="AD121" t="s">
        <v>461</v>
      </c>
      <c r="AO121">
        <v>0.28000000000000003</v>
      </c>
      <c r="AQ121">
        <v>1.87</v>
      </c>
      <c r="AS121">
        <v>23</v>
      </c>
      <c r="AW121">
        <v>3930</v>
      </c>
      <c r="AY121">
        <v>11500</v>
      </c>
      <c r="BA121">
        <v>7.62</v>
      </c>
      <c r="BC121">
        <v>177</v>
      </c>
    </row>
    <row r="122" spans="1:87" x14ac:dyDescent="0.2">
      <c r="A122" s="20" t="s">
        <v>1247</v>
      </c>
      <c r="B122" s="4">
        <v>37308.371527777781</v>
      </c>
      <c r="C122" s="4">
        <v>37308.774305555555</v>
      </c>
      <c r="D122" t="s">
        <v>1414</v>
      </c>
      <c r="E122" t="s">
        <v>1415</v>
      </c>
      <c r="G122">
        <v>50</v>
      </c>
      <c r="M122">
        <v>458</v>
      </c>
      <c r="O122">
        <v>36.200000000000003</v>
      </c>
      <c r="Q122">
        <v>93</v>
      </c>
      <c r="R122" t="s">
        <v>1784</v>
      </c>
      <c r="S122">
        <v>18</v>
      </c>
      <c r="U122">
        <v>23</v>
      </c>
      <c r="V122" s="7">
        <f t="shared" si="20"/>
        <v>12969117.300000001</v>
      </c>
      <c r="W122" s="7">
        <f t="shared" si="21"/>
        <v>233.4441114</v>
      </c>
      <c r="X122" s="7">
        <f t="shared" si="22"/>
        <v>298.28969790000002</v>
      </c>
      <c r="Y122" s="7">
        <f t="shared" si="23"/>
        <v>531.73380930000008</v>
      </c>
      <c r="AC122" t="s">
        <v>520</v>
      </c>
      <c r="AD122" t="s">
        <v>462</v>
      </c>
      <c r="AO122">
        <v>2.5999999999999999E-2</v>
      </c>
      <c r="AQ122">
        <v>0.76</v>
      </c>
      <c r="AS122">
        <v>13</v>
      </c>
      <c r="AW122">
        <v>1100</v>
      </c>
      <c r="AY122">
        <v>3970</v>
      </c>
      <c r="BA122">
        <v>8.1300000000000008</v>
      </c>
      <c r="BC122">
        <v>239</v>
      </c>
    </row>
    <row r="123" spans="1:87" x14ac:dyDescent="0.2">
      <c r="A123" s="20" t="s">
        <v>1247</v>
      </c>
      <c r="B123" s="4">
        <v>37317.336805555555</v>
      </c>
      <c r="C123" s="4">
        <v>37318.284722222219</v>
      </c>
      <c r="D123" t="s">
        <v>1416</v>
      </c>
      <c r="E123" t="s">
        <v>1417</v>
      </c>
      <c r="G123">
        <v>50</v>
      </c>
      <c r="M123">
        <v>902</v>
      </c>
      <c r="O123">
        <v>372</v>
      </c>
      <c r="Q123">
        <v>704</v>
      </c>
      <c r="S123">
        <v>27</v>
      </c>
      <c r="U123">
        <v>160</v>
      </c>
      <c r="V123" s="7">
        <f t="shared" si="20"/>
        <v>25541798.699999999</v>
      </c>
      <c r="W123" s="7">
        <f t="shared" si="21"/>
        <v>689.62856490000001</v>
      </c>
      <c r="X123" s="7">
        <f t="shared" si="22"/>
        <v>4086.6877920000002</v>
      </c>
      <c r="Y123" s="7">
        <f t="shared" si="23"/>
        <v>4776.3163568999998</v>
      </c>
      <c r="AC123" t="s">
        <v>520</v>
      </c>
      <c r="AD123" t="s">
        <v>463</v>
      </c>
      <c r="AO123">
        <v>0.29499999999999998</v>
      </c>
      <c r="AQ123">
        <v>2</v>
      </c>
      <c r="AS123">
        <v>15</v>
      </c>
      <c r="AW123">
        <v>3060</v>
      </c>
      <c r="AY123">
        <v>9150</v>
      </c>
      <c r="BA123">
        <v>7.61</v>
      </c>
      <c r="BC123">
        <v>199</v>
      </c>
    </row>
    <row r="124" spans="1:87" x14ac:dyDescent="0.2">
      <c r="A124" s="20" t="s">
        <v>1247</v>
      </c>
      <c r="B124" s="4">
        <v>37531.055555555555</v>
      </c>
      <c r="C124" s="4">
        <v>37531.548611111109</v>
      </c>
      <c r="D124" t="s">
        <v>1420</v>
      </c>
      <c r="E124" t="s">
        <v>1421</v>
      </c>
      <c r="G124">
        <v>50</v>
      </c>
      <c r="M124">
        <v>1983</v>
      </c>
      <c r="O124">
        <v>4.8</v>
      </c>
      <c r="Q124">
        <v>36</v>
      </c>
      <c r="R124" t="s">
        <v>1784</v>
      </c>
      <c r="S124">
        <v>18</v>
      </c>
      <c r="T124" t="s">
        <v>1784</v>
      </c>
      <c r="U124">
        <v>18</v>
      </c>
      <c r="V124" s="7">
        <f t="shared" si="20"/>
        <v>56152313.549999997</v>
      </c>
      <c r="W124" s="7">
        <f t="shared" si="21"/>
        <v>1010.7416439</v>
      </c>
      <c r="X124" s="7">
        <f t="shared" si="22"/>
        <v>1010.7416439</v>
      </c>
      <c r="Y124" s="7">
        <f t="shared" si="23"/>
        <v>2021.4832878</v>
      </c>
      <c r="AC124" t="s">
        <v>520</v>
      </c>
      <c r="AD124" t="s">
        <v>464</v>
      </c>
      <c r="BA124">
        <v>7.85</v>
      </c>
      <c r="BO124">
        <v>143</v>
      </c>
    </row>
    <row r="125" spans="1:87" x14ac:dyDescent="0.2">
      <c r="A125" s="20" t="s">
        <v>1247</v>
      </c>
      <c r="B125" s="4">
        <v>37652.368055555555</v>
      </c>
      <c r="C125" s="4">
        <v>37652.9375</v>
      </c>
      <c r="D125" t="s">
        <v>1424</v>
      </c>
      <c r="E125" t="s">
        <v>1425</v>
      </c>
      <c r="G125">
        <v>50</v>
      </c>
      <c r="M125">
        <v>150.44999999999999</v>
      </c>
      <c r="O125">
        <v>17.2</v>
      </c>
      <c r="Q125">
        <v>83</v>
      </c>
      <c r="R125" t="s">
        <v>1784</v>
      </c>
      <c r="S125">
        <v>18</v>
      </c>
      <c r="T125" t="s">
        <v>1784</v>
      </c>
      <c r="U125">
        <v>18</v>
      </c>
      <c r="V125" s="7">
        <f t="shared" si="20"/>
        <v>4260270.0824999996</v>
      </c>
      <c r="W125" s="7">
        <f t="shared" si="21"/>
        <v>76.684861484999985</v>
      </c>
      <c r="X125" s="7">
        <f t="shared" si="22"/>
        <v>76.684861484999985</v>
      </c>
      <c r="Y125" s="7">
        <f t="shared" si="23"/>
        <v>153.36972296999997</v>
      </c>
      <c r="AC125" t="s">
        <v>520</v>
      </c>
      <c r="AD125" t="s">
        <v>465</v>
      </c>
      <c r="AO125">
        <v>1.04</v>
      </c>
      <c r="AQ125">
        <v>3.1</v>
      </c>
      <c r="AY125">
        <v>10370</v>
      </c>
      <c r="BA125">
        <v>7.52</v>
      </c>
      <c r="BC125">
        <v>156</v>
      </c>
    </row>
    <row r="126" spans="1:87" x14ac:dyDescent="0.2">
      <c r="A126" s="20" t="s">
        <v>1247</v>
      </c>
      <c r="B126" s="4">
        <v>37684.975694444445</v>
      </c>
      <c r="C126" s="4">
        <v>37688.611111111109</v>
      </c>
      <c r="D126" t="s">
        <v>1426</v>
      </c>
      <c r="E126" t="s">
        <v>1427</v>
      </c>
      <c r="G126">
        <v>50</v>
      </c>
      <c r="M126">
        <v>812</v>
      </c>
      <c r="Q126">
        <v>332</v>
      </c>
      <c r="R126" t="s">
        <v>1784</v>
      </c>
      <c r="S126">
        <v>18</v>
      </c>
      <c r="U126">
        <v>140</v>
      </c>
      <c r="V126" s="7">
        <f t="shared" si="20"/>
        <v>22993282.199999999</v>
      </c>
      <c r="W126" s="7">
        <f t="shared" si="21"/>
        <v>413.87907959999995</v>
      </c>
      <c r="X126" s="7">
        <f t="shared" si="22"/>
        <v>3219.0595079999998</v>
      </c>
      <c r="Y126" s="7">
        <f t="shared" si="23"/>
        <v>3632.9385875999997</v>
      </c>
      <c r="AC126" t="s">
        <v>520</v>
      </c>
      <c r="AD126" t="s">
        <v>466</v>
      </c>
      <c r="AO126">
        <v>5.3999999999999999E-2</v>
      </c>
      <c r="AQ126">
        <v>1.23</v>
      </c>
    </row>
    <row r="127" spans="1:87" x14ac:dyDescent="0.2">
      <c r="A127" s="20" t="s">
        <v>1247</v>
      </c>
      <c r="B127" s="4">
        <v>37694.607638888891</v>
      </c>
      <c r="C127" s="4">
        <v>37696.84375</v>
      </c>
      <c r="D127" t="s">
        <v>1428</v>
      </c>
      <c r="E127" t="s">
        <v>1429</v>
      </c>
      <c r="G127">
        <v>50</v>
      </c>
      <c r="M127">
        <v>5819</v>
      </c>
      <c r="O127">
        <v>201</v>
      </c>
      <c r="Q127">
        <v>477</v>
      </c>
      <c r="R127" t="s">
        <v>1784</v>
      </c>
      <c r="S127">
        <v>18</v>
      </c>
      <c r="U127">
        <v>130</v>
      </c>
      <c r="V127" s="7">
        <f t="shared" si="20"/>
        <v>164775750.15000001</v>
      </c>
      <c r="W127" s="7">
        <f t="shared" si="21"/>
        <v>2965.9635027000004</v>
      </c>
      <c r="X127" s="7">
        <f t="shared" si="22"/>
        <v>21420.847519499999</v>
      </c>
      <c r="Y127" s="7">
        <f t="shared" si="23"/>
        <v>24386.8110222</v>
      </c>
      <c r="AC127" t="s">
        <v>520</v>
      </c>
      <c r="AD127" t="s">
        <v>467</v>
      </c>
      <c r="AO127">
        <v>2.8000000000000001E-2</v>
      </c>
      <c r="AQ127">
        <v>3.86</v>
      </c>
      <c r="AY127">
        <v>4320</v>
      </c>
      <c r="BA127">
        <v>7.32</v>
      </c>
      <c r="BC127">
        <v>171</v>
      </c>
      <c r="BO127">
        <v>152</v>
      </c>
    </row>
    <row r="128" spans="1:87" x14ac:dyDescent="0.2">
      <c r="A128" s="20" t="s">
        <v>1247</v>
      </c>
      <c r="B128" s="4">
        <v>37715.743055555555</v>
      </c>
      <c r="C128" s="4">
        <v>37716.239583333336</v>
      </c>
      <c r="D128" t="s">
        <v>1432</v>
      </c>
      <c r="E128" t="s">
        <v>1433</v>
      </c>
      <c r="G128">
        <v>50</v>
      </c>
      <c r="M128">
        <v>2125</v>
      </c>
      <c r="O128">
        <v>166</v>
      </c>
      <c r="Q128">
        <v>339</v>
      </c>
      <c r="R128" t="s">
        <v>1784</v>
      </c>
      <c r="S128">
        <v>18</v>
      </c>
      <c r="U128">
        <v>120</v>
      </c>
      <c r="V128" s="7">
        <f t="shared" ref="V128:V159" si="24">M128*28.31685*1000</f>
        <v>60173306.249999993</v>
      </c>
      <c r="W128" s="7">
        <f t="shared" ref="W128:W159" si="25">V128*S128/1000000</f>
        <v>1083.1195124999997</v>
      </c>
      <c r="X128" s="7">
        <f t="shared" ref="X128:X159" si="26">V128*U128/1000000</f>
        <v>7220.7967499999986</v>
      </c>
      <c r="Y128" s="7">
        <f t="shared" ref="Y128:Y159" si="27">W128+X128</f>
        <v>8303.916262499999</v>
      </c>
      <c r="AC128" t="s">
        <v>520</v>
      </c>
      <c r="AD128" t="s">
        <v>468</v>
      </c>
      <c r="AO128">
        <v>0.161</v>
      </c>
      <c r="AQ128">
        <v>1.75</v>
      </c>
      <c r="AY128">
        <v>2600</v>
      </c>
      <c r="BA128">
        <v>7.46</v>
      </c>
      <c r="BC128">
        <v>110</v>
      </c>
    </row>
    <row r="129" spans="1:95" x14ac:dyDescent="0.2">
      <c r="A129" s="20" t="s">
        <v>1247</v>
      </c>
      <c r="B129" s="4">
        <v>37990.715277777781</v>
      </c>
      <c r="C129" s="4">
        <v>37991.467361111114</v>
      </c>
      <c r="D129" t="s">
        <v>1436</v>
      </c>
      <c r="E129" t="s">
        <v>1437</v>
      </c>
      <c r="G129">
        <v>50</v>
      </c>
      <c r="M129">
        <v>200.7</v>
      </c>
      <c r="O129">
        <v>7.9</v>
      </c>
      <c r="Q129">
        <v>38</v>
      </c>
      <c r="R129" t="s">
        <v>1784</v>
      </c>
      <c r="S129">
        <v>18</v>
      </c>
      <c r="T129" t="s">
        <v>1784</v>
      </c>
      <c r="U129">
        <v>18</v>
      </c>
      <c r="V129" s="7">
        <f t="shared" si="24"/>
        <v>5683191.7949999999</v>
      </c>
      <c r="W129" s="7">
        <f t="shared" si="25"/>
        <v>102.29745231</v>
      </c>
      <c r="X129" s="7">
        <f t="shared" si="26"/>
        <v>102.29745231</v>
      </c>
      <c r="Y129" s="7">
        <f t="shared" si="27"/>
        <v>204.59490461999999</v>
      </c>
      <c r="AC129" t="s">
        <v>520</v>
      </c>
      <c r="AD129" t="s">
        <v>469</v>
      </c>
      <c r="AN129" t="s">
        <v>1784</v>
      </c>
      <c r="AO129">
        <v>1.4999999999999999E-2</v>
      </c>
      <c r="AQ129">
        <v>0.34</v>
      </c>
      <c r="AW129">
        <v>1900</v>
      </c>
      <c r="AY129">
        <v>6180</v>
      </c>
      <c r="BA129">
        <v>8.07</v>
      </c>
      <c r="BC129">
        <v>229</v>
      </c>
    </row>
    <row r="130" spans="1:95" x14ac:dyDescent="0.2">
      <c r="A130" s="20" t="s">
        <v>1247</v>
      </c>
      <c r="B130" s="4">
        <v>38003.378472222219</v>
      </c>
      <c r="C130" s="4">
        <v>38004.201388888891</v>
      </c>
      <c r="D130" t="s">
        <v>1439</v>
      </c>
      <c r="E130" t="s">
        <v>1440</v>
      </c>
      <c r="G130">
        <v>50</v>
      </c>
      <c r="M130">
        <v>374.51</v>
      </c>
      <c r="O130">
        <v>205</v>
      </c>
      <c r="Q130">
        <v>411</v>
      </c>
      <c r="R130" t="s">
        <v>1784</v>
      </c>
      <c r="S130">
        <v>18</v>
      </c>
      <c r="U130">
        <v>170</v>
      </c>
      <c r="V130" s="7">
        <f t="shared" si="24"/>
        <v>10604943.4935</v>
      </c>
      <c r="W130" s="7">
        <f t="shared" si="25"/>
        <v>190.88898288299998</v>
      </c>
      <c r="X130" s="7">
        <f t="shared" si="26"/>
        <v>1802.840393895</v>
      </c>
      <c r="Y130" s="7">
        <f t="shared" si="27"/>
        <v>1993.729376778</v>
      </c>
      <c r="AC130" t="s">
        <v>520</v>
      </c>
      <c r="AD130" t="s">
        <v>470</v>
      </c>
      <c r="AO130">
        <v>0.129</v>
      </c>
      <c r="AQ130">
        <v>1.02</v>
      </c>
      <c r="AW130">
        <v>7730</v>
      </c>
      <c r="AY130">
        <v>20600</v>
      </c>
      <c r="BA130">
        <v>7.68</v>
      </c>
      <c r="BC130">
        <v>176</v>
      </c>
    </row>
    <row r="131" spans="1:95" x14ac:dyDescent="0.2">
      <c r="A131" s="20" t="s">
        <v>1247</v>
      </c>
      <c r="B131" s="4">
        <v>38036.823611111111</v>
      </c>
      <c r="C131" s="4">
        <v>38039.660416666666</v>
      </c>
      <c r="D131" t="s">
        <v>1446</v>
      </c>
      <c r="E131" t="s">
        <v>1447</v>
      </c>
      <c r="G131">
        <v>50</v>
      </c>
      <c r="M131">
        <v>3057</v>
      </c>
      <c r="O131">
        <v>252</v>
      </c>
      <c r="Q131">
        <v>441</v>
      </c>
      <c r="R131" t="s">
        <v>1784</v>
      </c>
      <c r="S131">
        <v>18</v>
      </c>
      <c r="U131">
        <v>300</v>
      </c>
      <c r="V131" s="7">
        <f t="shared" si="24"/>
        <v>86564610.449999988</v>
      </c>
      <c r="W131" s="7">
        <f t="shared" si="25"/>
        <v>1558.1629880999999</v>
      </c>
      <c r="X131" s="7">
        <f t="shared" si="26"/>
        <v>25969.383134999996</v>
      </c>
      <c r="Y131" s="7">
        <f t="shared" si="27"/>
        <v>27527.546123099997</v>
      </c>
      <c r="AC131" t="s">
        <v>520</v>
      </c>
      <c r="AD131" t="s">
        <v>471</v>
      </c>
      <c r="AO131">
        <v>3.5999999999999997E-2</v>
      </c>
      <c r="AQ131">
        <v>2.1800000000000002</v>
      </c>
      <c r="AW131">
        <v>2420</v>
      </c>
      <c r="AY131">
        <v>7280</v>
      </c>
      <c r="BA131">
        <v>7.61</v>
      </c>
      <c r="BC131">
        <v>161</v>
      </c>
    </row>
    <row r="132" spans="1:95" x14ac:dyDescent="0.2">
      <c r="A132" s="20" t="s">
        <v>1247</v>
      </c>
      <c r="B132" s="4">
        <v>38355.819444444445</v>
      </c>
      <c r="C132" s="4">
        <v>38356.319444444445</v>
      </c>
      <c r="D132" t="s">
        <v>1460</v>
      </c>
      <c r="E132" t="s">
        <v>1461</v>
      </c>
      <c r="G132">
        <v>50</v>
      </c>
      <c r="M132">
        <v>337.63</v>
      </c>
      <c r="O132">
        <v>290</v>
      </c>
      <c r="Q132">
        <v>383</v>
      </c>
      <c r="R132" t="s">
        <v>1784</v>
      </c>
      <c r="S132">
        <v>18</v>
      </c>
      <c r="U132">
        <v>61</v>
      </c>
      <c r="V132" s="7">
        <f t="shared" si="24"/>
        <v>9560618.0654999986</v>
      </c>
      <c r="W132" s="7">
        <f t="shared" si="25"/>
        <v>172.09112517899996</v>
      </c>
      <c r="X132" s="7">
        <f t="shared" si="26"/>
        <v>583.19770199549998</v>
      </c>
      <c r="Y132" s="7">
        <f t="shared" si="27"/>
        <v>755.28882717449994</v>
      </c>
      <c r="AC132" t="s">
        <v>520</v>
      </c>
      <c r="AD132" t="s">
        <v>473</v>
      </c>
      <c r="AK132">
        <v>78</v>
      </c>
      <c r="AL132" t="s">
        <v>1784</v>
      </c>
      <c r="AM132">
        <v>2.5</v>
      </c>
      <c r="AO132">
        <v>0.26700000000000002</v>
      </c>
      <c r="AQ132">
        <v>1.34</v>
      </c>
      <c r="AS132">
        <v>44</v>
      </c>
      <c r="AU132">
        <v>1890</v>
      </c>
      <c r="AW132">
        <v>3070</v>
      </c>
      <c r="AY132">
        <v>8960</v>
      </c>
      <c r="BA132">
        <v>7.73</v>
      </c>
      <c r="BC132">
        <v>189</v>
      </c>
      <c r="BE132">
        <v>60</v>
      </c>
      <c r="CN132" t="s">
        <v>1784</v>
      </c>
      <c r="CO132">
        <v>40</v>
      </c>
    </row>
    <row r="133" spans="1:95" x14ac:dyDescent="0.2">
      <c r="A133" s="20" t="s">
        <v>1247</v>
      </c>
      <c r="B133" s="4">
        <v>38364.715277777781</v>
      </c>
      <c r="C133" s="4">
        <v>38365.638888888891</v>
      </c>
      <c r="D133" t="s">
        <v>1462</v>
      </c>
      <c r="E133" t="s">
        <v>1463</v>
      </c>
      <c r="G133">
        <v>50</v>
      </c>
      <c r="M133">
        <v>12619</v>
      </c>
      <c r="O133">
        <v>67.8</v>
      </c>
      <c r="Q133">
        <v>158</v>
      </c>
      <c r="R133" t="s">
        <v>1784</v>
      </c>
      <c r="S133">
        <v>18</v>
      </c>
      <c r="U133">
        <v>32</v>
      </c>
      <c r="V133" s="7">
        <f t="shared" si="24"/>
        <v>357330330.14999998</v>
      </c>
      <c r="W133" s="7">
        <f t="shared" si="25"/>
        <v>6431.9459427000002</v>
      </c>
      <c r="X133" s="7">
        <f t="shared" si="26"/>
        <v>11434.570564799998</v>
      </c>
      <c r="Y133" s="7">
        <f t="shared" si="27"/>
        <v>17866.516507499997</v>
      </c>
      <c r="AC133" t="s">
        <v>520</v>
      </c>
      <c r="AD133" t="s">
        <v>475</v>
      </c>
      <c r="AK133">
        <v>11</v>
      </c>
      <c r="AM133">
        <v>2.9</v>
      </c>
      <c r="AO133">
        <v>0.128</v>
      </c>
      <c r="AQ133">
        <v>1.9100000000000001</v>
      </c>
      <c r="AS133">
        <v>11</v>
      </c>
      <c r="AU133">
        <v>245</v>
      </c>
      <c r="AW133">
        <v>432</v>
      </c>
      <c r="AY133">
        <v>1520</v>
      </c>
      <c r="BA133">
        <v>7.62</v>
      </c>
      <c r="BC133">
        <v>81</v>
      </c>
      <c r="BD133" t="s">
        <v>1784</v>
      </c>
      <c r="BE133">
        <v>40</v>
      </c>
      <c r="BO133">
        <v>130</v>
      </c>
      <c r="BQ133">
        <v>42.1</v>
      </c>
      <c r="BU133">
        <v>20</v>
      </c>
      <c r="BW133">
        <v>14</v>
      </c>
      <c r="BY133">
        <v>18.5</v>
      </c>
      <c r="CA133">
        <v>125</v>
      </c>
      <c r="CI133">
        <v>163</v>
      </c>
      <c r="CN133" t="s">
        <v>1784</v>
      </c>
      <c r="CO133">
        <v>40</v>
      </c>
    </row>
    <row r="134" spans="1:95" x14ac:dyDescent="0.2">
      <c r="A134" s="20" t="s">
        <v>1247</v>
      </c>
      <c r="B134" s="4">
        <v>38403.552083333336</v>
      </c>
      <c r="C134" s="4">
        <v>38404.635416666664</v>
      </c>
      <c r="D134" t="s">
        <v>1471</v>
      </c>
      <c r="E134" t="s">
        <v>1472</v>
      </c>
      <c r="G134">
        <v>50</v>
      </c>
      <c r="M134">
        <v>1761</v>
      </c>
      <c r="O134">
        <v>515</v>
      </c>
      <c r="Q134">
        <v>876</v>
      </c>
      <c r="R134" t="s">
        <v>1784</v>
      </c>
      <c r="S134">
        <v>18</v>
      </c>
      <c r="U134">
        <v>430</v>
      </c>
      <c r="V134" s="7">
        <f t="shared" si="24"/>
        <v>49865972.850000001</v>
      </c>
      <c r="W134" s="7">
        <f t="shared" si="25"/>
        <v>897.58751130000007</v>
      </c>
      <c r="X134" s="7">
        <f t="shared" si="26"/>
        <v>21442.3683255</v>
      </c>
      <c r="Y134" s="7">
        <f t="shared" si="27"/>
        <v>22339.9558368</v>
      </c>
      <c r="AC134" t="s">
        <v>520</v>
      </c>
      <c r="AD134" t="s">
        <v>476</v>
      </c>
      <c r="AJ134" t="s">
        <v>1784</v>
      </c>
      <c r="AK134">
        <v>5</v>
      </c>
      <c r="AL134" t="s">
        <v>1784</v>
      </c>
      <c r="AM134">
        <v>2.5</v>
      </c>
      <c r="AO134">
        <v>9.7000000000000003E-2</v>
      </c>
      <c r="AQ134">
        <v>1.37</v>
      </c>
      <c r="AS134">
        <v>19</v>
      </c>
      <c r="AU134">
        <v>2020</v>
      </c>
      <c r="AW134">
        <v>3070</v>
      </c>
      <c r="AY134">
        <v>8750</v>
      </c>
      <c r="BA134">
        <v>7.37</v>
      </c>
      <c r="BC134">
        <v>169</v>
      </c>
      <c r="BE134">
        <v>110</v>
      </c>
      <c r="CO134">
        <v>50</v>
      </c>
    </row>
    <row r="135" spans="1:95" x14ac:dyDescent="0.2">
      <c r="A135" s="20" t="s">
        <v>1247</v>
      </c>
      <c r="B135" s="4">
        <v>38429.166666666664</v>
      </c>
      <c r="C135" s="4">
        <v>38430.170138888891</v>
      </c>
      <c r="D135" t="s">
        <v>1473</v>
      </c>
      <c r="E135" t="s">
        <v>1474</v>
      </c>
      <c r="G135">
        <v>50</v>
      </c>
      <c r="M135">
        <v>1012</v>
      </c>
      <c r="O135">
        <v>262</v>
      </c>
      <c r="Q135">
        <v>5150</v>
      </c>
      <c r="R135" t="s">
        <v>1784</v>
      </c>
      <c r="S135">
        <v>18</v>
      </c>
      <c r="U135">
        <v>210</v>
      </c>
      <c r="V135" s="7">
        <f t="shared" si="24"/>
        <v>28656652.199999999</v>
      </c>
      <c r="W135" s="7">
        <f t="shared" si="25"/>
        <v>515.81973959999993</v>
      </c>
      <c r="X135" s="7">
        <f t="shared" si="26"/>
        <v>6017.8969619999998</v>
      </c>
      <c r="Y135" s="7">
        <f t="shared" si="27"/>
        <v>6533.7167015999994</v>
      </c>
      <c r="AC135" t="s">
        <v>520</v>
      </c>
      <c r="AD135" t="s">
        <v>477</v>
      </c>
      <c r="AJ135" t="s">
        <v>1784</v>
      </c>
      <c r="AK135">
        <v>5</v>
      </c>
      <c r="AL135" t="s">
        <v>1784</v>
      </c>
      <c r="AM135">
        <v>2.5</v>
      </c>
      <c r="AO135">
        <v>5.0999999999999997E-2</v>
      </c>
      <c r="AQ135">
        <v>2.23</v>
      </c>
      <c r="AS135">
        <v>19</v>
      </c>
      <c r="AU135">
        <v>1590</v>
      </c>
      <c r="AW135">
        <v>2700</v>
      </c>
      <c r="AY135">
        <v>8060</v>
      </c>
      <c r="BA135">
        <v>7.42</v>
      </c>
      <c r="BC135">
        <v>191</v>
      </c>
      <c r="BD135" t="s">
        <v>1784</v>
      </c>
      <c r="BE135">
        <v>40</v>
      </c>
      <c r="CN135" t="s">
        <v>1784</v>
      </c>
      <c r="CO135">
        <v>40</v>
      </c>
    </row>
    <row r="136" spans="1:95" x14ac:dyDescent="0.2">
      <c r="A136" s="20" t="s">
        <v>1247</v>
      </c>
      <c r="B136" s="4">
        <v>38430.180555555555</v>
      </c>
      <c r="C136" s="4">
        <v>38431.541666666664</v>
      </c>
      <c r="D136" t="s">
        <v>1475</v>
      </c>
      <c r="E136" t="s">
        <v>1476</v>
      </c>
      <c r="G136">
        <v>50</v>
      </c>
      <c r="M136">
        <v>3168</v>
      </c>
      <c r="O136">
        <v>88.4</v>
      </c>
      <c r="Q136">
        <v>182</v>
      </c>
      <c r="R136" t="s">
        <v>1784</v>
      </c>
      <c r="S136">
        <v>18</v>
      </c>
      <c r="U136">
        <v>55</v>
      </c>
      <c r="V136" s="7">
        <f t="shared" si="24"/>
        <v>89707780.799999997</v>
      </c>
      <c r="W136" s="7">
        <f t="shared" si="25"/>
        <v>1614.7400544</v>
      </c>
      <c r="X136" s="7">
        <f t="shared" si="26"/>
        <v>4933.927944</v>
      </c>
      <c r="Y136" s="7">
        <f t="shared" si="27"/>
        <v>6548.6679984000002</v>
      </c>
      <c r="AC136" t="s">
        <v>520</v>
      </c>
      <c r="AD136" t="s">
        <v>478</v>
      </c>
      <c r="AK136">
        <v>19</v>
      </c>
      <c r="AL136" t="s">
        <v>1784</v>
      </c>
      <c r="AM136">
        <v>2.5</v>
      </c>
      <c r="AO136">
        <v>0.29599999999999999</v>
      </c>
      <c r="AQ136">
        <v>2.1800000000000002</v>
      </c>
      <c r="AS136">
        <v>23</v>
      </c>
      <c r="AU136">
        <v>388</v>
      </c>
      <c r="AW136">
        <v>656</v>
      </c>
      <c r="AY136">
        <v>2330</v>
      </c>
      <c r="BA136">
        <v>7.51</v>
      </c>
      <c r="BC136">
        <v>148</v>
      </c>
      <c r="BD136" t="s">
        <v>1784</v>
      </c>
      <c r="BE136">
        <v>40</v>
      </c>
      <c r="CN136" t="s">
        <v>1784</v>
      </c>
      <c r="CO136">
        <v>40</v>
      </c>
    </row>
    <row r="137" spans="1:95" x14ac:dyDescent="0.2">
      <c r="A137" s="20" t="s">
        <v>1247</v>
      </c>
      <c r="B137" s="4">
        <v>38738.006944444445</v>
      </c>
      <c r="C137" s="4">
        <v>38738.729166666664</v>
      </c>
      <c r="D137" t="s">
        <v>1479</v>
      </c>
      <c r="E137" t="s">
        <v>1480</v>
      </c>
      <c r="G137">
        <v>50</v>
      </c>
      <c r="M137">
        <v>417.04</v>
      </c>
      <c r="O137">
        <v>32.299999999999997</v>
      </c>
      <c r="R137" t="s">
        <v>1784</v>
      </c>
      <c r="S137">
        <v>18</v>
      </c>
      <c r="T137" t="s">
        <v>1784</v>
      </c>
      <c r="U137">
        <v>18</v>
      </c>
      <c r="V137" s="7">
        <f t="shared" si="24"/>
        <v>11809259.124</v>
      </c>
      <c r="W137" s="7">
        <f t="shared" si="25"/>
        <v>212.56666423199999</v>
      </c>
      <c r="X137" s="7">
        <f t="shared" si="26"/>
        <v>212.56666423199999</v>
      </c>
      <c r="Y137" s="7">
        <f t="shared" si="27"/>
        <v>425.13332846399999</v>
      </c>
      <c r="AC137" t="s">
        <v>520</v>
      </c>
      <c r="AD137" t="s">
        <v>479</v>
      </c>
      <c r="AJ137" t="s">
        <v>1784</v>
      </c>
      <c r="AK137">
        <v>25</v>
      </c>
      <c r="AL137" t="s">
        <v>1784</v>
      </c>
      <c r="AM137">
        <v>12.5</v>
      </c>
      <c r="AN137" t="s">
        <v>1784</v>
      </c>
      <c r="AO137">
        <v>1.4999999999999999E-2</v>
      </c>
      <c r="AQ137">
        <v>0.87</v>
      </c>
      <c r="AS137">
        <v>11</v>
      </c>
      <c r="AU137">
        <v>2230</v>
      </c>
      <c r="AW137">
        <v>3500</v>
      </c>
      <c r="AY137">
        <v>10700</v>
      </c>
      <c r="BA137">
        <v>7.77</v>
      </c>
      <c r="BC137">
        <v>218</v>
      </c>
      <c r="BD137" t="s">
        <v>1784</v>
      </c>
      <c r="BE137">
        <v>40</v>
      </c>
      <c r="CN137" t="s">
        <v>1784</v>
      </c>
      <c r="CO137">
        <v>40</v>
      </c>
    </row>
    <row r="138" spans="1:95" x14ac:dyDescent="0.2">
      <c r="A138" s="20" t="s">
        <v>1247</v>
      </c>
      <c r="B138" s="4">
        <v>38759.927083333336</v>
      </c>
      <c r="C138" s="4">
        <v>38760.201388888891</v>
      </c>
      <c r="D138" t="s">
        <v>1481</v>
      </c>
      <c r="E138" t="s">
        <v>1482</v>
      </c>
      <c r="G138">
        <v>50</v>
      </c>
      <c r="M138">
        <v>88.19</v>
      </c>
      <c r="O138">
        <v>47.4</v>
      </c>
      <c r="Q138">
        <v>111</v>
      </c>
      <c r="R138" t="s">
        <v>1784</v>
      </c>
      <c r="S138">
        <v>18</v>
      </c>
      <c r="U138">
        <v>29</v>
      </c>
      <c r="V138" s="7">
        <f t="shared" si="24"/>
        <v>2497263.0014999998</v>
      </c>
      <c r="W138" s="7">
        <f t="shared" si="25"/>
        <v>44.950734026999996</v>
      </c>
      <c r="X138" s="7">
        <f t="shared" si="26"/>
        <v>72.420627043499991</v>
      </c>
      <c r="Y138" s="7">
        <f t="shared" si="27"/>
        <v>117.37136107049999</v>
      </c>
      <c r="AC138" t="s">
        <v>520</v>
      </c>
      <c r="AD138" t="s">
        <v>480</v>
      </c>
      <c r="AJ138" t="s">
        <v>1784</v>
      </c>
      <c r="AK138">
        <v>5</v>
      </c>
      <c r="AL138" t="s">
        <v>1784</v>
      </c>
      <c r="AM138">
        <v>2.5</v>
      </c>
      <c r="AO138">
        <v>1.7000000000000001E-2</v>
      </c>
      <c r="AQ138">
        <v>0.82</v>
      </c>
      <c r="AS138">
        <v>16</v>
      </c>
      <c r="AU138">
        <v>1760</v>
      </c>
      <c r="AW138">
        <v>3020</v>
      </c>
      <c r="AY138">
        <v>9170</v>
      </c>
      <c r="BA138">
        <v>8.02</v>
      </c>
      <c r="BC138">
        <v>248</v>
      </c>
    </row>
    <row r="139" spans="1:95" x14ac:dyDescent="0.2">
      <c r="A139" s="20" t="s">
        <v>1247</v>
      </c>
      <c r="B139" s="4">
        <v>38764.256944444445</v>
      </c>
      <c r="C139" s="4">
        <v>38765.263888888891</v>
      </c>
      <c r="D139" t="s">
        <v>1483</v>
      </c>
      <c r="E139" t="s">
        <v>1484</v>
      </c>
      <c r="G139">
        <v>50</v>
      </c>
      <c r="M139">
        <v>1347.37</v>
      </c>
      <c r="O139">
        <v>236</v>
      </c>
      <c r="Q139">
        <v>481</v>
      </c>
      <c r="R139" t="s">
        <v>1784</v>
      </c>
      <c r="S139">
        <v>18</v>
      </c>
      <c r="U139">
        <v>170</v>
      </c>
      <c r="V139" s="7">
        <f t="shared" si="24"/>
        <v>38153274.184500001</v>
      </c>
      <c r="W139" s="7">
        <f t="shared" si="25"/>
        <v>686.75893532099997</v>
      </c>
      <c r="X139" s="7">
        <f t="shared" si="26"/>
        <v>6486.0566113650002</v>
      </c>
      <c r="Y139" s="7">
        <f t="shared" si="27"/>
        <v>7172.8155466859998</v>
      </c>
      <c r="AC139" t="s">
        <v>520</v>
      </c>
      <c r="AD139" t="s">
        <v>521</v>
      </c>
      <c r="AJ139" t="s">
        <v>1784</v>
      </c>
      <c r="AK139">
        <v>5</v>
      </c>
      <c r="AL139" t="s">
        <v>1784</v>
      </c>
      <c r="AM139">
        <v>2.5</v>
      </c>
      <c r="AO139">
        <v>0.30599999999999999</v>
      </c>
      <c r="AQ139">
        <v>2.42</v>
      </c>
      <c r="AS139">
        <v>29</v>
      </c>
      <c r="AU139">
        <v>2600</v>
      </c>
      <c r="AW139">
        <v>4270</v>
      </c>
      <c r="AY139">
        <v>12200</v>
      </c>
      <c r="BA139">
        <v>7.18</v>
      </c>
      <c r="BC139">
        <v>154</v>
      </c>
      <c r="BD139" t="s">
        <v>1784</v>
      </c>
      <c r="BE139">
        <v>40</v>
      </c>
      <c r="CN139" t="s">
        <v>1784</v>
      </c>
      <c r="CO139">
        <v>40</v>
      </c>
    </row>
    <row r="140" spans="1:95" x14ac:dyDescent="0.2">
      <c r="A140" s="20" t="s">
        <v>1247</v>
      </c>
      <c r="B140" s="4">
        <v>38781.958333333336</v>
      </c>
      <c r="C140" s="4">
        <v>38782.986111111109</v>
      </c>
      <c r="D140" t="s">
        <v>1485</v>
      </c>
      <c r="E140" t="s">
        <v>1486</v>
      </c>
      <c r="G140">
        <v>50</v>
      </c>
      <c r="M140">
        <v>1251.95</v>
      </c>
      <c r="O140">
        <v>644</v>
      </c>
      <c r="Q140">
        <v>1150</v>
      </c>
      <c r="R140" t="s">
        <v>1784</v>
      </c>
      <c r="S140">
        <v>18</v>
      </c>
      <c r="U140">
        <v>180</v>
      </c>
      <c r="V140" s="7">
        <f t="shared" si="24"/>
        <v>35451280.357500002</v>
      </c>
      <c r="W140" s="7">
        <f t="shared" si="25"/>
        <v>638.12304643500011</v>
      </c>
      <c r="X140" s="7">
        <f t="shared" si="26"/>
        <v>6381.2304643500001</v>
      </c>
      <c r="Y140" s="7">
        <f t="shared" si="27"/>
        <v>7019.3535107850003</v>
      </c>
      <c r="AC140" t="s">
        <v>520</v>
      </c>
      <c r="AD140" t="s">
        <v>481</v>
      </c>
      <c r="AK140">
        <v>10</v>
      </c>
      <c r="AL140" t="s">
        <v>1784</v>
      </c>
      <c r="AM140">
        <v>2.5</v>
      </c>
      <c r="AO140">
        <v>3.6999999999999998E-2</v>
      </c>
      <c r="AQ140">
        <v>2.31</v>
      </c>
      <c r="AS140">
        <v>39</v>
      </c>
      <c r="AU140">
        <v>2790</v>
      </c>
      <c r="AW140">
        <v>4660</v>
      </c>
      <c r="AY140">
        <v>13500</v>
      </c>
      <c r="BA140">
        <v>7.12</v>
      </c>
      <c r="BC140">
        <v>158</v>
      </c>
      <c r="BD140" t="s">
        <v>1784</v>
      </c>
      <c r="BE140">
        <v>40</v>
      </c>
      <c r="CO140">
        <v>50</v>
      </c>
    </row>
    <row r="141" spans="1:95" x14ac:dyDescent="0.2">
      <c r="A141" s="20" t="s">
        <v>1247</v>
      </c>
      <c r="B141" s="4">
        <v>38783.576388888891</v>
      </c>
      <c r="C141" s="4">
        <v>38785.40625</v>
      </c>
      <c r="D141" t="s">
        <v>1487</v>
      </c>
      <c r="E141" t="s">
        <v>1488</v>
      </c>
      <c r="G141">
        <v>50</v>
      </c>
      <c r="M141">
        <v>12372.82</v>
      </c>
      <c r="O141">
        <v>45.4</v>
      </c>
      <c r="Q141">
        <v>139</v>
      </c>
      <c r="R141" t="s">
        <v>1784</v>
      </c>
      <c r="S141">
        <v>18</v>
      </c>
      <c r="U141">
        <v>21</v>
      </c>
      <c r="V141" s="7">
        <f t="shared" si="24"/>
        <v>350359288.01699996</v>
      </c>
      <c r="W141" s="7">
        <f t="shared" si="25"/>
        <v>6306.4671843059996</v>
      </c>
      <c r="X141" s="7">
        <f t="shared" si="26"/>
        <v>7357.5450483569994</v>
      </c>
      <c r="Y141" s="7">
        <f t="shared" si="27"/>
        <v>13664.012232662999</v>
      </c>
      <c r="AC141" t="s">
        <v>520</v>
      </c>
      <c r="AD141" t="s">
        <v>482</v>
      </c>
      <c r="AK141">
        <v>13</v>
      </c>
      <c r="AL141" t="s">
        <v>1784</v>
      </c>
      <c r="AM141">
        <v>2.5</v>
      </c>
      <c r="AO141">
        <v>5.7000000000000002E-2</v>
      </c>
      <c r="AQ141">
        <v>2.44</v>
      </c>
      <c r="AS141">
        <v>18</v>
      </c>
      <c r="AU141">
        <v>203</v>
      </c>
      <c r="AW141">
        <v>327</v>
      </c>
      <c r="AY141">
        <v>1290</v>
      </c>
      <c r="BA141">
        <v>7.38</v>
      </c>
      <c r="BC141">
        <v>100</v>
      </c>
      <c r="BD141" t="s">
        <v>1784</v>
      </c>
      <c r="BE141">
        <v>40</v>
      </c>
      <c r="BG141">
        <v>2.6640000000000001</v>
      </c>
      <c r="BI141">
        <v>43.106000000000002</v>
      </c>
      <c r="BK141">
        <v>0.40899999999999997</v>
      </c>
      <c r="BM141">
        <v>42.697000000000003</v>
      </c>
      <c r="CN141" t="s">
        <v>1784</v>
      </c>
      <c r="CO141">
        <v>40</v>
      </c>
    </row>
    <row r="142" spans="1:95" x14ac:dyDescent="0.2">
      <c r="A142" s="20" t="s">
        <v>1247</v>
      </c>
      <c r="B142" s="4">
        <v>39052.330555555556</v>
      </c>
      <c r="C142" s="4">
        <v>39053.101388888892</v>
      </c>
      <c r="D142" t="s">
        <v>1489</v>
      </c>
      <c r="E142" t="s">
        <v>1490</v>
      </c>
      <c r="G142">
        <v>50</v>
      </c>
      <c r="M142">
        <v>815</v>
      </c>
      <c r="O142">
        <v>26.9</v>
      </c>
      <c r="Q142">
        <v>69</v>
      </c>
      <c r="R142" t="s">
        <v>1784</v>
      </c>
      <c r="S142">
        <v>18</v>
      </c>
      <c r="U142">
        <v>34</v>
      </c>
      <c r="V142" s="7">
        <f t="shared" si="24"/>
        <v>23078232.75</v>
      </c>
      <c r="W142" s="7">
        <f t="shared" si="25"/>
        <v>415.40818949999999</v>
      </c>
      <c r="X142" s="7">
        <f t="shared" si="26"/>
        <v>784.65991350000002</v>
      </c>
      <c r="Y142" s="7">
        <f t="shared" si="27"/>
        <v>1200.0681030000001</v>
      </c>
      <c r="AC142" t="s">
        <v>520</v>
      </c>
      <c r="AD142" t="s">
        <v>483</v>
      </c>
      <c r="AJ142" t="s">
        <v>1784</v>
      </c>
      <c r="AK142">
        <v>5</v>
      </c>
      <c r="AL142" t="s">
        <v>1784</v>
      </c>
      <c r="AM142">
        <v>2.5</v>
      </c>
      <c r="AO142">
        <v>4.4999999999999998E-2</v>
      </c>
      <c r="AQ142">
        <v>0.44</v>
      </c>
      <c r="AS142">
        <v>7</v>
      </c>
      <c r="AU142">
        <v>419</v>
      </c>
      <c r="AW142">
        <v>678</v>
      </c>
      <c r="AY142">
        <v>2670</v>
      </c>
      <c r="BA142">
        <v>8.16</v>
      </c>
      <c r="BC142">
        <v>249</v>
      </c>
      <c r="BE142">
        <v>3.2</v>
      </c>
      <c r="CO142">
        <v>2.2999999999999998</v>
      </c>
      <c r="CQ142">
        <v>0.28999999999999998</v>
      </c>
    </row>
    <row r="143" spans="1:95" x14ac:dyDescent="0.2">
      <c r="A143" s="20" t="s">
        <v>1247</v>
      </c>
      <c r="B143" s="4">
        <v>39097.215277777781</v>
      </c>
      <c r="C143" s="4">
        <v>39097.920138888891</v>
      </c>
      <c r="D143" t="s">
        <v>1491</v>
      </c>
      <c r="E143" t="s">
        <v>1492</v>
      </c>
      <c r="G143">
        <v>50</v>
      </c>
      <c r="M143">
        <v>353</v>
      </c>
      <c r="N143" t="s">
        <v>1784</v>
      </c>
      <c r="O143">
        <v>600</v>
      </c>
      <c r="Q143">
        <v>260</v>
      </c>
      <c r="R143" t="s">
        <v>1784</v>
      </c>
      <c r="S143">
        <v>18</v>
      </c>
      <c r="U143">
        <v>180</v>
      </c>
      <c r="V143" s="7">
        <f t="shared" si="24"/>
        <v>9995848.0499999989</v>
      </c>
      <c r="W143" s="7">
        <f t="shared" si="25"/>
        <v>179.92526489999997</v>
      </c>
      <c r="X143" s="7">
        <f t="shared" si="26"/>
        <v>1799.2526489999998</v>
      </c>
      <c r="Y143" s="7">
        <f t="shared" si="27"/>
        <v>1979.1779138999998</v>
      </c>
      <c r="AC143" t="s">
        <v>520</v>
      </c>
      <c r="AD143" t="s">
        <v>484</v>
      </c>
      <c r="AK143">
        <v>7.5</v>
      </c>
      <c r="AL143" t="s">
        <v>1784</v>
      </c>
      <c r="AM143">
        <v>2.5</v>
      </c>
      <c r="AO143">
        <v>9.4E-2</v>
      </c>
      <c r="AQ143">
        <v>0.9</v>
      </c>
      <c r="AS143">
        <v>18.2</v>
      </c>
      <c r="AU143">
        <v>1700</v>
      </c>
      <c r="AW143">
        <v>2830</v>
      </c>
      <c r="AY143">
        <v>8880</v>
      </c>
      <c r="BA143">
        <v>8.02</v>
      </c>
      <c r="BC143">
        <v>261</v>
      </c>
      <c r="BE143">
        <v>6.1</v>
      </c>
      <c r="BO143">
        <v>175</v>
      </c>
      <c r="CO143">
        <v>5.5</v>
      </c>
      <c r="CQ143">
        <v>1</v>
      </c>
    </row>
    <row r="144" spans="1:95" x14ac:dyDescent="0.2">
      <c r="A144" s="20" t="s">
        <v>1247</v>
      </c>
      <c r="B144" s="4">
        <v>39103.743055555555</v>
      </c>
      <c r="C144" s="4">
        <v>39104.701388888891</v>
      </c>
      <c r="D144" t="s">
        <v>1495</v>
      </c>
      <c r="E144" t="s">
        <v>1496</v>
      </c>
      <c r="G144">
        <v>50</v>
      </c>
      <c r="M144">
        <v>359</v>
      </c>
      <c r="N144" t="s">
        <v>1784</v>
      </c>
      <c r="O144">
        <v>120</v>
      </c>
      <c r="Q144">
        <v>69</v>
      </c>
      <c r="R144" t="s">
        <v>1784</v>
      </c>
      <c r="S144">
        <v>18</v>
      </c>
      <c r="U144">
        <v>52</v>
      </c>
      <c r="V144" s="7">
        <f t="shared" si="24"/>
        <v>10165749.15</v>
      </c>
      <c r="W144" s="7">
        <f t="shared" si="25"/>
        <v>182.98348470000002</v>
      </c>
      <c r="X144" s="7">
        <f t="shared" si="26"/>
        <v>528.61895579999998</v>
      </c>
      <c r="Y144" s="7">
        <f t="shared" si="27"/>
        <v>711.60244050000006</v>
      </c>
      <c r="AC144" t="s">
        <v>520</v>
      </c>
      <c r="AD144" t="s">
        <v>485</v>
      </c>
      <c r="AJ144" t="s">
        <v>1784</v>
      </c>
      <c r="AK144">
        <v>5</v>
      </c>
      <c r="AL144" t="s">
        <v>1784</v>
      </c>
      <c r="AM144">
        <v>2.5</v>
      </c>
      <c r="AS144">
        <v>12</v>
      </c>
      <c r="AU144">
        <v>1660</v>
      </c>
      <c r="AW144">
        <v>2680</v>
      </c>
      <c r="AY144">
        <v>8350</v>
      </c>
      <c r="BA144">
        <v>8.14</v>
      </c>
      <c r="BC144">
        <v>190</v>
      </c>
      <c r="BO144">
        <v>172</v>
      </c>
    </row>
    <row r="145" spans="1:119" x14ac:dyDescent="0.2">
      <c r="A145" s="20" t="s">
        <v>1247</v>
      </c>
      <c r="B145" s="4">
        <v>39137.545138888891</v>
      </c>
      <c r="C145" s="4">
        <v>39139.621527777781</v>
      </c>
      <c r="D145" t="s">
        <v>1497</v>
      </c>
      <c r="E145" t="s">
        <v>1498</v>
      </c>
      <c r="G145">
        <v>50</v>
      </c>
      <c r="M145">
        <v>2625</v>
      </c>
      <c r="O145">
        <v>197</v>
      </c>
      <c r="Q145">
        <v>356</v>
      </c>
      <c r="R145" t="s">
        <v>1784</v>
      </c>
      <c r="S145">
        <v>18</v>
      </c>
      <c r="U145">
        <v>80</v>
      </c>
      <c r="V145" s="7">
        <f t="shared" si="24"/>
        <v>74331731.25</v>
      </c>
      <c r="W145" s="7">
        <f t="shared" si="25"/>
        <v>1337.9711625</v>
      </c>
      <c r="X145" s="7">
        <f t="shared" si="26"/>
        <v>5946.5384999999997</v>
      </c>
      <c r="Y145" s="7">
        <f t="shared" si="27"/>
        <v>7284.5096624999996</v>
      </c>
      <c r="AC145" t="s">
        <v>520</v>
      </c>
      <c r="AD145" t="s">
        <v>486</v>
      </c>
      <c r="AK145">
        <v>36</v>
      </c>
      <c r="AL145" t="s">
        <v>1784</v>
      </c>
      <c r="AM145">
        <v>2.5</v>
      </c>
      <c r="AO145">
        <v>4.9000000000000002E-2</v>
      </c>
      <c r="AQ145">
        <v>1.71</v>
      </c>
      <c r="AS145">
        <v>28.5</v>
      </c>
      <c r="AU145">
        <v>2030</v>
      </c>
      <c r="AW145">
        <v>3330</v>
      </c>
      <c r="AY145">
        <v>9840</v>
      </c>
      <c r="BA145">
        <v>7.43</v>
      </c>
      <c r="BC145">
        <v>199</v>
      </c>
      <c r="BE145">
        <v>14</v>
      </c>
      <c r="CO145">
        <v>15</v>
      </c>
      <c r="CQ145">
        <v>3.2</v>
      </c>
    </row>
    <row r="146" spans="1:119" x14ac:dyDescent="0.2">
      <c r="A146" s="20" t="s">
        <v>1247</v>
      </c>
      <c r="B146" s="4">
        <v>39142.552083333336</v>
      </c>
      <c r="C146" s="4">
        <v>39143.53125</v>
      </c>
      <c r="D146" t="s">
        <v>1499</v>
      </c>
      <c r="E146" t="s">
        <v>1500</v>
      </c>
      <c r="G146">
        <v>50</v>
      </c>
      <c r="M146">
        <v>6991</v>
      </c>
      <c r="O146">
        <v>178</v>
      </c>
      <c r="Q146">
        <v>366</v>
      </c>
      <c r="R146" t="s">
        <v>1784</v>
      </c>
      <c r="S146">
        <v>18</v>
      </c>
      <c r="U146">
        <v>130</v>
      </c>
      <c r="V146" s="7">
        <f t="shared" si="24"/>
        <v>197963098.34999999</v>
      </c>
      <c r="W146" s="7">
        <f t="shared" si="25"/>
        <v>3563.3357702999997</v>
      </c>
      <c r="X146" s="7">
        <f t="shared" si="26"/>
        <v>25735.202785500001</v>
      </c>
      <c r="Y146" s="7">
        <f t="shared" si="27"/>
        <v>29298.538555800002</v>
      </c>
      <c r="AC146" t="s">
        <v>520</v>
      </c>
      <c r="AD146" t="s">
        <v>487</v>
      </c>
      <c r="AK146">
        <v>27</v>
      </c>
      <c r="AL146" t="s">
        <v>1784</v>
      </c>
      <c r="AM146">
        <v>2.5</v>
      </c>
      <c r="AS146">
        <v>30.4</v>
      </c>
      <c r="AU146">
        <v>828</v>
      </c>
      <c r="AW146">
        <v>1460</v>
      </c>
      <c r="AY146">
        <v>4670</v>
      </c>
      <c r="BA146">
        <v>7.02</v>
      </c>
      <c r="BC146">
        <v>147</v>
      </c>
      <c r="BE146">
        <v>7.6</v>
      </c>
      <c r="CO146">
        <v>8.6</v>
      </c>
      <c r="CQ146">
        <v>1.3</v>
      </c>
    </row>
    <row r="147" spans="1:119" x14ac:dyDescent="0.2">
      <c r="A147" s="20" t="s">
        <v>1247</v>
      </c>
      <c r="B147" s="4">
        <v>39183.73541666667</v>
      </c>
      <c r="C147" s="4">
        <v>39184.34652777778</v>
      </c>
      <c r="D147" t="s">
        <v>1501</v>
      </c>
      <c r="E147" t="s">
        <v>1502</v>
      </c>
      <c r="G147">
        <v>50</v>
      </c>
      <c r="M147">
        <v>2841</v>
      </c>
      <c r="O147">
        <v>196</v>
      </c>
      <c r="Q147">
        <v>301</v>
      </c>
      <c r="R147" t="s">
        <v>1784</v>
      </c>
      <c r="S147">
        <v>18</v>
      </c>
      <c r="U147">
        <v>81</v>
      </c>
      <c r="V147" s="7">
        <f t="shared" si="24"/>
        <v>80448170.849999994</v>
      </c>
      <c r="W147" s="7">
        <f t="shared" si="25"/>
        <v>1448.0670752999999</v>
      </c>
      <c r="X147" s="7">
        <f t="shared" si="26"/>
        <v>6516.3018388499995</v>
      </c>
      <c r="Y147" s="7">
        <f t="shared" si="27"/>
        <v>7964.3689141499999</v>
      </c>
      <c r="AC147" t="s">
        <v>520</v>
      </c>
      <c r="AD147" t="s">
        <v>488</v>
      </c>
      <c r="AK147">
        <v>27</v>
      </c>
      <c r="AL147" t="s">
        <v>1784</v>
      </c>
      <c r="AM147">
        <v>2.5</v>
      </c>
      <c r="AO147">
        <v>0.188</v>
      </c>
      <c r="AQ147">
        <v>1.49</v>
      </c>
      <c r="AS147">
        <v>19.600000000000001</v>
      </c>
      <c r="AU147">
        <v>780</v>
      </c>
      <c r="AW147">
        <v>1270</v>
      </c>
      <c r="AY147">
        <v>4070</v>
      </c>
      <c r="BA147">
        <v>7.53</v>
      </c>
      <c r="BC147">
        <v>137</v>
      </c>
      <c r="BE147">
        <v>15</v>
      </c>
      <c r="BO147">
        <v>33</v>
      </c>
      <c r="CO147">
        <v>19</v>
      </c>
      <c r="CQ147">
        <v>2.6</v>
      </c>
    </row>
    <row r="148" spans="1:119" x14ac:dyDescent="0.2">
      <c r="A148" s="20" t="s">
        <v>1247</v>
      </c>
      <c r="B148" s="4">
        <v>39350.961111111108</v>
      </c>
      <c r="C148" s="4">
        <v>39351.589583333334</v>
      </c>
      <c r="D148" t="s">
        <v>1505</v>
      </c>
      <c r="E148" t="s">
        <v>1506</v>
      </c>
      <c r="G148">
        <v>50</v>
      </c>
      <c r="M148">
        <v>855</v>
      </c>
      <c r="O148">
        <v>4.7</v>
      </c>
      <c r="Q148">
        <v>32</v>
      </c>
      <c r="R148" t="s">
        <v>1784</v>
      </c>
      <c r="S148">
        <v>18</v>
      </c>
      <c r="T148" t="s">
        <v>1784</v>
      </c>
      <c r="U148">
        <v>18</v>
      </c>
      <c r="V148" s="7">
        <f t="shared" si="24"/>
        <v>24210906.75</v>
      </c>
      <c r="W148" s="7">
        <f t="shared" si="25"/>
        <v>435.79632149999998</v>
      </c>
      <c r="X148" s="7">
        <f t="shared" si="26"/>
        <v>435.79632149999998</v>
      </c>
      <c r="Y148" s="7">
        <f t="shared" si="27"/>
        <v>871.59264299999995</v>
      </c>
      <c r="AC148" t="s">
        <v>520</v>
      </c>
      <c r="AD148" t="s">
        <v>489</v>
      </c>
      <c r="AJ148" t="s">
        <v>1784</v>
      </c>
      <c r="AK148">
        <v>5</v>
      </c>
      <c r="AL148" t="s">
        <v>1784</v>
      </c>
      <c r="AM148">
        <v>2.5</v>
      </c>
      <c r="AN148" t="s">
        <v>1784</v>
      </c>
      <c r="AO148">
        <v>1.4999999999999999E-2</v>
      </c>
      <c r="AQ148">
        <v>0.67</v>
      </c>
      <c r="AS148">
        <v>5.6</v>
      </c>
      <c r="AU148">
        <v>57.7</v>
      </c>
      <c r="AW148">
        <v>92.8</v>
      </c>
      <c r="AY148">
        <v>603</v>
      </c>
      <c r="BA148">
        <v>8.11</v>
      </c>
      <c r="BC148">
        <v>114</v>
      </c>
      <c r="BE148">
        <v>0.33</v>
      </c>
      <c r="BO148">
        <v>11</v>
      </c>
      <c r="CO148">
        <v>2.5</v>
      </c>
      <c r="CQ148">
        <v>0.35</v>
      </c>
    </row>
    <row r="149" spans="1:119" x14ac:dyDescent="0.2">
      <c r="A149" s="20" t="s">
        <v>1247</v>
      </c>
      <c r="B149" s="4">
        <v>39418.013194444444</v>
      </c>
      <c r="C149" s="4">
        <v>39419.492361111108</v>
      </c>
      <c r="D149" t="s">
        <v>1509</v>
      </c>
      <c r="E149" t="s">
        <v>1510</v>
      </c>
      <c r="G149">
        <v>50</v>
      </c>
      <c r="M149">
        <v>3822</v>
      </c>
      <c r="N149" t="s">
        <v>1934</v>
      </c>
      <c r="O149">
        <v>75</v>
      </c>
      <c r="Q149">
        <v>245</v>
      </c>
      <c r="R149" t="s">
        <v>1784</v>
      </c>
      <c r="S149">
        <v>18</v>
      </c>
      <c r="U149">
        <v>62</v>
      </c>
      <c r="V149" s="7">
        <f t="shared" si="24"/>
        <v>108227000.69999999</v>
      </c>
      <c r="W149" s="7">
        <f t="shared" si="25"/>
        <v>1948.0860126</v>
      </c>
      <c r="X149" s="7">
        <f t="shared" si="26"/>
        <v>6710.0740433999999</v>
      </c>
      <c r="Y149" s="7">
        <f t="shared" si="27"/>
        <v>8658.1600560000006</v>
      </c>
      <c r="AC149" t="s">
        <v>520</v>
      </c>
      <c r="AD149" t="s">
        <v>490</v>
      </c>
      <c r="AK149">
        <v>29</v>
      </c>
      <c r="AM149">
        <v>3.6</v>
      </c>
      <c r="AO149">
        <v>0.36599999999999999</v>
      </c>
      <c r="AQ149">
        <v>1.5</v>
      </c>
      <c r="AS149">
        <v>25.2</v>
      </c>
      <c r="AU149">
        <v>863</v>
      </c>
      <c r="AW149">
        <v>1400</v>
      </c>
      <c r="AY149">
        <v>4490</v>
      </c>
      <c r="BA149">
        <v>7.41</v>
      </c>
      <c r="BC149">
        <v>117</v>
      </c>
      <c r="BE149">
        <v>7.7</v>
      </c>
      <c r="BO149">
        <v>73</v>
      </c>
      <c r="CO149">
        <v>8.4</v>
      </c>
      <c r="CQ149">
        <v>1.8</v>
      </c>
    </row>
    <row r="150" spans="1:119" x14ac:dyDescent="0.2">
      <c r="A150" s="20" t="s">
        <v>1247</v>
      </c>
      <c r="B150" s="4">
        <v>39427.715277777781</v>
      </c>
      <c r="C150" s="4">
        <v>39428.582638888889</v>
      </c>
      <c r="D150" t="s">
        <v>1513</v>
      </c>
      <c r="E150" t="s">
        <v>1514</v>
      </c>
      <c r="G150">
        <v>50</v>
      </c>
      <c r="M150">
        <v>505.3</v>
      </c>
      <c r="O150">
        <v>840</v>
      </c>
      <c r="Q150">
        <v>1250</v>
      </c>
      <c r="R150" t="s">
        <v>1784</v>
      </c>
      <c r="S150">
        <v>18</v>
      </c>
      <c r="U150">
        <v>770</v>
      </c>
      <c r="V150" s="7">
        <f t="shared" si="24"/>
        <v>14308504.305</v>
      </c>
      <c r="W150" s="7">
        <f t="shared" si="25"/>
        <v>257.55307749000002</v>
      </c>
      <c r="X150" s="7">
        <f t="shared" si="26"/>
        <v>11017.548314850001</v>
      </c>
      <c r="Y150" s="7">
        <f t="shared" si="27"/>
        <v>11275.101392340001</v>
      </c>
      <c r="AC150" t="s">
        <v>520</v>
      </c>
      <c r="AD150" t="s">
        <v>491</v>
      </c>
      <c r="AK150">
        <v>69</v>
      </c>
      <c r="AM150">
        <v>7.2</v>
      </c>
      <c r="AO150">
        <v>2.1999999999999999E-2</v>
      </c>
      <c r="AQ150">
        <v>0.82</v>
      </c>
      <c r="AS150">
        <v>47.3</v>
      </c>
      <c r="AU150">
        <v>3840</v>
      </c>
      <c r="AW150">
        <v>6290</v>
      </c>
      <c r="AY150">
        <v>17600</v>
      </c>
      <c r="BA150">
        <v>7.36</v>
      </c>
      <c r="BC150">
        <v>197</v>
      </c>
      <c r="BE150">
        <v>40</v>
      </c>
      <c r="BO150">
        <v>20</v>
      </c>
      <c r="CO150">
        <v>29</v>
      </c>
      <c r="CQ150">
        <v>3.2</v>
      </c>
    </row>
    <row r="151" spans="1:119" s="67" customFormat="1" x14ac:dyDescent="0.2">
      <c r="A151" s="77" t="s">
        <v>1247</v>
      </c>
      <c r="B151" s="66">
        <v>39452.947222222225</v>
      </c>
      <c r="C151" s="66">
        <v>39456.405555555553</v>
      </c>
      <c r="D151" s="6" t="s">
        <v>1515</v>
      </c>
      <c r="E151" s="6" t="s">
        <v>1516</v>
      </c>
      <c r="F151" s="6"/>
      <c r="G151" s="6">
        <v>50</v>
      </c>
      <c r="H151" s="6"/>
      <c r="I151" s="6"/>
      <c r="J151" s="6"/>
      <c r="K151" s="6"/>
      <c r="L151" s="6"/>
      <c r="M151" s="6">
        <v>26593</v>
      </c>
      <c r="N151" s="6"/>
      <c r="O151" s="6">
        <v>34.1</v>
      </c>
      <c r="P151" s="6"/>
      <c r="Q151" s="6">
        <v>112</v>
      </c>
      <c r="R151" s="6" t="s">
        <v>1784</v>
      </c>
      <c r="S151" s="6">
        <v>18</v>
      </c>
      <c r="T151" s="6"/>
      <c r="U151" s="6">
        <v>29</v>
      </c>
      <c r="V151" s="78">
        <f t="shared" si="24"/>
        <v>753029992.04999995</v>
      </c>
      <c r="W151" s="78">
        <f t="shared" si="25"/>
        <v>13554.539856899999</v>
      </c>
      <c r="X151" s="78">
        <f t="shared" si="26"/>
        <v>21837.869769449997</v>
      </c>
      <c r="Y151" s="78">
        <f t="shared" si="27"/>
        <v>35392.409626349996</v>
      </c>
      <c r="Z151" s="6"/>
      <c r="AA151" s="6"/>
      <c r="AB151" s="6"/>
      <c r="AC151" s="6" t="s">
        <v>520</v>
      </c>
      <c r="AD151" s="6" t="s">
        <v>492</v>
      </c>
      <c r="AE151" s="6"/>
      <c r="AF151" s="6"/>
      <c r="AG151" s="6"/>
      <c r="AH151" s="6"/>
      <c r="AI151" s="6"/>
      <c r="AJ151" s="6" t="s">
        <v>1784</v>
      </c>
      <c r="AK151" s="6">
        <v>5</v>
      </c>
      <c r="AL151" s="6" t="s">
        <v>1784</v>
      </c>
      <c r="AM151" s="6">
        <v>2.5</v>
      </c>
      <c r="AN151" s="6" t="s">
        <v>1784</v>
      </c>
      <c r="AO151" s="6">
        <v>1.4999999999999999E-2</v>
      </c>
      <c r="AP151" s="6"/>
      <c r="AQ151" s="6">
        <v>1.25</v>
      </c>
      <c r="AR151" s="6"/>
      <c r="AS151" s="6">
        <v>14.8</v>
      </c>
      <c r="AT151" s="6"/>
      <c r="AU151" s="6">
        <v>310</v>
      </c>
      <c r="AV151" s="6"/>
      <c r="AW151" s="6">
        <v>500</v>
      </c>
      <c r="AX151" s="6"/>
      <c r="AY151" s="6">
        <v>1930</v>
      </c>
      <c r="AZ151" s="6"/>
      <c r="BA151" s="6">
        <v>7.48</v>
      </c>
      <c r="BB151" s="6"/>
      <c r="BC151" s="6">
        <v>155</v>
      </c>
      <c r="BD151" s="6"/>
      <c r="BE151" s="6">
        <v>4.4000000000000004</v>
      </c>
      <c r="BF151" s="6"/>
      <c r="BG151" s="6"/>
      <c r="BH151" s="6"/>
      <c r="BI151" s="6"/>
      <c r="BJ151" s="6"/>
      <c r="BK151" s="6"/>
      <c r="BL151" s="6"/>
      <c r="BM151" s="6"/>
      <c r="BN151" s="6"/>
      <c r="BO151" s="6">
        <v>39</v>
      </c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>
        <v>3.4</v>
      </c>
      <c r="CP151" s="6"/>
      <c r="CQ151" s="6">
        <v>0.46</v>
      </c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</row>
    <row r="152" spans="1:119" s="67" customFormat="1" x14ac:dyDescent="0.2">
      <c r="A152" s="77" t="s">
        <v>1247</v>
      </c>
      <c r="B152" s="66">
        <v>39495.399305555555</v>
      </c>
      <c r="C152" s="66">
        <v>39496.402083333334</v>
      </c>
      <c r="D152" s="6" t="s">
        <v>1518</v>
      </c>
      <c r="E152" s="6" t="s">
        <v>1519</v>
      </c>
      <c r="F152" s="6"/>
      <c r="G152" s="6">
        <v>50</v>
      </c>
      <c r="H152" s="6"/>
      <c r="I152" s="6"/>
      <c r="J152" s="6"/>
      <c r="K152" s="6"/>
      <c r="L152" s="6"/>
      <c r="M152" s="6">
        <v>12993</v>
      </c>
      <c r="N152" s="6"/>
      <c r="O152" s="6">
        <v>58.9</v>
      </c>
      <c r="P152" s="6"/>
      <c r="Q152" s="6">
        <v>167</v>
      </c>
      <c r="R152" s="6" t="s">
        <v>1784</v>
      </c>
      <c r="S152" s="6">
        <v>18</v>
      </c>
      <c r="T152" s="6"/>
      <c r="U152" s="6">
        <v>37</v>
      </c>
      <c r="V152" s="78">
        <f t="shared" si="24"/>
        <v>367920832.04999995</v>
      </c>
      <c r="W152" s="78">
        <f t="shared" si="25"/>
        <v>6622.5749768999995</v>
      </c>
      <c r="X152" s="78">
        <f t="shared" si="26"/>
        <v>13613.070785849999</v>
      </c>
      <c r="Y152" s="78">
        <f t="shared" si="27"/>
        <v>20235.645762749999</v>
      </c>
      <c r="Z152" s="6"/>
      <c r="AA152" s="6"/>
      <c r="AB152" s="6"/>
      <c r="AC152" s="6" t="s">
        <v>520</v>
      </c>
      <c r="AD152" s="6" t="s">
        <v>493</v>
      </c>
      <c r="AE152" s="6"/>
      <c r="AF152" s="6"/>
      <c r="AG152" s="6"/>
      <c r="AH152" s="6"/>
      <c r="AI152" s="6"/>
      <c r="AJ152" s="6"/>
      <c r="AK152" s="6">
        <v>15</v>
      </c>
      <c r="AL152" s="6"/>
      <c r="AM152" s="6">
        <v>13</v>
      </c>
      <c r="AN152" s="6"/>
      <c r="AO152" s="6"/>
      <c r="AP152" s="6"/>
      <c r="AQ152" s="6"/>
      <c r="AR152" s="6"/>
      <c r="AS152" s="6">
        <v>21.3</v>
      </c>
      <c r="AT152" s="6"/>
      <c r="AU152" s="6">
        <v>511</v>
      </c>
      <c r="AV152" s="6"/>
      <c r="AW152" s="6">
        <v>787</v>
      </c>
      <c r="AX152" s="6"/>
      <c r="AY152" s="6">
        <v>2610</v>
      </c>
      <c r="AZ152" s="6"/>
      <c r="BA152" s="6">
        <v>7.7</v>
      </c>
      <c r="BB152" s="6"/>
      <c r="BC152" s="6">
        <v>97.5</v>
      </c>
      <c r="BD152" s="6"/>
      <c r="BE152" s="6">
        <v>10</v>
      </c>
      <c r="BF152" s="6"/>
      <c r="BG152" s="6"/>
      <c r="BH152" s="6"/>
      <c r="BI152" s="6"/>
      <c r="BJ152" s="6"/>
      <c r="BK152" s="6"/>
      <c r="BL152" s="6"/>
      <c r="BM152" s="6"/>
      <c r="BN152" s="6"/>
      <c r="BO152" s="6">
        <v>59</v>
      </c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>
        <v>7</v>
      </c>
      <c r="CP152" s="6"/>
      <c r="CQ152" s="6">
        <v>1.6</v>
      </c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</row>
    <row r="153" spans="1:119" s="67" customFormat="1" x14ac:dyDescent="0.2">
      <c r="A153" s="77" t="s">
        <v>1247</v>
      </c>
      <c r="B153" s="66">
        <v>39532.513888888891</v>
      </c>
      <c r="C153" s="66">
        <v>39534.356944444444</v>
      </c>
      <c r="D153" s="6" t="s">
        <v>1520</v>
      </c>
      <c r="E153" s="6" t="s">
        <v>1521</v>
      </c>
      <c r="F153" s="6"/>
      <c r="G153" s="6">
        <v>50</v>
      </c>
      <c r="H153" s="6"/>
      <c r="I153" s="6"/>
      <c r="J153" s="6"/>
      <c r="K153" s="6"/>
      <c r="L153" s="6"/>
      <c r="M153" s="6">
        <v>11954.5</v>
      </c>
      <c r="N153" s="6"/>
      <c r="O153" s="6">
        <v>20.3</v>
      </c>
      <c r="P153" s="6"/>
      <c r="Q153" s="6">
        <v>48.8</v>
      </c>
      <c r="R153" s="6" t="s">
        <v>1784</v>
      </c>
      <c r="S153" s="6">
        <v>18</v>
      </c>
      <c r="T153" s="6" t="s">
        <v>1784</v>
      </c>
      <c r="U153" s="6">
        <v>18</v>
      </c>
      <c r="V153" s="78">
        <f t="shared" si="24"/>
        <v>338513783.32499999</v>
      </c>
      <c r="W153" s="78">
        <f t="shared" si="25"/>
        <v>6093.2480998499996</v>
      </c>
      <c r="X153" s="78">
        <f t="shared" si="26"/>
        <v>6093.2480998499996</v>
      </c>
      <c r="Y153" s="78">
        <f t="shared" si="27"/>
        <v>12186.496199699999</v>
      </c>
      <c r="Z153" s="6"/>
      <c r="AA153" s="6"/>
      <c r="AB153" s="6"/>
      <c r="AC153" s="6" t="s">
        <v>520</v>
      </c>
      <c r="AD153" s="6" t="s">
        <v>494</v>
      </c>
      <c r="AE153" s="6"/>
      <c r="AF153" s="6"/>
      <c r="AG153" s="6"/>
      <c r="AH153" s="6"/>
      <c r="AI153" s="6"/>
      <c r="AJ153" s="6" t="s">
        <v>1784</v>
      </c>
      <c r="AK153" s="6">
        <v>5</v>
      </c>
      <c r="AL153" s="6" t="s">
        <v>1784</v>
      </c>
      <c r="AM153" s="6">
        <v>2.5</v>
      </c>
      <c r="AN153" s="6" t="s">
        <v>1784</v>
      </c>
      <c r="AO153" s="6">
        <v>1.4999999999999999E-2</v>
      </c>
      <c r="AP153" s="6"/>
      <c r="AQ153" s="6">
        <v>0.92</v>
      </c>
      <c r="AR153" s="6"/>
      <c r="AS153" s="6">
        <v>12.1</v>
      </c>
      <c r="AT153" s="6"/>
      <c r="AU153" s="6">
        <v>195</v>
      </c>
      <c r="AV153" s="6"/>
      <c r="AW153" s="6">
        <v>315</v>
      </c>
      <c r="AX153" s="6"/>
      <c r="AY153" s="6">
        <v>1410</v>
      </c>
      <c r="AZ153" s="6"/>
      <c r="BA153" s="6">
        <v>7.97</v>
      </c>
      <c r="BB153" s="6"/>
      <c r="BC153" s="6">
        <v>167</v>
      </c>
      <c r="BD153" s="6"/>
      <c r="BE153" s="6">
        <v>2.8</v>
      </c>
      <c r="BF153" s="6"/>
      <c r="BG153" s="6"/>
      <c r="BH153" s="6"/>
      <c r="BI153" s="6"/>
      <c r="BJ153" s="6"/>
      <c r="BK153" s="6"/>
      <c r="BL153" s="6"/>
      <c r="BM153" s="6"/>
      <c r="BN153" s="6"/>
      <c r="BO153" s="6">
        <v>47</v>
      </c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>
        <v>2.2999999999999998</v>
      </c>
      <c r="CP153" s="6" t="s">
        <v>1784</v>
      </c>
      <c r="CQ153" s="6">
        <v>0.25</v>
      </c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</row>
    <row r="154" spans="1:119" s="67" customFormat="1" x14ac:dyDescent="0.2">
      <c r="A154" s="77" t="s">
        <v>1247</v>
      </c>
      <c r="B154" s="66">
        <v>39782.90625</v>
      </c>
      <c r="C154" s="66">
        <v>39783.694444444445</v>
      </c>
      <c r="D154" s="6" t="s">
        <v>1526</v>
      </c>
      <c r="E154" s="6" t="s">
        <v>1527</v>
      </c>
      <c r="F154" s="6"/>
      <c r="G154" s="6">
        <v>50</v>
      </c>
      <c r="H154" s="6"/>
      <c r="I154" s="6"/>
      <c r="J154" s="6"/>
      <c r="K154" s="6"/>
      <c r="L154" s="6"/>
      <c r="M154" s="6">
        <v>1362</v>
      </c>
      <c r="N154" s="6" t="s">
        <v>1934</v>
      </c>
      <c r="O154" s="6">
        <v>159</v>
      </c>
      <c r="P154" s="6"/>
      <c r="Q154" s="6">
        <v>409</v>
      </c>
      <c r="R154" s="6" t="s">
        <v>1784</v>
      </c>
      <c r="S154" s="6">
        <v>18</v>
      </c>
      <c r="T154" s="6"/>
      <c r="U154" s="6">
        <v>180</v>
      </c>
      <c r="V154" s="78">
        <f t="shared" si="24"/>
        <v>38567549.699999996</v>
      </c>
      <c r="W154" s="78">
        <f t="shared" si="25"/>
        <v>694.21589459999996</v>
      </c>
      <c r="X154" s="78">
        <f t="shared" si="26"/>
        <v>6942.1589459999987</v>
      </c>
      <c r="Y154" s="78">
        <f t="shared" si="27"/>
        <v>7636.3748405999986</v>
      </c>
      <c r="Z154" s="6"/>
      <c r="AA154" s="6"/>
      <c r="AB154" s="6"/>
      <c r="AC154" s="6" t="s">
        <v>520</v>
      </c>
      <c r="AD154" s="6" t="s">
        <v>495</v>
      </c>
      <c r="AE154" s="6"/>
      <c r="AF154" s="6"/>
      <c r="AG154" s="6"/>
      <c r="AH154" s="6"/>
      <c r="AI154" s="6"/>
      <c r="AJ154" s="6"/>
      <c r="AK154" s="6">
        <v>9.1999999999999993</v>
      </c>
      <c r="AL154" s="6" t="s">
        <v>1784</v>
      </c>
      <c r="AM154" s="6">
        <v>2.5</v>
      </c>
      <c r="AN154" s="6"/>
      <c r="AO154" s="6">
        <v>3.6999999999999998E-2</v>
      </c>
      <c r="AP154" s="6"/>
      <c r="AQ154" s="6">
        <v>1.22</v>
      </c>
      <c r="AR154" s="6"/>
      <c r="AS154" s="6"/>
      <c r="AT154" s="6"/>
      <c r="AU154" s="6"/>
      <c r="AV154" s="6"/>
      <c r="AW154" s="6">
        <v>1210</v>
      </c>
      <c r="AX154" s="6"/>
      <c r="AY154" s="6">
        <v>3990</v>
      </c>
      <c r="AZ154" s="6"/>
      <c r="BA154" s="6">
        <v>7.73</v>
      </c>
      <c r="BB154" s="6"/>
      <c r="BC154" s="6">
        <v>113</v>
      </c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>
        <v>56</v>
      </c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</row>
    <row r="155" spans="1:119" s="67" customFormat="1" x14ac:dyDescent="0.2">
      <c r="A155" s="77" t="s">
        <v>1247</v>
      </c>
      <c r="B155" s="66">
        <v>39791.201388888891</v>
      </c>
      <c r="C155" s="66">
        <v>39792.253472222219</v>
      </c>
      <c r="D155" s="6" t="s">
        <v>1530</v>
      </c>
      <c r="E155" s="6" t="s">
        <v>1531</v>
      </c>
      <c r="F155" s="6"/>
      <c r="G155" s="6">
        <v>50</v>
      </c>
      <c r="H155" s="6"/>
      <c r="I155" s="6"/>
      <c r="J155" s="6"/>
      <c r="K155" s="6"/>
      <c r="L155" s="6"/>
      <c r="M155" s="6">
        <v>1005.6</v>
      </c>
      <c r="N155" s="6"/>
      <c r="O155" s="6">
        <v>234</v>
      </c>
      <c r="P155" s="6"/>
      <c r="Q155" s="6">
        <v>439</v>
      </c>
      <c r="R155" s="6" t="s">
        <v>1784</v>
      </c>
      <c r="S155" s="6">
        <v>20</v>
      </c>
      <c r="T155" s="6"/>
      <c r="U155" s="6">
        <v>170</v>
      </c>
      <c r="V155" s="78">
        <f t="shared" si="24"/>
        <v>28475424.359999999</v>
      </c>
      <c r="W155" s="78">
        <f t="shared" si="25"/>
        <v>569.5084872000001</v>
      </c>
      <c r="X155" s="78">
        <f t="shared" si="26"/>
        <v>4840.8221412000003</v>
      </c>
      <c r="Y155" s="78">
        <f t="shared" si="27"/>
        <v>5410.3306284</v>
      </c>
      <c r="Z155" s="6"/>
      <c r="AA155" s="6"/>
      <c r="AB155" s="6"/>
      <c r="AC155" s="6" t="s">
        <v>520</v>
      </c>
      <c r="AD155" s="6" t="s">
        <v>522</v>
      </c>
      <c r="AE155" s="6"/>
      <c r="AF155" s="6"/>
      <c r="AG155" s="6"/>
      <c r="AH155" s="6"/>
      <c r="AI155" s="6"/>
      <c r="AJ155" s="6"/>
      <c r="AK155" s="6">
        <v>9.5</v>
      </c>
      <c r="AL155" s="6"/>
      <c r="AM155" s="6">
        <v>5.6</v>
      </c>
      <c r="AN155" s="6"/>
      <c r="AO155" s="6">
        <v>0.111</v>
      </c>
      <c r="AP155" s="6"/>
      <c r="AQ155" s="6">
        <v>1.35</v>
      </c>
      <c r="AR155" s="6"/>
      <c r="AS155" s="6">
        <v>13.5</v>
      </c>
      <c r="AT155" s="6"/>
      <c r="AU155" s="6">
        <v>2390</v>
      </c>
      <c r="AV155" s="6"/>
      <c r="AW155" s="6">
        <v>3880</v>
      </c>
      <c r="AX155" s="6"/>
      <c r="AY155" s="6">
        <v>11400</v>
      </c>
      <c r="AZ155" s="6"/>
      <c r="BA155" s="6">
        <v>7.26</v>
      </c>
      <c r="BB155" s="6"/>
      <c r="BC155" s="6">
        <v>151</v>
      </c>
      <c r="BD155" s="6"/>
      <c r="BE155" s="6">
        <v>15</v>
      </c>
      <c r="BF155" s="6"/>
      <c r="BG155" s="6"/>
      <c r="BH155" s="6"/>
      <c r="BI155" s="6"/>
      <c r="BJ155" s="6"/>
      <c r="BK155" s="6"/>
      <c r="BL155" s="6"/>
      <c r="BM155" s="6"/>
      <c r="BN155" s="6"/>
      <c r="BO155" s="6">
        <v>27</v>
      </c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>
        <v>11</v>
      </c>
      <c r="CP155" s="6"/>
      <c r="CQ155" s="6">
        <v>2.5</v>
      </c>
      <c r="CR155" s="6" t="s">
        <v>1784</v>
      </c>
      <c r="CS155" s="6">
        <v>20</v>
      </c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  <c r="DO155" s="6"/>
    </row>
    <row r="156" spans="1:119" s="67" customFormat="1" x14ac:dyDescent="0.2">
      <c r="A156" s="77" t="s">
        <v>1247</v>
      </c>
      <c r="B156" s="66">
        <v>39822.71597222222</v>
      </c>
      <c r="C156" s="66">
        <v>39823.226388888892</v>
      </c>
      <c r="D156" s="6" t="s">
        <v>1532</v>
      </c>
      <c r="E156" s="6" t="s">
        <v>1533</v>
      </c>
      <c r="F156" s="6"/>
      <c r="G156" s="6">
        <v>50</v>
      </c>
      <c r="H156" s="6"/>
      <c r="I156" s="6"/>
      <c r="J156" s="6"/>
      <c r="K156" s="6"/>
      <c r="L156" s="6"/>
      <c r="M156" s="6">
        <v>237.36</v>
      </c>
      <c r="N156" s="6"/>
      <c r="O156" s="6">
        <v>80.5</v>
      </c>
      <c r="P156" s="6"/>
      <c r="Q156" s="6">
        <v>168</v>
      </c>
      <c r="R156" s="6" t="s">
        <v>1784</v>
      </c>
      <c r="S156" s="6">
        <v>20</v>
      </c>
      <c r="T156" s="6"/>
      <c r="U156" s="6">
        <v>90</v>
      </c>
      <c r="V156" s="78">
        <f t="shared" si="24"/>
        <v>6721287.5160000008</v>
      </c>
      <c r="W156" s="78">
        <f t="shared" si="25"/>
        <v>134.42575032000002</v>
      </c>
      <c r="X156" s="78">
        <f t="shared" si="26"/>
        <v>604.91587644000003</v>
      </c>
      <c r="Y156" s="78">
        <f t="shared" si="27"/>
        <v>739.34162676000005</v>
      </c>
      <c r="Z156" s="6"/>
      <c r="AA156" s="6"/>
      <c r="AB156" s="6"/>
      <c r="AC156" s="6" t="s">
        <v>520</v>
      </c>
      <c r="AD156" s="6" t="s">
        <v>498</v>
      </c>
      <c r="AE156" s="6"/>
      <c r="AF156" s="6"/>
      <c r="AG156" s="6"/>
      <c r="AH156" s="6"/>
      <c r="AI156" s="6"/>
      <c r="AJ156" s="6" t="s">
        <v>1784</v>
      </c>
      <c r="AK156" s="6">
        <v>5</v>
      </c>
      <c r="AL156" s="6" t="s">
        <v>1784</v>
      </c>
      <c r="AM156" s="6">
        <v>2.5</v>
      </c>
      <c r="AN156" s="6" t="s">
        <v>1784</v>
      </c>
      <c r="AO156" s="6">
        <v>1.4999999999999999E-2</v>
      </c>
      <c r="AP156" s="6"/>
      <c r="AQ156" s="6">
        <v>0.69</v>
      </c>
      <c r="AR156" s="6"/>
      <c r="AS156" s="6">
        <v>6.5</v>
      </c>
      <c r="AT156" s="6"/>
      <c r="AU156" s="6">
        <v>923</v>
      </c>
      <c r="AV156" s="6"/>
      <c r="AW156" s="6">
        <v>1710</v>
      </c>
      <c r="AX156" s="6"/>
      <c r="AY156" s="6">
        <v>5670</v>
      </c>
      <c r="AZ156" s="6"/>
      <c r="BA156" s="6">
        <v>7.96</v>
      </c>
      <c r="BB156" s="6"/>
      <c r="BC156" s="6">
        <v>290</v>
      </c>
      <c r="BD156" s="6"/>
      <c r="BE156" s="6">
        <v>3.8</v>
      </c>
      <c r="BF156" s="6"/>
      <c r="BG156" s="6"/>
      <c r="BH156" s="6"/>
      <c r="BI156" s="6"/>
      <c r="BJ156" s="6"/>
      <c r="BK156" s="6"/>
      <c r="BL156" s="6"/>
      <c r="BM156" s="6"/>
      <c r="BN156" s="6"/>
      <c r="BO156" s="6">
        <v>11</v>
      </c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>
        <v>3.7</v>
      </c>
      <c r="CP156" s="6"/>
      <c r="CQ156" s="6">
        <v>0.31</v>
      </c>
      <c r="CR156" s="6" t="s">
        <v>1784</v>
      </c>
      <c r="CS156" s="6">
        <v>20</v>
      </c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  <c r="DN156" s="6"/>
      <c r="DO156" s="6"/>
    </row>
    <row r="157" spans="1:119" s="67" customFormat="1" x14ac:dyDescent="0.2">
      <c r="A157" s="77" t="s">
        <v>1247</v>
      </c>
      <c r="B157" s="66">
        <v>39871.409722222219</v>
      </c>
      <c r="C157" s="66">
        <v>39871.805555555555</v>
      </c>
      <c r="D157" s="6" t="s">
        <v>1536</v>
      </c>
      <c r="E157" s="6" t="s">
        <v>1537</v>
      </c>
      <c r="F157" s="6"/>
      <c r="G157" s="6">
        <v>50</v>
      </c>
      <c r="H157" s="6"/>
      <c r="I157" s="6"/>
      <c r="J157" s="6"/>
      <c r="K157" s="6"/>
      <c r="L157" s="6"/>
      <c r="M157" s="6">
        <v>983.7</v>
      </c>
      <c r="N157" s="6"/>
      <c r="O157" s="6">
        <v>222</v>
      </c>
      <c r="P157" s="6"/>
      <c r="Q157" s="6">
        <v>414</v>
      </c>
      <c r="R157" s="6" t="s">
        <v>1784</v>
      </c>
      <c r="S157" s="6">
        <v>20</v>
      </c>
      <c r="T157" s="6"/>
      <c r="U157" s="6">
        <v>120</v>
      </c>
      <c r="V157" s="78">
        <f t="shared" si="24"/>
        <v>27855285.344999999</v>
      </c>
      <c r="W157" s="78">
        <f t="shared" si="25"/>
        <v>557.10570689999997</v>
      </c>
      <c r="X157" s="78">
        <f t="shared" si="26"/>
        <v>3342.6342413999996</v>
      </c>
      <c r="Y157" s="78">
        <f t="shared" si="27"/>
        <v>3899.7399482999995</v>
      </c>
      <c r="Z157" s="6"/>
      <c r="AA157" s="6"/>
      <c r="AB157" s="6"/>
      <c r="AC157" s="6" t="s">
        <v>520</v>
      </c>
      <c r="AD157" s="6" t="s">
        <v>499</v>
      </c>
      <c r="AE157" s="6"/>
      <c r="AF157" s="6"/>
      <c r="AG157" s="6"/>
      <c r="AH157" s="6"/>
      <c r="AI157" s="6"/>
      <c r="AJ157" s="6"/>
      <c r="AK157" s="6">
        <v>19</v>
      </c>
      <c r="AL157" s="6" t="s">
        <v>1784</v>
      </c>
      <c r="AM157" s="6">
        <v>2.5</v>
      </c>
      <c r="AN157" s="6"/>
      <c r="AO157" s="6">
        <v>2.3E-2</v>
      </c>
      <c r="AP157" s="6"/>
      <c r="AQ157" s="6">
        <v>1.47</v>
      </c>
      <c r="AR157" s="6"/>
      <c r="AS157" s="6">
        <v>10.1</v>
      </c>
      <c r="AT157" s="6"/>
      <c r="AU157" s="6">
        <v>534</v>
      </c>
      <c r="AV157" s="6"/>
      <c r="AW157" s="6">
        <v>920</v>
      </c>
      <c r="AX157" s="6"/>
      <c r="AY157" s="6">
        <v>3130</v>
      </c>
      <c r="AZ157" s="6"/>
      <c r="BA157" s="6">
        <v>7.57</v>
      </c>
      <c r="BB157" s="6"/>
      <c r="BC157" s="6">
        <v>157</v>
      </c>
      <c r="BD157" s="6"/>
      <c r="BE157" s="6">
        <v>9.6999999999999993</v>
      </c>
      <c r="BF157" s="6"/>
      <c r="BG157" s="6"/>
      <c r="BH157" s="6"/>
      <c r="BI157" s="6"/>
      <c r="BJ157" s="6"/>
      <c r="BK157" s="6"/>
      <c r="BL157" s="6"/>
      <c r="BM157" s="6"/>
      <c r="BN157" s="6"/>
      <c r="BO157" s="6">
        <v>23</v>
      </c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>
        <v>7.1</v>
      </c>
      <c r="CP157" s="6"/>
      <c r="CQ157" s="6">
        <v>0.46</v>
      </c>
      <c r="CR157" s="6" t="s">
        <v>1784</v>
      </c>
      <c r="CS157" s="6">
        <v>20</v>
      </c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</row>
    <row r="158" spans="1:119" s="67" customFormat="1" x14ac:dyDescent="0.2">
      <c r="A158" s="77" t="s">
        <v>1247</v>
      </c>
      <c r="B158" s="66">
        <v>39901.052083333336</v>
      </c>
      <c r="C158" s="66">
        <v>39901.833333333336</v>
      </c>
      <c r="D158" s="6" t="s">
        <v>1538</v>
      </c>
      <c r="E158" s="6" t="s">
        <v>1539</v>
      </c>
      <c r="F158" s="6"/>
      <c r="G158" s="6">
        <v>50</v>
      </c>
      <c r="H158" s="6"/>
      <c r="I158" s="6"/>
      <c r="J158" s="6"/>
      <c r="K158" s="6"/>
      <c r="L158" s="6"/>
      <c r="M158" s="6">
        <v>1752.1</v>
      </c>
      <c r="N158" s="6" t="s">
        <v>1934</v>
      </c>
      <c r="O158" s="6">
        <v>502</v>
      </c>
      <c r="P158" s="6"/>
      <c r="Q158" s="6">
        <v>2250</v>
      </c>
      <c r="R158" s="6" t="s">
        <v>1784</v>
      </c>
      <c r="S158" s="6">
        <v>20</v>
      </c>
      <c r="T158" s="6"/>
      <c r="U158" s="6">
        <v>420</v>
      </c>
      <c r="V158" s="78">
        <f t="shared" si="24"/>
        <v>49613952.884999998</v>
      </c>
      <c r="W158" s="78">
        <f t="shared" si="25"/>
        <v>992.27905769999995</v>
      </c>
      <c r="X158" s="78">
        <f t="shared" si="26"/>
        <v>20837.860211700001</v>
      </c>
      <c r="Y158" s="78">
        <f t="shared" si="27"/>
        <v>21830.139269400002</v>
      </c>
      <c r="Z158" s="6"/>
      <c r="AA158" s="6"/>
      <c r="AB158" s="6"/>
      <c r="AC158" s="6" t="s">
        <v>520</v>
      </c>
      <c r="AD158" s="6" t="s">
        <v>500</v>
      </c>
      <c r="AE158" s="6"/>
      <c r="AF158" s="6"/>
      <c r="AG158" s="6"/>
      <c r="AH158" s="6"/>
      <c r="AI158" s="6"/>
      <c r="AJ158" s="6" t="s">
        <v>1784</v>
      </c>
      <c r="AK158" s="6">
        <v>5</v>
      </c>
      <c r="AL158" s="6" t="s">
        <v>1784</v>
      </c>
      <c r="AM158" s="6">
        <v>2.5</v>
      </c>
      <c r="AN158" s="6" t="s">
        <v>1784</v>
      </c>
      <c r="AO158" s="6">
        <v>1.4999999999999999E-2</v>
      </c>
      <c r="AP158" s="6"/>
      <c r="AQ158" s="6">
        <v>1.02</v>
      </c>
      <c r="AR158" s="6"/>
      <c r="AS158" s="6">
        <v>8.8000000000000007</v>
      </c>
      <c r="AT158" s="6"/>
      <c r="AU158" s="6">
        <v>1130</v>
      </c>
      <c r="AV158" s="6"/>
      <c r="AW158" s="6">
        <v>1860</v>
      </c>
      <c r="AX158" s="6"/>
      <c r="AY158" s="6">
        <v>5960</v>
      </c>
      <c r="AZ158" s="6"/>
      <c r="BA158" s="6">
        <v>7.21</v>
      </c>
      <c r="BB158" s="6"/>
      <c r="BC158" s="6">
        <v>147</v>
      </c>
      <c r="BD158" s="6"/>
      <c r="BE158" s="6">
        <v>29</v>
      </c>
      <c r="BF158" s="6"/>
      <c r="BG158" s="6"/>
      <c r="BH158" s="6"/>
      <c r="BI158" s="6"/>
      <c r="BJ158" s="6"/>
      <c r="BK158" s="6"/>
      <c r="BL158" s="6"/>
      <c r="BM158" s="6"/>
      <c r="BN158" s="6"/>
      <c r="BO158" s="6">
        <v>46</v>
      </c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>
        <v>18</v>
      </c>
      <c r="CP158" s="6"/>
      <c r="CQ158" s="6">
        <v>0.68</v>
      </c>
      <c r="CR158" s="6" t="s">
        <v>1784</v>
      </c>
      <c r="CS158" s="6">
        <v>20</v>
      </c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  <c r="DO158" s="6"/>
    </row>
    <row r="159" spans="1:119" s="67" customFormat="1" x14ac:dyDescent="0.2">
      <c r="A159" s="77" t="s">
        <v>1247</v>
      </c>
      <c r="B159" s="66">
        <v>39924.447916666664</v>
      </c>
      <c r="C159" s="66">
        <v>39924.732638888891</v>
      </c>
      <c r="D159" s="6" t="s">
        <v>1540</v>
      </c>
      <c r="E159" s="6" t="s">
        <v>1541</v>
      </c>
      <c r="F159" s="6"/>
      <c r="G159" s="6">
        <v>50</v>
      </c>
      <c r="H159" s="6"/>
      <c r="I159" s="6"/>
      <c r="J159" s="6"/>
      <c r="K159" s="6"/>
      <c r="L159" s="6"/>
      <c r="M159" s="6">
        <v>964.42</v>
      </c>
      <c r="N159" s="6"/>
      <c r="O159" s="6">
        <v>20.100000000000001</v>
      </c>
      <c r="P159" s="6"/>
      <c r="Q159" s="6">
        <v>46.2</v>
      </c>
      <c r="R159" s="6" t="s">
        <v>1784</v>
      </c>
      <c r="S159" s="6">
        <v>20</v>
      </c>
      <c r="T159" s="6" t="s">
        <v>1784</v>
      </c>
      <c r="U159" s="6">
        <v>20</v>
      </c>
      <c r="V159" s="78">
        <f t="shared" si="24"/>
        <v>27309336.476999998</v>
      </c>
      <c r="W159" s="78">
        <f t="shared" si="25"/>
        <v>546.18672953999999</v>
      </c>
      <c r="X159" s="78">
        <f t="shared" si="26"/>
        <v>546.18672953999999</v>
      </c>
      <c r="Y159" s="78">
        <f t="shared" si="27"/>
        <v>1092.37345908</v>
      </c>
      <c r="Z159" s="6"/>
      <c r="AA159" s="6"/>
      <c r="AB159" s="6"/>
      <c r="AC159" s="6" t="s">
        <v>520</v>
      </c>
      <c r="AD159" s="6" t="s">
        <v>501</v>
      </c>
      <c r="AE159" s="6"/>
      <c r="AF159" s="6"/>
      <c r="AG159" s="6"/>
      <c r="AH159" s="6"/>
      <c r="AI159" s="6"/>
      <c r="AJ159" s="6" t="s">
        <v>1784</v>
      </c>
      <c r="AK159" s="6">
        <v>5</v>
      </c>
      <c r="AL159" s="6" t="s">
        <v>1784</v>
      </c>
      <c r="AM159" s="6">
        <v>2.5</v>
      </c>
      <c r="AN159" s="6" t="s">
        <v>1784</v>
      </c>
      <c r="AO159" s="6">
        <v>1.4999999999999999E-2</v>
      </c>
      <c r="AP159" s="6"/>
      <c r="AQ159" s="6">
        <v>0.63</v>
      </c>
      <c r="AR159" s="6"/>
      <c r="AS159" s="6">
        <v>6.6</v>
      </c>
      <c r="AT159" s="6"/>
      <c r="AU159" s="6">
        <v>156</v>
      </c>
      <c r="AV159" s="6"/>
      <c r="AW159" s="6">
        <v>271</v>
      </c>
      <c r="AX159" s="6"/>
      <c r="AY159" s="6">
        <v>1220</v>
      </c>
      <c r="AZ159" s="6"/>
      <c r="BA159" s="6">
        <v>8.01</v>
      </c>
      <c r="BB159" s="6"/>
      <c r="BC159" s="6">
        <v>171</v>
      </c>
      <c r="BD159" s="6"/>
      <c r="BE159" s="6">
        <v>2.2999999999999998</v>
      </c>
      <c r="BF159" s="6"/>
      <c r="BG159" s="6"/>
      <c r="BH159" s="6"/>
      <c r="BI159" s="6"/>
      <c r="BJ159" s="6"/>
      <c r="BK159" s="6"/>
      <c r="BL159" s="6"/>
      <c r="BM159" s="6"/>
      <c r="BN159" s="6"/>
      <c r="BO159" s="6">
        <v>9</v>
      </c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>
        <v>2.2000000000000002</v>
      </c>
      <c r="CP159" s="6" t="s">
        <v>1784</v>
      </c>
      <c r="CQ159" s="6">
        <v>0.25</v>
      </c>
      <c r="CR159" s="6" t="s">
        <v>1784</v>
      </c>
      <c r="CS159" s="6">
        <v>20</v>
      </c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  <c r="DO159" s="6"/>
    </row>
    <row r="160" spans="1:119" s="67" customFormat="1" x14ac:dyDescent="0.2">
      <c r="A160" s="77" t="s">
        <v>1247</v>
      </c>
      <c r="B160" s="66">
        <v>40009.190972222219</v>
      </c>
      <c r="C160" s="66">
        <v>40009.378472222219</v>
      </c>
      <c r="D160" s="6" t="s">
        <v>1544</v>
      </c>
      <c r="E160" s="6" t="s">
        <v>1677</v>
      </c>
      <c r="F160" s="6"/>
      <c r="G160" s="6">
        <v>50</v>
      </c>
      <c r="H160" s="6"/>
      <c r="I160" s="6"/>
      <c r="J160" s="6"/>
      <c r="K160" s="6"/>
      <c r="L160" s="6"/>
      <c r="M160" s="6">
        <v>1797.49</v>
      </c>
      <c r="N160" s="6"/>
      <c r="O160" s="6">
        <v>17.3</v>
      </c>
      <c r="P160" s="6"/>
      <c r="Q160" s="6">
        <v>91.1</v>
      </c>
      <c r="R160" s="6" t="s">
        <v>1784</v>
      </c>
      <c r="S160" s="6">
        <v>20</v>
      </c>
      <c r="T160" s="6" t="s">
        <v>1784</v>
      </c>
      <c r="U160" s="6">
        <v>20</v>
      </c>
      <c r="V160" s="78">
        <f t="shared" ref="V160:V167" si="28">M160*28.31685*1000</f>
        <v>50899254.706499994</v>
      </c>
      <c r="W160" s="78">
        <f t="shared" ref="W160:W167" si="29">V160*S160/1000000</f>
        <v>1017.9850941299999</v>
      </c>
      <c r="X160" s="78">
        <f t="shared" ref="X160:X167" si="30">V160*U160/1000000</f>
        <v>1017.9850941299999</v>
      </c>
      <c r="Y160" s="78">
        <f t="shared" ref="Y160:Y167" si="31">W160+X160</f>
        <v>2035.9701882599998</v>
      </c>
      <c r="Z160" s="6"/>
      <c r="AA160" s="6"/>
      <c r="AB160" s="6"/>
      <c r="AC160" s="6" t="s">
        <v>520</v>
      </c>
      <c r="AD160" s="6" t="s">
        <v>502</v>
      </c>
      <c r="AE160" s="6"/>
      <c r="AF160" s="6"/>
      <c r="AG160" s="6"/>
      <c r="AH160" s="6"/>
      <c r="AI160" s="6"/>
      <c r="AJ160" s="6" t="s">
        <v>1784</v>
      </c>
      <c r="AK160" s="6">
        <v>5</v>
      </c>
      <c r="AL160" s="6" t="s">
        <v>1784</v>
      </c>
      <c r="AM160" s="6">
        <v>2.5</v>
      </c>
      <c r="AN160" s="6"/>
      <c r="AO160" s="6">
        <v>0.13100000000000001</v>
      </c>
      <c r="AP160" s="6"/>
      <c r="AQ160" s="6">
        <v>2.37</v>
      </c>
      <c r="AR160" s="6"/>
      <c r="AS160" s="6">
        <v>5.3</v>
      </c>
      <c r="AT160" s="6"/>
      <c r="AU160" s="6">
        <v>34.9</v>
      </c>
      <c r="AV160" s="6"/>
      <c r="AW160" s="6">
        <v>54</v>
      </c>
      <c r="AX160" s="6"/>
      <c r="AY160" s="6">
        <v>353</v>
      </c>
      <c r="AZ160" s="6"/>
      <c r="BA160" s="6">
        <v>7.5600000000000005</v>
      </c>
      <c r="BB160" s="6"/>
      <c r="BC160" s="6">
        <v>72.099999999999994</v>
      </c>
      <c r="BD160" s="6"/>
      <c r="BE160" s="6">
        <v>1.2</v>
      </c>
      <c r="BF160" s="6"/>
      <c r="BG160" s="6"/>
      <c r="BH160" s="6"/>
      <c r="BI160" s="6"/>
      <c r="BJ160" s="6"/>
      <c r="BK160" s="6"/>
      <c r="BL160" s="6"/>
      <c r="BM160" s="6"/>
      <c r="BN160" s="6"/>
      <c r="BO160" s="6">
        <v>192</v>
      </c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>
        <v>1.4</v>
      </c>
      <c r="CP160" s="6" t="s">
        <v>1784</v>
      </c>
      <c r="CQ160" s="6">
        <v>0.25</v>
      </c>
      <c r="CR160" s="6" t="s">
        <v>1784</v>
      </c>
      <c r="CS160" s="6">
        <v>20</v>
      </c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</row>
    <row r="161" spans="1:119" s="67" customFormat="1" x14ac:dyDescent="0.2">
      <c r="A161" s="77" t="s">
        <v>1247</v>
      </c>
      <c r="B161" s="66">
        <v>40155.770833333336</v>
      </c>
      <c r="C161" s="66">
        <v>40157.1875</v>
      </c>
      <c r="D161" s="6" t="s">
        <v>1547</v>
      </c>
      <c r="E161" s="6" t="s">
        <v>1548</v>
      </c>
      <c r="F161" s="6"/>
      <c r="G161" s="6">
        <v>50</v>
      </c>
      <c r="H161" s="6"/>
      <c r="I161" s="6"/>
      <c r="J161" s="6"/>
      <c r="K161" s="6"/>
      <c r="L161" s="6"/>
      <c r="M161" s="6">
        <v>8847</v>
      </c>
      <c r="N161" s="6"/>
      <c r="O161" s="6">
        <v>151</v>
      </c>
      <c r="P161" s="6"/>
      <c r="Q161" s="6">
        <v>257</v>
      </c>
      <c r="R161" s="6" t="s">
        <v>1784</v>
      </c>
      <c r="S161" s="6">
        <v>20</v>
      </c>
      <c r="T161" s="6"/>
      <c r="U161" s="6">
        <v>22</v>
      </c>
      <c r="V161" s="78">
        <f t="shared" si="28"/>
        <v>250519171.94999999</v>
      </c>
      <c r="W161" s="78">
        <f t="shared" si="29"/>
        <v>5010.3834390000002</v>
      </c>
      <c r="X161" s="78">
        <f t="shared" si="30"/>
        <v>5511.4217828999999</v>
      </c>
      <c r="Y161" s="78">
        <f t="shared" si="31"/>
        <v>10521.8052219</v>
      </c>
      <c r="Z161" s="6"/>
      <c r="AA161" s="6"/>
      <c r="AB161" s="6"/>
      <c r="AC161" s="6" t="s">
        <v>520</v>
      </c>
      <c r="AD161" s="6" t="s">
        <v>503</v>
      </c>
      <c r="AE161" s="6"/>
      <c r="AF161" s="6"/>
      <c r="AG161" s="6"/>
      <c r="AH161" s="6"/>
      <c r="AI161" s="6"/>
      <c r="AJ161" s="6"/>
      <c r="AK161" s="6">
        <v>30</v>
      </c>
      <c r="AL161" s="6" t="s">
        <v>1784</v>
      </c>
      <c r="AM161" s="6">
        <v>2.5</v>
      </c>
      <c r="AN161" s="6"/>
      <c r="AO161" s="6">
        <v>4.9000000000000002E-2</v>
      </c>
      <c r="AP161" s="6"/>
      <c r="AQ161" s="6">
        <v>1.37</v>
      </c>
      <c r="AR161" s="6"/>
      <c r="AS161" s="6">
        <v>20.3</v>
      </c>
      <c r="AT161" s="6"/>
      <c r="AU161" s="6">
        <v>382</v>
      </c>
      <c r="AV161" s="6"/>
      <c r="AW161" s="6">
        <v>614</v>
      </c>
      <c r="AX161" s="6"/>
      <c r="AY161" s="6">
        <v>2160</v>
      </c>
      <c r="AZ161" s="6"/>
      <c r="BA161" s="6">
        <v>7.59</v>
      </c>
      <c r="BB161" s="6"/>
      <c r="BC161" s="6">
        <v>123</v>
      </c>
      <c r="BD161" s="6"/>
      <c r="BE161" s="6">
        <v>42</v>
      </c>
      <c r="BF161" s="6"/>
      <c r="BG161" s="6"/>
      <c r="BH161" s="6"/>
      <c r="BI161" s="6"/>
      <c r="BJ161" s="6"/>
      <c r="BK161" s="6"/>
      <c r="BL161" s="6"/>
      <c r="BM161" s="6"/>
      <c r="BN161" s="6"/>
      <c r="BO161" s="6">
        <v>87</v>
      </c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>
        <v>25</v>
      </c>
      <c r="CP161" s="6" t="s">
        <v>1784</v>
      </c>
      <c r="CQ161" s="6">
        <v>0.25</v>
      </c>
      <c r="CR161" s="6" t="s">
        <v>1784</v>
      </c>
      <c r="CS161" s="6">
        <v>20</v>
      </c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</row>
    <row r="162" spans="1:119" s="67" customFormat="1" x14ac:dyDescent="0.2">
      <c r="A162" s="77" t="s">
        <v>1247</v>
      </c>
      <c r="B162" s="66">
        <v>40201.913888888892</v>
      </c>
      <c r="C162" s="66">
        <v>40203.395833333336</v>
      </c>
      <c r="D162" s="6" t="s">
        <v>1553</v>
      </c>
      <c r="E162" s="6" t="s">
        <v>1552</v>
      </c>
      <c r="F162" s="6"/>
      <c r="G162" s="6">
        <v>50</v>
      </c>
      <c r="H162" s="6"/>
      <c r="I162" s="6"/>
      <c r="J162" s="6"/>
      <c r="K162" s="6"/>
      <c r="L162" s="6"/>
      <c r="M162" s="6">
        <v>9542</v>
      </c>
      <c r="N162" s="6"/>
      <c r="O162" s="6">
        <v>83.4</v>
      </c>
      <c r="P162" s="6"/>
      <c r="Q162" s="6">
        <v>177</v>
      </c>
      <c r="R162" s="6" t="s">
        <v>1784</v>
      </c>
      <c r="S162" s="6">
        <v>20</v>
      </c>
      <c r="T162" s="6"/>
      <c r="U162" s="6">
        <v>31</v>
      </c>
      <c r="V162" s="78">
        <f t="shared" si="28"/>
        <v>270199382.69999999</v>
      </c>
      <c r="W162" s="78">
        <f t="shared" si="29"/>
        <v>5403.9876539999996</v>
      </c>
      <c r="X162" s="78">
        <f t="shared" si="30"/>
        <v>8376.1808636999995</v>
      </c>
      <c r="Y162" s="78">
        <f t="shared" si="31"/>
        <v>13780.1685177</v>
      </c>
      <c r="Z162" s="6"/>
      <c r="AA162" s="6"/>
      <c r="AB162" s="6"/>
      <c r="AC162" s="6" t="s">
        <v>520</v>
      </c>
      <c r="AD162" s="6" t="s">
        <v>504</v>
      </c>
      <c r="AE162" s="6"/>
      <c r="AF162" s="6"/>
      <c r="AG162" s="6"/>
      <c r="AH162" s="6"/>
      <c r="AI162" s="6"/>
      <c r="AJ162" s="6"/>
      <c r="AK162" s="6">
        <v>21</v>
      </c>
      <c r="AL162" s="6" t="s">
        <v>1784</v>
      </c>
      <c r="AM162" s="6">
        <v>2.5</v>
      </c>
      <c r="AN162" s="6" t="s">
        <v>1784</v>
      </c>
      <c r="AO162" s="6">
        <v>1.4999999999999999E-2</v>
      </c>
      <c r="AP162" s="6"/>
      <c r="AQ162" s="6">
        <v>1.45</v>
      </c>
      <c r="AR162" s="6"/>
      <c r="AS162" s="6">
        <v>18.2</v>
      </c>
      <c r="AT162" s="6"/>
      <c r="AU162" s="6">
        <v>281</v>
      </c>
      <c r="AV162" s="6"/>
      <c r="AW162" s="6">
        <v>483</v>
      </c>
      <c r="AX162" s="6"/>
      <c r="AY162" s="6">
        <v>1800</v>
      </c>
      <c r="AZ162" s="6"/>
      <c r="BA162" s="6">
        <v>7.4</v>
      </c>
      <c r="BB162" s="6"/>
      <c r="BC162" s="6">
        <v>136</v>
      </c>
      <c r="BD162" s="6"/>
      <c r="BE162" s="6">
        <v>23</v>
      </c>
      <c r="BF162" s="6"/>
      <c r="BG162" s="6"/>
      <c r="BH162" s="6"/>
      <c r="BI162" s="6"/>
      <c r="BJ162" s="6"/>
      <c r="BK162" s="6"/>
      <c r="BL162" s="6"/>
      <c r="BM162" s="6"/>
      <c r="BN162" s="6"/>
      <c r="BO162" s="6">
        <v>40</v>
      </c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>
        <v>22</v>
      </c>
      <c r="CP162" s="6" t="s">
        <v>1784</v>
      </c>
      <c r="CQ162" s="6">
        <v>0.25</v>
      </c>
      <c r="CR162" s="6" t="s">
        <v>1784</v>
      </c>
      <c r="CS162" s="6">
        <v>20</v>
      </c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</row>
    <row r="163" spans="1:119" s="67" customFormat="1" x14ac:dyDescent="0.2">
      <c r="A163" s="77" t="s">
        <v>1247</v>
      </c>
      <c r="B163" s="66">
        <v>40218.667361111111</v>
      </c>
      <c r="C163" s="66">
        <v>40219.52847222222</v>
      </c>
      <c r="D163" s="6" t="s">
        <v>1556</v>
      </c>
      <c r="E163" s="6" t="s">
        <v>1557</v>
      </c>
      <c r="F163" s="6"/>
      <c r="G163" s="6">
        <v>50</v>
      </c>
      <c r="H163" s="6"/>
      <c r="I163" s="6"/>
      <c r="J163" s="6"/>
      <c r="K163" s="6"/>
      <c r="L163" s="6"/>
      <c r="M163" s="6">
        <v>267</v>
      </c>
      <c r="N163" s="6"/>
      <c r="O163" s="6">
        <v>83.5</v>
      </c>
      <c r="P163" s="6"/>
      <c r="Q163" s="6">
        <v>187</v>
      </c>
      <c r="R163" s="6" t="s">
        <v>1784</v>
      </c>
      <c r="S163" s="6">
        <v>20</v>
      </c>
      <c r="T163" s="6"/>
      <c r="U163" s="6">
        <v>46</v>
      </c>
      <c r="V163" s="78">
        <f t="shared" si="28"/>
        <v>7560598.9499999993</v>
      </c>
      <c r="W163" s="78">
        <f t="shared" si="29"/>
        <v>151.21197900000001</v>
      </c>
      <c r="X163" s="78">
        <f t="shared" si="30"/>
        <v>347.78755169999999</v>
      </c>
      <c r="Y163" s="78">
        <f t="shared" si="31"/>
        <v>498.99953070000004</v>
      </c>
      <c r="Z163" s="6"/>
      <c r="AA163" s="6"/>
      <c r="AB163" s="6"/>
      <c r="AC163" s="6" t="s">
        <v>520</v>
      </c>
      <c r="AD163" s="6" t="s">
        <v>505</v>
      </c>
      <c r="AE163" s="6"/>
      <c r="AF163" s="6"/>
      <c r="AG163" s="6"/>
      <c r="AH163" s="6"/>
      <c r="AI163" s="6"/>
      <c r="AJ163" s="6"/>
      <c r="AK163" s="6">
        <v>9.9</v>
      </c>
      <c r="AL163" s="6" t="s">
        <v>1784</v>
      </c>
      <c r="AM163" s="6">
        <v>2.5</v>
      </c>
      <c r="AN163" s="6" t="s">
        <v>1784</v>
      </c>
      <c r="AO163" s="6">
        <v>1.4999999999999999E-2</v>
      </c>
      <c r="AP163" s="6"/>
      <c r="AQ163" s="6">
        <v>0.39</v>
      </c>
      <c r="AR163" s="6"/>
      <c r="AS163" s="6">
        <v>18.5</v>
      </c>
      <c r="AT163" s="6"/>
      <c r="AU163" s="6">
        <v>2100</v>
      </c>
      <c r="AV163" s="6"/>
      <c r="AW163" s="6">
        <v>3110</v>
      </c>
      <c r="AX163" s="6"/>
      <c r="AY163" s="6">
        <v>9350</v>
      </c>
      <c r="AZ163" s="6"/>
      <c r="BA163" s="6">
        <v>8</v>
      </c>
      <c r="BB163" s="6"/>
      <c r="BC163" s="6">
        <v>252</v>
      </c>
      <c r="BD163" s="6"/>
      <c r="BE163" s="6">
        <v>16</v>
      </c>
      <c r="BF163" s="6"/>
      <c r="BG163" s="6"/>
      <c r="BH163" s="6"/>
      <c r="BI163" s="6"/>
      <c r="BJ163" s="6"/>
      <c r="BK163" s="6"/>
      <c r="BL163" s="6"/>
      <c r="BM163" s="6"/>
      <c r="BN163" s="6"/>
      <c r="BO163" s="6">
        <v>15</v>
      </c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>
        <v>11</v>
      </c>
      <c r="CP163" s="6" t="s">
        <v>1784</v>
      </c>
      <c r="CQ163" s="6">
        <v>0.25</v>
      </c>
      <c r="CR163" s="6" t="s">
        <v>1784</v>
      </c>
      <c r="CS163" s="6">
        <v>20</v>
      </c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6"/>
      <c r="DN163" s="6"/>
      <c r="DO163" s="6"/>
    </row>
    <row r="164" spans="1:119" s="67" customFormat="1" x14ac:dyDescent="0.2">
      <c r="A164" s="77" t="s">
        <v>1247</v>
      </c>
      <c r="B164" s="66">
        <v>40246.829861111109</v>
      </c>
      <c r="C164" s="66">
        <v>40248.472916666666</v>
      </c>
      <c r="D164" s="6" t="s">
        <v>1559</v>
      </c>
      <c r="E164" s="6" t="s">
        <v>1560</v>
      </c>
      <c r="F164" s="6"/>
      <c r="G164" s="6">
        <v>50</v>
      </c>
      <c r="H164" s="6"/>
      <c r="I164" s="6"/>
      <c r="J164" s="6"/>
      <c r="K164" s="6"/>
      <c r="L164" s="6"/>
      <c r="M164" s="6">
        <v>7334</v>
      </c>
      <c r="N164" s="6" t="s">
        <v>1784</v>
      </c>
      <c r="O164" s="6">
        <v>60</v>
      </c>
      <c r="P164" s="6"/>
      <c r="Q164" s="6">
        <v>218</v>
      </c>
      <c r="R164" s="6" t="s">
        <v>1784</v>
      </c>
      <c r="S164" s="6">
        <v>20</v>
      </c>
      <c r="T164" s="6" t="s">
        <v>1784</v>
      </c>
      <c r="U164" s="6">
        <v>20</v>
      </c>
      <c r="V164" s="78">
        <f t="shared" si="28"/>
        <v>207675777.89999998</v>
      </c>
      <c r="W164" s="78">
        <f t="shared" si="29"/>
        <v>4153.5155579999991</v>
      </c>
      <c r="X164" s="78">
        <f t="shared" si="30"/>
        <v>4153.5155579999991</v>
      </c>
      <c r="Y164" s="78">
        <f t="shared" si="31"/>
        <v>8307.0311159999983</v>
      </c>
      <c r="Z164" s="6"/>
      <c r="AA164" s="6"/>
      <c r="AB164" s="6"/>
      <c r="AC164" s="6" t="s">
        <v>520</v>
      </c>
      <c r="AD164" s="6" t="s">
        <v>506</v>
      </c>
      <c r="AE164" s="6"/>
      <c r="AF164" s="6"/>
      <c r="AG164" s="6"/>
      <c r="AH164" s="6"/>
      <c r="AI164" s="6"/>
      <c r="AJ164" s="6" t="s">
        <v>1784</v>
      </c>
      <c r="AK164" s="6">
        <v>5</v>
      </c>
      <c r="AL164" s="6" t="s">
        <v>1784</v>
      </c>
      <c r="AM164" s="6">
        <v>2.5</v>
      </c>
      <c r="AN164" s="6"/>
      <c r="AO164" s="6">
        <v>0.02</v>
      </c>
      <c r="AP164" s="6"/>
      <c r="AQ164" s="6">
        <v>5.35</v>
      </c>
      <c r="AR164" s="6"/>
      <c r="AS164" s="6">
        <v>11.7</v>
      </c>
      <c r="AT164" s="6"/>
      <c r="AU164" s="6">
        <v>229</v>
      </c>
      <c r="AV164" s="6"/>
      <c r="AW164" s="6">
        <v>387</v>
      </c>
      <c r="AX164" s="6"/>
      <c r="AY164" s="6">
        <v>1530</v>
      </c>
      <c r="AZ164" s="6"/>
      <c r="BA164" s="6">
        <v>7.29</v>
      </c>
      <c r="BB164" s="6"/>
      <c r="BC164" s="6">
        <v>174</v>
      </c>
      <c r="BD164" s="6"/>
      <c r="BE164" s="6">
        <v>12</v>
      </c>
      <c r="BF164" s="6"/>
      <c r="BG164" s="6"/>
      <c r="BH164" s="6"/>
      <c r="BI164" s="6"/>
      <c r="BJ164" s="6"/>
      <c r="BK164" s="6"/>
      <c r="BL164" s="6"/>
      <c r="BM164" s="6"/>
      <c r="BN164" s="6"/>
      <c r="BO164" s="6">
        <v>443</v>
      </c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>
        <v>146</v>
      </c>
      <c r="CH164" s="6"/>
      <c r="CI164" s="6"/>
      <c r="CJ164" s="6"/>
      <c r="CK164" s="6"/>
      <c r="CL164" s="6"/>
      <c r="CM164" s="6"/>
      <c r="CN164" s="6"/>
      <c r="CO164" s="6">
        <v>10</v>
      </c>
      <c r="CP164" s="6"/>
      <c r="CQ164" s="6">
        <v>0.47</v>
      </c>
      <c r="CR164" s="6" t="s">
        <v>1784</v>
      </c>
      <c r="CS164" s="6">
        <v>20</v>
      </c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</row>
    <row r="165" spans="1:119" s="67" customFormat="1" x14ac:dyDescent="0.2">
      <c r="A165" s="77" t="s">
        <v>1247</v>
      </c>
      <c r="B165" s="66">
        <v>40276.357638888891</v>
      </c>
      <c r="C165" s="66">
        <v>40276.712500000001</v>
      </c>
      <c r="D165" s="6" t="s">
        <v>1563</v>
      </c>
      <c r="E165" s="6" t="s">
        <v>1564</v>
      </c>
      <c r="F165" s="6"/>
      <c r="G165" s="6">
        <v>50</v>
      </c>
      <c r="H165" s="6"/>
      <c r="I165" s="6"/>
      <c r="J165" s="6"/>
      <c r="K165" s="6"/>
      <c r="L165" s="6"/>
      <c r="M165" s="6">
        <v>982</v>
      </c>
      <c r="N165" s="6"/>
      <c r="O165" s="6">
        <v>22.3</v>
      </c>
      <c r="P165" s="6"/>
      <c r="Q165" s="6">
        <v>53</v>
      </c>
      <c r="R165" s="6" t="s">
        <v>1784</v>
      </c>
      <c r="S165" s="6">
        <v>20</v>
      </c>
      <c r="T165" s="6" t="s">
        <v>1784</v>
      </c>
      <c r="U165" s="6">
        <v>20</v>
      </c>
      <c r="V165" s="78">
        <f t="shared" si="28"/>
        <v>27807146.699999999</v>
      </c>
      <c r="W165" s="78">
        <f t="shared" si="29"/>
        <v>556.14293399999997</v>
      </c>
      <c r="X165" s="78">
        <f t="shared" si="30"/>
        <v>556.14293399999997</v>
      </c>
      <c r="Y165" s="78">
        <f t="shared" si="31"/>
        <v>1112.2858679999999</v>
      </c>
      <c r="Z165" s="6"/>
      <c r="AA165" s="6"/>
      <c r="AB165" s="6"/>
      <c r="AC165" s="6" t="s">
        <v>520</v>
      </c>
      <c r="AD165" s="6" t="s">
        <v>507</v>
      </c>
      <c r="AE165" s="6"/>
      <c r="AF165" s="6"/>
      <c r="AG165" s="6"/>
      <c r="AH165" s="6"/>
      <c r="AI165" s="6"/>
      <c r="AJ165" s="6" t="s">
        <v>1784</v>
      </c>
      <c r="AK165" s="6">
        <v>5</v>
      </c>
      <c r="AL165" s="6" t="s">
        <v>1784</v>
      </c>
      <c r="AM165" s="6">
        <v>2.5</v>
      </c>
      <c r="AN165" s="6" t="s">
        <v>1784</v>
      </c>
      <c r="AO165" s="6">
        <v>1.4999999999999999E-2</v>
      </c>
      <c r="AP165" s="6"/>
      <c r="AQ165" s="6">
        <v>0.74</v>
      </c>
      <c r="AR165" s="6"/>
      <c r="AS165" s="6">
        <v>11.7</v>
      </c>
      <c r="AT165" s="6"/>
      <c r="AU165" s="6">
        <v>174</v>
      </c>
      <c r="AV165" s="6"/>
      <c r="AW165" s="6">
        <v>284</v>
      </c>
      <c r="AX165" s="6"/>
      <c r="AY165" s="6">
        <v>1390</v>
      </c>
      <c r="AZ165" s="6"/>
      <c r="BA165" s="6">
        <v>7.89</v>
      </c>
      <c r="BB165" s="6"/>
      <c r="BC165" s="6">
        <v>222</v>
      </c>
      <c r="BD165" s="6"/>
      <c r="BE165" s="6">
        <v>5.0999999999999996</v>
      </c>
      <c r="BF165" s="6"/>
      <c r="BG165" s="6"/>
      <c r="BH165" s="6"/>
      <c r="BI165" s="6"/>
      <c r="BJ165" s="6"/>
      <c r="BK165" s="6"/>
      <c r="BL165" s="6"/>
      <c r="BM165" s="6"/>
      <c r="BN165" s="6"/>
      <c r="BO165" s="6">
        <v>19</v>
      </c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>
        <v>8.1</v>
      </c>
      <c r="CP165" s="6"/>
      <c r="CQ165" s="6">
        <v>0.44</v>
      </c>
      <c r="CR165" s="6" t="s">
        <v>1784</v>
      </c>
      <c r="CS165" s="6">
        <v>20</v>
      </c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</row>
    <row r="166" spans="1:119" s="67" customFormat="1" x14ac:dyDescent="0.2">
      <c r="A166" s="77" t="s">
        <v>1247</v>
      </c>
      <c r="B166" s="66">
        <v>40422.135416666664</v>
      </c>
      <c r="C166" s="66">
        <v>40422.277777777781</v>
      </c>
      <c r="D166" s="6" t="s">
        <v>1571</v>
      </c>
      <c r="E166" s="6" t="s">
        <v>1572</v>
      </c>
      <c r="F166" s="6"/>
      <c r="G166" s="6">
        <v>50</v>
      </c>
      <c r="H166" s="6"/>
      <c r="I166" s="6"/>
      <c r="J166" s="6"/>
      <c r="K166" s="6"/>
      <c r="L166" s="6"/>
      <c r="M166" s="6">
        <v>2407</v>
      </c>
      <c r="N166" s="6"/>
      <c r="O166" s="6">
        <v>10.9</v>
      </c>
      <c r="P166" s="6"/>
      <c r="Q166" s="6">
        <v>107</v>
      </c>
      <c r="R166" s="6" t="s">
        <v>1784</v>
      </c>
      <c r="S166" s="6">
        <v>20</v>
      </c>
      <c r="T166" s="6" t="s">
        <v>1784</v>
      </c>
      <c r="U166" s="6">
        <v>20</v>
      </c>
      <c r="V166" s="78">
        <f t="shared" si="28"/>
        <v>68158657.949999988</v>
      </c>
      <c r="W166" s="78">
        <f t="shared" si="29"/>
        <v>1363.1731589999997</v>
      </c>
      <c r="X166" s="78">
        <f t="shared" si="30"/>
        <v>1363.1731589999997</v>
      </c>
      <c r="Y166" s="78">
        <f t="shared" si="31"/>
        <v>2726.3463179999994</v>
      </c>
      <c r="Z166" s="6"/>
      <c r="AA166" s="6"/>
      <c r="AB166" s="6"/>
      <c r="AC166" s="6" t="s">
        <v>520</v>
      </c>
      <c r="AD166" s="6" t="s">
        <v>508</v>
      </c>
      <c r="AE166" s="6"/>
      <c r="AF166" s="6"/>
      <c r="AG166" s="6"/>
      <c r="AH166" s="6"/>
      <c r="AI166" s="6"/>
      <c r="AJ166" s="6" t="s">
        <v>1784</v>
      </c>
      <c r="AK166" s="6">
        <v>5</v>
      </c>
      <c r="AL166" s="6"/>
      <c r="AM166" s="6">
        <v>28</v>
      </c>
      <c r="AN166" s="6"/>
      <c r="AO166" s="6">
        <v>6.8000000000000005E-2</v>
      </c>
      <c r="AP166" s="6"/>
      <c r="AQ166" s="6">
        <v>2.19</v>
      </c>
      <c r="AR166" s="6"/>
      <c r="AS166" s="6">
        <v>3.6</v>
      </c>
      <c r="AT166" s="6"/>
      <c r="AU166" s="6">
        <v>19</v>
      </c>
      <c r="AV166" s="6"/>
      <c r="AW166" s="6">
        <v>28.1</v>
      </c>
      <c r="AX166" s="6"/>
      <c r="AY166" s="6">
        <v>230</v>
      </c>
      <c r="AZ166" s="6"/>
      <c r="BA166" s="6">
        <v>7.99</v>
      </c>
      <c r="BB166" s="6"/>
      <c r="BC166" s="6">
        <v>80.8</v>
      </c>
      <c r="BD166" s="6"/>
      <c r="BE166" s="6">
        <v>0.5</v>
      </c>
      <c r="BF166" s="6"/>
      <c r="BG166" s="6"/>
      <c r="BH166" s="6"/>
      <c r="BI166" s="6"/>
      <c r="BJ166" s="6"/>
      <c r="BK166" s="6"/>
      <c r="BL166" s="6"/>
      <c r="BM166" s="6"/>
      <c r="BN166" s="6"/>
      <c r="BO166" s="6">
        <v>285</v>
      </c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>
        <v>52.7</v>
      </c>
      <c r="CH166" s="6"/>
      <c r="CI166" s="6"/>
      <c r="CJ166" s="6"/>
      <c r="CK166" s="6"/>
      <c r="CL166" s="6"/>
      <c r="CM166" s="6"/>
      <c r="CN166" s="6"/>
      <c r="CO166" s="6">
        <v>1</v>
      </c>
      <c r="CP166" s="6" t="s">
        <v>1784</v>
      </c>
      <c r="CQ166" s="6">
        <v>0.25</v>
      </c>
      <c r="CR166" s="6" t="s">
        <v>1784</v>
      </c>
      <c r="CS166" s="6">
        <v>20</v>
      </c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6"/>
      <c r="DN166" s="6"/>
      <c r="DO166" s="6"/>
    </row>
    <row r="167" spans="1:119" s="67" customFormat="1" x14ac:dyDescent="0.2">
      <c r="A167" s="77" t="s">
        <v>1247</v>
      </c>
      <c r="B167" s="66">
        <v>40477.288194444445</v>
      </c>
      <c r="C167" s="66">
        <v>40477.684027777781</v>
      </c>
      <c r="D167" s="6" t="s">
        <v>1575</v>
      </c>
      <c r="E167" s="6" t="s">
        <v>1576</v>
      </c>
      <c r="F167" s="6"/>
      <c r="G167" s="6">
        <v>50</v>
      </c>
      <c r="H167" s="6"/>
      <c r="I167" s="6"/>
      <c r="J167" s="6"/>
      <c r="K167" s="6"/>
      <c r="L167" s="6"/>
      <c r="M167" s="6">
        <v>3854</v>
      </c>
      <c r="N167" s="6"/>
      <c r="O167" s="6">
        <v>7.9</v>
      </c>
      <c r="P167" s="6"/>
      <c r="Q167" s="6">
        <v>60.7</v>
      </c>
      <c r="R167" s="6" t="s">
        <v>1784</v>
      </c>
      <c r="S167" s="6">
        <v>20</v>
      </c>
      <c r="T167" s="6" t="s">
        <v>1784</v>
      </c>
      <c r="U167" s="6">
        <v>20</v>
      </c>
      <c r="V167" s="78">
        <f t="shared" si="28"/>
        <v>109133139.89999999</v>
      </c>
      <c r="W167" s="78">
        <f t="shared" si="29"/>
        <v>2182.6627979999998</v>
      </c>
      <c r="X167" s="78">
        <f t="shared" si="30"/>
        <v>2182.6627979999998</v>
      </c>
      <c r="Y167" s="78">
        <f t="shared" si="31"/>
        <v>4365.3255959999997</v>
      </c>
      <c r="Z167" s="6"/>
      <c r="AA167" s="6"/>
      <c r="AB167" s="6"/>
      <c r="AC167" s="6" t="s">
        <v>520</v>
      </c>
      <c r="AD167" s="6" t="s">
        <v>509</v>
      </c>
      <c r="AE167" s="6"/>
      <c r="AF167" s="6"/>
      <c r="AG167" s="6"/>
      <c r="AH167" s="6"/>
      <c r="AI167" s="6"/>
      <c r="AJ167" s="6" t="s">
        <v>1784</v>
      </c>
      <c r="AK167" s="6">
        <v>5</v>
      </c>
      <c r="AL167" s="6" t="s">
        <v>1784</v>
      </c>
      <c r="AM167" s="6">
        <v>2.5</v>
      </c>
      <c r="AN167" s="6"/>
      <c r="AO167" s="6">
        <v>4.5999999999999999E-2</v>
      </c>
      <c r="AP167" s="6"/>
      <c r="AQ167" s="6">
        <v>0.91</v>
      </c>
      <c r="AR167" s="6"/>
      <c r="AS167" s="6">
        <v>5.7</v>
      </c>
      <c r="AT167" s="6"/>
      <c r="AU167" s="6">
        <v>23.6</v>
      </c>
      <c r="AV167" s="6"/>
      <c r="AW167" s="6">
        <v>36.6</v>
      </c>
      <c r="AX167" s="6"/>
      <c r="AY167" s="6">
        <v>274</v>
      </c>
      <c r="AZ167" s="6"/>
      <c r="BA167" s="6">
        <v>7.66</v>
      </c>
      <c r="BB167" s="6"/>
      <c r="BC167" s="6">
        <v>60</v>
      </c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>
        <v>130</v>
      </c>
      <c r="BP167" s="6"/>
      <c r="BQ167" s="6">
        <v>25.6</v>
      </c>
      <c r="BR167" s="6"/>
      <c r="BS167" s="6">
        <v>0.1</v>
      </c>
      <c r="BT167" s="6"/>
      <c r="BU167" s="6">
        <v>15</v>
      </c>
      <c r="BV167" s="6"/>
      <c r="BW167" s="6">
        <v>9.1999999999999993</v>
      </c>
      <c r="BX167" s="6"/>
      <c r="BY167" s="6">
        <v>11.4</v>
      </c>
      <c r="BZ167" s="6"/>
      <c r="CA167" s="6">
        <v>69</v>
      </c>
      <c r="CB167" s="6"/>
      <c r="CC167" s="6">
        <v>0.28699999999999998</v>
      </c>
      <c r="CD167" s="6"/>
      <c r="CE167" s="6"/>
      <c r="CF167" s="6"/>
      <c r="CG167" s="6"/>
      <c r="CH167" s="6"/>
      <c r="CI167" s="6">
        <v>102</v>
      </c>
      <c r="CJ167" s="6"/>
      <c r="CK167" s="6"/>
      <c r="CL167" s="6"/>
      <c r="CM167" s="6"/>
      <c r="CN167" s="6"/>
      <c r="CO167" s="6"/>
      <c r="CP167" s="6"/>
      <c r="CQ167" s="6"/>
      <c r="CR167" s="6" t="s">
        <v>1784</v>
      </c>
      <c r="CS167" s="6">
        <v>20</v>
      </c>
      <c r="CT167" s="6"/>
      <c r="CU167" s="6"/>
      <c r="CV167" s="6"/>
      <c r="CW167" s="6"/>
      <c r="CX167" s="6"/>
      <c r="CY167" s="6"/>
      <c r="CZ167" s="6"/>
      <c r="DA167" s="6"/>
      <c r="DB167" s="6"/>
      <c r="DC167" s="6">
        <v>1.5</v>
      </c>
      <c r="DD167" s="6"/>
      <c r="DE167" s="6">
        <v>9</v>
      </c>
      <c r="DF167" s="6"/>
      <c r="DG167" s="6"/>
      <c r="DH167" s="6"/>
      <c r="DI167" s="6"/>
      <c r="DJ167" s="6"/>
      <c r="DK167" s="6">
        <v>7</v>
      </c>
      <c r="DL167" s="6"/>
      <c r="DM167" s="6"/>
      <c r="DN167" s="6"/>
      <c r="DO167" s="6"/>
    </row>
    <row r="168" spans="1:119" s="76" customFormat="1" x14ac:dyDescent="0.2">
      <c r="A168" s="69" t="s">
        <v>1247</v>
      </c>
      <c r="B168" s="68">
        <v>40533.177083333336</v>
      </c>
      <c r="C168" s="68">
        <v>40533.625</v>
      </c>
      <c r="D168" s="67" t="s">
        <v>1589</v>
      </c>
      <c r="E168" s="67" t="s">
        <v>1590</v>
      </c>
      <c r="F168" s="67"/>
      <c r="G168" s="67">
        <v>50</v>
      </c>
      <c r="H168" s="67"/>
      <c r="I168" s="67"/>
      <c r="J168" s="67"/>
      <c r="K168" s="67"/>
      <c r="L168" s="67"/>
      <c r="M168" s="67">
        <v>200</v>
      </c>
      <c r="N168" s="67" t="s">
        <v>1784</v>
      </c>
      <c r="O168" s="67">
        <v>24</v>
      </c>
      <c r="P168" s="67"/>
      <c r="Q168" s="67">
        <v>78.599999999999994</v>
      </c>
      <c r="R168" s="67" t="s">
        <v>1784</v>
      </c>
      <c r="S168" s="67">
        <v>20</v>
      </c>
      <c r="T168" s="67" t="s">
        <v>1784</v>
      </c>
      <c r="U168" s="67">
        <v>20</v>
      </c>
      <c r="V168" s="78">
        <f t="shared" ref="V168:V178" si="32">M168*28.31685*1000</f>
        <v>5663370</v>
      </c>
      <c r="W168" s="78">
        <f t="shared" ref="W168:W178" si="33">V168*S168/1000000</f>
        <v>113.26739999999999</v>
      </c>
      <c r="X168" s="78">
        <f t="shared" ref="X168:X178" si="34">V168*U168/1000000</f>
        <v>113.26739999999999</v>
      </c>
      <c r="Y168" s="78">
        <f t="shared" ref="Y168:Y178" si="35">W168+X168</f>
        <v>226.53479999999999</v>
      </c>
      <c r="Z168" s="6"/>
      <c r="AA168" s="6"/>
      <c r="AB168" s="6"/>
      <c r="AC168" s="6" t="s">
        <v>520</v>
      </c>
      <c r="AD168" s="6" t="s">
        <v>510</v>
      </c>
      <c r="AE168" s="67"/>
      <c r="AF168" s="67"/>
      <c r="AG168" s="67"/>
      <c r="AH168" s="67"/>
      <c r="AI168" s="67"/>
      <c r="AJ168" s="67"/>
      <c r="AK168" s="67"/>
      <c r="AL168" s="67"/>
      <c r="AM168" s="67"/>
      <c r="AN168" s="67"/>
      <c r="AO168" s="67"/>
      <c r="AP168" s="67"/>
      <c r="AQ168" s="67"/>
      <c r="AR168" s="67"/>
      <c r="AS168" s="67"/>
      <c r="AT168" s="67"/>
      <c r="AU168" s="67"/>
      <c r="AV168" s="67"/>
      <c r="AW168" s="67"/>
      <c r="AX168" s="67"/>
      <c r="AY168" s="67"/>
      <c r="AZ168" s="67"/>
      <c r="BA168" s="67"/>
      <c r="BB168" s="67"/>
      <c r="BC168" s="67"/>
      <c r="BD168" s="67"/>
      <c r="BE168" s="67"/>
      <c r="BF168" s="67"/>
      <c r="BG168" s="67"/>
      <c r="BH168" s="67"/>
      <c r="BI168" s="67"/>
      <c r="BJ168" s="67"/>
      <c r="BK168" s="67"/>
      <c r="BL168" s="67"/>
      <c r="BM168" s="67"/>
      <c r="BN168" s="67"/>
      <c r="BO168" s="67"/>
      <c r="BP168" s="67"/>
      <c r="BQ168" s="67"/>
      <c r="BR168" s="67"/>
      <c r="BS168" s="67"/>
      <c r="BT168" s="67"/>
      <c r="BU168" s="67"/>
      <c r="BV168" s="67"/>
      <c r="BW168" s="67"/>
      <c r="BX168" s="67"/>
      <c r="BY168" s="67"/>
      <c r="BZ168" s="67"/>
      <c r="CA168" s="67"/>
      <c r="CB168" s="67"/>
      <c r="CC168" s="67"/>
      <c r="CD168" s="67"/>
      <c r="CE168" s="67"/>
      <c r="CF168" s="67"/>
      <c r="CG168" s="67"/>
      <c r="CH168" s="67"/>
      <c r="CI168" s="67"/>
      <c r="CJ168" s="67"/>
      <c r="CK168" s="67"/>
      <c r="CL168" s="67"/>
      <c r="CM168" s="67"/>
      <c r="CN168" s="67"/>
      <c r="CO168" s="67"/>
      <c r="CP168" s="67"/>
      <c r="CQ168" s="67"/>
      <c r="CR168" s="67"/>
      <c r="CS168" s="67"/>
      <c r="CT168" s="67"/>
      <c r="CU168" s="67"/>
      <c r="CV168" s="67"/>
      <c r="CW168" s="67"/>
      <c r="CX168" s="67"/>
      <c r="CY168" s="67"/>
      <c r="CZ168" s="67"/>
      <c r="DA168" s="67"/>
      <c r="DB168" s="67"/>
      <c r="DC168" s="67"/>
      <c r="DD168" s="67"/>
      <c r="DE168" s="67"/>
      <c r="DF168" s="67"/>
      <c r="DG168" s="67"/>
      <c r="DH168" s="67"/>
      <c r="DI168" s="67"/>
      <c r="DJ168" s="67"/>
      <c r="DK168" s="67"/>
      <c r="DL168" s="67"/>
      <c r="DM168" s="67"/>
      <c r="DN168" s="67"/>
      <c r="DO168" s="67"/>
    </row>
    <row r="169" spans="1:119" s="76" customFormat="1" x14ac:dyDescent="0.2">
      <c r="A169" s="69" t="s">
        <v>1247</v>
      </c>
      <c r="B169" s="68">
        <v>40575.375</v>
      </c>
      <c r="C169" s="68">
        <v>40576.881944444445</v>
      </c>
      <c r="D169" s="67" t="s">
        <v>1592</v>
      </c>
      <c r="E169" s="67" t="s">
        <v>1593</v>
      </c>
      <c r="F169" s="67"/>
      <c r="G169" s="67">
        <v>50</v>
      </c>
      <c r="H169" s="67"/>
      <c r="I169" s="67"/>
      <c r="J169" s="67"/>
      <c r="K169" s="67"/>
      <c r="L169" s="67"/>
      <c r="M169" s="67">
        <v>256</v>
      </c>
      <c r="N169" s="67"/>
      <c r="O169" s="67">
        <v>68.400000000000006</v>
      </c>
      <c r="P169" s="67"/>
      <c r="Q169" s="67">
        <v>115</v>
      </c>
      <c r="R169" s="67" t="s">
        <v>1784</v>
      </c>
      <c r="S169" s="67">
        <v>20</v>
      </c>
      <c r="T169" s="67" t="s">
        <v>1784</v>
      </c>
      <c r="U169" s="67">
        <v>20</v>
      </c>
      <c r="V169" s="78">
        <f t="shared" si="32"/>
        <v>7249113.5999999996</v>
      </c>
      <c r="W169" s="78">
        <f t="shared" si="33"/>
        <v>144.98227199999999</v>
      </c>
      <c r="X169" s="78">
        <f t="shared" si="34"/>
        <v>144.98227199999999</v>
      </c>
      <c r="Y169" s="78">
        <f t="shared" si="35"/>
        <v>289.96454399999999</v>
      </c>
      <c r="Z169" s="6"/>
      <c r="AA169" s="6"/>
      <c r="AB169" s="6"/>
      <c r="AC169" s="6" t="s">
        <v>520</v>
      </c>
      <c r="AD169" s="6" t="s">
        <v>511</v>
      </c>
      <c r="AE169" s="67"/>
      <c r="AF169" s="67"/>
      <c r="AG169" s="67"/>
      <c r="AH169" s="67"/>
      <c r="AI169" s="67"/>
      <c r="AJ169" s="67"/>
      <c r="AK169" s="67"/>
      <c r="AL169" s="67"/>
      <c r="AM169" s="67"/>
      <c r="AN169" s="67"/>
      <c r="AO169" s="67"/>
      <c r="AP169" s="67"/>
      <c r="AQ169" s="67"/>
      <c r="AR169" s="67"/>
      <c r="AS169" s="67"/>
      <c r="AT169" s="67"/>
      <c r="AU169" s="67"/>
      <c r="AV169" s="67"/>
      <c r="AW169" s="67"/>
      <c r="AX169" s="67"/>
      <c r="AY169" s="67"/>
      <c r="AZ169" s="67"/>
      <c r="BA169" s="67"/>
      <c r="BB169" s="67"/>
      <c r="BC169" s="67"/>
      <c r="BD169" s="67"/>
      <c r="BE169" s="67"/>
      <c r="BF169" s="67"/>
      <c r="BG169" s="67"/>
      <c r="BH169" s="67"/>
      <c r="BI169" s="67"/>
      <c r="BJ169" s="67"/>
      <c r="BK169" s="67"/>
      <c r="BL169" s="67"/>
      <c r="BM169" s="67"/>
      <c r="BN169" s="67"/>
      <c r="BO169" s="67"/>
      <c r="BP169" s="67"/>
      <c r="BQ169" s="67"/>
      <c r="BR169" s="67"/>
      <c r="BS169" s="67"/>
      <c r="BT169" s="67"/>
      <c r="BU169" s="67"/>
      <c r="BV169" s="67"/>
      <c r="BW169" s="67"/>
      <c r="BX169" s="67"/>
      <c r="BY169" s="67"/>
      <c r="BZ169" s="67"/>
      <c r="CA169" s="67"/>
      <c r="CB169" s="67"/>
      <c r="CC169" s="67"/>
      <c r="CD169" s="67"/>
      <c r="CE169" s="67"/>
      <c r="CF169" s="67"/>
      <c r="CG169" s="67"/>
      <c r="CH169" s="67"/>
      <c r="CI169" s="67"/>
      <c r="CJ169" s="67"/>
      <c r="CK169" s="67"/>
      <c r="CL169" s="67"/>
      <c r="CM169" s="67"/>
      <c r="CN169" s="67"/>
      <c r="CO169" s="67"/>
      <c r="CP169" s="67"/>
      <c r="CQ169" s="67"/>
      <c r="CR169" s="67"/>
      <c r="CS169" s="67"/>
      <c r="CT169" s="67"/>
      <c r="CU169" s="67"/>
      <c r="CV169" s="67"/>
      <c r="CW169" s="67"/>
      <c r="CX169" s="67"/>
      <c r="CY169" s="67"/>
      <c r="CZ169" s="67"/>
      <c r="DA169" s="67"/>
      <c r="DB169" s="67"/>
      <c r="DC169" s="67"/>
      <c r="DD169" s="67"/>
      <c r="DE169" s="67"/>
      <c r="DF169" s="67"/>
      <c r="DG169" s="67"/>
      <c r="DH169" s="67"/>
      <c r="DI169" s="67"/>
      <c r="DJ169" s="67"/>
      <c r="DK169" s="67"/>
      <c r="DL169" s="67"/>
      <c r="DM169" s="67"/>
      <c r="DN169" s="67"/>
      <c r="DO169" s="67"/>
    </row>
    <row r="170" spans="1:119" s="76" customFormat="1" x14ac:dyDescent="0.2">
      <c r="A170" s="69" t="s">
        <v>1247</v>
      </c>
      <c r="B170" s="68">
        <v>40594.597222222219</v>
      </c>
      <c r="C170" s="68">
        <v>40596.559027777781</v>
      </c>
      <c r="D170" s="67" t="s">
        <v>1595</v>
      </c>
      <c r="E170" s="67" t="s">
        <v>1596</v>
      </c>
      <c r="F170" s="67"/>
      <c r="G170" s="67">
        <v>50</v>
      </c>
      <c r="H170" s="67"/>
      <c r="I170" s="67"/>
      <c r="J170" s="67"/>
      <c r="K170" s="67"/>
      <c r="L170" s="67"/>
      <c r="M170" s="67">
        <v>2702</v>
      </c>
      <c r="N170" s="67" t="s">
        <v>1934</v>
      </c>
      <c r="O170" s="67">
        <v>253</v>
      </c>
      <c r="P170" s="67"/>
      <c r="Q170" s="67">
        <v>690</v>
      </c>
      <c r="R170" s="67" t="s">
        <v>1784</v>
      </c>
      <c r="S170" s="67">
        <v>20</v>
      </c>
      <c r="T170" s="67"/>
      <c r="U170" s="67">
        <v>150</v>
      </c>
      <c r="V170" s="78">
        <f t="shared" si="32"/>
        <v>76512128.700000003</v>
      </c>
      <c r="W170" s="78">
        <f t="shared" si="33"/>
        <v>1530.2425740000001</v>
      </c>
      <c r="X170" s="78">
        <f t="shared" si="34"/>
        <v>11476.819305000001</v>
      </c>
      <c r="Y170" s="78">
        <f t="shared" si="35"/>
        <v>13007.061879000001</v>
      </c>
      <c r="Z170" s="6"/>
      <c r="AA170" s="6"/>
      <c r="AB170" s="6"/>
      <c r="AC170" s="6" t="s">
        <v>520</v>
      </c>
      <c r="AD170" s="6" t="s">
        <v>512</v>
      </c>
      <c r="AE170" s="67"/>
      <c r="AF170" s="67"/>
      <c r="AG170" s="67"/>
      <c r="AH170" s="67"/>
      <c r="AI170" s="67"/>
      <c r="AJ170" s="67"/>
      <c r="AK170" s="67"/>
      <c r="AL170" s="67"/>
      <c r="AM170" s="67"/>
      <c r="AN170" s="67"/>
      <c r="AO170" s="67"/>
      <c r="AP170" s="67"/>
      <c r="AQ170" s="67"/>
      <c r="AR170" s="67"/>
      <c r="AS170" s="67"/>
      <c r="AT170" s="67"/>
      <c r="AU170" s="67"/>
      <c r="AV170" s="67"/>
      <c r="AW170" s="67"/>
      <c r="AX170" s="67"/>
      <c r="AY170" s="67"/>
      <c r="AZ170" s="67"/>
      <c r="BA170" s="67"/>
      <c r="BB170" s="67"/>
      <c r="BC170" s="67"/>
      <c r="BD170" s="67"/>
      <c r="BE170" s="67"/>
      <c r="BF170" s="67"/>
      <c r="BG170" s="67"/>
      <c r="BH170" s="67"/>
      <c r="BI170" s="67"/>
      <c r="BJ170" s="67"/>
      <c r="BK170" s="67"/>
      <c r="BL170" s="67"/>
      <c r="BM170" s="67"/>
      <c r="BN170" s="67"/>
      <c r="BO170" s="67"/>
      <c r="BP170" s="67"/>
      <c r="BQ170" s="67"/>
      <c r="BR170" s="67"/>
      <c r="BS170" s="67"/>
      <c r="BT170" s="67"/>
      <c r="BU170" s="67"/>
      <c r="BV170" s="67"/>
      <c r="BW170" s="67"/>
      <c r="BX170" s="67"/>
      <c r="BY170" s="67"/>
      <c r="BZ170" s="67"/>
      <c r="CA170" s="67"/>
      <c r="CB170" s="67"/>
      <c r="CC170" s="67"/>
      <c r="CD170" s="67"/>
      <c r="CE170" s="67"/>
      <c r="CF170" s="67"/>
      <c r="CG170" s="67"/>
      <c r="CH170" s="67"/>
      <c r="CI170" s="67"/>
      <c r="CJ170" s="67"/>
      <c r="CK170" s="67"/>
      <c r="CL170" s="67"/>
      <c r="CM170" s="67"/>
      <c r="CN170" s="67"/>
      <c r="CO170" s="67"/>
      <c r="CP170" s="67"/>
      <c r="CQ170" s="67"/>
      <c r="CR170" s="67"/>
      <c r="CS170" s="67"/>
      <c r="CT170" s="67"/>
      <c r="CU170" s="67"/>
      <c r="CV170" s="67"/>
      <c r="CW170" s="67"/>
      <c r="CX170" s="67"/>
      <c r="CY170" s="67"/>
      <c r="CZ170" s="67"/>
      <c r="DA170" s="67"/>
      <c r="DB170" s="67"/>
      <c r="DC170" s="67"/>
      <c r="DD170" s="67"/>
      <c r="DE170" s="67"/>
      <c r="DF170" s="67"/>
      <c r="DG170" s="67"/>
      <c r="DH170" s="67"/>
      <c r="DI170" s="67"/>
      <c r="DJ170" s="67"/>
      <c r="DK170" s="67"/>
      <c r="DL170" s="67"/>
      <c r="DM170" s="67"/>
      <c r="DN170" s="67"/>
      <c r="DO170" s="67"/>
    </row>
    <row r="171" spans="1:119" s="76" customFormat="1" x14ac:dyDescent="0.2">
      <c r="A171" s="69" t="s">
        <v>1247</v>
      </c>
      <c r="B171" s="68">
        <v>40652.795138888891</v>
      </c>
      <c r="C171" s="68">
        <v>40653.371527777781</v>
      </c>
      <c r="D171" s="67" t="s">
        <v>1599</v>
      </c>
      <c r="E171" s="67" t="s">
        <v>1600</v>
      </c>
      <c r="F171" s="67"/>
      <c r="G171" s="67">
        <v>50</v>
      </c>
      <c r="H171" s="67"/>
      <c r="I171" s="67"/>
      <c r="J171" s="67"/>
      <c r="K171" s="67"/>
      <c r="L171" s="67"/>
      <c r="M171" s="67">
        <v>7144</v>
      </c>
      <c r="N171" s="67"/>
      <c r="O171" s="67">
        <v>20.399999999999999</v>
      </c>
      <c r="P171" s="67"/>
      <c r="Q171" s="67">
        <v>74.8</v>
      </c>
      <c r="R171" s="67" t="s">
        <v>1784</v>
      </c>
      <c r="S171" s="67">
        <v>20</v>
      </c>
      <c r="T171" s="67" t="s">
        <v>1784</v>
      </c>
      <c r="U171" s="67">
        <v>20</v>
      </c>
      <c r="V171" s="78">
        <f t="shared" si="32"/>
        <v>202295576.39999998</v>
      </c>
      <c r="W171" s="78">
        <f t="shared" si="33"/>
        <v>4045.9115279999996</v>
      </c>
      <c r="X171" s="78">
        <f t="shared" si="34"/>
        <v>4045.9115279999996</v>
      </c>
      <c r="Y171" s="78">
        <f t="shared" si="35"/>
        <v>8091.8230559999993</v>
      </c>
      <c r="Z171" s="6"/>
      <c r="AA171" s="6"/>
      <c r="AB171" s="6"/>
      <c r="AC171" s="6" t="s">
        <v>520</v>
      </c>
      <c r="AD171" s="6" t="s">
        <v>513</v>
      </c>
      <c r="AE171" s="67"/>
      <c r="AF171" s="67"/>
      <c r="AG171" s="67"/>
      <c r="AH171" s="67"/>
      <c r="AI171" s="67"/>
      <c r="AJ171" s="67"/>
      <c r="AK171" s="67"/>
      <c r="AL171" s="67"/>
      <c r="AM171" s="67"/>
      <c r="AN171" s="67"/>
      <c r="AO171" s="67"/>
      <c r="AP171" s="67"/>
      <c r="AQ171" s="67"/>
      <c r="AR171" s="67"/>
      <c r="AS171" s="67"/>
      <c r="AT171" s="67"/>
      <c r="AU171" s="67"/>
      <c r="AV171" s="67"/>
      <c r="AW171" s="67"/>
      <c r="AX171" s="67"/>
      <c r="AY171" s="67"/>
      <c r="AZ171" s="67"/>
      <c r="BA171" s="67"/>
      <c r="BB171" s="67"/>
      <c r="BC171" s="67"/>
      <c r="BD171" s="67"/>
      <c r="BE171" s="67"/>
      <c r="BF171" s="67"/>
      <c r="BG171" s="67"/>
      <c r="BH171" s="67"/>
      <c r="BI171" s="67"/>
      <c r="BJ171" s="67"/>
      <c r="BK171" s="67"/>
      <c r="BL171" s="67"/>
      <c r="BM171" s="67"/>
      <c r="BN171" s="67"/>
      <c r="BO171" s="67"/>
      <c r="BP171" s="67"/>
      <c r="BQ171" s="67"/>
      <c r="BR171" s="67"/>
      <c r="BS171" s="67"/>
      <c r="BT171" s="67"/>
      <c r="BU171" s="67"/>
      <c r="BV171" s="67"/>
      <c r="BW171" s="67"/>
      <c r="BX171" s="67"/>
      <c r="BY171" s="67"/>
      <c r="BZ171" s="67"/>
      <c r="CA171" s="67"/>
      <c r="CB171" s="67"/>
      <c r="CC171" s="67"/>
      <c r="CD171" s="67"/>
      <c r="CE171" s="67"/>
      <c r="CF171" s="67"/>
      <c r="CG171" s="67"/>
      <c r="CH171" s="67"/>
      <c r="CI171" s="67"/>
      <c r="CJ171" s="67"/>
      <c r="CK171" s="67"/>
      <c r="CL171" s="67"/>
      <c r="CM171" s="67"/>
      <c r="CN171" s="67"/>
      <c r="CO171" s="67"/>
      <c r="CP171" s="67"/>
      <c r="CQ171" s="67"/>
      <c r="CR171" s="67"/>
      <c r="CS171" s="67"/>
      <c r="CT171" s="67"/>
      <c r="CU171" s="67"/>
      <c r="CV171" s="67"/>
      <c r="CW171" s="67"/>
      <c r="CX171" s="67"/>
      <c r="CY171" s="67"/>
      <c r="CZ171" s="67"/>
      <c r="DA171" s="67"/>
      <c r="DB171" s="67"/>
      <c r="DC171" s="67"/>
      <c r="DD171" s="67"/>
      <c r="DE171" s="67"/>
      <c r="DF171" s="67"/>
      <c r="DG171" s="67"/>
      <c r="DH171" s="67"/>
      <c r="DI171" s="67"/>
      <c r="DJ171" s="67"/>
      <c r="DK171" s="67"/>
      <c r="DL171" s="67"/>
      <c r="DM171" s="67"/>
      <c r="DN171" s="67"/>
      <c r="DO171" s="67"/>
    </row>
    <row r="172" spans="1:119" s="76" customFormat="1" x14ac:dyDescent="0.2">
      <c r="A172" s="69" t="s">
        <v>1247</v>
      </c>
      <c r="B172" s="68">
        <v>40785.965277777781</v>
      </c>
      <c r="C172" s="68">
        <v>40786.520833333336</v>
      </c>
      <c r="D172" s="67" t="s">
        <v>1606</v>
      </c>
      <c r="E172" s="67" t="s">
        <v>1607</v>
      </c>
      <c r="F172" s="67"/>
      <c r="G172" s="67">
        <v>50</v>
      </c>
      <c r="H172" s="67"/>
      <c r="I172" s="67"/>
      <c r="J172" s="67"/>
      <c r="K172" s="67"/>
      <c r="L172" s="67"/>
      <c r="M172" s="67">
        <v>210</v>
      </c>
      <c r="N172" s="67"/>
      <c r="O172" s="67">
        <v>4.7</v>
      </c>
      <c r="P172" s="67"/>
      <c r="Q172" s="67">
        <v>29.1</v>
      </c>
      <c r="R172" s="67" t="s">
        <v>1784</v>
      </c>
      <c r="S172" s="67">
        <v>20</v>
      </c>
      <c r="T172" s="67" t="s">
        <v>1784</v>
      </c>
      <c r="U172" s="67">
        <v>20</v>
      </c>
      <c r="V172" s="78">
        <f t="shared" si="32"/>
        <v>5946538.5</v>
      </c>
      <c r="W172" s="78">
        <f t="shared" si="33"/>
        <v>118.93077</v>
      </c>
      <c r="X172" s="78">
        <f t="shared" si="34"/>
        <v>118.93077</v>
      </c>
      <c r="Y172" s="78">
        <f t="shared" si="35"/>
        <v>237.86153999999999</v>
      </c>
      <c r="Z172" s="6"/>
      <c r="AA172" s="6"/>
      <c r="AB172" s="6"/>
      <c r="AC172" s="6" t="s">
        <v>520</v>
      </c>
      <c r="AD172" s="6" t="s">
        <v>514</v>
      </c>
      <c r="AE172" s="67"/>
      <c r="AF172" s="67"/>
      <c r="AG172" s="67"/>
      <c r="AH172" s="67"/>
      <c r="AI172" s="67"/>
      <c r="AJ172" s="67"/>
      <c r="AK172" s="67"/>
      <c r="AL172" s="67"/>
      <c r="AM172" s="67"/>
      <c r="AN172" s="67"/>
      <c r="AO172" s="67"/>
      <c r="AP172" s="67"/>
      <c r="AQ172" s="67"/>
      <c r="AR172" s="67"/>
      <c r="AS172" s="67"/>
      <c r="AT172" s="67"/>
      <c r="AU172" s="67"/>
      <c r="AV172" s="67"/>
      <c r="AW172" s="67"/>
      <c r="AX172" s="67"/>
      <c r="AY172" s="67"/>
      <c r="AZ172" s="67"/>
      <c r="BA172" s="67"/>
      <c r="BB172" s="67"/>
      <c r="BC172" s="67"/>
      <c r="BD172" s="67"/>
      <c r="BE172" s="67"/>
      <c r="BF172" s="67"/>
      <c r="BG172" s="67"/>
      <c r="BH172" s="67"/>
      <c r="BI172" s="67"/>
      <c r="BJ172" s="67"/>
      <c r="BK172" s="67"/>
      <c r="BL172" s="67"/>
      <c r="BM172" s="67"/>
      <c r="BN172" s="67"/>
      <c r="BO172" s="67"/>
      <c r="BP172" s="67"/>
      <c r="BQ172" s="67"/>
      <c r="BR172" s="67"/>
      <c r="BS172" s="67"/>
      <c r="BT172" s="67"/>
      <c r="BU172" s="67"/>
      <c r="BV172" s="67"/>
      <c r="BW172" s="67"/>
      <c r="BX172" s="67"/>
      <c r="BY172" s="67"/>
      <c r="BZ172" s="67"/>
      <c r="CA172" s="67"/>
      <c r="CB172" s="67"/>
      <c r="CC172" s="67"/>
      <c r="CD172" s="67"/>
      <c r="CE172" s="67"/>
      <c r="CF172" s="67"/>
      <c r="CG172" s="67"/>
      <c r="CH172" s="67"/>
      <c r="CI172" s="67"/>
      <c r="CJ172" s="67"/>
      <c r="CK172" s="67"/>
      <c r="CL172" s="67"/>
      <c r="CM172" s="67"/>
      <c r="CN172" s="67"/>
      <c r="CO172" s="67"/>
      <c r="CP172" s="67"/>
      <c r="CQ172" s="67"/>
      <c r="CR172" s="67"/>
      <c r="CS172" s="67"/>
      <c r="CT172" s="67"/>
      <c r="CU172" s="67"/>
      <c r="CV172" s="67"/>
      <c r="CW172" s="67"/>
      <c r="CX172" s="67"/>
      <c r="CY172" s="67"/>
      <c r="CZ172" s="67"/>
      <c r="DA172" s="67"/>
      <c r="DB172" s="67"/>
      <c r="DC172" s="67"/>
      <c r="DD172" s="67"/>
      <c r="DE172" s="67"/>
      <c r="DF172" s="67"/>
      <c r="DG172" s="67"/>
      <c r="DH172" s="67"/>
      <c r="DI172" s="67"/>
      <c r="DJ172" s="67"/>
      <c r="DK172" s="67"/>
      <c r="DL172" s="67"/>
      <c r="DM172" s="67"/>
      <c r="DN172" s="67"/>
      <c r="DO172" s="67"/>
    </row>
    <row r="173" spans="1:119" s="76" customFormat="1" x14ac:dyDescent="0.2">
      <c r="A173" s="69" t="s">
        <v>1247</v>
      </c>
      <c r="B173" s="68">
        <v>40897.736111111109</v>
      </c>
      <c r="C173" s="68">
        <v>40898.5625</v>
      </c>
      <c r="D173" s="67" t="s">
        <v>1610</v>
      </c>
      <c r="E173" s="67" t="s">
        <v>1611</v>
      </c>
      <c r="F173" s="67"/>
      <c r="G173" s="67">
        <v>50</v>
      </c>
      <c r="H173" s="67"/>
      <c r="I173" s="67"/>
      <c r="J173" s="67"/>
      <c r="K173" s="67"/>
      <c r="L173" s="67"/>
      <c r="M173" s="67">
        <v>252</v>
      </c>
      <c r="N173" s="67" t="s">
        <v>1784</v>
      </c>
      <c r="O173" s="67">
        <v>6</v>
      </c>
      <c r="P173" s="67"/>
      <c r="Q173" s="67">
        <v>14.3</v>
      </c>
      <c r="R173" s="67" t="s">
        <v>1784</v>
      </c>
      <c r="S173" s="67">
        <v>20</v>
      </c>
      <c r="T173" s="67" t="s">
        <v>1784</v>
      </c>
      <c r="U173" s="67">
        <v>20</v>
      </c>
      <c r="V173" s="78">
        <f t="shared" si="32"/>
        <v>7135846.2000000002</v>
      </c>
      <c r="W173" s="78">
        <f t="shared" si="33"/>
        <v>142.71692400000001</v>
      </c>
      <c r="X173" s="78">
        <f t="shared" si="34"/>
        <v>142.71692400000001</v>
      </c>
      <c r="Y173" s="78">
        <f t="shared" si="35"/>
        <v>285.43384800000001</v>
      </c>
      <c r="Z173" s="6"/>
      <c r="AA173" s="6"/>
      <c r="AB173" s="6"/>
      <c r="AC173" s="6" t="s">
        <v>520</v>
      </c>
      <c r="AD173" s="6" t="s">
        <v>515</v>
      </c>
      <c r="AE173" s="67"/>
      <c r="AF173" s="67"/>
      <c r="AG173" s="67"/>
      <c r="AH173" s="67"/>
      <c r="AI173" s="67"/>
      <c r="AJ173" s="67"/>
      <c r="AK173" s="67"/>
      <c r="AL173" s="67"/>
      <c r="AM173" s="67"/>
      <c r="AN173" s="67"/>
      <c r="AO173" s="67"/>
      <c r="AP173" s="67"/>
      <c r="AQ173" s="67"/>
      <c r="AR173" s="67"/>
      <c r="AS173" s="67"/>
      <c r="AT173" s="67"/>
      <c r="AU173" s="67"/>
      <c r="AV173" s="67"/>
      <c r="AW173" s="67"/>
      <c r="AX173" s="67"/>
      <c r="AY173" s="67"/>
      <c r="AZ173" s="67"/>
      <c r="BA173" s="67"/>
      <c r="BB173" s="67"/>
      <c r="BC173" s="67"/>
      <c r="BD173" s="67"/>
      <c r="BE173" s="67"/>
      <c r="BF173" s="67"/>
      <c r="BG173" s="67"/>
      <c r="BH173" s="67"/>
      <c r="BI173" s="67"/>
      <c r="BJ173" s="67"/>
      <c r="BK173" s="67"/>
      <c r="BL173" s="67"/>
      <c r="BM173" s="67"/>
      <c r="BN173" s="67"/>
      <c r="BO173" s="67"/>
      <c r="BP173" s="67"/>
      <c r="BQ173" s="67"/>
      <c r="BR173" s="67"/>
      <c r="BS173" s="67"/>
      <c r="BT173" s="67"/>
      <c r="BU173" s="67"/>
      <c r="BV173" s="67"/>
      <c r="BW173" s="67"/>
      <c r="BX173" s="67"/>
      <c r="BY173" s="67"/>
      <c r="BZ173" s="67"/>
      <c r="CA173" s="67"/>
      <c r="CB173" s="67"/>
      <c r="CC173" s="67"/>
      <c r="CD173" s="67"/>
      <c r="CE173" s="67"/>
      <c r="CF173" s="67"/>
      <c r="CG173" s="67"/>
      <c r="CH173" s="67"/>
      <c r="CI173" s="67"/>
      <c r="CJ173" s="67"/>
      <c r="CK173" s="67"/>
      <c r="CL173" s="67"/>
      <c r="CM173" s="67"/>
      <c r="CN173" s="67"/>
      <c r="CO173" s="67"/>
      <c r="CP173" s="67"/>
      <c r="CQ173" s="67"/>
      <c r="CR173" s="67"/>
      <c r="CS173" s="67"/>
      <c r="CT173" s="67"/>
      <c r="CU173" s="67"/>
      <c r="CV173" s="67"/>
      <c r="CW173" s="67"/>
      <c r="CX173" s="67"/>
      <c r="CY173" s="67"/>
      <c r="CZ173" s="67"/>
      <c r="DA173" s="67"/>
      <c r="DB173" s="67"/>
      <c r="DC173" s="67"/>
      <c r="DD173" s="67"/>
      <c r="DE173" s="67"/>
      <c r="DF173" s="67"/>
      <c r="DG173" s="67"/>
      <c r="DH173" s="67"/>
      <c r="DI173" s="67"/>
      <c r="DJ173" s="67"/>
      <c r="DK173" s="67"/>
      <c r="DL173" s="67"/>
      <c r="DM173" s="67"/>
      <c r="DN173" s="67"/>
      <c r="DO173" s="67"/>
    </row>
    <row r="174" spans="1:119" s="76" customFormat="1" x14ac:dyDescent="0.2">
      <c r="A174" s="69" t="s">
        <v>1247</v>
      </c>
      <c r="B174" s="68">
        <v>40920.8125</v>
      </c>
      <c r="C174" s="68">
        <v>40921.572916666664</v>
      </c>
      <c r="D174" s="67" t="s">
        <v>1614</v>
      </c>
      <c r="E174" s="67" t="s">
        <v>1615</v>
      </c>
      <c r="F174" s="67"/>
      <c r="G174" s="67">
        <v>50</v>
      </c>
      <c r="H174" s="67"/>
      <c r="I174" s="67"/>
      <c r="J174" s="67"/>
      <c r="K174" s="67"/>
      <c r="L174" s="67"/>
      <c r="M174" s="67">
        <v>213</v>
      </c>
      <c r="N174" s="67"/>
      <c r="O174" s="67">
        <v>48.8</v>
      </c>
      <c r="P174" s="67"/>
      <c r="Q174" s="67">
        <v>141</v>
      </c>
      <c r="R174" s="67" t="s">
        <v>1784</v>
      </c>
      <c r="S174" s="67">
        <v>20</v>
      </c>
      <c r="T174" s="67" t="s">
        <v>1784</v>
      </c>
      <c r="U174" s="67">
        <v>20</v>
      </c>
      <c r="V174" s="78">
        <f t="shared" si="32"/>
        <v>6031489.0499999998</v>
      </c>
      <c r="W174" s="78">
        <f t="shared" si="33"/>
        <v>120.62978099999999</v>
      </c>
      <c r="X174" s="78">
        <f t="shared" si="34"/>
        <v>120.62978099999999</v>
      </c>
      <c r="Y174" s="78">
        <f t="shared" si="35"/>
        <v>241.25956199999999</v>
      </c>
      <c r="Z174" s="6"/>
      <c r="AA174" s="6"/>
      <c r="AB174" s="6"/>
      <c r="AC174" s="6" t="s">
        <v>520</v>
      </c>
      <c r="AD174" s="6" t="s">
        <v>516</v>
      </c>
      <c r="AE174" s="67"/>
      <c r="AF174" s="67"/>
      <c r="AG174" s="67"/>
      <c r="AH174" s="67"/>
      <c r="AI174" s="67"/>
      <c r="AJ174" s="67"/>
      <c r="AK174" s="67"/>
      <c r="AL174" s="67"/>
      <c r="AM174" s="67"/>
      <c r="AN174" s="67"/>
      <c r="AO174" s="67"/>
      <c r="AP174" s="67"/>
      <c r="AQ174" s="67"/>
      <c r="AR174" s="67"/>
      <c r="AS174" s="67"/>
      <c r="AT174" s="67"/>
      <c r="AU174" s="67"/>
      <c r="AV174" s="67"/>
      <c r="AW174" s="67"/>
      <c r="AX174" s="67"/>
      <c r="AY174" s="67"/>
      <c r="AZ174" s="67"/>
      <c r="BA174" s="67"/>
      <c r="BB174" s="67"/>
      <c r="BC174" s="67"/>
      <c r="BD174" s="67"/>
      <c r="BE174" s="67"/>
      <c r="BF174" s="67"/>
      <c r="BG174" s="67"/>
      <c r="BH174" s="67"/>
      <c r="BI174" s="67"/>
      <c r="BJ174" s="67"/>
      <c r="BK174" s="67"/>
      <c r="BL174" s="67"/>
      <c r="BM174" s="67"/>
      <c r="BN174" s="67"/>
      <c r="BO174" s="67"/>
      <c r="BP174" s="67"/>
      <c r="BQ174" s="67"/>
      <c r="BR174" s="67"/>
      <c r="BS174" s="67"/>
      <c r="BT174" s="67"/>
      <c r="BU174" s="67"/>
      <c r="BV174" s="67"/>
      <c r="BW174" s="67"/>
      <c r="BX174" s="67"/>
      <c r="BY174" s="67"/>
      <c r="BZ174" s="67"/>
      <c r="CA174" s="67"/>
      <c r="CB174" s="67"/>
      <c r="CC174" s="67"/>
      <c r="CD174" s="67"/>
      <c r="CE174" s="67"/>
      <c r="CF174" s="67"/>
      <c r="CG174" s="67"/>
      <c r="CH174" s="67"/>
      <c r="CI174" s="67"/>
      <c r="CJ174" s="67"/>
      <c r="CK174" s="67"/>
      <c r="CL174" s="67"/>
      <c r="CM174" s="67"/>
      <c r="CN174" s="67"/>
      <c r="CO174" s="67"/>
      <c r="CP174" s="67"/>
      <c r="CQ174" s="67"/>
      <c r="CR174" s="67"/>
      <c r="CS174" s="67"/>
      <c r="CT174" s="67"/>
      <c r="CU174" s="67"/>
      <c r="CV174" s="67"/>
      <c r="CW174" s="67"/>
      <c r="CX174" s="67"/>
      <c r="CY174" s="67"/>
      <c r="CZ174" s="67"/>
      <c r="DA174" s="67"/>
      <c r="DB174" s="67"/>
      <c r="DC174" s="67"/>
      <c r="DD174" s="67"/>
      <c r="DE174" s="67"/>
      <c r="DF174" s="67"/>
      <c r="DG174" s="67"/>
      <c r="DH174" s="67"/>
      <c r="DI174" s="67"/>
      <c r="DJ174" s="67"/>
      <c r="DK174" s="67"/>
      <c r="DL174" s="67"/>
      <c r="DM174" s="67"/>
      <c r="DN174" s="67"/>
      <c r="DO174" s="67"/>
    </row>
    <row r="175" spans="1:119" s="76" customFormat="1" x14ac:dyDescent="0.2">
      <c r="A175" s="69" t="s">
        <v>1247</v>
      </c>
      <c r="B175" s="68">
        <v>40925.597222222219</v>
      </c>
      <c r="C175" s="68">
        <v>40926.583333333336</v>
      </c>
      <c r="D175" s="67" t="s">
        <v>1618</v>
      </c>
      <c r="E175" s="67" t="s">
        <v>1619</v>
      </c>
      <c r="F175" s="67"/>
      <c r="G175" s="67">
        <v>50</v>
      </c>
      <c r="H175" s="67"/>
      <c r="I175" s="67"/>
      <c r="J175" s="67"/>
      <c r="K175" s="67"/>
      <c r="L175" s="67"/>
      <c r="M175" s="67">
        <v>400</v>
      </c>
      <c r="N175" s="67"/>
      <c r="O175" s="67">
        <v>169</v>
      </c>
      <c r="P175" s="67"/>
      <c r="Q175" s="67">
        <v>308</v>
      </c>
      <c r="R175" s="67" t="s">
        <v>1784</v>
      </c>
      <c r="S175" s="67">
        <v>20</v>
      </c>
      <c r="T175" s="67"/>
      <c r="U175" s="67">
        <v>110</v>
      </c>
      <c r="V175" s="78">
        <f t="shared" si="32"/>
        <v>11326740</v>
      </c>
      <c r="W175" s="78">
        <f t="shared" si="33"/>
        <v>226.53479999999999</v>
      </c>
      <c r="X175" s="78">
        <f t="shared" si="34"/>
        <v>1245.9413999999999</v>
      </c>
      <c r="Y175" s="78">
        <f t="shared" si="35"/>
        <v>1472.4761999999998</v>
      </c>
      <c r="Z175" s="6"/>
      <c r="AA175" s="6"/>
      <c r="AB175" s="6"/>
      <c r="AC175" s="6" t="s">
        <v>520</v>
      </c>
      <c r="AD175" s="6" t="s">
        <v>517</v>
      </c>
      <c r="AE175" s="67"/>
      <c r="AF175" s="67"/>
      <c r="AG175" s="67"/>
      <c r="AH175" s="67"/>
      <c r="AI175" s="67"/>
      <c r="AJ175" s="67"/>
      <c r="AK175" s="67"/>
      <c r="AL175" s="67"/>
      <c r="AM175" s="67"/>
      <c r="AN175" s="67"/>
      <c r="AO175" s="67"/>
      <c r="AP175" s="67"/>
      <c r="AQ175" s="67"/>
      <c r="AR175" s="67"/>
      <c r="AS175" s="67"/>
      <c r="AT175" s="67"/>
      <c r="AU175" s="67"/>
      <c r="AV175" s="67"/>
      <c r="AW175" s="67"/>
      <c r="AX175" s="67"/>
      <c r="AY175" s="67"/>
      <c r="AZ175" s="67"/>
      <c r="BA175" s="67"/>
      <c r="BB175" s="67"/>
      <c r="BC175" s="67"/>
      <c r="BD175" s="67"/>
      <c r="BE175" s="67"/>
      <c r="BF175" s="67"/>
      <c r="BG175" s="67"/>
      <c r="BH175" s="67"/>
      <c r="BI175" s="67"/>
      <c r="BJ175" s="67"/>
      <c r="BK175" s="67"/>
      <c r="BL175" s="67"/>
      <c r="BM175" s="67"/>
      <c r="BN175" s="67"/>
      <c r="BO175" s="67"/>
      <c r="BP175" s="67"/>
      <c r="BQ175" s="67"/>
      <c r="BR175" s="67"/>
      <c r="BS175" s="67"/>
      <c r="BT175" s="67"/>
      <c r="BU175" s="67"/>
      <c r="BV175" s="67"/>
      <c r="BW175" s="67"/>
      <c r="BX175" s="67"/>
      <c r="BY175" s="67"/>
      <c r="BZ175" s="67"/>
      <c r="CA175" s="67"/>
      <c r="CB175" s="67"/>
      <c r="CC175" s="67"/>
      <c r="CD175" s="67"/>
      <c r="CE175" s="67"/>
      <c r="CF175" s="67"/>
      <c r="CG175" s="67"/>
      <c r="CH175" s="67"/>
      <c r="CI175" s="67"/>
      <c r="CJ175" s="67"/>
      <c r="CK175" s="67"/>
      <c r="CL175" s="67"/>
      <c r="CM175" s="67"/>
      <c r="CN175" s="67"/>
      <c r="CO175" s="67"/>
      <c r="CP175" s="67"/>
      <c r="CQ175" s="67"/>
      <c r="CR175" s="67"/>
      <c r="CS175" s="67"/>
      <c r="CT175" s="67"/>
      <c r="CU175" s="67"/>
      <c r="CV175" s="67"/>
      <c r="CW175" s="67"/>
      <c r="CX175" s="67"/>
      <c r="CY175" s="67"/>
      <c r="CZ175" s="67"/>
      <c r="DA175" s="67"/>
      <c r="DB175" s="67"/>
      <c r="DC175" s="67"/>
      <c r="DD175" s="67"/>
      <c r="DE175" s="67"/>
      <c r="DF175" s="67"/>
      <c r="DG175" s="67"/>
      <c r="DH175" s="67"/>
      <c r="DI175" s="67"/>
      <c r="DJ175" s="67"/>
      <c r="DK175" s="67"/>
      <c r="DL175" s="67"/>
      <c r="DM175" s="67"/>
      <c r="DN175" s="67"/>
      <c r="DO175" s="67"/>
    </row>
    <row r="176" spans="1:119" s="76" customFormat="1" x14ac:dyDescent="0.2">
      <c r="A176" s="69" t="s">
        <v>1247</v>
      </c>
      <c r="B176" s="68">
        <v>40931.059027777781</v>
      </c>
      <c r="C176" s="68">
        <v>40932.545138888891</v>
      </c>
      <c r="D176" s="67" t="s">
        <v>1620</v>
      </c>
      <c r="E176" s="67" t="s">
        <v>1621</v>
      </c>
      <c r="F176" s="67"/>
      <c r="G176" s="67">
        <v>50</v>
      </c>
      <c r="H176" s="67"/>
      <c r="I176" s="67"/>
      <c r="J176" s="67"/>
      <c r="K176" s="67"/>
      <c r="L176" s="67"/>
      <c r="M176" s="67">
        <v>5114</v>
      </c>
      <c r="N176" s="67"/>
      <c r="O176" s="67">
        <v>128</v>
      </c>
      <c r="P176" s="67"/>
      <c r="Q176" s="67">
        <v>255</v>
      </c>
      <c r="R176" s="67" t="s">
        <v>1784</v>
      </c>
      <c r="S176" s="67">
        <v>20</v>
      </c>
      <c r="T176" s="67" t="s">
        <v>1784</v>
      </c>
      <c r="U176" s="67">
        <v>20</v>
      </c>
      <c r="V176" s="78">
        <f t="shared" si="32"/>
        <v>144812370.89999998</v>
      </c>
      <c r="W176" s="78">
        <f t="shared" si="33"/>
        <v>2896.2474179999995</v>
      </c>
      <c r="X176" s="78">
        <f t="shared" si="34"/>
        <v>2896.2474179999995</v>
      </c>
      <c r="Y176" s="78">
        <f t="shared" si="35"/>
        <v>5792.4948359999989</v>
      </c>
      <c r="Z176" s="6"/>
      <c r="AA176" s="6"/>
      <c r="AB176" s="6"/>
      <c r="AC176" s="6" t="s">
        <v>520</v>
      </c>
      <c r="AD176" s="6" t="s">
        <v>518</v>
      </c>
      <c r="AE176" s="67"/>
      <c r="AF176" s="67"/>
      <c r="AG176" s="67"/>
      <c r="AH176" s="67"/>
      <c r="AI176" s="67"/>
      <c r="AJ176" s="67"/>
      <c r="AK176" s="67"/>
      <c r="AL176" s="67"/>
      <c r="AM176" s="67"/>
      <c r="AN176" s="67"/>
      <c r="AO176" s="67"/>
      <c r="AP176" s="67"/>
      <c r="AQ176" s="67"/>
      <c r="AR176" s="67"/>
      <c r="AS176" s="67"/>
      <c r="AT176" s="67"/>
      <c r="AU176" s="67"/>
      <c r="AV176" s="67"/>
      <c r="AW176" s="67"/>
      <c r="AX176" s="67"/>
      <c r="AY176" s="67"/>
      <c r="AZ176" s="67"/>
      <c r="BA176" s="67"/>
      <c r="BB176" s="67"/>
      <c r="BC176" s="67"/>
      <c r="BD176" s="67"/>
      <c r="BE176" s="67"/>
      <c r="BF176" s="67"/>
      <c r="BG176" s="67"/>
      <c r="BH176" s="67"/>
      <c r="BI176" s="67"/>
      <c r="BJ176" s="67"/>
      <c r="BK176" s="67"/>
      <c r="BL176" s="67"/>
      <c r="BM176" s="67"/>
      <c r="BN176" s="67"/>
      <c r="BO176" s="67"/>
      <c r="BP176" s="67"/>
      <c r="BQ176" s="67"/>
      <c r="BR176" s="67"/>
      <c r="BS176" s="67"/>
      <c r="BT176" s="67"/>
      <c r="BU176" s="67"/>
      <c r="BV176" s="67"/>
      <c r="BW176" s="67"/>
      <c r="BX176" s="67"/>
      <c r="BY176" s="67"/>
      <c r="BZ176" s="67"/>
      <c r="CA176" s="67"/>
      <c r="CB176" s="67"/>
      <c r="CC176" s="67"/>
      <c r="CD176" s="67"/>
      <c r="CE176" s="67"/>
      <c r="CF176" s="67"/>
      <c r="CG176" s="67"/>
      <c r="CH176" s="67"/>
      <c r="CI176" s="67"/>
      <c r="CJ176" s="67"/>
      <c r="CK176" s="67"/>
      <c r="CL176" s="67"/>
      <c r="CM176" s="67"/>
      <c r="CN176" s="67"/>
      <c r="CO176" s="67"/>
      <c r="CP176" s="67"/>
      <c r="CQ176" s="67"/>
      <c r="CR176" s="67"/>
      <c r="CS176" s="67"/>
      <c r="CT176" s="67"/>
      <c r="CU176" s="67"/>
      <c r="CV176" s="67"/>
      <c r="CW176" s="67"/>
      <c r="CX176" s="67"/>
      <c r="CY176" s="67"/>
      <c r="CZ176" s="67"/>
      <c r="DA176" s="67"/>
      <c r="DB176" s="67"/>
      <c r="DC176" s="67"/>
      <c r="DD176" s="67"/>
      <c r="DE176" s="67"/>
      <c r="DF176" s="67"/>
      <c r="DG176" s="67"/>
      <c r="DH176" s="67"/>
      <c r="DI176" s="67"/>
      <c r="DJ176" s="67"/>
      <c r="DK176" s="67"/>
      <c r="DL176" s="67"/>
      <c r="DM176" s="67"/>
      <c r="DN176" s="67"/>
      <c r="DO176" s="67"/>
    </row>
    <row r="177" spans="1:164" s="76" customFormat="1" x14ac:dyDescent="0.2">
      <c r="A177" s="69" t="s">
        <v>1247</v>
      </c>
      <c r="B177" s="68">
        <v>40970.784722222219</v>
      </c>
      <c r="C177" s="68">
        <v>40972.538194444445</v>
      </c>
      <c r="D177" s="67" t="s">
        <v>1622</v>
      </c>
      <c r="E177" s="67" t="s">
        <v>1623</v>
      </c>
      <c r="F177" s="67"/>
      <c r="G177" s="67">
        <v>50</v>
      </c>
      <c r="H177" s="67"/>
      <c r="I177" s="67"/>
      <c r="J177" s="67"/>
      <c r="K177" s="67"/>
      <c r="L177" s="67"/>
      <c r="M177" s="67">
        <v>3343</v>
      </c>
      <c r="N177" s="67"/>
      <c r="O177" s="67">
        <v>132</v>
      </c>
      <c r="P177" s="67"/>
      <c r="Q177" s="67">
        <v>217</v>
      </c>
      <c r="R177" s="67" t="s">
        <v>1784</v>
      </c>
      <c r="S177" s="67">
        <v>20</v>
      </c>
      <c r="T177" s="67" t="s">
        <v>1784</v>
      </c>
      <c r="U177" s="67">
        <v>20</v>
      </c>
      <c r="V177" s="78">
        <f t="shared" si="32"/>
        <v>94663229.549999982</v>
      </c>
      <c r="W177" s="78">
        <f t="shared" si="33"/>
        <v>1893.2645909999994</v>
      </c>
      <c r="X177" s="78">
        <f t="shared" si="34"/>
        <v>1893.2645909999994</v>
      </c>
      <c r="Y177" s="78">
        <f t="shared" si="35"/>
        <v>3786.5291819999989</v>
      </c>
      <c r="Z177" s="6"/>
      <c r="AA177" s="6"/>
      <c r="AB177" s="6"/>
      <c r="AC177" s="6" t="s">
        <v>520</v>
      </c>
      <c r="AD177" s="6" t="s">
        <v>519</v>
      </c>
      <c r="AE177" s="67"/>
      <c r="AF177" s="67"/>
      <c r="AG177" s="67"/>
      <c r="AH177" s="67"/>
      <c r="AI177" s="67"/>
      <c r="AJ177" s="67"/>
      <c r="AK177" s="67"/>
      <c r="AL177" s="67"/>
      <c r="AM177" s="67"/>
      <c r="AN177" s="67"/>
      <c r="AO177" s="67"/>
      <c r="AP177" s="67"/>
      <c r="AQ177" s="67"/>
      <c r="AR177" s="67"/>
      <c r="AS177" s="67"/>
      <c r="AT177" s="67"/>
      <c r="AU177" s="67"/>
      <c r="AV177" s="67"/>
      <c r="AW177" s="67"/>
      <c r="AX177" s="67"/>
      <c r="AY177" s="67"/>
      <c r="AZ177" s="67"/>
      <c r="BA177" s="67"/>
      <c r="BB177" s="67"/>
      <c r="BC177" s="67"/>
      <c r="BD177" s="67"/>
      <c r="BE177" s="67"/>
      <c r="BF177" s="67"/>
      <c r="BG177" s="67"/>
      <c r="BH177" s="67"/>
      <c r="BI177" s="67"/>
      <c r="BJ177" s="67"/>
      <c r="BK177" s="67"/>
      <c r="BL177" s="67"/>
      <c r="BM177" s="67"/>
      <c r="BN177" s="67"/>
      <c r="BO177" s="67"/>
      <c r="BP177" s="67"/>
      <c r="BQ177" s="67"/>
      <c r="BR177" s="67"/>
      <c r="BS177" s="67"/>
      <c r="BT177" s="67"/>
      <c r="BU177" s="67"/>
      <c r="BV177" s="67"/>
      <c r="BW177" s="67"/>
      <c r="BX177" s="67"/>
      <c r="BY177" s="67"/>
      <c r="BZ177" s="67"/>
      <c r="CA177" s="67"/>
      <c r="CB177" s="67"/>
      <c r="CC177" s="67"/>
      <c r="CD177" s="67"/>
      <c r="CE177" s="67"/>
      <c r="CF177" s="67"/>
      <c r="CG177" s="67"/>
      <c r="CH177" s="67"/>
      <c r="CI177" s="67"/>
      <c r="CJ177" s="67"/>
      <c r="CK177" s="67"/>
      <c r="CL177" s="67"/>
      <c r="CM177" s="67"/>
      <c r="CN177" s="67"/>
      <c r="CO177" s="67"/>
      <c r="CP177" s="67"/>
      <c r="CQ177" s="67"/>
      <c r="CR177" s="67"/>
      <c r="CS177" s="67"/>
      <c r="CT177" s="67"/>
      <c r="CU177" s="67"/>
      <c r="CV177" s="67"/>
      <c r="CW177" s="67"/>
      <c r="CX177" s="67"/>
      <c r="CY177" s="67"/>
      <c r="CZ177" s="67"/>
      <c r="DA177" s="67"/>
      <c r="DB177" s="67"/>
      <c r="DC177" s="67"/>
      <c r="DD177" s="67"/>
      <c r="DE177" s="67"/>
      <c r="DF177" s="67"/>
      <c r="DG177" s="67"/>
      <c r="DH177" s="67"/>
      <c r="DI177" s="67"/>
      <c r="DJ177" s="67"/>
      <c r="DK177" s="67"/>
      <c r="DL177" s="67"/>
      <c r="DM177" s="67"/>
      <c r="DN177" s="67"/>
      <c r="DO177" s="67"/>
    </row>
    <row r="178" spans="1:164" s="76" customFormat="1" x14ac:dyDescent="0.2">
      <c r="A178" s="69" t="s">
        <v>1247</v>
      </c>
      <c r="B178" s="68">
        <v>41108.923611111109</v>
      </c>
      <c r="C178" s="68">
        <v>41109.5</v>
      </c>
      <c r="D178" s="67" t="s">
        <v>3121</v>
      </c>
      <c r="E178" s="67" t="s">
        <v>3122</v>
      </c>
      <c r="F178" s="67"/>
      <c r="G178" s="67">
        <v>50</v>
      </c>
      <c r="H178" s="67"/>
      <c r="I178" s="67"/>
      <c r="J178" s="67"/>
      <c r="K178" s="67"/>
      <c r="L178" s="67"/>
      <c r="M178" s="67">
        <v>3094</v>
      </c>
      <c r="N178" s="67"/>
      <c r="O178" s="67">
        <v>9.6999999999999993</v>
      </c>
      <c r="P178" s="67"/>
      <c r="Q178" s="67">
        <v>101</v>
      </c>
      <c r="R178" s="67" t="s">
        <v>1784</v>
      </c>
      <c r="S178" s="67">
        <v>20</v>
      </c>
      <c r="T178" s="67" t="s">
        <v>1784</v>
      </c>
      <c r="U178" s="67">
        <v>20</v>
      </c>
      <c r="V178" s="78">
        <f t="shared" si="32"/>
        <v>87612333.899999991</v>
      </c>
      <c r="W178" s="78">
        <f t="shared" si="33"/>
        <v>1752.2466779999997</v>
      </c>
      <c r="X178" s="78">
        <f t="shared" si="34"/>
        <v>1752.2466779999997</v>
      </c>
      <c r="Y178" s="78">
        <f t="shared" si="35"/>
        <v>3504.4933559999995</v>
      </c>
      <c r="Z178" s="6"/>
      <c r="AA178" s="6"/>
      <c r="AB178" s="6"/>
      <c r="AC178" s="6" t="s">
        <v>520</v>
      </c>
      <c r="AD178" s="6" t="s">
        <v>3425</v>
      </c>
      <c r="AE178" s="67"/>
      <c r="AF178" s="67"/>
      <c r="AG178" s="67"/>
      <c r="AH178" s="67"/>
      <c r="AI178" s="67"/>
      <c r="AJ178" s="67"/>
      <c r="AK178" s="67"/>
      <c r="AL178" s="67"/>
      <c r="AM178" s="67"/>
      <c r="AN178" s="67"/>
      <c r="AO178" s="67"/>
      <c r="AP178" s="67"/>
      <c r="AQ178" s="67"/>
      <c r="AR178" s="67"/>
      <c r="AS178" s="67"/>
      <c r="AT178" s="67"/>
      <c r="AU178" s="67"/>
      <c r="AV178" s="67"/>
      <c r="AW178" s="67"/>
      <c r="AX178" s="67"/>
      <c r="AY178" s="67"/>
      <c r="AZ178" s="67"/>
      <c r="BA178" s="67"/>
      <c r="BB178" s="67"/>
      <c r="BC178" s="67"/>
      <c r="BD178" s="67"/>
      <c r="BE178" s="67"/>
      <c r="BF178" s="67"/>
      <c r="BG178" s="67"/>
      <c r="BH178" s="67"/>
      <c r="BI178" s="67"/>
      <c r="BJ178" s="67"/>
      <c r="BK178" s="67"/>
      <c r="BL178" s="67"/>
      <c r="BM178" s="67"/>
      <c r="BN178" s="67"/>
      <c r="BO178" s="67"/>
      <c r="BP178" s="67"/>
      <c r="BQ178" s="67"/>
      <c r="BR178" s="67"/>
      <c r="BS178" s="67"/>
      <c r="BT178" s="67"/>
      <c r="BU178" s="67"/>
      <c r="BV178" s="67"/>
      <c r="BW178" s="67"/>
      <c r="BX178" s="67"/>
      <c r="BY178" s="67"/>
      <c r="BZ178" s="67"/>
      <c r="CA178" s="67"/>
      <c r="CB178" s="67"/>
      <c r="CC178" s="67"/>
      <c r="CD178" s="67"/>
      <c r="CE178" s="67"/>
      <c r="CF178" s="67"/>
      <c r="CG178" s="67"/>
      <c r="CH178" s="67"/>
      <c r="CI178" s="67"/>
      <c r="CJ178" s="67"/>
      <c r="CK178" s="67"/>
      <c r="CL178" s="67"/>
      <c r="CM178" s="67"/>
      <c r="CN178" s="67"/>
      <c r="CO178" s="67"/>
      <c r="CP178" s="67"/>
      <c r="CQ178" s="67"/>
      <c r="CR178" s="67"/>
      <c r="CS178" s="67"/>
      <c r="CT178" s="67"/>
      <c r="CU178" s="67"/>
      <c r="CV178" s="67"/>
      <c r="CW178" s="67"/>
      <c r="CX178" s="67"/>
      <c r="CY178" s="67"/>
      <c r="CZ178" s="67"/>
      <c r="DA178" s="67"/>
      <c r="DB178" s="67"/>
      <c r="DC178" s="67"/>
      <c r="DD178" s="67"/>
      <c r="DE178" s="67"/>
      <c r="DF178" s="67"/>
      <c r="DG178" s="67"/>
      <c r="DH178" s="67"/>
      <c r="DI178" s="67"/>
      <c r="DJ178" s="67"/>
      <c r="DK178" s="67"/>
      <c r="DL178" s="67"/>
      <c r="DM178" s="67"/>
      <c r="DN178" s="67"/>
      <c r="DO178" s="67"/>
    </row>
    <row r="179" spans="1:164" s="6" customFormat="1" x14ac:dyDescent="0.2">
      <c r="A179" s="77" t="s">
        <v>1247</v>
      </c>
      <c r="B179" s="66">
        <v>41263.770833333336</v>
      </c>
      <c r="C179" s="66">
        <v>41264.520833333336</v>
      </c>
      <c r="D179" s="6" t="s">
        <v>3126</v>
      </c>
      <c r="E179" s="6" t="s">
        <v>3127</v>
      </c>
      <c r="G179" s="6">
        <v>50</v>
      </c>
      <c r="M179" s="6">
        <v>4843.1779999999999</v>
      </c>
      <c r="Q179" s="6">
        <v>86</v>
      </c>
      <c r="R179" s="6" t="s">
        <v>1784</v>
      </c>
      <c r="S179" s="6">
        <v>20</v>
      </c>
      <c r="U179" s="6">
        <v>27</v>
      </c>
      <c r="V179" s="78">
        <f t="shared" ref="V179:V191" si="36">M179*28.31685*1000</f>
        <v>137143544.94929999</v>
      </c>
      <c r="W179" s="78">
        <f t="shared" ref="W179:W191" si="37">V179*S179/1000000</f>
        <v>2742.8708989860002</v>
      </c>
      <c r="X179" s="78">
        <f t="shared" ref="X179:X191" si="38">V179*U179/1000000</f>
        <v>3702.8757136310996</v>
      </c>
      <c r="Y179" s="78">
        <f t="shared" ref="Y179:Y191" si="39">W179+X179</f>
        <v>6445.7466126171003</v>
      </c>
      <c r="Z179" s="78"/>
      <c r="AA179" s="78"/>
      <c r="AB179" s="78"/>
      <c r="AC179" s="6" t="s">
        <v>520</v>
      </c>
      <c r="AD179" s="6" t="s">
        <v>3426</v>
      </c>
    </row>
    <row r="180" spans="1:164" s="6" customFormat="1" x14ac:dyDescent="0.2">
      <c r="A180" s="77" t="s">
        <v>1247</v>
      </c>
      <c r="B180" s="66">
        <v>41287.552083333336</v>
      </c>
      <c r="C180" s="66">
        <v>41287.729166666664</v>
      </c>
      <c r="D180" s="6" t="s">
        <v>3131</v>
      </c>
      <c r="E180" s="6" t="s">
        <v>3132</v>
      </c>
      <c r="G180" s="6">
        <v>50</v>
      </c>
      <c r="M180" s="6">
        <v>104.0256</v>
      </c>
      <c r="O180" s="6">
        <v>18.600000000000001</v>
      </c>
      <c r="Q180" s="6">
        <v>77.5</v>
      </c>
      <c r="R180" s="6" t="s">
        <v>1784</v>
      </c>
      <c r="S180" s="6">
        <v>20</v>
      </c>
      <c r="T180" s="6" t="s">
        <v>1784</v>
      </c>
      <c r="U180" s="6">
        <v>20</v>
      </c>
      <c r="V180" s="78">
        <f t="shared" si="36"/>
        <v>2945677.3113599997</v>
      </c>
      <c r="W180" s="78">
        <f t="shared" si="37"/>
        <v>58.913546227199994</v>
      </c>
      <c r="X180" s="78">
        <f t="shared" si="38"/>
        <v>58.913546227199994</v>
      </c>
      <c r="Y180" s="78">
        <f t="shared" si="39"/>
        <v>117.82709245439999</v>
      </c>
      <c r="Z180" s="78"/>
      <c r="AA180" s="78"/>
      <c r="AB180" s="78"/>
      <c r="AC180" s="6" t="s">
        <v>520</v>
      </c>
      <c r="AD180" s="6" t="s">
        <v>3427</v>
      </c>
    </row>
    <row r="181" spans="1:164" s="6" customFormat="1" x14ac:dyDescent="0.2">
      <c r="A181" s="77" t="s">
        <v>1247</v>
      </c>
      <c r="B181" s="66">
        <v>41302.145833333336</v>
      </c>
      <c r="C181" s="66">
        <v>41302.503472222219</v>
      </c>
      <c r="D181" s="6" t="s">
        <v>3135</v>
      </c>
      <c r="E181" s="6" t="s">
        <v>3136</v>
      </c>
      <c r="G181" s="6">
        <v>50</v>
      </c>
      <c r="M181" s="6">
        <v>920.24639999999999</v>
      </c>
      <c r="O181" s="6">
        <v>185</v>
      </c>
      <c r="Q181" s="6">
        <v>378</v>
      </c>
      <c r="R181" s="6" t="s">
        <v>1784</v>
      </c>
      <c r="S181" s="6">
        <v>20</v>
      </c>
      <c r="U181" s="6">
        <v>62</v>
      </c>
      <c r="V181" s="78">
        <f t="shared" si="36"/>
        <v>26058479.271839999</v>
      </c>
      <c r="W181" s="78">
        <f t="shared" si="37"/>
        <v>521.16958543680005</v>
      </c>
      <c r="X181" s="78">
        <f t="shared" si="38"/>
        <v>1615.6257148540799</v>
      </c>
      <c r="Y181" s="78">
        <f t="shared" si="39"/>
        <v>2136.7953002908798</v>
      </c>
      <c r="Z181" s="78"/>
      <c r="AA181" s="78"/>
      <c r="AB181" s="78"/>
      <c r="AC181" s="6" t="s">
        <v>520</v>
      </c>
      <c r="AD181" s="6" t="s">
        <v>3428</v>
      </c>
    </row>
    <row r="182" spans="1:164" s="6" customFormat="1" x14ac:dyDescent="0.2">
      <c r="A182" s="77" t="s">
        <v>1247</v>
      </c>
      <c r="B182" s="66">
        <v>41312.777777777781</v>
      </c>
      <c r="C182" s="66">
        <v>41313.701388888891</v>
      </c>
      <c r="D182" s="6" t="s">
        <v>3137</v>
      </c>
      <c r="E182" s="6" t="s">
        <v>3138</v>
      </c>
      <c r="G182" s="6">
        <v>50</v>
      </c>
      <c r="M182" s="6">
        <v>354.96</v>
      </c>
      <c r="Q182" s="6">
        <v>492</v>
      </c>
      <c r="R182" s="6" t="s">
        <v>1784</v>
      </c>
      <c r="S182" s="6">
        <v>20</v>
      </c>
      <c r="U182" s="6">
        <v>200</v>
      </c>
      <c r="V182" s="78">
        <f t="shared" si="36"/>
        <v>10051349.075999999</v>
      </c>
      <c r="W182" s="78">
        <f t="shared" si="37"/>
        <v>201.02698151999999</v>
      </c>
      <c r="X182" s="78">
        <f t="shared" si="38"/>
        <v>2010.2698151999998</v>
      </c>
      <c r="Y182" s="78">
        <f t="shared" si="39"/>
        <v>2211.2967967199997</v>
      </c>
      <c r="Z182" s="78"/>
      <c r="AA182" s="78"/>
      <c r="AB182" s="78"/>
      <c r="AC182" s="6" t="s">
        <v>520</v>
      </c>
      <c r="AD182" s="6" t="s">
        <v>3430</v>
      </c>
    </row>
    <row r="183" spans="1:164" s="6" customFormat="1" x14ac:dyDescent="0.2">
      <c r="A183" s="77" t="s">
        <v>1247</v>
      </c>
      <c r="B183" s="66">
        <v>41342.777777777781</v>
      </c>
      <c r="C183" s="66">
        <v>41344.5625</v>
      </c>
      <c r="D183" s="6" t="s">
        <v>3139</v>
      </c>
      <c r="E183" s="6" t="s">
        <v>3140</v>
      </c>
      <c r="G183" s="6">
        <v>50</v>
      </c>
      <c r="M183" s="6">
        <v>22807.040000000001</v>
      </c>
      <c r="Q183" s="6">
        <v>104</v>
      </c>
      <c r="R183" s="6" t="s">
        <v>1784</v>
      </c>
      <c r="S183" s="6">
        <v>20</v>
      </c>
      <c r="T183" s="6" t="s">
        <v>1784</v>
      </c>
      <c r="U183" s="6">
        <v>20</v>
      </c>
      <c r="V183" s="78">
        <f t="shared" si="36"/>
        <v>645823530.62399995</v>
      </c>
      <c r="W183" s="78">
        <f t="shared" si="37"/>
        <v>12916.47061248</v>
      </c>
      <c r="X183" s="78">
        <f t="shared" si="38"/>
        <v>12916.47061248</v>
      </c>
      <c r="Y183" s="78">
        <f t="shared" si="39"/>
        <v>25832.941224959999</v>
      </c>
      <c r="Z183" s="78"/>
      <c r="AA183" s="78"/>
      <c r="AB183" s="78"/>
      <c r="AC183" s="6" t="s">
        <v>520</v>
      </c>
      <c r="AD183" s="6" t="s">
        <v>3431</v>
      </c>
    </row>
    <row r="184" spans="1:164" s="6" customFormat="1" x14ac:dyDescent="0.2">
      <c r="A184" s="77" t="s">
        <v>1247</v>
      </c>
      <c r="B184" s="66">
        <v>41378.621527777781</v>
      </c>
      <c r="C184" s="66">
        <v>41378.725694444445</v>
      </c>
      <c r="D184" s="6" t="s">
        <v>3141</v>
      </c>
      <c r="E184" s="6" t="s">
        <v>3142</v>
      </c>
      <c r="G184" s="6">
        <v>50</v>
      </c>
      <c r="M184" s="6">
        <v>168.2294</v>
      </c>
      <c r="O184" s="6">
        <v>55.5</v>
      </c>
      <c r="Q184" s="6">
        <v>117</v>
      </c>
      <c r="R184" s="6" t="s">
        <v>1784</v>
      </c>
      <c r="S184" s="6">
        <v>20</v>
      </c>
      <c r="U184" s="6">
        <v>27</v>
      </c>
      <c r="V184" s="78">
        <f t="shared" si="36"/>
        <v>4763726.6853900002</v>
      </c>
      <c r="W184" s="78">
        <f t="shared" si="37"/>
        <v>95.274533707800003</v>
      </c>
      <c r="X184" s="78">
        <f t="shared" si="38"/>
        <v>128.62062050553001</v>
      </c>
      <c r="Y184" s="78">
        <f t="shared" si="39"/>
        <v>223.89515421333002</v>
      </c>
      <c r="Z184" s="78"/>
      <c r="AA184" s="78"/>
      <c r="AB184" s="78"/>
      <c r="AC184" s="6" t="s">
        <v>520</v>
      </c>
      <c r="AD184" s="6" t="s">
        <v>3432</v>
      </c>
    </row>
    <row r="185" spans="1:164" s="6" customFormat="1" x14ac:dyDescent="0.2">
      <c r="A185" s="77" t="s">
        <v>1247</v>
      </c>
      <c r="B185" s="66">
        <v>41498.128472222219</v>
      </c>
      <c r="C185" s="66">
        <v>41498.666666666664</v>
      </c>
      <c r="D185" s="6" t="s">
        <v>3523</v>
      </c>
      <c r="E185" s="6" t="s">
        <v>3524</v>
      </c>
      <c r="G185" s="6">
        <v>50</v>
      </c>
      <c r="M185" s="6">
        <v>6564.7669999999998</v>
      </c>
      <c r="O185" s="6">
        <v>5.77</v>
      </c>
      <c r="Q185" s="6">
        <v>30.9</v>
      </c>
      <c r="R185" s="6" t="s">
        <v>1784</v>
      </c>
      <c r="S185" s="6">
        <v>20</v>
      </c>
      <c r="T185" s="6" t="s">
        <v>1784</v>
      </c>
      <c r="U185" s="6">
        <v>20</v>
      </c>
      <c r="V185" s="78">
        <f t="shared" si="36"/>
        <v>185893522.42394999</v>
      </c>
      <c r="W185" s="78">
        <f t="shared" si="37"/>
        <v>3717.8704484789996</v>
      </c>
      <c r="X185" s="78">
        <f t="shared" si="38"/>
        <v>3717.8704484789996</v>
      </c>
      <c r="Y185" s="78">
        <f t="shared" si="39"/>
        <v>7435.7408969579992</v>
      </c>
      <c r="Z185" s="78"/>
      <c r="AA185" s="78"/>
      <c r="AB185" s="78"/>
      <c r="AC185" s="6" t="s">
        <v>520</v>
      </c>
      <c r="AD185" s="6" t="s">
        <v>3962</v>
      </c>
    </row>
    <row r="186" spans="1:164" s="6" customFormat="1" x14ac:dyDescent="0.2">
      <c r="A186" s="295" t="s">
        <v>1247</v>
      </c>
      <c r="B186" s="288">
        <v>41616.965277777781</v>
      </c>
      <c r="C186" s="288">
        <v>41617.708333333336</v>
      </c>
      <c r="D186" s="287" t="s">
        <v>3780</v>
      </c>
      <c r="E186" s="287" t="s">
        <v>3781</v>
      </c>
      <c r="F186" s="287"/>
      <c r="G186" s="287">
        <v>50</v>
      </c>
      <c r="H186" s="287"/>
      <c r="I186" s="287"/>
      <c r="J186" s="287"/>
      <c r="K186" s="287"/>
      <c r="L186" s="287"/>
      <c r="M186" s="287"/>
      <c r="N186" s="287" t="s">
        <v>1784</v>
      </c>
      <c r="O186" s="287">
        <v>2</v>
      </c>
      <c r="P186" s="287"/>
      <c r="Q186" s="287">
        <v>19.7</v>
      </c>
      <c r="R186" s="287" t="s">
        <v>1784</v>
      </c>
      <c r="S186" s="287">
        <v>10</v>
      </c>
      <c r="T186" s="287"/>
      <c r="U186" s="287">
        <v>13</v>
      </c>
      <c r="V186" s="296">
        <f t="shared" si="36"/>
        <v>0</v>
      </c>
      <c r="W186" s="296">
        <f t="shared" si="37"/>
        <v>0</v>
      </c>
      <c r="X186" s="296">
        <f t="shared" si="38"/>
        <v>0</v>
      </c>
      <c r="Y186" s="296">
        <f t="shared" si="39"/>
        <v>0</v>
      </c>
      <c r="Z186" s="296"/>
      <c r="AA186" s="296"/>
      <c r="AB186" s="296"/>
      <c r="AC186" s="6" t="s">
        <v>520</v>
      </c>
      <c r="AD186" s="6" t="s">
        <v>3963</v>
      </c>
      <c r="AE186" s="287"/>
      <c r="AF186" s="287"/>
      <c r="AG186" s="287"/>
      <c r="AH186" s="287"/>
      <c r="AI186" s="287"/>
      <c r="AJ186" s="287"/>
      <c r="AK186" s="287"/>
      <c r="AL186" s="287"/>
      <c r="AM186" s="287"/>
      <c r="AN186" s="287"/>
      <c r="AO186" s="287"/>
      <c r="AP186" s="287"/>
      <c r="AQ186" s="287"/>
      <c r="AR186" s="287"/>
      <c r="AS186" s="287"/>
      <c r="AT186" s="287"/>
      <c r="AU186" s="287"/>
      <c r="AV186" s="287"/>
      <c r="AW186" s="287"/>
      <c r="AX186" s="287"/>
      <c r="AY186" s="287"/>
      <c r="AZ186" s="287"/>
      <c r="BA186" s="287"/>
      <c r="BB186" s="287"/>
      <c r="BC186" s="287"/>
      <c r="BD186" s="287"/>
      <c r="BE186" s="287"/>
      <c r="BF186" s="287"/>
      <c r="BG186" s="287"/>
      <c r="BH186" s="287"/>
      <c r="BI186" s="287"/>
      <c r="BJ186" s="287"/>
      <c r="BK186" s="287"/>
      <c r="BL186" s="287"/>
      <c r="BM186" s="287"/>
      <c r="BN186" s="287"/>
      <c r="BO186" s="287"/>
      <c r="BP186" s="287"/>
      <c r="BQ186" s="287"/>
      <c r="BR186" s="287"/>
      <c r="BS186" s="287"/>
      <c r="BT186" s="287"/>
      <c r="BU186" s="287"/>
      <c r="BV186" s="287"/>
      <c r="BW186" s="287"/>
      <c r="BX186" s="287"/>
      <c r="BY186" s="287"/>
      <c r="BZ186" s="287"/>
      <c r="CA186" s="287"/>
      <c r="CB186" s="287"/>
      <c r="CC186" s="287"/>
      <c r="CD186" s="287"/>
      <c r="CE186" s="287"/>
      <c r="CF186" s="287"/>
      <c r="CG186" s="287"/>
      <c r="CH186" s="287"/>
      <c r="CI186" s="287"/>
      <c r="CJ186" s="287"/>
      <c r="CK186" s="287"/>
      <c r="CL186" s="287"/>
      <c r="CM186" s="287"/>
      <c r="CN186" s="287"/>
      <c r="CO186" s="287"/>
      <c r="CP186" s="287"/>
      <c r="CQ186" s="287"/>
      <c r="CR186" s="287"/>
      <c r="CS186" s="287"/>
      <c r="CT186" s="287"/>
      <c r="CU186" s="287"/>
      <c r="CV186" s="287"/>
      <c r="CW186" s="287"/>
      <c r="CX186" s="287"/>
      <c r="CY186" s="287"/>
      <c r="CZ186" s="287"/>
      <c r="DA186" s="287"/>
      <c r="DB186" s="287"/>
      <c r="DC186" s="287"/>
      <c r="DD186" s="287"/>
      <c r="DE186" s="287"/>
      <c r="DF186" s="287"/>
      <c r="DG186" s="287"/>
      <c r="DH186" s="287"/>
      <c r="DI186" s="287"/>
      <c r="DJ186" s="287"/>
      <c r="DK186" s="287"/>
      <c r="DL186" s="287"/>
      <c r="DM186" s="287"/>
      <c r="DN186" s="287"/>
      <c r="DO186" s="287"/>
      <c r="DP186" s="287"/>
      <c r="DQ186" s="287"/>
      <c r="DR186" s="287"/>
      <c r="DS186" s="287"/>
      <c r="DT186" s="287"/>
      <c r="DU186" s="287"/>
      <c r="DV186" s="287"/>
      <c r="DW186" s="287"/>
      <c r="DX186" s="287"/>
      <c r="DY186" s="287"/>
      <c r="DZ186" s="287"/>
      <c r="EA186" s="287"/>
      <c r="EB186" s="287"/>
      <c r="EC186" s="287"/>
      <c r="ED186" s="287"/>
      <c r="EE186" s="287"/>
      <c r="EF186" s="287"/>
      <c r="EG186" s="287"/>
      <c r="EH186" s="287"/>
      <c r="EI186" s="287"/>
      <c r="EJ186" s="287"/>
      <c r="EK186" s="287"/>
      <c r="EL186" s="287"/>
      <c r="EM186" s="287"/>
      <c r="EN186" s="287"/>
      <c r="EO186" s="287"/>
      <c r="EP186" s="287"/>
      <c r="EQ186" s="287"/>
      <c r="ER186" s="287"/>
      <c r="ES186" s="287"/>
      <c r="ET186" s="287"/>
      <c r="EU186" s="287"/>
      <c r="EV186" s="287"/>
      <c r="EW186" s="287"/>
      <c r="EX186" s="287"/>
      <c r="EY186" s="287"/>
      <c r="EZ186" s="287"/>
      <c r="FA186" s="287"/>
      <c r="FB186" s="287"/>
      <c r="FC186" s="287"/>
      <c r="FD186" s="287"/>
      <c r="FE186" s="287"/>
      <c r="FF186" s="287"/>
      <c r="FG186" s="287"/>
      <c r="FH186" s="287"/>
    </row>
    <row r="187" spans="1:164" s="6" customFormat="1" x14ac:dyDescent="0.2">
      <c r="A187" s="295" t="s">
        <v>1247</v>
      </c>
      <c r="B187" s="288">
        <v>41628.236111111109</v>
      </c>
      <c r="C187" s="288">
        <v>41628.75</v>
      </c>
      <c r="D187" s="287" t="s">
        <v>3784</v>
      </c>
      <c r="E187" s="287" t="s">
        <v>3785</v>
      </c>
      <c r="F187" s="287"/>
      <c r="G187" s="287">
        <v>50</v>
      </c>
      <c r="H187" s="287"/>
      <c r="I187" s="287"/>
      <c r="J187" s="287"/>
      <c r="K187" s="287"/>
      <c r="L187" s="287"/>
      <c r="M187" s="287"/>
      <c r="N187" s="287"/>
      <c r="O187" s="287"/>
      <c r="P187" s="287"/>
      <c r="Q187" s="287">
        <v>421</v>
      </c>
      <c r="R187" s="287" t="s">
        <v>1784</v>
      </c>
      <c r="S187" s="287">
        <v>10</v>
      </c>
      <c r="T187" s="287"/>
      <c r="U187" s="287">
        <v>200</v>
      </c>
      <c r="V187" s="296">
        <f t="shared" si="36"/>
        <v>0</v>
      </c>
      <c r="W187" s="296">
        <f t="shared" si="37"/>
        <v>0</v>
      </c>
      <c r="X187" s="296">
        <f t="shared" si="38"/>
        <v>0</v>
      </c>
      <c r="Y187" s="296">
        <f t="shared" si="39"/>
        <v>0</v>
      </c>
      <c r="Z187" s="296"/>
      <c r="AA187" s="296"/>
      <c r="AB187" s="296"/>
      <c r="AC187" s="6" t="s">
        <v>520</v>
      </c>
      <c r="AD187" s="6" t="s">
        <v>3964</v>
      </c>
      <c r="AE187" s="287"/>
      <c r="AF187" s="287"/>
      <c r="AG187" s="287"/>
      <c r="AH187" s="287"/>
      <c r="AI187" s="287"/>
      <c r="AJ187" s="287"/>
      <c r="AK187" s="287"/>
      <c r="AL187" s="287"/>
      <c r="AM187" s="287"/>
      <c r="AN187" s="287"/>
      <c r="AO187" s="287"/>
      <c r="AP187" s="287"/>
      <c r="AQ187" s="287"/>
      <c r="AR187" s="287"/>
      <c r="AS187" s="287"/>
      <c r="AT187" s="287"/>
      <c r="AU187" s="287"/>
      <c r="AV187" s="287"/>
      <c r="AW187" s="287"/>
      <c r="AX187" s="287"/>
      <c r="AY187" s="287"/>
      <c r="AZ187" s="287"/>
      <c r="BA187" s="287"/>
      <c r="BB187" s="287"/>
      <c r="BC187" s="287"/>
      <c r="BD187" s="287"/>
      <c r="BE187" s="287"/>
      <c r="BF187" s="287"/>
      <c r="BG187" s="287"/>
      <c r="BH187" s="287"/>
      <c r="BI187" s="287"/>
      <c r="BJ187" s="287"/>
      <c r="BK187" s="287"/>
      <c r="BL187" s="287"/>
      <c r="BM187" s="287"/>
      <c r="BN187" s="287"/>
      <c r="BO187" s="287"/>
      <c r="BP187" s="287"/>
      <c r="BQ187" s="287"/>
      <c r="BR187" s="287"/>
      <c r="BS187" s="287"/>
      <c r="BT187" s="287"/>
      <c r="BU187" s="287"/>
      <c r="BV187" s="287"/>
      <c r="BW187" s="287"/>
      <c r="BX187" s="287"/>
      <c r="BY187" s="287"/>
      <c r="BZ187" s="287"/>
      <c r="CA187" s="287"/>
      <c r="CB187" s="287"/>
      <c r="CC187" s="287"/>
      <c r="CD187" s="287"/>
      <c r="CE187" s="287"/>
      <c r="CF187" s="287"/>
      <c r="CG187" s="287"/>
      <c r="CH187" s="287"/>
      <c r="CI187" s="287"/>
      <c r="CJ187" s="287"/>
      <c r="CK187" s="287"/>
      <c r="CL187" s="287"/>
      <c r="CM187" s="287"/>
      <c r="CN187" s="287"/>
      <c r="CO187" s="287"/>
      <c r="CP187" s="287"/>
      <c r="CQ187" s="287"/>
      <c r="CR187" s="287"/>
      <c r="CS187" s="287"/>
      <c r="CT187" s="287"/>
      <c r="CU187" s="287"/>
      <c r="CV187" s="287"/>
      <c r="CW187" s="287"/>
      <c r="CX187" s="287"/>
      <c r="CY187" s="287"/>
      <c r="CZ187" s="287"/>
      <c r="DA187" s="287"/>
      <c r="DB187" s="287"/>
      <c r="DC187" s="287"/>
      <c r="DD187" s="287"/>
      <c r="DE187" s="287"/>
      <c r="DF187" s="287"/>
      <c r="DG187" s="287"/>
      <c r="DH187" s="287"/>
      <c r="DI187" s="287"/>
      <c r="DJ187" s="287"/>
      <c r="DK187" s="287"/>
      <c r="DL187" s="287"/>
      <c r="DM187" s="287"/>
      <c r="DN187" s="287"/>
      <c r="DO187" s="287"/>
      <c r="DP187" s="287"/>
      <c r="DQ187" s="287"/>
      <c r="DR187" s="287"/>
      <c r="DS187" s="287"/>
      <c r="DT187" s="287"/>
      <c r="DU187" s="287"/>
      <c r="DV187" s="287"/>
      <c r="DW187" s="287"/>
      <c r="DX187" s="287"/>
      <c r="DY187" s="287"/>
      <c r="DZ187" s="287"/>
      <c r="EA187" s="287"/>
      <c r="EB187" s="287"/>
      <c r="EC187" s="287"/>
      <c r="ED187" s="287"/>
      <c r="EE187" s="287"/>
      <c r="EF187" s="287"/>
      <c r="EG187" s="287"/>
      <c r="EH187" s="287"/>
      <c r="EI187" s="287"/>
      <c r="EJ187" s="287"/>
      <c r="EK187" s="287"/>
      <c r="EL187" s="287"/>
      <c r="EM187" s="287"/>
      <c r="EN187" s="287"/>
      <c r="EO187" s="287"/>
      <c r="EP187" s="287"/>
      <c r="EQ187" s="287"/>
      <c r="ER187" s="287"/>
      <c r="ES187" s="287"/>
      <c r="ET187" s="287"/>
      <c r="EU187" s="287"/>
      <c r="EV187" s="287"/>
      <c r="EW187" s="287"/>
      <c r="EX187" s="287"/>
      <c r="EY187" s="287"/>
      <c r="EZ187" s="287"/>
      <c r="FA187" s="287"/>
      <c r="FB187" s="287"/>
      <c r="FC187" s="287"/>
      <c r="FD187" s="287"/>
      <c r="FE187" s="287"/>
      <c r="FF187" s="287"/>
      <c r="FG187" s="287"/>
      <c r="FH187" s="287"/>
    </row>
    <row r="188" spans="1:164" s="6" customFormat="1" x14ac:dyDescent="0.2">
      <c r="A188" s="295" t="s">
        <v>1247</v>
      </c>
      <c r="B188" s="288">
        <v>41649.847222222219</v>
      </c>
      <c r="C188" s="288">
        <v>41651.291666666664</v>
      </c>
      <c r="D188" s="287" t="s">
        <v>3788</v>
      </c>
      <c r="E188" s="287" t="s">
        <v>3789</v>
      </c>
      <c r="F188" s="287"/>
      <c r="G188" s="287">
        <v>50</v>
      </c>
      <c r="H188" s="287"/>
      <c r="I188" s="287"/>
      <c r="J188" s="287"/>
      <c r="K188" s="287"/>
      <c r="L188" s="287"/>
      <c r="M188" s="287"/>
      <c r="N188" s="287"/>
      <c r="O188" s="287"/>
      <c r="P188" s="287"/>
      <c r="Q188" s="287">
        <v>303</v>
      </c>
      <c r="R188" s="287"/>
      <c r="S188" s="287">
        <v>23</v>
      </c>
      <c r="T188" s="287"/>
      <c r="U188" s="287">
        <v>400</v>
      </c>
      <c r="V188" s="296">
        <f t="shared" si="36"/>
        <v>0</v>
      </c>
      <c r="W188" s="296">
        <f t="shared" si="37"/>
        <v>0</v>
      </c>
      <c r="X188" s="296">
        <f t="shared" si="38"/>
        <v>0</v>
      </c>
      <c r="Y188" s="296">
        <f t="shared" si="39"/>
        <v>0</v>
      </c>
      <c r="Z188" s="296"/>
      <c r="AA188" s="296"/>
      <c r="AB188" s="296"/>
      <c r="AC188" s="6" t="s">
        <v>520</v>
      </c>
      <c r="AD188" s="6" t="s">
        <v>3965</v>
      </c>
      <c r="AE188" s="287"/>
      <c r="AF188" s="287"/>
      <c r="AG188" s="287"/>
      <c r="AH188" s="287"/>
      <c r="AI188" s="287"/>
      <c r="AJ188" s="287"/>
      <c r="AK188" s="287"/>
      <c r="AL188" s="287"/>
      <c r="AM188" s="287"/>
      <c r="AN188" s="287"/>
      <c r="AO188" s="287"/>
      <c r="AP188" s="287"/>
      <c r="AQ188" s="287"/>
      <c r="AR188" s="287"/>
      <c r="AS188" s="287"/>
      <c r="AT188" s="287"/>
      <c r="AU188" s="287"/>
      <c r="AV188" s="287"/>
      <c r="AW188" s="287"/>
      <c r="AX188" s="287"/>
      <c r="AY188" s="287"/>
      <c r="AZ188" s="287"/>
      <c r="BA188" s="287"/>
      <c r="BB188" s="287"/>
      <c r="BC188" s="287"/>
      <c r="BD188" s="287"/>
      <c r="BE188" s="287"/>
      <c r="BF188" s="287"/>
      <c r="BG188" s="287"/>
      <c r="BH188" s="287"/>
      <c r="BI188" s="287"/>
      <c r="BJ188" s="287"/>
      <c r="BK188" s="287"/>
      <c r="BL188" s="287"/>
      <c r="BM188" s="287"/>
      <c r="BN188" s="287"/>
      <c r="BO188" s="287"/>
      <c r="BP188" s="287"/>
      <c r="BQ188" s="287"/>
      <c r="BR188" s="287"/>
      <c r="BS188" s="287"/>
      <c r="BT188" s="287"/>
      <c r="BU188" s="287"/>
      <c r="BV188" s="287"/>
      <c r="BW188" s="287"/>
      <c r="BX188" s="287"/>
      <c r="BY188" s="287"/>
      <c r="BZ188" s="287"/>
      <c r="CA188" s="287"/>
      <c r="CB188" s="287"/>
      <c r="CC188" s="287"/>
      <c r="CD188" s="287"/>
      <c r="CE188" s="287"/>
      <c r="CF188" s="287"/>
      <c r="CG188" s="287"/>
      <c r="CH188" s="287"/>
      <c r="CI188" s="287"/>
      <c r="CJ188" s="287"/>
      <c r="CK188" s="287"/>
      <c r="CL188" s="287"/>
      <c r="CM188" s="287"/>
      <c r="CN188" s="287"/>
      <c r="CO188" s="287"/>
      <c r="CP188" s="287"/>
      <c r="CQ188" s="287"/>
      <c r="CR188" s="287"/>
      <c r="CS188" s="287"/>
      <c r="CT188" s="287"/>
      <c r="CU188" s="287"/>
      <c r="CV188" s="287"/>
      <c r="CW188" s="287"/>
      <c r="CX188" s="287"/>
      <c r="CY188" s="287"/>
      <c r="CZ188" s="287"/>
      <c r="DA188" s="287"/>
      <c r="DB188" s="287"/>
      <c r="DC188" s="287"/>
      <c r="DD188" s="287"/>
      <c r="DE188" s="287"/>
      <c r="DF188" s="287"/>
      <c r="DG188" s="287"/>
      <c r="DH188" s="287"/>
      <c r="DI188" s="287"/>
      <c r="DJ188" s="287"/>
      <c r="DK188" s="287"/>
      <c r="DL188" s="287"/>
      <c r="DM188" s="287"/>
      <c r="DN188" s="287"/>
      <c r="DO188" s="287"/>
      <c r="DP188" s="287"/>
      <c r="DQ188" s="287"/>
      <c r="DR188" s="287"/>
      <c r="DS188" s="287"/>
      <c r="DT188" s="287"/>
      <c r="DU188" s="287"/>
      <c r="DV188" s="287"/>
      <c r="DW188" s="287"/>
      <c r="DX188" s="287"/>
      <c r="DY188" s="287"/>
      <c r="DZ188" s="287"/>
      <c r="EA188" s="287"/>
      <c r="EB188" s="287"/>
      <c r="EC188" s="287"/>
      <c r="ED188" s="287"/>
      <c r="EE188" s="287"/>
      <c r="EF188" s="287"/>
      <c r="EG188" s="287"/>
      <c r="EH188" s="287"/>
      <c r="EI188" s="287"/>
      <c r="EJ188" s="287"/>
      <c r="EK188" s="287"/>
      <c r="EL188" s="287"/>
      <c r="EM188" s="287"/>
      <c r="EN188" s="287"/>
      <c r="EO188" s="287"/>
      <c r="EP188" s="287"/>
      <c r="EQ188" s="287"/>
      <c r="ER188" s="287"/>
      <c r="ES188" s="287"/>
      <c r="ET188" s="287"/>
      <c r="EU188" s="287"/>
      <c r="EV188" s="287"/>
      <c r="EW188" s="287"/>
      <c r="EX188" s="287"/>
      <c r="EY188" s="287"/>
      <c r="EZ188" s="287"/>
      <c r="FA188" s="287"/>
      <c r="FB188" s="287"/>
      <c r="FC188" s="287"/>
      <c r="FD188" s="287"/>
      <c r="FE188" s="287"/>
      <c r="FF188" s="287"/>
      <c r="FG188" s="287"/>
      <c r="FH188" s="287"/>
    </row>
    <row r="189" spans="1:164" s="6" customFormat="1" x14ac:dyDescent="0.2">
      <c r="A189" s="295" t="s">
        <v>1247</v>
      </c>
      <c r="B189" s="288">
        <v>41690.447916666664</v>
      </c>
      <c r="C189" s="288">
        <v>41691.652777777781</v>
      </c>
      <c r="D189" s="287" t="s">
        <v>3792</v>
      </c>
      <c r="E189" s="287" t="s">
        <v>3793</v>
      </c>
      <c r="F189" s="287"/>
      <c r="G189" s="287">
        <v>50</v>
      </c>
      <c r="H189" s="287"/>
      <c r="I189" s="287"/>
      <c r="J189" s="287"/>
      <c r="K189" s="287"/>
      <c r="L189" s="287"/>
      <c r="M189" s="287"/>
      <c r="N189" s="287"/>
      <c r="O189" s="287"/>
      <c r="P189" s="287"/>
      <c r="Q189" s="287">
        <v>311</v>
      </c>
      <c r="R189" s="287" t="s">
        <v>1784</v>
      </c>
      <c r="S189" s="287">
        <v>10</v>
      </c>
      <c r="T189" s="287"/>
      <c r="U189" s="287">
        <v>110</v>
      </c>
      <c r="V189" s="296">
        <f t="shared" si="36"/>
        <v>0</v>
      </c>
      <c r="W189" s="296">
        <f t="shared" si="37"/>
        <v>0</v>
      </c>
      <c r="X189" s="296">
        <f t="shared" si="38"/>
        <v>0</v>
      </c>
      <c r="Y189" s="296">
        <f t="shared" si="39"/>
        <v>0</v>
      </c>
      <c r="Z189" s="296"/>
      <c r="AA189" s="296"/>
      <c r="AB189" s="296"/>
      <c r="AC189" s="6" t="s">
        <v>520</v>
      </c>
      <c r="AD189" s="6" t="s">
        <v>3966</v>
      </c>
      <c r="AE189" s="287"/>
      <c r="AF189" s="287"/>
      <c r="AG189" s="287"/>
      <c r="AH189" s="287"/>
      <c r="AI189" s="287"/>
      <c r="AJ189" s="287"/>
      <c r="AK189" s="287"/>
      <c r="AL189" s="287"/>
      <c r="AM189" s="287"/>
      <c r="AN189" s="287"/>
      <c r="AO189" s="287"/>
      <c r="AP189" s="287"/>
      <c r="AQ189" s="287"/>
      <c r="AR189" s="287"/>
      <c r="AS189" s="287"/>
      <c r="AT189" s="287"/>
      <c r="AU189" s="287"/>
      <c r="AV189" s="287"/>
      <c r="AW189" s="287"/>
      <c r="AX189" s="287"/>
      <c r="AY189" s="287"/>
      <c r="AZ189" s="287"/>
      <c r="BA189" s="287"/>
      <c r="BB189" s="287"/>
      <c r="BC189" s="287"/>
      <c r="BD189" s="287"/>
      <c r="BE189" s="287"/>
      <c r="BF189" s="287"/>
      <c r="BG189" s="287"/>
      <c r="BH189" s="287"/>
      <c r="BI189" s="287"/>
      <c r="BJ189" s="287"/>
      <c r="BK189" s="287"/>
      <c r="BL189" s="287"/>
      <c r="BM189" s="287"/>
      <c r="BN189" s="287"/>
      <c r="BO189" s="287"/>
      <c r="BP189" s="287"/>
      <c r="BQ189" s="287"/>
      <c r="BR189" s="287"/>
      <c r="BS189" s="287"/>
      <c r="BT189" s="287"/>
      <c r="BU189" s="287"/>
      <c r="BV189" s="287"/>
      <c r="BW189" s="287"/>
      <c r="BX189" s="287"/>
      <c r="BY189" s="287"/>
      <c r="BZ189" s="287"/>
      <c r="CA189" s="287"/>
      <c r="CB189" s="287"/>
      <c r="CC189" s="287"/>
      <c r="CD189" s="287"/>
      <c r="CE189" s="287"/>
      <c r="CF189" s="287"/>
      <c r="CG189" s="287"/>
      <c r="CH189" s="287"/>
      <c r="CI189" s="287"/>
      <c r="CJ189" s="287"/>
      <c r="CK189" s="287"/>
      <c r="CL189" s="287"/>
      <c r="CM189" s="287"/>
      <c r="CN189" s="287"/>
      <c r="CO189" s="287"/>
      <c r="CP189" s="287"/>
      <c r="CQ189" s="287"/>
      <c r="CR189" s="287"/>
      <c r="CS189" s="287"/>
      <c r="CT189" s="287"/>
      <c r="CU189" s="287"/>
      <c r="CV189" s="287"/>
      <c r="CW189" s="287"/>
      <c r="CX189" s="287"/>
      <c r="CY189" s="287"/>
      <c r="CZ189" s="287"/>
      <c r="DA189" s="287"/>
      <c r="DB189" s="287"/>
      <c r="DC189" s="287"/>
      <c r="DD189" s="287"/>
      <c r="DE189" s="287"/>
      <c r="DF189" s="287"/>
      <c r="DG189" s="287"/>
      <c r="DH189" s="287"/>
      <c r="DI189" s="287"/>
      <c r="DJ189" s="287"/>
      <c r="DK189" s="287"/>
      <c r="DL189" s="287"/>
      <c r="DM189" s="287"/>
      <c r="DN189" s="287"/>
      <c r="DO189" s="287"/>
      <c r="DP189" s="287"/>
      <c r="DQ189" s="287"/>
      <c r="DR189" s="287"/>
      <c r="DS189" s="287"/>
      <c r="DT189" s="287"/>
      <c r="DU189" s="287"/>
      <c r="DV189" s="287"/>
      <c r="DW189" s="287"/>
      <c r="DX189" s="287"/>
      <c r="DY189" s="287"/>
      <c r="DZ189" s="287"/>
      <c r="EA189" s="287"/>
      <c r="EB189" s="287"/>
      <c r="EC189" s="287"/>
      <c r="ED189" s="287"/>
      <c r="EE189" s="287"/>
      <c r="EF189" s="287"/>
      <c r="EG189" s="287"/>
      <c r="EH189" s="287"/>
      <c r="EI189" s="287"/>
      <c r="EJ189" s="287"/>
      <c r="EK189" s="287"/>
      <c r="EL189" s="287"/>
      <c r="EM189" s="287"/>
      <c r="EN189" s="287"/>
      <c r="EO189" s="287"/>
      <c r="EP189" s="287"/>
      <c r="EQ189" s="287"/>
      <c r="ER189" s="287"/>
      <c r="ES189" s="287"/>
      <c r="ET189" s="287"/>
      <c r="EU189" s="287"/>
      <c r="EV189" s="287"/>
      <c r="EW189" s="287"/>
      <c r="EX189" s="287"/>
      <c r="EY189" s="287"/>
      <c r="EZ189" s="287"/>
      <c r="FA189" s="287"/>
      <c r="FB189" s="287"/>
      <c r="FC189" s="287"/>
      <c r="FD189" s="287"/>
      <c r="FE189" s="287"/>
      <c r="FF189" s="287"/>
      <c r="FG189" s="287"/>
      <c r="FH189" s="287"/>
    </row>
    <row r="190" spans="1:164" s="6" customFormat="1" x14ac:dyDescent="0.2">
      <c r="A190" s="295" t="s">
        <v>1247</v>
      </c>
      <c r="B190" s="288">
        <v>41743.798611111109</v>
      </c>
      <c r="C190" s="288">
        <v>41744.586805555555</v>
      </c>
      <c r="D190" s="287" t="s">
        <v>3906</v>
      </c>
      <c r="E190" s="287" t="s">
        <v>3905</v>
      </c>
      <c r="F190" s="287"/>
      <c r="G190" s="287">
        <v>50</v>
      </c>
      <c r="H190" s="287"/>
      <c r="I190" s="287"/>
      <c r="J190" s="287"/>
      <c r="K190" s="287"/>
      <c r="L190" s="287"/>
      <c r="M190" s="287"/>
      <c r="N190" s="287"/>
      <c r="O190" s="287">
        <v>20</v>
      </c>
      <c r="P190" s="287"/>
      <c r="Q190" s="287">
        <v>64.400000000000006</v>
      </c>
      <c r="R190" s="289" t="s">
        <v>1784</v>
      </c>
      <c r="S190" s="287">
        <v>10</v>
      </c>
      <c r="T190" s="289" t="s">
        <v>1784</v>
      </c>
      <c r="U190" s="287">
        <v>22</v>
      </c>
      <c r="V190" s="296">
        <f t="shared" si="36"/>
        <v>0</v>
      </c>
      <c r="W190" s="296">
        <f t="shared" si="37"/>
        <v>0</v>
      </c>
      <c r="X190" s="296">
        <f t="shared" si="38"/>
        <v>0</v>
      </c>
      <c r="Y190" s="296">
        <f t="shared" si="39"/>
        <v>0</v>
      </c>
      <c r="Z190" s="296"/>
      <c r="AA190" s="296"/>
      <c r="AB190" s="296"/>
      <c r="AC190" s="6" t="s">
        <v>520</v>
      </c>
      <c r="AD190" s="6" t="s">
        <v>3967</v>
      </c>
      <c r="AE190" s="287"/>
      <c r="AF190" s="287"/>
      <c r="AG190" s="287"/>
      <c r="AH190" s="287"/>
      <c r="AI190" s="287"/>
      <c r="AJ190" s="287"/>
      <c r="AK190" s="287"/>
      <c r="AL190" s="287"/>
      <c r="AM190" s="287"/>
      <c r="AN190" s="287"/>
      <c r="AO190" s="287"/>
      <c r="AP190" s="287"/>
      <c r="AQ190" s="287"/>
      <c r="AR190" s="287"/>
      <c r="AS190" s="287"/>
      <c r="AT190" s="287"/>
      <c r="AU190" s="287"/>
      <c r="AV190" s="287"/>
      <c r="AW190" s="287"/>
      <c r="AX190" s="287"/>
      <c r="AY190" s="287"/>
      <c r="AZ190" s="287"/>
      <c r="BA190" s="287"/>
      <c r="BB190" s="287"/>
      <c r="BC190" s="287"/>
      <c r="BD190" s="287"/>
      <c r="BE190" s="287"/>
      <c r="BF190" s="287"/>
      <c r="BG190" s="287"/>
      <c r="BH190" s="287"/>
      <c r="BI190" s="287"/>
      <c r="BJ190" s="287"/>
      <c r="BK190" s="287"/>
      <c r="BL190" s="287"/>
      <c r="BM190" s="287"/>
      <c r="BN190" s="287"/>
      <c r="BO190" s="287"/>
      <c r="BP190" s="287"/>
      <c r="BQ190" s="287"/>
      <c r="BR190" s="287"/>
      <c r="BS190" s="287"/>
      <c r="BT190" s="287"/>
      <c r="BU190" s="287"/>
      <c r="BV190" s="287"/>
      <c r="BW190" s="287"/>
      <c r="BX190" s="287"/>
      <c r="BY190" s="287"/>
      <c r="BZ190" s="287"/>
      <c r="CA190" s="287"/>
      <c r="CB190" s="287"/>
      <c r="CC190" s="287"/>
      <c r="CD190" s="287"/>
      <c r="CE190" s="287"/>
      <c r="CF190" s="287"/>
      <c r="CG190" s="287"/>
      <c r="CH190" s="287"/>
      <c r="CI190" s="287"/>
      <c r="CJ190" s="287"/>
      <c r="CK190" s="287"/>
      <c r="CL190" s="287"/>
      <c r="CM190" s="287"/>
      <c r="CN190" s="287"/>
      <c r="CO190" s="287"/>
      <c r="CP190" s="287"/>
      <c r="CQ190" s="287"/>
      <c r="CR190" s="287"/>
      <c r="CS190" s="287"/>
      <c r="CT190" s="287"/>
      <c r="CU190" s="287"/>
      <c r="CV190" s="287"/>
      <c r="CW190" s="287"/>
      <c r="CX190" s="287"/>
      <c r="CY190" s="287"/>
      <c r="CZ190" s="287"/>
      <c r="DA190" s="287"/>
      <c r="DB190" s="287"/>
      <c r="DC190" s="287"/>
      <c r="DD190" s="287"/>
      <c r="DE190" s="287"/>
      <c r="DF190" s="287"/>
      <c r="DG190" s="287"/>
      <c r="DH190" s="287"/>
      <c r="DI190" s="287"/>
      <c r="DJ190" s="287"/>
      <c r="DK190" s="287"/>
      <c r="DL190" s="287"/>
      <c r="DM190" s="287"/>
      <c r="DN190" s="287"/>
      <c r="DO190" s="287"/>
      <c r="DP190" s="287"/>
      <c r="DQ190" s="287"/>
      <c r="DR190" s="287"/>
      <c r="DS190" s="287"/>
      <c r="DT190" s="287"/>
      <c r="DU190" s="287"/>
      <c r="DV190" s="287"/>
      <c r="DW190" s="287"/>
      <c r="DX190" s="287"/>
      <c r="DY190" s="287"/>
      <c r="DZ190" s="287"/>
      <c r="EA190" s="287"/>
      <c r="EB190" s="287"/>
      <c r="EC190" s="287"/>
      <c r="ED190" s="287"/>
      <c r="EE190" s="287"/>
      <c r="EF190" s="287"/>
      <c r="EG190" s="287"/>
      <c r="EH190" s="287"/>
      <c r="EI190" s="287"/>
      <c r="EJ190" s="287"/>
      <c r="EK190" s="287"/>
      <c r="EL190" s="287"/>
      <c r="EM190" s="287"/>
      <c r="EN190" s="287"/>
      <c r="EO190" s="287"/>
      <c r="EP190" s="287"/>
      <c r="EQ190" s="287"/>
      <c r="ER190" s="287"/>
      <c r="ES190" s="287"/>
      <c r="ET190" s="287"/>
      <c r="EU190" s="287"/>
      <c r="EV190" s="287"/>
      <c r="EW190" s="287"/>
      <c r="EX190" s="287"/>
      <c r="EY190" s="287"/>
      <c r="EZ190" s="287"/>
      <c r="FA190" s="287"/>
      <c r="FB190" s="287"/>
      <c r="FC190" s="287"/>
      <c r="FD190" s="287"/>
      <c r="FE190" s="287"/>
      <c r="FF190" s="287"/>
      <c r="FG190" s="287"/>
      <c r="FH190" s="287"/>
    </row>
    <row r="191" spans="1:164" s="6" customFormat="1" x14ac:dyDescent="0.2">
      <c r="A191" s="295" t="s">
        <v>1247</v>
      </c>
      <c r="B191" s="288">
        <v>41886.302083333336</v>
      </c>
      <c r="C191" s="288">
        <v>41886.607638888891</v>
      </c>
      <c r="D191" s="287" t="s">
        <v>3902</v>
      </c>
      <c r="E191" s="287" t="s">
        <v>3901</v>
      </c>
      <c r="F191" s="287"/>
      <c r="G191" s="287">
        <v>50</v>
      </c>
      <c r="H191" s="287"/>
      <c r="I191" s="287"/>
      <c r="J191" s="287"/>
      <c r="K191" s="287"/>
      <c r="L191" s="287"/>
      <c r="M191" s="287"/>
      <c r="N191" s="287"/>
      <c r="O191" s="287"/>
      <c r="P191" s="287"/>
      <c r="Q191" s="287"/>
      <c r="R191" s="287"/>
      <c r="S191" s="287"/>
      <c r="T191" s="287"/>
      <c r="U191" s="287"/>
      <c r="V191" s="296">
        <f t="shared" si="36"/>
        <v>0</v>
      </c>
      <c r="W191" s="296">
        <f t="shared" si="37"/>
        <v>0</v>
      </c>
      <c r="X191" s="296">
        <f t="shared" si="38"/>
        <v>0</v>
      </c>
      <c r="Y191" s="296">
        <f t="shared" si="39"/>
        <v>0</v>
      </c>
      <c r="Z191" s="296"/>
      <c r="AA191" s="296"/>
      <c r="AB191" s="296"/>
      <c r="AC191" s="109" t="s">
        <v>520</v>
      </c>
      <c r="AD191" s="109" t="s">
        <v>3969</v>
      </c>
      <c r="AE191" s="287"/>
      <c r="AF191" s="287"/>
      <c r="AG191" s="287"/>
      <c r="AH191" s="287"/>
      <c r="AI191" s="287"/>
      <c r="AJ191" s="287"/>
      <c r="AK191" s="287"/>
      <c r="AL191" s="287"/>
      <c r="AM191" s="287"/>
      <c r="AN191" s="287"/>
      <c r="AO191" s="287"/>
      <c r="AP191" s="287"/>
      <c r="AQ191" s="287"/>
      <c r="AR191" s="287"/>
      <c r="AS191" s="287"/>
      <c r="AT191" s="287"/>
      <c r="AU191" s="287"/>
      <c r="AV191" s="287"/>
      <c r="AW191" s="287"/>
      <c r="AX191" s="287"/>
      <c r="AY191" s="287"/>
      <c r="AZ191" s="287"/>
      <c r="BA191" s="287"/>
      <c r="BB191" s="287"/>
      <c r="BC191" s="287"/>
      <c r="BD191" s="287"/>
      <c r="BE191" s="287"/>
      <c r="BF191" s="287"/>
      <c r="BG191" s="287"/>
      <c r="BH191" s="287"/>
      <c r="BI191" s="287"/>
      <c r="BJ191" s="287"/>
      <c r="BK191" s="287"/>
      <c r="BL191" s="287"/>
      <c r="BM191" s="287"/>
      <c r="BN191" s="287"/>
      <c r="BO191" s="287"/>
      <c r="BP191" s="287"/>
      <c r="BQ191" s="287"/>
      <c r="BR191" s="287"/>
      <c r="BS191" s="287"/>
      <c r="BT191" s="287"/>
      <c r="BU191" s="287"/>
      <c r="BV191" s="287"/>
      <c r="BW191" s="287"/>
      <c r="BX191" s="287"/>
      <c r="BY191" s="287"/>
      <c r="BZ191" s="287"/>
      <c r="CA191" s="287"/>
      <c r="CB191" s="287"/>
      <c r="CC191" s="287"/>
      <c r="CD191" s="287"/>
      <c r="CE191" s="287"/>
      <c r="CF191" s="287"/>
      <c r="CG191" s="287"/>
      <c r="CH191" s="287"/>
      <c r="CI191" s="287"/>
      <c r="CJ191" s="287"/>
      <c r="CK191" s="287"/>
      <c r="CL191" s="287"/>
      <c r="CM191" s="287"/>
      <c r="CN191" s="287"/>
      <c r="CO191" s="287"/>
      <c r="CP191" s="287"/>
      <c r="CQ191" s="287"/>
      <c r="CR191" s="287"/>
      <c r="CS191" s="287"/>
      <c r="CT191" s="287"/>
      <c r="CU191" s="287"/>
      <c r="CV191" s="287"/>
      <c r="CW191" s="287"/>
      <c r="CX191" s="287"/>
      <c r="CY191" s="287"/>
      <c r="CZ191" s="287"/>
      <c r="DA191" s="287"/>
      <c r="DB191" s="287"/>
      <c r="DC191" s="287"/>
      <c r="DD191" s="287"/>
      <c r="DE191" s="287"/>
      <c r="DF191" s="287"/>
      <c r="DG191" s="287"/>
      <c r="DH191" s="287"/>
      <c r="DI191" s="287"/>
      <c r="DJ191" s="287"/>
      <c r="DK191" s="287"/>
      <c r="DL191" s="287"/>
      <c r="DM191" s="287"/>
      <c r="DN191" s="287"/>
      <c r="DO191" s="287"/>
      <c r="DP191" s="287"/>
      <c r="DQ191" s="287"/>
      <c r="DR191" s="287"/>
      <c r="DS191" s="287"/>
      <c r="DT191" s="287"/>
      <c r="DU191" s="287"/>
      <c r="DV191" s="287"/>
      <c r="DW191" s="287"/>
      <c r="DX191" s="287"/>
      <c r="DY191" s="287"/>
      <c r="DZ191" s="287"/>
      <c r="EA191" s="287"/>
      <c r="EB191" s="287"/>
      <c r="EC191" s="287"/>
      <c r="ED191" s="287"/>
      <c r="EE191" s="287"/>
      <c r="EF191" s="287"/>
      <c r="EG191" s="287"/>
      <c r="EH191" s="287"/>
      <c r="EI191" s="287"/>
      <c r="EJ191" s="287"/>
      <c r="EK191" s="287"/>
      <c r="EL191" s="287"/>
      <c r="EM191" s="287"/>
      <c r="EN191" s="287"/>
      <c r="EO191" s="287"/>
      <c r="EP191" s="287"/>
      <c r="EQ191" s="287"/>
      <c r="ER191" s="287"/>
      <c r="ES191" s="287"/>
      <c r="ET191" s="287"/>
      <c r="EU191" s="287"/>
      <c r="EV191" s="287"/>
      <c r="EW191" s="287"/>
      <c r="EX191" s="287"/>
      <c r="EY191" s="287"/>
      <c r="EZ191" s="287"/>
      <c r="FA191" s="287"/>
      <c r="FB191" s="287"/>
      <c r="FC191" s="287"/>
      <c r="FD191" s="287"/>
      <c r="FE191" s="287"/>
      <c r="FF191" s="287"/>
      <c r="FG191" s="287"/>
      <c r="FH191" s="287"/>
    </row>
    <row r="192" spans="1:164" x14ac:dyDescent="0.2">
      <c r="AC192" s="6"/>
      <c r="AD192" s="6"/>
    </row>
  </sheetData>
  <sortState ref="A3:DO187">
    <sortCondition ref="A3:A187"/>
    <sortCondition ref="B3:B187"/>
  </sortState>
  <phoneticPr fontId="8" type="noConversion"/>
  <printOptions gridLines="1" gridLinesSet="0"/>
  <pageMargins left="0.75" right="0.75" top="1" bottom="1" header="0.5" footer="0.5"/>
  <pageSetup fitToWidth="0" fitToHeight="0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107"/>
  <sheetViews>
    <sheetView topLeftCell="A58" workbookViewId="0">
      <selection activeCell="L1" sqref="L1:L1048576"/>
    </sheetView>
  </sheetViews>
  <sheetFormatPr defaultRowHeight="12.75" x14ac:dyDescent="0.2"/>
  <cols>
    <col min="12" max="12" width="23.5703125" customWidth="1"/>
  </cols>
  <sheetData>
    <row r="1" spans="1:113" x14ac:dyDescent="0.2">
      <c r="A1" t="s">
        <v>1683</v>
      </c>
      <c r="L1" s="2" t="s">
        <v>1778</v>
      </c>
      <c r="M1" s="2" t="s">
        <v>1778</v>
      </c>
      <c r="N1" s="5" t="s">
        <v>417</v>
      </c>
      <c r="O1" s="5" t="s">
        <v>418</v>
      </c>
      <c r="P1" s="2" t="s">
        <v>1779</v>
      </c>
      <c r="Q1" s="2" t="s">
        <v>1780</v>
      </c>
      <c r="R1" s="2" t="s">
        <v>1781</v>
      </c>
      <c r="S1" s="3" t="s">
        <v>1730</v>
      </c>
      <c r="T1" s="3"/>
      <c r="U1" s="3" t="s">
        <v>1731</v>
      </c>
      <c r="V1" s="1"/>
      <c r="W1" s="3" t="s">
        <v>1732</v>
      </c>
      <c r="X1" s="1"/>
      <c r="Y1" s="3" t="s">
        <v>1733</v>
      </c>
      <c r="Z1" s="1"/>
      <c r="AA1" s="3" t="s">
        <v>1734</v>
      </c>
      <c r="AB1" s="1"/>
      <c r="AC1" s="3" t="s">
        <v>1735</v>
      </c>
      <c r="AD1" s="1"/>
      <c r="AE1" s="3" t="s">
        <v>1736</v>
      </c>
      <c r="AF1" s="1"/>
      <c r="AG1" s="3" t="s">
        <v>1737</v>
      </c>
      <c r="AH1" s="1"/>
      <c r="AI1" s="3" t="s">
        <v>1738</v>
      </c>
      <c r="AJ1" s="1"/>
      <c r="AK1" s="3" t="s">
        <v>1739</v>
      </c>
      <c r="AL1" s="1"/>
      <c r="AM1" s="3" t="s">
        <v>1740</v>
      </c>
      <c r="AN1" s="1"/>
      <c r="AO1" s="3" t="s">
        <v>1741</v>
      </c>
      <c r="AP1" s="1"/>
      <c r="AQ1" s="3" t="s">
        <v>1742</v>
      </c>
      <c r="AR1" s="1"/>
      <c r="AS1" s="3" t="s">
        <v>1743</v>
      </c>
      <c r="AT1" s="1"/>
      <c r="AU1" s="3" t="s">
        <v>1744</v>
      </c>
      <c r="AV1" s="1"/>
      <c r="AW1" s="3" t="s">
        <v>1745</v>
      </c>
      <c r="AX1" s="1"/>
      <c r="AY1" s="3" t="s">
        <v>1746</v>
      </c>
      <c r="AZ1" s="1"/>
      <c r="BA1" s="3" t="s">
        <v>1747</v>
      </c>
      <c r="BB1" s="1"/>
      <c r="BC1" s="3" t="s">
        <v>1748</v>
      </c>
      <c r="BD1" s="1"/>
      <c r="BE1" s="3" t="s">
        <v>1749</v>
      </c>
      <c r="BF1" s="1"/>
      <c r="BG1" s="3" t="s">
        <v>1750</v>
      </c>
      <c r="BH1" s="1"/>
      <c r="BI1" s="3" t="s">
        <v>1751</v>
      </c>
      <c r="BJ1" s="1"/>
      <c r="BK1" s="3" t="s">
        <v>1752</v>
      </c>
      <c r="BL1" s="1"/>
      <c r="BM1" s="3" t="s">
        <v>1753</v>
      </c>
      <c r="BN1" s="1"/>
      <c r="BO1" s="3" t="s">
        <v>1754</v>
      </c>
      <c r="BP1" s="1"/>
      <c r="BQ1" s="3" t="s">
        <v>1755</v>
      </c>
      <c r="BR1" s="1"/>
      <c r="BS1" s="3" t="s">
        <v>1756</v>
      </c>
      <c r="BT1" s="1"/>
      <c r="BU1" s="3" t="s">
        <v>1757</v>
      </c>
      <c r="BV1" s="1"/>
      <c r="BW1" s="3" t="s">
        <v>1758</v>
      </c>
      <c r="BX1" s="1"/>
      <c r="BY1" s="3" t="s">
        <v>1759</v>
      </c>
      <c r="BZ1" s="1"/>
      <c r="CA1" s="3" t="s">
        <v>1760</v>
      </c>
      <c r="CB1" s="1"/>
      <c r="CC1" s="3" t="s">
        <v>1761</v>
      </c>
      <c r="CD1" s="1"/>
      <c r="CE1" s="3" t="s">
        <v>1762</v>
      </c>
      <c r="CF1" s="1"/>
      <c r="CG1" s="3" t="s">
        <v>1763</v>
      </c>
      <c r="CH1" s="1"/>
      <c r="CI1" s="3" t="s">
        <v>1764</v>
      </c>
      <c r="CJ1" s="1"/>
      <c r="CK1" s="3" t="s">
        <v>1765</v>
      </c>
      <c r="CL1" s="1"/>
      <c r="CM1" s="3" t="s">
        <v>1766</v>
      </c>
      <c r="CN1" s="1"/>
      <c r="CO1" s="3" t="s">
        <v>1767</v>
      </c>
      <c r="CP1" s="1"/>
      <c r="CQ1" s="3" t="s">
        <v>1768</v>
      </c>
      <c r="CR1" s="1"/>
      <c r="CS1" s="3" t="s">
        <v>1769</v>
      </c>
      <c r="CT1" s="1"/>
      <c r="CU1" s="3" t="s">
        <v>1770</v>
      </c>
      <c r="CV1" s="1"/>
      <c r="CW1" s="3" t="s">
        <v>1771</v>
      </c>
      <c r="CX1" s="1"/>
      <c r="CY1" s="3" t="s">
        <v>1772</v>
      </c>
      <c r="CZ1" s="1"/>
      <c r="DA1" s="3" t="s">
        <v>1773</v>
      </c>
      <c r="DB1" s="1"/>
      <c r="DC1" s="3" t="s">
        <v>1774</v>
      </c>
      <c r="DD1" s="1"/>
      <c r="DE1" s="3" t="s">
        <v>1775</v>
      </c>
      <c r="DF1" s="1"/>
      <c r="DG1" s="3" t="s">
        <v>1776</v>
      </c>
      <c r="DH1" s="1"/>
      <c r="DI1" s="3" t="s">
        <v>1777</v>
      </c>
    </row>
    <row r="2" spans="1:113" x14ac:dyDescent="0.2">
      <c r="L2" s="5" t="s">
        <v>417</v>
      </c>
    </row>
    <row r="3" spans="1:113" x14ac:dyDescent="0.2">
      <c r="A3" t="s">
        <v>1684</v>
      </c>
      <c r="L3" s="5" t="s">
        <v>418</v>
      </c>
    </row>
    <row r="4" spans="1:113" x14ac:dyDescent="0.2">
      <c r="L4" s="2" t="s">
        <v>1779</v>
      </c>
    </row>
    <row r="5" spans="1:113" x14ac:dyDescent="0.2">
      <c r="A5" t="s">
        <v>1685</v>
      </c>
      <c r="L5" s="2" t="s">
        <v>1780</v>
      </c>
    </row>
    <row r="6" spans="1:113" x14ac:dyDescent="0.2">
      <c r="L6" s="2" t="s">
        <v>1781</v>
      </c>
    </row>
    <row r="7" spans="1:113" x14ac:dyDescent="0.2">
      <c r="A7" t="s">
        <v>3031</v>
      </c>
      <c r="L7" s="3" t="s">
        <v>1730</v>
      </c>
    </row>
    <row r="8" spans="1:113" x14ac:dyDescent="0.2">
      <c r="L8" s="3" t="s">
        <v>1731</v>
      </c>
    </row>
    <row r="9" spans="1:113" x14ac:dyDescent="0.2">
      <c r="A9" t="s">
        <v>1686</v>
      </c>
      <c r="L9" s="3" t="s">
        <v>1732</v>
      </c>
    </row>
    <row r="10" spans="1:113" x14ac:dyDescent="0.2">
      <c r="L10" s="3" t="s">
        <v>1733</v>
      </c>
    </row>
    <row r="11" spans="1:113" x14ac:dyDescent="0.2">
      <c r="A11" t="s">
        <v>1687</v>
      </c>
      <c r="L11" s="3" t="s">
        <v>1734</v>
      </c>
    </row>
    <row r="12" spans="1:113" x14ac:dyDescent="0.2">
      <c r="L12" s="3" t="s">
        <v>1735</v>
      </c>
    </row>
    <row r="13" spans="1:113" x14ac:dyDescent="0.2">
      <c r="A13" t="s">
        <v>1688</v>
      </c>
      <c r="L13" s="3" t="s">
        <v>1736</v>
      </c>
    </row>
    <row r="14" spans="1:113" x14ac:dyDescent="0.2">
      <c r="L14" s="3" t="s">
        <v>1737</v>
      </c>
    </row>
    <row r="15" spans="1:113" x14ac:dyDescent="0.2">
      <c r="A15" t="s">
        <v>1689</v>
      </c>
      <c r="L15" s="3" t="s">
        <v>1738</v>
      </c>
    </row>
    <row r="16" spans="1:113" x14ac:dyDescent="0.2">
      <c r="L16" s="3" t="s">
        <v>1739</v>
      </c>
    </row>
    <row r="17" spans="1:12" x14ac:dyDescent="0.2">
      <c r="A17" t="s">
        <v>1690</v>
      </c>
      <c r="L17" s="3" t="s">
        <v>1740</v>
      </c>
    </row>
    <row r="18" spans="1:12" x14ac:dyDescent="0.2">
      <c r="L18" s="3" t="s">
        <v>1741</v>
      </c>
    </row>
    <row r="19" spans="1:12" x14ac:dyDescent="0.2">
      <c r="A19" t="s">
        <v>1691</v>
      </c>
      <c r="L19" s="3" t="s">
        <v>1742</v>
      </c>
    </row>
    <row r="20" spans="1:12" x14ac:dyDescent="0.2">
      <c r="L20" s="3" t="s">
        <v>1743</v>
      </c>
    </row>
    <row r="21" spans="1:12" x14ac:dyDescent="0.2">
      <c r="A21" t="s">
        <v>1692</v>
      </c>
      <c r="L21" s="3" t="s">
        <v>1744</v>
      </c>
    </row>
    <row r="22" spans="1:12" x14ac:dyDescent="0.2">
      <c r="L22" s="3" t="s">
        <v>1745</v>
      </c>
    </row>
    <row r="23" spans="1:12" x14ac:dyDescent="0.2">
      <c r="A23" t="s">
        <v>1693</v>
      </c>
      <c r="L23" s="3" t="s">
        <v>1746</v>
      </c>
    </row>
    <row r="24" spans="1:12" x14ac:dyDescent="0.2">
      <c r="L24" s="3" t="s">
        <v>1747</v>
      </c>
    </row>
    <row r="25" spans="1:12" x14ac:dyDescent="0.2">
      <c r="A25" t="s">
        <v>1694</v>
      </c>
      <c r="L25" s="3" t="s">
        <v>1748</v>
      </c>
    </row>
    <row r="26" spans="1:12" x14ac:dyDescent="0.2">
      <c r="L26" s="3" t="s">
        <v>1749</v>
      </c>
    </row>
    <row r="27" spans="1:12" x14ac:dyDescent="0.2">
      <c r="A27" t="s">
        <v>1695</v>
      </c>
      <c r="L27" s="3" t="s">
        <v>1750</v>
      </c>
    </row>
    <row r="28" spans="1:12" x14ac:dyDescent="0.2">
      <c r="L28" s="3" t="s">
        <v>1751</v>
      </c>
    </row>
    <row r="29" spans="1:12" x14ac:dyDescent="0.2">
      <c r="A29" t="s">
        <v>1696</v>
      </c>
      <c r="L29" s="3" t="s">
        <v>1752</v>
      </c>
    </row>
    <row r="30" spans="1:12" x14ac:dyDescent="0.2">
      <c r="L30" s="3" t="s">
        <v>1753</v>
      </c>
    </row>
    <row r="31" spans="1:12" x14ac:dyDescent="0.2">
      <c r="A31" t="s">
        <v>1697</v>
      </c>
      <c r="L31" s="3" t="s">
        <v>1754</v>
      </c>
    </row>
    <row r="32" spans="1:12" x14ac:dyDescent="0.2">
      <c r="L32" s="3" t="s">
        <v>1755</v>
      </c>
    </row>
    <row r="33" spans="1:12" x14ac:dyDescent="0.2">
      <c r="A33" t="s">
        <v>1698</v>
      </c>
      <c r="L33" s="3" t="s">
        <v>1756</v>
      </c>
    </row>
    <row r="34" spans="1:12" x14ac:dyDescent="0.2">
      <c r="L34" s="3" t="s">
        <v>1757</v>
      </c>
    </row>
    <row r="35" spans="1:12" x14ac:dyDescent="0.2">
      <c r="A35" t="s">
        <v>1699</v>
      </c>
      <c r="L35" s="3" t="s">
        <v>1758</v>
      </c>
    </row>
    <row r="36" spans="1:12" x14ac:dyDescent="0.2">
      <c r="L36" s="3" t="s">
        <v>1759</v>
      </c>
    </row>
    <row r="37" spans="1:12" x14ac:dyDescent="0.2">
      <c r="A37" t="s">
        <v>1700</v>
      </c>
      <c r="L37" s="3" t="s">
        <v>1760</v>
      </c>
    </row>
    <row r="38" spans="1:12" x14ac:dyDescent="0.2">
      <c r="L38" s="3" t="s">
        <v>1761</v>
      </c>
    </row>
    <row r="39" spans="1:12" x14ac:dyDescent="0.2">
      <c r="A39" t="s">
        <v>1701</v>
      </c>
      <c r="L39" s="3" t="s">
        <v>1762</v>
      </c>
    </row>
    <row r="40" spans="1:12" x14ac:dyDescent="0.2">
      <c r="L40" s="3" t="s">
        <v>1763</v>
      </c>
    </row>
    <row r="41" spans="1:12" x14ac:dyDescent="0.2">
      <c r="A41" t="s">
        <v>1702</v>
      </c>
      <c r="L41" s="3" t="s">
        <v>1764</v>
      </c>
    </row>
    <row r="42" spans="1:12" x14ac:dyDescent="0.2">
      <c r="L42" s="3" t="s">
        <v>1765</v>
      </c>
    </row>
    <row r="43" spans="1:12" x14ac:dyDescent="0.2">
      <c r="A43" t="s">
        <v>1703</v>
      </c>
      <c r="L43" s="3" t="s">
        <v>1766</v>
      </c>
    </row>
    <row r="44" spans="1:12" x14ac:dyDescent="0.2">
      <c r="L44" s="3" t="s">
        <v>1767</v>
      </c>
    </row>
    <row r="45" spans="1:12" x14ac:dyDescent="0.2">
      <c r="A45" t="s">
        <v>1704</v>
      </c>
      <c r="L45" s="3" t="s">
        <v>1768</v>
      </c>
    </row>
    <row r="46" spans="1:12" x14ac:dyDescent="0.2">
      <c r="L46" s="3" t="s">
        <v>1769</v>
      </c>
    </row>
    <row r="47" spans="1:12" x14ac:dyDescent="0.2">
      <c r="A47" t="s">
        <v>1705</v>
      </c>
      <c r="L47" s="3" t="s">
        <v>1770</v>
      </c>
    </row>
    <row r="48" spans="1:12" x14ac:dyDescent="0.2">
      <c r="L48" s="3" t="s">
        <v>1771</v>
      </c>
    </row>
    <row r="49" spans="1:12" x14ac:dyDescent="0.2">
      <c r="A49" t="s">
        <v>1706</v>
      </c>
      <c r="L49" s="3" t="s">
        <v>1772</v>
      </c>
    </row>
    <row r="50" spans="1:12" x14ac:dyDescent="0.2">
      <c r="L50" s="3" t="s">
        <v>1773</v>
      </c>
    </row>
    <row r="51" spans="1:12" x14ac:dyDescent="0.2">
      <c r="A51" t="s">
        <v>1707</v>
      </c>
      <c r="L51" s="3" t="s">
        <v>1774</v>
      </c>
    </row>
    <row r="52" spans="1:12" x14ac:dyDescent="0.2">
      <c r="L52" s="3" t="s">
        <v>1775</v>
      </c>
    </row>
    <row r="53" spans="1:12" x14ac:dyDescent="0.2">
      <c r="A53" t="s">
        <v>1708</v>
      </c>
      <c r="L53" s="3" t="s">
        <v>1776</v>
      </c>
    </row>
    <row r="54" spans="1:12" x14ac:dyDescent="0.2">
      <c r="L54" s="3" t="s">
        <v>1777</v>
      </c>
    </row>
    <row r="55" spans="1:12" x14ac:dyDescent="0.2">
      <c r="A55" t="s">
        <v>1709</v>
      </c>
    </row>
    <row r="57" spans="1:12" x14ac:dyDescent="0.2">
      <c r="A57" t="s">
        <v>1710</v>
      </c>
    </row>
    <row r="59" spans="1:12" x14ac:dyDescent="0.2">
      <c r="A59" t="s">
        <v>1711</v>
      </c>
    </row>
    <row r="61" spans="1:12" x14ac:dyDescent="0.2">
      <c r="A61" t="s">
        <v>1712</v>
      </c>
    </row>
    <row r="63" spans="1:12" x14ac:dyDescent="0.2">
      <c r="A63" t="s">
        <v>1713</v>
      </c>
    </row>
    <row r="65" spans="1:1" x14ac:dyDescent="0.2">
      <c r="A65" t="s">
        <v>1714</v>
      </c>
    </row>
    <row r="67" spans="1:1" x14ac:dyDescent="0.2">
      <c r="A67" t="s">
        <v>1715</v>
      </c>
    </row>
    <row r="69" spans="1:1" x14ac:dyDescent="0.2">
      <c r="A69" t="s">
        <v>1716</v>
      </c>
    </row>
    <row r="71" spans="1:1" x14ac:dyDescent="0.2">
      <c r="A71" t="s">
        <v>1717</v>
      </c>
    </row>
    <row r="73" spans="1:1" x14ac:dyDescent="0.2">
      <c r="A73" t="s">
        <v>1718</v>
      </c>
    </row>
    <row r="75" spans="1:1" x14ac:dyDescent="0.2">
      <c r="A75" t="s">
        <v>1719</v>
      </c>
    </row>
    <row r="77" spans="1:1" x14ac:dyDescent="0.2">
      <c r="A77" t="s">
        <v>1720</v>
      </c>
    </row>
    <row r="79" spans="1:1" x14ac:dyDescent="0.2">
      <c r="A79" t="s">
        <v>1721</v>
      </c>
    </row>
    <row r="81" spans="1:1" x14ac:dyDescent="0.2">
      <c r="A81" t="s">
        <v>1722</v>
      </c>
    </row>
    <row r="83" spans="1:1" x14ac:dyDescent="0.2">
      <c r="A83" t="s">
        <v>1723</v>
      </c>
    </row>
    <row r="85" spans="1:1" x14ac:dyDescent="0.2">
      <c r="A85" t="s">
        <v>1724</v>
      </c>
    </row>
    <row r="87" spans="1:1" x14ac:dyDescent="0.2">
      <c r="A87" t="s">
        <v>1725</v>
      </c>
    </row>
    <row r="89" spans="1:1" x14ac:dyDescent="0.2">
      <c r="A89" t="s">
        <v>1726</v>
      </c>
    </row>
    <row r="91" spans="1:1" x14ac:dyDescent="0.2">
      <c r="A91" t="s">
        <v>1727</v>
      </c>
    </row>
    <row r="93" spans="1:1" x14ac:dyDescent="0.2">
      <c r="A93" t="s">
        <v>1728</v>
      </c>
    </row>
    <row r="95" spans="1:1" x14ac:dyDescent="0.2">
      <c r="A95" t="s">
        <v>1729</v>
      </c>
    </row>
    <row r="99" spans="1:1" x14ac:dyDescent="0.2">
      <c r="A99" s="40" t="s">
        <v>544</v>
      </c>
    </row>
    <row r="100" spans="1:1" x14ac:dyDescent="0.2">
      <c r="A100" s="41" t="s">
        <v>543</v>
      </c>
    </row>
    <row r="101" spans="1:1" x14ac:dyDescent="0.2">
      <c r="A101" s="40" t="s">
        <v>545</v>
      </c>
    </row>
    <row r="102" spans="1:1" x14ac:dyDescent="0.2">
      <c r="A102" s="40" t="s">
        <v>548</v>
      </c>
    </row>
    <row r="103" spans="1:1" x14ac:dyDescent="0.2">
      <c r="A103" s="40" t="s">
        <v>549</v>
      </c>
    </row>
    <row r="104" spans="1:1" x14ac:dyDescent="0.2">
      <c r="A104" s="40" t="s">
        <v>546</v>
      </c>
    </row>
    <row r="105" spans="1:1" x14ac:dyDescent="0.2">
      <c r="A105" s="40" t="s">
        <v>547</v>
      </c>
    </row>
    <row r="106" spans="1:1" x14ac:dyDescent="0.2">
      <c r="A106" s="40" t="s">
        <v>550</v>
      </c>
    </row>
    <row r="107" spans="1:1" x14ac:dyDescent="0.2">
      <c r="A107" s="40" t="s">
        <v>551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2"/>
  <sheetViews>
    <sheetView workbookViewId="0">
      <selection activeCell="C2" sqref="C2:C190"/>
    </sheetView>
  </sheetViews>
  <sheetFormatPr defaultRowHeight="12.75" x14ac:dyDescent="0.2"/>
  <cols>
    <col min="1" max="2" width="6.140625" customWidth="1"/>
  </cols>
  <sheetData>
    <row r="1" spans="1:3" x14ac:dyDescent="0.2">
      <c r="A1" t="s">
        <v>1687</v>
      </c>
      <c r="B1" t="s">
        <v>1695</v>
      </c>
    </row>
    <row r="2" spans="1:3" x14ac:dyDescent="0.2">
      <c r="A2">
        <v>60</v>
      </c>
      <c r="B2">
        <v>18</v>
      </c>
      <c r="C2">
        <f>0.685*A2</f>
        <v>41.1</v>
      </c>
    </row>
    <row r="3" spans="1:3" x14ac:dyDescent="0.2">
      <c r="A3">
        <v>280</v>
      </c>
      <c r="B3">
        <v>18</v>
      </c>
      <c r="C3">
        <f t="shared" ref="C3:C66" si="0">0.685*A3</f>
        <v>191.8</v>
      </c>
    </row>
    <row r="4" spans="1:3" x14ac:dyDescent="0.2">
      <c r="A4">
        <v>32</v>
      </c>
      <c r="B4">
        <v>18</v>
      </c>
      <c r="C4">
        <f t="shared" si="0"/>
        <v>21.92</v>
      </c>
    </row>
    <row r="5" spans="1:3" x14ac:dyDescent="0.2">
      <c r="A5">
        <v>17</v>
      </c>
      <c r="B5">
        <v>18</v>
      </c>
      <c r="C5">
        <f t="shared" si="0"/>
        <v>11.645000000000001</v>
      </c>
    </row>
    <row r="6" spans="1:3" x14ac:dyDescent="0.2">
      <c r="A6">
        <v>46</v>
      </c>
      <c r="B6">
        <v>18</v>
      </c>
      <c r="C6">
        <f t="shared" si="0"/>
        <v>31.51</v>
      </c>
    </row>
    <row r="7" spans="1:3" x14ac:dyDescent="0.2">
      <c r="A7">
        <v>25</v>
      </c>
      <c r="B7">
        <v>18</v>
      </c>
      <c r="C7">
        <f t="shared" si="0"/>
        <v>17.125</v>
      </c>
    </row>
    <row r="8" spans="1:3" x14ac:dyDescent="0.2">
      <c r="A8">
        <v>36</v>
      </c>
      <c r="B8">
        <v>18</v>
      </c>
      <c r="C8">
        <f t="shared" si="0"/>
        <v>24.660000000000004</v>
      </c>
    </row>
    <row r="9" spans="1:3" x14ac:dyDescent="0.2">
      <c r="A9">
        <v>156</v>
      </c>
      <c r="B9">
        <v>18</v>
      </c>
      <c r="C9">
        <f t="shared" si="0"/>
        <v>106.86000000000001</v>
      </c>
    </row>
    <row r="10" spans="1:3" x14ac:dyDescent="0.2">
      <c r="A10">
        <v>137</v>
      </c>
      <c r="B10">
        <v>18</v>
      </c>
      <c r="C10">
        <f t="shared" si="0"/>
        <v>93.845000000000013</v>
      </c>
    </row>
    <row r="11" spans="1:3" x14ac:dyDescent="0.2">
      <c r="A11">
        <v>35</v>
      </c>
      <c r="B11">
        <v>18</v>
      </c>
      <c r="C11">
        <f t="shared" si="0"/>
        <v>23.975000000000001</v>
      </c>
    </row>
    <row r="12" spans="1:3" x14ac:dyDescent="0.2">
      <c r="A12">
        <v>1800</v>
      </c>
      <c r="B12">
        <v>18</v>
      </c>
      <c r="C12">
        <f t="shared" si="0"/>
        <v>1233</v>
      </c>
    </row>
    <row r="13" spans="1:3" x14ac:dyDescent="0.2">
      <c r="A13">
        <v>78</v>
      </c>
      <c r="B13">
        <v>18</v>
      </c>
      <c r="C13">
        <f t="shared" si="0"/>
        <v>53.430000000000007</v>
      </c>
    </row>
    <row r="14" spans="1:3" x14ac:dyDescent="0.2">
      <c r="A14">
        <v>20</v>
      </c>
      <c r="B14">
        <v>18</v>
      </c>
      <c r="C14">
        <f t="shared" si="0"/>
        <v>13.700000000000001</v>
      </c>
    </row>
    <row r="15" spans="1:3" x14ac:dyDescent="0.2">
      <c r="A15">
        <v>21</v>
      </c>
      <c r="B15">
        <v>18</v>
      </c>
      <c r="C15">
        <f t="shared" si="0"/>
        <v>14.385000000000002</v>
      </c>
    </row>
    <row r="16" spans="1:3" x14ac:dyDescent="0.2">
      <c r="A16">
        <v>1390</v>
      </c>
      <c r="B16">
        <v>18</v>
      </c>
      <c r="C16">
        <f t="shared" si="0"/>
        <v>952.15000000000009</v>
      </c>
    </row>
    <row r="17" spans="1:3" x14ac:dyDescent="0.2">
      <c r="A17">
        <v>51</v>
      </c>
      <c r="B17">
        <v>18</v>
      </c>
      <c r="C17">
        <f t="shared" si="0"/>
        <v>34.935000000000002</v>
      </c>
    </row>
    <row r="18" spans="1:3" x14ac:dyDescent="0.2">
      <c r="A18">
        <v>39</v>
      </c>
      <c r="B18">
        <v>18</v>
      </c>
      <c r="C18">
        <f t="shared" si="0"/>
        <v>26.715000000000003</v>
      </c>
    </row>
    <row r="19" spans="1:3" x14ac:dyDescent="0.2">
      <c r="A19">
        <v>26.7</v>
      </c>
      <c r="B19">
        <v>18</v>
      </c>
      <c r="C19">
        <f t="shared" si="0"/>
        <v>18.2895</v>
      </c>
    </row>
    <row r="20" spans="1:3" x14ac:dyDescent="0.2">
      <c r="A20">
        <v>37.6</v>
      </c>
      <c r="B20">
        <v>18</v>
      </c>
      <c r="C20">
        <f t="shared" si="0"/>
        <v>25.756000000000004</v>
      </c>
    </row>
    <row r="21" spans="1:3" x14ac:dyDescent="0.2">
      <c r="A21">
        <v>79.400000000000006</v>
      </c>
      <c r="B21">
        <v>20</v>
      </c>
      <c r="C21">
        <f t="shared" si="0"/>
        <v>54.38900000000001</v>
      </c>
    </row>
    <row r="22" spans="1:3" x14ac:dyDescent="0.2">
      <c r="A22">
        <v>72.599999999999994</v>
      </c>
      <c r="B22">
        <v>20</v>
      </c>
      <c r="C22">
        <f t="shared" si="0"/>
        <v>49.731000000000002</v>
      </c>
    </row>
    <row r="23" spans="1:3" x14ac:dyDescent="0.2">
      <c r="A23">
        <v>36.700000000000003</v>
      </c>
      <c r="B23">
        <v>20</v>
      </c>
      <c r="C23">
        <f t="shared" si="0"/>
        <v>25.139500000000005</v>
      </c>
    </row>
    <row r="24" spans="1:3" x14ac:dyDescent="0.2">
      <c r="A24">
        <v>76.8</v>
      </c>
      <c r="B24">
        <v>20</v>
      </c>
      <c r="C24">
        <f t="shared" si="0"/>
        <v>52.608000000000004</v>
      </c>
    </row>
    <row r="25" spans="1:3" x14ac:dyDescent="0.2">
      <c r="A25">
        <v>165</v>
      </c>
      <c r="B25">
        <v>20</v>
      </c>
      <c r="C25">
        <f t="shared" si="0"/>
        <v>113.02500000000001</v>
      </c>
    </row>
    <row r="26" spans="1:3" x14ac:dyDescent="0.2">
      <c r="A26" s="74">
        <v>76.8</v>
      </c>
      <c r="B26" s="74">
        <v>20</v>
      </c>
      <c r="C26">
        <f t="shared" si="0"/>
        <v>52.608000000000004</v>
      </c>
    </row>
    <row r="27" spans="1:3" x14ac:dyDescent="0.2">
      <c r="A27" s="74">
        <v>165</v>
      </c>
      <c r="B27" s="74">
        <v>20</v>
      </c>
      <c r="C27">
        <f t="shared" si="0"/>
        <v>113.02500000000001</v>
      </c>
    </row>
    <row r="28" spans="1:3" x14ac:dyDescent="0.2">
      <c r="A28" s="74">
        <v>63</v>
      </c>
      <c r="B28" s="74">
        <v>20</v>
      </c>
      <c r="C28">
        <f t="shared" si="0"/>
        <v>43.155000000000001</v>
      </c>
    </row>
    <row r="29" spans="1:3" x14ac:dyDescent="0.2">
      <c r="B29">
        <v>20</v>
      </c>
      <c r="C29">
        <f t="shared" si="0"/>
        <v>0</v>
      </c>
    </row>
    <row r="30" spans="1:3" x14ac:dyDescent="0.2">
      <c r="A30">
        <v>154</v>
      </c>
      <c r="B30">
        <v>20</v>
      </c>
      <c r="C30">
        <f t="shared" si="0"/>
        <v>105.49000000000001</v>
      </c>
    </row>
    <row r="31" spans="1:3" x14ac:dyDescent="0.2">
      <c r="A31">
        <v>48.2</v>
      </c>
      <c r="B31">
        <v>20</v>
      </c>
      <c r="C31">
        <f t="shared" si="0"/>
        <v>33.017000000000003</v>
      </c>
    </row>
    <row r="32" spans="1:3" x14ac:dyDescent="0.2">
      <c r="A32">
        <v>68</v>
      </c>
      <c r="B32">
        <v>20</v>
      </c>
      <c r="C32">
        <f t="shared" si="0"/>
        <v>46.580000000000005</v>
      </c>
    </row>
    <row r="33" spans="1:3" x14ac:dyDescent="0.2">
      <c r="A33">
        <v>31.5</v>
      </c>
      <c r="B33">
        <v>20</v>
      </c>
      <c r="C33">
        <f t="shared" si="0"/>
        <v>21.577500000000001</v>
      </c>
    </row>
    <row r="34" spans="1:3" x14ac:dyDescent="0.2">
      <c r="A34" s="74">
        <v>135</v>
      </c>
      <c r="B34" s="74">
        <v>20</v>
      </c>
      <c r="C34">
        <f t="shared" si="0"/>
        <v>92.475000000000009</v>
      </c>
    </row>
    <row r="35" spans="1:3" x14ac:dyDescent="0.2">
      <c r="A35" s="74">
        <v>266</v>
      </c>
      <c r="B35" s="74">
        <v>20</v>
      </c>
      <c r="C35">
        <f t="shared" si="0"/>
        <v>182.21</v>
      </c>
    </row>
    <row r="36" spans="1:3" x14ac:dyDescent="0.2">
      <c r="A36" s="74">
        <v>37.5</v>
      </c>
      <c r="B36" s="74">
        <v>20</v>
      </c>
      <c r="C36">
        <f t="shared" si="0"/>
        <v>25.687500000000004</v>
      </c>
    </row>
    <row r="37" spans="1:3" x14ac:dyDescent="0.2">
      <c r="A37">
        <v>300</v>
      </c>
      <c r="B37">
        <v>24</v>
      </c>
      <c r="C37">
        <f t="shared" si="0"/>
        <v>205.50000000000003</v>
      </c>
    </row>
    <row r="38" spans="1:3" x14ac:dyDescent="0.2">
      <c r="A38">
        <v>175</v>
      </c>
      <c r="B38">
        <v>30</v>
      </c>
      <c r="C38">
        <f t="shared" si="0"/>
        <v>119.87500000000001</v>
      </c>
    </row>
    <row r="39" spans="1:3" x14ac:dyDescent="0.2">
      <c r="A39" s="74">
        <v>316</v>
      </c>
      <c r="B39" s="74">
        <v>32</v>
      </c>
      <c r="C39">
        <f t="shared" si="0"/>
        <v>216.46</v>
      </c>
    </row>
    <row r="40" spans="1:3" x14ac:dyDescent="0.2">
      <c r="A40">
        <v>240</v>
      </c>
      <c r="B40">
        <v>34</v>
      </c>
      <c r="C40">
        <f t="shared" si="0"/>
        <v>164.4</v>
      </c>
    </row>
    <row r="41" spans="1:3" x14ac:dyDescent="0.2">
      <c r="A41">
        <v>340</v>
      </c>
      <c r="B41">
        <v>35</v>
      </c>
      <c r="C41">
        <f t="shared" si="0"/>
        <v>232.9</v>
      </c>
    </row>
    <row r="42" spans="1:3" x14ac:dyDescent="0.2">
      <c r="A42">
        <v>213</v>
      </c>
      <c r="B42">
        <v>40</v>
      </c>
      <c r="C42">
        <f t="shared" si="0"/>
        <v>145.905</v>
      </c>
    </row>
    <row r="43" spans="1:3" x14ac:dyDescent="0.2">
      <c r="A43">
        <v>171</v>
      </c>
      <c r="B43">
        <v>42</v>
      </c>
      <c r="C43">
        <f t="shared" si="0"/>
        <v>117.13500000000001</v>
      </c>
    </row>
    <row r="44" spans="1:3" x14ac:dyDescent="0.2">
      <c r="A44" s="74">
        <v>171</v>
      </c>
      <c r="B44" s="74">
        <v>42</v>
      </c>
      <c r="C44">
        <f t="shared" si="0"/>
        <v>117.13500000000001</v>
      </c>
    </row>
    <row r="45" spans="1:3" x14ac:dyDescent="0.2">
      <c r="A45">
        <v>380</v>
      </c>
      <c r="B45">
        <v>46</v>
      </c>
      <c r="C45">
        <f t="shared" si="0"/>
        <v>260.3</v>
      </c>
    </row>
    <row r="46" spans="1:3" x14ac:dyDescent="0.2">
      <c r="A46">
        <v>224</v>
      </c>
      <c r="B46">
        <v>52</v>
      </c>
      <c r="C46">
        <f t="shared" si="0"/>
        <v>153.44</v>
      </c>
    </row>
    <row r="47" spans="1:3" x14ac:dyDescent="0.2">
      <c r="A47">
        <v>240</v>
      </c>
      <c r="B47">
        <v>58</v>
      </c>
      <c r="C47">
        <f t="shared" si="0"/>
        <v>164.4</v>
      </c>
    </row>
    <row r="48" spans="1:3" x14ac:dyDescent="0.2">
      <c r="A48">
        <v>327</v>
      </c>
      <c r="B48">
        <v>59</v>
      </c>
      <c r="C48">
        <f t="shared" si="0"/>
        <v>223.995</v>
      </c>
    </row>
    <row r="49" spans="1:3" x14ac:dyDescent="0.2">
      <c r="A49">
        <v>263</v>
      </c>
      <c r="B49">
        <v>73</v>
      </c>
      <c r="C49">
        <f t="shared" si="0"/>
        <v>180.155</v>
      </c>
    </row>
    <row r="50" spans="1:3" x14ac:dyDescent="0.2">
      <c r="A50">
        <v>263</v>
      </c>
      <c r="B50">
        <v>73</v>
      </c>
      <c r="C50">
        <f t="shared" si="0"/>
        <v>180.155</v>
      </c>
    </row>
    <row r="51" spans="1:3" x14ac:dyDescent="0.2">
      <c r="A51">
        <v>454</v>
      </c>
      <c r="B51">
        <v>73</v>
      </c>
      <c r="C51">
        <f t="shared" si="0"/>
        <v>310.99</v>
      </c>
    </row>
    <row r="52" spans="1:3" x14ac:dyDescent="0.2">
      <c r="A52" s="74">
        <v>1140</v>
      </c>
      <c r="B52" s="74">
        <v>73</v>
      </c>
      <c r="C52">
        <f t="shared" si="0"/>
        <v>780.90000000000009</v>
      </c>
    </row>
    <row r="53" spans="1:3" x14ac:dyDescent="0.2">
      <c r="A53" s="74"/>
      <c r="B53" s="74">
        <v>88</v>
      </c>
      <c r="C53">
        <f t="shared" si="0"/>
        <v>0</v>
      </c>
    </row>
    <row r="54" spans="1:3" x14ac:dyDescent="0.2">
      <c r="A54" s="74">
        <v>350</v>
      </c>
      <c r="B54" s="74">
        <v>90</v>
      </c>
      <c r="C54">
        <f t="shared" si="0"/>
        <v>239.75000000000003</v>
      </c>
    </row>
    <row r="55" spans="1:3" x14ac:dyDescent="0.2">
      <c r="A55" s="74">
        <v>320</v>
      </c>
      <c r="B55" s="74">
        <v>98</v>
      </c>
      <c r="C55">
        <f t="shared" si="0"/>
        <v>219.20000000000002</v>
      </c>
    </row>
    <row r="56" spans="1:3" x14ac:dyDescent="0.2">
      <c r="A56">
        <v>614</v>
      </c>
      <c r="B56">
        <v>100</v>
      </c>
      <c r="C56">
        <f t="shared" si="0"/>
        <v>420.59000000000003</v>
      </c>
    </row>
    <row r="57" spans="1:3" x14ac:dyDescent="0.2">
      <c r="A57">
        <v>1060</v>
      </c>
      <c r="B57">
        <v>120</v>
      </c>
      <c r="C57">
        <f t="shared" si="0"/>
        <v>726.1</v>
      </c>
    </row>
    <row r="58" spans="1:3" x14ac:dyDescent="0.2">
      <c r="A58" s="74">
        <v>1060</v>
      </c>
      <c r="B58" s="74">
        <v>120</v>
      </c>
      <c r="C58">
        <f t="shared" si="0"/>
        <v>726.1</v>
      </c>
    </row>
    <row r="59" spans="1:3" x14ac:dyDescent="0.2">
      <c r="A59" s="74">
        <v>325</v>
      </c>
      <c r="B59" s="74">
        <v>120</v>
      </c>
      <c r="C59">
        <f t="shared" si="0"/>
        <v>222.62500000000003</v>
      </c>
    </row>
    <row r="60" spans="1:3" x14ac:dyDescent="0.2">
      <c r="A60">
        <v>559</v>
      </c>
      <c r="B60">
        <v>130</v>
      </c>
      <c r="C60">
        <f t="shared" si="0"/>
        <v>382.91500000000002</v>
      </c>
    </row>
    <row r="61" spans="1:3" x14ac:dyDescent="0.2">
      <c r="A61">
        <v>430</v>
      </c>
      <c r="B61">
        <v>170</v>
      </c>
      <c r="C61">
        <f t="shared" si="0"/>
        <v>294.55</v>
      </c>
    </row>
    <row r="62" spans="1:3" x14ac:dyDescent="0.2">
      <c r="A62">
        <v>990</v>
      </c>
      <c r="B62">
        <v>170</v>
      </c>
      <c r="C62">
        <f t="shared" si="0"/>
        <v>678.15000000000009</v>
      </c>
    </row>
    <row r="63" spans="1:3" x14ac:dyDescent="0.2">
      <c r="A63">
        <v>600</v>
      </c>
      <c r="B63">
        <v>170</v>
      </c>
      <c r="C63">
        <f t="shared" si="0"/>
        <v>411.00000000000006</v>
      </c>
    </row>
    <row r="64" spans="1:3" x14ac:dyDescent="0.2">
      <c r="A64">
        <v>313</v>
      </c>
      <c r="B64">
        <v>180</v>
      </c>
      <c r="C64">
        <f t="shared" si="0"/>
        <v>214.40500000000003</v>
      </c>
    </row>
    <row r="65" spans="1:3" x14ac:dyDescent="0.2">
      <c r="A65">
        <v>752</v>
      </c>
      <c r="B65">
        <v>180</v>
      </c>
      <c r="C65">
        <f t="shared" si="0"/>
        <v>515.12</v>
      </c>
    </row>
    <row r="66" spans="1:3" x14ac:dyDescent="0.2">
      <c r="A66">
        <v>617</v>
      </c>
      <c r="B66">
        <v>200</v>
      </c>
      <c r="C66">
        <f t="shared" si="0"/>
        <v>422.64500000000004</v>
      </c>
    </row>
    <row r="67" spans="1:3" x14ac:dyDescent="0.2">
      <c r="A67">
        <v>1540</v>
      </c>
      <c r="B67">
        <v>200</v>
      </c>
      <c r="C67">
        <f t="shared" ref="C67:C130" si="1">0.685*A67</f>
        <v>1054.9000000000001</v>
      </c>
    </row>
    <row r="68" spans="1:3" x14ac:dyDescent="0.2">
      <c r="A68" s="74">
        <v>610</v>
      </c>
      <c r="B68" s="74">
        <v>210</v>
      </c>
      <c r="C68">
        <f t="shared" si="1"/>
        <v>417.85</v>
      </c>
    </row>
    <row r="69" spans="1:3" x14ac:dyDescent="0.2">
      <c r="A69">
        <v>1090</v>
      </c>
      <c r="B69">
        <v>220</v>
      </c>
      <c r="C69">
        <f t="shared" si="1"/>
        <v>746.65000000000009</v>
      </c>
    </row>
    <row r="70" spans="1:3" x14ac:dyDescent="0.2">
      <c r="A70" s="74">
        <v>416</v>
      </c>
      <c r="B70" s="74">
        <v>220</v>
      </c>
      <c r="C70">
        <f t="shared" si="1"/>
        <v>284.96000000000004</v>
      </c>
    </row>
    <row r="71" spans="1:3" x14ac:dyDescent="0.2">
      <c r="A71">
        <v>335</v>
      </c>
      <c r="B71">
        <v>230</v>
      </c>
      <c r="C71">
        <f t="shared" si="1"/>
        <v>229.47500000000002</v>
      </c>
    </row>
    <row r="72" spans="1:3" x14ac:dyDescent="0.2">
      <c r="A72">
        <v>925</v>
      </c>
      <c r="B72">
        <v>230</v>
      </c>
      <c r="C72">
        <f t="shared" si="1"/>
        <v>633.625</v>
      </c>
    </row>
    <row r="73" spans="1:3" x14ac:dyDescent="0.2">
      <c r="A73" s="74">
        <v>925</v>
      </c>
      <c r="B73" s="74">
        <v>230</v>
      </c>
      <c r="C73">
        <f t="shared" si="1"/>
        <v>633.625</v>
      </c>
    </row>
    <row r="74" spans="1:3" x14ac:dyDescent="0.2">
      <c r="A74">
        <v>980</v>
      </c>
      <c r="B74">
        <v>230</v>
      </c>
      <c r="C74">
        <f t="shared" si="1"/>
        <v>671.30000000000007</v>
      </c>
    </row>
    <row r="75" spans="1:3" x14ac:dyDescent="0.2">
      <c r="A75" s="74">
        <v>2050</v>
      </c>
      <c r="B75" s="74">
        <v>270</v>
      </c>
      <c r="C75">
        <f t="shared" si="1"/>
        <v>1404.25</v>
      </c>
    </row>
    <row r="76" spans="1:3" x14ac:dyDescent="0.2">
      <c r="A76" s="74">
        <v>640</v>
      </c>
      <c r="B76" s="74">
        <v>310</v>
      </c>
      <c r="C76">
        <f t="shared" si="1"/>
        <v>438.40000000000003</v>
      </c>
    </row>
    <row r="77" spans="1:3" x14ac:dyDescent="0.2">
      <c r="A77">
        <v>897</v>
      </c>
      <c r="B77">
        <v>330</v>
      </c>
      <c r="C77">
        <f t="shared" si="1"/>
        <v>614.44500000000005</v>
      </c>
    </row>
    <row r="78" spans="1:3" x14ac:dyDescent="0.2">
      <c r="A78">
        <v>1510</v>
      </c>
      <c r="B78">
        <v>330</v>
      </c>
      <c r="C78">
        <f t="shared" si="1"/>
        <v>1034.3500000000001</v>
      </c>
    </row>
    <row r="79" spans="1:3" x14ac:dyDescent="0.2">
      <c r="A79">
        <v>660</v>
      </c>
      <c r="B79">
        <v>340</v>
      </c>
      <c r="C79">
        <f t="shared" si="1"/>
        <v>452.1</v>
      </c>
    </row>
    <row r="80" spans="1:3" x14ac:dyDescent="0.2">
      <c r="A80">
        <v>870</v>
      </c>
      <c r="B80">
        <v>350</v>
      </c>
      <c r="C80">
        <f t="shared" si="1"/>
        <v>595.95000000000005</v>
      </c>
    </row>
    <row r="81" spans="1:3" x14ac:dyDescent="0.2">
      <c r="A81">
        <v>2370</v>
      </c>
      <c r="B81">
        <v>350</v>
      </c>
      <c r="C81">
        <f t="shared" si="1"/>
        <v>1623.45</v>
      </c>
    </row>
    <row r="82" spans="1:3" x14ac:dyDescent="0.2">
      <c r="A82">
        <v>1080</v>
      </c>
      <c r="B82">
        <v>400</v>
      </c>
      <c r="C82">
        <f t="shared" si="1"/>
        <v>739.80000000000007</v>
      </c>
    </row>
    <row r="83" spans="1:3" x14ac:dyDescent="0.2">
      <c r="A83" s="74">
        <v>1080</v>
      </c>
      <c r="B83" s="74">
        <v>400</v>
      </c>
      <c r="C83">
        <f t="shared" si="1"/>
        <v>739.80000000000007</v>
      </c>
    </row>
    <row r="84" spans="1:3" x14ac:dyDescent="0.2">
      <c r="A84">
        <v>1340</v>
      </c>
      <c r="B84">
        <v>410</v>
      </c>
      <c r="C84">
        <f t="shared" si="1"/>
        <v>917.90000000000009</v>
      </c>
    </row>
    <row r="85" spans="1:3" x14ac:dyDescent="0.2">
      <c r="A85">
        <v>1210</v>
      </c>
      <c r="B85">
        <v>410</v>
      </c>
      <c r="C85">
        <f t="shared" si="1"/>
        <v>828.85</v>
      </c>
    </row>
    <row r="86" spans="1:3" x14ac:dyDescent="0.2">
      <c r="A86">
        <v>1090</v>
      </c>
      <c r="B86">
        <v>440</v>
      </c>
      <c r="C86">
        <f t="shared" si="1"/>
        <v>746.65000000000009</v>
      </c>
    </row>
    <row r="87" spans="1:3" x14ac:dyDescent="0.2">
      <c r="A87">
        <v>1090</v>
      </c>
      <c r="B87">
        <v>450</v>
      </c>
      <c r="C87">
        <f t="shared" si="1"/>
        <v>746.65000000000009</v>
      </c>
    </row>
    <row r="88" spans="1:3" x14ac:dyDescent="0.2">
      <c r="A88">
        <v>954</v>
      </c>
      <c r="B88">
        <v>470</v>
      </c>
      <c r="C88">
        <f t="shared" si="1"/>
        <v>653.49</v>
      </c>
    </row>
    <row r="89" spans="1:3" x14ac:dyDescent="0.2">
      <c r="A89">
        <v>880</v>
      </c>
      <c r="B89">
        <v>480</v>
      </c>
      <c r="C89">
        <f t="shared" si="1"/>
        <v>602.80000000000007</v>
      </c>
    </row>
    <row r="90" spans="1:3" x14ac:dyDescent="0.2">
      <c r="A90" s="6">
        <v>2050</v>
      </c>
      <c r="B90" s="6">
        <v>480</v>
      </c>
      <c r="C90">
        <f t="shared" si="1"/>
        <v>1404.25</v>
      </c>
    </row>
    <row r="91" spans="1:3" x14ac:dyDescent="0.2">
      <c r="A91" s="67">
        <v>1830</v>
      </c>
      <c r="B91" s="67">
        <v>500</v>
      </c>
      <c r="C91">
        <f t="shared" si="1"/>
        <v>1253.5500000000002</v>
      </c>
    </row>
    <row r="92" spans="1:3" x14ac:dyDescent="0.2">
      <c r="A92" s="6">
        <v>1010</v>
      </c>
      <c r="B92" s="6">
        <v>510</v>
      </c>
      <c r="C92">
        <f t="shared" si="1"/>
        <v>691.85</v>
      </c>
    </row>
    <row r="93" spans="1:3" x14ac:dyDescent="0.2">
      <c r="A93" s="6"/>
      <c r="B93" s="6">
        <v>540</v>
      </c>
      <c r="C93">
        <f t="shared" si="1"/>
        <v>0</v>
      </c>
    </row>
    <row r="94" spans="1:3" x14ac:dyDescent="0.2">
      <c r="A94" s="6">
        <v>1300</v>
      </c>
      <c r="B94" s="6">
        <v>550</v>
      </c>
      <c r="C94">
        <f t="shared" si="1"/>
        <v>890.50000000000011</v>
      </c>
    </row>
    <row r="95" spans="1:3" x14ac:dyDescent="0.2">
      <c r="A95" s="6">
        <v>1490</v>
      </c>
      <c r="B95" s="6">
        <v>560</v>
      </c>
      <c r="C95">
        <f t="shared" si="1"/>
        <v>1020.6500000000001</v>
      </c>
    </row>
    <row r="96" spans="1:3" x14ac:dyDescent="0.2">
      <c r="A96" s="67">
        <v>1490</v>
      </c>
      <c r="B96" s="67">
        <v>560</v>
      </c>
      <c r="C96">
        <f t="shared" si="1"/>
        <v>1020.6500000000001</v>
      </c>
    </row>
    <row r="97" spans="1:3" x14ac:dyDescent="0.2">
      <c r="A97" s="6">
        <v>1860</v>
      </c>
      <c r="B97" s="6">
        <v>570</v>
      </c>
      <c r="C97">
        <f t="shared" si="1"/>
        <v>1274.1000000000001</v>
      </c>
    </row>
    <row r="98" spans="1:3" x14ac:dyDescent="0.2">
      <c r="A98" s="6">
        <v>1700</v>
      </c>
      <c r="B98" s="6">
        <v>570</v>
      </c>
      <c r="C98">
        <f t="shared" si="1"/>
        <v>1164.5</v>
      </c>
    </row>
    <row r="99" spans="1:3" x14ac:dyDescent="0.2">
      <c r="A99" s="6">
        <v>1380</v>
      </c>
      <c r="B99" s="6">
        <v>600</v>
      </c>
      <c r="C99">
        <f t="shared" si="1"/>
        <v>945.30000000000007</v>
      </c>
    </row>
    <row r="100" spans="1:3" x14ac:dyDescent="0.2">
      <c r="A100" s="6">
        <v>2180</v>
      </c>
      <c r="B100" s="6">
        <v>610</v>
      </c>
      <c r="C100">
        <f t="shared" si="1"/>
        <v>1493.3000000000002</v>
      </c>
    </row>
    <row r="101" spans="1:3" x14ac:dyDescent="0.2">
      <c r="A101" s="6">
        <v>1420</v>
      </c>
      <c r="B101" s="6">
        <v>610</v>
      </c>
      <c r="C101">
        <f t="shared" si="1"/>
        <v>972.7</v>
      </c>
    </row>
    <row r="102" spans="1:3" x14ac:dyDescent="0.2">
      <c r="A102" s="67">
        <v>2000</v>
      </c>
      <c r="B102" s="67">
        <v>620</v>
      </c>
      <c r="C102">
        <f t="shared" si="1"/>
        <v>1370</v>
      </c>
    </row>
    <row r="103" spans="1:3" x14ac:dyDescent="0.2">
      <c r="A103" s="6">
        <v>1830</v>
      </c>
      <c r="B103" s="6">
        <v>640</v>
      </c>
      <c r="C103">
        <f t="shared" si="1"/>
        <v>1253.5500000000002</v>
      </c>
    </row>
    <row r="104" spans="1:3" x14ac:dyDescent="0.2">
      <c r="A104" s="6">
        <v>1800</v>
      </c>
      <c r="B104" s="6">
        <v>690</v>
      </c>
      <c r="C104">
        <f t="shared" si="1"/>
        <v>1233</v>
      </c>
    </row>
    <row r="105" spans="1:3" x14ac:dyDescent="0.2">
      <c r="A105" s="6">
        <v>1200</v>
      </c>
      <c r="B105" s="6">
        <v>700</v>
      </c>
      <c r="C105">
        <f t="shared" si="1"/>
        <v>822.00000000000011</v>
      </c>
    </row>
    <row r="106" spans="1:3" x14ac:dyDescent="0.2">
      <c r="A106" s="6">
        <v>2930</v>
      </c>
      <c r="B106" s="6">
        <v>700</v>
      </c>
      <c r="C106">
        <f t="shared" si="1"/>
        <v>2007.0500000000002</v>
      </c>
    </row>
    <row r="107" spans="1:3" x14ac:dyDescent="0.2">
      <c r="A107" s="6">
        <v>2800</v>
      </c>
      <c r="B107" s="6">
        <v>750</v>
      </c>
      <c r="C107">
        <f t="shared" si="1"/>
        <v>1918.0000000000002</v>
      </c>
    </row>
    <row r="108" spans="1:3" x14ac:dyDescent="0.2">
      <c r="A108">
        <v>1690</v>
      </c>
      <c r="B108">
        <v>760</v>
      </c>
      <c r="C108">
        <f t="shared" si="1"/>
        <v>1157.6500000000001</v>
      </c>
    </row>
    <row r="109" spans="1:3" x14ac:dyDescent="0.2">
      <c r="A109">
        <v>2100</v>
      </c>
      <c r="B109">
        <v>760</v>
      </c>
      <c r="C109">
        <f t="shared" si="1"/>
        <v>1438.5</v>
      </c>
    </row>
    <row r="110" spans="1:3" x14ac:dyDescent="0.2">
      <c r="A110" s="74">
        <v>7560</v>
      </c>
      <c r="B110" s="74">
        <v>760</v>
      </c>
      <c r="C110">
        <f t="shared" si="1"/>
        <v>5178.6000000000004</v>
      </c>
    </row>
    <row r="111" spans="1:3" x14ac:dyDescent="0.2">
      <c r="A111">
        <v>1740</v>
      </c>
      <c r="B111">
        <v>770</v>
      </c>
      <c r="C111">
        <f t="shared" si="1"/>
        <v>1191.9000000000001</v>
      </c>
    </row>
    <row r="112" spans="1:3" x14ac:dyDescent="0.2">
      <c r="A112">
        <v>2400</v>
      </c>
      <c r="B112">
        <v>780</v>
      </c>
      <c r="C112">
        <f t="shared" si="1"/>
        <v>1644.0000000000002</v>
      </c>
    </row>
    <row r="113" spans="1:3" x14ac:dyDescent="0.2">
      <c r="A113">
        <v>1700</v>
      </c>
      <c r="B113">
        <v>780</v>
      </c>
      <c r="C113">
        <f t="shared" si="1"/>
        <v>1164.5</v>
      </c>
    </row>
    <row r="114" spans="1:3" x14ac:dyDescent="0.2">
      <c r="A114">
        <v>1770</v>
      </c>
      <c r="B114">
        <v>810</v>
      </c>
      <c r="C114">
        <f t="shared" si="1"/>
        <v>1212.45</v>
      </c>
    </row>
    <row r="115" spans="1:3" x14ac:dyDescent="0.2">
      <c r="A115">
        <v>2670</v>
      </c>
      <c r="B115">
        <v>850</v>
      </c>
      <c r="C115">
        <f t="shared" si="1"/>
        <v>1828.95</v>
      </c>
    </row>
    <row r="116" spans="1:3" x14ac:dyDescent="0.2">
      <c r="A116">
        <v>1960</v>
      </c>
      <c r="B116">
        <v>850</v>
      </c>
      <c r="C116">
        <f t="shared" si="1"/>
        <v>1342.6000000000001</v>
      </c>
    </row>
    <row r="117" spans="1:3" x14ac:dyDescent="0.2">
      <c r="A117">
        <v>1780</v>
      </c>
      <c r="B117">
        <v>890</v>
      </c>
      <c r="C117">
        <f t="shared" si="1"/>
        <v>1219.3000000000002</v>
      </c>
    </row>
    <row r="118" spans="1:3" x14ac:dyDescent="0.2">
      <c r="A118">
        <v>3080</v>
      </c>
      <c r="B118">
        <v>900</v>
      </c>
      <c r="C118">
        <f t="shared" si="1"/>
        <v>2109.8000000000002</v>
      </c>
    </row>
    <row r="119" spans="1:3" x14ac:dyDescent="0.2">
      <c r="A119">
        <v>2210</v>
      </c>
      <c r="B119">
        <v>930</v>
      </c>
      <c r="C119">
        <f t="shared" si="1"/>
        <v>1513.8500000000001</v>
      </c>
    </row>
    <row r="120" spans="1:3" x14ac:dyDescent="0.2">
      <c r="A120">
        <v>2710</v>
      </c>
      <c r="B120">
        <v>960</v>
      </c>
      <c r="C120">
        <f t="shared" si="1"/>
        <v>1856.3500000000001</v>
      </c>
    </row>
    <row r="121" spans="1:3" x14ac:dyDescent="0.2">
      <c r="A121">
        <v>2600</v>
      </c>
      <c r="B121">
        <v>970</v>
      </c>
      <c r="C121">
        <f t="shared" si="1"/>
        <v>1781.0000000000002</v>
      </c>
    </row>
    <row r="122" spans="1:3" x14ac:dyDescent="0.2">
      <c r="A122">
        <v>2000</v>
      </c>
      <c r="B122">
        <v>1000</v>
      </c>
      <c r="C122">
        <f t="shared" si="1"/>
        <v>1370</v>
      </c>
    </row>
    <row r="123" spans="1:3" x14ac:dyDescent="0.2">
      <c r="A123">
        <v>1920</v>
      </c>
      <c r="B123">
        <v>1000</v>
      </c>
      <c r="C123">
        <f t="shared" si="1"/>
        <v>1315.2</v>
      </c>
    </row>
    <row r="124" spans="1:3" x14ac:dyDescent="0.2">
      <c r="A124">
        <v>2340</v>
      </c>
      <c r="B124">
        <v>1000</v>
      </c>
      <c r="C124">
        <f t="shared" si="1"/>
        <v>1602.9</v>
      </c>
    </row>
    <row r="125" spans="1:3" x14ac:dyDescent="0.2">
      <c r="A125">
        <v>3860</v>
      </c>
      <c r="B125">
        <v>1100</v>
      </c>
      <c r="C125">
        <f t="shared" si="1"/>
        <v>2644.1000000000004</v>
      </c>
    </row>
    <row r="126" spans="1:3" x14ac:dyDescent="0.2">
      <c r="A126">
        <v>2460</v>
      </c>
      <c r="B126">
        <v>1200</v>
      </c>
      <c r="C126">
        <f t="shared" si="1"/>
        <v>1685.1000000000001</v>
      </c>
    </row>
    <row r="127" spans="1:3" x14ac:dyDescent="0.2">
      <c r="A127">
        <v>3100</v>
      </c>
      <c r="B127">
        <v>1300</v>
      </c>
      <c r="C127">
        <f t="shared" si="1"/>
        <v>2123.5</v>
      </c>
    </row>
    <row r="128" spans="1:3" x14ac:dyDescent="0.2">
      <c r="A128">
        <v>3500</v>
      </c>
      <c r="B128">
        <v>1300</v>
      </c>
      <c r="C128">
        <f t="shared" si="1"/>
        <v>2397.5</v>
      </c>
    </row>
    <row r="129" spans="1:3" x14ac:dyDescent="0.2">
      <c r="A129">
        <v>2500</v>
      </c>
      <c r="B129">
        <v>1300</v>
      </c>
      <c r="C129">
        <f t="shared" si="1"/>
        <v>1712.5000000000002</v>
      </c>
    </row>
    <row r="130" spans="1:3" x14ac:dyDescent="0.2">
      <c r="A130">
        <v>2930</v>
      </c>
      <c r="B130">
        <v>1300</v>
      </c>
      <c r="C130">
        <f t="shared" si="1"/>
        <v>2007.0500000000002</v>
      </c>
    </row>
    <row r="131" spans="1:3" x14ac:dyDescent="0.2">
      <c r="A131">
        <v>4400</v>
      </c>
      <c r="B131">
        <v>1400</v>
      </c>
      <c r="C131">
        <f t="shared" ref="C131:C190" si="2">0.685*A131</f>
        <v>3014.0000000000005</v>
      </c>
    </row>
    <row r="132" spans="1:3" x14ac:dyDescent="0.2">
      <c r="A132">
        <v>3270</v>
      </c>
      <c r="B132">
        <v>1400</v>
      </c>
      <c r="C132">
        <f t="shared" si="2"/>
        <v>2239.9500000000003</v>
      </c>
    </row>
    <row r="133" spans="1:3" x14ac:dyDescent="0.2">
      <c r="A133">
        <v>4430</v>
      </c>
      <c r="B133">
        <v>1400</v>
      </c>
      <c r="C133">
        <f t="shared" si="2"/>
        <v>3034.55</v>
      </c>
    </row>
    <row r="134" spans="1:3" x14ac:dyDescent="0.2">
      <c r="A134">
        <v>3720</v>
      </c>
      <c r="B134">
        <v>1400</v>
      </c>
      <c r="C134">
        <f t="shared" si="2"/>
        <v>2548.2000000000003</v>
      </c>
    </row>
    <row r="135" spans="1:3" x14ac:dyDescent="0.2">
      <c r="A135">
        <v>5070</v>
      </c>
      <c r="B135">
        <v>1400</v>
      </c>
      <c r="C135">
        <f t="shared" si="2"/>
        <v>3472.9500000000003</v>
      </c>
    </row>
    <row r="136" spans="1:3" x14ac:dyDescent="0.2">
      <c r="A136">
        <v>3430</v>
      </c>
      <c r="B136">
        <v>1500</v>
      </c>
      <c r="C136">
        <f t="shared" si="2"/>
        <v>2349.5500000000002</v>
      </c>
    </row>
    <row r="137" spans="1:3" x14ac:dyDescent="0.2">
      <c r="A137">
        <v>4660</v>
      </c>
      <c r="B137">
        <v>1500</v>
      </c>
      <c r="C137">
        <f t="shared" si="2"/>
        <v>3192.1000000000004</v>
      </c>
    </row>
    <row r="138" spans="1:3" x14ac:dyDescent="0.2">
      <c r="A138">
        <v>3960</v>
      </c>
      <c r="B138">
        <v>1500</v>
      </c>
      <c r="C138">
        <f t="shared" si="2"/>
        <v>2712.6000000000004</v>
      </c>
    </row>
    <row r="139" spans="1:3" x14ac:dyDescent="0.2">
      <c r="A139">
        <v>3064</v>
      </c>
      <c r="B139">
        <v>1600</v>
      </c>
      <c r="C139">
        <f t="shared" si="2"/>
        <v>2098.84</v>
      </c>
    </row>
    <row r="140" spans="1:3" x14ac:dyDescent="0.2">
      <c r="A140">
        <v>6900</v>
      </c>
      <c r="B140">
        <v>1600</v>
      </c>
      <c r="C140">
        <f t="shared" si="2"/>
        <v>4726.5</v>
      </c>
    </row>
    <row r="141" spans="1:3" x14ac:dyDescent="0.2">
      <c r="A141">
        <v>3260</v>
      </c>
      <c r="B141">
        <v>1700</v>
      </c>
      <c r="C141">
        <f t="shared" si="2"/>
        <v>2233.1000000000004</v>
      </c>
    </row>
    <row r="142" spans="1:3" x14ac:dyDescent="0.2">
      <c r="A142">
        <v>5610</v>
      </c>
      <c r="B142">
        <v>1900</v>
      </c>
      <c r="C142">
        <f t="shared" si="2"/>
        <v>3842.8500000000004</v>
      </c>
    </row>
    <row r="143" spans="1:3" x14ac:dyDescent="0.2">
      <c r="A143">
        <v>3820</v>
      </c>
      <c r="B143">
        <v>1900</v>
      </c>
      <c r="C143">
        <f t="shared" si="2"/>
        <v>2616.7000000000003</v>
      </c>
    </row>
    <row r="144" spans="1:3" x14ac:dyDescent="0.2">
      <c r="A144">
        <v>6370</v>
      </c>
      <c r="B144">
        <v>1900</v>
      </c>
      <c r="C144">
        <f t="shared" si="2"/>
        <v>4363.4500000000007</v>
      </c>
    </row>
    <row r="145" spans="1:3" x14ac:dyDescent="0.2">
      <c r="A145">
        <v>4212</v>
      </c>
      <c r="B145">
        <v>2000</v>
      </c>
      <c r="C145">
        <f t="shared" si="2"/>
        <v>2885.2200000000003</v>
      </c>
    </row>
    <row r="146" spans="1:3" x14ac:dyDescent="0.2">
      <c r="A146">
        <v>5000</v>
      </c>
      <c r="B146">
        <v>2100</v>
      </c>
      <c r="C146">
        <f t="shared" si="2"/>
        <v>3425.0000000000005</v>
      </c>
    </row>
    <row r="147" spans="1:3" x14ac:dyDescent="0.2">
      <c r="A147">
        <v>8600</v>
      </c>
      <c r="B147">
        <v>2100</v>
      </c>
      <c r="C147">
        <f t="shared" si="2"/>
        <v>5891.0000000000009</v>
      </c>
    </row>
    <row r="148" spans="1:3" x14ac:dyDescent="0.2">
      <c r="A148">
        <v>4440</v>
      </c>
      <c r="B148">
        <v>2300</v>
      </c>
      <c r="C148">
        <f t="shared" si="2"/>
        <v>3041.4</v>
      </c>
    </row>
    <row r="149" spans="1:3" x14ac:dyDescent="0.2">
      <c r="A149">
        <v>5000</v>
      </c>
      <c r="B149">
        <v>2300</v>
      </c>
      <c r="C149">
        <f t="shared" si="2"/>
        <v>3425.0000000000005</v>
      </c>
    </row>
    <row r="150" spans="1:3" x14ac:dyDescent="0.2">
      <c r="A150">
        <v>8390</v>
      </c>
      <c r="B150">
        <v>2500</v>
      </c>
      <c r="C150">
        <f t="shared" si="2"/>
        <v>5747.1500000000005</v>
      </c>
    </row>
    <row r="151" spans="1:3" x14ac:dyDescent="0.2">
      <c r="A151">
        <v>4510</v>
      </c>
      <c r="B151">
        <v>2600</v>
      </c>
      <c r="C151">
        <f t="shared" si="2"/>
        <v>3089.3500000000004</v>
      </c>
    </row>
    <row r="152" spans="1:3" x14ac:dyDescent="0.2">
      <c r="A152" s="74">
        <v>4010</v>
      </c>
      <c r="B152" s="74">
        <v>2700</v>
      </c>
      <c r="C152">
        <f t="shared" si="2"/>
        <v>2746.8500000000004</v>
      </c>
    </row>
    <row r="153" spans="1:3" x14ac:dyDescent="0.2">
      <c r="A153">
        <v>5790</v>
      </c>
      <c r="B153">
        <v>2700</v>
      </c>
      <c r="C153">
        <f t="shared" si="2"/>
        <v>3966.15</v>
      </c>
    </row>
    <row r="154" spans="1:3" x14ac:dyDescent="0.2">
      <c r="A154">
        <v>6550</v>
      </c>
      <c r="B154">
        <v>2700</v>
      </c>
      <c r="C154">
        <f t="shared" si="2"/>
        <v>4486.75</v>
      </c>
    </row>
    <row r="155" spans="1:3" x14ac:dyDescent="0.2">
      <c r="A155">
        <v>4750</v>
      </c>
      <c r="B155">
        <v>2800</v>
      </c>
      <c r="C155">
        <f t="shared" si="2"/>
        <v>3253.7500000000005</v>
      </c>
    </row>
    <row r="156" spans="1:3" x14ac:dyDescent="0.2">
      <c r="A156" s="74">
        <v>4750</v>
      </c>
      <c r="B156" s="74">
        <v>2800</v>
      </c>
      <c r="C156">
        <f t="shared" si="2"/>
        <v>3253.7500000000005</v>
      </c>
    </row>
    <row r="157" spans="1:3" x14ac:dyDescent="0.2">
      <c r="A157">
        <v>9400</v>
      </c>
      <c r="B157">
        <v>2800</v>
      </c>
      <c r="C157">
        <f t="shared" si="2"/>
        <v>6439.0000000000009</v>
      </c>
    </row>
    <row r="158" spans="1:3" x14ac:dyDescent="0.2">
      <c r="A158">
        <v>5830</v>
      </c>
      <c r="B158">
        <v>2900</v>
      </c>
      <c r="C158">
        <f t="shared" si="2"/>
        <v>3993.55</v>
      </c>
    </row>
    <row r="159" spans="1:3" x14ac:dyDescent="0.2">
      <c r="A159">
        <v>4200</v>
      </c>
      <c r="B159">
        <v>3000</v>
      </c>
      <c r="C159">
        <f t="shared" si="2"/>
        <v>2877</v>
      </c>
    </row>
    <row r="160" spans="1:3" x14ac:dyDescent="0.2">
      <c r="A160">
        <v>5070</v>
      </c>
      <c r="B160">
        <v>3000</v>
      </c>
      <c r="C160">
        <f t="shared" si="2"/>
        <v>3472.9500000000003</v>
      </c>
    </row>
    <row r="161" spans="1:3" x14ac:dyDescent="0.2">
      <c r="A161">
        <v>4400</v>
      </c>
      <c r="B161">
        <v>3000</v>
      </c>
      <c r="C161">
        <f t="shared" si="2"/>
        <v>3014.0000000000005</v>
      </c>
    </row>
    <row r="162" spans="1:3" x14ac:dyDescent="0.2">
      <c r="A162" s="74">
        <v>4400</v>
      </c>
      <c r="B162" s="74">
        <v>3000</v>
      </c>
      <c r="C162">
        <f t="shared" si="2"/>
        <v>3014.0000000000005</v>
      </c>
    </row>
    <row r="163" spans="1:3" x14ac:dyDescent="0.2">
      <c r="A163">
        <v>7500</v>
      </c>
      <c r="B163">
        <v>3500</v>
      </c>
      <c r="C163">
        <f t="shared" si="2"/>
        <v>5137.5</v>
      </c>
    </row>
    <row r="164" spans="1:3" x14ac:dyDescent="0.2">
      <c r="A164">
        <v>6600</v>
      </c>
      <c r="B164">
        <v>3600</v>
      </c>
      <c r="C164">
        <f t="shared" si="2"/>
        <v>4521</v>
      </c>
    </row>
    <row r="165" spans="1:3" x14ac:dyDescent="0.2">
      <c r="A165">
        <v>10900</v>
      </c>
      <c r="B165">
        <v>3600</v>
      </c>
      <c r="C165">
        <f t="shared" si="2"/>
        <v>7466.5000000000009</v>
      </c>
    </row>
    <row r="166" spans="1:3" x14ac:dyDescent="0.2">
      <c r="A166">
        <v>7300</v>
      </c>
      <c r="B166">
        <v>3700</v>
      </c>
      <c r="C166">
        <f t="shared" si="2"/>
        <v>5000.5</v>
      </c>
    </row>
    <row r="167" spans="1:3" x14ac:dyDescent="0.2">
      <c r="A167">
        <v>8840</v>
      </c>
      <c r="B167">
        <v>3700</v>
      </c>
      <c r="C167">
        <f t="shared" si="2"/>
        <v>6055.4000000000005</v>
      </c>
    </row>
    <row r="168" spans="1:3" x14ac:dyDescent="0.2">
      <c r="A168">
        <v>8800</v>
      </c>
      <c r="B168">
        <v>4200</v>
      </c>
      <c r="C168">
        <f t="shared" si="2"/>
        <v>6028.0000000000009</v>
      </c>
    </row>
    <row r="169" spans="1:3" x14ac:dyDescent="0.2">
      <c r="A169" s="74">
        <v>9790</v>
      </c>
      <c r="B169" s="74">
        <v>4200</v>
      </c>
      <c r="C169">
        <f t="shared" si="2"/>
        <v>6706.1500000000005</v>
      </c>
    </row>
    <row r="170" spans="1:3" x14ac:dyDescent="0.2">
      <c r="A170">
        <v>10000</v>
      </c>
      <c r="B170">
        <v>4400</v>
      </c>
      <c r="C170">
        <f t="shared" si="2"/>
        <v>6850.0000000000009</v>
      </c>
    </row>
    <row r="171" spans="1:3" x14ac:dyDescent="0.2">
      <c r="A171">
        <v>7950</v>
      </c>
      <c r="B171">
        <v>4700</v>
      </c>
      <c r="C171">
        <f t="shared" si="2"/>
        <v>5445.75</v>
      </c>
    </row>
    <row r="172" spans="1:3" x14ac:dyDescent="0.2">
      <c r="A172">
        <v>9320</v>
      </c>
      <c r="B172">
        <v>5200</v>
      </c>
      <c r="C172">
        <f t="shared" si="2"/>
        <v>6384.2000000000007</v>
      </c>
    </row>
    <row r="173" spans="1:3" x14ac:dyDescent="0.2">
      <c r="A173">
        <v>10600</v>
      </c>
      <c r="B173">
        <v>5600</v>
      </c>
      <c r="C173">
        <f t="shared" si="2"/>
        <v>7261.0000000000009</v>
      </c>
    </row>
    <row r="174" spans="1:3" x14ac:dyDescent="0.2">
      <c r="A174">
        <v>19600</v>
      </c>
      <c r="B174">
        <v>5700</v>
      </c>
      <c r="C174">
        <f t="shared" si="2"/>
        <v>13426.000000000002</v>
      </c>
    </row>
    <row r="175" spans="1:3" x14ac:dyDescent="0.2">
      <c r="A175">
        <v>7490</v>
      </c>
      <c r="B175">
        <v>6300</v>
      </c>
      <c r="C175">
        <f t="shared" si="2"/>
        <v>5130.6500000000005</v>
      </c>
    </row>
    <row r="176" spans="1:3" x14ac:dyDescent="0.2">
      <c r="A176" s="74">
        <v>10300</v>
      </c>
      <c r="B176" s="74">
        <v>6400</v>
      </c>
      <c r="C176">
        <f t="shared" si="2"/>
        <v>7055.5000000000009</v>
      </c>
    </row>
    <row r="177" spans="1:3" x14ac:dyDescent="0.2">
      <c r="A177">
        <v>14200</v>
      </c>
      <c r="B177">
        <v>6500</v>
      </c>
      <c r="C177">
        <f t="shared" si="2"/>
        <v>9727</v>
      </c>
    </row>
    <row r="178" spans="1:3" x14ac:dyDescent="0.2">
      <c r="A178">
        <v>9980</v>
      </c>
      <c r="B178">
        <v>6600</v>
      </c>
      <c r="C178">
        <f t="shared" si="2"/>
        <v>6836.3</v>
      </c>
    </row>
    <row r="179" spans="1:3" x14ac:dyDescent="0.2">
      <c r="A179">
        <v>19500</v>
      </c>
      <c r="B179">
        <v>7300</v>
      </c>
      <c r="C179">
        <f t="shared" si="2"/>
        <v>13357.500000000002</v>
      </c>
    </row>
    <row r="180" spans="1:3" x14ac:dyDescent="0.2">
      <c r="A180">
        <v>15000</v>
      </c>
      <c r="B180">
        <v>8500</v>
      </c>
      <c r="C180">
        <f t="shared" si="2"/>
        <v>10275</v>
      </c>
    </row>
    <row r="181" spans="1:3" x14ac:dyDescent="0.2">
      <c r="A181">
        <v>20000</v>
      </c>
      <c r="B181">
        <v>9600</v>
      </c>
      <c r="C181">
        <f t="shared" si="2"/>
        <v>13700.000000000002</v>
      </c>
    </row>
    <row r="182" spans="1:3" x14ac:dyDescent="0.2">
      <c r="A182" s="6">
        <v>19100</v>
      </c>
      <c r="B182" s="6">
        <v>12000</v>
      </c>
      <c r="C182">
        <f t="shared" si="2"/>
        <v>13083.500000000002</v>
      </c>
    </row>
    <row r="183" spans="1:3" x14ac:dyDescent="0.2">
      <c r="A183" s="6">
        <v>17000</v>
      </c>
      <c r="B183" s="6">
        <v>13000</v>
      </c>
      <c r="C183">
        <f t="shared" si="2"/>
        <v>11645</v>
      </c>
    </row>
    <row r="184" spans="1:3" x14ac:dyDescent="0.2">
      <c r="A184" s="6">
        <v>14950</v>
      </c>
      <c r="B184" s="6">
        <v>14000</v>
      </c>
      <c r="C184">
        <f t="shared" si="2"/>
        <v>10240.75</v>
      </c>
    </row>
    <row r="185" spans="1:3" x14ac:dyDescent="0.2">
      <c r="A185" s="6">
        <v>29200</v>
      </c>
      <c r="B185" s="6">
        <v>15000</v>
      </c>
      <c r="C185">
        <f t="shared" si="2"/>
        <v>20002</v>
      </c>
    </row>
    <row r="186" spans="1:3" x14ac:dyDescent="0.2">
      <c r="A186" s="6">
        <v>29160</v>
      </c>
      <c r="B186" s="6">
        <v>19000</v>
      </c>
      <c r="C186">
        <f t="shared" si="2"/>
        <v>19974.600000000002</v>
      </c>
    </row>
    <row r="187" spans="1:3" x14ac:dyDescent="0.2">
      <c r="A187" s="6">
        <v>43200</v>
      </c>
      <c r="B187" s="6">
        <v>24000</v>
      </c>
      <c r="C187">
        <f t="shared" si="2"/>
        <v>29592.000000000004</v>
      </c>
    </row>
    <row r="188" spans="1:3" x14ac:dyDescent="0.2">
      <c r="A188" s="6">
        <v>60000</v>
      </c>
      <c r="B188" s="6">
        <v>35000</v>
      </c>
      <c r="C188">
        <f t="shared" si="2"/>
        <v>41100</v>
      </c>
    </row>
    <row r="189" spans="1:3" x14ac:dyDescent="0.2">
      <c r="A189" s="6">
        <v>27000</v>
      </c>
      <c r="B189" s="6">
        <v>39000</v>
      </c>
      <c r="C189">
        <f t="shared" si="2"/>
        <v>18495</v>
      </c>
    </row>
    <row r="190" spans="1:3" x14ac:dyDescent="0.2">
      <c r="A190" s="6">
        <v>81800</v>
      </c>
      <c r="B190" s="6">
        <v>70000</v>
      </c>
      <c r="C190">
        <f t="shared" si="2"/>
        <v>56033.000000000007</v>
      </c>
    </row>
    <row r="191" spans="1:3" x14ac:dyDescent="0.2">
      <c r="A191" s="6">
        <v>1470</v>
      </c>
      <c r="B191" s="62"/>
    </row>
    <row r="192" spans="1:3" x14ac:dyDescent="0.2">
      <c r="A192" s="6">
        <v>181</v>
      </c>
      <c r="B192" s="62"/>
    </row>
  </sheetData>
  <sortState ref="A2:B192">
    <sortCondition ref="B2:B192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1705"/>
  <sheetViews>
    <sheetView topLeftCell="BK1" zoomScale="90" zoomScaleNormal="90" workbookViewId="0">
      <selection activeCell="BR12" sqref="BR12"/>
    </sheetView>
  </sheetViews>
  <sheetFormatPr defaultRowHeight="12.75" x14ac:dyDescent="0.2"/>
  <cols>
    <col min="1" max="1" width="4.5703125" style="20" customWidth="1"/>
    <col min="2" max="3" width="21.28515625" customWidth="1"/>
    <col min="4" max="19" width="5.140625" customWidth="1"/>
    <col min="20" max="20" width="12.28515625" customWidth="1"/>
    <col min="21" max="21" width="15.7109375" customWidth="1"/>
    <col min="22" max="24" width="17.5703125" customWidth="1"/>
    <col min="25" max="25" width="12.28515625" customWidth="1"/>
    <col min="26" max="26" width="12.28515625" style="45" customWidth="1"/>
    <col min="27" max="27" width="9.140625" style="45"/>
    <col min="28" max="29" width="16.85546875" customWidth="1"/>
    <col min="30" max="30" width="6.140625" customWidth="1"/>
    <col min="31" max="32" width="19.42578125" customWidth="1"/>
    <col min="33" max="33" width="6.140625" customWidth="1"/>
    <col min="34" max="34" width="12.28515625" customWidth="1"/>
    <col min="35" max="42" width="3.7109375" customWidth="1"/>
    <col min="43" max="43" width="10.42578125" customWidth="1"/>
    <col min="44" max="44" width="3.7109375" customWidth="1"/>
    <col min="45" max="45" width="10.42578125" customWidth="1"/>
    <col min="46" max="46" width="3.7109375" customWidth="1"/>
    <col min="47" max="47" width="10.42578125" customWidth="1"/>
    <col min="48" max="48" width="3.7109375" customWidth="1"/>
    <col min="49" max="49" width="10.42578125" customWidth="1"/>
    <col min="50" max="50" width="13.5703125" customWidth="1"/>
    <col min="51" max="57" width="11" customWidth="1"/>
    <col min="58" max="58" width="14.5703125" customWidth="1"/>
    <col min="59" max="59" width="12.28515625" customWidth="1"/>
    <col min="60" max="61" width="12" customWidth="1"/>
    <col min="62" max="62" width="13.28515625" customWidth="1"/>
    <col min="63" max="63" width="11.140625" customWidth="1"/>
    <col min="64" max="68" width="13.28515625" customWidth="1"/>
    <col min="69" max="70" width="11.140625" customWidth="1"/>
    <col min="71" max="71" width="13.28515625" customWidth="1"/>
    <col min="72" max="72" width="12.140625" customWidth="1"/>
    <col min="73" max="75" width="13.28515625" customWidth="1"/>
    <col min="76" max="76" width="13.28515625" style="250" customWidth="1"/>
    <col min="77" max="78" width="12.140625" customWidth="1"/>
    <col min="79" max="79" width="13.28515625" customWidth="1"/>
    <col min="80" max="80" width="12.140625" customWidth="1"/>
    <col min="81" max="82" width="13.28515625" customWidth="1"/>
    <col min="83" max="83" width="12.140625" style="6" customWidth="1"/>
    <col min="84" max="84" width="6.85546875" style="257" customWidth="1"/>
    <col min="85" max="85" width="6.85546875" style="67" customWidth="1"/>
    <col min="86" max="86" width="6.85546875" style="257" customWidth="1"/>
    <col min="87" max="87" width="6.85546875" style="67" customWidth="1"/>
    <col min="88" max="88" width="6.85546875" style="257" customWidth="1"/>
    <col min="89" max="89" width="6.85546875" style="67" customWidth="1"/>
    <col min="90" max="91" width="13.28515625" style="6" customWidth="1"/>
    <col min="92" max="92" width="12.140625" style="6" customWidth="1"/>
    <col min="93" max="93" width="8.85546875" style="257" customWidth="1"/>
    <col min="94" max="94" width="8.85546875" style="67" customWidth="1"/>
    <col min="95" max="95" width="8.85546875" style="257" customWidth="1"/>
    <col min="96" max="96" width="8.85546875" style="67" customWidth="1"/>
    <col min="97" max="97" width="8.85546875" style="257" customWidth="1"/>
    <col min="98" max="98" width="8.85546875" style="67" customWidth="1"/>
    <col min="99" max="99" width="13.28515625" style="6" customWidth="1"/>
    <col min="100" max="100" width="13.28515625" customWidth="1"/>
    <col min="101" max="101" width="12.140625" customWidth="1"/>
    <col min="102" max="102" width="13.28515625" customWidth="1"/>
    <col min="103" max="103" width="11.140625" customWidth="1"/>
    <col min="104" max="104" width="13.28515625" customWidth="1"/>
    <col min="105" max="105" width="11.140625" customWidth="1"/>
    <col min="106" max="106" width="13.28515625" customWidth="1"/>
    <col min="107" max="107" width="11.140625" customWidth="1"/>
    <col min="108" max="111" width="13.28515625" customWidth="1"/>
    <col min="112" max="113" width="11.140625" customWidth="1"/>
    <col min="114" max="123" width="13.28515625" customWidth="1"/>
    <col min="124" max="124" width="12.140625" customWidth="1"/>
    <col min="125" max="125" width="11.140625" customWidth="1"/>
    <col min="126" max="128" width="13.28515625" customWidth="1"/>
    <col min="129" max="129" width="12.140625" customWidth="1"/>
    <col min="130" max="135" width="13.28515625" customWidth="1"/>
    <col min="136" max="136" width="12.140625" customWidth="1"/>
    <col min="137" max="137" width="13.28515625" customWidth="1"/>
    <col min="138" max="138" width="12.140625" customWidth="1"/>
    <col min="139" max="141" width="13.28515625" customWidth="1"/>
    <col min="142" max="142" width="12.140625" customWidth="1"/>
    <col min="143" max="143" width="13.28515625" customWidth="1"/>
    <col min="144" max="144" width="12.140625" customWidth="1"/>
    <col min="145" max="147" width="13.28515625" customWidth="1"/>
    <col min="148" max="148" width="12.140625" customWidth="1"/>
    <col min="149" max="149" width="11.140625" customWidth="1"/>
    <col min="150" max="157" width="13.28515625" customWidth="1"/>
    <col min="158" max="158" width="12.140625" customWidth="1"/>
    <col min="159" max="168" width="13.28515625" customWidth="1"/>
    <col min="169" max="170" width="12.140625" customWidth="1"/>
    <col min="171" max="178" width="13.28515625" customWidth="1"/>
    <col min="179" max="179" width="12.140625" customWidth="1"/>
    <col min="180" max="189" width="13.28515625" customWidth="1"/>
    <col min="190" max="190" width="12.140625" customWidth="1"/>
    <col min="191" max="193" width="13.28515625" customWidth="1"/>
    <col min="194" max="194" width="11.140625" customWidth="1"/>
    <col min="195" max="208" width="13.28515625" customWidth="1"/>
    <col min="209" max="209" width="7.28515625" customWidth="1"/>
    <col min="210" max="210" width="28" customWidth="1"/>
    <col min="211" max="211" width="13.28515625" customWidth="1"/>
    <col min="212" max="212" width="12.140625" customWidth="1"/>
    <col min="213" max="214" width="13.28515625" customWidth="1"/>
    <col min="215" max="216" width="12.140625" customWidth="1"/>
    <col min="217" max="217" width="10" customWidth="1"/>
    <col min="218" max="219" width="12.140625" customWidth="1"/>
    <col min="220" max="220" width="13.28515625" customWidth="1"/>
    <col min="221" max="223" width="12.140625" customWidth="1"/>
    <col min="224" max="224" width="11.140625" customWidth="1"/>
    <col min="225" max="226" width="13.28515625" customWidth="1"/>
    <col min="227" max="227" width="11.140625" customWidth="1"/>
    <col min="228" max="228" width="13.28515625" bestFit="1" customWidth="1"/>
    <col min="229" max="229" width="13.28515625" customWidth="1"/>
    <col min="230" max="230" width="12.140625" customWidth="1"/>
    <col min="231" max="232" width="13.28515625" customWidth="1"/>
    <col min="233" max="233" width="11.140625" customWidth="1"/>
    <col min="234" max="234" width="12.140625" customWidth="1"/>
    <col min="235" max="235" width="13.28515625" customWidth="1"/>
    <col min="236" max="236" width="12.140625" customWidth="1"/>
    <col min="237" max="239" width="13.28515625" customWidth="1"/>
    <col min="240" max="241" width="12.140625" customWidth="1"/>
    <col min="242" max="242" width="13.28515625" customWidth="1"/>
    <col min="243" max="243" width="12.140625" customWidth="1"/>
    <col min="244" max="245" width="13.28515625" customWidth="1"/>
    <col min="246" max="246" width="12.140625" customWidth="1"/>
    <col min="247" max="247" width="13.28515625" customWidth="1"/>
    <col min="248" max="249" width="12.140625" customWidth="1"/>
    <col min="250" max="257" width="13.28515625" customWidth="1"/>
    <col min="258" max="258" width="12.140625" customWidth="1"/>
    <col min="259" max="261" width="13.28515625" customWidth="1"/>
    <col min="262" max="262" width="11.140625" customWidth="1"/>
    <col min="263" max="263" width="13.28515625" customWidth="1"/>
    <col min="264" max="265" width="12.140625" customWidth="1"/>
    <col min="266" max="266" width="11.140625" customWidth="1"/>
    <col min="267" max="270" width="13.28515625" customWidth="1"/>
    <col min="271" max="271" width="11.140625" customWidth="1"/>
    <col min="272" max="274" width="13.28515625" customWidth="1"/>
    <col min="275" max="275" width="11.140625" customWidth="1"/>
    <col min="276" max="276" width="13.28515625" customWidth="1"/>
    <col min="277" max="277" width="12.140625" customWidth="1"/>
    <col min="278" max="280" width="13.28515625" customWidth="1"/>
    <col min="281" max="282" width="11.140625" customWidth="1"/>
    <col min="283" max="284" width="13.28515625" customWidth="1"/>
    <col min="285" max="285" width="12.140625" customWidth="1"/>
    <col min="286" max="291" width="13.28515625" customWidth="1"/>
    <col min="292" max="292" width="12.140625" customWidth="1"/>
    <col min="293" max="293" width="11.140625" customWidth="1"/>
    <col min="294" max="296" width="13.28515625" customWidth="1"/>
    <col min="297" max="297" width="12.140625" customWidth="1"/>
    <col min="298" max="309" width="13.28515625" customWidth="1"/>
    <col min="310" max="310" width="12.140625" customWidth="1"/>
    <col min="311" max="315" width="13.28515625" customWidth="1"/>
    <col min="316" max="316" width="12.140625" customWidth="1"/>
    <col min="317" max="325" width="13.28515625" customWidth="1"/>
    <col min="326" max="326" width="12.140625" customWidth="1"/>
    <col min="327" max="337" width="13.28515625" customWidth="1"/>
    <col min="338" max="338" width="12.140625" customWidth="1"/>
    <col min="339" max="346" width="13.28515625" customWidth="1"/>
    <col min="347" max="347" width="12.140625" customWidth="1"/>
    <col min="348" max="361" width="13.28515625" customWidth="1"/>
    <col min="362" max="362" width="11.140625" customWidth="1"/>
    <col min="363" max="375" width="13.28515625" customWidth="1"/>
    <col min="376" max="376" width="13.28515625" bestFit="1" customWidth="1"/>
    <col min="377" max="377" width="7.28515625" customWidth="1"/>
    <col min="378" max="378" width="18.5703125" bestFit="1" customWidth="1"/>
    <col min="379" max="381" width="13.28515625" bestFit="1" customWidth="1"/>
    <col min="382" max="382" width="13.28515625" customWidth="1"/>
    <col min="383" max="383" width="13.28515625" bestFit="1" customWidth="1"/>
    <col min="384" max="384" width="13.28515625" customWidth="1"/>
    <col min="385" max="385" width="12.140625" bestFit="1" customWidth="1"/>
    <col min="386" max="386" width="13.28515625" customWidth="1"/>
    <col min="387" max="387" width="13.28515625" bestFit="1" customWidth="1"/>
    <col min="388" max="388" width="13.28515625" customWidth="1"/>
    <col min="389" max="389" width="13.28515625" bestFit="1" customWidth="1"/>
    <col min="390" max="390" width="13.28515625" customWidth="1"/>
    <col min="391" max="391" width="12.140625" bestFit="1" customWidth="1"/>
    <col min="392" max="392" width="13.28515625" customWidth="1"/>
    <col min="393" max="393" width="13.28515625" bestFit="1" customWidth="1"/>
    <col min="394" max="394" width="13.28515625" customWidth="1"/>
    <col min="395" max="395" width="12.140625" bestFit="1" customWidth="1"/>
    <col min="396" max="396" width="13.28515625" customWidth="1"/>
    <col min="397" max="397" width="13.28515625" bestFit="1" customWidth="1"/>
    <col min="398" max="398" width="13.28515625" customWidth="1"/>
    <col min="399" max="399" width="13.28515625" bestFit="1" customWidth="1"/>
    <col min="400" max="400" width="13.28515625" customWidth="1"/>
    <col min="401" max="401" width="11.140625" customWidth="1"/>
    <col min="402" max="402" width="12.140625" customWidth="1"/>
    <col min="403" max="403" width="13.28515625" bestFit="1" customWidth="1"/>
    <col min="404" max="404" width="12.140625" customWidth="1"/>
    <col min="405" max="406" width="13.28515625" bestFit="1" customWidth="1"/>
    <col min="407" max="409" width="13.28515625" customWidth="1"/>
    <col min="410" max="410" width="13.28515625" bestFit="1" customWidth="1"/>
    <col min="411" max="411" width="13.28515625" customWidth="1"/>
    <col min="412" max="412" width="13.28515625" bestFit="1" customWidth="1"/>
    <col min="413" max="413" width="13.28515625" customWidth="1"/>
    <col min="414" max="414" width="13.28515625" bestFit="1" customWidth="1"/>
    <col min="415" max="415" width="13.28515625" customWidth="1"/>
    <col min="416" max="416" width="12.140625" bestFit="1" customWidth="1"/>
    <col min="417" max="417" width="12.140625" customWidth="1"/>
    <col min="418" max="418" width="13.28515625" bestFit="1" customWidth="1"/>
    <col min="419" max="419" width="13.28515625" customWidth="1"/>
    <col min="420" max="420" width="13.28515625" bestFit="1" customWidth="1"/>
    <col min="421" max="421" width="13.28515625" customWidth="1"/>
    <col min="422" max="422" width="13.28515625" bestFit="1" customWidth="1"/>
    <col min="423" max="423" width="12.140625" customWidth="1"/>
    <col min="424" max="424" width="13.28515625" bestFit="1" customWidth="1"/>
    <col min="425" max="425" width="13.28515625" customWidth="1"/>
    <col min="426" max="426" width="12.140625" customWidth="1"/>
    <col min="427" max="427" width="13.28515625" customWidth="1"/>
    <col min="428" max="428" width="13.28515625" bestFit="1" customWidth="1"/>
    <col min="429" max="429" width="13.28515625" customWidth="1"/>
    <col min="430" max="430" width="12.140625" customWidth="1"/>
    <col min="431" max="431" width="13.28515625" customWidth="1"/>
    <col min="432" max="432" width="13.28515625" bestFit="1" customWidth="1"/>
    <col min="433" max="433" width="13.28515625" customWidth="1"/>
    <col min="434" max="434" width="12.140625" customWidth="1"/>
    <col min="435" max="435" width="13.28515625" customWidth="1"/>
    <col min="436" max="436" width="13.28515625" bestFit="1" customWidth="1"/>
    <col min="437" max="437" width="13.28515625" customWidth="1"/>
    <col min="438" max="438" width="13.28515625" bestFit="1" customWidth="1"/>
    <col min="439" max="439" width="11.140625" customWidth="1"/>
    <col min="440" max="441" width="13.28515625" customWidth="1"/>
    <col min="442" max="442" width="13.28515625" bestFit="1" customWidth="1"/>
    <col min="443" max="443" width="13.28515625" customWidth="1"/>
    <col min="444" max="444" width="12.140625" customWidth="1"/>
    <col min="445" max="447" width="13.28515625" customWidth="1"/>
    <col min="448" max="448" width="13.28515625" bestFit="1" customWidth="1"/>
    <col min="449" max="449" width="11.140625" customWidth="1"/>
    <col min="450" max="450" width="13.28515625" bestFit="1" customWidth="1"/>
    <col min="451" max="451" width="13.28515625" customWidth="1"/>
    <col min="452" max="452" width="13.28515625" bestFit="1" customWidth="1"/>
    <col min="453" max="453" width="13.28515625" customWidth="1"/>
    <col min="454" max="454" width="13.28515625" bestFit="1" customWidth="1"/>
    <col min="455" max="459" width="13.28515625" customWidth="1"/>
    <col min="460" max="461" width="12.140625" customWidth="1"/>
    <col min="462" max="463" width="13.28515625" customWidth="1"/>
    <col min="464" max="464" width="13.28515625" bestFit="1" customWidth="1"/>
    <col min="465" max="465" width="12.140625" customWidth="1"/>
    <col min="466" max="466" width="13.28515625" bestFit="1" customWidth="1"/>
    <col min="467" max="471" width="13.28515625" customWidth="1"/>
    <col min="472" max="472" width="13.28515625" bestFit="1" customWidth="1"/>
    <col min="473" max="473" width="13.28515625" customWidth="1"/>
    <col min="474" max="474" width="12.140625" customWidth="1"/>
    <col min="475" max="479" width="13.28515625" customWidth="1"/>
    <col min="480" max="480" width="13.28515625" bestFit="1" customWidth="1"/>
    <col min="481" max="481" width="13.28515625" customWidth="1"/>
    <col min="482" max="482" width="13.28515625" bestFit="1" customWidth="1"/>
    <col min="483" max="483" width="13.28515625" customWidth="1"/>
    <col min="484" max="484" width="13.28515625" bestFit="1" customWidth="1"/>
    <col min="485" max="485" width="13.28515625" customWidth="1"/>
    <col min="486" max="486" width="13.28515625" bestFit="1" customWidth="1"/>
    <col min="487" max="487" width="13.28515625" customWidth="1"/>
    <col min="488" max="488" width="13.28515625" bestFit="1" customWidth="1"/>
    <col min="489" max="491" width="13.28515625" customWidth="1"/>
    <col min="492" max="492" width="13.28515625" bestFit="1" customWidth="1"/>
    <col min="493" max="493" width="13.28515625" customWidth="1"/>
    <col min="494" max="494" width="13.28515625" bestFit="1" customWidth="1"/>
    <col min="495" max="496" width="13.28515625" customWidth="1"/>
    <col min="497" max="497" width="12.140625" customWidth="1"/>
    <col min="498" max="498" width="13.28515625" bestFit="1" customWidth="1"/>
    <col min="499" max="499" width="13.28515625" customWidth="1"/>
    <col min="500" max="500" width="13.28515625" bestFit="1" customWidth="1"/>
    <col min="501" max="501" width="13.28515625" customWidth="1"/>
    <col min="502" max="502" width="13.28515625" bestFit="1" customWidth="1"/>
    <col min="503" max="503" width="12.140625" customWidth="1"/>
    <col min="504" max="504" width="13.28515625" bestFit="1" customWidth="1"/>
    <col min="505" max="505" width="13.28515625" customWidth="1"/>
    <col min="506" max="506" width="12.140625" bestFit="1" customWidth="1"/>
    <col min="507" max="508" width="13.28515625" bestFit="1" customWidth="1"/>
    <col min="509" max="509" width="13.28515625" customWidth="1"/>
    <col min="510" max="510" width="13.28515625" bestFit="1" customWidth="1"/>
    <col min="511" max="514" width="13.28515625" customWidth="1"/>
    <col min="515" max="515" width="12.140625" customWidth="1"/>
    <col min="516" max="516" width="13.28515625" bestFit="1" customWidth="1"/>
    <col min="517" max="517" width="13.28515625" customWidth="1"/>
    <col min="518" max="518" width="13.28515625" bestFit="1" customWidth="1"/>
    <col min="519" max="519" width="13.28515625" customWidth="1"/>
    <col min="520" max="520" width="13.28515625" bestFit="1" customWidth="1"/>
    <col min="521" max="525" width="13.28515625" customWidth="1"/>
    <col min="526" max="526" width="13.28515625" bestFit="1" customWidth="1"/>
    <col min="527" max="529" width="13.28515625" customWidth="1"/>
    <col min="530" max="530" width="12.140625" customWidth="1"/>
    <col min="531" max="533" width="13.28515625" customWidth="1"/>
    <col min="534" max="534" width="13.28515625" bestFit="1" customWidth="1"/>
    <col min="535" max="535" width="13.28515625" customWidth="1"/>
    <col min="536" max="536" width="12.140625" customWidth="1"/>
    <col min="537" max="537" width="13.28515625" customWidth="1"/>
    <col min="538" max="538" width="12.140625" customWidth="1"/>
    <col min="539" max="539" width="13.28515625" customWidth="1"/>
    <col min="540" max="541" width="13.28515625" bestFit="1" customWidth="1"/>
    <col min="542" max="542" width="13.28515625" customWidth="1"/>
    <col min="543" max="543" width="13.28515625" bestFit="1" customWidth="1"/>
    <col min="544" max="544" width="13.28515625" customWidth="1"/>
    <col min="545" max="545" width="7.28515625" customWidth="1"/>
    <col min="546" max="546" width="31.85546875" bestFit="1" customWidth="1"/>
    <col min="547" max="547" width="33.28515625" bestFit="1" customWidth="1"/>
    <col min="548" max="548" width="23.85546875" bestFit="1" customWidth="1"/>
    <col min="549" max="549" width="14" bestFit="1" customWidth="1"/>
    <col min="550" max="550" width="16.85546875" bestFit="1" customWidth="1"/>
    <col min="551" max="551" width="13" bestFit="1" customWidth="1"/>
    <col min="552" max="552" width="15.85546875" bestFit="1" customWidth="1"/>
    <col min="553" max="553" width="14" bestFit="1" customWidth="1"/>
    <col min="554" max="554" width="16.85546875" bestFit="1" customWidth="1"/>
    <col min="555" max="555" width="13" bestFit="1" customWidth="1"/>
    <col min="556" max="556" width="18" bestFit="1" customWidth="1"/>
    <col min="557" max="557" width="14" bestFit="1" customWidth="1"/>
    <col min="558" max="558" width="16.85546875" bestFit="1" customWidth="1"/>
    <col min="559" max="559" width="14" bestFit="1" customWidth="1"/>
    <col min="560" max="560" width="16.85546875" bestFit="1" customWidth="1"/>
    <col min="561" max="561" width="14" bestFit="1" customWidth="1"/>
    <col min="562" max="562" width="16.85546875" bestFit="1" customWidth="1"/>
    <col min="563" max="563" width="14" bestFit="1" customWidth="1"/>
    <col min="564" max="564" width="18" bestFit="1" customWidth="1"/>
    <col min="565" max="565" width="13" bestFit="1" customWidth="1"/>
    <col min="566" max="566" width="12" bestFit="1" customWidth="1"/>
    <col min="567" max="567" width="15.85546875" bestFit="1" customWidth="1"/>
    <col min="568" max="568" width="14" bestFit="1" customWidth="1"/>
    <col min="569" max="569" width="16.85546875" bestFit="1" customWidth="1"/>
    <col min="570" max="570" width="13" bestFit="1" customWidth="1"/>
    <col min="571" max="571" width="11" bestFit="1" customWidth="1"/>
    <col min="572" max="572" width="15.85546875" bestFit="1" customWidth="1"/>
    <col min="573" max="573" width="14" bestFit="1" customWidth="1"/>
    <col min="574" max="574" width="16.85546875" bestFit="1" customWidth="1"/>
    <col min="575" max="575" width="14" bestFit="1" customWidth="1"/>
    <col min="576" max="576" width="16.85546875" bestFit="1" customWidth="1"/>
    <col min="577" max="577" width="13" bestFit="1" customWidth="1"/>
    <col min="578" max="578" width="18" bestFit="1" customWidth="1"/>
    <col min="579" max="579" width="13" bestFit="1" customWidth="1"/>
    <col min="580" max="580" width="15.85546875" bestFit="1" customWidth="1"/>
    <col min="581" max="581" width="14" bestFit="1" customWidth="1"/>
    <col min="582" max="582" width="16.85546875" bestFit="1" customWidth="1"/>
    <col min="583" max="583" width="13" bestFit="1" customWidth="1"/>
    <col min="584" max="584" width="15.85546875" bestFit="1" customWidth="1"/>
    <col min="585" max="585" width="14" bestFit="1" customWidth="1"/>
    <col min="586" max="586" width="18" bestFit="1" customWidth="1"/>
    <col min="587" max="587" width="14" bestFit="1" customWidth="1"/>
    <col min="588" max="588" width="18" bestFit="1" customWidth="1"/>
    <col min="589" max="589" width="14" bestFit="1" customWidth="1"/>
    <col min="590" max="590" width="16.85546875" bestFit="1" customWidth="1"/>
    <col min="591" max="591" width="13" bestFit="1" customWidth="1"/>
    <col min="592" max="592" width="15.85546875" bestFit="1" customWidth="1"/>
    <col min="593" max="593" width="12" bestFit="1" customWidth="1"/>
    <col min="594" max="594" width="14.85546875" bestFit="1" customWidth="1"/>
    <col min="595" max="595" width="14" bestFit="1" customWidth="1"/>
    <col min="596" max="596" width="16.85546875" bestFit="1" customWidth="1"/>
    <col min="597" max="597" width="14" bestFit="1" customWidth="1"/>
    <col min="598" max="598" width="18" bestFit="1" customWidth="1"/>
    <col min="599" max="599" width="14" bestFit="1" customWidth="1"/>
    <col min="600" max="600" width="16.85546875" bestFit="1" customWidth="1"/>
    <col min="601" max="601" width="14" bestFit="1" customWidth="1"/>
    <col min="602" max="602" width="16.85546875" bestFit="1" customWidth="1"/>
    <col min="603" max="603" width="13" bestFit="1" customWidth="1"/>
    <col min="604" max="604" width="15.85546875" bestFit="1" customWidth="1"/>
    <col min="605" max="605" width="14" bestFit="1" customWidth="1"/>
    <col min="606" max="606" width="16.85546875" bestFit="1" customWidth="1"/>
    <col min="607" max="607" width="14" bestFit="1" customWidth="1"/>
    <col min="608" max="608" width="18" bestFit="1" customWidth="1"/>
    <col min="609" max="609" width="14" bestFit="1" customWidth="1"/>
    <col min="610" max="610" width="18" bestFit="1" customWidth="1"/>
    <col min="611" max="611" width="12" bestFit="1" customWidth="1"/>
    <col min="612" max="612" width="14.85546875" bestFit="1" customWidth="1"/>
    <col min="613" max="613" width="14" bestFit="1" customWidth="1"/>
    <col min="614" max="614" width="16.85546875" bestFit="1" customWidth="1"/>
    <col min="615" max="615" width="14" bestFit="1" customWidth="1"/>
    <col min="616" max="616" width="18" bestFit="1" customWidth="1"/>
    <col min="617" max="617" width="12" bestFit="1" customWidth="1"/>
    <col min="618" max="618" width="14.85546875" bestFit="1" customWidth="1"/>
    <col min="619" max="619" width="14" bestFit="1" customWidth="1"/>
    <col min="620" max="620" width="18" bestFit="1" customWidth="1"/>
    <col min="621" max="621" width="14" bestFit="1" customWidth="1"/>
    <col min="622" max="622" width="18" bestFit="1" customWidth="1"/>
    <col min="623" max="623" width="14" bestFit="1" customWidth="1"/>
    <col min="624" max="624" width="16.85546875" bestFit="1" customWidth="1"/>
    <col min="625" max="625" width="14" bestFit="1" customWidth="1"/>
    <col min="626" max="626" width="16.85546875" bestFit="1" customWidth="1"/>
    <col min="627" max="627" width="14" bestFit="1" customWidth="1"/>
    <col min="628" max="628" width="16.85546875" bestFit="1" customWidth="1"/>
    <col min="629" max="629" width="13" bestFit="1" customWidth="1"/>
    <col min="630" max="630" width="18" bestFit="1" customWidth="1"/>
    <col min="631" max="631" width="14" bestFit="1" customWidth="1"/>
    <col min="632" max="632" width="18" bestFit="1" customWidth="1"/>
    <col min="633" max="633" width="12" bestFit="1" customWidth="1"/>
    <col min="634" max="634" width="14.85546875" bestFit="1" customWidth="1"/>
    <col min="635" max="635" width="13" bestFit="1" customWidth="1"/>
    <col min="636" max="636" width="15.85546875" bestFit="1" customWidth="1"/>
    <col min="637" max="637" width="14" bestFit="1" customWidth="1"/>
    <col min="638" max="638" width="18" bestFit="1" customWidth="1"/>
    <col min="639" max="639" width="14" bestFit="1" customWidth="1"/>
    <col min="640" max="640" width="16.85546875" bestFit="1" customWidth="1"/>
    <col min="641" max="641" width="14" bestFit="1" customWidth="1"/>
    <col min="642" max="642" width="18" bestFit="1" customWidth="1"/>
    <col min="643" max="643" width="14" bestFit="1" customWidth="1"/>
    <col min="644" max="644" width="16.85546875" bestFit="1" customWidth="1"/>
    <col min="645" max="645" width="13" bestFit="1" customWidth="1"/>
    <col min="646" max="646" width="15.85546875" bestFit="1" customWidth="1"/>
    <col min="647" max="647" width="14" bestFit="1" customWidth="1"/>
    <col min="648" max="648" width="16.85546875" bestFit="1" customWidth="1"/>
    <col min="649" max="649" width="13" bestFit="1" customWidth="1"/>
    <col min="650" max="650" width="15.85546875" bestFit="1" customWidth="1"/>
    <col min="651" max="651" width="14" bestFit="1" customWidth="1"/>
    <col min="652" max="652" width="16.85546875" bestFit="1" customWidth="1"/>
    <col min="653" max="653" width="13" bestFit="1" customWidth="1"/>
    <col min="654" max="654" width="15.85546875" bestFit="1" customWidth="1"/>
    <col min="655" max="655" width="14" bestFit="1" customWidth="1"/>
    <col min="656" max="656" width="16.85546875" bestFit="1" customWidth="1"/>
    <col min="657" max="657" width="14" bestFit="1" customWidth="1"/>
    <col min="658" max="658" width="16.85546875" bestFit="1" customWidth="1"/>
    <col min="659" max="659" width="14" bestFit="1" customWidth="1"/>
    <col min="660" max="660" width="16.85546875" bestFit="1" customWidth="1"/>
    <col min="661" max="661" width="14" bestFit="1" customWidth="1"/>
    <col min="662" max="662" width="18" bestFit="1" customWidth="1"/>
    <col min="663" max="663" width="14" bestFit="1" customWidth="1"/>
    <col min="664" max="664" width="19" bestFit="1" customWidth="1"/>
    <col min="665" max="665" width="14" bestFit="1" customWidth="1"/>
    <col min="666" max="666" width="18" bestFit="1" customWidth="1"/>
    <col min="667" max="667" width="14" bestFit="1" customWidth="1"/>
    <col min="668" max="668" width="19" bestFit="1" customWidth="1"/>
    <col min="669" max="669" width="13" bestFit="1" customWidth="1"/>
    <col min="670" max="670" width="15.85546875" bestFit="1" customWidth="1"/>
    <col min="671" max="671" width="14" bestFit="1" customWidth="1"/>
    <col min="672" max="672" width="16.85546875" bestFit="1" customWidth="1"/>
    <col min="673" max="673" width="14" bestFit="1" customWidth="1"/>
    <col min="674" max="674" width="16.85546875" bestFit="1" customWidth="1"/>
    <col min="675" max="675" width="13" bestFit="1" customWidth="1"/>
    <col min="676" max="676" width="15.85546875" bestFit="1" customWidth="1"/>
    <col min="677" max="677" width="14" bestFit="1" customWidth="1"/>
    <col min="678" max="678" width="18" bestFit="1" customWidth="1"/>
    <col min="679" max="679" width="14" bestFit="1" customWidth="1"/>
    <col min="680" max="680" width="19" bestFit="1" customWidth="1"/>
    <col min="681" max="681" width="14" bestFit="1" customWidth="1"/>
    <col min="682" max="682" width="18" bestFit="1" customWidth="1"/>
    <col min="683" max="683" width="11" bestFit="1" customWidth="1"/>
    <col min="684" max="684" width="14.28515625" bestFit="1" customWidth="1"/>
    <col min="685" max="685" width="14" bestFit="1" customWidth="1"/>
    <col min="686" max="686" width="16.85546875" bestFit="1" customWidth="1"/>
    <col min="687" max="687" width="14" bestFit="1" customWidth="1"/>
    <col min="688" max="688" width="18" bestFit="1" customWidth="1"/>
    <col min="689" max="689" width="14" bestFit="1" customWidth="1"/>
    <col min="690" max="690" width="18" bestFit="1" customWidth="1"/>
    <col min="691" max="691" width="14" bestFit="1" customWidth="1"/>
    <col min="692" max="692" width="16.85546875" bestFit="1" customWidth="1"/>
    <col min="693" max="693" width="14" bestFit="1" customWidth="1"/>
    <col min="694" max="694" width="12" bestFit="1" customWidth="1"/>
    <col min="695" max="695" width="16.85546875" bestFit="1" customWidth="1"/>
    <col min="696" max="696" width="13" bestFit="1" customWidth="1"/>
    <col min="697" max="697" width="15.85546875" bestFit="1" customWidth="1"/>
    <col min="698" max="698" width="13" bestFit="1" customWidth="1"/>
    <col min="699" max="699" width="15.85546875" bestFit="1" customWidth="1"/>
    <col min="700" max="700" width="13" bestFit="1" customWidth="1"/>
    <col min="701" max="701" width="15.85546875" bestFit="1" customWidth="1"/>
    <col min="702" max="702" width="13" bestFit="1" customWidth="1"/>
    <col min="703" max="703" width="15.85546875" bestFit="1" customWidth="1"/>
    <col min="704" max="704" width="14" bestFit="1" customWidth="1"/>
    <col min="705" max="705" width="16.85546875" bestFit="1" customWidth="1"/>
    <col min="706" max="706" width="13" bestFit="1" customWidth="1"/>
    <col min="707" max="707" width="15.85546875" bestFit="1" customWidth="1"/>
    <col min="708" max="708" width="13" bestFit="1" customWidth="1"/>
    <col min="709" max="709" width="18" bestFit="1" customWidth="1"/>
    <col min="710" max="710" width="14" bestFit="1" customWidth="1"/>
    <col min="711" max="711" width="19" bestFit="1" customWidth="1"/>
    <col min="712" max="712" width="14" bestFit="1" customWidth="1"/>
    <col min="713" max="713" width="16.85546875" bestFit="1" customWidth="1"/>
    <col min="715" max="715" width="12.28515625" bestFit="1" customWidth="1"/>
    <col min="716" max="716" width="28" bestFit="1" customWidth="1"/>
    <col min="717" max="717" width="25" bestFit="1" customWidth="1"/>
  </cols>
  <sheetData>
    <row r="1" spans="1:105" x14ac:dyDescent="0.2">
      <c r="A1" s="37" t="s">
        <v>553</v>
      </c>
      <c r="B1" t="s">
        <v>3033</v>
      </c>
      <c r="C1" t="s">
        <v>3034</v>
      </c>
      <c r="D1" t="s">
        <v>3035</v>
      </c>
      <c r="E1" s="45" t="s">
        <v>3036</v>
      </c>
      <c r="F1" t="s">
        <v>1683</v>
      </c>
      <c r="H1" t="s">
        <v>1684</v>
      </c>
      <c r="J1" t="s">
        <v>1685</v>
      </c>
      <c r="L1" t="s">
        <v>3032</v>
      </c>
      <c r="N1" t="s">
        <v>1686</v>
      </c>
      <c r="P1" t="s">
        <v>1687</v>
      </c>
      <c r="R1" t="s">
        <v>1694</v>
      </c>
      <c r="T1" t="s">
        <v>1695</v>
      </c>
      <c r="U1" t="s">
        <v>3664</v>
      </c>
      <c r="V1" t="s">
        <v>3665</v>
      </c>
      <c r="W1" t="s">
        <v>3666</v>
      </c>
      <c r="X1" t="s">
        <v>3667</v>
      </c>
      <c r="Z1" s="44" t="s">
        <v>553</v>
      </c>
      <c r="AA1" s="44" t="s">
        <v>554</v>
      </c>
      <c r="AB1" t="s">
        <v>539</v>
      </c>
      <c r="AC1" t="s">
        <v>3667</v>
      </c>
      <c r="AD1" s="37" t="s">
        <v>553</v>
      </c>
      <c r="AE1" t="s">
        <v>3033</v>
      </c>
      <c r="AF1" t="s">
        <v>3034</v>
      </c>
      <c r="AG1" t="s">
        <v>3035</v>
      </c>
      <c r="AH1" s="45" t="s">
        <v>3036</v>
      </c>
      <c r="AI1" t="s">
        <v>1683</v>
      </c>
      <c r="AK1" t="s">
        <v>1684</v>
      </c>
      <c r="AM1" t="s">
        <v>1685</v>
      </c>
      <c r="AO1" t="s">
        <v>3032</v>
      </c>
      <c r="AQ1" t="s">
        <v>1686</v>
      </c>
      <c r="AS1" t="s">
        <v>1687</v>
      </c>
      <c r="AU1" t="s">
        <v>1694</v>
      </c>
      <c r="AW1" t="s">
        <v>1695</v>
      </c>
      <c r="AX1" t="s">
        <v>3668</v>
      </c>
      <c r="AY1" t="s">
        <v>3669</v>
      </c>
      <c r="AZ1" t="s">
        <v>3670</v>
      </c>
      <c r="BA1" t="s">
        <v>3671</v>
      </c>
      <c r="BB1" s="44" t="s">
        <v>553</v>
      </c>
      <c r="BC1" s="44" t="s">
        <v>554</v>
      </c>
      <c r="BD1" t="s">
        <v>539</v>
      </c>
      <c r="BE1" t="s">
        <v>3671</v>
      </c>
      <c r="BF1" t="s">
        <v>3675</v>
      </c>
      <c r="BG1" t="s">
        <v>3672</v>
      </c>
      <c r="BH1" t="s">
        <v>3673</v>
      </c>
      <c r="BI1" t="s">
        <v>3674</v>
      </c>
      <c r="BJ1" s="42" t="s">
        <v>3676</v>
      </c>
      <c r="BK1" s="42" t="s">
        <v>3677</v>
      </c>
      <c r="BL1" s="42" t="s">
        <v>3678</v>
      </c>
      <c r="BM1" s="42" t="s">
        <v>3679</v>
      </c>
      <c r="BS1" s="250"/>
      <c r="BX1"/>
      <c r="BY1" s="80"/>
      <c r="BZ1" s="266"/>
      <c r="CA1" s="266"/>
      <c r="CB1" s="80"/>
      <c r="CG1" s="67" t="s">
        <v>3681</v>
      </c>
      <c r="CI1" s="67" t="s">
        <v>3594</v>
      </c>
      <c r="CK1" s="67" t="s">
        <v>3595</v>
      </c>
      <c r="CP1" s="67" t="s">
        <v>3680</v>
      </c>
      <c r="CR1" s="67" t="s">
        <v>3594</v>
      </c>
      <c r="CT1" s="67" t="s">
        <v>3595</v>
      </c>
      <c r="CW1" s="67" t="s">
        <v>3680</v>
      </c>
      <c r="CX1" s="257"/>
      <c r="CY1" s="67" t="s">
        <v>3594</v>
      </c>
      <c r="CZ1" s="257"/>
      <c r="DA1" s="67" t="s">
        <v>3595</v>
      </c>
    </row>
    <row r="2" spans="1:105" x14ac:dyDescent="0.2">
      <c r="A2" s="20" t="s">
        <v>2075</v>
      </c>
      <c r="B2" s="4">
        <v>35774.274305555555</v>
      </c>
      <c r="C2" s="4">
        <v>35774.871527777781</v>
      </c>
      <c r="D2" t="s">
        <v>2122</v>
      </c>
      <c r="E2" t="s">
        <v>2123</v>
      </c>
      <c r="F2">
        <v>50</v>
      </c>
      <c r="L2">
        <v>204.35</v>
      </c>
      <c r="N2">
        <v>3970</v>
      </c>
      <c r="P2">
        <v>7300</v>
      </c>
      <c r="R2">
        <v>220</v>
      </c>
      <c r="T2">
        <v>3700</v>
      </c>
      <c r="U2" s="7">
        <f t="shared" ref="U2:U67" si="0">L2*28.31685*1000</f>
        <v>5786548.2974999994</v>
      </c>
      <c r="V2" s="7">
        <f>U2*R2/1000000</f>
        <v>1273.0406254499999</v>
      </c>
      <c r="W2" s="7">
        <f t="shared" ref="W2:W67" si="1">U2*T2/1000000</f>
        <v>21410.228700749994</v>
      </c>
      <c r="X2" s="7">
        <f t="shared" ref="X2:X67" si="2">V2+W2</f>
        <v>22683.269326199996</v>
      </c>
      <c r="Y2" s="7"/>
      <c r="Z2" s="45" t="s">
        <v>432</v>
      </c>
      <c r="AA2" s="45" t="s">
        <v>433</v>
      </c>
      <c r="AB2" s="7">
        <v>5786548.2974999994</v>
      </c>
      <c r="AC2" s="7">
        <v>22683.269326199996</v>
      </c>
      <c r="AD2" s="20" t="s">
        <v>894</v>
      </c>
      <c r="AE2" s="4">
        <v>35774.309027777781</v>
      </c>
      <c r="AF2" s="4">
        <v>35774.864583333336</v>
      </c>
      <c r="AG2" t="s">
        <v>936</v>
      </c>
      <c r="AH2" t="s">
        <v>937</v>
      </c>
      <c r="AI2">
        <v>50</v>
      </c>
      <c r="AO2">
        <v>4.9589999999999996</v>
      </c>
      <c r="AQ2">
        <v>8430</v>
      </c>
      <c r="AS2">
        <v>15000</v>
      </c>
      <c r="AU2">
        <v>490</v>
      </c>
      <c r="AW2">
        <v>8500</v>
      </c>
      <c r="AX2" s="7">
        <f t="shared" ref="AX2:AX12" si="3">AO2*28.31685*1000</f>
        <v>140423.25914999997</v>
      </c>
      <c r="AY2" s="7">
        <f t="shared" ref="AY2:AY12" si="4">AX2*AU2/1000000</f>
        <v>68.807396983499984</v>
      </c>
      <c r="AZ2" s="7">
        <f t="shared" ref="AZ2:AZ12" si="5">AX2*AW2/1000000</f>
        <v>1193.5977027749996</v>
      </c>
      <c r="BA2" s="7">
        <f t="shared" ref="BA2:BA12" si="6">AY2+AZ2</f>
        <v>1262.4050997584995</v>
      </c>
      <c r="BB2" s="45" t="s">
        <v>534</v>
      </c>
      <c r="BC2" s="45" t="s">
        <v>433</v>
      </c>
      <c r="BD2" s="7">
        <v>140423.25914999997</v>
      </c>
      <c r="BE2" s="7">
        <v>1262.4050997584995</v>
      </c>
      <c r="BF2" s="7">
        <f t="shared" ref="BF2:BF33" si="7">U2+BD2</f>
        <v>5926971.5566499997</v>
      </c>
      <c r="BG2" s="7">
        <f t="shared" ref="BG2:BG33" si="8">V2+AY2</f>
        <v>1341.8480224334999</v>
      </c>
      <c r="BH2" s="7">
        <f t="shared" ref="BH2:BH33" si="9">W2+AZ2</f>
        <v>22603.826403524996</v>
      </c>
      <c r="BI2" s="7">
        <f t="shared" ref="BI2:BI33" si="10">X2+BA2</f>
        <v>23945.674425958496</v>
      </c>
      <c r="BJ2" s="249">
        <v>650</v>
      </c>
      <c r="BK2" s="249">
        <v>0</v>
      </c>
      <c r="BL2" s="42" t="e">
        <f>#REF!+BJ2</f>
        <v>#REF!</v>
      </c>
      <c r="BM2" s="42" t="e">
        <f>#REF!+BK2</f>
        <v>#REF!</v>
      </c>
      <c r="BS2" s="250"/>
      <c r="BX2"/>
      <c r="BY2" s="80"/>
      <c r="BZ2" s="266"/>
      <c r="CA2" s="80"/>
      <c r="CB2" s="80"/>
      <c r="CF2" s="257" t="s">
        <v>1784</v>
      </c>
      <c r="CG2" s="67">
        <v>8.5</v>
      </c>
      <c r="CI2" s="67">
        <v>57</v>
      </c>
      <c r="CJ2" s="257" t="s">
        <v>1784</v>
      </c>
      <c r="CK2" s="67">
        <v>18</v>
      </c>
      <c r="CP2" s="67">
        <v>0.5</v>
      </c>
      <c r="CQ2" s="257" t="s">
        <v>1784</v>
      </c>
      <c r="CR2" s="67">
        <v>18</v>
      </c>
      <c r="CS2" s="257" t="s">
        <v>1784</v>
      </c>
      <c r="CT2" s="67">
        <v>18</v>
      </c>
      <c r="CV2" s="257" t="s">
        <v>1784</v>
      </c>
      <c r="CW2" s="67">
        <v>2</v>
      </c>
      <c r="CX2" s="257"/>
      <c r="CY2" s="67">
        <v>57</v>
      </c>
      <c r="CZ2" s="257" t="s">
        <v>1784</v>
      </c>
      <c r="DA2" s="67">
        <v>18</v>
      </c>
    </row>
    <row r="3" spans="1:105" x14ac:dyDescent="0.2">
      <c r="A3" s="20" t="s">
        <v>2075</v>
      </c>
      <c r="B3" s="4">
        <v>35799.253472222219</v>
      </c>
      <c r="C3" s="4">
        <v>35799.520833333336</v>
      </c>
      <c r="D3" t="s">
        <v>2125</v>
      </c>
      <c r="E3" t="s">
        <v>2126</v>
      </c>
      <c r="F3">
        <v>50</v>
      </c>
      <c r="L3">
        <v>129.24</v>
      </c>
      <c r="M3" t="s">
        <v>1784</v>
      </c>
      <c r="N3">
        <v>300</v>
      </c>
      <c r="P3">
        <v>6600</v>
      </c>
      <c r="R3">
        <v>960</v>
      </c>
      <c r="T3">
        <v>3600</v>
      </c>
      <c r="U3" s="7">
        <f t="shared" si="0"/>
        <v>3659669.6940000001</v>
      </c>
      <c r="V3" s="7">
        <f t="shared" ref="V3:V70" si="11">U3*R3/1000000</f>
        <v>3513.2829062400001</v>
      </c>
      <c r="W3" s="7">
        <f t="shared" si="1"/>
        <v>13174.810898399999</v>
      </c>
      <c r="X3" s="7">
        <f t="shared" si="2"/>
        <v>16688.093804640001</v>
      </c>
      <c r="Y3" s="7"/>
      <c r="Z3" s="45" t="s">
        <v>432</v>
      </c>
      <c r="AA3" s="45" t="s">
        <v>434</v>
      </c>
      <c r="AB3" s="7">
        <v>3659669.6940000001</v>
      </c>
      <c r="AC3" s="7">
        <v>16688.093804640001</v>
      </c>
      <c r="AD3" s="20" t="s">
        <v>894</v>
      </c>
      <c r="AE3" s="4">
        <v>35799.256944444445</v>
      </c>
      <c r="AF3" s="4">
        <v>35799.5</v>
      </c>
      <c r="AG3" t="s">
        <v>939</v>
      </c>
      <c r="AH3" t="s">
        <v>940</v>
      </c>
      <c r="AI3">
        <v>50</v>
      </c>
      <c r="AO3">
        <v>1.2869999999999999</v>
      </c>
      <c r="AQ3">
        <v>898</v>
      </c>
      <c r="AS3">
        <v>1700</v>
      </c>
      <c r="AU3">
        <v>18</v>
      </c>
      <c r="AW3">
        <v>570</v>
      </c>
      <c r="AX3" s="7">
        <f t="shared" si="3"/>
        <v>36443.785949999998</v>
      </c>
      <c r="AY3" s="7">
        <f t="shared" si="4"/>
        <v>0.65598814709999997</v>
      </c>
      <c r="AZ3" s="7">
        <f t="shared" si="5"/>
        <v>20.772957991499997</v>
      </c>
      <c r="BA3" s="7">
        <f t="shared" si="6"/>
        <v>21.428946138599997</v>
      </c>
      <c r="BB3" s="45" t="s">
        <v>534</v>
      </c>
      <c r="BC3" s="45" t="s">
        <v>434</v>
      </c>
      <c r="BD3" s="7">
        <v>36443.785949999998</v>
      </c>
      <c r="BE3" s="7">
        <v>21.428946138599997</v>
      </c>
      <c r="BF3" s="7">
        <f t="shared" si="7"/>
        <v>3696113.4799500001</v>
      </c>
      <c r="BG3" s="7">
        <f t="shared" si="8"/>
        <v>3513.9388943870999</v>
      </c>
      <c r="BH3" s="7">
        <f t="shared" si="9"/>
        <v>13195.583856391499</v>
      </c>
      <c r="BI3" s="7">
        <f t="shared" si="10"/>
        <v>16709.5227507786</v>
      </c>
      <c r="BJ3" s="249">
        <v>0</v>
      </c>
      <c r="BK3" s="249">
        <v>0</v>
      </c>
      <c r="BL3" s="42" t="e">
        <f>#REF!+BJ3</f>
        <v>#REF!</v>
      </c>
      <c r="BM3" s="42" t="e">
        <f>#REF!+BK3</f>
        <v>#REF!</v>
      </c>
      <c r="BS3" s="250"/>
      <c r="BX3"/>
      <c r="BY3" s="80"/>
      <c r="BZ3" s="267"/>
      <c r="CA3" s="80"/>
      <c r="CB3" s="80"/>
      <c r="CF3" s="257" t="s">
        <v>1784</v>
      </c>
      <c r="CG3" s="67">
        <v>9</v>
      </c>
      <c r="CH3" s="257" t="s">
        <v>1784</v>
      </c>
      <c r="CI3" s="67">
        <v>18</v>
      </c>
      <c r="CJ3" s="257" t="s">
        <v>1784</v>
      </c>
      <c r="CK3" s="67">
        <v>18</v>
      </c>
      <c r="CP3" s="67">
        <v>0.6</v>
      </c>
      <c r="CQ3" s="257" t="s">
        <v>1784</v>
      </c>
      <c r="CR3" s="67">
        <v>18</v>
      </c>
      <c r="CS3" s="257" t="s">
        <v>1784</v>
      </c>
      <c r="CT3" s="67">
        <v>18</v>
      </c>
      <c r="CV3" s="257" t="s">
        <v>1784</v>
      </c>
      <c r="CW3" s="67">
        <v>6</v>
      </c>
      <c r="CX3" s="257" t="s">
        <v>1784</v>
      </c>
      <c r="CY3" s="67">
        <v>20</v>
      </c>
      <c r="CZ3" s="257" t="s">
        <v>1784</v>
      </c>
      <c r="DA3" s="67">
        <v>20</v>
      </c>
    </row>
    <row r="4" spans="1:105" x14ac:dyDescent="0.2">
      <c r="A4" s="20" t="s">
        <v>2075</v>
      </c>
      <c r="B4" s="4">
        <v>35803.350694444445</v>
      </c>
      <c r="C4" s="4">
        <v>35803.819444444445</v>
      </c>
      <c r="D4" t="s">
        <v>2127</v>
      </c>
      <c r="E4" t="s">
        <v>2128</v>
      </c>
      <c r="F4">
        <v>50</v>
      </c>
      <c r="L4">
        <v>78.959999999999994</v>
      </c>
      <c r="N4">
        <v>1550</v>
      </c>
      <c r="P4">
        <v>2000</v>
      </c>
      <c r="R4">
        <v>140</v>
      </c>
      <c r="T4">
        <v>1000</v>
      </c>
      <c r="U4" s="7">
        <f t="shared" si="0"/>
        <v>2235898.4759999998</v>
      </c>
      <c r="V4" s="7">
        <f t="shared" si="11"/>
        <v>313.02578663999998</v>
      </c>
      <c r="W4" s="7">
        <f t="shared" si="1"/>
        <v>2235.8984759999998</v>
      </c>
      <c r="X4" s="7">
        <f t="shared" si="2"/>
        <v>2548.9242626400001</v>
      </c>
      <c r="Y4" s="7"/>
      <c r="Z4" s="45" t="s">
        <v>432</v>
      </c>
      <c r="AA4" s="45" t="s">
        <v>435</v>
      </c>
      <c r="AB4" s="7">
        <v>2235898.4759999998</v>
      </c>
      <c r="AC4" s="7">
        <v>2548.9242626400001</v>
      </c>
      <c r="AD4" s="20" t="s">
        <v>894</v>
      </c>
      <c r="AE4" s="4">
        <v>35803.40625</v>
      </c>
      <c r="AF4" s="4"/>
      <c r="AG4" t="s">
        <v>941</v>
      </c>
      <c r="AH4" t="s">
        <v>942</v>
      </c>
      <c r="AI4">
        <v>50</v>
      </c>
      <c r="AL4" t="s">
        <v>1784</v>
      </c>
      <c r="AM4">
        <v>0.01</v>
      </c>
      <c r="AQ4">
        <v>1760</v>
      </c>
      <c r="AS4">
        <v>2100</v>
      </c>
      <c r="AU4">
        <v>89</v>
      </c>
      <c r="AW4">
        <v>760</v>
      </c>
      <c r="AX4" s="7">
        <f t="shared" si="3"/>
        <v>0</v>
      </c>
      <c r="AY4" s="7">
        <f t="shared" si="4"/>
        <v>0</v>
      </c>
      <c r="AZ4" s="7">
        <f t="shared" si="5"/>
        <v>0</v>
      </c>
      <c r="BA4" s="7">
        <f t="shared" si="6"/>
        <v>0</v>
      </c>
      <c r="BB4" s="45" t="s">
        <v>534</v>
      </c>
      <c r="BC4" s="45" t="s">
        <v>435</v>
      </c>
      <c r="BD4" s="7">
        <v>0</v>
      </c>
      <c r="BE4" s="7">
        <v>0</v>
      </c>
      <c r="BF4" s="7">
        <f t="shared" si="7"/>
        <v>2235898.4759999998</v>
      </c>
      <c r="BG4" s="7">
        <f t="shared" si="8"/>
        <v>313.02578663999998</v>
      </c>
      <c r="BH4" s="7">
        <f t="shared" si="9"/>
        <v>2235.8984759999998</v>
      </c>
      <c r="BI4" s="7">
        <f t="shared" si="10"/>
        <v>2548.9242626400001</v>
      </c>
      <c r="BJ4" s="249">
        <v>960</v>
      </c>
      <c r="BK4" s="249">
        <v>350</v>
      </c>
      <c r="BL4" s="42" t="e">
        <f>#REF!+BJ4</f>
        <v>#REF!</v>
      </c>
      <c r="BM4" s="42" t="e">
        <f>#REF!+BK4</f>
        <v>#REF!</v>
      </c>
      <c r="BS4" s="250"/>
      <c r="BX4"/>
      <c r="BY4" s="80"/>
      <c r="BZ4" s="267"/>
      <c r="CA4" s="80"/>
      <c r="CB4" s="80"/>
      <c r="CF4" s="257" t="s">
        <v>1784</v>
      </c>
      <c r="CG4" s="67">
        <v>9</v>
      </c>
      <c r="CH4" s="257" t="s">
        <v>1784</v>
      </c>
      <c r="CI4" s="67">
        <v>18</v>
      </c>
      <c r="CJ4" s="257" t="s">
        <v>1784</v>
      </c>
      <c r="CK4" s="67">
        <v>18</v>
      </c>
      <c r="CP4" s="67">
        <v>1.2</v>
      </c>
      <c r="CQ4" s="257" t="s">
        <v>1784</v>
      </c>
      <c r="CR4" s="67">
        <v>6.4</v>
      </c>
      <c r="CS4" s="257" t="s">
        <v>1784</v>
      </c>
      <c r="CT4" s="67">
        <v>4</v>
      </c>
      <c r="CV4" s="257" t="s">
        <v>1784</v>
      </c>
      <c r="CW4" s="67">
        <v>2</v>
      </c>
      <c r="CX4" s="257" t="s">
        <v>1784</v>
      </c>
      <c r="CY4" s="67">
        <v>20</v>
      </c>
      <c r="CZ4" s="257" t="s">
        <v>1784</v>
      </c>
      <c r="DA4" s="67">
        <v>20</v>
      </c>
    </row>
    <row r="5" spans="1:105" x14ac:dyDescent="0.2">
      <c r="A5" s="20" t="s">
        <v>2075</v>
      </c>
      <c r="B5" s="4">
        <v>35857.256944444445</v>
      </c>
      <c r="C5" s="4">
        <v>35857.413194444445</v>
      </c>
      <c r="D5" t="s">
        <v>2133</v>
      </c>
      <c r="E5" t="s">
        <v>2134</v>
      </c>
      <c r="F5">
        <v>50</v>
      </c>
      <c r="L5">
        <v>29.41</v>
      </c>
      <c r="N5">
        <v>799</v>
      </c>
      <c r="P5">
        <v>1200</v>
      </c>
      <c r="R5">
        <v>120</v>
      </c>
      <c r="T5">
        <v>700</v>
      </c>
      <c r="U5" s="7">
        <f t="shared" si="0"/>
        <v>832798.55850000004</v>
      </c>
      <c r="V5" s="7">
        <f t="shared" si="11"/>
        <v>99.935827020000005</v>
      </c>
      <c r="W5" s="7">
        <f t="shared" si="1"/>
        <v>582.95899095000004</v>
      </c>
      <c r="X5" s="7">
        <f t="shared" si="2"/>
        <v>682.89481797000008</v>
      </c>
      <c r="Y5" s="7"/>
      <c r="Z5" s="45" t="s">
        <v>432</v>
      </c>
      <c r="AA5" s="45" t="s">
        <v>436</v>
      </c>
      <c r="AB5" s="7">
        <v>832798.55850000004</v>
      </c>
      <c r="AC5" s="7">
        <v>682.89481797000008</v>
      </c>
      <c r="AD5" s="20" t="s">
        <v>894</v>
      </c>
      <c r="AE5" s="4">
        <v>35857.371527777781</v>
      </c>
      <c r="AF5" s="4">
        <v>35857.427083333336</v>
      </c>
      <c r="AG5" t="s">
        <v>947</v>
      </c>
      <c r="AH5" t="s">
        <v>948</v>
      </c>
      <c r="AI5">
        <v>50</v>
      </c>
      <c r="AO5">
        <v>6.9000000000000006E-2</v>
      </c>
      <c r="AP5" t="s">
        <v>1934</v>
      </c>
      <c r="AQ5" s="255">
        <v>10000</v>
      </c>
      <c r="AS5" s="255">
        <v>27000</v>
      </c>
      <c r="AU5" s="43"/>
      <c r="AW5" s="255">
        <v>39000</v>
      </c>
      <c r="AX5" s="7">
        <f t="shared" si="3"/>
        <v>1953.86265</v>
      </c>
      <c r="AY5" s="46">
        <f t="shared" si="4"/>
        <v>0</v>
      </c>
      <c r="AZ5" s="7">
        <f t="shared" si="5"/>
        <v>76.200643349999993</v>
      </c>
      <c r="BA5" s="7">
        <f t="shared" si="6"/>
        <v>76.200643349999993</v>
      </c>
      <c r="BB5" s="45" t="s">
        <v>534</v>
      </c>
      <c r="BC5" s="45" t="s">
        <v>436</v>
      </c>
      <c r="BD5" s="7">
        <v>1953.86265</v>
      </c>
      <c r="BE5" s="7">
        <v>76.200643349999993</v>
      </c>
      <c r="BF5" s="7">
        <f t="shared" si="7"/>
        <v>834752.42115000007</v>
      </c>
      <c r="BG5" s="7">
        <f t="shared" si="8"/>
        <v>99.935827020000005</v>
      </c>
      <c r="BH5" s="7">
        <f t="shared" si="9"/>
        <v>659.15963429999999</v>
      </c>
      <c r="BI5" s="7">
        <f t="shared" si="10"/>
        <v>759.09546132000003</v>
      </c>
      <c r="BJ5" s="248"/>
      <c r="BK5" s="248"/>
      <c r="BS5" s="250"/>
      <c r="BX5"/>
      <c r="BY5" s="80"/>
      <c r="BZ5" s="267"/>
      <c r="CA5" s="80"/>
      <c r="CB5" s="80"/>
      <c r="CF5" s="257" t="s">
        <v>1784</v>
      </c>
      <c r="CG5" s="67">
        <v>9</v>
      </c>
      <c r="CH5" s="257" t="s">
        <v>1784</v>
      </c>
      <c r="CI5" s="67">
        <v>18</v>
      </c>
      <c r="CJ5" s="257" t="s">
        <v>1784</v>
      </c>
      <c r="CK5" s="67">
        <v>18</v>
      </c>
      <c r="CP5" s="67">
        <v>2.1</v>
      </c>
      <c r="CQ5" s="257" t="s">
        <v>1784</v>
      </c>
      <c r="CR5" s="67">
        <v>18</v>
      </c>
      <c r="CS5" s="257" t="s">
        <v>1784</v>
      </c>
      <c r="CT5" s="67">
        <v>18</v>
      </c>
      <c r="CV5" s="257" t="s">
        <v>1784</v>
      </c>
      <c r="CW5" s="67">
        <v>3</v>
      </c>
      <c r="CX5" s="257" t="s">
        <v>1784</v>
      </c>
      <c r="CY5" s="67">
        <v>20</v>
      </c>
      <c r="CZ5" s="257" t="s">
        <v>1784</v>
      </c>
      <c r="DA5" s="67">
        <v>20</v>
      </c>
    </row>
    <row r="6" spans="1:105" x14ac:dyDescent="0.2">
      <c r="A6" s="20" t="s">
        <v>2075</v>
      </c>
      <c r="B6" s="81">
        <v>35996.826388888891</v>
      </c>
      <c r="C6" s="81">
        <v>35997.15625</v>
      </c>
      <c r="D6" t="s">
        <v>2142</v>
      </c>
      <c r="E6" s="82" t="s">
        <v>2143</v>
      </c>
      <c r="F6">
        <v>50</v>
      </c>
      <c r="L6">
        <v>819.7</v>
      </c>
      <c r="N6">
        <v>15.7</v>
      </c>
      <c r="P6">
        <v>60</v>
      </c>
      <c r="Q6" s="82" t="s">
        <v>1784</v>
      </c>
      <c r="R6" s="82">
        <v>18</v>
      </c>
      <c r="S6" s="82" t="s">
        <v>1784</v>
      </c>
      <c r="T6" s="82">
        <v>18</v>
      </c>
      <c r="U6" s="7">
        <f t="shared" si="0"/>
        <v>23211321.945</v>
      </c>
      <c r="V6" s="7">
        <f t="shared" si="11"/>
        <v>417.80379500999999</v>
      </c>
      <c r="W6" s="7">
        <f t="shared" si="1"/>
        <v>417.80379500999999</v>
      </c>
      <c r="X6" s="7">
        <f t="shared" si="2"/>
        <v>835.60759001999998</v>
      </c>
      <c r="Y6" s="7"/>
      <c r="Z6" s="45" t="s">
        <v>432</v>
      </c>
      <c r="AA6" s="45" t="s">
        <v>437</v>
      </c>
      <c r="AB6" s="7">
        <v>23211321.945</v>
      </c>
      <c r="AC6" s="7">
        <v>835.60759001999998</v>
      </c>
      <c r="AD6" s="20" t="s">
        <v>894</v>
      </c>
      <c r="AE6" s="81">
        <v>35996.79583333333</v>
      </c>
      <c r="AF6" s="81">
        <v>35996.836111111108</v>
      </c>
      <c r="AG6" s="82" t="s">
        <v>955</v>
      </c>
      <c r="AH6" s="82" t="s">
        <v>956</v>
      </c>
      <c r="AI6">
        <v>50</v>
      </c>
      <c r="AO6">
        <v>35.29</v>
      </c>
      <c r="AQ6">
        <v>9.15</v>
      </c>
      <c r="AS6">
        <v>35</v>
      </c>
      <c r="AT6" s="82" t="s">
        <v>1784</v>
      </c>
      <c r="AU6" s="82">
        <v>18</v>
      </c>
      <c r="AV6" s="82" t="s">
        <v>1784</v>
      </c>
      <c r="AW6" s="82">
        <v>18</v>
      </c>
      <c r="AX6" s="7">
        <f t="shared" si="3"/>
        <v>999301.63650000002</v>
      </c>
      <c r="AY6" s="7">
        <f t="shared" si="4"/>
        <v>17.987429457000001</v>
      </c>
      <c r="AZ6" s="7">
        <f t="shared" si="5"/>
        <v>17.987429457000001</v>
      </c>
      <c r="BA6" s="7">
        <f t="shared" si="6"/>
        <v>35.974858914000002</v>
      </c>
      <c r="BB6" s="45" t="s">
        <v>534</v>
      </c>
      <c r="BC6" s="45" t="s">
        <v>437</v>
      </c>
      <c r="BD6" s="7">
        <v>999301.63650000002</v>
      </c>
      <c r="BE6" s="7">
        <v>35.974858914000002</v>
      </c>
      <c r="BF6" s="7">
        <f t="shared" si="7"/>
        <v>24210623.581500001</v>
      </c>
      <c r="BG6" s="7">
        <f t="shared" si="8"/>
        <v>435.79122446700001</v>
      </c>
      <c r="BH6" s="7">
        <f t="shared" si="9"/>
        <v>435.79122446700001</v>
      </c>
      <c r="BI6" s="7">
        <f t="shared" si="10"/>
        <v>871.58244893400001</v>
      </c>
      <c r="BJ6" s="248"/>
      <c r="BK6" s="248"/>
      <c r="BS6" s="250"/>
      <c r="BX6"/>
      <c r="BY6" s="80"/>
      <c r="BZ6" s="267"/>
      <c r="CA6" s="80"/>
      <c r="CB6" s="80"/>
      <c r="CF6" s="257" t="s">
        <v>1784</v>
      </c>
      <c r="CG6" s="67">
        <v>9</v>
      </c>
      <c r="CH6" s="257" t="s">
        <v>1784</v>
      </c>
      <c r="CI6" s="67">
        <v>18</v>
      </c>
      <c r="CJ6" s="257" t="s">
        <v>1784</v>
      </c>
      <c r="CK6" s="67">
        <v>18</v>
      </c>
      <c r="CP6" s="67">
        <v>2.2999999999999998</v>
      </c>
      <c r="CQ6" s="257" t="s">
        <v>1784</v>
      </c>
      <c r="CR6" s="67">
        <v>20</v>
      </c>
      <c r="CS6" s="257" t="s">
        <v>1784</v>
      </c>
      <c r="CT6" s="67">
        <v>20</v>
      </c>
      <c r="CV6" s="257" t="s">
        <v>1784</v>
      </c>
      <c r="CW6" s="67">
        <v>6</v>
      </c>
      <c r="CX6" s="257" t="s">
        <v>1784</v>
      </c>
      <c r="CY6" s="67">
        <v>18</v>
      </c>
      <c r="CZ6" s="257" t="s">
        <v>1784</v>
      </c>
      <c r="DA6" s="67">
        <v>18</v>
      </c>
    </row>
    <row r="7" spans="1:105" x14ac:dyDescent="0.2">
      <c r="A7" s="20" t="s">
        <v>2075</v>
      </c>
      <c r="B7" s="4">
        <v>36149.868055555555</v>
      </c>
      <c r="C7" s="4">
        <v>36149.958333333336</v>
      </c>
      <c r="D7" t="s">
        <v>2151</v>
      </c>
      <c r="E7" t="s">
        <v>2152</v>
      </c>
      <c r="F7">
        <v>50</v>
      </c>
      <c r="L7">
        <v>2.66</v>
      </c>
      <c r="M7" t="s">
        <v>1784</v>
      </c>
      <c r="N7">
        <v>600</v>
      </c>
      <c r="P7">
        <v>300</v>
      </c>
      <c r="Q7" t="s">
        <v>1784</v>
      </c>
      <c r="R7">
        <v>18</v>
      </c>
      <c r="T7">
        <v>24</v>
      </c>
      <c r="U7" s="7">
        <f t="shared" si="0"/>
        <v>75322.821000000011</v>
      </c>
      <c r="V7" s="7">
        <f t="shared" si="11"/>
        <v>1.3558107780000002</v>
      </c>
      <c r="W7" s="7">
        <f t="shared" si="1"/>
        <v>1.8077477040000003</v>
      </c>
      <c r="X7" s="7">
        <f t="shared" si="2"/>
        <v>3.1635584820000004</v>
      </c>
      <c r="Y7" s="7"/>
      <c r="Z7" s="45" t="s">
        <v>432</v>
      </c>
      <c r="AA7" s="45" t="s">
        <v>438</v>
      </c>
      <c r="AB7" s="7">
        <v>75322.821000000011</v>
      </c>
      <c r="AC7" s="7">
        <v>3.1635584820000004</v>
      </c>
      <c r="AD7" s="20" t="s">
        <v>894</v>
      </c>
      <c r="AE7" s="4">
        <v>36149.9375</v>
      </c>
      <c r="AF7" s="4"/>
      <c r="AG7" t="s">
        <v>963</v>
      </c>
      <c r="AH7" t="s">
        <v>964</v>
      </c>
      <c r="AI7">
        <v>50</v>
      </c>
      <c r="AL7" t="s">
        <v>1784</v>
      </c>
      <c r="AM7">
        <v>0.01</v>
      </c>
      <c r="AQ7">
        <v>4890</v>
      </c>
      <c r="AS7">
        <v>7500</v>
      </c>
      <c r="AU7">
        <v>280</v>
      </c>
      <c r="AW7">
        <v>3500</v>
      </c>
      <c r="AX7" s="7">
        <f t="shared" si="3"/>
        <v>0</v>
      </c>
      <c r="AY7" s="7">
        <f t="shared" si="4"/>
        <v>0</v>
      </c>
      <c r="AZ7" s="7">
        <f t="shared" si="5"/>
        <v>0</v>
      </c>
      <c r="BA7" s="7">
        <f t="shared" si="6"/>
        <v>0</v>
      </c>
      <c r="BB7" s="45" t="s">
        <v>534</v>
      </c>
      <c r="BC7" s="45" t="s">
        <v>438</v>
      </c>
      <c r="BD7" s="7">
        <v>0</v>
      </c>
      <c r="BE7" s="7">
        <v>0</v>
      </c>
      <c r="BF7" s="7">
        <f t="shared" si="7"/>
        <v>75322.821000000011</v>
      </c>
      <c r="BG7" s="7">
        <f t="shared" si="8"/>
        <v>1.3558107780000002</v>
      </c>
      <c r="BH7" s="7">
        <f t="shared" si="9"/>
        <v>1.8077477040000003</v>
      </c>
      <c r="BI7" s="7">
        <f t="shared" si="10"/>
        <v>3.1635584820000004</v>
      </c>
      <c r="BJ7" s="248"/>
      <c r="BK7" s="248"/>
      <c r="BP7" s="263" t="s">
        <v>3680</v>
      </c>
      <c r="BQ7" s="44" t="s">
        <v>3681</v>
      </c>
      <c r="BR7" s="44" t="s">
        <v>3595</v>
      </c>
      <c r="BS7" s="44" t="s">
        <v>3595</v>
      </c>
      <c r="BX7"/>
      <c r="BY7" s="80"/>
      <c r="BZ7" s="267"/>
      <c r="CA7" s="80"/>
      <c r="CB7" s="80"/>
      <c r="CF7" s="257" t="s">
        <v>1784</v>
      </c>
      <c r="CG7" s="67">
        <v>9</v>
      </c>
      <c r="CH7" s="257" t="s">
        <v>1784</v>
      </c>
      <c r="CI7" s="67">
        <v>18</v>
      </c>
      <c r="CJ7" s="257" t="s">
        <v>1784</v>
      </c>
      <c r="CK7" s="67">
        <v>18</v>
      </c>
      <c r="CP7" s="67">
        <v>2.4</v>
      </c>
      <c r="CQ7" s="257" t="s">
        <v>1784</v>
      </c>
      <c r="CR7" s="67">
        <v>18</v>
      </c>
      <c r="CT7" s="67">
        <v>29</v>
      </c>
      <c r="CV7" s="257" t="s">
        <v>1784</v>
      </c>
      <c r="CW7" s="67">
        <v>6</v>
      </c>
      <c r="CX7" s="257" t="s">
        <v>1784</v>
      </c>
      <c r="CY7" s="67">
        <v>18</v>
      </c>
      <c r="CZ7" s="257" t="s">
        <v>1784</v>
      </c>
      <c r="DA7" s="67">
        <v>18</v>
      </c>
    </row>
    <row r="8" spans="1:105" x14ac:dyDescent="0.2">
      <c r="A8" s="20" t="s">
        <v>2075</v>
      </c>
      <c r="B8" s="4">
        <v>36158.251388888886</v>
      </c>
      <c r="C8" s="4">
        <v>36158.492361111108</v>
      </c>
      <c r="D8" t="s">
        <v>2154</v>
      </c>
      <c r="E8" t="s">
        <v>2155</v>
      </c>
      <c r="F8">
        <v>50</v>
      </c>
      <c r="L8">
        <v>5.58</v>
      </c>
      <c r="M8" t="s">
        <v>1784</v>
      </c>
      <c r="N8">
        <v>60</v>
      </c>
      <c r="P8">
        <v>280</v>
      </c>
      <c r="Q8" t="s">
        <v>1784</v>
      </c>
      <c r="R8">
        <v>18</v>
      </c>
      <c r="S8" t="s">
        <v>1784</v>
      </c>
      <c r="T8">
        <v>18</v>
      </c>
      <c r="U8" s="7">
        <f t="shared" si="0"/>
        <v>158008.02300000002</v>
      </c>
      <c r="V8" s="7">
        <f t="shared" si="11"/>
        <v>2.8441444140000005</v>
      </c>
      <c r="W8" s="7">
        <f t="shared" si="1"/>
        <v>2.8441444140000005</v>
      </c>
      <c r="X8" s="7">
        <f t="shared" si="2"/>
        <v>5.688288828000001</v>
      </c>
      <c r="Y8" s="7"/>
      <c r="Z8" s="45" t="s">
        <v>432</v>
      </c>
      <c r="AA8" s="45" t="s">
        <v>439</v>
      </c>
      <c r="AB8" s="7">
        <v>158008.02300000002</v>
      </c>
      <c r="AC8" s="7">
        <v>5.688288828000001</v>
      </c>
      <c r="AD8" s="20" t="s">
        <v>894</v>
      </c>
      <c r="AE8" s="4">
        <v>36158.256944444445</v>
      </c>
      <c r="AF8" s="4">
        <v>36158.513194444444</v>
      </c>
      <c r="AG8" t="s">
        <v>965</v>
      </c>
      <c r="AH8" t="s">
        <v>966</v>
      </c>
      <c r="AI8">
        <v>50</v>
      </c>
      <c r="AN8" s="230" t="s">
        <v>1784</v>
      </c>
      <c r="AO8" s="230">
        <v>0.4</v>
      </c>
      <c r="AQ8">
        <v>4000</v>
      </c>
      <c r="AS8">
        <v>6900</v>
      </c>
      <c r="AU8">
        <v>920</v>
      </c>
      <c r="AW8">
        <v>1600</v>
      </c>
      <c r="AX8" s="7">
        <f t="shared" si="3"/>
        <v>11326.740000000002</v>
      </c>
      <c r="AY8" s="7">
        <f t="shared" si="4"/>
        <v>10.420600800000001</v>
      </c>
      <c r="AZ8" s="7">
        <f t="shared" si="5"/>
        <v>18.122784000000003</v>
      </c>
      <c r="BA8" s="7">
        <f t="shared" si="6"/>
        <v>28.543384800000005</v>
      </c>
      <c r="BB8" s="45" t="s">
        <v>534</v>
      </c>
      <c r="BC8" s="45" t="s">
        <v>439</v>
      </c>
      <c r="BD8" s="7">
        <v>283.16849999999999</v>
      </c>
      <c r="BE8" s="7">
        <v>0.71358462</v>
      </c>
      <c r="BF8" s="7">
        <f t="shared" si="7"/>
        <v>158291.19150000002</v>
      </c>
      <c r="BG8" s="7">
        <f t="shared" si="8"/>
        <v>13.264745214000001</v>
      </c>
      <c r="BH8" s="7">
        <f t="shared" si="9"/>
        <v>20.966928414000002</v>
      </c>
      <c r="BI8" s="7">
        <f t="shared" si="10"/>
        <v>34.23167362800001</v>
      </c>
      <c r="BJ8" s="248"/>
      <c r="BK8" s="248"/>
      <c r="BP8" s="264">
        <v>842</v>
      </c>
      <c r="BQ8" s="250">
        <v>1800</v>
      </c>
      <c r="BR8" s="250">
        <f>0.6463*BQ8</f>
        <v>1163.3399999999999</v>
      </c>
      <c r="BS8" s="250">
        <f>0.6597*BQ8-294.1</f>
        <v>893.35999999999979</v>
      </c>
      <c r="BX8"/>
      <c r="BY8" s="80"/>
      <c r="BZ8" s="80"/>
      <c r="CA8" s="80"/>
      <c r="CB8" s="80"/>
      <c r="CF8" s="257" t="s">
        <v>1784</v>
      </c>
      <c r="CG8" s="67">
        <v>9</v>
      </c>
      <c r="CH8" s="257" t="s">
        <v>1784</v>
      </c>
      <c r="CI8" s="67">
        <v>18</v>
      </c>
      <c r="CJ8" s="257" t="s">
        <v>1784</v>
      </c>
      <c r="CK8" s="67">
        <v>18</v>
      </c>
      <c r="CP8" s="67">
        <v>2.5</v>
      </c>
      <c r="CQ8" s="257" t="s">
        <v>1784</v>
      </c>
      <c r="CR8" s="67">
        <v>18</v>
      </c>
      <c r="CS8" s="257" t="s">
        <v>1784</v>
      </c>
      <c r="CT8" s="67">
        <v>18</v>
      </c>
      <c r="CV8" s="257" t="s">
        <v>1784</v>
      </c>
      <c r="CW8" s="67">
        <v>2</v>
      </c>
      <c r="CX8" s="257" t="s">
        <v>1784</v>
      </c>
      <c r="CY8" s="67">
        <v>18</v>
      </c>
      <c r="CZ8" s="257" t="s">
        <v>1784</v>
      </c>
      <c r="DA8" s="67">
        <v>18</v>
      </c>
    </row>
    <row r="9" spans="1:105" x14ac:dyDescent="0.2">
      <c r="A9" s="20" t="s">
        <v>2075</v>
      </c>
      <c r="B9" s="4">
        <v>36171.284722222219</v>
      </c>
      <c r="C9" s="4">
        <v>36171.954861111109</v>
      </c>
      <c r="D9" t="s">
        <v>2156</v>
      </c>
      <c r="E9" t="s">
        <v>2157</v>
      </c>
      <c r="F9">
        <v>50</v>
      </c>
      <c r="L9">
        <v>9.86</v>
      </c>
      <c r="N9">
        <v>72</v>
      </c>
      <c r="P9">
        <v>240</v>
      </c>
      <c r="Q9" t="s">
        <v>1784</v>
      </c>
      <c r="R9">
        <v>18</v>
      </c>
      <c r="T9">
        <v>34</v>
      </c>
      <c r="U9" s="7">
        <f t="shared" si="0"/>
        <v>279204.141</v>
      </c>
      <c r="V9" s="7">
        <f t="shared" si="11"/>
        <v>5.0256745379999996</v>
      </c>
      <c r="W9" s="7">
        <f t="shared" si="1"/>
        <v>9.492940793999999</v>
      </c>
      <c r="X9" s="7">
        <f t="shared" si="2"/>
        <v>14.518615332</v>
      </c>
      <c r="Y9" s="7"/>
      <c r="Z9" s="45" t="s">
        <v>432</v>
      </c>
      <c r="AA9" s="45" t="s">
        <v>440</v>
      </c>
      <c r="AB9" s="7">
        <v>279204.141</v>
      </c>
      <c r="AC9" s="7">
        <v>14.518615332</v>
      </c>
      <c r="AD9" s="20" t="s">
        <v>894</v>
      </c>
      <c r="AE9" s="4">
        <v>36171.297222222223</v>
      </c>
      <c r="AF9" s="4">
        <v>36171.951388888891</v>
      </c>
      <c r="AG9" t="s">
        <v>967</v>
      </c>
      <c r="AH9" t="s">
        <v>968</v>
      </c>
      <c r="AI9">
        <v>50</v>
      </c>
      <c r="AN9" s="230" t="s">
        <v>1784</v>
      </c>
      <c r="AO9" s="230">
        <v>0.4</v>
      </c>
      <c r="AQ9" s="57">
        <v>842</v>
      </c>
      <c r="AS9" s="57">
        <v>1800</v>
      </c>
      <c r="AT9" s="57" t="s">
        <v>1784</v>
      </c>
      <c r="AU9" s="57">
        <v>18</v>
      </c>
      <c r="AV9" s="57" t="s">
        <v>1784</v>
      </c>
      <c r="AW9" s="57">
        <v>18</v>
      </c>
      <c r="AX9" s="7">
        <f t="shared" si="3"/>
        <v>11326.740000000002</v>
      </c>
      <c r="AY9" s="7">
        <f t="shared" si="4"/>
        <v>0.20388132000000003</v>
      </c>
      <c r="AZ9" s="7">
        <f t="shared" si="5"/>
        <v>0.20388132000000003</v>
      </c>
      <c r="BA9" s="7">
        <f t="shared" si="6"/>
        <v>0.40776264000000007</v>
      </c>
      <c r="BB9" s="45" t="s">
        <v>534</v>
      </c>
      <c r="BC9" s="45" t="s">
        <v>440</v>
      </c>
      <c r="BD9" s="7">
        <v>283.16849999999999</v>
      </c>
      <c r="BE9" s="7">
        <v>1.0194065999999998E-2</v>
      </c>
      <c r="BF9" s="7">
        <f t="shared" si="7"/>
        <v>279487.30950000003</v>
      </c>
      <c r="BG9" s="7">
        <f t="shared" si="8"/>
        <v>5.2295558579999994</v>
      </c>
      <c r="BH9" s="7">
        <f t="shared" si="9"/>
        <v>9.6968221139999997</v>
      </c>
      <c r="BI9" s="7">
        <f t="shared" si="10"/>
        <v>14.926377971999999</v>
      </c>
      <c r="BJ9" s="249">
        <v>695</v>
      </c>
      <c r="BK9" s="249">
        <v>0</v>
      </c>
      <c r="BP9" s="264">
        <v>1080</v>
      </c>
      <c r="BQ9" s="250">
        <v>1390</v>
      </c>
      <c r="BR9" s="250">
        <f>0.6463*BQ9</f>
        <v>898.35699999999997</v>
      </c>
      <c r="BS9" s="250">
        <f>0.6597*BQ9-294.1</f>
        <v>622.88299999999992</v>
      </c>
      <c r="BX9"/>
      <c r="BY9" s="80"/>
      <c r="BZ9" s="80"/>
      <c r="CA9" s="80"/>
      <c r="CB9" s="80"/>
      <c r="CF9" s="257" t="s">
        <v>1784</v>
      </c>
      <c r="CG9" s="67">
        <v>9</v>
      </c>
      <c r="CH9" s="257" t="s">
        <v>1784</v>
      </c>
      <c r="CI9" s="67">
        <v>18</v>
      </c>
      <c r="CJ9" s="257" t="s">
        <v>1784</v>
      </c>
      <c r="CK9" s="67">
        <v>18</v>
      </c>
      <c r="CP9" s="67">
        <v>2.5</v>
      </c>
      <c r="CQ9" s="257" t="s">
        <v>1784</v>
      </c>
      <c r="CR9" s="67">
        <v>18</v>
      </c>
      <c r="CT9" s="67">
        <v>31</v>
      </c>
      <c r="CV9" s="257" t="s">
        <v>1784</v>
      </c>
      <c r="CW9" s="67">
        <v>12</v>
      </c>
      <c r="CX9" s="257" t="s">
        <v>1784</v>
      </c>
      <c r="CY9" s="67">
        <v>18</v>
      </c>
      <c r="CZ9" s="257" t="s">
        <v>1784</v>
      </c>
      <c r="DA9" s="67">
        <v>18</v>
      </c>
    </row>
    <row r="10" spans="1:105" x14ac:dyDescent="0.2">
      <c r="A10" s="20" t="s">
        <v>2075</v>
      </c>
      <c r="B10" s="4">
        <v>36177.548611111109</v>
      </c>
      <c r="C10" s="4">
        <v>36177.899305555555</v>
      </c>
      <c r="D10" t="s">
        <v>2158</v>
      </c>
      <c r="E10" t="s">
        <v>2159</v>
      </c>
      <c r="F10">
        <v>50</v>
      </c>
      <c r="L10">
        <v>186.47</v>
      </c>
      <c r="M10" t="s">
        <v>1934</v>
      </c>
      <c r="N10">
        <v>1047</v>
      </c>
      <c r="P10">
        <v>4400</v>
      </c>
      <c r="R10">
        <v>130</v>
      </c>
      <c r="T10">
        <v>1400</v>
      </c>
      <c r="U10" s="7">
        <f t="shared" si="0"/>
        <v>5280243.0194999995</v>
      </c>
      <c r="V10" s="7">
        <f t="shared" si="11"/>
        <v>686.43159253499994</v>
      </c>
      <c r="W10" s="7">
        <f t="shared" si="1"/>
        <v>7392.3402272999992</v>
      </c>
      <c r="X10" s="7">
        <f t="shared" si="2"/>
        <v>8078.7718198349994</v>
      </c>
      <c r="Y10" s="7"/>
      <c r="Z10" s="45" t="s">
        <v>432</v>
      </c>
      <c r="AA10" s="45" t="s">
        <v>441</v>
      </c>
      <c r="AB10" s="7">
        <v>5280243.0194999995</v>
      </c>
      <c r="AC10" s="7">
        <v>8078.7718198349994</v>
      </c>
      <c r="AD10" s="20" t="s">
        <v>894</v>
      </c>
      <c r="AE10" s="4">
        <v>36177.5625</v>
      </c>
      <c r="AF10" s="4">
        <v>36177.78125</v>
      </c>
      <c r="AG10" t="s">
        <v>969</v>
      </c>
      <c r="AH10" t="s">
        <v>970</v>
      </c>
      <c r="AI10">
        <v>50</v>
      </c>
      <c r="AO10">
        <v>11.12</v>
      </c>
      <c r="AQ10">
        <v>778</v>
      </c>
      <c r="AS10">
        <v>1300</v>
      </c>
      <c r="AU10">
        <v>51</v>
      </c>
      <c r="AW10">
        <v>550</v>
      </c>
      <c r="AX10" s="7">
        <f t="shared" si="3"/>
        <v>314883.37199999997</v>
      </c>
      <c r="AY10" s="7">
        <f t="shared" si="4"/>
        <v>16.059051971999999</v>
      </c>
      <c r="AZ10" s="7">
        <f t="shared" si="5"/>
        <v>173.1858546</v>
      </c>
      <c r="BA10" s="7">
        <f t="shared" si="6"/>
        <v>189.24490657199999</v>
      </c>
      <c r="BB10" s="45" t="s">
        <v>534</v>
      </c>
      <c r="BC10" s="45" t="s">
        <v>441</v>
      </c>
      <c r="BD10" s="7">
        <v>314883.37199999997</v>
      </c>
      <c r="BE10" s="7">
        <v>189.24490657199999</v>
      </c>
      <c r="BF10" s="7">
        <f t="shared" si="7"/>
        <v>5595126.3914999999</v>
      </c>
      <c r="BG10" s="7">
        <f t="shared" si="8"/>
        <v>702.49064450699996</v>
      </c>
      <c r="BH10" s="7">
        <f t="shared" si="9"/>
        <v>7565.5260818999996</v>
      </c>
      <c r="BI10" s="7">
        <f t="shared" si="10"/>
        <v>8268.0167264069987</v>
      </c>
      <c r="BJ10" s="249">
        <v>0</v>
      </c>
      <c r="BK10" s="249">
        <v>0</v>
      </c>
      <c r="BQ10" s="250">
        <v>1470</v>
      </c>
      <c r="BR10" s="250">
        <f>0.6463*BQ10</f>
        <v>950.06100000000004</v>
      </c>
      <c r="BS10" s="250">
        <f>0.6597*BQ10-294.1</f>
        <v>675.65899999999988</v>
      </c>
      <c r="BX10"/>
      <c r="CG10" s="67">
        <v>10.6</v>
      </c>
      <c r="CH10" s="257" t="s">
        <v>1784</v>
      </c>
      <c r="CI10" s="67">
        <v>18</v>
      </c>
      <c r="CJ10" s="257" t="s">
        <v>1784</v>
      </c>
      <c r="CK10" s="67">
        <v>18</v>
      </c>
      <c r="CP10" s="67">
        <v>2.6</v>
      </c>
      <c r="CQ10" s="257" t="s">
        <v>1784</v>
      </c>
      <c r="CR10" s="67">
        <v>20</v>
      </c>
      <c r="CS10" s="257" t="s">
        <v>1784</v>
      </c>
      <c r="CT10" s="67">
        <v>20</v>
      </c>
      <c r="CV10" s="257" t="s">
        <v>1784</v>
      </c>
      <c r="CW10" s="67">
        <v>6</v>
      </c>
      <c r="CX10" s="257" t="s">
        <v>1784</v>
      </c>
      <c r="CY10" s="67">
        <v>18</v>
      </c>
      <c r="CZ10" s="257" t="s">
        <v>1784</v>
      </c>
      <c r="DA10" s="67">
        <v>18</v>
      </c>
    </row>
    <row r="11" spans="1:105" x14ac:dyDescent="0.2">
      <c r="A11" s="20" t="s">
        <v>2075</v>
      </c>
      <c r="B11" s="4">
        <v>36232.628472222219</v>
      </c>
      <c r="C11" s="4">
        <v>36232.850694444445</v>
      </c>
      <c r="D11" t="s">
        <v>2163</v>
      </c>
      <c r="E11" t="s">
        <v>2164</v>
      </c>
      <c r="F11">
        <v>50</v>
      </c>
      <c r="L11">
        <v>31.25</v>
      </c>
      <c r="N11">
        <v>1962</v>
      </c>
      <c r="P11">
        <v>2400</v>
      </c>
      <c r="R11">
        <v>110</v>
      </c>
      <c r="T11">
        <v>780</v>
      </c>
      <c r="U11" s="7">
        <f t="shared" si="0"/>
        <v>884901.5625</v>
      </c>
      <c r="V11" s="7">
        <f t="shared" si="11"/>
        <v>97.339171875000005</v>
      </c>
      <c r="W11" s="7">
        <f t="shared" si="1"/>
        <v>690.22321875</v>
      </c>
      <c r="X11" s="7">
        <f t="shared" si="2"/>
        <v>787.56239062500003</v>
      </c>
      <c r="Y11" s="7"/>
      <c r="Z11" s="45" t="s">
        <v>432</v>
      </c>
      <c r="AA11" s="45" t="s">
        <v>442</v>
      </c>
      <c r="AB11" s="7">
        <v>884901.5625</v>
      </c>
      <c r="AC11" s="7">
        <v>787.56239062500003</v>
      </c>
      <c r="AD11" s="20" t="s">
        <v>894</v>
      </c>
      <c r="AE11" s="4">
        <v>36232.627083333333</v>
      </c>
      <c r="AF11" s="4">
        <v>36232.677777777775</v>
      </c>
      <c r="AG11" t="s">
        <v>974</v>
      </c>
      <c r="AH11" t="s">
        <v>975</v>
      </c>
      <c r="AI11">
        <v>50</v>
      </c>
      <c r="AO11">
        <v>0.13</v>
      </c>
      <c r="AQ11">
        <v>7440</v>
      </c>
      <c r="AS11">
        <v>9400</v>
      </c>
      <c r="AU11">
        <v>340</v>
      </c>
      <c r="AW11">
        <v>2800</v>
      </c>
      <c r="AX11" s="7">
        <f t="shared" si="3"/>
        <v>3681.1905000000002</v>
      </c>
      <c r="AY11" s="7">
        <f t="shared" si="4"/>
        <v>1.2516047699999999</v>
      </c>
      <c r="AZ11" s="7">
        <f t="shared" si="5"/>
        <v>10.307333400000001</v>
      </c>
      <c r="BA11" s="7">
        <f t="shared" si="6"/>
        <v>11.558938170000001</v>
      </c>
      <c r="BB11" s="45" t="s">
        <v>534</v>
      </c>
      <c r="BC11" s="45" t="s">
        <v>442</v>
      </c>
      <c r="BD11" s="7">
        <v>3681.1905000000002</v>
      </c>
      <c r="BE11" s="7">
        <v>11.558938170000001</v>
      </c>
      <c r="BF11" s="7">
        <f t="shared" si="7"/>
        <v>888582.75300000003</v>
      </c>
      <c r="BG11" s="7">
        <f t="shared" si="8"/>
        <v>98.590776645000005</v>
      </c>
      <c r="BH11" s="7">
        <f t="shared" si="9"/>
        <v>700.53055214999995</v>
      </c>
      <c r="BI11" s="7">
        <f t="shared" si="10"/>
        <v>799.12132879500007</v>
      </c>
      <c r="BJ11" s="248"/>
      <c r="BK11" s="248"/>
      <c r="BQ11" s="250">
        <v>181</v>
      </c>
      <c r="BR11" s="250">
        <f>0.6463*BQ11</f>
        <v>116.9803</v>
      </c>
      <c r="BS11" s="250">
        <f>0.6597*BQ11-294.1</f>
        <v>-174.69430000000003</v>
      </c>
      <c r="BX11"/>
      <c r="CG11" s="67">
        <v>11</v>
      </c>
      <c r="CH11" s="257" t="s">
        <v>1784</v>
      </c>
      <c r="CI11" s="67">
        <v>18</v>
      </c>
      <c r="CJ11" s="257" t="s">
        <v>1784</v>
      </c>
      <c r="CK11" s="67">
        <v>18</v>
      </c>
      <c r="CP11" s="67">
        <v>2.7</v>
      </c>
      <c r="CQ11" s="257" t="s">
        <v>1784</v>
      </c>
      <c r="CR11" s="67">
        <v>18</v>
      </c>
      <c r="CS11" s="257" t="s">
        <v>1784</v>
      </c>
      <c r="CT11" s="67">
        <v>18</v>
      </c>
      <c r="CV11" s="257" t="s">
        <v>1784</v>
      </c>
      <c r="CW11" s="67">
        <v>6</v>
      </c>
      <c r="CX11" s="257" t="s">
        <v>1784</v>
      </c>
      <c r="CY11" s="67">
        <v>18</v>
      </c>
      <c r="CZ11" s="257" t="s">
        <v>1784</v>
      </c>
      <c r="DA11" s="67">
        <v>18</v>
      </c>
    </row>
    <row r="12" spans="1:105" x14ac:dyDescent="0.2">
      <c r="A12" s="20" t="s">
        <v>2075</v>
      </c>
      <c r="B12" s="4">
        <v>36234.611111111109</v>
      </c>
      <c r="C12" s="4">
        <v>36235.864583333336</v>
      </c>
      <c r="D12" t="s">
        <v>2165</v>
      </c>
      <c r="E12" t="s">
        <v>2166</v>
      </c>
      <c r="F12">
        <v>50</v>
      </c>
      <c r="L12">
        <v>522.62</v>
      </c>
      <c r="M12" t="s">
        <v>1784</v>
      </c>
      <c r="N12">
        <v>600</v>
      </c>
      <c r="P12">
        <v>870</v>
      </c>
      <c r="R12">
        <v>46</v>
      </c>
      <c r="T12">
        <v>350</v>
      </c>
      <c r="U12" s="7">
        <f t="shared" si="0"/>
        <v>14798952.147</v>
      </c>
      <c r="V12" s="7">
        <f t="shared" si="11"/>
        <v>680.75179876200002</v>
      </c>
      <c r="W12" s="7">
        <f t="shared" si="1"/>
        <v>5179.63325145</v>
      </c>
      <c r="X12" s="7">
        <f t="shared" si="2"/>
        <v>5860.3850502120004</v>
      </c>
      <c r="Y12" s="7"/>
      <c r="Z12" s="45" t="s">
        <v>432</v>
      </c>
      <c r="AA12" s="45" t="s">
        <v>443</v>
      </c>
      <c r="AB12" s="7">
        <v>14798952.147</v>
      </c>
      <c r="AC12" s="7">
        <v>5860.3850502120004</v>
      </c>
      <c r="AD12" s="20" t="s">
        <v>894</v>
      </c>
      <c r="AE12" s="4">
        <v>36234.615972222222</v>
      </c>
      <c r="AF12" s="4">
        <v>36236.338888888888</v>
      </c>
      <c r="AG12" t="s">
        <v>976</v>
      </c>
      <c r="AH12" t="s">
        <v>977</v>
      </c>
      <c r="AI12">
        <v>50</v>
      </c>
      <c r="AO12">
        <v>4.2939999999999996</v>
      </c>
      <c r="AQ12">
        <v>2232</v>
      </c>
      <c r="AS12">
        <v>3500</v>
      </c>
      <c r="AU12">
        <v>190</v>
      </c>
      <c r="AW12">
        <v>1300</v>
      </c>
      <c r="AX12" s="7">
        <f t="shared" si="3"/>
        <v>121592.55389999998</v>
      </c>
      <c r="AY12" s="7">
        <f t="shared" si="4"/>
        <v>23.102585240999996</v>
      </c>
      <c r="AZ12" s="7">
        <f t="shared" si="5"/>
        <v>158.07032006999998</v>
      </c>
      <c r="BA12" s="7">
        <f t="shared" si="6"/>
        <v>181.17290531099997</v>
      </c>
      <c r="BB12" s="45" t="s">
        <v>534</v>
      </c>
      <c r="BC12" s="45" t="s">
        <v>443</v>
      </c>
      <c r="BD12" s="7">
        <v>121592.55389999998</v>
      </c>
      <c r="BE12" s="7">
        <v>181.17290531099997</v>
      </c>
      <c r="BF12" s="7">
        <f t="shared" si="7"/>
        <v>14920544.7009</v>
      </c>
      <c r="BG12" s="7">
        <f t="shared" si="8"/>
        <v>703.85438400300006</v>
      </c>
      <c r="BH12" s="7">
        <f t="shared" si="9"/>
        <v>5337.70357152</v>
      </c>
      <c r="BI12" s="7">
        <f t="shared" si="10"/>
        <v>6041.5579555230006</v>
      </c>
      <c r="BJ12" s="248"/>
      <c r="BK12" s="248"/>
      <c r="BP12">
        <v>107</v>
      </c>
      <c r="BQ12">
        <v>165</v>
      </c>
      <c r="BR12">
        <f>0.6463*BQ12</f>
        <v>106.6395</v>
      </c>
      <c r="BS12" s="250">
        <f>0.6597*BQ12-294.1</f>
        <v>-185.24950000000001</v>
      </c>
      <c r="BX12"/>
      <c r="CG12" s="67">
        <v>11</v>
      </c>
      <c r="CH12" s="257" t="s">
        <v>1784</v>
      </c>
      <c r="CI12" s="67">
        <v>18</v>
      </c>
      <c r="CJ12" s="257" t="s">
        <v>1784</v>
      </c>
      <c r="CK12" s="67">
        <v>18</v>
      </c>
      <c r="CP12" s="67">
        <v>3.1</v>
      </c>
      <c r="CQ12" s="257" t="s">
        <v>1784</v>
      </c>
      <c r="CR12" s="67">
        <v>18</v>
      </c>
      <c r="CS12" s="257" t="s">
        <v>1784</v>
      </c>
      <c r="CT12" s="67">
        <v>18</v>
      </c>
      <c r="CV12" s="257" t="s">
        <v>1784</v>
      </c>
      <c r="CW12" s="67">
        <v>3</v>
      </c>
      <c r="CX12" s="257" t="s">
        <v>1784</v>
      </c>
      <c r="CY12" s="67">
        <v>18</v>
      </c>
      <c r="CZ12" s="257"/>
      <c r="DA12" s="67">
        <v>95</v>
      </c>
    </row>
    <row r="13" spans="1:105" x14ac:dyDescent="0.2">
      <c r="A13" s="20" t="s">
        <v>2075</v>
      </c>
      <c r="B13" s="81">
        <v>36430.21875</v>
      </c>
      <c r="C13" s="81">
        <v>36430.420138888891</v>
      </c>
      <c r="D13" t="s">
        <v>2179</v>
      </c>
      <c r="E13" s="82" t="s">
        <v>2180</v>
      </c>
      <c r="F13">
        <v>50</v>
      </c>
      <c r="L13">
        <v>74.69</v>
      </c>
      <c r="N13">
        <v>15.9</v>
      </c>
      <c r="P13">
        <v>32</v>
      </c>
      <c r="Q13" s="82" t="s">
        <v>1784</v>
      </c>
      <c r="R13" s="82">
        <v>18</v>
      </c>
      <c r="S13" s="82" t="s">
        <v>1784</v>
      </c>
      <c r="T13" s="82">
        <v>18</v>
      </c>
      <c r="U13" s="7">
        <f t="shared" si="0"/>
        <v>2114985.5264999997</v>
      </c>
      <c r="V13" s="7">
        <f t="shared" si="11"/>
        <v>38.069739476999999</v>
      </c>
      <c r="W13" s="7">
        <f t="shared" si="1"/>
        <v>38.069739476999999</v>
      </c>
      <c r="X13" s="7">
        <f t="shared" si="2"/>
        <v>76.139478953999998</v>
      </c>
      <c r="Y13" s="7"/>
      <c r="Z13" s="45" t="s">
        <v>432</v>
      </c>
      <c r="AA13" s="45" t="s">
        <v>444</v>
      </c>
      <c r="AB13" s="7">
        <v>2114985.5264999997</v>
      </c>
      <c r="AC13" s="7">
        <v>76.139478953999998</v>
      </c>
      <c r="AD13" s="20"/>
      <c r="AE13" s="4"/>
      <c r="AF13" s="4"/>
      <c r="AX13" s="7"/>
      <c r="AY13" s="7"/>
      <c r="AZ13" s="7"/>
      <c r="BA13" s="7"/>
      <c r="BB13" s="45"/>
      <c r="BC13" s="45"/>
      <c r="BD13" s="7"/>
      <c r="BE13" s="7"/>
      <c r="BF13" s="7">
        <f t="shared" si="7"/>
        <v>2114985.5264999997</v>
      </c>
      <c r="BG13" s="7">
        <f t="shared" si="8"/>
        <v>38.069739476999999</v>
      </c>
      <c r="BH13" s="7">
        <f t="shared" si="9"/>
        <v>38.069739476999999</v>
      </c>
      <c r="BI13" s="7">
        <f t="shared" si="10"/>
        <v>76.139478953999998</v>
      </c>
      <c r="BJ13" s="248"/>
      <c r="BK13" s="248"/>
      <c r="BS13" s="250"/>
      <c r="BX13"/>
      <c r="CG13" s="67">
        <v>12</v>
      </c>
      <c r="CH13" s="257" t="s">
        <v>1784</v>
      </c>
      <c r="CI13" s="67">
        <v>18</v>
      </c>
      <c r="CJ13" s="257" t="s">
        <v>1784</v>
      </c>
      <c r="CK13" s="67">
        <v>18</v>
      </c>
      <c r="CP13" s="67">
        <v>3.2</v>
      </c>
      <c r="CQ13" s="257" t="s">
        <v>1784</v>
      </c>
      <c r="CR13" s="67">
        <v>18</v>
      </c>
      <c r="CS13" s="257" t="s">
        <v>1784</v>
      </c>
      <c r="CT13" s="67">
        <v>18</v>
      </c>
      <c r="CV13" s="257" t="s">
        <v>1784</v>
      </c>
      <c r="CW13" s="67">
        <v>2</v>
      </c>
      <c r="CX13" s="257" t="s">
        <v>1784</v>
      </c>
      <c r="CY13" s="67">
        <v>18</v>
      </c>
      <c r="CZ13" s="257" t="s">
        <v>1784</v>
      </c>
      <c r="DA13" s="67">
        <v>18</v>
      </c>
    </row>
    <row r="14" spans="1:105" x14ac:dyDescent="0.2">
      <c r="A14" s="20" t="s">
        <v>2075</v>
      </c>
      <c r="B14" s="4">
        <v>36528.65625</v>
      </c>
      <c r="C14" s="4">
        <v>36529.465277777781</v>
      </c>
      <c r="D14" t="s">
        <v>2183</v>
      </c>
      <c r="E14" t="s">
        <v>2184</v>
      </c>
      <c r="F14">
        <v>50</v>
      </c>
      <c r="L14">
        <v>41.07</v>
      </c>
      <c r="N14">
        <v>3920</v>
      </c>
      <c r="P14">
        <v>4200</v>
      </c>
      <c r="R14">
        <v>77</v>
      </c>
      <c r="T14">
        <v>3000</v>
      </c>
      <c r="U14" s="7">
        <f t="shared" si="0"/>
        <v>1162973.0294999999</v>
      </c>
      <c r="V14" s="7">
        <f t="shared" si="11"/>
        <v>89.548923271499987</v>
      </c>
      <c r="W14" s="7">
        <f t="shared" si="1"/>
        <v>3488.9190884999998</v>
      </c>
      <c r="X14" s="7">
        <f t="shared" si="2"/>
        <v>3578.4680117714997</v>
      </c>
      <c r="Y14" s="7"/>
      <c r="Z14" s="45" t="s">
        <v>432</v>
      </c>
      <c r="AA14" s="45" t="s">
        <v>445</v>
      </c>
      <c r="AB14" s="7">
        <v>1162973.0294999999</v>
      </c>
      <c r="AC14" s="7">
        <v>3578.4680117714997</v>
      </c>
      <c r="AD14" s="20" t="s">
        <v>894</v>
      </c>
      <c r="AE14" s="4">
        <v>36528.651388888888</v>
      </c>
      <c r="AF14" s="4">
        <v>36529.438888888886</v>
      </c>
      <c r="AG14" t="s">
        <v>982</v>
      </c>
      <c r="AH14" t="s">
        <v>983</v>
      </c>
      <c r="AI14">
        <v>50</v>
      </c>
      <c r="AO14">
        <v>0.86</v>
      </c>
      <c r="AQ14">
        <v>38600</v>
      </c>
      <c r="AS14">
        <v>60000</v>
      </c>
      <c r="AU14">
        <v>370</v>
      </c>
      <c r="AW14">
        <v>35000</v>
      </c>
      <c r="AX14" s="7">
        <f>AO14*28.31685*1000</f>
        <v>24352.490999999998</v>
      </c>
      <c r="AY14" s="7">
        <f>AX14*AU14/1000000</f>
        <v>9.0104216699999995</v>
      </c>
      <c r="AZ14" s="7">
        <f>AX14*AW14/1000000</f>
        <v>852.33718499999986</v>
      </c>
      <c r="BA14" s="7">
        <f>AY14+AZ14</f>
        <v>861.34760666999989</v>
      </c>
      <c r="BB14" s="45" t="s">
        <v>534</v>
      </c>
      <c r="BC14" s="45" t="s">
        <v>445</v>
      </c>
      <c r="BD14" s="7">
        <v>24352.490999999998</v>
      </c>
      <c r="BE14" s="7">
        <v>861.34760666999989</v>
      </c>
      <c r="BF14" s="7">
        <f t="shared" si="7"/>
        <v>1187325.5204999999</v>
      </c>
      <c r="BG14" s="7">
        <f t="shared" si="8"/>
        <v>98.559344941499987</v>
      </c>
      <c r="BH14" s="7">
        <f t="shared" si="9"/>
        <v>4341.2562734999992</v>
      </c>
      <c r="BI14" s="7">
        <f t="shared" si="10"/>
        <v>4439.8156184414993</v>
      </c>
      <c r="BJ14" s="249">
        <v>3073</v>
      </c>
      <c r="BK14" s="249">
        <v>420</v>
      </c>
      <c r="BS14" s="250"/>
      <c r="BX14"/>
      <c r="CG14" s="67">
        <v>12</v>
      </c>
      <c r="CH14" s="257" t="s">
        <v>1784</v>
      </c>
      <c r="CI14" s="67">
        <v>18</v>
      </c>
      <c r="CJ14" s="257" t="s">
        <v>1784</v>
      </c>
      <c r="CK14" s="67">
        <v>18</v>
      </c>
      <c r="CP14" s="67">
        <v>3.3</v>
      </c>
      <c r="CQ14" s="257" t="s">
        <v>1784</v>
      </c>
      <c r="CR14" s="67">
        <v>18</v>
      </c>
      <c r="CS14" s="257" t="s">
        <v>1784</v>
      </c>
      <c r="CT14" s="67">
        <v>18</v>
      </c>
      <c r="CV14" s="257" t="s">
        <v>1784</v>
      </c>
      <c r="CW14" s="67">
        <v>6</v>
      </c>
      <c r="CX14" s="257" t="s">
        <v>1784</v>
      </c>
      <c r="CY14" s="67">
        <v>18</v>
      </c>
      <c r="CZ14" s="257" t="s">
        <v>1784</v>
      </c>
      <c r="DA14" s="67">
        <v>18</v>
      </c>
    </row>
    <row r="15" spans="1:105" x14ac:dyDescent="0.2">
      <c r="A15" s="20" t="s">
        <v>2075</v>
      </c>
      <c r="B15" s="4">
        <v>36544.666666666664</v>
      </c>
      <c r="C15" s="4">
        <v>36544.993055555555</v>
      </c>
      <c r="D15" t="s">
        <v>2188</v>
      </c>
      <c r="E15" t="s">
        <v>2189</v>
      </c>
      <c r="F15">
        <v>50</v>
      </c>
      <c r="L15">
        <v>10.41</v>
      </c>
      <c r="N15">
        <v>572</v>
      </c>
      <c r="P15">
        <v>880</v>
      </c>
      <c r="Q15" t="s">
        <v>1784</v>
      </c>
      <c r="R15">
        <v>18</v>
      </c>
      <c r="T15">
        <v>480</v>
      </c>
      <c r="U15" s="7">
        <f t="shared" si="0"/>
        <v>294778.40850000002</v>
      </c>
      <c r="V15" s="7">
        <f t="shared" si="11"/>
        <v>5.3060113529999997</v>
      </c>
      <c r="W15" s="7">
        <f t="shared" si="1"/>
        <v>141.49363608000002</v>
      </c>
      <c r="X15" s="7">
        <f t="shared" si="2"/>
        <v>146.79964743300002</v>
      </c>
      <c r="Y15" s="7"/>
      <c r="Z15" s="45" t="s">
        <v>432</v>
      </c>
      <c r="AA15" s="45" t="s">
        <v>446</v>
      </c>
      <c r="AB15" s="7">
        <v>294778.40850000002</v>
      </c>
      <c r="AC15" s="7">
        <v>146.79964743300002</v>
      </c>
      <c r="AD15" s="20"/>
      <c r="AE15" s="4"/>
      <c r="AF15" s="4"/>
      <c r="AX15" s="7"/>
      <c r="AY15" s="7"/>
      <c r="AZ15" s="7"/>
      <c r="BA15" s="7"/>
      <c r="BB15" s="45"/>
      <c r="BC15" s="45"/>
      <c r="BD15" s="7"/>
      <c r="BE15" s="7"/>
      <c r="BF15" s="7">
        <f t="shared" si="7"/>
        <v>294778.40850000002</v>
      </c>
      <c r="BG15" s="7">
        <f t="shared" si="8"/>
        <v>5.3060113529999997</v>
      </c>
      <c r="BH15" s="7">
        <f t="shared" si="9"/>
        <v>141.49363608000002</v>
      </c>
      <c r="BI15" s="7">
        <f t="shared" si="10"/>
        <v>146.79964743300002</v>
      </c>
      <c r="BJ15" s="249">
        <v>2295</v>
      </c>
      <c r="BK15" s="249">
        <v>310</v>
      </c>
      <c r="BS15" s="250"/>
      <c r="BX15"/>
      <c r="CG15" s="67">
        <v>12</v>
      </c>
      <c r="CH15" s="257" t="s">
        <v>1784</v>
      </c>
      <c r="CI15" s="67">
        <v>18</v>
      </c>
      <c r="CJ15" s="257" t="s">
        <v>1784</v>
      </c>
      <c r="CK15" s="67">
        <v>18</v>
      </c>
      <c r="CP15" s="67">
        <v>3.3</v>
      </c>
      <c r="CQ15" s="257" t="s">
        <v>1784</v>
      </c>
      <c r="CR15" s="67">
        <v>20</v>
      </c>
      <c r="CS15" s="257" t="s">
        <v>1784</v>
      </c>
      <c r="CT15" s="67">
        <v>20</v>
      </c>
      <c r="CV15" s="257" t="s">
        <v>1784</v>
      </c>
      <c r="CW15" s="67">
        <v>6</v>
      </c>
      <c r="CX15" s="257" t="s">
        <v>1784</v>
      </c>
      <c r="CY15" s="67">
        <v>18</v>
      </c>
      <c r="CZ15" s="257" t="s">
        <v>1784</v>
      </c>
      <c r="DA15" s="67">
        <v>18</v>
      </c>
    </row>
    <row r="16" spans="1:105" x14ac:dyDescent="0.2">
      <c r="A16" s="20" t="s">
        <v>2075</v>
      </c>
      <c r="B16" s="4">
        <v>36569.267361111109</v>
      </c>
      <c r="C16" s="4">
        <v>36569.881944444445</v>
      </c>
      <c r="D16" t="s">
        <v>2191</v>
      </c>
      <c r="E16" t="s">
        <v>2192</v>
      </c>
      <c r="F16">
        <v>50</v>
      </c>
      <c r="L16">
        <v>45.98</v>
      </c>
      <c r="N16">
        <v>3990</v>
      </c>
      <c r="P16">
        <v>8800</v>
      </c>
      <c r="R16">
        <v>590</v>
      </c>
      <c r="T16">
        <v>4200</v>
      </c>
      <c r="U16" s="7">
        <f t="shared" si="0"/>
        <v>1302008.7629999998</v>
      </c>
      <c r="V16" s="7">
        <f t="shared" si="11"/>
        <v>768.18517016999988</v>
      </c>
      <c r="W16" s="7">
        <f t="shared" si="1"/>
        <v>5468.436804599999</v>
      </c>
      <c r="X16" s="7">
        <f t="shared" si="2"/>
        <v>6236.6219747699988</v>
      </c>
      <c r="Y16" s="7"/>
      <c r="Z16" s="45" t="s">
        <v>432</v>
      </c>
      <c r="AA16" s="45" t="s">
        <v>447</v>
      </c>
      <c r="AB16" s="7">
        <v>1302008.7629999998</v>
      </c>
      <c r="AC16" s="7">
        <v>6236.6219747699988</v>
      </c>
      <c r="AD16" s="20"/>
      <c r="AE16" s="4"/>
      <c r="AF16" s="4"/>
      <c r="AX16" s="7"/>
      <c r="AY16" s="7"/>
      <c r="AZ16" s="7"/>
      <c r="BA16" s="7"/>
      <c r="BB16" s="45"/>
      <c r="BC16" s="45"/>
      <c r="BD16" s="7"/>
      <c r="BE16" s="7"/>
      <c r="BF16" s="7">
        <f t="shared" si="7"/>
        <v>1302008.7629999998</v>
      </c>
      <c r="BG16" s="7">
        <f t="shared" si="8"/>
        <v>768.18517016999988</v>
      </c>
      <c r="BH16" s="7">
        <f t="shared" si="9"/>
        <v>5468.436804599999</v>
      </c>
      <c r="BI16" s="7">
        <f t="shared" si="10"/>
        <v>6236.6219747699988</v>
      </c>
      <c r="BJ16" s="249">
        <v>34</v>
      </c>
      <c r="BK16" s="249">
        <v>0</v>
      </c>
      <c r="BS16" s="250"/>
      <c r="BX16"/>
      <c r="CG16" s="67">
        <v>12</v>
      </c>
      <c r="CH16" s="257" t="s">
        <v>1784</v>
      </c>
      <c r="CI16" s="67">
        <v>18</v>
      </c>
      <c r="CJ16" s="257" t="s">
        <v>1784</v>
      </c>
      <c r="CK16" s="67">
        <v>18</v>
      </c>
      <c r="CP16" s="67">
        <v>3.4</v>
      </c>
      <c r="CQ16" s="257" t="s">
        <v>1784</v>
      </c>
      <c r="CR16" s="67">
        <v>18</v>
      </c>
      <c r="CS16" s="257" t="s">
        <v>1784</v>
      </c>
      <c r="CT16" s="67">
        <v>18</v>
      </c>
      <c r="CV16" s="257" t="s">
        <v>1784</v>
      </c>
      <c r="CW16" s="67">
        <v>2</v>
      </c>
      <c r="CX16" s="257" t="s">
        <v>1784</v>
      </c>
      <c r="CY16" s="67">
        <v>18</v>
      </c>
      <c r="CZ16" s="257" t="s">
        <v>1784</v>
      </c>
      <c r="DA16" s="67">
        <v>18</v>
      </c>
    </row>
    <row r="17" spans="1:105" x14ac:dyDescent="0.2">
      <c r="A17" s="20" t="s">
        <v>2075</v>
      </c>
      <c r="B17" s="4">
        <v>36578.475694444445</v>
      </c>
      <c r="C17" s="4">
        <v>36580.583333333336</v>
      </c>
      <c r="D17" t="s">
        <v>2193</v>
      </c>
      <c r="E17" t="s">
        <v>2194</v>
      </c>
      <c r="F17">
        <v>50</v>
      </c>
      <c r="L17">
        <v>2654</v>
      </c>
      <c r="N17">
        <v>578</v>
      </c>
      <c r="P17">
        <v>660</v>
      </c>
      <c r="R17">
        <v>39</v>
      </c>
      <c r="T17">
        <v>340</v>
      </c>
      <c r="U17" s="7">
        <f t="shared" si="0"/>
        <v>75152919.899999991</v>
      </c>
      <c r="V17" s="7">
        <f t="shared" si="11"/>
        <v>2930.9638760999997</v>
      </c>
      <c r="W17" s="7">
        <f t="shared" si="1"/>
        <v>25551.992765999996</v>
      </c>
      <c r="X17" s="7">
        <f t="shared" si="2"/>
        <v>28482.956642099994</v>
      </c>
      <c r="Y17" s="7"/>
      <c r="Z17" s="45" t="s">
        <v>432</v>
      </c>
      <c r="AA17" s="45" t="s">
        <v>448</v>
      </c>
      <c r="AB17" s="7">
        <v>75152919.899999991</v>
      </c>
      <c r="AC17" s="7">
        <v>28482.956642099994</v>
      </c>
      <c r="AD17" s="20" t="s">
        <v>894</v>
      </c>
      <c r="AE17" s="4">
        <v>36578.477083333331</v>
      </c>
      <c r="AF17" s="4">
        <v>36580.434027777781</v>
      </c>
      <c r="AG17" t="s">
        <v>985</v>
      </c>
      <c r="AH17" t="s">
        <v>986</v>
      </c>
      <c r="AI17">
        <v>50</v>
      </c>
      <c r="AO17">
        <v>24.8</v>
      </c>
      <c r="AQ17">
        <v>1590</v>
      </c>
      <c r="AS17">
        <v>2800</v>
      </c>
      <c r="AU17">
        <v>48</v>
      </c>
      <c r="AW17">
        <v>750</v>
      </c>
      <c r="AX17" s="7">
        <f>AO17*28.31685*1000</f>
        <v>702257.88</v>
      </c>
      <c r="AY17" s="7">
        <f>AX17*AU17/1000000</f>
        <v>33.708378240000002</v>
      </c>
      <c r="AZ17" s="7">
        <f>AX17*AW17/1000000</f>
        <v>526.69340999999997</v>
      </c>
      <c r="BA17" s="7">
        <f>AY17+AZ17</f>
        <v>560.40178823999997</v>
      </c>
      <c r="BB17" s="45" t="s">
        <v>534</v>
      </c>
      <c r="BC17" s="45" t="s">
        <v>448</v>
      </c>
      <c r="BD17" s="7">
        <v>702257.88</v>
      </c>
      <c r="BE17" s="7">
        <v>560.40178823999997</v>
      </c>
      <c r="BF17" s="7">
        <f t="shared" si="7"/>
        <v>75855177.779999986</v>
      </c>
      <c r="BG17" s="7">
        <f t="shared" si="8"/>
        <v>2964.6722543399997</v>
      </c>
      <c r="BH17" s="7">
        <f t="shared" si="9"/>
        <v>26078.686175999996</v>
      </c>
      <c r="BI17" s="7">
        <f t="shared" si="10"/>
        <v>29043.358430339995</v>
      </c>
      <c r="BJ17" s="249">
        <v>0</v>
      </c>
      <c r="BK17" s="249">
        <v>0</v>
      </c>
      <c r="BS17" s="250"/>
      <c r="BX17"/>
      <c r="CG17" s="67">
        <v>12.8</v>
      </c>
      <c r="CH17" s="257" t="s">
        <v>1784</v>
      </c>
      <c r="CI17" s="67">
        <v>18</v>
      </c>
      <c r="CJ17" s="257" t="s">
        <v>1784</v>
      </c>
      <c r="CK17" s="67">
        <v>18</v>
      </c>
      <c r="CP17" s="67">
        <v>3.4</v>
      </c>
      <c r="CQ17" s="257" t="s">
        <v>1784</v>
      </c>
      <c r="CR17" s="67">
        <v>18</v>
      </c>
      <c r="CS17" s="257" t="s">
        <v>1784</v>
      </c>
      <c r="CT17" s="67">
        <v>18</v>
      </c>
      <c r="CV17" s="257" t="s">
        <v>1784</v>
      </c>
      <c r="CW17" s="67">
        <v>3</v>
      </c>
      <c r="CX17" s="257" t="s">
        <v>1784</v>
      </c>
      <c r="CY17" s="67">
        <v>18</v>
      </c>
      <c r="CZ17" s="257" t="s">
        <v>1784</v>
      </c>
      <c r="DA17" s="67">
        <v>18</v>
      </c>
    </row>
    <row r="18" spans="1:105" x14ac:dyDescent="0.2">
      <c r="A18" s="20" t="s">
        <v>2075</v>
      </c>
      <c r="B18" s="4">
        <v>36580.809027777781</v>
      </c>
      <c r="C18" s="4">
        <v>36583.583333333336</v>
      </c>
      <c r="D18" t="s">
        <v>2196</v>
      </c>
      <c r="E18" t="s">
        <v>2197</v>
      </c>
      <c r="F18">
        <v>50</v>
      </c>
      <c r="L18">
        <v>864.75</v>
      </c>
      <c r="N18">
        <v>257</v>
      </c>
      <c r="P18">
        <v>430</v>
      </c>
      <c r="R18">
        <v>25</v>
      </c>
      <c r="T18">
        <v>170</v>
      </c>
      <c r="U18" s="7">
        <f t="shared" si="0"/>
        <v>24486996.037499998</v>
      </c>
      <c r="V18" s="7">
        <f t="shared" si="11"/>
        <v>612.17490093749996</v>
      </c>
      <c r="W18" s="7">
        <f t="shared" si="1"/>
        <v>4162.7893263749993</v>
      </c>
      <c r="X18" s="7">
        <f t="shared" si="2"/>
        <v>4774.9642273124991</v>
      </c>
      <c r="Y18" s="7"/>
      <c r="Z18" s="45" t="s">
        <v>432</v>
      </c>
      <c r="AA18" s="45" t="s">
        <v>449</v>
      </c>
      <c r="AB18" s="7">
        <v>24486996.037499998</v>
      </c>
      <c r="AC18" s="7">
        <v>4774.9642273124991</v>
      </c>
      <c r="AD18" s="20"/>
      <c r="AE18" s="4"/>
      <c r="AF18" s="4"/>
      <c r="AX18" s="7"/>
      <c r="AY18" s="7"/>
      <c r="AZ18" s="7"/>
      <c r="BA18" s="7"/>
      <c r="BB18" s="45"/>
      <c r="BC18" s="45"/>
      <c r="BD18" s="7"/>
      <c r="BE18" s="7"/>
      <c r="BF18" s="7">
        <f t="shared" si="7"/>
        <v>24486996.037499998</v>
      </c>
      <c r="BG18" s="7">
        <f t="shared" si="8"/>
        <v>612.17490093749996</v>
      </c>
      <c r="BH18" s="7">
        <f t="shared" si="9"/>
        <v>4162.7893263749993</v>
      </c>
      <c r="BI18" s="7">
        <f t="shared" si="10"/>
        <v>4774.9642273124991</v>
      </c>
      <c r="BJ18" s="249">
        <v>0</v>
      </c>
      <c r="BK18" s="249">
        <v>0</v>
      </c>
      <c r="BS18" s="250"/>
      <c r="BX18"/>
      <c r="CG18" s="67">
        <v>13</v>
      </c>
      <c r="CH18" s="257" t="s">
        <v>1784</v>
      </c>
      <c r="CI18" s="67">
        <v>18</v>
      </c>
      <c r="CJ18" s="257" t="s">
        <v>1784</v>
      </c>
      <c r="CK18" s="67">
        <v>18</v>
      </c>
      <c r="CP18" s="67">
        <v>3.4</v>
      </c>
      <c r="CQ18" s="257" t="s">
        <v>1784</v>
      </c>
      <c r="CR18" s="67">
        <v>18</v>
      </c>
      <c r="CS18" s="257" t="s">
        <v>1784</v>
      </c>
      <c r="CT18" s="67">
        <v>18</v>
      </c>
      <c r="CV18" s="257" t="s">
        <v>1784</v>
      </c>
      <c r="CW18" s="67">
        <v>2</v>
      </c>
      <c r="CX18" s="257" t="s">
        <v>1784</v>
      </c>
      <c r="CY18" s="67">
        <v>18</v>
      </c>
      <c r="CZ18" s="257"/>
      <c r="DA18" s="67">
        <v>19</v>
      </c>
    </row>
    <row r="19" spans="1:105" x14ac:dyDescent="0.2">
      <c r="A19" s="20" t="s">
        <v>2075</v>
      </c>
      <c r="B19" s="4">
        <v>36623.524305555555</v>
      </c>
      <c r="C19" s="4">
        <v>36624.152777777781</v>
      </c>
      <c r="D19" t="s">
        <v>2201</v>
      </c>
      <c r="E19" t="s">
        <v>2202</v>
      </c>
      <c r="F19">
        <v>50</v>
      </c>
      <c r="L19">
        <v>462.76</v>
      </c>
      <c r="N19">
        <v>1610</v>
      </c>
      <c r="P19">
        <v>3100</v>
      </c>
      <c r="R19">
        <v>220</v>
      </c>
      <c r="T19">
        <v>1300</v>
      </c>
      <c r="U19" s="7">
        <f t="shared" si="0"/>
        <v>13103905.505999999</v>
      </c>
      <c r="V19" s="7">
        <f t="shared" si="11"/>
        <v>2882.8592113199998</v>
      </c>
      <c r="W19" s="7">
        <f t="shared" si="1"/>
        <v>17035.077157799999</v>
      </c>
      <c r="X19" s="7">
        <f t="shared" si="2"/>
        <v>19917.936369119998</v>
      </c>
      <c r="Y19" s="7"/>
      <c r="Z19" s="45" t="s">
        <v>432</v>
      </c>
      <c r="AA19" s="45" t="s">
        <v>450</v>
      </c>
      <c r="AB19" s="7">
        <v>13103905.505999999</v>
      </c>
      <c r="AC19" s="7">
        <v>19917.936369119998</v>
      </c>
      <c r="AD19" s="20" t="s">
        <v>894</v>
      </c>
      <c r="AE19" s="4">
        <v>36623.525694444441</v>
      </c>
      <c r="AF19" s="4">
        <v>36624.025000000001</v>
      </c>
      <c r="AG19" t="s">
        <v>989</v>
      </c>
      <c r="AH19" t="s">
        <v>990</v>
      </c>
      <c r="AI19">
        <v>50</v>
      </c>
      <c r="AO19">
        <v>4.4000000000000004</v>
      </c>
      <c r="AQ19">
        <v>1500</v>
      </c>
      <c r="AS19">
        <v>2500</v>
      </c>
      <c r="AT19" t="s">
        <v>1784</v>
      </c>
      <c r="AU19">
        <v>18</v>
      </c>
      <c r="AW19">
        <v>1300</v>
      </c>
      <c r="AX19" s="7">
        <f>AO19*28.31685*1000</f>
        <v>124594.14000000001</v>
      </c>
      <c r="AY19" s="7">
        <f>AX19*AU19/1000000</f>
        <v>2.2426945200000006</v>
      </c>
      <c r="AZ19" s="7">
        <f>AX19*AW19/1000000</f>
        <v>161.97238200000004</v>
      </c>
      <c r="BA19" s="7">
        <f>AY19+AZ19</f>
        <v>164.21507652000003</v>
      </c>
      <c r="BB19" s="45" t="s">
        <v>534</v>
      </c>
      <c r="BC19" s="45" t="s">
        <v>450</v>
      </c>
      <c r="BD19" s="7">
        <v>124594.14000000001</v>
      </c>
      <c r="BE19" s="7">
        <v>164.21507652000003</v>
      </c>
      <c r="BF19" s="7">
        <f t="shared" si="7"/>
        <v>13228499.646</v>
      </c>
      <c r="BG19" s="7">
        <f t="shared" si="8"/>
        <v>2885.1019058399997</v>
      </c>
      <c r="BH19" s="7">
        <f t="shared" si="9"/>
        <v>17197.049539799998</v>
      </c>
      <c r="BI19" s="7">
        <f t="shared" si="10"/>
        <v>20082.151445639996</v>
      </c>
      <c r="BJ19" s="249">
        <v>1282</v>
      </c>
      <c r="BK19" s="249">
        <v>300</v>
      </c>
      <c r="BS19" s="250"/>
      <c r="BX19"/>
      <c r="CG19" s="67">
        <v>14</v>
      </c>
      <c r="CH19" s="257" t="s">
        <v>1784</v>
      </c>
      <c r="CI19" s="67">
        <v>18</v>
      </c>
      <c r="CJ19" s="257" t="s">
        <v>1784</v>
      </c>
      <c r="CK19" s="67">
        <v>18</v>
      </c>
      <c r="CP19" s="67">
        <v>3.5</v>
      </c>
      <c r="CQ19" s="257" t="s">
        <v>1784</v>
      </c>
      <c r="CR19" s="67">
        <v>6.4</v>
      </c>
      <c r="CS19" s="257" t="s">
        <v>1784</v>
      </c>
      <c r="CT19" s="67">
        <v>4</v>
      </c>
      <c r="CV19" s="257" t="s">
        <v>1784</v>
      </c>
      <c r="CW19" s="67">
        <v>2</v>
      </c>
      <c r="CX19" s="257" t="s">
        <v>1784</v>
      </c>
      <c r="CY19" s="67">
        <v>18</v>
      </c>
      <c r="CZ19" s="257" t="s">
        <v>1784</v>
      </c>
      <c r="DA19" s="67">
        <v>18</v>
      </c>
    </row>
    <row r="20" spans="1:105" x14ac:dyDescent="0.2">
      <c r="A20" s="20" t="s">
        <v>2075</v>
      </c>
      <c r="B20" s="81">
        <v>36791.520833333336</v>
      </c>
      <c r="C20" s="81">
        <v>36791.90625</v>
      </c>
      <c r="D20" t="s">
        <v>2207</v>
      </c>
      <c r="E20" s="82" t="s">
        <v>2208</v>
      </c>
      <c r="F20">
        <v>50</v>
      </c>
      <c r="L20">
        <v>1068.04</v>
      </c>
      <c r="P20">
        <v>17</v>
      </c>
      <c r="Q20" s="82" t="s">
        <v>1784</v>
      </c>
      <c r="R20" s="82">
        <v>18</v>
      </c>
      <c r="S20" s="82" t="s">
        <v>1784</v>
      </c>
      <c r="T20" s="82">
        <v>18</v>
      </c>
      <c r="U20" s="7">
        <f t="shared" si="0"/>
        <v>30243528.473999999</v>
      </c>
      <c r="V20" s="7">
        <f t="shared" si="11"/>
        <v>544.38351253199994</v>
      </c>
      <c r="W20" s="7">
        <f t="shared" si="1"/>
        <v>544.38351253199994</v>
      </c>
      <c r="X20" s="7">
        <f t="shared" si="2"/>
        <v>1088.7670250639999</v>
      </c>
      <c r="Y20" s="7"/>
      <c r="Z20" s="45" t="s">
        <v>432</v>
      </c>
      <c r="AA20" s="45" t="s">
        <v>451</v>
      </c>
      <c r="AB20" s="7">
        <v>30243528.473999999</v>
      </c>
      <c r="AC20" s="7">
        <v>1088.7670250639999</v>
      </c>
      <c r="AD20" s="20" t="s">
        <v>894</v>
      </c>
      <c r="AE20" s="81">
        <v>36791.525000000001</v>
      </c>
      <c r="AF20" s="81">
        <v>36791.879166666666</v>
      </c>
      <c r="AG20" t="s">
        <v>995</v>
      </c>
      <c r="AH20" s="82" t="s">
        <v>996</v>
      </c>
      <c r="AI20">
        <v>50</v>
      </c>
      <c r="AO20">
        <v>39</v>
      </c>
      <c r="AS20">
        <v>78</v>
      </c>
      <c r="AT20" s="82" t="s">
        <v>1784</v>
      </c>
      <c r="AU20" s="82">
        <v>18</v>
      </c>
      <c r="AV20" s="82" t="s">
        <v>1784</v>
      </c>
      <c r="AW20" s="82">
        <v>18</v>
      </c>
      <c r="AX20" s="7">
        <f>AO20*28.31685*1000</f>
        <v>1104357.1500000001</v>
      </c>
      <c r="AY20" s="7">
        <f>AX20*AU20/1000000</f>
        <v>19.878428700000004</v>
      </c>
      <c r="AZ20" s="7">
        <f>AX20*AW20/1000000</f>
        <v>19.878428700000004</v>
      </c>
      <c r="BA20" s="7">
        <f>AY20+AZ20</f>
        <v>39.756857400000008</v>
      </c>
      <c r="BB20" s="45" t="s">
        <v>534</v>
      </c>
      <c r="BC20" s="45" t="s">
        <v>451</v>
      </c>
      <c r="BD20" s="7">
        <v>1104357.1500000001</v>
      </c>
      <c r="BE20" s="7">
        <v>39.756857400000008</v>
      </c>
      <c r="BF20" s="7">
        <f t="shared" si="7"/>
        <v>31347885.623999998</v>
      </c>
      <c r="BG20" s="7">
        <f t="shared" si="8"/>
        <v>564.26194123199991</v>
      </c>
      <c r="BH20" s="7">
        <f t="shared" si="9"/>
        <v>564.26194123199991</v>
      </c>
      <c r="BI20" s="7">
        <f t="shared" si="10"/>
        <v>1128.5238824639998</v>
      </c>
      <c r="BJ20" s="248"/>
      <c r="BK20" s="248"/>
      <c r="BS20" s="250"/>
      <c r="BX20"/>
      <c r="CG20" s="67">
        <v>14</v>
      </c>
      <c r="CH20" s="257" t="s">
        <v>1784</v>
      </c>
      <c r="CI20" s="67">
        <v>18</v>
      </c>
      <c r="CJ20" s="257" t="s">
        <v>1784</v>
      </c>
      <c r="CK20" s="67">
        <v>18</v>
      </c>
      <c r="CP20" s="67">
        <v>3.6</v>
      </c>
      <c r="CQ20" s="257" t="s">
        <v>1784</v>
      </c>
      <c r="CR20" s="67">
        <v>20</v>
      </c>
      <c r="CS20" s="257" t="s">
        <v>1784</v>
      </c>
      <c r="CT20" s="67">
        <v>20</v>
      </c>
      <c r="CV20" s="257" t="s">
        <v>1784</v>
      </c>
      <c r="CW20" s="67">
        <v>12</v>
      </c>
      <c r="CX20" s="257"/>
      <c r="CY20" s="67"/>
      <c r="CZ20" s="257"/>
      <c r="DA20" s="67"/>
    </row>
    <row r="21" spans="1:105" x14ac:dyDescent="0.2">
      <c r="A21" s="20" t="s">
        <v>2075</v>
      </c>
      <c r="B21" s="4">
        <v>36871.305555555555</v>
      </c>
      <c r="C21" s="4">
        <v>36871.899305555555</v>
      </c>
      <c r="D21" t="s">
        <v>2210</v>
      </c>
      <c r="E21" t="s">
        <v>2211</v>
      </c>
      <c r="F21">
        <v>50</v>
      </c>
      <c r="L21">
        <v>20.92</v>
      </c>
      <c r="N21">
        <v>777</v>
      </c>
      <c r="P21">
        <v>1920</v>
      </c>
      <c r="R21">
        <v>59</v>
      </c>
      <c r="T21">
        <v>1000</v>
      </c>
      <c r="U21" s="7">
        <f t="shared" si="0"/>
        <v>592388.50199999998</v>
      </c>
      <c r="V21" s="7">
        <f t="shared" si="11"/>
        <v>34.950921618000002</v>
      </c>
      <c r="W21" s="7">
        <f t="shared" si="1"/>
        <v>592.38850200000002</v>
      </c>
      <c r="X21" s="7">
        <f t="shared" si="2"/>
        <v>627.33942361800007</v>
      </c>
      <c r="Y21" s="7"/>
      <c r="Z21" s="45" t="s">
        <v>432</v>
      </c>
      <c r="AA21" s="45" t="s">
        <v>452</v>
      </c>
      <c r="AB21" s="7">
        <v>592388.50199999998</v>
      </c>
      <c r="AC21" s="7">
        <v>627.33942361800007</v>
      </c>
      <c r="AD21" s="20"/>
      <c r="AE21" s="81"/>
      <c r="AF21" s="81"/>
      <c r="AH21" s="82"/>
      <c r="AT21" s="82"/>
      <c r="AU21" s="82"/>
      <c r="AV21" s="82"/>
      <c r="AW21" s="82"/>
      <c r="AX21" s="7"/>
      <c r="AY21" s="7"/>
      <c r="AZ21" s="7"/>
      <c r="BA21" s="7"/>
      <c r="BB21" s="45"/>
      <c r="BC21" s="45"/>
      <c r="BD21" s="7"/>
      <c r="BE21" s="7"/>
      <c r="BF21" s="7">
        <f t="shared" si="7"/>
        <v>592388.50199999998</v>
      </c>
      <c r="BG21" s="7">
        <f t="shared" si="8"/>
        <v>34.950921618000002</v>
      </c>
      <c r="BH21" s="7">
        <f t="shared" si="9"/>
        <v>592.38850200000002</v>
      </c>
      <c r="BI21" s="7">
        <f t="shared" si="10"/>
        <v>627.33942361800007</v>
      </c>
      <c r="BJ21" s="249">
        <v>1255</v>
      </c>
      <c r="BK21" s="249">
        <v>290</v>
      </c>
      <c r="BS21" s="250"/>
      <c r="BX21"/>
      <c r="CG21" s="67">
        <v>14</v>
      </c>
      <c r="CH21" s="257" t="s">
        <v>1784</v>
      </c>
      <c r="CI21" s="67">
        <v>18</v>
      </c>
      <c r="CJ21" s="257" t="s">
        <v>1784</v>
      </c>
      <c r="CK21" s="67">
        <v>18</v>
      </c>
      <c r="CP21" s="67">
        <v>3.9</v>
      </c>
      <c r="CQ21" s="257" t="s">
        <v>1784</v>
      </c>
      <c r="CR21" s="67">
        <v>20</v>
      </c>
      <c r="CS21" s="257" t="s">
        <v>1784</v>
      </c>
      <c r="CT21" s="67">
        <v>20</v>
      </c>
      <c r="CV21" s="257" t="s">
        <v>1784</v>
      </c>
      <c r="CW21" s="67">
        <v>4</v>
      </c>
      <c r="CX21" s="257" t="s">
        <v>1784</v>
      </c>
      <c r="CY21" s="67">
        <v>18</v>
      </c>
      <c r="CZ21" s="257" t="s">
        <v>1784</v>
      </c>
      <c r="DA21" s="67">
        <v>18</v>
      </c>
    </row>
    <row r="22" spans="1:105" x14ac:dyDescent="0.2">
      <c r="A22" s="20" t="s">
        <v>2075</v>
      </c>
      <c r="B22" s="4">
        <v>36876.263888888891</v>
      </c>
      <c r="C22" s="4">
        <v>36876.454861111109</v>
      </c>
      <c r="D22" t="s">
        <v>2212</v>
      </c>
      <c r="E22" t="s">
        <v>2213</v>
      </c>
      <c r="F22">
        <v>50</v>
      </c>
      <c r="L22">
        <v>16.66</v>
      </c>
      <c r="P22">
        <v>9980</v>
      </c>
      <c r="R22">
        <v>300</v>
      </c>
      <c r="T22">
        <v>6600</v>
      </c>
      <c r="U22" s="7">
        <f t="shared" si="0"/>
        <v>471758.72099999996</v>
      </c>
      <c r="V22" s="7">
        <f t="shared" si="11"/>
        <v>141.52761629999998</v>
      </c>
      <c r="W22" s="7">
        <f t="shared" si="1"/>
        <v>3113.6075585999997</v>
      </c>
      <c r="X22" s="7">
        <f t="shared" si="2"/>
        <v>3255.1351748999996</v>
      </c>
      <c r="Y22" s="7"/>
      <c r="Z22" s="45" t="s">
        <v>432</v>
      </c>
      <c r="AA22" s="45" t="s">
        <v>453</v>
      </c>
      <c r="AB22" s="7">
        <v>471758.72099999996</v>
      </c>
      <c r="AC22" s="7">
        <v>3255.1351748999996</v>
      </c>
      <c r="AD22" s="20" t="s">
        <v>894</v>
      </c>
      <c r="AE22" s="4">
        <v>36876.262499999997</v>
      </c>
      <c r="AF22" s="4">
        <v>36876.697222222225</v>
      </c>
      <c r="AG22" t="s">
        <v>998</v>
      </c>
      <c r="AH22" t="s">
        <v>999</v>
      </c>
      <c r="AI22">
        <v>50</v>
      </c>
      <c r="AO22">
        <v>3.2570000000000001</v>
      </c>
      <c r="AS22">
        <v>29160</v>
      </c>
      <c r="AT22" t="s">
        <v>1784</v>
      </c>
      <c r="AU22">
        <v>18</v>
      </c>
      <c r="AW22">
        <v>19000</v>
      </c>
      <c r="AX22" s="7">
        <f t="shared" ref="AX22:AX42" si="12">AO22*28.31685*1000</f>
        <v>92227.980450000003</v>
      </c>
      <c r="AY22" s="7">
        <f t="shared" ref="AY22:AY42" si="13">AX22*AU22/1000000</f>
        <v>1.6601036481000002</v>
      </c>
      <c r="AZ22" s="7">
        <f t="shared" ref="AZ22:AZ42" si="14">AX22*AW22/1000000</f>
        <v>1752.33162855</v>
      </c>
      <c r="BA22" s="7">
        <f t="shared" ref="BA22:BA42" si="15">AY22+AZ22</f>
        <v>1753.9917321981</v>
      </c>
      <c r="BB22" s="45" t="s">
        <v>534</v>
      </c>
      <c r="BC22" s="45" t="s">
        <v>453</v>
      </c>
      <c r="BD22" s="7">
        <v>92227.980450000003</v>
      </c>
      <c r="BE22" s="7">
        <v>1753.9917321981</v>
      </c>
      <c r="BF22" s="7">
        <f t="shared" si="7"/>
        <v>563986.70144999993</v>
      </c>
      <c r="BG22" s="7">
        <f t="shared" si="8"/>
        <v>143.18771994809998</v>
      </c>
      <c r="BH22" s="7">
        <f t="shared" si="9"/>
        <v>4865.9391871499993</v>
      </c>
      <c r="BI22" s="7">
        <f t="shared" si="10"/>
        <v>5009.1269070980998</v>
      </c>
      <c r="BJ22" s="249">
        <v>155.5</v>
      </c>
      <c r="BK22" s="249">
        <v>90</v>
      </c>
      <c r="BS22" s="250"/>
      <c r="BX22"/>
      <c r="CG22" s="67">
        <v>15</v>
      </c>
      <c r="CH22" s="257" t="s">
        <v>1784</v>
      </c>
      <c r="CI22" s="67">
        <v>18</v>
      </c>
      <c r="CJ22" s="257" t="s">
        <v>1784</v>
      </c>
      <c r="CK22" s="67">
        <v>18</v>
      </c>
      <c r="CP22" s="67">
        <v>4.0999999999999996</v>
      </c>
      <c r="CQ22" s="257" t="s">
        <v>1784</v>
      </c>
      <c r="CR22" s="67">
        <v>18</v>
      </c>
      <c r="CS22" s="257" t="s">
        <v>1784</v>
      </c>
      <c r="CT22" s="67">
        <v>18</v>
      </c>
      <c r="CV22" s="257" t="s">
        <v>1784</v>
      </c>
      <c r="CW22" s="67">
        <v>6</v>
      </c>
      <c r="CX22" s="257" t="s">
        <v>1784</v>
      </c>
      <c r="CY22" s="67">
        <v>18</v>
      </c>
      <c r="CZ22" s="257" t="s">
        <v>1784</v>
      </c>
      <c r="DA22" s="67">
        <v>18</v>
      </c>
    </row>
    <row r="23" spans="1:105" x14ac:dyDescent="0.2">
      <c r="A23" s="20" t="s">
        <v>2075</v>
      </c>
      <c r="B23" s="4">
        <v>36905.277777777781</v>
      </c>
      <c r="C23" s="4">
        <v>36905.690972222219</v>
      </c>
      <c r="D23" t="s">
        <v>2216</v>
      </c>
      <c r="E23" t="s">
        <v>2217</v>
      </c>
      <c r="F23">
        <v>50</v>
      </c>
      <c r="L23">
        <v>121.49</v>
      </c>
      <c r="M23" t="s">
        <v>1934</v>
      </c>
      <c r="N23">
        <v>1081.5</v>
      </c>
      <c r="P23">
        <v>3064</v>
      </c>
      <c r="R23">
        <v>190</v>
      </c>
      <c r="T23">
        <v>1600</v>
      </c>
      <c r="U23" s="7">
        <f t="shared" si="0"/>
        <v>3440214.1064999998</v>
      </c>
      <c r="V23" s="7">
        <f t="shared" si="11"/>
        <v>653.64068023499988</v>
      </c>
      <c r="W23" s="7">
        <f t="shared" si="1"/>
        <v>5504.3425703999992</v>
      </c>
      <c r="X23" s="7">
        <f t="shared" si="2"/>
        <v>6157.9832506349994</v>
      </c>
      <c r="Y23" s="7"/>
      <c r="Z23" s="45" t="s">
        <v>432</v>
      </c>
      <c r="AA23" s="45" t="s">
        <v>454</v>
      </c>
      <c r="AB23" s="7">
        <v>3440214.1064999998</v>
      </c>
      <c r="AC23" s="7">
        <v>6157.9832506349994</v>
      </c>
      <c r="AD23" s="20" t="s">
        <v>894</v>
      </c>
      <c r="AE23" s="4">
        <v>36905.28125</v>
      </c>
      <c r="AF23" s="4">
        <v>36905.525694444441</v>
      </c>
      <c r="AG23" t="s">
        <v>1000</v>
      </c>
      <c r="AH23" t="s">
        <v>1001</v>
      </c>
      <c r="AI23">
        <v>50</v>
      </c>
      <c r="AO23">
        <v>8.7955000000000005</v>
      </c>
      <c r="AQ23">
        <v>1011</v>
      </c>
      <c r="AS23">
        <v>1800</v>
      </c>
      <c r="AU23">
        <v>26</v>
      </c>
      <c r="AW23">
        <v>690</v>
      </c>
      <c r="AX23" s="7">
        <f t="shared" si="12"/>
        <v>249060.85417500001</v>
      </c>
      <c r="AY23" s="7">
        <f t="shared" si="13"/>
        <v>6.4755822085500006</v>
      </c>
      <c r="AZ23" s="7">
        <f t="shared" si="14"/>
        <v>171.85198938075001</v>
      </c>
      <c r="BA23" s="7">
        <f t="shared" si="15"/>
        <v>178.32757158930002</v>
      </c>
      <c r="BB23" s="45" t="s">
        <v>534</v>
      </c>
      <c r="BC23" s="45" t="s">
        <v>454</v>
      </c>
      <c r="BD23" s="7">
        <v>249060.85417500001</v>
      </c>
      <c r="BE23" s="7">
        <v>178.32757158930002</v>
      </c>
      <c r="BF23" s="7">
        <f t="shared" si="7"/>
        <v>3689274.9606749997</v>
      </c>
      <c r="BG23" s="7">
        <f t="shared" si="8"/>
        <v>660.11626244354989</v>
      </c>
      <c r="BH23" s="7">
        <f t="shared" si="9"/>
        <v>5676.1945597807489</v>
      </c>
      <c r="BI23" s="7">
        <f t="shared" si="10"/>
        <v>6336.310822224299</v>
      </c>
      <c r="BJ23" s="249">
        <v>50</v>
      </c>
      <c r="BK23" s="249">
        <v>0</v>
      </c>
      <c r="BP23" s="40" t="s">
        <v>3680</v>
      </c>
      <c r="BQ23" s="265" t="s">
        <v>3681</v>
      </c>
      <c r="BR23" s="40" t="s">
        <v>3595</v>
      </c>
      <c r="BS23" s="40" t="s">
        <v>3595</v>
      </c>
      <c r="BX23"/>
      <c r="CG23" s="67">
        <v>15</v>
      </c>
      <c r="CH23" s="257" t="s">
        <v>1784</v>
      </c>
      <c r="CI23" s="67">
        <v>18</v>
      </c>
      <c r="CJ23" s="257" t="s">
        <v>1784</v>
      </c>
      <c r="CK23" s="67">
        <v>18</v>
      </c>
      <c r="CP23" s="67">
        <v>4.3</v>
      </c>
      <c r="CQ23" s="257" t="s">
        <v>1784</v>
      </c>
      <c r="CR23" s="67">
        <v>18</v>
      </c>
      <c r="CS23" s="257" t="s">
        <v>1784</v>
      </c>
      <c r="CT23" s="67">
        <v>18</v>
      </c>
      <c r="CV23" s="257" t="s">
        <v>1784</v>
      </c>
      <c r="CW23" s="67">
        <v>6</v>
      </c>
      <c r="CX23" s="257" t="s">
        <v>1784</v>
      </c>
      <c r="CY23" s="67">
        <v>20</v>
      </c>
      <c r="CZ23" s="257" t="s">
        <v>1784</v>
      </c>
      <c r="DA23" s="67">
        <v>20</v>
      </c>
    </row>
    <row r="24" spans="1:105" x14ac:dyDescent="0.2">
      <c r="A24" s="20" t="s">
        <v>2075</v>
      </c>
      <c r="B24" s="4">
        <v>36920.274305555555</v>
      </c>
      <c r="C24" s="4">
        <v>36920.572916666664</v>
      </c>
      <c r="D24" t="s">
        <v>2220</v>
      </c>
      <c r="E24" t="s">
        <v>2221</v>
      </c>
      <c r="F24">
        <v>50</v>
      </c>
      <c r="L24">
        <v>27.86</v>
      </c>
      <c r="M24" t="s">
        <v>1934</v>
      </c>
      <c r="N24">
        <v>1050</v>
      </c>
      <c r="P24">
        <v>10000</v>
      </c>
      <c r="R24">
        <v>280</v>
      </c>
      <c r="T24">
        <v>4400</v>
      </c>
      <c r="U24" s="7">
        <f t="shared" si="0"/>
        <v>788907.44099999999</v>
      </c>
      <c r="V24" s="7">
        <f t="shared" si="11"/>
        <v>220.89408347999998</v>
      </c>
      <c r="W24" s="7">
        <f t="shared" si="1"/>
        <v>3471.1927404000003</v>
      </c>
      <c r="X24" s="7">
        <f t="shared" si="2"/>
        <v>3692.0868238800003</v>
      </c>
      <c r="Y24" s="7"/>
      <c r="Z24" s="45" t="s">
        <v>432</v>
      </c>
      <c r="AA24" s="45" t="s">
        <v>455</v>
      </c>
      <c r="AB24" s="7">
        <v>788907.44099999999</v>
      </c>
      <c r="AC24" s="7">
        <v>3692.0868238800003</v>
      </c>
      <c r="AD24" s="20" t="s">
        <v>894</v>
      </c>
      <c r="AE24" s="4">
        <v>36920.28125</v>
      </c>
      <c r="AF24" s="4">
        <v>36920.579861111109</v>
      </c>
      <c r="AG24" t="s">
        <v>1004</v>
      </c>
      <c r="AH24" t="s">
        <v>1005</v>
      </c>
      <c r="AI24">
        <v>50</v>
      </c>
      <c r="AO24">
        <v>5.141</v>
      </c>
      <c r="AP24" t="s">
        <v>1934</v>
      </c>
      <c r="AQ24">
        <v>2100</v>
      </c>
      <c r="AS24">
        <v>20000</v>
      </c>
      <c r="AT24" t="s">
        <v>1784</v>
      </c>
      <c r="AU24">
        <v>18</v>
      </c>
      <c r="AW24">
        <v>9600</v>
      </c>
      <c r="AX24" s="7">
        <f t="shared" si="12"/>
        <v>145576.92584999997</v>
      </c>
      <c r="AY24" s="7">
        <f t="shared" si="13"/>
        <v>2.6203846652999996</v>
      </c>
      <c r="AZ24" s="7">
        <f t="shared" si="14"/>
        <v>1397.5384881599996</v>
      </c>
      <c r="BA24" s="7">
        <f t="shared" si="15"/>
        <v>1400.1588728252996</v>
      </c>
      <c r="BB24" s="45" t="s">
        <v>534</v>
      </c>
      <c r="BC24" s="45" t="s">
        <v>455</v>
      </c>
      <c r="BD24" s="7">
        <v>145576.92584999997</v>
      </c>
      <c r="BE24" s="7">
        <v>1400.1588728252996</v>
      </c>
      <c r="BF24" s="7">
        <f t="shared" si="7"/>
        <v>934484.36684999999</v>
      </c>
      <c r="BG24" s="7">
        <f t="shared" si="8"/>
        <v>223.51446814529999</v>
      </c>
      <c r="BH24" s="7">
        <f t="shared" si="9"/>
        <v>4868.7312285600001</v>
      </c>
      <c r="BI24" s="7">
        <f t="shared" si="10"/>
        <v>5092.2456967053004</v>
      </c>
      <c r="BJ24" s="249">
        <v>0</v>
      </c>
      <c r="BK24" s="249">
        <v>0</v>
      </c>
      <c r="BP24" s="250">
        <v>842</v>
      </c>
      <c r="BQ24" s="264">
        <v>1800</v>
      </c>
      <c r="BR24">
        <f>1.16*BP24</f>
        <v>976.71999999999991</v>
      </c>
      <c r="BS24" s="250">
        <f>1.1859*BP24-294.6</f>
        <v>703.92779999999993</v>
      </c>
      <c r="BX24"/>
      <c r="CG24" s="67">
        <v>15</v>
      </c>
      <c r="CH24" s="257" t="s">
        <v>1784</v>
      </c>
      <c r="CI24" s="67">
        <v>18</v>
      </c>
      <c r="CJ24" s="257" t="s">
        <v>1784</v>
      </c>
      <c r="CK24" s="67">
        <v>18</v>
      </c>
      <c r="CP24" s="67">
        <v>4.3</v>
      </c>
      <c r="CQ24" s="257" t="s">
        <v>1784</v>
      </c>
      <c r="CR24" s="67">
        <v>18</v>
      </c>
      <c r="CS24" s="257" t="s">
        <v>1784</v>
      </c>
      <c r="CT24" s="67">
        <v>18</v>
      </c>
      <c r="CV24" s="257" t="s">
        <v>1784</v>
      </c>
      <c r="CW24" s="67">
        <v>6</v>
      </c>
      <c r="CX24" s="257" t="s">
        <v>1784</v>
      </c>
      <c r="CY24" s="67">
        <v>18</v>
      </c>
      <c r="CZ24" s="257" t="s">
        <v>1784</v>
      </c>
      <c r="DA24" s="67">
        <v>18</v>
      </c>
    </row>
    <row r="25" spans="1:105" x14ac:dyDescent="0.2">
      <c r="A25" s="20" t="s">
        <v>2075</v>
      </c>
      <c r="B25" s="4">
        <v>36946.260416666664</v>
      </c>
      <c r="C25" s="4">
        <v>36946.527777777781</v>
      </c>
      <c r="D25" t="s">
        <v>2222</v>
      </c>
      <c r="E25" t="s">
        <v>2223</v>
      </c>
      <c r="F25">
        <v>50</v>
      </c>
      <c r="L25">
        <v>158.16999999999999</v>
      </c>
      <c r="M25" t="s">
        <v>1934</v>
      </c>
      <c r="N25">
        <v>208</v>
      </c>
      <c r="P25">
        <v>5000</v>
      </c>
      <c r="R25">
        <v>190</v>
      </c>
      <c r="T25">
        <v>2100</v>
      </c>
      <c r="U25" s="7">
        <f t="shared" si="0"/>
        <v>4478876.1645</v>
      </c>
      <c r="V25" s="7">
        <f t="shared" si="11"/>
        <v>850.98647125499997</v>
      </c>
      <c r="W25" s="7">
        <f t="shared" si="1"/>
        <v>9405.6399454500006</v>
      </c>
      <c r="X25" s="7">
        <f t="shared" si="2"/>
        <v>10256.626416705001</v>
      </c>
      <c r="Y25" s="7"/>
      <c r="Z25" s="45" t="s">
        <v>432</v>
      </c>
      <c r="AA25" s="45" t="s">
        <v>456</v>
      </c>
      <c r="AB25" s="7">
        <v>4478876.1645</v>
      </c>
      <c r="AC25" s="7">
        <v>10256.626416705001</v>
      </c>
      <c r="AD25" s="20" t="s">
        <v>894</v>
      </c>
      <c r="AE25" s="4">
        <v>36946.263194444444</v>
      </c>
      <c r="AF25" s="4">
        <v>36946.560416666667</v>
      </c>
      <c r="AG25" t="s">
        <v>1006</v>
      </c>
      <c r="AH25" t="s">
        <v>1007</v>
      </c>
      <c r="AI25">
        <v>50</v>
      </c>
      <c r="AO25">
        <v>14.782999999999999</v>
      </c>
      <c r="AP25" t="s">
        <v>1934</v>
      </c>
      <c r="AQ25">
        <v>1040</v>
      </c>
      <c r="AS25">
        <v>5000</v>
      </c>
      <c r="AT25" t="s">
        <v>1784</v>
      </c>
      <c r="AU25">
        <v>18</v>
      </c>
      <c r="AW25">
        <v>2300</v>
      </c>
      <c r="AX25" s="7">
        <f t="shared" si="12"/>
        <v>418607.99354999996</v>
      </c>
      <c r="AY25" s="7">
        <f t="shared" si="13"/>
        <v>7.5349438838999987</v>
      </c>
      <c r="AZ25" s="7">
        <f t="shared" si="14"/>
        <v>962.79838516499979</v>
      </c>
      <c r="BA25" s="7">
        <f t="shared" si="15"/>
        <v>970.33332904889983</v>
      </c>
      <c r="BB25" s="45" t="s">
        <v>534</v>
      </c>
      <c r="BC25" s="45" t="s">
        <v>456</v>
      </c>
      <c r="BD25" s="7">
        <v>418607.99354999996</v>
      </c>
      <c r="BE25" s="7">
        <v>970.33332904889983</v>
      </c>
      <c r="BF25" s="7">
        <f t="shared" si="7"/>
        <v>4897484.1580499997</v>
      </c>
      <c r="BG25" s="7">
        <f t="shared" si="8"/>
        <v>858.52141513890001</v>
      </c>
      <c r="BH25" s="7">
        <f t="shared" si="9"/>
        <v>10368.438330615001</v>
      </c>
      <c r="BI25" s="7">
        <f t="shared" si="10"/>
        <v>11226.9597457539</v>
      </c>
      <c r="BJ25" s="249">
        <v>104</v>
      </c>
      <c r="BK25" s="249">
        <v>0</v>
      </c>
      <c r="BP25" s="250">
        <v>1080</v>
      </c>
      <c r="BQ25" s="264">
        <v>1390</v>
      </c>
      <c r="BR25" s="250">
        <f>1.16*BP25</f>
        <v>1252.8</v>
      </c>
      <c r="BS25" s="250">
        <f>1.1859*BP25-294.6</f>
        <v>986.17199999999991</v>
      </c>
      <c r="BX25"/>
      <c r="CG25" s="67">
        <v>15</v>
      </c>
      <c r="CH25" s="257" t="s">
        <v>1784</v>
      </c>
      <c r="CI25" s="67">
        <v>18</v>
      </c>
      <c r="CJ25" s="257" t="s">
        <v>1784</v>
      </c>
      <c r="CK25" s="67">
        <v>18</v>
      </c>
      <c r="CP25" s="67">
        <v>4.4000000000000004</v>
      </c>
      <c r="CQ25" s="257" t="s">
        <v>1784</v>
      </c>
      <c r="CR25" s="67">
        <v>20</v>
      </c>
      <c r="CS25" s="257" t="s">
        <v>1784</v>
      </c>
      <c r="CT25" s="67">
        <v>20</v>
      </c>
      <c r="CV25" s="257" t="s">
        <v>1784</v>
      </c>
      <c r="CW25" s="67">
        <v>6</v>
      </c>
      <c r="CX25" s="257" t="s">
        <v>1784</v>
      </c>
      <c r="CY25" s="67">
        <v>18</v>
      </c>
      <c r="CZ25" s="257" t="s">
        <v>1784</v>
      </c>
      <c r="DA25" s="67">
        <v>18</v>
      </c>
    </row>
    <row r="26" spans="1:105" x14ac:dyDescent="0.2">
      <c r="A26" s="20" t="s">
        <v>2075</v>
      </c>
      <c r="B26" s="4">
        <v>36970.409722222219</v>
      </c>
      <c r="C26" s="4">
        <v>36975.104166666664</v>
      </c>
      <c r="D26" t="s">
        <v>2224</v>
      </c>
      <c r="E26" t="s">
        <v>2225</v>
      </c>
      <c r="F26">
        <v>50</v>
      </c>
      <c r="L26">
        <v>446.6</v>
      </c>
      <c r="N26">
        <v>229.8</v>
      </c>
      <c r="P26">
        <v>380</v>
      </c>
      <c r="Q26" t="s">
        <v>1784</v>
      </c>
      <c r="R26">
        <v>18</v>
      </c>
      <c r="T26">
        <v>46</v>
      </c>
      <c r="U26" s="7">
        <f t="shared" si="0"/>
        <v>12646305.210000001</v>
      </c>
      <c r="V26" s="7">
        <f t="shared" si="11"/>
        <v>227.63349378000004</v>
      </c>
      <c r="W26" s="7">
        <f t="shared" si="1"/>
        <v>581.7300396600001</v>
      </c>
      <c r="X26" s="7">
        <f t="shared" si="2"/>
        <v>809.36353344000008</v>
      </c>
      <c r="Y26" s="7"/>
      <c r="Z26" s="45" t="s">
        <v>432</v>
      </c>
      <c r="AA26" s="45" t="s">
        <v>457</v>
      </c>
      <c r="AB26" s="7">
        <v>12646305.210000001</v>
      </c>
      <c r="AC26" s="7">
        <v>809.36353344000008</v>
      </c>
      <c r="AD26" s="20" t="s">
        <v>894</v>
      </c>
      <c r="AE26" s="4">
        <v>36970.474305555559</v>
      </c>
      <c r="AF26" s="4">
        <v>36976.552777777775</v>
      </c>
      <c r="AG26" t="s">
        <v>1008</v>
      </c>
      <c r="AH26" t="s">
        <v>1009</v>
      </c>
      <c r="AI26">
        <v>50</v>
      </c>
      <c r="AO26">
        <v>10.074</v>
      </c>
      <c r="AQ26">
        <v>4245</v>
      </c>
      <c r="AS26">
        <v>8600</v>
      </c>
      <c r="AT26" t="s">
        <v>1784</v>
      </c>
      <c r="AU26">
        <v>18</v>
      </c>
      <c r="AW26">
        <v>2100</v>
      </c>
      <c r="AX26" s="7">
        <f t="shared" si="12"/>
        <v>285263.94689999998</v>
      </c>
      <c r="AY26" s="7">
        <f t="shared" si="13"/>
        <v>5.1347510441999997</v>
      </c>
      <c r="AZ26" s="7">
        <f t="shared" si="14"/>
        <v>599.05428848999998</v>
      </c>
      <c r="BA26" s="7">
        <f t="shared" si="15"/>
        <v>604.18903953419999</v>
      </c>
      <c r="BB26" s="45" t="s">
        <v>534</v>
      </c>
      <c r="BC26" s="45" t="s">
        <v>457</v>
      </c>
      <c r="BD26" s="7">
        <v>285263.94689999998</v>
      </c>
      <c r="BE26" s="7">
        <v>604.18903953419999</v>
      </c>
      <c r="BF26" s="7">
        <f t="shared" si="7"/>
        <v>12931569.156900002</v>
      </c>
      <c r="BG26" s="7">
        <f t="shared" si="8"/>
        <v>232.76824482420002</v>
      </c>
      <c r="BH26" s="7">
        <f t="shared" si="9"/>
        <v>1180.78432815</v>
      </c>
      <c r="BI26" s="7">
        <f t="shared" si="10"/>
        <v>1413.5525729742001</v>
      </c>
      <c r="BJ26" s="249">
        <v>0</v>
      </c>
      <c r="BK26" s="249">
        <v>0</v>
      </c>
      <c r="BP26" s="250">
        <v>646</v>
      </c>
      <c r="BR26" s="250">
        <f>1.16*BP26</f>
        <v>749.3599999999999</v>
      </c>
      <c r="BS26" s="250">
        <f>1.1859*BP26-294.6</f>
        <v>471.4914</v>
      </c>
      <c r="BX26"/>
      <c r="CG26" s="67">
        <v>15</v>
      </c>
      <c r="CH26" s="257" t="s">
        <v>1784</v>
      </c>
      <c r="CI26" s="67">
        <v>18</v>
      </c>
      <c r="CJ26" s="257" t="s">
        <v>1784</v>
      </c>
      <c r="CK26" s="67">
        <v>18</v>
      </c>
      <c r="CP26" s="67">
        <v>4.5</v>
      </c>
      <c r="CQ26" s="257" t="s">
        <v>1784</v>
      </c>
      <c r="CR26" s="67">
        <v>20</v>
      </c>
      <c r="CS26" s="257" t="s">
        <v>1784</v>
      </c>
      <c r="CT26" s="67">
        <v>20</v>
      </c>
      <c r="CV26" s="257" t="s">
        <v>1784</v>
      </c>
      <c r="CW26" s="67">
        <v>2</v>
      </c>
      <c r="CX26" s="257" t="s">
        <v>1784</v>
      </c>
      <c r="CY26" s="67">
        <v>18</v>
      </c>
      <c r="CZ26" s="257" t="s">
        <v>1784</v>
      </c>
      <c r="DA26" s="67">
        <v>18</v>
      </c>
    </row>
    <row r="27" spans="1:105" x14ac:dyDescent="0.2">
      <c r="A27" s="20" t="s">
        <v>2075</v>
      </c>
      <c r="B27" s="81">
        <v>37188.032638888886</v>
      </c>
      <c r="C27" s="81">
        <v>37188.097222222219</v>
      </c>
      <c r="D27" t="s">
        <v>2240</v>
      </c>
      <c r="E27" s="82" t="s">
        <v>2241</v>
      </c>
      <c r="F27">
        <v>50</v>
      </c>
      <c r="L27">
        <v>245.49</v>
      </c>
      <c r="N27">
        <v>8.6</v>
      </c>
      <c r="P27">
        <v>46</v>
      </c>
      <c r="Q27" s="82" t="s">
        <v>1784</v>
      </c>
      <c r="R27" s="82">
        <v>18</v>
      </c>
      <c r="S27" s="82" t="s">
        <v>1784</v>
      </c>
      <c r="T27" s="82">
        <v>18</v>
      </c>
      <c r="U27" s="7">
        <f t="shared" si="0"/>
        <v>6951503.5065000001</v>
      </c>
      <c r="V27" s="7">
        <f t="shared" si="11"/>
        <v>125.12706311699999</v>
      </c>
      <c r="W27" s="7">
        <f t="shared" si="1"/>
        <v>125.12706311699999</v>
      </c>
      <c r="X27" s="7">
        <f t="shared" si="2"/>
        <v>250.25412623399998</v>
      </c>
      <c r="Y27" s="7"/>
      <c r="Z27" s="45" t="s">
        <v>432</v>
      </c>
      <c r="AA27" s="45" t="s">
        <v>458</v>
      </c>
      <c r="AB27" s="7">
        <v>6951503.5065000001</v>
      </c>
      <c r="AC27" s="7">
        <v>250.25412623399998</v>
      </c>
      <c r="AD27" s="20" t="s">
        <v>894</v>
      </c>
      <c r="AE27" s="81">
        <v>37188.025000000001</v>
      </c>
      <c r="AF27" s="81">
        <v>37188.074305555558</v>
      </c>
      <c r="AG27" t="s">
        <v>1010</v>
      </c>
      <c r="AH27" s="82" t="s">
        <v>1011</v>
      </c>
      <c r="AI27">
        <v>50</v>
      </c>
      <c r="AO27">
        <v>11</v>
      </c>
      <c r="AQ27">
        <v>6.6</v>
      </c>
      <c r="AS27">
        <v>20</v>
      </c>
      <c r="AT27" s="82" t="s">
        <v>1784</v>
      </c>
      <c r="AU27" s="82">
        <v>18</v>
      </c>
      <c r="AV27" s="82" t="s">
        <v>1784</v>
      </c>
      <c r="AW27" s="82">
        <v>18</v>
      </c>
      <c r="AX27" s="7">
        <f t="shared" si="12"/>
        <v>311485.34999999998</v>
      </c>
      <c r="AY27" s="7">
        <f t="shared" si="13"/>
        <v>5.6067362999999997</v>
      </c>
      <c r="AZ27" s="7">
        <f t="shared" si="14"/>
        <v>5.6067362999999997</v>
      </c>
      <c r="BA27" s="7">
        <f t="shared" si="15"/>
        <v>11.213472599999999</v>
      </c>
      <c r="BB27" s="45" t="s">
        <v>534</v>
      </c>
      <c r="BC27" s="45" t="s">
        <v>458</v>
      </c>
      <c r="BD27" s="7">
        <v>311485.34999999998</v>
      </c>
      <c r="BE27" s="7">
        <v>11.213472599999999</v>
      </c>
      <c r="BF27" s="7">
        <f t="shared" si="7"/>
        <v>7262988.8564999998</v>
      </c>
      <c r="BG27" s="7">
        <f t="shared" si="8"/>
        <v>130.733799417</v>
      </c>
      <c r="BH27" s="7">
        <f t="shared" si="9"/>
        <v>130.733799417</v>
      </c>
      <c r="BI27" s="7">
        <f t="shared" si="10"/>
        <v>261.467598834</v>
      </c>
      <c r="BJ27" s="248"/>
      <c r="BK27" s="248"/>
      <c r="BP27">
        <v>107</v>
      </c>
      <c r="BQ27">
        <v>165</v>
      </c>
      <c r="BR27" s="250">
        <f>1.16*BP27</f>
        <v>124.11999999999999</v>
      </c>
      <c r="BS27" s="250">
        <f>1.1859*BP27-294.6</f>
        <v>-167.70870000000002</v>
      </c>
      <c r="BX27"/>
      <c r="CG27" s="67">
        <v>15</v>
      </c>
      <c r="CH27" s="257" t="s">
        <v>1784</v>
      </c>
      <c r="CI27" s="67">
        <v>18</v>
      </c>
      <c r="CJ27" s="257" t="s">
        <v>1784</v>
      </c>
      <c r="CK27" s="67">
        <v>18</v>
      </c>
      <c r="CP27" s="67">
        <v>4.7</v>
      </c>
      <c r="CQ27" s="257" t="s">
        <v>1784</v>
      </c>
      <c r="CR27" s="67">
        <v>18</v>
      </c>
      <c r="CS27" s="257" t="s">
        <v>1784</v>
      </c>
      <c r="CT27" s="67">
        <v>18</v>
      </c>
      <c r="CV27" s="257" t="s">
        <v>1784</v>
      </c>
      <c r="CW27" s="67">
        <v>2</v>
      </c>
      <c r="CX27" s="257" t="s">
        <v>1784</v>
      </c>
      <c r="CY27" s="67">
        <v>18</v>
      </c>
      <c r="CZ27" s="257" t="s">
        <v>1784</v>
      </c>
      <c r="DA27" s="67">
        <v>18</v>
      </c>
    </row>
    <row r="28" spans="1:105" x14ac:dyDescent="0.2">
      <c r="A28" s="20" t="s">
        <v>2075</v>
      </c>
      <c r="B28" s="4">
        <v>37270.361111111109</v>
      </c>
      <c r="C28" s="4">
        <v>37270.604166666664</v>
      </c>
      <c r="D28" t="s">
        <v>2250</v>
      </c>
      <c r="E28" t="s">
        <v>2251</v>
      </c>
      <c r="F28">
        <v>50</v>
      </c>
      <c r="L28">
        <v>29.48</v>
      </c>
      <c r="N28">
        <v>137</v>
      </c>
      <c r="P28">
        <v>263</v>
      </c>
      <c r="Q28" t="s">
        <v>1784</v>
      </c>
      <c r="R28">
        <v>18</v>
      </c>
      <c r="T28">
        <v>73</v>
      </c>
      <c r="U28" s="7">
        <f t="shared" si="0"/>
        <v>834780.7379999999</v>
      </c>
      <c r="V28" s="7">
        <f t="shared" si="11"/>
        <v>15.026053283999998</v>
      </c>
      <c r="W28" s="7">
        <f t="shared" si="1"/>
        <v>60.938993873999991</v>
      </c>
      <c r="X28" s="7">
        <f t="shared" si="2"/>
        <v>75.96504715799999</v>
      </c>
      <c r="Y28" s="7"/>
      <c r="Z28" s="45" t="s">
        <v>432</v>
      </c>
      <c r="AA28" s="45" t="s">
        <v>459</v>
      </c>
      <c r="AB28" s="7">
        <v>834780.7379999999</v>
      </c>
      <c r="AC28" s="7">
        <v>75.96504715799999</v>
      </c>
      <c r="AD28" s="20" t="s">
        <v>894</v>
      </c>
      <c r="AE28" s="4">
        <v>37270.245833333334</v>
      </c>
      <c r="AF28" s="4">
        <v>37270.577777777777</v>
      </c>
      <c r="AG28" t="s">
        <v>1012</v>
      </c>
      <c r="AH28" t="s">
        <v>1013</v>
      </c>
      <c r="AI28">
        <v>50</v>
      </c>
      <c r="AO28">
        <v>8.1</v>
      </c>
      <c r="AQ28">
        <v>930</v>
      </c>
      <c r="AS28">
        <v>1740</v>
      </c>
      <c r="AU28">
        <v>23</v>
      </c>
      <c r="AW28">
        <v>770</v>
      </c>
      <c r="AX28" s="7">
        <f t="shared" si="12"/>
        <v>229366.48499999999</v>
      </c>
      <c r="AY28" s="7">
        <f t="shared" si="13"/>
        <v>5.2754291549999994</v>
      </c>
      <c r="AZ28" s="7">
        <f t="shared" si="14"/>
        <v>176.61219344999998</v>
      </c>
      <c r="BA28" s="7">
        <f t="shared" si="15"/>
        <v>181.88762260499999</v>
      </c>
      <c r="BB28" s="45" t="s">
        <v>534</v>
      </c>
      <c r="BC28" s="45" t="s">
        <v>459</v>
      </c>
      <c r="BD28" s="7">
        <v>229366.48499999999</v>
      </c>
      <c r="BE28" s="7">
        <v>181.88762260499999</v>
      </c>
      <c r="BF28" s="7">
        <f t="shared" si="7"/>
        <v>1064147.2229999998</v>
      </c>
      <c r="BG28" s="7">
        <f t="shared" si="8"/>
        <v>20.301482438999997</v>
      </c>
      <c r="BH28" s="7">
        <f t="shared" si="9"/>
        <v>237.55118732399995</v>
      </c>
      <c r="BI28" s="7">
        <f t="shared" si="10"/>
        <v>257.85266976299999</v>
      </c>
      <c r="BJ28" s="249">
        <v>42.5</v>
      </c>
      <c r="BK28" s="249">
        <v>20</v>
      </c>
      <c r="BS28" s="250"/>
      <c r="BX28"/>
      <c r="CG28" s="67">
        <v>16</v>
      </c>
      <c r="CH28" s="257" t="s">
        <v>1784</v>
      </c>
      <c r="CI28" s="67">
        <v>18</v>
      </c>
      <c r="CJ28" s="257" t="s">
        <v>1784</v>
      </c>
      <c r="CK28" s="67">
        <v>18</v>
      </c>
      <c r="CP28" s="67">
        <v>4.7</v>
      </c>
      <c r="CQ28" s="257" t="s">
        <v>1784</v>
      </c>
      <c r="CR28" s="67">
        <v>20</v>
      </c>
      <c r="CS28" s="257" t="s">
        <v>1784</v>
      </c>
      <c r="CT28" s="67">
        <v>20</v>
      </c>
      <c r="CV28" s="257" t="s">
        <v>1784</v>
      </c>
      <c r="CW28" s="67">
        <v>6</v>
      </c>
      <c r="CX28" s="257" t="s">
        <v>1784</v>
      </c>
      <c r="CY28" s="67">
        <v>18</v>
      </c>
      <c r="CZ28" s="257" t="s">
        <v>1784</v>
      </c>
      <c r="DA28" s="67">
        <v>18</v>
      </c>
    </row>
    <row r="29" spans="1:105" x14ac:dyDescent="0.2">
      <c r="A29" s="20" t="s">
        <v>2075</v>
      </c>
      <c r="B29" s="4">
        <v>37272.583333333336</v>
      </c>
      <c r="C29" s="4">
        <v>37273.194444444445</v>
      </c>
      <c r="D29" t="s">
        <v>2252</v>
      </c>
      <c r="E29" t="s">
        <v>2253</v>
      </c>
      <c r="F29">
        <v>50</v>
      </c>
      <c r="L29">
        <v>61.3</v>
      </c>
      <c r="M29" t="s">
        <v>1784</v>
      </c>
      <c r="N29">
        <v>120</v>
      </c>
      <c r="P29">
        <v>175</v>
      </c>
      <c r="R29">
        <v>22</v>
      </c>
      <c r="T29">
        <v>30</v>
      </c>
      <c r="U29" s="7">
        <f t="shared" si="0"/>
        <v>1735822.9049999998</v>
      </c>
      <c r="V29" s="7">
        <f t="shared" si="11"/>
        <v>38.188103909999995</v>
      </c>
      <c r="W29" s="7">
        <f t="shared" si="1"/>
        <v>52.074687149999988</v>
      </c>
      <c r="X29" s="7">
        <f t="shared" si="2"/>
        <v>90.262791059999984</v>
      </c>
      <c r="Y29" s="7"/>
      <c r="Z29" s="45" t="s">
        <v>432</v>
      </c>
      <c r="AA29" s="45" t="s">
        <v>460</v>
      </c>
      <c r="AB29" s="7">
        <v>1735822.9049999998</v>
      </c>
      <c r="AC29" s="7">
        <v>90.262791059999984</v>
      </c>
      <c r="AD29" s="20" t="s">
        <v>894</v>
      </c>
      <c r="AE29" s="4">
        <v>37272.586805555555</v>
      </c>
      <c r="AF29" s="4">
        <v>37273.160416666666</v>
      </c>
      <c r="AG29" t="s">
        <v>1014</v>
      </c>
      <c r="AH29" t="s">
        <v>1015</v>
      </c>
      <c r="AI29">
        <v>50</v>
      </c>
      <c r="AO29">
        <v>1.1000000000000001</v>
      </c>
      <c r="AQ29">
        <v>1182</v>
      </c>
      <c r="AS29">
        <v>2710</v>
      </c>
      <c r="AT29" t="s">
        <v>1784</v>
      </c>
      <c r="AU29">
        <v>18</v>
      </c>
      <c r="AW29">
        <v>960</v>
      </c>
      <c r="AX29" s="7">
        <f t="shared" si="12"/>
        <v>31148.535000000003</v>
      </c>
      <c r="AY29" s="7">
        <f t="shared" si="13"/>
        <v>0.56067363000000014</v>
      </c>
      <c r="AZ29" s="7">
        <f t="shared" si="14"/>
        <v>29.902593600000003</v>
      </c>
      <c r="BA29" s="7">
        <f t="shared" si="15"/>
        <v>30.463267230000003</v>
      </c>
      <c r="BB29" s="45" t="s">
        <v>534</v>
      </c>
      <c r="BC29" s="45" t="s">
        <v>460</v>
      </c>
      <c r="BD29" s="7">
        <v>31148.535000000003</v>
      </c>
      <c r="BE29" s="7">
        <v>30.463267230000003</v>
      </c>
      <c r="BF29" s="7">
        <f t="shared" si="7"/>
        <v>1766971.4399999997</v>
      </c>
      <c r="BG29" s="7">
        <f t="shared" si="8"/>
        <v>38.748777539999992</v>
      </c>
      <c r="BH29" s="7">
        <f t="shared" si="9"/>
        <v>81.977280749999991</v>
      </c>
      <c r="BI29" s="7">
        <f t="shared" si="10"/>
        <v>120.72605828999998</v>
      </c>
      <c r="BJ29" s="249">
        <v>1250</v>
      </c>
      <c r="BK29" s="249">
        <v>0</v>
      </c>
      <c r="BS29" s="250"/>
      <c r="BX29"/>
      <c r="CG29" s="67">
        <v>17</v>
      </c>
      <c r="CH29" s="257" t="s">
        <v>1784</v>
      </c>
      <c r="CI29" s="67">
        <v>18</v>
      </c>
      <c r="CJ29" s="257" t="s">
        <v>1784</v>
      </c>
      <c r="CK29" s="67">
        <v>18</v>
      </c>
      <c r="CP29" s="67">
        <v>4.8</v>
      </c>
      <c r="CQ29" s="257" t="s">
        <v>1784</v>
      </c>
      <c r="CR29" s="67">
        <v>18</v>
      </c>
      <c r="CS29" s="257" t="s">
        <v>1784</v>
      </c>
      <c r="CT29" s="67">
        <v>18</v>
      </c>
      <c r="CV29" s="257" t="s">
        <v>1784</v>
      </c>
      <c r="CW29" s="67">
        <v>1200</v>
      </c>
      <c r="CX29" s="257" t="s">
        <v>1784</v>
      </c>
      <c r="CY29" s="67">
        <v>18</v>
      </c>
      <c r="CZ29" s="257" t="s">
        <v>1784</v>
      </c>
      <c r="DA29" s="67">
        <v>18</v>
      </c>
    </row>
    <row r="30" spans="1:105" x14ac:dyDescent="0.2">
      <c r="A30" s="20" t="s">
        <v>2075</v>
      </c>
      <c r="B30" s="4">
        <v>37287.229166666664</v>
      </c>
      <c r="C30" s="4">
        <v>37288.534722222219</v>
      </c>
      <c r="D30" t="s">
        <v>2258</v>
      </c>
      <c r="E30" t="s">
        <v>2259</v>
      </c>
      <c r="F30">
        <v>50</v>
      </c>
      <c r="L30">
        <v>323</v>
      </c>
      <c r="N30">
        <v>1690</v>
      </c>
      <c r="P30">
        <v>3270</v>
      </c>
      <c r="R30">
        <v>110</v>
      </c>
      <c r="T30">
        <v>1400</v>
      </c>
      <c r="U30" s="7">
        <f t="shared" si="0"/>
        <v>9146342.5499999989</v>
      </c>
      <c r="V30" s="7">
        <f t="shared" si="11"/>
        <v>1006.0976804999999</v>
      </c>
      <c r="W30" s="7">
        <f t="shared" si="1"/>
        <v>12804.879569999997</v>
      </c>
      <c r="X30" s="7">
        <f t="shared" si="2"/>
        <v>13810.977250499996</v>
      </c>
      <c r="Y30" s="7"/>
      <c r="Z30" s="45" t="s">
        <v>432</v>
      </c>
      <c r="AA30" s="45" t="s">
        <v>461</v>
      </c>
      <c r="AB30" s="7">
        <v>9146342.5499999989</v>
      </c>
      <c r="AC30" s="7">
        <v>13810.977250499996</v>
      </c>
      <c r="AD30" s="20" t="s">
        <v>894</v>
      </c>
      <c r="AE30" s="4">
        <v>37287.232638888891</v>
      </c>
      <c r="AF30" s="4">
        <v>37288.520833333336</v>
      </c>
      <c r="AG30" t="s">
        <v>1016</v>
      </c>
      <c r="AH30" t="s">
        <v>1017</v>
      </c>
      <c r="AI30">
        <v>50</v>
      </c>
      <c r="AO30">
        <v>20</v>
      </c>
      <c r="AQ30">
        <v>4080</v>
      </c>
      <c r="AS30">
        <v>8840</v>
      </c>
      <c r="AT30" t="s">
        <v>1784</v>
      </c>
      <c r="AU30">
        <v>18</v>
      </c>
      <c r="AW30">
        <v>3700</v>
      </c>
      <c r="AX30" s="7">
        <f t="shared" si="12"/>
        <v>566337</v>
      </c>
      <c r="AY30" s="7">
        <f t="shared" si="13"/>
        <v>10.194065999999999</v>
      </c>
      <c r="AZ30" s="7">
        <f t="shared" si="14"/>
        <v>2095.4468999999999</v>
      </c>
      <c r="BA30" s="7">
        <f t="shared" si="15"/>
        <v>2105.6409659999999</v>
      </c>
      <c r="BB30" s="45" t="s">
        <v>534</v>
      </c>
      <c r="BC30" s="45" t="s">
        <v>461</v>
      </c>
      <c r="BD30" s="7">
        <v>566337</v>
      </c>
      <c r="BE30" s="7">
        <v>2105.6409659999999</v>
      </c>
      <c r="BF30" s="7">
        <f t="shared" si="7"/>
        <v>9712679.5499999989</v>
      </c>
      <c r="BG30" s="7">
        <f t="shared" si="8"/>
        <v>1016.2917464999999</v>
      </c>
      <c r="BH30" s="7">
        <f t="shared" si="9"/>
        <v>14900.326469999996</v>
      </c>
      <c r="BI30" s="7">
        <f t="shared" si="10"/>
        <v>15916.618216499995</v>
      </c>
      <c r="BJ30" s="249">
        <v>1736.5</v>
      </c>
      <c r="BK30" s="249">
        <v>450</v>
      </c>
      <c r="BS30" s="250"/>
      <c r="BX30"/>
      <c r="CG30" s="67">
        <v>17</v>
      </c>
      <c r="CH30" s="257" t="s">
        <v>1784</v>
      </c>
      <c r="CI30" s="67">
        <v>18</v>
      </c>
      <c r="CJ30" s="257" t="s">
        <v>1784</v>
      </c>
      <c r="CK30" s="67">
        <v>18</v>
      </c>
      <c r="CP30" s="67">
        <v>4.9000000000000004</v>
      </c>
      <c r="CQ30" s="257" t="s">
        <v>1784</v>
      </c>
      <c r="CR30" s="67">
        <v>18</v>
      </c>
      <c r="CS30" s="257" t="s">
        <v>1784</v>
      </c>
      <c r="CT30" s="67">
        <v>18</v>
      </c>
      <c r="CV30" s="257" t="s">
        <v>1784</v>
      </c>
      <c r="CW30" s="67">
        <v>2</v>
      </c>
      <c r="CX30" s="257" t="s">
        <v>1784</v>
      </c>
      <c r="CY30" s="67">
        <v>20</v>
      </c>
      <c r="CZ30" s="257" t="s">
        <v>1784</v>
      </c>
      <c r="DA30" s="67">
        <v>20</v>
      </c>
    </row>
    <row r="31" spans="1:105" x14ac:dyDescent="0.2">
      <c r="A31" s="20" t="s">
        <v>2075</v>
      </c>
      <c r="B31" s="4">
        <v>37308.222222222219</v>
      </c>
      <c r="C31" s="4">
        <v>37308.534722222219</v>
      </c>
      <c r="D31" t="s">
        <v>2270</v>
      </c>
      <c r="E31" t="s">
        <v>2271</v>
      </c>
      <c r="F31">
        <v>50</v>
      </c>
      <c r="L31">
        <v>93.85</v>
      </c>
      <c r="N31">
        <v>202</v>
      </c>
      <c r="P31">
        <v>313</v>
      </c>
      <c r="Q31" t="s">
        <v>1784</v>
      </c>
      <c r="R31">
        <v>18</v>
      </c>
      <c r="T31">
        <v>180</v>
      </c>
      <c r="U31" s="7">
        <f t="shared" si="0"/>
        <v>2657536.3724999996</v>
      </c>
      <c r="V31" s="7">
        <f t="shared" si="11"/>
        <v>47.835654704999989</v>
      </c>
      <c r="W31" s="7">
        <f t="shared" si="1"/>
        <v>478.35654704999996</v>
      </c>
      <c r="X31" s="7">
        <f t="shared" si="2"/>
        <v>526.19220175499993</v>
      </c>
      <c r="Y31" s="7"/>
      <c r="Z31" s="45" t="s">
        <v>432</v>
      </c>
      <c r="AA31" s="45" t="s">
        <v>462</v>
      </c>
      <c r="AB31" s="7">
        <v>2657536.3724999996</v>
      </c>
      <c r="AC31" s="7">
        <v>526.19220175499993</v>
      </c>
      <c r="AD31" s="20" t="s">
        <v>894</v>
      </c>
      <c r="AE31" s="4">
        <v>37308.226388888892</v>
      </c>
      <c r="AF31" s="4">
        <v>37308.540972222225</v>
      </c>
      <c r="AG31" t="s">
        <v>1018</v>
      </c>
      <c r="AH31" t="s">
        <v>1019</v>
      </c>
      <c r="AI31">
        <v>50</v>
      </c>
      <c r="AO31">
        <v>1</v>
      </c>
      <c r="AQ31">
        <v>6150</v>
      </c>
      <c r="AS31">
        <v>10600</v>
      </c>
      <c r="AT31" t="s">
        <v>1784</v>
      </c>
      <c r="AU31">
        <v>18</v>
      </c>
      <c r="AW31">
        <v>5600</v>
      </c>
      <c r="AX31" s="7">
        <f t="shared" si="12"/>
        <v>28316.85</v>
      </c>
      <c r="AY31" s="7">
        <f t="shared" si="13"/>
        <v>0.50970329999999997</v>
      </c>
      <c r="AZ31" s="7">
        <f t="shared" si="14"/>
        <v>158.57436000000001</v>
      </c>
      <c r="BA31" s="7">
        <f t="shared" si="15"/>
        <v>159.08406330000003</v>
      </c>
      <c r="BB31" s="45" t="s">
        <v>534</v>
      </c>
      <c r="BC31" s="45" t="s">
        <v>462</v>
      </c>
      <c r="BD31" s="7">
        <v>28316.85</v>
      </c>
      <c r="BE31" s="7">
        <v>159.08406330000003</v>
      </c>
      <c r="BF31" s="7">
        <f t="shared" si="7"/>
        <v>2685853.2224999997</v>
      </c>
      <c r="BG31" s="7">
        <f t="shared" si="8"/>
        <v>48.345358004999987</v>
      </c>
      <c r="BH31" s="7">
        <f t="shared" si="9"/>
        <v>636.93090704999997</v>
      </c>
      <c r="BI31" s="7">
        <f t="shared" si="10"/>
        <v>685.27626505499995</v>
      </c>
      <c r="BJ31" s="249">
        <v>450</v>
      </c>
      <c r="BK31" s="249">
        <v>20</v>
      </c>
      <c r="BS31" s="250"/>
      <c r="BX31"/>
      <c r="CG31" s="67">
        <v>18</v>
      </c>
      <c r="CH31" s="257" t="s">
        <v>1784</v>
      </c>
      <c r="CI31" s="67">
        <v>18</v>
      </c>
      <c r="CJ31" s="257" t="s">
        <v>1784</v>
      </c>
      <c r="CK31" s="67">
        <v>18</v>
      </c>
      <c r="CP31" s="67">
        <v>5.3</v>
      </c>
      <c r="CQ31" s="257" t="s">
        <v>1784</v>
      </c>
      <c r="CR31" s="67">
        <v>20</v>
      </c>
      <c r="CS31" s="257" t="s">
        <v>1784</v>
      </c>
      <c r="CT31" s="67">
        <v>20</v>
      </c>
      <c r="CV31" s="257" t="s">
        <v>1784</v>
      </c>
      <c r="CW31" s="67">
        <v>3</v>
      </c>
      <c r="CX31" s="257" t="s">
        <v>1784</v>
      </c>
      <c r="CY31" s="67">
        <v>20</v>
      </c>
      <c r="CZ31" s="257" t="s">
        <v>1784</v>
      </c>
      <c r="DA31" s="67">
        <v>20</v>
      </c>
    </row>
    <row r="32" spans="1:105" x14ac:dyDescent="0.2">
      <c r="A32" s="20" t="s">
        <v>2075</v>
      </c>
      <c r="B32" s="4">
        <v>37316.90625</v>
      </c>
      <c r="C32" s="4">
        <v>37317.975694444445</v>
      </c>
      <c r="D32" t="s">
        <v>2274</v>
      </c>
      <c r="E32" t="s">
        <v>2275</v>
      </c>
      <c r="F32">
        <v>50</v>
      </c>
      <c r="L32">
        <v>161.30000000000001</v>
      </c>
      <c r="N32">
        <v>1770</v>
      </c>
      <c r="P32">
        <v>3430</v>
      </c>
      <c r="R32">
        <v>220</v>
      </c>
      <c r="T32">
        <v>1500</v>
      </c>
      <c r="U32" s="7">
        <f t="shared" si="0"/>
        <v>4567507.9050000003</v>
      </c>
      <c r="V32" s="7">
        <f t="shared" si="11"/>
        <v>1004.8517391</v>
      </c>
      <c r="W32" s="7">
        <f t="shared" si="1"/>
        <v>6851.2618574999997</v>
      </c>
      <c r="X32" s="7">
        <f t="shared" si="2"/>
        <v>7856.1135966000002</v>
      </c>
      <c r="Y32" s="7"/>
      <c r="Z32" s="45" t="s">
        <v>432</v>
      </c>
      <c r="AA32" s="45" t="s">
        <v>463</v>
      </c>
      <c r="AB32" s="7">
        <v>4567507.9050000003</v>
      </c>
      <c r="AC32" s="7">
        <v>7856.1135966000002</v>
      </c>
      <c r="AD32" s="20" t="s">
        <v>894</v>
      </c>
      <c r="AE32" s="4">
        <v>37316.907638888886</v>
      </c>
      <c r="AF32" s="4">
        <v>37318.215277777781</v>
      </c>
      <c r="AG32" t="s">
        <v>1020</v>
      </c>
      <c r="AH32" t="s">
        <v>1021</v>
      </c>
      <c r="AI32">
        <v>50</v>
      </c>
      <c r="AO32">
        <v>4.7</v>
      </c>
      <c r="AQ32">
        <v>5390</v>
      </c>
      <c r="AS32">
        <v>10900</v>
      </c>
      <c r="AU32">
        <v>30</v>
      </c>
      <c r="AW32">
        <v>3600</v>
      </c>
      <c r="AX32" s="7">
        <f t="shared" si="12"/>
        <v>133089.19499999998</v>
      </c>
      <c r="AY32" s="7">
        <f t="shared" si="13"/>
        <v>3.992675849999999</v>
      </c>
      <c r="AZ32" s="7">
        <f t="shared" si="14"/>
        <v>479.12110199999995</v>
      </c>
      <c r="BA32" s="7">
        <f t="shared" si="15"/>
        <v>483.11377784999996</v>
      </c>
      <c r="BB32" s="45" t="s">
        <v>534</v>
      </c>
      <c r="BC32" s="45" t="s">
        <v>463</v>
      </c>
      <c r="BD32" s="7">
        <v>133089.19499999998</v>
      </c>
      <c r="BE32" s="7">
        <v>483.11377784999996</v>
      </c>
      <c r="BF32" s="7">
        <f t="shared" si="7"/>
        <v>4700597.1000000006</v>
      </c>
      <c r="BG32" s="7">
        <f t="shared" si="8"/>
        <v>1008.84441495</v>
      </c>
      <c r="BH32" s="7">
        <f t="shared" si="9"/>
        <v>7330.3829594999997</v>
      </c>
      <c r="BI32" s="7">
        <f t="shared" si="10"/>
        <v>8339.2273744499998</v>
      </c>
      <c r="BJ32" s="251">
        <v>256</v>
      </c>
      <c r="BK32" s="251">
        <v>125</v>
      </c>
      <c r="BS32" s="250"/>
      <c r="BX32"/>
      <c r="CG32" s="67">
        <v>18</v>
      </c>
      <c r="CH32" s="257" t="s">
        <v>1784</v>
      </c>
      <c r="CI32" s="67">
        <v>18</v>
      </c>
      <c r="CJ32" s="257" t="s">
        <v>1784</v>
      </c>
      <c r="CK32" s="67">
        <v>18</v>
      </c>
      <c r="CP32" s="67">
        <v>5.7</v>
      </c>
      <c r="CQ32" s="257" t="s">
        <v>1784</v>
      </c>
      <c r="CR32" s="67">
        <v>20</v>
      </c>
      <c r="CS32" s="257" t="s">
        <v>1784</v>
      </c>
      <c r="CT32" s="67">
        <v>20</v>
      </c>
      <c r="CV32" s="257" t="s">
        <v>1784</v>
      </c>
      <c r="CW32" s="67">
        <v>2</v>
      </c>
      <c r="CX32" s="257" t="s">
        <v>1784</v>
      </c>
      <c r="CY32" s="67">
        <v>20</v>
      </c>
      <c r="CZ32" s="257" t="s">
        <v>1784</v>
      </c>
      <c r="DA32" s="67">
        <v>20</v>
      </c>
    </row>
    <row r="33" spans="1:105" x14ac:dyDescent="0.2">
      <c r="A33" s="20" t="s">
        <v>2075</v>
      </c>
      <c r="B33" s="81">
        <v>37531.107638888891</v>
      </c>
      <c r="C33" s="81">
        <v>37531.451388888891</v>
      </c>
      <c r="D33" t="s">
        <v>2300</v>
      </c>
      <c r="E33" s="82" t="s">
        <v>2301</v>
      </c>
      <c r="F33">
        <v>50</v>
      </c>
      <c r="L33">
        <v>304.7</v>
      </c>
      <c r="N33">
        <v>3.4</v>
      </c>
      <c r="P33">
        <v>25</v>
      </c>
      <c r="Q33" s="82" t="s">
        <v>1784</v>
      </c>
      <c r="R33" s="82">
        <v>18</v>
      </c>
      <c r="S33" s="82" t="s">
        <v>1784</v>
      </c>
      <c r="T33" s="82">
        <v>18</v>
      </c>
      <c r="U33" s="7">
        <f t="shared" si="0"/>
        <v>8628144.1949999984</v>
      </c>
      <c r="V33" s="7">
        <f t="shared" si="11"/>
        <v>155.30659550999997</v>
      </c>
      <c r="W33" s="7">
        <f t="shared" si="1"/>
        <v>155.30659550999997</v>
      </c>
      <c r="X33" s="7">
        <f t="shared" si="2"/>
        <v>310.61319101999993</v>
      </c>
      <c r="Y33" s="7"/>
      <c r="Z33" s="45" t="s">
        <v>432</v>
      </c>
      <c r="AA33" s="45" t="s">
        <v>464</v>
      </c>
      <c r="AB33" s="7">
        <v>8628144.1949999984</v>
      </c>
      <c r="AC33" s="7">
        <v>310.61319101999993</v>
      </c>
      <c r="AD33" s="20" t="s">
        <v>894</v>
      </c>
      <c r="AE33" s="81">
        <v>37531.061111111114</v>
      </c>
      <c r="AF33" s="81">
        <v>37531.288888888892</v>
      </c>
      <c r="AG33" t="s">
        <v>1022</v>
      </c>
      <c r="AH33" s="82" t="s">
        <v>1023</v>
      </c>
      <c r="AI33">
        <v>50</v>
      </c>
      <c r="AO33">
        <v>20.440000000000001</v>
      </c>
      <c r="AP33" t="s">
        <v>1784</v>
      </c>
      <c r="AQ33">
        <v>2</v>
      </c>
      <c r="AS33">
        <v>21</v>
      </c>
      <c r="AT33" s="82" t="s">
        <v>1784</v>
      </c>
      <c r="AU33" s="82">
        <v>18</v>
      </c>
      <c r="AV33" s="82" t="s">
        <v>1784</v>
      </c>
      <c r="AW33" s="82">
        <v>18</v>
      </c>
      <c r="AX33" s="7">
        <f t="shared" si="12"/>
        <v>578796.41399999999</v>
      </c>
      <c r="AY33" s="7">
        <f t="shared" si="13"/>
        <v>10.418335451999999</v>
      </c>
      <c r="AZ33" s="7">
        <f t="shared" si="14"/>
        <v>10.418335451999999</v>
      </c>
      <c r="BA33" s="7">
        <f t="shared" si="15"/>
        <v>20.836670903999998</v>
      </c>
      <c r="BB33" s="45" t="s">
        <v>534</v>
      </c>
      <c r="BC33" s="45" t="s">
        <v>464</v>
      </c>
      <c r="BD33" s="7">
        <v>578796.41399999999</v>
      </c>
      <c r="BE33" s="7">
        <v>20.836670903999998</v>
      </c>
      <c r="BF33" s="7">
        <f t="shared" si="7"/>
        <v>9206940.6089999992</v>
      </c>
      <c r="BG33" s="7">
        <f t="shared" si="8"/>
        <v>165.72493096199997</v>
      </c>
      <c r="BH33" s="7">
        <f t="shared" si="9"/>
        <v>165.72493096199997</v>
      </c>
      <c r="BI33" s="7">
        <f t="shared" si="10"/>
        <v>331.44986192399995</v>
      </c>
      <c r="BS33" s="250"/>
      <c r="BX33"/>
      <c r="CG33" s="67">
        <v>18</v>
      </c>
      <c r="CH33" s="257" t="s">
        <v>1784</v>
      </c>
      <c r="CI33" s="67">
        <v>18</v>
      </c>
      <c r="CJ33" s="257" t="s">
        <v>1784</v>
      </c>
      <c r="CK33" s="67">
        <v>18</v>
      </c>
      <c r="CP33" s="67">
        <v>5.8</v>
      </c>
      <c r="CQ33" s="257" t="s">
        <v>1784</v>
      </c>
      <c r="CR33" s="67">
        <v>18</v>
      </c>
      <c r="CS33" s="257" t="s">
        <v>1784</v>
      </c>
      <c r="CT33" s="67">
        <v>18</v>
      </c>
      <c r="CV33" s="257" t="s">
        <v>1784</v>
      </c>
      <c r="CW33" s="67">
        <v>6</v>
      </c>
      <c r="CX33" s="257" t="s">
        <v>1784</v>
      </c>
      <c r="CY33" s="67">
        <v>18</v>
      </c>
      <c r="CZ33" s="257" t="s">
        <v>1784</v>
      </c>
      <c r="DA33" s="67">
        <v>18</v>
      </c>
    </row>
    <row r="34" spans="1:105" x14ac:dyDescent="0.2">
      <c r="A34" s="20" t="s">
        <v>2075</v>
      </c>
      <c r="B34" s="4">
        <v>37652.336805555555</v>
      </c>
      <c r="C34" s="4">
        <v>37652.736111111109</v>
      </c>
      <c r="D34" t="s">
        <v>2320</v>
      </c>
      <c r="E34" t="s">
        <v>2321</v>
      </c>
      <c r="F34">
        <v>50</v>
      </c>
      <c r="L34">
        <v>111.7</v>
      </c>
      <c r="N34">
        <v>2900</v>
      </c>
      <c r="P34">
        <v>4440</v>
      </c>
      <c r="Q34" t="s">
        <v>1784</v>
      </c>
      <c r="R34">
        <v>18</v>
      </c>
      <c r="T34">
        <v>2300</v>
      </c>
      <c r="U34" s="7">
        <f t="shared" si="0"/>
        <v>3162992.145</v>
      </c>
      <c r="V34" s="7">
        <f t="shared" si="11"/>
        <v>56.933858610000001</v>
      </c>
      <c r="W34" s="7">
        <f t="shared" si="1"/>
        <v>7274.8819334999998</v>
      </c>
      <c r="X34" s="7">
        <f t="shared" si="2"/>
        <v>7331.8157921100001</v>
      </c>
      <c r="Y34" s="7"/>
      <c r="Z34" s="45" t="s">
        <v>432</v>
      </c>
      <c r="AA34" s="45" t="s">
        <v>465</v>
      </c>
      <c r="AB34" s="7">
        <v>3162992.145</v>
      </c>
      <c r="AC34" s="7">
        <v>7331.8157921100001</v>
      </c>
      <c r="AD34" s="20" t="s">
        <v>894</v>
      </c>
      <c r="AE34" s="4">
        <v>37652.32916666667</v>
      </c>
      <c r="AF34" s="4">
        <v>37652.731944444444</v>
      </c>
      <c r="AG34" t="s">
        <v>1024</v>
      </c>
      <c r="AH34" t="s">
        <v>1025</v>
      </c>
      <c r="AI34">
        <v>50</v>
      </c>
      <c r="AO34">
        <v>2.33</v>
      </c>
      <c r="AQ34">
        <v>12800</v>
      </c>
      <c r="AS34">
        <v>19600</v>
      </c>
      <c r="AT34" t="s">
        <v>1784</v>
      </c>
      <c r="AU34">
        <v>18</v>
      </c>
      <c r="AW34">
        <v>5700</v>
      </c>
      <c r="AX34" s="7">
        <f t="shared" si="12"/>
        <v>65978.260500000004</v>
      </c>
      <c r="AY34" s="7">
        <f t="shared" si="13"/>
        <v>1.1876086889999999</v>
      </c>
      <c r="AZ34" s="7">
        <f t="shared" si="14"/>
        <v>376.07608485000003</v>
      </c>
      <c r="BA34" s="7">
        <f t="shared" si="15"/>
        <v>377.26369353900003</v>
      </c>
      <c r="BB34" s="45" t="s">
        <v>534</v>
      </c>
      <c r="BC34" s="45" t="s">
        <v>465</v>
      </c>
      <c r="BD34" s="7">
        <v>65978.260500000004</v>
      </c>
      <c r="BE34" s="7">
        <v>377.26369353900003</v>
      </c>
      <c r="BF34" s="7">
        <f t="shared" ref="BF34:BF65" si="16">U34+BD34</f>
        <v>3228970.4054999999</v>
      </c>
      <c r="BG34" s="7">
        <f t="shared" ref="BG34:BG65" si="17">V34+AY34</f>
        <v>58.121467299000003</v>
      </c>
      <c r="BH34" s="7">
        <f t="shared" ref="BH34:BH65" si="18">W34+AZ34</f>
        <v>7650.9580183500002</v>
      </c>
      <c r="BI34" s="7">
        <f t="shared" ref="BI34:BI65" si="19">X34+BA34</f>
        <v>7709.0794856490002</v>
      </c>
      <c r="BS34" s="250"/>
      <c r="BX34"/>
      <c r="CG34" s="67">
        <v>18</v>
      </c>
      <c r="CH34" s="257" t="s">
        <v>1784</v>
      </c>
      <c r="CI34" s="67">
        <v>18</v>
      </c>
      <c r="CJ34" s="257" t="s">
        <v>1784</v>
      </c>
      <c r="CK34" s="67">
        <v>18</v>
      </c>
      <c r="CP34" s="67">
        <v>5.8</v>
      </c>
      <c r="CQ34" s="257" t="s">
        <v>1784</v>
      </c>
      <c r="CR34" s="67">
        <v>20</v>
      </c>
      <c r="CS34" s="257" t="s">
        <v>1784</v>
      </c>
      <c r="CT34" s="67">
        <v>20</v>
      </c>
      <c r="CV34" s="257" t="s">
        <v>1784</v>
      </c>
      <c r="CW34" s="67">
        <v>2</v>
      </c>
      <c r="CX34" s="257" t="s">
        <v>1784</v>
      </c>
      <c r="CY34" s="67">
        <v>20</v>
      </c>
      <c r="CZ34" s="257" t="s">
        <v>1784</v>
      </c>
      <c r="DA34" s="67">
        <v>20</v>
      </c>
    </row>
    <row r="35" spans="1:105" x14ac:dyDescent="0.2">
      <c r="A35" s="20" t="s">
        <v>2075</v>
      </c>
      <c r="B35" s="4">
        <v>37684.680555555555</v>
      </c>
      <c r="C35" s="4">
        <v>37688.496527777781</v>
      </c>
      <c r="D35" t="s">
        <v>2330</v>
      </c>
      <c r="E35" t="s">
        <v>2331</v>
      </c>
      <c r="F35">
        <v>50</v>
      </c>
      <c r="L35">
        <v>62.7</v>
      </c>
      <c r="P35">
        <v>5610</v>
      </c>
      <c r="R35">
        <v>48</v>
      </c>
      <c r="T35">
        <v>1900</v>
      </c>
      <c r="U35" s="7">
        <f t="shared" si="0"/>
        <v>1775466.4949999999</v>
      </c>
      <c r="V35" s="7">
        <f t="shared" si="11"/>
        <v>85.222391759999994</v>
      </c>
      <c r="W35" s="7">
        <f t="shared" si="1"/>
        <v>3373.3863405000002</v>
      </c>
      <c r="X35" s="7">
        <f t="shared" si="2"/>
        <v>3458.6087322600001</v>
      </c>
      <c r="Y35" s="7"/>
      <c r="Z35" s="45" t="s">
        <v>432</v>
      </c>
      <c r="AA35" s="45" t="s">
        <v>466</v>
      </c>
      <c r="AB35" s="7">
        <v>1775466.4949999999</v>
      </c>
      <c r="AC35" s="7">
        <v>3458.6087322600001</v>
      </c>
      <c r="AD35" s="20" t="s">
        <v>894</v>
      </c>
      <c r="AE35" s="4">
        <v>37684.68472222222</v>
      </c>
      <c r="AF35" s="4">
        <v>37687.779166666667</v>
      </c>
      <c r="AG35" t="s">
        <v>1026</v>
      </c>
      <c r="AH35" t="s">
        <v>1027</v>
      </c>
      <c r="AI35">
        <v>50</v>
      </c>
      <c r="AO35">
        <v>5.29</v>
      </c>
      <c r="AS35">
        <v>19500</v>
      </c>
      <c r="AT35" t="s">
        <v>1784</v>
      </c>
      <c r="AU35">
        <v>18</v>
      </c>
      <c r="AW35">
        <v>7300</v>
      </c>
      <c r="AX35" s="7">
        <f t="shared" si="12"/>
        <v>149796.13649999999</v>
      </c>
      <c r="AY35" s="7">
        <f t="shared" si="13"/>
        <v>2.6963304569999997</v>
      </c>
      <c r="AZ35" s="7">
        <f t="shared" si="14"/>
        <v>1093.51179645</v>
      </c>
      <c r="BA35" s="7">
        <f t="shared" si="15"/>
        <v>1096.208126907</v>
      </c>
      <c r="BB35" s="45" t="s">
        <v>534</v>
      </c>
      <c r="BC35" s="45" t="s">
        <v>466</v>
      </c>
      <c r="BD35" s="7">
        <v>149796.13649999999</v>
      </c>
      <c r="BE35" s="7">
        <v>1096.208126907</v>
      </c>
      <c r="BF35" s="7">
        <f t="shared" si="16"/>
        <v>1925262.6314999999</v>
      </c>
      <c r="BG35" s="7">
        <f t="shared" si="17"/>
        <v>87.918722216999996</v>
      </c>
      <c r="BH35" s="7">
        <f t="shared" si="18"/>
        <v>4466.8981369499998</v>
      </c>
      <c r="BI35" s="7">
        <f t="shared" si="19"/>
        <v>4554.8168591670001</v>
      </c>
      <c r="BS35" s="250"/>
      <c r="BX35"/>
      <c r="CG35" s="67">
        <v>18</v>
      </c>
      <c r="CH35" s="257" t="s">
        <v>1784</v>
      </c>
      <c r="CI35" s="67">
        <v>18</v>
      </c>
      <c r="CJ35" s="257" t="s">
        <v>1784</v>
      </c>
      <c r="CK35" s="67">
        <v>18</v>
      </c>
      <c r="CP35" s="67">
        <v>6</v>
      </c>
      <c r="CQ35" s="257" t="s">
        <v>1784</v>
      </c>
      <c r="CR35" s="67">
        <v>18</v>
      </c>
      <c r="CS35" s="257" t="s">
        <v>1784</v>
      </c>
      <c r="CT35" s="67">
        <v>18</v>
      </c>
      <c r="CV35" s="257" t="s">
        <v>1784</v>
      </c>
      <c r="CW35" s="67">
        <v>3</v>
      </c>
      <c r="CX35" s="257" t="s">
        <v>1784</v>
      </c>
      <c r="CY35" s="67">
        <v>20</v>
      </c>
      <c r="CZ35" s="257" t="s">
        <v>1784</v>
      </c>
      <c r="DA35" s="67">
        <v>20</v>
      </c>
    </row>
    <row r="36" spans="1:105" x14ac:dyDescent="0.2">
      <c r="A36" s="20" t="s">
        <v>2075</v>
      </c>
      <c r="B36" s="4">
        <v>37694.569444444445</v>
      </c>
      <c r="C36" s="4">
        <v>37696.798611111109</v>
      </c>
      <c r="D36" t="s">
        <v>2336</v>
      </c>
      <c r="E36" t="s">
        <v>2337</v>
      </c>
      <c r="F36">
        <v>50</v>
      </c>
      <c r="L36">
        <v>1172</v>
      </c>
      <c r="N36">
        <v>738</v>
      </c>
      <c r="P36">
        <v>1340</v>
      </c>
      <c r="R36">
        <v>32</v>
      </c>
      <c r="T36">
        <v>410</v>
      </c>
      <c r="U36" s="7">
        <f t="shared" si="0"/>
        <v>33187348.199999999</v>
      </c>
      <c r="V36" s="7">
        <f t="shared" si="11"/>
        <v>1061.9951424000001</v>
      </c>
      <c r="W36" s="7">
        <f t="shared" si="1"/>
        <v>13606.812762</v>
      </c>
      <c r="X36" s="7">
        <f t="shared" si="2"/>
        <v>14668.807904400001</v>
      </c>
      <c r="Y36" s="7"/>
      <c r="Z36" s="45" t="s">
        <v>432</v>
      </c>
      <c r="AA36" s="45" t="s">
        <v>467</v>
      </c>
      <c r="AB36" s="7">
        <v>33187348.199999999</v>
      </c>
      <c r="AC36" s="7">
        <v>14668.807904400001</v>
      </c>
      <c r="AD36" s="20" t="s">
        <v>894</v>
      </c>
      <c r="AE36" s="4">
        <v>37694.555555555555</v>
      </c>
      <c r="AF36" s="4">
        <v>37696.504861111112</v>
      </c>
      <c r="AG36" t="s">
        <v>1028</v>
      </c>
      <c r="AH36" t="s">
        <v>1029</v>
      </c>
      <c r="AI36">
        <v>50</v>
      </c>
      <c r="AO36">
        <v>29.68</v>
      </c>
      <c r="AP36" t="s">
        <v>1934</v>
      </c>
      <c r="AQ36">
        <v>1000</v>
      </c>
      <c r="AS36">
        <v>5830</v>
      </c>
      <c r="AT36" t="s">
        <v>1784</v>
      </c>
      <c r="AU36">
        <v>18</v>
      </c>
      <c r="AW36">
        <v>2900</v>
      </c>
      <c r="AX36" s="7">
        <f t="shared" si="12"/>
        <v>840444.10799999989</v>
      </c>
      <c r="AY36" s="7">
        <f t="shared" si="13"/>
        <v>15.127993943999998</v>
      </c>
      <c r="AZ36" s="7">
        <f t="shared" si="14"/>
        <v>2437.2879131999998</v>
      </c>
      <c r="BA36" s="7">
        <f t="shared" si="15"/>
        <v>2452.4159071439999</v>
      </c>
      <c r="BB36" s="45" t="s">
        <v>534</v>
      </c>
      <c r="BC36" s="45" t="s">
        <v>467</v>
      </c>
      <c r="BD36" s="7">
        <v>840444.10799999989</v>
      </c>
      <c r="BE36" s="7">
        <v>2452.4159071439999</v>
      </c>
      <c r="BF36" s="7">
        <f t="shared" si="16"/>
        <v>34027792.307999998</v>
      </c>
      <c r="BG36" s="7">
        <f t="shared" si="17"/>
        <v>1077.1231363440002</v>
      </c>
      <c r="BH36" s="7">
        <f t="shared" si="18"/>
        <v>16044.100675199999</v>
      </c>
      <c r="BI36" s="7">
        <f t="shared" si="19"/>
        <v>17121.223811544001</v>
      </c>
      <c r="BS36" s="250"/>
      <c r="BX36"/>
      <c r="CG36" s="67">
        <v>19</v>
      </c>
      <c r="CH36" s="257" t="s">
        <v>1784</v>
      </c>
      <c r="CI36" s="67">
        <v>18</v>
      </c>
      <c r="CJ36" s="257" t="s">
        <v>1784</v>
      </c>
      <c r="CK36" s="67">
        <v>18</v>
      </c>
      <c r="CP36" s="67">
        <v>6.3</v>
      </c>
      <c r="CQ36" s="257" t="s">
        <v>1784</v>
      </c>
      <c r="CR36" s="67">
        <v>20</v>
      </c>
      <c r="CS36" s="257" t="s">
        <v>1784</v>
      </c>
      <c r="CT36" s="67">
        <v>20</v>
      </c>
      <c r="CV36" s="257" t="s">
        <v>1784</v>
      </c>
      <c r="CW36" s="67">
        <v>12</v>
      </c>
      <c r="CX36" s="257" t="s">
        <v>1784</v>
      </c>
      <c r="CY36" s="67">
        <v>18</v>
      </c>
      <c r="CZ36" s="257" t="s">
        <v>1784</v>
      </c>
      <c r="DA36" s="67">
        <v>18</v>
      </c>
    </row>
    <row r="37" spans="1:105" x14ac:dyDescent="0.2">
      <c r="A37" s="20" t="s">
        <v>2075</v>
      </c>
      <c r="B37" s="4">
        <v>37715.690972222219</v>
      </c>
      <c r="C37" s="4">
        <v>37716.079861111109</v>
      </c>
      <c r="D37" t="s">
        <v>2353</v>
      </c>
      <c r="E37" t="s">
        <v>2354</v>
      </c>
      <c r="F37">
        <v>50</v>
      </c>
      <c r="L37">
        <v>608</v>
      </c>
      <c r="N37">
        <v>552</v>
      </c>
      <c r="P37">
        <v>954</v>
      </c>
      <c r="Q37" t="s">
        <v>1784</v>
      </c>
      <c r="R37">
        <v>18</v>
      </c>
      <c r="T37">
        <v>470</v>
      </c>
      <c r="U37" s="7">
        <f t="shared" si="0"/>
        <v>17216644.799999997</v>
      </c>
      <c r="V37" s="7">
        <f t="shared" si="11"/>
        <v>309.89960639999998</v>
      </c>
      <c r="W37" s="7">
        <f t="shared" si="1"/>
        <v>8091.8230559999993</v>
      </c>
      <c r="X37" s="7">
        <f t="shared" si="2"/>
        <v>8401.7226623999995</v>
      </c>
      <c r="Y37" s="7"/>
      <c r="Z37" s="45" t="s">
        <v>432</v>
      </c>
      <c r="AA37" s="45" t="s">
        <v>468</v>
      </c>
      <c r="AB37" s="7">
        <v>17216644.799999997</v>
      </c>
      <c r="AC37" s="7">
        <v>8401.7226623999995</v>
      </c>
      <c r="AD37" s="20" t="s">
        <v>894</v>
      </c>
      <c r="AE37" s="4">
        <v>37715.694444444445</v>
      </c>
      <c r="AF37" s="4">
        <v>37716.064583333333</v>
      </c>
      <c r="AG37" t="s">
        <v>1031</v>
      </c>
      <c r="AH37" t="s">
        <v>1032</v>
      </c>
      <c r="AI37">
        <v>50</v>
      </c>
      <c r="AO37">
        <v>7.85</v>
      </c>
      <c r="AQ37">
        <v>3140</v>
      </c>
      <c r="AS37">
        <v>5790</v>
      </c>
      <c r="AT37" t="s">
        <v>1784</v>
      </c>
      <c r="AU37">
        <v>18</v>
      </c>
      <c r="AW37">
        <v>2700</v>
      </c>
      <c r="AX37" s="7">
        <f t="shared" si="12"/>
        <v>222287.27249999996</v>
      </c>
      <c r="AY37" s="7">
        <f t="shared" si="13"/>
        <v>4.0011709049999995</v>
      </c>
      <c r="AZ37" s="7">
        <f t="shared" si="14"/>
        <v>600.17563574999986</v>
      </c>
      <c r="BA37" s="7">
        <f t="shared" si="15"/>
        <v>604.17680665499984</v>
      </c>
      <c r="BB37" s="45" t="s">
        <v>534</v>
      </c>
      <c r="BC37" s="45" t="s">
        <v>468</v>
      </c>
      <c r="BD37" s="7">
        <v>222287.27249999996</v>
      </c>
      <c r="BE37" s="7">
        <v>604.17680665499984</v>
      </c>
      <c r="BF37" s="7">
        <f t="shared" si="16"/>
        <v>17438932.072499998</v>
      </c>
      <c r="BG37" s="7">
        <f t="shared" si="17"/>
        <v>313.90077730499996</v>
      </c>
      <c r="BH37" s="7">
        <f t="shared" si="18"/>
        <v>8691.9986917499991</v>
      </c>
      <c r="BI37" s="7">
        <f t="shared" si="19"/>
        <v>9005.8994690549989</v>
      </c>
      <c r="BS37" s="250"/>
      <c r="BX37"/>
      <c r="CG37" s="67">
        <v>20</v>
      </c>
      <c r="CH37" s="257" t="s">
        <v>1784</v>
      </c>
      <c r="CI37" s="67">
        <v>18</v>
      </c>
      <c r="CJ37" s="257" t="s">
        <v>1784</v>
      </c>
      <c r="CK37" s="67">
        <v>18</v>
      </c>
      <c r="CP37" s="67">
        <v>6.5</v>
      </c>
      <c r="CR37" s="67">
        <v>54</v>
      </c>
      <c r="CT37" s="67">
        <v>21</v>
      </c>
      <c r="CV37" s="257" t="s">
        <v>1784</v>
      </c>
      <c r="CW37" s="67">
        <v>6</v>
      </c>
      <c r="CX37" s="257" t="s">
        <v>1784</v>
      </c>
      <c r="CY37" s="67">
        <v>18</v>
      </c>
      <c r="CZ37" s="257" t="s">
        <v>1784</v>
      </c>
      <c r="DA37" s="67">
        <v>18</v>
      </c>
    </row>
    <row r="38" spans="1:105" x14ac:dyDescent="0.2">
      <c r="A38" s="20" t="s">
        <v>2075</v>
      </c>
      <c r="B38" s="4">
        <v>37990.677083333336</v>
      </c>
      <c r="C38" s="4">
        <v>37991.177083333336</v>
      </c>
      <c r="D38" t="s">
        <v>2373</v>
      </c>
      <c r="E38" t="s">
        <v>2374</v>
      </c>
      <c r="F38">
        <v>50</v>
      </c>
      <c r="L38">
        <v>19.899999999999999</v>
      </c>
      <c r="N38">
        <v>108</v>
      </c>
      <c r="P38">
        <v>224</v>
      </c>
      <c r="Q38" t="s">
        <v>1784</v>
      </c>
      <c r="R38">
        <v>18</v>
      </c>
      <c r="T38">
        <v>52</v>
      </c>
      <c r="U38" s="7">
        <f t="shared" si="0"/>
        <v>563505.31499999983</v>
      </c>
      <c r="V38" s="7">
        <f t="shared" si="11"/>
        <v>10.143095669999996</v>
      </c>
      <c r="W38" s="7">
        <f t="shared" si="1"/>
        <v>29.302276379999991</v>
      </c>
      <c r="X38" s="7">
        <f t="shared" si="2"/>
        <v>39.445372049999989</v>
      </c>
      <c r="Y38" s="7"/>
      <c r="Z38" s="45" t="s">
        <v>432</v>
      </c>
      <c r="AA38" s="45" t="s">
        <v>469</v>
      </c>
      <c r="AB38" s="7">
        <v>563505.31499999983</v>
      </c>
      <c r="AC38" s="7">
        <v>39.445372049999989</v>
      </c>
      <c r="AD38" s="20" t="s">
        <v>894</v>
      </c>
      <c r="AE38" s="4">
        <v>37990.70208333333</v>
      </c>
      <c r="AF38" s="4">
        <v>37990.964583333334</v>
      </c>
      <c r="AG38" t="s">
        <v>1037</v>
      </c>
      <c r="AH38" t="s">
        <v>1038</v>
      </c>
      <c r="AI38">
        <v>50</v>
      </c>
      <c r="AO38">
        <v>7.0000000000000007E-2</v>
      </c>
      <c r="AQ38" s="57">
        <v>1080</v>
      </c>
      <c r="AS38" s="57">
        <v>1390</v>
      </c>
      <c r="AT38" s="57" t="s">
        <v>1784</v>
      </c>
      <c r="AU38" s="57">
        <v>18</v>
      </c>
      <c r="AV38" s="57" t="s">
        <v>1784</v>
      </c>
      <c r="AW38" s="57">
        <v>18</v>
      </c>
      <c r="AX38" s="7">
        <f t="shared" si="12"/>
        <v>1982.1795000000002</v>
      </c>
      <c r="AY38" s="7">
        <f t="shared" si="13"/>
        <v>3.5679230999999999E-2</v>
      </c>
      <c r="AZ38" s="7">
        <f t="shared" si="14"/>
        <v>3.5679230999999999E-2</v>
      </c>
      <c r="BA38" s="7">
        <f t="shared" si="15"/>
        <v>7.1358461999999998E-2</v>
      </c>
      <c r="BB38" s="45" t="s">
        <v>534</v>
      </c>
      <c r="BC38" s="45" t="s">
        <v>469</v>
      </c>
      <c r="BD38" s="7">
        <v>1982.1795000000002</v>
      </c>
      <c r="BE38" s="7">
        <v>7.1358461999999998E-2</v>
      </c>
      <c r="BF38" s="7">
        <f t="shared" si="16"/>
        <v>565487.4944999998</v>
      </c>
      <c r="BG38" s="7">
        <f t="shared" si="17"/>
        <v>10.178774900999995</v>
      </c>
      <c r="BH38" s="7">
        <f t="shared" si="18"/>
        <v>29.337955610999991</v>
      </c>
      <c r="BI38" s="7">
        <f t="shared" si="19"/>
        <v>39.516730511999988</v>
      </c>
      <c r="BS38" s="250"/>
      <c r="BX38"/>
      <c r="CG38" s="67">
        <v>20</v>
      </c>
      <c r="CH38" s="257" t="s">
        <v>1784</v>
      </c>
      <c r="CI38" s="67">
        <v>18</v>
      </c>
      <c r="CJ38" s="257" t="s">
        <v>1784</v>
      </c>
      <c r="CK38" s="67">
        <v>18</v>
      </c>
      <c r="CP38" s="67">
        <v>6.6</v>
      </c>
      <c r="CQ38" s="257" t="s">
        <v>1784</v>
      </c>
      <c r="CR38" s="67">
        <v>18</v>
      </c>
      <c r="CS38" s="257" t="s">
        <v>1784</v>
      </c>
      <c r="CT38" s="67">
        <v>18</v>
      </c>
      <c r="CV38" s="257" t="s">
        <v>1784</v>
      </c>
      <c r="CW38" s="67">
        <v>20</v>
      </c>
      <c r="CX38" s="257" t="s">
        <v>1784</v>
      </c>
      <c r="CY38" s="67">
        <v>18</v>
      </c>
      <c r="CZ38" s="257"/>
      <c r="DA38" s="67">
        <v>20</v>
      </c>
    </row>
    <row r="39" spans="1:105" x14ac:dyDescent="0.2">
      <c r="A39" s="20" t="s">
        <v>2075</v>
      </c>
      <c r="B39" s="4">
        <v>38003.236111111109</v>
      </c>
      <c r="C39" s="4">
        <v>38004.208333333336</v>
      </c>
      <c r="D39" t="s">
        <v>2384</v>
      </c>
      <c r="E39" t="s">
        <v>2385</v>
      </c>
      <c r="F39">
        <v>50</v>
      </c>
      <c r="L39">
        <v>44.9</v>
      </c>
      <c r="N39">
        <v>8520</v>
      </c>
      <c r="P39">
        <v>17000</v>
      </c>
      <c r="Q39" t="s">
        <v>1784</v>
      </c>
      <c r="R39">
        <v>18</v>
      </c>
      <c r="T39">
        <v>13000</v>
      </c>
      <c r="U39" s="7">
        <f t="shared" si="0"/>
        <v>1271426.5649999999</v>
      </c>
      <c r="V39" s="7">
        <f t="shared" si="11"/>
        <v>22.885678169999998</v>
      </c>
      <c r="W39" s="7">
        <f t="shared" si="1"/>
        <v>16528.545344999999</v>
      </c>
      <c r="X39" s="7">
        <f t="shared" si="2"/>
        <v>16551.43102317</v>
      </c>
      <c r="Y39" s="7"/>
      <c r="Z39" s="45" t="s">
        <v>432</v>
      </c>
      <c r="AA39" s="45" t="s">
        <v>470</v>
      </c>
      <c r="AB39" s="7">
        <v>1271426.5649999999</v>
      </c>
      <c r="AC39" s="7">
        <v>16551.43102317</v>
      </c>
      <c r="AD39" s="20" t="s">
        <v>894</v>
      </c>
      <c r="AE39" s="4">
        <v>38003.373611111114</v>
      </c>
      <c r="AF39" s="4">
        <v>38003.834722222222</v>
      </c>
      <c r="AG39" t="s">
        <v>1039</v>
      </c>
      <c r="AH39" t="s">
        <v>1040</v>
      </c>
      <c r="AI39">
        <v>50</v>
      </c>
      <c r="AO39">
        <v>3.98</v>
      </c>
      <c r="AQ39">
        <v>9200</v>
      </c>
      <c r="AS39">
        <v>19100</v>
      </c>
      <c r="AT39" t="s">
        <v>1784</v>
      </c>
      <c r="AU39">
        <v>18</v>
      </c>
      <c r="AW39">
        <v>12000</v>
      </c>
      <c r="AX39" s="7">
        <f t="shared" si="12"/>
        <v>112701.06299999999</v>
      </c>
      <c r="AY39" s="7">
        <f t="shared" si="13"/>
        <v>2.0286191339999999</v>
      </c>
      <c r="AZ39" s="7">
        <f t="shared" si="14"/>
        <v>1352.4127559999999</v>
      </c>
      <c r="BA39" s="7">
        <f t="shared" si="15"/>
        <v>1354.4413751340001</v>
      </c>
      <c r="BB39" s="45" t="s">
        <v>534</v>
      </c>
      <c r="BC39" s="45" t="s">
        <v>470</v>
      </c>
      <c r="BD39" s="7">
        <v>112701.06299999999</v>
      </c>
      <c r="BE39" s="7">
        <v>1354.4413751340001</v>
      </c>
      <c r="BF39" s="7">
        <f t="shared" si="16"/>
        <v>1384127.628</v>
      </c>
      <c r="BG39" s="7">
        <f t="shared" si="17"/>
        <v>24.914297303999998</v>
      </c>
      <c r="BH39" s="7">
        <f t="shared" si="18"/>
        <v>17880.958101</v>
      </c>
      <c r="BI39" s="7">
        <f t="shared" si="19"/>
        <v>17905.872398304</v>
      </c>
      <c r="BS39" s="250"/>
      <c r="BX39"/>
      <c r="CG39" s="67">
        <v>20</v>
      </c>
      <c r="CH39" s="257" t="s">
        <v>1784</v>
      </c>
      <c r="CI39" s="67">
        <v>18</v>
      </c>
      <c r="CJ39" s="257" t="s">
        <v>1784</v>
      </c>
      <c r="CK39" s="67">
        <v>18</v>
      </c>
      <c r="CP39" s="67">
        <v>6.6</v>
      </c>
      <c r="CQ39" s="257" t="s">
        <v>1784</v>
      </c>
      <c r="CR39" s="67">
        <v>20</v>
      </c>
      <c r="CS39" s="257" t="s">
        <v>1784</v>
      </c>
      <c r="CT39" s="67">
        <v>20</v>
      </c>
      <c r="CV39" s="257" t="s">
        <v>1784</v>
      </c>
      <c r="CW39" s="67">
        <v>2</v>
      </c>
      <c r="CX39" s="257" t="s">
        <v>1784</v>
      </c>
      <c r="CY39" s="67">
        <v>18</v>
      </c>
      <c r="CZ39" s="257" t="s">
        <v>1784</v>
      </c>
      <c r="DA39" s="67">
        <v>18</v>
      </c>
    </row>
    <row r="40" spans="1:105" x14ac:dyDescent="0.2">
      <c r="A40" s="20" t="s">
        <v>2075</v>
      </c>
      <c r="B40" s="4">
        <v>38036.753472222219</v>
      </c>
      <c r="C40" s="4">
        <v>38039.340277777781</v>
      </c>
      <c r="D40" t="s">
        <v>2408</v>
      </c>
      <c r="E40" t="s">
        <v>2409</v>
      </c>
      <c r="F40">
        <v>50</v>
      </c>
      <c r="L40">
        <v>441.2</v>
      </c>
      <c r="N40">
        <v>2030</v>
      </c>
      <c r="P40">
        <v>3820</v>
      </c>
      <c r="Q40" t="s">
        <v>1784</v>
      </c>
      <c r="R40">
        <v>18</v>
      </c>
      <c r="T40">
        <v>1900</v>
      </c>
      <c r="U40" s="7">
        <f t="shared" si="0"/>
        <v>12493394.219999999</v>
      </c>
      <c r="V40" s="7">
        <f t="shared" si="11"/>
        <v>224.88109595999998</v>
      </c>
      <c r="W40" s="7">
        <f t="shared" si="1"/>
        <v>23737.449017999996</v>
      </c>
      <c r="X40" s="7">
        <f t="shared" si="2"/>
        <v>23962.330113959997</v>
      </c>
      <c r="Y40" s="7"/>
      <c r="Z40" s="45" t="s">
        <v>432</v>
      </c>
      <c r="AA40" s="45" t="s">
        <v>471</v>
      </c>
      <c r="AB40" s="7">
        <v>12493394.219999999</v>
      </c>
      <c r="AC40" s="7">
        <v>23962.330113959997</v>
      </c>
      <c r="AD40" s="20" t="s">
        <v>894</v>
      </c>
      <c r="AE40" s="4">
        <v>38037.594444444447</v>
      </c>
      <c r="AF40" s="4">
        <v>38039.195138888892</v>
      </c>
      <c r="AG40" t="s">
        <v>1046</v>
      </c>
      <c r="AH40" t="s">
        <v>1047</v>
      </c>
      <c r="AI40">
        <v>50</v>
      </c>
      <c r="AO40">
        <v>28.69</v>
      </c>
      <c r="AQ40">
        <v>8710</v>
      </c>
      <c r="AS40">
        <v>14950</v>
      </c>
      <c r="AT40" t="s">
        <v>1784</v>
      </c>
      <c r="AU40">
        <v>18</v>
      </c>
      <c r="AW40">
        <v>14000</v>
      </c>
      <c r="AX40" s="7">
        <f t="shared" si="12"/>
        <v>812410.42649999994</v>
      </c>
      <c r="AY40" s="7">
        <f t="shared" si="13"/>
        <v>14.623387676999998</v>
      </c>
      <c r="AZ40" s="7">
        <f t="shared" si="14"/>
        <v>11373.745971</v>
      </c>
      <c r="BA40" s="7">
        <f t="shared" si="15"/>
        <v>11388.369358677</v>
      </c>
      <c r="BB40" s="45" t="s">
        <v>534</v>
      </c>
      <c r="BC40" s="45" t="s">
        <v>471</v>
      </c>
      <c r="BD40" s="7">
        <v>812410.42649999994</v>
      </c>
      <c r="BE40" s="7">
        <v>11388.369358677</v>
      </c>
      <c r="BF40" s="7">
        <f t="shared" si="16"/>
        <v>13305804.646499999</v>
      </c>
      <c r="BG40" s="7">
        <f t="shared" si="17"/>
        <v>239.50448363699999</v>
      </c>
      <c r="BH40" s="7">
        <f t="shared" si="18"/>
        <v>35111.194988999996</v>
      </c>
      <c r="BI40" s="7">
        <f t="shared" si="19"/>
        <v>35350.699472636996</v>
      </c>
      <c r="BS40" s="250"/>
      <c r="BX40"/>
      <c r="CG40" s="67">
        <v>21</v>
      </c>
      <c r="CH40" s="257" t="s">
        <v>1784</v>
      </c>
      <c r="CI40" s="67">
        <v>18</v>
      </c>
      <c r="CJ40" s="257" t="s">
        <v>1784</v>
      </c>
      <c r="CK40" s="67">
        <v>18</v>
      </c>
      <c r="CP40" s="67">
        <v>6.7</v>
      </c>
      <c r="CQ40" s="257" t="s">
        <v>1784</v>
      </c>
      <c r="CR40" s="67">
        <v>20</v>
      </c>
      <c r="CS40" s="257" t="s">
        <v>1784</v>
      </c>
      <c r="CT40" s="67">
        <v>20</v>
      </c>
      <c r="CV40" s="257" t="s">
        <v>1784</v>
      </c>
      <c r="CW40" s="67">
        <v>3</v>
      </c>
      <c r="CX40" s="257"/>
      <c r="CY40" s="67"/>
      <c r="CZ40" s="257"/>
      <c r="DA40" s="67"/>
    </row>
    <row r="41" spans="1:105" x14ac:dyDescent="0.2">
      <c r="A41" s="20" t="s">
        <v>2075</v>
      </c>
      <c r="B41" s="4">
        <v>38353.704861111109</v>
      </c>
      <c r="C41" s="4">
        <v>38354.003472222219</v>
      </c>
      <c r="D41" t="s">
        <v>2474</v>
      </c>
      <c r="E41" t="s">
        <v>2475</v>
      </c>
      <c r="F41">
        <v>50</v>
      </c>
      <c r="L41">
        <v>157.93</v>
      </c>
      <c r="P41">
        <v>1470</v>
      </c>
      <c r="Q41" s="43"/>
      <c r="R41" s="43"/>
      <c r="S41" s="43"/>
      <c r="T41" s="43"/>
      <c r="U41" s="7">
        <f t="shared" si="0"/>
        <v>4472080.1205000002</v>
      </c>
      <c r="V41" s="7">
        <f t="shared" si="11"/>
        <v>0</v>
      </c>
      <c r="W41" s="7">
        <f t="shared" si="1"/>
        <v>0</v>
      </c>
      <c r="X41" s="7">
        <f t="shared" si="2"/>
        <v>0</v>
      </c>
      <c r="Y41" s="7"/>
      <c r="Z41" s="45" t="s">
        <v>432</v>
      </c>
      <c r="AA41" s="45" t="s">
        <v>472</v>
      </c>
      <c r="AB41" s="7">
        <v>4472080.1205000002</v>
      </c>
      <c r="AC41" s="7">
        <v>0</v>
      </c>
      <c r="AD41" s="20" t="s">
        <v>894</v>
      </c>
      <c r="AE41" s="4">
        <v>38353.706944444442</v>
      </c>
      <c r="AF41" s="4">
        <v>38354.01458333333</v>
      </c>
      <c r="AG41" t="s">
        <v>1060</v>
      </c>
      <c r="AH41" t="s">
        <v>1061</v>
      </c>
      <c r="AI41">
        <v>50</v>
      </c>
      <c r="AO41">
        <v>25.59</v>
      </c>
      <c r="AS41" s="43">
        <v>181</v>
      </c>
      <c r="AT41" s="43"/>
      <c r="AU41" s="43"/>
      <c r="AV41" s="43"/>
      <c r="AW41" s="43"/>
      <c r="AX41" s="7">
        <f t="shared" si="12"/>
        <v>724628.19149999996</v>
      </c>
      <c r="AY41" s="46">
        <f t="shared" si="13"/>
        <v>0</v>
      </c>
      <c r="AZ41" s="7">
        <f t="shared" si="14"/>
        <v>0</v>
      </c>
      <c r="BA41" s="7">
        <f t="shared" si="15"/>
        <v>0</v>
      </c>
      <c r="BB41" s="45" t="s">
        <v>534</v>
      </c>
      <c r="BC41" s="45" t="s">
        <v>472</v>
      </c>
      <c r="BD41" s="7">
        <v>724628.19149999996</v>
      </c>
      <c r="BE41" s="7">
        <v>0</v>
      </c>
      <c r="BF41" s="7">
        <f t="shared" si="16"/>
        <v>5196708.3119999999</v>
      </c>
      <c r="BG41" s="7">
        <f t="shared" si="17"/>
        <v>0</v>
      </c>
      <c r="BH41" s="7">
        <f t="shared" si="18"/>
        <v>0</v>
      </c>
      <c r="BI41" s="7">
        <f t="shared" si="19"/>
        <v>0</v>
      </c>
      <c r="CG41" s="67">
        <v>21</v>
      </c>
      <c r="CH41" s="257" t="s">
        <v>1784</v>
      </c>
      <c r="CI41" s="67">
        <v>18</v>
      </c>
      <c r="CJ41" s="257" t="s">
        <v>1784</v>
      </c>
      <c r="CK41" s="67">
        <v>18</v>
      </c>
      <c r="CP41" s="67">
        <v>6.7</v>
      </c>
      <c r="CQ41" s="257" t="s">
        <v>1784</v>
      </c>
      <c r="CR41" s="67">
        <v>20</v>
      </c>
      <c r="CS41" s="257" t="s">
        <v>1784</v>
      </c>
      <c r="CT41" s="67">
        <v>20</v>
      </c>
      <c r="CV41" s="257" t="s">
        <v>1784</v>
      </c>
      <c r="CW41" s="67">
        <v>2</v>
      </c>
      <c r="CX41" s="257" t="s">
        <v>1784</v>
      </c>
      <c r="CY41" s="67">
        <v>18</v>
      </c>
      <c r="CZ41" s="257" t="s">
        <v>1784</v>
      </c>
      <c r="DA41" s="67">
        <v>18</v>
      </c>
    </row>
    <row r="42" spans="1:105" x14ac:dyDescent="0.2">
      <c r="A42" s="20" t="s">
        <v>2075</v>
      </c>
      <c r="B42" s="4">
        <v>38355.5625</v>
      </c>
      <c r="C42" s="4">
        <v>38356.003472222219</v>
      </c>
      <c r="D42" t="s">
        <v>2478</v>
      </c>
      <c r="E42" t="s">
        <v>2479</v>
      </c>
      <c r="F42">
        <v>50</v>
      </c>
      <c r="L42">
        <v>52.04</v>
      </c>
      <c r="N42">
        <v>2970</v>
      </c>
      <c r="P42">
        <v>4430</v>
      </c>
      <c r="Q42" t="s">
        <v>1784</v>
      </c>
      <c r="R42">
        <v>18</v>
      </c>
      <c r="T42">
        <v>1400</v>
      </c>
      <c r="U42" s="7">
        <f t="shared" si="0"/>
        <v>1473608.8740000001</v>
      </c>
      <c r="V42" s="7">
        <f t="shared" si="11"/>
        <v>26.524959731999999</v>
      </c>
      <c r="W42" s="7">
        <f t="shared" si="1"/>
        <v>2063.0524236000001</v>
      </c>
      <c r="X42" s="7">
        <f t="shared" si="2"/>
        <v>2089.577383332</v>
      </c>
      <c r="Y42" s="7"/>
      <c r="Z42" s="45" t="s">
        <v>432</v>
      </c>
      <c r="AA42" s="45" t="s">
        <v>473</v>
      </c>
      <c r="AB42" s="7">
        <v>1473608.8740000001</v>
      </c>
      <c r="AC42" s="7">
        <v>2089.577383332</v>
      </c>
      <c r="AD42" s="20" t="s">
        <v>894</v>
      </c>
      <c r="AE42" s="4">
        <v>38355.550000000003</v>
      </c>
      <c r="AF42" s="4">
        <v>38355.790277777778</v>
      </c>
      <c r="AG42" t="s">
        <v>1062</v>
      </c>
      <c r="AH42" t="s">
        <v>1063</v>
      </c>
      <c r="AI42">
        <v>50</v>
      </c>
      <c r="AO42">
        <v>0.9</v>
      </c>
      <c r="AQ42" s="255">
        <v>48100</v>
      </c>
      <c r="AS42" s="255">
        <v>81800</v>
      </c>
      <c r="AT42" t="s">
        <v>1784</v>
      </c>
      <c r="AU42">
        <v>18</v>
      </c>
      <c r="AW42" s="255">
        <v>70000</v>
      </c>
      <c r="AX42" s="7">
        <f t="shared" si="12"/>
        <v>25485.164999999997</v>
      </c>
      <c r="AY42" s="7">
        <f t="shared" si="13"/>
        <v>0.45873296999999996</v>
      </c>
      <c r="AZ42" s="7">
        <f t="shared" si="14"/>
        <v>1783.9615499999998</v>
      </c>
      <c r="BA42" s="7">
        <f t="shared" si="15"/>
        <v>1784.4202829699998</v>
      </c>
      <c r="BB42" s="45" t="s">
        <v>534</v>
      </c>
      <c r="BC42" s="45" t="s">
        <v>473</v>
      </c>
      <c r="BD42" s="7">
        <v>25485.164999999997</v>
      </c>
      <c r="BE42" s="7">
        <v>1784.4202829699998</v>
      </c>
      <c r="BF42" s="7">
        <f t="shared" si="16"/>
        <v>1499094.0390000001</v>
      </c>
      <c r="BG42" s="7">
        <f t="shared" si="17"/>
        <v>26.983692701999999</v>
      </c>
      <c r="BH42" s="7">
        <f t="shared" si="18"/>
        <v>3847.0139736000001</v>
      </c>
      <c r="BI42" s="7">
        <f t="shared" si="19"/>
        <v>3873.9976663019997</v>
      </c>
      <c r="CG42" s="67">
        <v>22</v>
      </c>
      <c r="CH42" s="257" t="s">
        <v>1784</v>
      </c>
      <c r="CI42" s="67">
        <v>18</v>
      </c>
      <c r="CJ42" s="257" t="s">
        <v>1784</v>
      </c>
      <c r="CK42" s="67">
        <v>18</v>
      </c>
      <c r="CP42" s="67">
        <v>7</v>
      </c>
      <c r="CQ42" s="257" t="s">
        <v>1784</v>
      </c>
      <c r="CR42" s="67">
        <v>18</v>
      </c>
      <c r="CS42" s="257" t="s">
        <v>1784</v>
      </c>
      <c r="CT42" s="67">
        <v>18</v>
      </c>
      <c r="CV42" s="257" t="s">
        <v>1784</v>
      </c>
      <c r="CW42" s="67">
        <v>3</v>
      </c>
      <c r="CX42" s="257" t="s">
        <v>1784</v>
      </c>
      <c r="CY42" s="67">
        <v>20</v>
      </c>
      <c r="CZ42" s="257" t="s">
        <v>1784</v>
      </c>
      <c r="DA42" s="67">
        <v>20</v>
      </c>
    </row>
    <row r="43" spans="1:105" x14ac:dyDescent="0.2">
      <c r="A43" s="20" t="s">
        <v>2075</v>
      </c>
      <c r="B43" s="4">
        <v>38356.947916666664</v>
      </c>
      <c r="C43" s="4">
        <v>38358.423611111109</v>
      </c>
      <c r="D43" t="s">
        <v>2482</v>
      </c>
      <c r="E43" t="s">
        <v>2483</v>
      </c>
      <c r="F43">
        <v>50</v>
      </c>
      <c r="L43">
        <v>97.66</v>
      </c>
      <c r="N43">
        <v>1040</v>
      </c>
      <c r="P43">
        <v>2180</v>
      </c>
      <c r="Q43" t="s">
        <v>1784</v>
      </c>
      <c r="R43">
        <v>18</v>
      </c>
      <c r="T43">
        <v>610</v>
      </c>
      <c r="U43" s="7">
        <f t="shared" si="0"/>
        <v>2765423.571</v>
      </c>
      <c r="V43" s="7">
        <f t="shared" si="11"/>
        <v>49.777624277999998</v>
      </c>
      <c r="W43" s="7">
        <f t="shared" si="1"/>
        <v>1686.90837831</v>
      </c>
      <c r="X43" s="7">
        <f t="shared" si="2"/>
        <v>1736.6860025880001</v>
      </c>
      <c r="Y43" s="7"/>
      <c r="Z43" s="45" t="s">
        <v>432</v>
      </c>
      <c r="AA43" s="45" t="s">
        <v>474</v>
      </c>
      <c r="AB43" s="7">
        <v>2765423.571</v>
      </c>
      <c r="AC43" s="7">
        <v>1736.6860025880001</v>
      </c>
      <c r="AD43" s="20"/>
      <c r="AE43" s="4"/>
      <c r="AF43" s="4"/>
      <c r="AX43" s="7"/>
      <c r="AY43" s="7"/>
      <c r="AZ43" s="7"/>
      <c r="BA43" s="7"/>
      <c r="BB43" s="45"/>
      <c r="BC43" s="45"/>
      <c r="BD43" s="7"/>
      <c r="BE43" s="7"/>
      <c r="BF43" s="7">
        <f t="shared" si="16"/>
        <v>2765423.571</v>
      </c>
      <c r="BG43" s="7">
        <f t="shared" si="17"/>
        <v>49.777624277999998</v>
      </c>
      <c r="BH43" s="7">
        <f t="shared" si="18"/>
        <v>1686.90837831</v>
      </c>
      <c r="BI43" s="7">
        <f t="shared" si="19"/>
        <v>1736.6860025880001</v>
      </c>
      <c r="CG43" s="67">
        <v>22</v>
      </c>
      <c r="CH43" s="257" t="s">
        <v>1784</v>
      </c>
      <c r="CI43" s="67">
        <v>18</v>
      </c>
      <c r="CJ43" s="257" t="s">
        <v>1784</v>
      </c>
      <c r="CK43" s="67">
        <v>18</v>
      </c>
      <c r="CP43" s="67">
        <v>7</v>
      </c>
      <c r="CQ43" s="257" t="s">
        <v>1784</v>
      </c>
      <c r="CR43" s="67">
        <v>20</v>
      </c>
      <c r="CS43" s="257" t="s">
        <v>1784</v>
      </c>
      <c r="CT43" s="67">
        <v>20</v>
      </c>
      <c r="CV43" s="257" t="s">
        <v>1784</v>
      </c>
      <c r="CW43" s="67">
        <v>24</v>
      </c>
      <c r="CX43" s="257" t="s">
        <v>1784</v>
      </c>
      <c r="CY43" s="67">
        <v>18</v>
      </c>
      <c r="CZ43" s="257" t="s">
        <v>1784</v>
      </c>
      <c r="DA43" s="67">
        <v>18</v>
      </c>
    </row>
    <row r="44" spans="1:105" x14ac:dyDescent="0.2">
      <c r="A44" s="20" t="s">
        <v>2075</v>
      </c>
      <c r="B44" s="4">
        <v>38363.940972222219</v>
      </c>
      <c r="C44" s="4">
        <v>38365.333333333336</v>
      </c>
      <c r="D44" t="s">
        <v>2488</v>
      </c>
      <c r="E44" t="s">
        <v>2489</v>
      </c>
      <c r="F44">
        <v>50</v>
      </c>
      <c r="L44">
        <v>3192.93</v>
      </c>
      <c r="N44">
        <v>283</v>
      </c>
      <c r="P44">
        <v>617</v>
      </c>
      <c r="Q44" t="s">
        <v>1784</v>
      </c>
      <c r="R44">
        <v>18</v>
      </c>
      <c r="T44">
        <v>200</v>
      </c>
      <c r="U44" s="7">
        <f t="shared" si="0"/>
        <v>90413719.870499983</v>
      </c>
      <c r="V44" s="7">
        <f t="shared" si="11"/>
        <v>1627.4469576689996</v>
      </c>
      <c r="W44" s="7">
        <f t="shared" si="1"/>
        <v>18082.743974099998</v>
      </c>
      <c r="X44" s="7">
        <f t="shared" si="2"/>
        <v>19710.190931768997</v>
      </c>
      <c r="Y44" s="7"/>
      <c r="Z44" s="45" t="s">
        <v>432</v>
      </c>
      <c r="AA44" s="45" t="s">
        <v>475</v>
      </c>
      <c r="AB44" s="7">
        <v>90413719.870499983</v>
      </c>
      <c r="AC44" s="7">
        <v>19710.190931768997</v>
      </c>
      <c r="AD44" s="20" t="s">
        <v>894</v>
      </c>
      <c r="AE44" s="4">
        <v>38363.564583333333</v>
      </c>
      <c r="AF44" s="4">
        <v>38365.350694444445</v>
      </c>
      <c r="AG44" t="s">
        <v>1064</v>
      </c>
      <c r="AH44" t="s">
        <v>1065</v>
      </c>
      <c r="AI44">
        <v>50</v>
      </c>
      <c r="AO44">
        <v>90.68</v>
      </c>
      <c r="AP44" t="s">
        <v>1934</v>
      </c>
      <c r="AQ44">
        <v>629</v>
      </c>
      <c r="AS44">
        <v>2340</v>
      </c>
      <c r="AT44" t="s">
        <v>1784</v>
      </c>
      <c r="AU44">
        <v>18</v>
      </c>
      <c r="AW44">
        <v>1000</v>
      </c>
      <c r="AX44" s="7">
        <f>AO44*28.31685*1000</f>
        <v>2567771.9580000001</v>
      </c>
      <c r="AY44" s="7">
        <f>AX44*AU44/1000000</f>
        <v>46.219895244</v>
      </c>
      <c r="AZ44" s="7">
        <f>AX44*AW44/1000000</f>
        <v>2567.7719579999998</v>
      </c>
      <c r="BA44" s="7">
        <f>AY44+AZ44</f>
        <v>2613.9918532439997</v>
      </c>
      <c r="BB44" s="45" t="s">
        <v>534</v>
      </c>
      <c r="BC44" s="45" t="s">
        <v>475</v>
      </c>
      <c r="BD44" s="7">
        <v>2567771.9580000001</v>
      </c>
      <c r="BE44" s="7">
        <v>2613.9918532439997</v>
      </c>
      <c r="BF44" s="7">
        <f t="shared" si="16"/>
        <v>92981491.828499988</v>
      </c>
      <c r="BG44" s="7">
        <f t="shared" si="17"/>
        <v>1673.6668529129997</v>
      </c>
      <c r="BH44" s="7">
        <f t="shared" si="18"/>
        <v>20650.515932099999</v>
      </c>
      <c r="BI44" s="7">
        <f t="shared" si="19"/>
        <v>22324.182785012996</v>
      </c>
      <c r="CG44" s="67">
        <v>22</v>
      </c>
      <c r="CH44" s="257" t="s">
        <v>1784</v>
      </c>
      <c r="CI44" s="67">
        <v>18</v>
      </c>
      <c r="CJ44" s="257" t="s">
        <v>1784</v>
      </c>
      <c r="CK44" s="67">
        <v>18</v>
      </c>
      <c r="CP44" s="67">
        <v>7.7</v>
      </c>
      <c r="CQ44" s="257" t="s">
        <v>1784</v>
      </c>
      <c r="CR44" s="67">
        <v>18</v>
      </c>
      <c r="CS44" s="257" t="s">
        <v>1784</v>
      </c>
      <c r="CT44" s="67">
        <v>18</v>
      </c>
      <c r="CV44" s="257" t="s">
        <v>1784</v>
      </c>
      <c r="CW44" s="67">
        <v>3</v>
      </c>
      <c r="CX44" s="257"/>
      <c r="CY44" s="67"/>
      <c r="CZ44" s="257"/>
      <c r="DA44" s="67"/>
    </row>
    <row r="45" spans="1:105" x14ac:dyDescent="0.2">
      <c r="A45" s="20" t="s">
        <v>2075</v>
      </c>
      <c r="B45" s="4">
        <v>38402.982638888891</v>
      </c>
      <c r="C45" s="4">
        <v>38404.006944444445</v>
      </c>
      <c r="D45" t="s">
        <v>2534</v>
      </c>
      <c r="E45" t="s">
        <v>2535</v>
      </c>
      <c r="F45">
        <v>50</v>
      </c>
      <c r="L45">
        <v>167.1</v>
      </c>
      <c r="N45">
        <v>5850</v>
      </c>
      <c r="P45">
        <v>9320</v>
      </c>
      <c r="Q45" t="s">
        <v>1784</v>
      </c>
      <c r="R45">
        <v>18</v>
      </c>
      <c r="T45">
        <v>5200</v>
      </c>
      <c r="U45" s="7">
        <f t="shared" si="0"/>
        <v>4731745.6349999998</v>
      </c>
      <c r="V45" s="7">
        <f t="shared" si="11"/>
        <v>85.171421429999995</v>
      </c>
      <c r="W45" s="7">
        <f t="shared" si="1"/>
        <v>24605.077302000002</v>
      </c>
      <c r="X45" s="7">
        <f t="shared" si="2"/>
        <v>24690.248723430002</v>
      </c>
      <c r="Y45" s="7"/>
      <c r="Z45" s="45" t="s">
        <v>432</v>
      </c>
      <c r="AA45" s="45" t="s">
        <v>476</v>
      </c>
      <c r="AB45" s="7">
        <v>4731745.6349999998</v>
      </c>
      <c r="AC45" s="7">
        <v>24690.248723430002</v>
      </c>
      <c r="AD45" s="20" t="s">
        <v>894</v>
      </c>
      <c r="AE45" s="4">
        <v>38403.433333333334</v>
      </c>
      <c r="AF45" s="4">
        <v>38404.020138888889</v>
      </c>
      <c r="AG45" t="s">
        <v>1070</v>
      </c>
      <c r="AH45" t="s">
        <v>1071</v>
      </c>
      <c r="AI45">
        <v>50</v>
      </c>
      <c r="AO45">
        <v>4.04</v>
      </c>
      <c r="AQ45">
        <v>615</v>
      </c>
      <c r="AS45">
        <v>980</v>
      </c>
      <c r="AT45" t="s">
        <v>1784</v>
      </c>
      <c r="AU45">
        <v>18</v>
      </c>
      <c r="AW45">
        <v>230</v>
      </c>
      <c r="AX45" s="7">
        <f>AO45*28.31685*1000</f>
        <v>114400.07399999999</v>
      </c>
      <c r="AY45" s="7">
        <f>AX45*AU45/1000000</f>
        <v>2.0592013319999998</v>
      </c>
      <c r="AZ45" s="7">
        <f>AX45*AW45/1000000</f>
        <v>26.312017019999999</v>
      </c>
      <c r="BA45" s="7">
        <f>AY45+AZ45</f>
        <v>28.371218352</v>
      </c>
      <c r="BB45" s="45" t="s">
        <v>534</v>
      </c>
      <c r="BC45" s="45" t="s">
        <v>476</v>
      </c>
      <c r="BD45" s="7">
        <v>114400.07399999999</v>
      </c>
      <c r="BE45" s="7">
        <v>28.371218352</v>
      </c>
      <c r="BF45" s="7">
        <f t="shared" si="16"/>
        <v>4846145.7089999998</v>
      </c>
      <c r="BG45" s="7">
        <f t="shared" si="17"/>
        <v>87.230622761999996</v>
      </c>
      <c r="BH45" s="7">
        <f t="shared" si="18"/>
        <v>24631.389319020003</v>
      </c>
      <c r="BI45" s="7">
        <f t="shared" si="19"/>
        <v>24718.619941782003</v>
      </c>
      <c r="CG45" s="67">
        <v>22</v>
      </c>
      <c r="CH45" s="257" t="s">
        <v>1784</v>
      </c>
      <c r="CI45" s="67">
        <v>18</v>
      </c>
      <c r="CJ45" s="257" t="s">
        <v>1784</v>
      </c>
      <c r="CK45" s="67">
        <v>18</v>
      </c>
      <c r="CP45" s="67">
        <v>7.8</v>
      </c>
      <c r="CQ45" s="257" t="s">
        <v>1784</v>
      </c>
      <c r="CR45" s="67">
        <v>20</v>
      </c>
      <c r="CS45" s="257" t="s">
        <v>1784</v>
      </c>
      <c r="CT45" s="67">
        <v>20</v>
      </c>
      <c r="CV45" s="257" t="s">
        <v>1784</v>
      </c>
      <c r="CW45" s="67">
        <v>6</v>
      </c>
      <c r="CX45" s="257" t="s">
        <v>1784</v>
      </c>
      <c r="CY45" s="67">
        <v>18</v>
      </c>
      <c r="CZ45" s="257" t="s">
        <v>1784</v>
      </c>
      <c r="DA45" s="67">
        <v>18</v>
      </c>
    </row>
    <row r="46" spans="1:105" x14ac:dyDescent="0.2">
      <c r="A46" s="20" t="s">
        <v>2075</v>
      </c>
      <c r="B46" s="4">
        <v>38428.680555555555</v>
      </c>
      <c r="C46" s="4">
        <v>38429.447916666664</v>
      </c>
      <c r="D46" t="s">
        <v>2566</v>
      </c>
      <c r="E46" t="s">
        <v>2567</v>
      </c>
      <c r="F46">
        <v>50</v>
      </c>
      <c r="L46">
        <v>78.19</v>
      </c>
      <c r="N46">
        <v>1410</v>
      </c>
      <c r="P46">
        <v>3080</v>
      </c>
      <c r="Q46" t="s">
        <v>1784</v>
      </c>
      <c r="R46">
        <v>18</v>
      </c>
      <c r="T46">
        <v>900</v>
      </c>
      <c r="U46" s="7">
        <f t="shared" si="0"/>
        <v>2214094.5014999998</v>
      </c>
      <c r="V46" s="7">
        <f t="shared" si="11"/>
        <v>39.853701026999993</v>
      </c>
      <c r="W46" s="7">
        <f t="shared" si="1"/>
        <v>1992.6850513499999</v>
      </c>
      <c r="X46" s="7">
        <f t="shared" si="2"/>
        <v>2032.5387523769998</v>
      </c>
      <c r="Y46" s="7"/>
      <c r="Z46" s="45" t="s">
        <v>432</v>
      </c>
      <c r="AA46" s="45" t="s">
        <v>477</v>
      </c>
      <c r="AB46" s="7">
        <v>2214094.5014999998</v>
      </c>
      <c r="AC46" s="7">
        <v>2032.5387523769998</v>
      </c>
      <c r="AD46" s="20" t="s">
        <v>894</v>
      </c>
      <c r="AE46" s="4">
        <v>38428.825694444444</v>
      </c>
      <c r="AF46" s="4">
        <v>38429.541666666664</v>
      </c>
      <c r="AG46" t="s">
        <v>1074</v>
      </c>
      <c r="AH46" t="s">
        <v>1075</v>
      </c>
      <c r="AI46">
        <v>50</v>
      </c>
      <c r="AO46">
        <v>6.64</v>
      </c>
      <c r="AQ46">
        <v>15300</v>
      </c>
      <c r="AS46">
        <v>29200</v>
      </c>
      <c r="AT46" t="s">
        <v>1784</v>
      </c>
      <c r="AU46">
        <v>18</v>
      </c>
      <c r="AW46">
        <v>15000</v>
      </c>
      <c r="AX46" s="7">
        <f>AO46*28.31685*1000</f>
        <v>188023.88399999999</v>
      </c>
      <c r="AY46" s="7">
        <f>AX46*AU46/1000000</f>
        <v>3.3844299119999999</v>
      </c>
      <c r="AZ46" s="7">
        <f>AX46*AW46/1000000</f>
        <v>2820.35826</v>
      </c>
      <c r="BA46" s="7">
        <f>AY46+AZ46</f>
        <v>2823.7426899120001</v>
      </c>
      <c r="BB46" s="45" t="s">
        <v>534</v>
      </c>
      <c r="BC46" s="45" t="s">
        <v>477</v>
      </c>
      <c r="BD46" s="7">
        <v>188023.88399999999</v>
      </c>
      <c r="BE46" s="7">
        <v>2823.7426899120001</v>
      </c>
      <c r="BF46" s="7">
        <f t="shared" si="16"/>
        <v>2402118.3854999999</v>
      </c>
      <c r="BG46" s="7">
        <f t="shared" si="17"/>
        <v>43.238130938999994</v>
      </c>
      <c r="BH46" s="7">
        <f t="shared" si="18"/>
        <v>4813.0433113500003</v>
      </c>
      <c r="BI46" s="7">
        <f t="shared" si="19"/>
        <v>4856.2814422889996</v>
      </c>
      <c r="CG46" s="67">
        <v>22</v>
      </c>
      <c r="CH46" s="257" t="s">
        <v>1784</v>
      </c>
      <c r="CI46" s="67">
        <v>18</v>
      </c>
      <c r="CJ46" s="257" t="s">
        <v>1784</v>
      </c>
      <c r="CK46" s="67">
        <v>18</v>
      </c>
      <c r="CP46" s="67">
        <v>7.9</v>
      </c>
      <c r="CQ46" s="257" t="s">
        <v>1784</v>
      </c>
      <c r="CR46" s="67">
        <v>18</v>
      </c>
      <c r="CS46" s="257" t="s">
        <v>1784</v>
      </c>
      <c r="CT46" s="67">
        <v>18</v>
      </c>
      <c r="CV46" s="257" t="s">
        <v>1784</v>
      </c>
      <c r="CW46" s="67">
        <v>2</v>
      </c>
      <c r="CX46" s="257" t="s">
        <v>1784</v>
      </c>
      <c r="CY46" s="67">
        <v>18</v>
      </c>
      <c r="CZ46" s="257" t="s">
        <v>1784</v>
      </c>
      <c r="DA46" s="67">
        <v>18</v>
      </c>
    </row>
    <row r="47" spans="1:105" x14ac:dyDescent="0.2">
      <c r="A47" s="20" t="s">
        <v>2075</v>
      </c>
      <c r="B47" s="4">
        <v>38429.496527777781</v>
      </c>
      <c r="C47" s="4">
        <v>38430.84375</v>
      </c>
      <c r="D47" t="s">
        <v>2570</v>
      </c>
      <c r="E47" t="s">
        <v>2571</v>
      </c>
      <c r="F47">
        <v>50</v>
      </c>
      <c r="L47">
        <v>907.06</v>
      </c>
      <c r="N47">
        <v>600</v>
      </c>
      <c r="P47">
        <v>1090</v>
      </c>
      <c r="Q47" t="s">
        <v>1784</v>
      </c>
      <c r="R47">
        <v>18</v>
      </c>
      <c r="T47">
        <v>440</v>
      </c>
      <c r="U47" s="7">
        <f t="shared" si="0"/>
        <v>25685081.960999995</v>
      </c>
      <c r="V47" s="7">
        <f t="shared" si="11"/>
        <v>462.33147529799993</v>
      </c>
      <c r="W47" s="7">
        <f t="shared" si="1"/>
        <v>11301.436062839999</v>
      </c>
      <c r="X47" s="7">
        <f t="shared" si="2"/>
        <v>11763.767538138</v>
      </c>
      <c r="Y47" s="7"/>
      <c r="Z47" s="45" t="s">
        <v>432</v>
      </c>
      <c r="AA47" s="45" t="s">
        <v>478</v>
      </c>
      <c r="AB47" s="7">
        <v>25685081.960999995</v>
      </c>
      <c r="AC47" s="7">
        <v>11763.767538138</v>
      </c>
      <c r="AD47" s="20" t="s">
        <v>894</v>
      </c>
      <c r="AE47" s="4">
        <v>38429.686805555553</v>
      </c>
      <c r="AF47" s="4">
        <v>38430.84375</v>
      </c>
      <c r="AG47" t="s">
        <v>1078</v>
      </c>
      <c r="AH47" t="s">
        <v>1079</v>
      </c>
      <c r="AI47">
        <v>50</v>
      </c>
      <c r="AO47">
        <v>28.05</v>
      </c>
      <c r="AQ47">
        <v>1130</v>
      </c>
      <c r="AS47">
        <v>1780</v>
      </c>
      <c r="AT47" t="s">
        <v>1784</v>
      </c>
      <c r="AU47">
        <v>18</v>
      </c>
      <c r="AW47">
        <v>890</v>
      </c>
      <c r="AX47" s="7">
        <f>AO47*28.31685*1000</f>
        <v>794287.64249999996</v>
      </c>
      <c r="AY47" s="7">
        <f>AX47*AU47/1000000</f>
        <v>14.297177565</v>
      </c>
      <c r="AZ47" s="7">
        <f>AX47*AW47/1000000</f>
        <v>706.91600182499997</v>
      </c>
      <c r="BA47" s="7">
        <f>AY47+AZ47</f>
        <v>721.21317938999994</v>
      </c>
      <c r="BB47" s="45" t="s">
        <v>534</v>
      </c>
      <c r="BC47" s="45" t="s">
        <v>478</v>
      </c>
      <c r="BD47" s="7">
        <v>794287.64249999996</v>
      </c>
      <c r="BE47" s="7">
        <v>721.21317938999994</v>
      </c>
      <c r="BF47" s="7">
        <f t="shared" si="16"/>
        <v>26479369.603499994</v>
      </c>
      <c r="BG47" s="7">
        <f t="shared" si="17"/>
        <v>476.62865286299996</v>
      </c>
      <c r="BH47" s="7">
        <f t="shared" si="18"/>
        <v>12008.352064664999</v>
      </c>
      <c r="BI47" s="7">
        <f t="shared" si="19"/>
        <v>12484.980717528</v>
      </c>
      <c r="CG47" s="67">
        <v>23</v>
      </c>
      <c r="CH47" s="257" t="s">
        <v>1784</v>
      </c>
      <c r="CI47" s="67">
        <v>18</v>
      </c>
      <c r="CJ47" s="257" t="s">
        <v>1784</v>
      </c>
      <c r="CK47" s="67">
        <v>18</v>
      </c>
      <c r="CP47" s="67">
        <v>7.9</v>
      </c>
      <c r="CQ47" s="257" t="s">
        <v>1784</v>
      </c>
      <c r="CR47" s="67">
        <v>20</v>
      </c>
      <c r="CS47" s="257" t="s">
        <v>1784</v>
      </c>
      <c r="CT47" s="67">
        <v>20</v>
      </c>
      <c r="CV47" s="257" t="s">
        <v>1784</v>
      </c>
      <c r="CW47" s="67">
        <v>24</v>
      </c>
      <c r="CX47" s="257" t="s">
        <v>1784</v>
      </c>
      <c r="CY47" s="67">
        <v>18</v>
      </c>
      <c r="CZ47" s="257"/>
      <c r="DA47" s="67">
        <v>54</v>
      </c>
    </row>
    <row r="48" spans="1:105" x14ac:dyDescent="0.2">
      <c r="A48" s="20" t="s">
        <v>2075</v>
      </c>
      <c r="B48" s="4">
        <v>38737.684027777781</v>
      </c>
      <c r="C48" s="4">
        <v>38738.236111111109</v>
      </c>
      <c r="D48" t="s">
        <v>2634</v>
      </c>
      <c r="E48" t="s">
        <v>2635</v>
      </c>
      <c r="F48">
        <v>50</v>
      </c>
      <c r="L48">
        <v>36.520000000000003</v>
      </c>
      <c r="N48">
        <v>686</v>
      </c>
      <c r="Q48" t="s">
        <v>1784</v>
      </c>
      <c r="R48">
        <v>18</v>
      </c>
      <c r="T48">
        <v>540</v>
      </c>
      <c r="U48" s="7">
        <f t="shared" si="0"/>
        <v>1034131.3620000001</v>
      </c>
      <c r="V48" s="7">
        <f t="shared" si="11"/>
        <v>18.614364516000002</v>
      </c>
      <c r="W48" s="7">
        <f t="shared" si="1"/>
        <v>558.43093548000002</v>
      </c>
      <c r="X48" s="7">
        <f t="shared" si="2"/>
        <v>577.04529999600004</v>
      </c>
      <c r="Y48" s="7"/>
      <c r="Z48" s="45" t="s">
        <v>432</v>
      </c>
      <c r="AA48" s="45" t="s">
        <v>479</v>
      </c>
      <c r="AB48" s="7">
        <v>1034131.3620000001</v>
      </c>
      <c r="AC48" s="7">
        <v>577.04529999600004</v>
      </c>
      <c r="AD48" s="20" t="s">
        <v>894</v>
      </c>
      <c r="AE48" s="4">
        <v>38738.056250000001</v>
      </c>
      <c r="AF48" s="4">
        <v>38738.161111111112</v>
      </c>
      <c r="AG48" t="s">
        <v>1080</v>
      </c>
      <c r="AH48" t="s">
        <v>1081</v>
      </c>
      <c r="AI48">
        <v>50</v>
      </c>
      <c r="AO48">
        <v>0.48</v>
      </c>
      <c r="AQ48" s="57">
        <v>646</v>
      </c>
      <c r="AT48" t="s">
        <v>1784</v>
      </c>
      <c r="AU48" s="57">
        <v>18</v>
      </c>
      <c r="AW48" s="57">
        <v>20</v>
      </c>
      <c r="AX48" s="7">
        <f>AO48*28.31685*1000</f>
        <v>13592.087999999998</v>
      </c>
      <c r="AY48" s="7">
        <f>AX48*AU48/1000000</f>
        <v>0.24465758399999998</v>
      </c>
      <c r="AZ48" s="7">
        <f>AX48*AW48/1000000</f>
        <v>0.27184175999999993</v>
      </c>
      <c r="BA48" s="7">
        <f>AY48+AZ48</f>
        <v>0.51649934399999986</v>
      </c>
      <c r="BB48" s="45" t="s">
        <v>534</v>
      </c>
      <c r="BC48" s="45" t="s">
        <v>479</v>
      </c>
      <c r="BD48" s="7">
        <v>13592.087999999998</v>
      </c>
      <c r="BE48" s="7">
        <v>0.51649934399999986</v>
      </c>
      <c r="BF48" s="7">
        <f t="shared" si="16"/>
        <v>1047723.4500000001</v>
      </c>
      <c r="BG48" s="7">
        <f t="shared" si="17"/>
        <v>18.859022100000001</v>
      </c>
      <c r="BH48" s="7">
        <f t="shared" si="18"/>
        <v>558.70277724000005</v>
      </c>
      <c r="BI48" s="7">
        <f t="shared" si="19"/>
        <v>577.56179933999999</v>
      </c>
      <c r="CG48" s="67">
        <v>23</v>
      </c>
      <c r="CH48" s="257" t="s">
        <v>1784</v>
      </c>
      <c r="CI48" s="67">
        <v>18</v>
      </c>
      <c r="CJ48" s="257" t="s">
        <v>1784</v>
      </c>
      <c r="CK48" s="67">
        <v>18</v>
      </c>
      <c r="CP48" s="67">
        <v>8.0399999999999991</v>
      </c>
      <c r="CQ48" s="257" t="s">
        <v>1784</v>
      </c>
      <c r="CR48" s="67">
        <v>18</v>
      </c>
      <c r="CS48" s="257" t="s">
        <v>1784</v>
      </c>
      <c r="CT48" s="67">
        <v>18</v>
      </c>
      <c r="CV48" s="257" t="s">
        <v>1784</v>
      </c>
      <c r="CW48" s="67">
        <v>12</v>
      </c>
      <c r="CX48" s="257" t="s">
        <v>1784</v>
      </c>
      <c r="CY48" s="67">
        <v>18</v>
      </c>
      <c r="CZ48" s="257" t="s">
        <v>1784</v>
      </c>
      <c r="DA48" s="67">
        <v>18</v>
      </c>
    </row>
    <row r="49" spans="1:105" x14ac:dyDescent="0.2">
      <c r="A49" s="20" t="s">
        <v>2075</v>
      </c>
      <c r="B49" s="4">
        <v>38759.711805555555</v>
      </c>
      <c r="C49" s="4">
        <v>38759.958333333336</v>
      </c>
      <c r="D49" t="s">
        <v>2664</v>
      </c>
      <c r="E49" t="s">
        <v>2665</v>
      </c>
      <c r="F49">
        <v>50</v>
      </c>
      <c r="L49">
        <v>22.97</v>
      </c>
      <c r="N49">
        <v>2562</v>
      </c>
      <c r="P49">
        <v>4660</v>
      </c>
      <c r="Q49" t="s">
        <v>1784</v>
      </c>
      <c r="R49">
        <v>18</v>
      </c>
      <c r="T49">
        <v>1500</v>
      </c>
      <c r="U49" s="7">
        <f t="shared" si="0"/>
        <v>650438.04449999996</v>
      </c>
      <c r="V49" s="7">
        <f t="shared" si="11"/>
        <v>11.707884800999999</v>
      </c>
      <c r="W49" s="7">
        <f t="shared" si="1"/>
        <v>975.6570667499999</v>
      </c>
      <c r="X49" s="7">
        <f t="shared" si="2"/>
        <v>987.36495155099988</v>
      </c>
      <c r="Y49" s="7"/>
      <c r="Z49" s="45" t="s">
        <v>432</v>
      </c>
      <c r="AA49" s="45" t="s">
        <v>480</v>
      </c>
      <c r="AB49" s="7">
        <v>650438.04449999996</v>
      </c>
      <c r="AC49" s="7">
        <v>987.36495155099988</v>
      </c>
      <c r="AD49" s="20"/>
      <c r="AE49" s="4"/>
      <c r="AF49" s="4"/>
      <c r="AQ49" s="57"/>
      <c r="AU49" s="57"/>
      <c r="AW49" s="57"/>
      <c r="AX49" s="7"/>
      <c r="AY49" s="7"/>
      <c r="AZ49" s="7"/>
      <c r="BA49" s="7"/>
      <c r="BB49" s="45"/>
      <c r="BC49" s="45"/>
      <c r="BD49" s="7"/>
      <c r="BE49" s="7"/>
      <c r="BF49" s="7">
        <f t="shared" si="16"/>
        <v>650438.04449999996</v>
      </c>
      <c r="BG49" s="7">
        <f t="shared" si="17"/>
        <v>11.707884800999999</v>
      </c>
      <c r="BH49" s="7">
        <f t="shared" si="18"/>
        <v>975.6570667499999</v>
      </c>
      <c r="BI49" s="7">
        <f t="shared" si="19"/>
        <v>987.36495155099988</v>
      </c>
      <c r="CG49" s="67">
        <v>23</v>
      </c>
      <c r="CH49" s="257" t="s">
        <v>1784</v>
      </c>
      <c r="CI49" s="67">
        <v>18</v>
      </c>
      <c r="CJ49" s="257" t="s">
        <v>1784</v>
      </c>
      <c r="CK49" s="67">
        <v>18</v>
      </c>
      <c r="CP49" s="67">
        <v>8.1999999999999993</v>
      </c>
      <c r="CQ49" s="257" t="s">
        <v>1784</v>
      </c>
      <c r="CR49" s="67">
        <v>18</v>
      </c>
      <c r="CS49" s="257" t="s">
        <v>1784</v>
      </c>
      <c r="CT49" s="67">
        <v>18</v>
      </c>
      <c r="CV49" s="257" t="s">
        <v>1784</v>
      </c>
      <c r="CW49" s="67">
        <v>2</v>
      </c>
      <c r="CX49" s="257" t="s">
        <v>1784</v>
      </c>
      <c r="CY49" s="67">
        <v>18</v>
      </c>
      <c r="CZ49" s="257" t="s">
        <v>1784</v>
      </c>
      <c r="DA49" s="67">
        <v>18</v>
      </c>
    </row>
    <row r="50" spans="1:105" x14ac:dyDescent="0.2">
      <c r="B50" s="4"/>
      <c r="C50" s="4"/>
      <c r="U50" s="7"/>
      <c r="V50" s="7"/>
      <c r="W50" s="7"/>
      <c r="X50" s="7"/>
      <c r="Y50" s="7"/>
      <c r="AB50" s="7"/>
      <c r="AC50" s="7"/>
      <c r="AD50" s="20" t="s">
        <v>894</v>
      </c>
      <c r="AE50" s="4">
        <v>38764.228472222225</v>
      </c>
      <c r="AF50" s="4">
        <v>38764.740277777775</v>
      </c>
      <c r="AG50" t="s">
        <v>1085</v>
      </c>
      <c r="AH50" t="s">
        <v>1086</v>
      </c>
      <c r="AI50">
        <v>50</v>
      </c>
      <c r="AO50">
        <v>11.38</v>
      </c>
      <c r="AQ50">
        <v>2190</v>
      </c>
      <c r="AS50">
        <v>4212</v>
      </c>
      <c r="AT50" t="s">
        <v>1784</v>
      </c>
      <c r="AU50">
        <v>18</v>
      </c>
      <c r="AW50">
        <v>2000</v>
      </c>
      <c r="AX50" s="7">
        <f t="shared" ref="AX50:AX65" si="20">AO50*28.31685*1000</f>
        <v>322245.75300000003</v>
      </c>
      <c r="AY50" s="7">
        <f t="shared" ref="AY50:AY65" si="21">AX50*AU50/1000000</f>
        <v>5.8004235540000009</v>
      </c>
      <c r="AZ50" s="7">
        <f t="shared" ref="AZ50:AZ65" si="22">AX50*AW50/1000000</f>
        <v>644.49150599999996</v>
      </c>
      <c r="BA50" s="7">
        <f t="shared" ref="BA50:BA65" si="23">AY50+AZ50</f>
        <v>650.29192955399992</v>
      </c>
      <c r="BB50" s="45" t="s">
        <v>534</v>
      </c>
      <c r="BC50" s="45" t="s">
        <v>521</v>
      </c>
      <c r="BD50" s="7">
        <v>322245.75300000003</v>
      </c>
      <c r="BE50" s="7">
        <v>650.29192955399992</v>
      </c>
      <c r="BF50" s="7">
        <f t="shared" si="16"/>
        <v>322245.75300000003</v>
      </c>
      <c r="BG50" s="7">
        <f t="shared" si="17"/>
        <v>5.8004235540000009</v>
      </c>
      <c r="BH50" s="7">
        <f t="shared" si="18"/>
        <v>644.49150599999996</v>
      </c>
      <c r="BI50" s="7">
        <f t="shared" si="19"/>
        <v>650.29192955399992</v>
      </c>
      <c r="CG50" s="67">
        <v>23</v>
      </c>
      <c r="CH50" s="257" t="s">
        <v>1784</v>
      </c>
      <c r="CI50" s="67">
        <v>18</v>
      </c>
      <c r="CJ50" s="257" t="s">
        <v>1784</v>
      </c>
      <c r="CK50" s="67">
        <v>18</v>
      </c>
      <c r="CP50" s="67">
        <v>8.4</v>
      </c>
      <c r="CQ50" s="257" t="s">
        <v>1784</v>
      </c>
      <c r="CR50" s="67">
        <v>20</v>
      </c>
      <c r="CS50" s="257" t="s">
        <v>1784</v>
      </c>
      <c r="CT50" s="67">
        <v>20</v>
      </c>
      <c r="CV50" s="257" t="s">
        <v>1784</v>
      </c>
      <c r="CW50" s="67">
        <v>6</v>
      </c>
      <c r="CX50" s="257" t="s">
        <v>1784</v>
      </c>
      <c r="CY50" s="67">
        <v>20</v>
      </c>
      <c r="CZ50" s="257" t="s">
        <v>1784</v>
      </c>
      <c r="DA50" s="67">
        <v>20</v>
      </c>
    </row>
    <row r="51" spans="1:105" x14ac:dyDescent="0.2">
      <c r="A51" s="20" t="s">
        <v>2075</v>
      </c>
      <c r="B51" s="4">
        <v>38781.663194444445</v>
      </c>
      <c r="C51" s="4">
        <v>38782.545138888891</v>
      </c>
      <c r="D51" t="s">
        <v>2695</v>
      </c>
      <c r="E51" t="s">
        <v>2696</v>
      </c>
      <c r="F51">
        <v>50</v>
      </c>
      <c r="L51">
        <v>114.63</v>
      </c>
      <c r="M51" t="s">
        <v>1934</v>
      </c>
      <c r="N51">
        <v>950</v>
      </c>
      <c r="P51">
        <v>14200</v>
      </c>
      <c r="Q51" t="s">
        <v>1784</v>
      </c>
      <c r="R51">
        <v>18</v>
      </c>
      <c r="T51">
        <v>6500</v>
      </c>
      <c r="U51" s="7">
        <f t="shared" si="0"/>
        <v>3245960.5154999997</v>
      </c>
      <c r="V51" s="7">
        <f t="shared" si="11"/>
        <v>58.427289279</v>
      </c>
      <c r="W51" s="7">
        <f t="shared" si="1"/>
        <v>21098.743350749999</v>
      </c>
      <c r="X51" s="7">
        <f t="shared" si="2"/>
        <v>21157.170640028999</v>
      </c>
      <c r="Y51" s="7"/>
      <c r="Z51" s="45" t="s">
        <v>432</v>
      </c>
      <c r="AA51" s="45" t="s">
        <v>481</v>
      </c>
      <c r="AB51" s="7">
        <v>3245960.5154999997</v>
      </c>
      <c r="AC51" s="7">
        <v>21157.170640028999</v>
      </c>
      <c r="AD51" s="20" t="s">
        <v>894</v>
      </c>
      <c r="AE51" s="4">
        <v>38782.041666666664</v>
      </c>
      <c r="AF51" s="4">
        <v>38782.59375</v>
      </c>
      <c r="AG51" t="s">
        <v>1088</v>
      </c>
      <c r="AH51" t="s">
        <v>1089</v>
      </c>
      <c r="AI51">
        <v>50</v>
      </c>
      <c r="AO51">
        <v>14.38</v>
      </c>
      <c r="AQ51">
        <v>2700</v>
      </c>
      <c r="AS51">
        <v>3260</v>
      </c>
      <c r="AT51" t="s">
        <v>1784</v>
      </c>
      <c r="AU51">
        <v>18</v>
      </c>
      <c r="AW51">
        <v>1700</v>
      </c>
      <c r="AX51" s="7">
        <f t="shared" si="20"/>
        <v>407196.30300000001</v>
      </c>
      <c r="AY51" s="7">
        <f t="shared" si="21"/>
        <v>7.3295334539999999</v>
      </c>
      <c r="AZ51" s="7">
        <f t="shared" si="22"/>
        <v>692.23371510000004</v>
      </c>
      <c r="BA51" s="7">
        <f t="shared" si="23"/>
        <v>699.56324855399998</v>
      </c>
      <c r="BB51" s="45" t="s">
        <v>534</v>
      </c>
      <c r="BC51" s="45" t="s">
        <v>481</v>
      </c>
      <c r="BD51" s="7">
        <v>407196.30300000001</v>
      </c>
      <c r="BE51" s="7">
        <v>699.56324855399998</v>
      </c>
      <c r="BF51" s="7">
        <f t="shared" si="16"/>
        <v>3653156.8184999996</v>
      </c>
      <c r="BG51" s="7">
        <f t="shared" si="17"/>
        <v>65.756822733000007</v>
      </c>
      <c r="BH51" s="7">
        <f t="shared" si="18"/>
        <v>21790.977065849998</v>
      </c>
      <c r="BI51" s="7">
        <f t="shared" si="19"/>
        <v>21856.733888582999</v>
      </c>
      <c r="CG51" s="67">
        <v>23</v>
      </c>
      <c r="CH51" s="257" t="s">
        <v>1784</v>
      </c>
      <c r="CI51" s="67">
        <v>18</v>
      </c>
      <c r="CJ51" s="257" t="s">
        <v>1784</v>
      </c>
      <c r="CK51" s="67">
        <v>18</v>
      </c>
      <c r="CP51" s="67">
        <v>8.5</v>
      </c>
      <c r="CQ51" s="257" t="s">
        <v>1784</v>
      </c>
      <c r="CR51" s="67">
        <v>18</v>
      </c>
      <c r="CS51" s="257" t="s">
        <v>1784</v>
      </c>
      <c r="CT51" s="67">
        <v>18</v>
      </c>
      <c r="CV51" s="257" t="s">
        <v>1784</v>
      </c>
      <c r="CW51" s="67">
        <v>6</v>
      </c>
      <c r="CX51" s="257" t="s">
        <v>1784</v>
      </c>
      <c r="CY51" s="67">
        <v>18</v>
      </c>
      <c r="CZ51" s="257" t="s">
        <v>1784</v>
      </c>
      <c r="DA51" s="67">
        <v>18</v>
      </c>
    </row>
    <row r="52" spans="1:105" x14ac:dyDescent="0.2">
      <c r="A52" s="20" t="s">
        <v>2075</v>
      </c>
      <c r="B52" s="4">
        <v>38783.559027777781</v>
      </c>
      <c r="C52" s="4">
        <v>38785.392361111109</v>
      </c>
      <c r="D52" t="s">
        <v>2701</v>
      </c>
      <c r="E52" t="s">
        <v>2702</v>
      </c>
      <c r="F52">
        <v>50</v>
      </c>
      <c r="L52">
        <v>2980.38</v>
      </c>
      <c r="N52">
        <v>141</v>
      </c>
      <c r="P52">
        <v>327</v>
      </c>
      <c r="Q52" t="s">
        <v>1784</v>
      </c>
      <c r="R52">
        <v>18</v>
      </c>
      <c r="T52">
        <v>59</v>
      </c>
      <c r="U52" s="7">
        <f t="shared" si="0"/>
        <v>84394973.402999997</v>
      </c>
      <c r="V52" s="7">
        <f t="shared" si="11"/>
        <v>1519.1095212539999</v>
      </c>
      <c r="W52" s="7">
        <f t="shared" si="1"/>
        <v>4979.3034307769994</v>
      </c>
      <c r="X52" s="7">
        <f t="shared" si="2"/>
        <v>6498.4129520309998</v>
      </c>
      <c r="Y52" s="7"/>
      <c r="Z52" s="45" t="s">
        <v>432</v>
      </c>
      <c r="AA52" s="45" t="s">
        <v>482</v>
      </c>
      <c r="AB52" s="7">
        <v>84394973.402999997</v>
      </c>
      <c r="AC52" s="7">
        <v>6498.4129520309998</v>
      </c>
      <c r="AD52" s="20" t="s">
        <v>894</v>
      </c>
      <c r="AE52" s="4">
        <v>38783.561111111114</v>
      </c>
      <c r="AF52" s="4">
        <v>38785.097916666666</v>
      </c>
      <c r="AG52" t="s">
        <v>1098</v>
      </c>
      <c r="AH52" t="s">
        <v>1099</v>
      </c>
      <c r="AI52">
        <v>50</v>
      </c>
      <c r="AO52">
        <v>72.98</v>
      </c>
      <c r="AP52" t="s">
        <v>1934</v>
      </c>
      <c r="AQ52">
        <v>939</v>
      </c>
      <c r="AS52">
        <v>1960</v>
      </c>
      <c r="AT52" t="s">
        <v>1784</v>
      </c>
      <c r="AU52">
        <v>18</v>
      </c>
      <c r="AW52">
        <v>850</v>
      </c>
      <c r="AX52" s="7">
        <f t="shared" si="20"/>
        <v>2066563.713</v>
      </c>
      <c r="AY52" s="7">
        <f t="shared" si="21"/>
        <v>37.198146833999999</v>
      </c>
      <c r="AZ52" s="7">
        <f t="shared" si="22"/>
        <v>1756.5791560499999</v>
      </c>
      <c r="BA52" s="7">
        <f t="shared" si="23"/>
        <v>1793.7773028839999</v>
      </c>
      <c r="BB52" s="45" t="s">
        <v>534</v>
      </c>
      <c r="BC52" s="45" t="s">
        <v>482</v>
      </c>
      <c r="BD52" s="7">
        <v>2066563.713</v>
      </c>
      <c r="BE52" s="7">
        <v>1793.7773028839999</v>
      </c>
      <c r="BF52" s="7">
        <f t="shared" si="16"/>
        <v>86461537.115999997</v>
      </c>
      <c r="BG52" s="7">
        <f t="shared" si="17"/>
        <v>1556.3076680879999</v>
      </c>
      <c r="BH52" s="7">
        <f t="shared" si="18"/>
        <v>6735.8825868269996</v>
      </c>
      <c r="BI52" s="7">
        <f t="shared" si="19"/>
        <v>8292.190254915</v>
      </c>
      <c r="CG52" s="67">
        <v>24</v>
      </c>
      <c r="CH52" s="257" t="s">
        <v>1784</v>
      </c>
      <c r="CI52" s="67">
        <v>18</v>
      </c>
      <c r="CJ52" s="257" t="s">
        <v>1784</v>
      </c>
      <c r="CK52" s="67">
        <v>18</v>
      </c>
      <c r="CP52" s="67">
        <v>8.6</v>
      </c>
      <c r="CQ52" s="257" t="s">
        <v>1784</v>
      </c>
      <c r="CR52" s="67">
        <v>18</v>
      </c>
      <c r="CS52" s="257" t="s">
        <v>1784</v>
      </c>
      <c r="CT52" s="67">
        <v>18</v>
      </c>
      <c r="CV52" s="257" t="s">
        <v>1784</v>
      </c>
      <c r="CW52" s="67">
        <v>6</v>
      </c>
      <c r="CX52" s="257" t="s">
        <v>1784</v>
      </c>
      <c r="CY52" s="67">
        <v>18</v>
      </c>
      <c r="CZ52" s="257" t="s">
        <v>1784</v>
      </c>
      <c r="DA52" s="67">
        <v>18</v>
      </c>
    </row>
    <row r="53" spans="1:105" x14ac:dyDescent="0.2">
      <c r="A53" s="20" t="s">
        <v>2075</v>
      </c>
      <c r="B53" s="4">
        <v>39052.145833333336</v>
      </c>
      <c r="C53" s="4">
        <v>39052.902777777781</v>
      </c>
      <c r="D53" t="s">
        <v>2735</v>
      </c>
      <c r="E53" t="s">
        <v>2736</v>
      </c>
      <c r="F53">
        <v>50</v>
      </c>
      <c r="L53">
        <v>154</v>
      </c>
      <c r="M53" t="s">
        <v>1934</v>
      </c>
      <c r="N53">
        <v>80.5</v>
      </c>
      <c r="P53">
        <v>335</v>
      </c>
      <c r="R53">
        <v>23</v>
      </c>
      <c r="T53">
        <v>230</v>
      </c>
      <c r="U53" s="7">
        <f t="shared" si="0"/>
        <v>4360794.8999999994</v>
      </c>
      <c r="V53" s="7">
        <f t="shared" si="11"/>
        <v>100.29828269999999</v>
      </c>
      <c r="W53" s="7">
        <f t="shared" si="1"/>
        <v>1002.9828269999999</v>
      </c>
      <c r="X53" s="7">
        <f t="shared" si="2"/>
        <v>1103.2811096999999</v>
      </c>
      <c r="Y53" s="7"/>
      <c r="Z53" s="45" t="s">
        <v>432</v>
      </c>
      <c r="AA53" s="45" t="s">
        <v>483</v>
      </c>
      <c r="AB53" s="7">
        <v>4360794.8999999994</v>
      </c>
      <c r="AC53" s="7">
        <v>1103.2811096999999</v>
      </c>
      <c r="AD53" s="20" t="s">
        <v>894</v>
      </c>
      <c r="AE53" s="4">
        <v>39052.147916666669</v>
      </c>
      <c r="AF53" s="4">
        <v>39052.924305555556</v>
      </c>
      <c r="AG53" t="s">
        <v>1104</v>
      </c>
      <c r="AH53" t="s">
        <v>528</v>
      </c>
      <c r="AI53">
        <v>50</v>
      </c>
      <c r="AO53">
        <v>0.66</v>
      </c>
      <c r="AQ53">
        <v>8.1999999999999993</v>
      </c>
      <c r="AS53">
        <v>51</v>
      </c>
      <c r="AT53" t="s">
        <v>1784</v>
      </c>
      <c r="AU53">
        <v>18</v>
      </c>
      <c r="AV53" t="s">
        <v>1784</v>
      </c>
      <c r="AW53">
        <v>18</v>
      </c>
      <c r="AX53" s="7">
        <f t="shared" si="20"/>
        <v>18689.120999999999</v>
      </c>
      <c r="AY53" s="7">
        <f t="shared" si="21"/>
        <v>0.33640417799999994</v>
      </c>
      <c r="AZ53" s="7">
        <f t="shared" si="22"/>
        <v>0.33640417799999994</v>
      </c>
      <c r="BA53" s="7">
        <f t="shared" si="23"/>
        <v>0.67280835599999989</v>
      </c>
      <c r="BB53" s="45" t="s">
        <v>534</v>
      </c>
      <c r="BC53" s="45" t="s">
        <v>483</v>
      </c>
      <c r="BD53" s="7">
        <v>18689.120999999999</v>
      </c>
      <c r="BE53" s="7">
        <v>0.67280835599999989</v>
      </c>
      <c r="BF53" s="7">
        <f t="shared" si="16"/>
        <v>4379484.0209999997</v>
      </c>
      <c r="BG53" s="7">
        <f t="shared" si="17"/>
        <v>100.63468687799998</v>
      </c>
      <c r="BH53" s="7">
        <f t="shared" si="18"/>
        <v>1003.3192311779999</v>
      </c>
      <c r="BI53" s="7">
        <f t="shared" si="19"/>
        <v>1103.9539180559998</v>
      </c>
      <c r="CG53" s="67">
        <v>25</v>
      </c>
      <c r="CH53" s="257" t="s">
        <v>1784</v>
      </c>
      <c r="CI53" s="67">
        <v>18</v>
      </c>
      <c r="CJ53" s="257" t="s">
        <v>1784</v>
      </c>
      <c r="CK53" s="67">
        <v>18</v>
      </c>
      <c r="CP53" s="67">
        <v>8.6</v>
      </c>
      <c r="CQ53" s="257" t="s">
        <v>1784</v>
      </c>
      <c r="CR53" s="67">
        <v>18</v>
      </c>
      <c r="CS53" s="257" t="s">
        <v>1784</v>
      </c>
      <c r="CT53" s="67">
        <v>18</v>
      </c>
      <c r="CV53" s="257" t="s">
        <v>1784</v>
      </c>
      <c r="CW53" s="67">
        <v>6</v>
      </c>
      <c r="CX53" s="257" t="s">
        <v>1784</v>
      </c>
      <c r="CY53" s="67">
        <v>18</v>
      </c>
      <c r="CZ53" s="257" t="s">
        <v>1784</v>
      </c>
      <c r="DA53" s="67">
        <v>18</v>
      </c>
    </row>
    <row r="54" spans="1:105" x14ac:dyDescent="0.2">
      <c r="A54" s="20" t="s">
        <v>2075</v>
      </c>
      <c r="B54" s="4">
        <v>39096.881944444445</v>
      </c>
      <c r="C54" s="4">
        <v>39097.517361111109</v>
      </c>
      <c r="D54" t="s">
        <v>2745</v>
      </c>
      <c r="E54" t="s">
        <v>2746</v>
      </c>
      <c r="F54">
        <v>50</v>
      </c>
      <c r="L54">
        <v>52.99</v>
      </c>
      <c r="N54">
        <v>1100</v>
      </c>
      <c r="P54">
        <v>1540</v>
      </c>
      <c r="Q54" t="s">
        <v>1784</v>
      </c>
      <c r="R54">
        <v>18</v>
      </c>
      <c r="T54">
        <v>200</v>
      </c>
      <c r="U54" s="7">
        <f t="shared" si="0"/>
        <v>1500509.8814999999</v>
      </c>
      <c r="V54" s="7">
        <f t="shared" si="11"/>
        <v>27.009177866999998</v>
      </c>
      <c r="W54" s="7">
        <f t="shared" si="1"/>
        <v>300.10197629999993</v>
      </c>
      <c r="X54" s="7">
        <f t="shared" si="2"/>
        <v>327.11115416699994</v>
      </c>
      <c r="Y54" s="7"/>
      <c r="Z54" s="45" t="s">
        <v>432</v>
      </c>
      <c r="AA54" s="45" t="s">
        <v>484</v>
      </c>
      <c r="AB54" s="7">
        <v>1500509.8814999999</v>
      </c>
      <c r="AC54" s="7">
        <v>327.11115416699994</v>
      </c>
      <c r="AD54" s="20" t="s">
        <v>894</v>
      </c>
      <c r="AE54" s="4">
        <v>39096.885416666664</v>
      </c>
      <c r="AF54" s="4">
        <v>39097.425694444442</v>
      </c>
      <c r="AG54" t="s">
        <v>1105</v>
      </c>
      <c r="AH54" t="s">
        <v>1106</v>
      </c>
      <c r="AI54">
        <v>50</v>
      </c>
      <c r="AO54">
        <v>0.26</v>
      </c>
      <c r="AQ54">
        <v>1040</v>
      </c>
      <c r="AS54">
        <v>1510</v>
      </c>
      <c r="AT54" t="s">
        <v>1784</v>
      </c>
      <c r="AU54">
        <v>18</v>
      </c>
      <c r="AW54">
        <v>330</v>
      </c>
      <c r="AX54" s="7">
        <f t="shared" si="20"/>
        <v>7362.3810000000003</v>
      </c>
      <c r="AY54" s="7">
        <f t="shared" si="21"/>
        <v>0.13252285800000002</v>
      </c>
      <c r="AZ54" s="7">
        <f t="shared" si="22"/>
        <v>2.4295857299999999</v>
      </c>
      <c r="BA54" s="7">
        <f t="shared" si="23"/>
        <v>2.5621085880000001</v>
      </c>
      <c r="BB54" s="45" t="s">
        <v>534</v>
      </c>
      <c r="BC54" s="45" t="s">
        <v>484</v>
      </c>
      <c r="BD54" s="7">
        <v>7362.3810000000003</v>
      </c>
      <c r="BE54" s="7">
        <v>2.5621085880000001</v>
      </c>
      <c r="BF54" s="7">
        <f t="shared" si="16"/>
        <v>1507872.2625</v>
      </c>
      <c r="BG54" s="7">
        <f t="shared" si="17"/>
        <v>27.141700725</v>
      </c>
      <c r="BH54" s="7">
        <f t="shared" si="18"/>
        <v>302.53156202999992</v>
      </c>
      <c r="BI54" s="7">
        <f t="shared" si="19"/>
        <v>329.67326275499994</v>
      </c>
      <c r="CG54" s="67">
        <v>25</v>
      </c>
      <c r="CH54" s="257" t="s">
        <v>1784</v>
      </c>
      <c r="CI54" s="67">
        <v>18</v>
      </c>
      <c r="CJ54" s="257" t="s">
        <v>1784</v>
      </c>
      <c r="CK54" s="67">
        <v>18</v>
      </c>
      <c r="CP54" s="67">
        <v>8.6999999999999993</v>
      </c>
      <c r="CQ54" s="257" t="s">
        <v>1784</v>
      </c>
      <c r="CR54" s="67">
        <v>18</v>
      </c>
      <c r="CS54" s="257" t="s">
        <v>1784</v>
      </c>
      <c r="CT54" s="67">
        <v>18</v>
      </c>
      <c r="CV54" s="257" t="s">
        <v>1784</v>
      </c>
      <c r="CW54" s="67">
        <v>6</v>
      </c>
      <c r="CX54" s="257" t="s">
        <v>1784</v>
      </c>
      <c r="CY54" s="67">
        <v>18</v>
      </c>
      <c r="CZ54" s="257" t="s">
        <v>1784</v>
      </c>
      <c r="DA54" s="67">
        <v>18</v>
      </c>
    </row>
    <row r="55" spans="1:105" x14ac:dyDescent="0.2">
      <c r="A55" s="20" t="s">
        <v>2075</v>
      </c>
      <c r="B55" s="4">
        <v>39103.347222222219</v>
      </c>
      <c r="C55" s="4">
        <v>39104.274305555555</v>
      </c>
      <c r="D55" t="s">
        <v>2759</v>
      </c>
      <c r="E55" t="s">
        <v>2760</v>
      </c>
      <c r="F55">
        <v>50</v>
      </c>
      <c r="L55">
        <v>59.9</v>
      </c>
      <c r="N55">
        <v>721</v>
      </c>
      <c r="P55">
        <v>1090</v>
      </c>
      <c r="Q55" t="s">
        <v>1784</v>
      </c>
      <c r="R55">
        <v>18</v>
      </c>
      <c r="T55">
        <v>450</v>
      </c>
      <c r="U55" s="7">
        <f t="shared" si="0"/>
        <v>1696179.3149999999</v>
      </c>
      <c r="V55" s="7">
        <f t="shared" si="11"/>
        <v>30.53122767</v>
      </c>
      <c r="W55" s="7">
        <f t="shared" si="1"/>
        <v>763.28069174999996</v>
      </c>
      <c r="X55" s="7">
        <f t="shared" si="2"/>
        <v>793.81191941999998</v>
      </c>
      <c r="Y55" s="7"/>
      <c r="Z55" s="45" t="s">
        <v>432</v>
      </c>
      <c r="AA55" s="45" t="s">
        <v>485</v>
      </c>
      <c r="AB55" s="7">
        <v>1696179.3149999999</v>
      </c>
      <c r="AC55" s="7">
        <v>793.81191941999998</v>
      </c>
      <c r="AD55" s="20" t="s">
        <v>894</v>
      </c>
      <c r="AE55" s="4">
        <v>39103.751388888886</v>
      </c>
      <c r="AF55" s="4">
        <v>39104.263194444444</v>
      </c>
      <c r="AG55" t="s">
        <v>1109</v>
      </c>
      <c r="AH55" t="s">
        <v>1110</v>
      </c>
      <c r="AI55">
        <v>50</v>
      </c>
      <c r="AO55">
        <v>0.64</v>
      </c>
      <c r="AQ55">
        <v>221</v>
      </c>
      <c r="AS55">
        <v>340</v>
      </c>
      <c r="AT55" t="s">
        <v>1784</v>
      </c>
      <c r="AU55">
        <v>18</v>
      </c>
      <c r="AW55">
        <v>35</v>
      </c>
      <c r="AX55" s="7">
        <f t="shared" si="20"/>
        <v>18122.784</v>
      </c>
      <c r="AY55" s="7">
        <f t="shared" si="21"/>
        <v>0.32621011199999994</v>
      </c>
      <c r="AZ55" s="7">
        <f t="shared" si="22"/>
        <v>0.63429743999999999</v>
      </c>
      <c r="BA55" s="7">
        <f t="shared" si="23"/>
        <v>0.96050755199999993</v>
      </c>
      <c r="BB55" s="45" t="s">
        <v>534</v>
      </c>
      <c r="BC55" s="45" t="s">
        <v>485</v>
      </c>
      <c r="BD55" s="7">
        <v>18122.784</v>
      </c>
      <c r="BE55" s="7">
        <v>0.96050755199999993</v>
      </c>
      <c r="BF55" s="7">
        <f t="shared" si="16"/>
        <v>1714302.0989999999</v>
      </c>
      <c r="BG55" s="7">
        <f t="shared" si="17"/>
        <v>30.857437781999998</v>
      </c>
      <c r="BH55" s="7">
        <f t="shared" si="18"/>
        <v>763.91498918999991</v>
      </c>
      <c r="BI55" s="7">
        <f t="shared" si="19"/>
        <v>794.77242697199995</v>
      </c>
      <c r="CG55" s="67">
        <v>25.1</v>
      </c>
      <c r="CH55" s="257" t="s">
        <v>1784</v>
      </c>
      <c r="CI55" s="67">
        <v>18</v>
      </c>
      <c r="CJ55" s="257" t="s">
        <v>1784</v>
      </c>
      <c r="CK55" s="67">
        <v>18</v>
      </c>
      <c r="CP55" s="67">
        <v>8.6999999999999993</v>
      </c>
      <c r="CQ55" s="257" t="s">
        <v>1784</v>
      </c>
      <c r="CR55" s="67">
        <v>20</v>
      </c>
      <c r="CS55" s="257" t="s">
        <v>1784</v>
      </c>
      <c r="CT55" s="67">
        <v>20</v>
      </c>
      <c r="CV55" s="257" t="s">
        <v>1784</v>
      </c>
      <c r="CW55" s="67">
        <v>2</v>
      </c>
      <c r="CX55" s="257" t="s">
        <v>1784</v>
      </c>
      <c r="CY55" s="67">
        <v>18</v>
      </c>
      <c r="CZ55" s="257" t="s">
        <v>1784</v>
      </c>
      <c r="DA55" s="67">
        <v>18</v>
      </c>
    </row>
    <row r="56" spans="1:105" x14ac:dyDescent="0.2">
      <c r="A56" s="20" t="s">
        <v>2075</v>
      </c>
      <c r="B56" s="4">
        <v>39136.986111111109</v>
      </c>
      <c r="C56" s="4">
        <v>39139.423611111109</v>
      </c>
      <c r="D56" t="s">
        <v>2771</v>
      </c>
      <c r="E56" t="s">
        <v>2772</v>
      </c>
      <c r="F56">
        <v>50</v>
      </c>
      <c r="L56">
        <v>391</v>
      </c>
      <c r="N56">
        <v>1620</v>
      </c>
      <c r="P56">
        <v>2930</v>
      </c>
      <c r="Q56" t="s">
        <v>1784</v>
      </c>
      <c r="R56">
        <v>18</v>
      </c>
      <c r="T56">
        <v>700</v>
      </c>
      <c r="U56" s="7">
        <f t="shared" si="0"/>
        <v>11071888.35</v>
      </c>
      <c r="V56" s="7">
        <f t="shared" si="11"/>
        <v>199.29399029999999</v>
      </c>
      <c r="W56" s="7">
        <f t="shared" si="1"/>
        <v>7750.3218450000004</v>
      </c>
      <c r="X56" s="7">
        <f t="shared" si="2"/>
        <v>7949.6158353000001</v>
      </c>
      <c r="Y56" s="7"/>
      <c r="Z56" s="45" t="s">
        <v>432</v>
      </c>
      <c r="AA56" s="45" t="s">
        <v>486</v>
      </c>
      <c r="AB56" s="7">
        <v>11071888.35</v>
      </c>
      <c r="AC56" s="7">
        <v>7949.6158353000001</v>
      </c>
      <c r="AD56" s="20" t="s">
        <v>894</v>
      </c>
      <c r="AE56" s="4">
        <v>39136.991666666669</v>
      </c>
      <c r="AF56" s="4">
        <v>39138.845833333333</v>
      </c>
      <c r="AG56" t="s">
        <v>1111</v>
      </c>
      <c r="AH56" t="s">
        <v>1112</v>
      </c>
      <c r="AI56">
        <v>50</v>
      </c>
      <c r="AO56">
        <v>7.31</v>
      </c>
      <c r="AQ56">
        <v>1420</v>
      </c>
      <c r="AS56">
        <v>2370</v>
      </c>
      <c r="AT56" t="s">
        <v>1784</v>
      </c>
      <c r="AU56">
        <v>18</v>
      </c>
      <c r="AW56">
        <v>350</v>
      </c>
      <c r="AX56" s="7">
        <f t="shared" si="20"/>
        <v>206996.17349999998</v>
      </c>
      <c r="AY56" s="7">
        <f t="shared" si="21"/>
        <v>3.7259311229999996</v>
      </c>
      <c r="AZ56" s="7">
        <f t="shared" si="22"/>
        <v>72.448660724999996</v>
      </c>
      <c r="BA56" s="7">
        <f t="shared" si="23"/>
        <v>76.174591847999992</v>
      </c>
      <c r="BB56" s="45" t="s">
        <v>534</v>
      </c>
      <c r="BC56" s="45" t="s">
        <v>486</v>
      </c>
      <c r="BD56" s="7">
        <v>206996.17349999998</v>
      </c>
      <c r="BE56" s="7">
        <v>76.174591847999992</v>
      </c>
      <c r="BF56" s="7">
        <f t="shared" si="16"/>
        <v>11278884.523499999</v>
      </c>
      <c r="BG56" s="7">
        <f t="shared" si="17"/>
        <v>203.019921423</v>
      </c>
      <c r="BH56" s="7">
        <f t="shared" si="18"/>
        <v>7822.7705057250005</v>
      </c>
      <c r="BI56" s="7">
        <f t="shared" si="19"/>
        <v>8025.7904271480002</v>
      </c>
      <c r="CG56" s="67">
        <v>26</v>
      </c>
      <c r="CH56" s="257" t="s">
        <v>1784</v>
      </c>
      <c r="CI56" s="67">
        <v>18</v>
      </c>
      <c r="CJ56" s="257" t="s">
        <v>1784</v>
      </c>
      <c r="CK56" s="67">
        <v>18</v>
      </c>
      <c r="CP56" s="67">
        <v>9</v>
      </c>
      <c r="CQ56" s="257" t="s">
        <v>1784</v>
      </c>
      <c r="CR56" s="67">
        <v>20</v>
      </c>
      <c r="CS56" s="257" t="s">
        <v>1784</v>
      </c>
      <c r="CT56" s="67">
        <v>20</v>
      </c>
      <c r="CV56" s="257" t="s">
        <v>1784</v>
      </c>
      <c r="CW56" s="67">
        <v>6</v>
      </c>
      <c r="CX56" s="257" t="s">
        <v>1784</v>
      </c>
      <c r="CY56" s="67">
        <v>18</v>
      </c>
      <c r="CZ56" s="257" t="s">
        <v>1784</v>
      </c>
      <c r="DA56" s="67">
        <v>18</v>
      </c>
    </row>
    <row r="57" spans="1:105" x14ac:dyDescent="0.2">
      <c r="A57" s="20" t="s">
        <v>2075</v>
      </c>
      <c r="B57" s="4">
        <v>39142.298611111109</v>
      </c>
      <c r="C57" s="4">
        <v>39143.361111111109</v>
      </c>
      <c r="D57" t="s">
        <v>2781</v>
      </c>
      <c r="E57" t="s">
        <v>2782</v>
      </c>
      <c r="F57">
        <v>50</v>
      </c>
      <c r="L57">
        <v>1534</v>
      </c>
      <c r="N57">
        <v>815</v>
      </c>
      <c r="P57">
        <v>1380</v>
      </c>
      <c r="Q57" t="s">
        <v>1784</v>
      </c>
      <c r="R57">
        <v>18</v>
      </c>
      <c r="T57">
        <v>600</v>
      </c>
      <c r="U57" s="7">
        <f t="shared" si="0"/>
        <v>43438047.899999999</v>
      </c>
      <c r="V57" s="7">
        <f t="shared" si="11"/>
        <v>781.88486219999993</v>
      </c>
      <c r="W57" s="7">
        <f t="shared" si="1"/>
        <v>26062.828740000001</v>
      </c>
      <c r="X57" s="7">
        <f t="shared" si="2"/>
        <v>26844.713602200001</v>
      </c>
      <c r="Y57" s="7"/>
      <c r="Z57" s="45" t="s">
        <v>432</v>
      </c>
      <c r="AA57" s="45" t="s">
        <v>487</v>
      </c>
      <c r="AB57" s="7">
        <v>43438047.899999999</v>
      </c>
      <c r="AC57" s="7">
        <v>26844.713602200001</v>
      </c>
      <c r="AD57" s="20" t="s">
        <v>894</v>
      </c>
      <c r="AE57" s="4">
        <v>39142.303472222222</v>
      </c>
      <c r="AF57" s="4">
        <v>39142.65</v>
      </c>
      <c r="AG57" t="s">
        <v>1113</v>
      </c>
      <c r="AH57" t="s">
        <v>1114</v>
      </c>
      <c r="AI57">
        <v>50</v>
      </c>
      <c r="AO57">
        <v>14.37</v>
      </c>
      <c r="AP57" t="s">
        <v>1934</v>
      </c>
      <c r="AQ57">
        <v>3720</v>
      </c>
      <c r="AS57">
        <v>7950</v>
      </c>
      <c r="AT57" t="s">
        <v>1784</v>
      </c>
      <c r="AU57">
        <v>18</v>
      </c>
      <c r="AW57">
        <v>4700</v>
      </c>
      <c r="AX57" s="7">
        <f t="shared" si="20"/>
        <v>406913.13449999993</v>
      </c>
      <c r="AY57" s="7">
        <f t="shared" si="21"/>
        <v>7.3244364209999979</v>
      </c>
      <c r="AZ57" s="7">
        <f t="shared" si="22"/>
        <v>1912.4917321499995</v>
      </c>
      <c r="BA57" s="7">
        <f t="shared" si="23"/>
        <v>1919.8161685709995</v>
      </c>
      <c r="BB57" s="45" t="s">
        <v>534</v>
      </c>
      <c r="BC57" s="45" t="s">
        <v>487</v>
      </c>
      <c r="BD57" s="7">
        <v>406913.13449999993</v>
      </c>
      <c r="BE57" s="7">
        <v>1919.8161685709995</v>
      </c>
      <c r="BF57" s="7">
        <f t="shared" si="16"/>
        <v>43844961.034499995</v>
      </c>
      <c r="BG57" s="7">
        <f t="shared" si="17"/>
        <v>789.2092986209999</v>
      </c>
      <c r="BH57" s="7">
        <f t="shared" si="18"/>
        <v>27975.320472150001</v>
      </c>
      <c r="BI57" s="7">
        <f t="shared" si="19"/>
        <v>28764.529770771001</v>
      </c>
      <c r="CG57" s="67">
        <v>26</v>
      </c>
      <c r="CH57" s="257" t="s">
        <v>1784</v>
      </c>
      <c r="CI57" s="67">
        <v>18</v>
      </c>
      <c r="CJ57" s="257" t="s">
        <v>1784</v>
      </c>
      <c r="CK57" s="67">
        <v>18</v>
      </c>
      <c r="CP57" s="67">
        <v>9</v>
      </c>
      <c r="CQ57" s="257" t="s">
        <v>1784</v>
      </c>
      <c r="CR57" s="67">
        <v>20</v>
      </c>
      <c r="CS57" s="257" t="s">
        <v>1784</v>
      </c>
      <c r="CT57" s="67">
        <v>20</v>
      </c>
      <c r="CV57" s="257" t="s">
        <v>1784</v>
      </c>
      <c r="CW57" s="67">
        <v>2</v>
      </c>
      <c r="CX57" s="257" t="s">
        <v>1784</v>
      </c>
      <c r="CY57" s="67">
        <v>18</v>
      </c>
      <c r="CZ57" s="257" t="s">
        <v>1784</v>
      </c>
      <c r="DA57" s="67">
        <v>18</v>
      </c>
    </row>
    <row r="58" spans="1:105" x14ac:dyDescent="0.2">
      <c r="A58" s="20" t="s">
        <v>2075</v>
      </c>
      <c r="B58" s="4">
        <v>39183.520833333336</v>
      </c>
      <c r="C58" s="4">
        <v>39184.260416666664</v>
      </c>
      <c r="D58" t="s">
        <v>2803</v>
      </c>
      <c r="E58" t="s">
        <v>2804</v>
      </c>
      <c r="F58">
        <v>50</v>
      </c>
      <c r="L58">
        <v>587.53</v>
      </c>
      <c r="N58">
        <v>804</v>
      </c>
      <c r="P58">
        <v>1090</v>
      </c>
      <c r="Q58" t="s">
        <v>1784</v>
      </c>
      <c r="R58">
        <v>18</v>
      </c>
      <c r="T58">
        <v>220</v>
      </c>
      <c r="U58" s="7">
        <f t="shared" si="0"/>
        <v>16636998.8805</v>
      </c>
      <c r="V58" s="7">
        <f t="shared" si="11"/>
        <v>299.46597984899995</v>
      </c>
      <c r="W58" s="7">
        <f t="shared" si="1"/>
        <v>3660.1397537100002</v>
      </c>
      <c r="X58" s="7">
        <f t="shared" si="2"/>
        <v>3959.6057335590003</v>
      </c>
      <c r="Y58" s="7"/>
      <c r="Z58" s="45" t="s">
        <v>432</v>
      </c>
      <c r="AA58" s="45" t="s">
        <v>488</v>
      </c>
      <c r="AB58" s="7">
        <v>16636998.8805</v>
      </c>
      <c r="AC58" s="7">
        <v>3959.6057335590003</v>
      </c>
      <c r="AD58" s="20" t="s">
        <v>894</v>
      </c>
      <c r="AE58" s="4">
        <v>39183.515972222223</v>
      </c>
      <c r="AF58" s="4">
        <v>39184.109027777777</v>
      </c>
      <c r="AG58" t="s">
        <v>1119</v>
      </c>
      <c r="AH58" t="s">
        <v>1120</v>
      </c>
      <c r="AI58">
        <v>50</v>
      </c>
      <c r="AO58">
        <v>24.97</v>
      </c>
      <c r="AQ58">
        <v>3680</v>
      </c>
      <c r="AS58">
        <v>6370</v>
      </c>
      <c r="AT58" t="s">
        <v>1784</v>
      </c>
      <c r="AU58">
        <v>18</v>
      </c>
      <c r="AW58">
        <v>1900</v>
      </c>
      <c r="AX58" s="7">
        <f t="shared" si="20"/>
        <v>707071.74449999991</v>
      </c>
      <c r="AY58" s="7">
        <f t="shared" si="21"/>
        <v>12.727291400999999</v>
      </c>
      <c r="AZ58" s="7">
        <f t="shared" si="22"/>
        <v>1343.4363145499999</v>
      </c>
      <c r="BA58" s="7">
        <f t="shared" si="23"/>
        <v>1356.1636059509999</v>
      </c>
      <c r="BB58" s="45" t="s">
        <v>534</v>
      </c>
      <c r="BC58" s="45" t="s">
        <v>488</v>
      </c>
      <c r="BD58" s="7">
        <v>707071.74449999991</v>
      </c>
      <c r="BE58" s="7">
        <v>1356.1636059509999</v>
      </c>
      <c r="BF58" s="7">
        <f t="shared" si="16"/>
        <v>17344070.625</v>
      </c>
      <c r="BG58" s="7">
        <f t="shared" si="17"/>
        <v>312.19327124999995</v>
      </c>
      <c r="BH58" s="7">
        <f t="shared" si="18"/>
        <v>5003.5760682600003</v>
      </c>
      <c r="BI58" s="7">
        <f t="shared" si="19"/>
        <v>5315.7693395100005</v>
      </c>
      <c r="CG58" s="67">
        <v>26.7</v>
      </c>
      <c r="CH58" s="257" t="s">
        <v>1784</v>
      </c>
      <c r="CI58" s="67">
        <v>18</v>
      </c>
      <c r="CJ58" s="257" t="s">
        <v>1784</v>
      </c>
      <c r="CK58" s="67">
        <v>18</v>
      </c>
      <c r="CP58" s="67">
        <v>9.15</v>
      </c>
      <c r="CQ58" s="257" t="s">
        <v>1784</v>
      </c>
      <c r="CR58" s="67">
        <v>18</v>
      </c>
      <c r="CS58" s="257" t="s">
        <v>1784</v>
      </c>
      <c r="CT58" s="67">
        <v>18</v>
      </c>
      <c r="CV58" s="257" t="s">
        <v>1784</v>
      </c>
      <c r="CW58" s="67">
        <v>2</v>
      </c>
      <c r="CX58" s="257" t="s">
        <v>1784</v>
      </c>
      <c r="CY58" s="67">
        <v>18</v>
      </c>
      <c r="CZ58" s="257" t="s">
        <v>1784</v>
      </c>
      <c r="DA58" s="67">
        <v>18</v>
      </c>
    </row>
    <row r="59" spans="1:105" x14ac:dyDescent="0.2">
      <c r="A59" s="20" t="s">
        <v>2075</v>
      </c>
      <c r="B59" s="81">
        <v>39350.697916666664</v>
      </c>
      <c r="C59" s="81">
        <v>39351.184027777781</v>
      </c>
      <c r="D59" t="s">
        <v>2817</v>
      </c>
      <c r="E59" s="82" t="s">
        <v>2818</v>
      </c>
      <c r="F59">
        <v>50</v>
      </c>
      <c r="L59">
        <v>124</v>
      </c>
      <c r="N59">
        <v>7</v>
      </c>
      <c r="P59">
        <v>36</v>
      </c>
      <c r="Q59" s="82" t="s">
        <v>1784</v>
      </c>
      <c r="R59" s="82">
        <v>18</v>
      </c>
      <c r="S59" s="82" t="s">
        <v>1784</v>
      </c>
      <c r="T59" s="82">
        <v>18</v>
      </c>
      <c r="U59" s="7">
        <f t="shared" si="0"/>
        <v>3511289.3999999994</v>
      </c>
      <c r="V59" s="7">
        <f t="shared" si="11"/>
        <v>63.203209199999989</v>
      </c>
      <c r="W59" s="7">
        <f t="shared" si="1"/>
        <v>63.203209199999989</v>
      </c>
      <c r="X59" s="7">
        <f t="shared" si="2"/>
        <v>126.40641839999998</v>
      </c>
      <c r="Y59" s="7"/>
      <c r="Z59" s="45" t="s">
        <v>432</v>
      </c>
      <c r="AA59" s="45" t="s">
        <v>489</v>
      </c>
      <c r="AB59" s="7">
        <v>3511289.3999999994</v>
      </c>
      <c r="AC59" s="7">
        <v>126.40641839999998</v>
      </c>
      <c r="AD59" s="20" t="s">
        <v>894</v>
      </c>
      <c r="AE59" s="81">
        <v>39350.659722222219</v>
      </c>
      <c r="AF59" s="81">
        <v>39350.970138888886</v>
      </c>
      <c r="AG59" t="s">
        <v>1129</v>
      </c>
      <c r="AH59" s="82" t="s">
        <v>1130</v>
      </c>
      <c r="AI59">
        <v>50</v>
      </c>
      <c r="AO59">
        <v>7.6899999999999995</v>
      </c>
      <c r="AQ59">
        <v>10.8</v>
      </c>
      <c r="AS59">
        <v>39</v>
      </c>
      <c r="AT59" s="82" t="s">
        <v>1784</v>
      </c>
      <c r="AU59" s="82">
        <v>18</v>
      </c>
      <c r="AV59" s="82" t="s">
        <v>1784</v>
      </c>
      <c r="AW59" s="82">
        <v>18</v>
      </c>
      <c r="AX59" s="7">
        <f t="shared" si="20"/>
        <v>217756.57649999997</v>
      </c>
      <c r="AY59" s="7">
        <f t="shared" si="21"/>
        <v>3.9196183769999995</v>
      </c>
      <c r="AZ59" s="7">
        <f t="shared" si="22"/>
        <v>3.9196183769999995</v>
      </c>
      <c r="BA59" s="7">
        <f t="shared" si="23"/>
        <v>7.839236753999999</v>
      </c>
      <c r="BB59" s="45" t="s">
        <v>534</v>
      </c>
      <c r="BC59" s="45" t="s">
        <v>489</v>
      </c>
      <c r="BD59" s="7">
        <v>217756.57649999997</v>
      </c>
      <c r="BE59" s="7">
        <v>7.839236753999999</v>
      </c>
      <c r="BF59" s="7">
        <f t="shared" si="16"/>
        <v>3729045.9764999994</v>
      </c>
      <c r="BG59" s="7">
        <f t="shared" si="17"/>
        <v>67.122827576999995</v>
      </c>
      <c r="BH59" s="7">
        <f t="shared" si="18"/>
        <v>67.122827576999995</v>
      </c>
      <c r="BI59" s="7">
        <f t="shared" si="19"/>
        <v>134.24565515399999</v>
      </c>
      <c r="CG59" s="67">
        <v>27</v>
      </c>
      <c r="CH59" s="257" t="s">
        <v>1784</v>
      </c>
      <c r="CI59" s="67">
        <v>18</v>
      </c>
      <c r="CJ59" s="257" t="s">
        <v>1784</v>
      </c>
      <c r="CK59" s="67">
        <v>18</v>
      </c>
      <c r="CP59" s="67">
        <v>9.4</v>
      </c>
      <c r="CQ59" s="257" t="s">
        <v>1784</v>
      </c>
      <c r="CR59" s="67">
        <v>20</v>
      </c>
      <c r="CS59" s="257" t="s">
        <v>1784</v>
      </c>
      <c r="CT59" s="67">
        <v>20</v>
      </c>
      <c r="CV59" s="257" t="s">
        <v>1784</v>
      </c>
      <c r="CW59" s="67">
        <v>12</v>
      </c>
      <c r="CX59" s="257" t="s">
        <v>1784</v>
      </c>
      <c r="CY59" s="67">
        <v>18</v>
      </c>
      <c r="CZ59" s="257" t="s">
        <v>1784</v>
      </c>
      <c r="DA59" s="67">
        <v>18</v>
      </c>
    </row>
    <row r="60" spans="1:105" x14ac:dyDescent="0.2">
      <c r="A60" s="20" t="s">
        <v>2075</v>
      </c>
      <c r="B60" s="4">
        <v>39417.545138888891</v>
      </c>
      <c r="C60" s="4">
        <v>39419.232638888891</v>
      </c>
      <c r="D60" t="s">
        <v>2825</v>
      </c>
      <c r="E60" t="s">
        <v>2826</v>
      </c>
      <c r="F60">
        <v>50</v>
      </c>
      <c r="L60">
        <v>679</v>
      </c>
      <c r="N60">
        <v>616</v>
      </c>
      <c r="P60">
        <v>897</v>
      </c>
      <c r="R60">
        <v>34</v>
      </c>
      <c r="T60">
        <v>330</v>
      </c>
      <c r="U60" s="7">
        <f t="shared" si="0"/>
        <v>19227141.149999999</v>
      </c>
      <c r="V60" s="7">
        <f t="shared" si="11"/>
        <v>653.72279909999986</v>
      </c>
      <c r="W60" s="7">
        <f t="shared" si="1"/>
        <v>6344.956579499999</v>
      </c>
      <c r="X60" s="7">
        <f t="shared" si="2"/>
        <v>6998.6793785999989</v>
      </c>
      <c r="Y60" s="7"/>
      <c r="Z60" s="45" t="s">
        <v>432</v>
      </c>
      <c r="AA60" s="45" t="s">
        <v>490</v>
      </c>
      <c r="AB60" s="7">
        <v>19227141.149999999</v>
      </c>
      <c r="AC60" s="7">
        <v>6998.6793785999989</v>
      </c>
      <c r="AD60" s="20" t="s">
        <v>894</v>
      </c>
      <c r="AE60" s="4">
        <v>39417.838888888888</v>
      </c>
      <c r="AF60" s="4">
        <v>39419.236805555556</v>
      </c>
      <c r="AG60" t="s">
        <v>1133</v>
      </c>
      <c r="AH60" t="s">
        <v>1134</v>
      </c>
      <c r="AI60">
        <v>50</v>
      </c>
      <c r="AO60">
        <v>17</v>
      </c>
      <c r="AP60" t="s">
        <v>1934</v>
      </c>
      <c r="AQ60">
        <v>476</v>
      </c>
      <c r="AS60">
        <v>1010</v>
      </c>
      <c r="AT60" t="s">
        <v>1784</v>
      </c>
      <c r="AU60">
        <v>18</v>
      </c>
      <c r="AW60">
        <v>510</v>
      </c>
      <c r="AX60" s="7">
        <f t="shared" si="20"/>
        <v>481386.44999999995</v>
      </c>
      <c r="AY60" s="7">
        <f t="shared" si="21"/>
        <v>8.6649560999999995</v>
      </c>
      <c r="AZ60" s="7">
        <f t="shared" si="22"/>
        <v>245.50708949999998</v>
      </c>
      <c r="BA60" s="7">
        <f t="shared" si="23"/>
        <v>254.17204559999999</v>
      </c>
      <c r="BB60" s="45" t="s">
        <v>534</v>
      </c>
      <c r="BC60" s="45" t="s">
        <v>490</v>
      </c>
      <c r="BD60" s="7">
        <v>481386.44999999995</v>
      </c>
      <c r="BE60" s="7">
        <v>254.17204559999999</v>
      </c>
      <c r="BF60" s="7">
        <f t="shared" si="16"/>
        <v>19708527.599999998</v>
      </c>
      <c r="BG60" s="7">
        <f t="shared" si="17"/>
        <v>662.3877551999999</v>
      </c>
      <c r="BH60" s="7">
        <f t="shared" si="18"/>
        <v>6590.4636689999988</v>
      </c>
      <c r="BI60" s="7">
        <f t="shared" si="19"/>
        <v>7252.8514241999992</v>
      </c>
      <c r="CG60" s="67">
        <v>27.1</v>
      </c>
      <c r="CH60" s="257" t="s">
        <v>1784</v>
      </c>
      <c r="CI60" s="67">
        <v>18</v>
      </c>
      <c r="CJ60" s="257" t="s">
        <v>1784</v>
      </c>
      <c r="CK60" s="67">
        <v>18</v>
      </c>
      <c r="CP60" s="67">
        <v>9.6999999999999993</v>
      </c>
      <c r="CQ60" s="257" t="s">
        <v>1784</v>
      </c>
      <c r="CR60" s="67">
        <v>20</v>
      </c>
      <c r="CS60" s="257" t="s">
        <v>1784</v>
      </c>
      <c r="CT60" s="67">
        <v>20</v>
      </c>
      <c r="CV60" s="257" t="s">
        <v>1784</v>
      </c>
      <c r="CW60" s="67">
        <v>6</v>
      </c>
      <c r="CX60" s="257" t="s">
        <v>1784</v>
      </c>
      <c r="CY60" s="67">
        <v>18</v>
      </c>
      <c r="CZ60" s="257" t="s">
        <v>1784</v>
      </c>
      <c r="DA60" s="67">
        <v>18</v>
      </c>
    </row>
    <row r="61" spans="1:105" x14ac:dyDescent="0.2">
      <c r="A61" s="20" t="s">
        <v>2075</v>
      </c>
      <c r="B61" s="4">
        <v>39427.263888888891</v>
      </c>
      <c r="C61" s="4">
        <v>39428.1875</v>
      </c>
      <c r="D61" t="s">
        <v>2849</v>
      </c>
      <c r="E61" t="s">
        <v>2850</v>
      </c>
      <c r="F61">
        <v>50</v>
      </c>
      <c r="L61">
        <v>101</v>
      </c>
      <c r="M61" t="s">
        <v>1934</v>
      </c>
      <c r="N61">
        <v>2560</v>
      </c>
      <c r="P61">
        <v>7490</v>
      </c>
      <c r="R61">
        <v>2500</v>
      </c>
      <c r="T61">
        <v>6300</v>
      </c>
      <c r="U61" s="7">
        <f t="shared" si="0"/>
        <v>2860001.8499999996</v>
      </c>
      <c r="V61" s="7">
        <f t="shared" si="11"/>
        <v>7150.0046249999987</v>
      </c>
      <c r="W61" s="7">
        <f t="shared" si="1"/>
        <v>18018.011654999995</v>
      </c>
      <c r="X61" s="7">
        <f t="shared" si="2"/>
        <v>25168.016279999993</v>
      </c>
      <c r="Y61" s="7"/>
      <c r="Z61" s="45" t="s">
        <v>432</v>
      </c>
      <c r="AA61" s="45" t="s">
        <v>491</v>
      </c>
      <c r="AB61" s="7">
        <v>2860001.8499999996</v>
      </c>
      <c r="AC61" s="7">
        <v>25168.016279999993</v>
      </c>
      <c r="AD61" s="20" t="s">
        <v>894</v>
      </c>
      <c r="AE61" s="4">
        <v>39427.42083333333</v>
      </c>
      <c r="AF61" s="4">
        <v>39428.188888888886</v>
      </c>
      <c r="AG61" t="s">
        <v>1139</v>
      </c>
      <c r="AH61" t="s">
        <v>1140</v>
      </c>
      <c r="AI61">
        <v>50</v>
      </c>
      <c r="AO61">
        <v>0.96</v>
      </c>
      <c r="AP61" t="s">
        <v>1934</v>
      </c>
      <c r="AQ61">
        <v>25600</v>
      </c>
      <c r="AS61">
        <v>43200</v>
      </c>
      <c r="AW61">
        <v>24000</v>
      </c>
      <c r="AX61" s="7">
        <f t="shared" si="20"/>
        <v>27184.175999999996</v>
      </c>
      <c r="AY61" s="7">
        <f t="shared" si="21"/>
        <v>0</v>
      </c>
      <c r="AZ61" s="7">
        <f t="shared" si="22"/>
        <v>652.42022399999985</v>
      </c>
      <c r="BA61" s="7">
        <f t="shared" si="23"/>
        <v>652.42022399999985</v>
      </c>
      <c r="BB61" s="45" t="s">
        <v>534</v>
      </c>
      <c r="BC61" s="45" t="s">
        <v>491</v>
      </c>
      <c r="BD61" s="7">
        <v>27184.175999999996</v>
      </c>
      <c r="BE61" s="7">
        <v>652.42022399999985</v>
      </c>
      <c r="BF61" s="7">
        <f t="shared" si="16"/>
        <v>2887186.0259999996</v>
      </c>
      <c r="BG61" s="7">
        <f t="shared" si="17"/>
        <v>7150.0046249999987</v>
      </c>
      <c r="BH61" s="7">
        <f t="shared" si="18"/>
        <v>18670.431878999996</v>
      </c>
      <c r="BI61" s="7">
        <f t="shared" si="19"/>
        <v>25820.436503999994</v>
      </c>
      <c r="CG61" s="67">
        <v>29</v>
      </c>
      <c r="CH61" s="257" t="s">
        <v>1784</v>
      </c>
      <c r="CI61" s="67">
        <v>18</v>
      </c>
      <c r="CJ61" s="257" t="s">
        <v>1784</v>
      </c>
      <c r="CK61" s="67">
        <v>18</v>
      </c>
      <c r="CP61" s="67">
        <v>9.9</v>
      </c>
      <c r="CQ61" s="257" t="s">
        <v>1784</v>
      </c>
      <c r="CR61" s="67">
        <v>18</v>
      </c>
      <c r="CS61" s="257" t="s">
        <v>1784</v>
      </c>
      <c r="CT61" s="67">
        <v>18</v>
      </c>
      <c r="CV61" s="257" t="s">
        <v>1784</v>
      </c>
      <c r="CW61" s="67">
        <v>120</v>
      </c>
      <c r="CX61" s="257" t="s">
        <v>1784</v>
      </c>
      <c r="CY61" s="67">
        <v>18</v>
      </c>
      <c r="CZ61" s="257" t="s">
        <v>1784</v>
      </c>
      <c r="DA61" s="67">
        <v>18</v>
      </c>
    </row>
    <row r="62" spans="1:105" x14ac:dyDescent="0.2">
      <c r="A62" s="20" t="s">
        <v>2075</v>
      </c>
      <c r="B62" s="4">
        <v>39452.739583333336</v>
      </c>
      <c r="C62" s="4">
        <v>39456.163194444445</v>
      </c>
      <c r="D62" t="s">
        <v>2877</v>
      </c>
      <c r="E62" t="s">
        <v>2878</v>
      </c>
      <c r="F62">
        <v>50</v>
      </c>
      <c r="L62">
        <v>5488</v>
      </c>
      <c r="N62">
        <v>137</v>
      </c>
      <c r="P62">
        <v>263</v>
      </c>
      <c r="Q62" t="s">
        <v>1784</v>
      </c>
      <c r="R62">
        <v>18</v>
      </c>
      <c r="T62">
        <v>73</v>
      </c>
      <c r="U62" s="7">
        <f t="shared" si="0"/>
        <v>155402872.79999998</v>
      </c>
      <c r="V62" s="7">
        <f t="shared" si="11"/>
        <v>2797.2517103999994</v>
      </c>
      <c r="W62" s="7">
        <f t="shared" si="1"/>
        <v>11344.409714399999</v>
      </c>
      <c r="X62" s="7">
        <f t="shared" si="2"/>
        <v>14141.661424799999</v>
      </c>
      <c r="Y62" s="7"/>
      <c r="Z62" s="45" t="s">
        <v>432</v>
      </c>
      <c r="AA62" s="45" t="s">
        <v>492</v>
      </c>
      <c r="AB62" s="7">
        <v>155402872.79999998</v>
      </c>
      <c r="AC62" s="7">
        <v>14141.661424799999</v>
      </c>
      <c r="AD62" s="20" t="s">
        <v>894</v>
      </c>
      <c r="AE62" s="4">
        <v>39452.743055555555</v>
      </c>
      <c r="AF62" s="4">
        <v>39456.253472222219</v>
      </c>
      <c r="AG62" t="s">
        <v>1147</v>
      </c>
      <c r="AH62" t="s">
        <v>1148</v>
      </c>
      <c r="AI62">
        <v>50</v>
      </c>
      <c r="AO62">
        <v>96.1</v>
      </c>
      <c r="AQ62">
        <v>1120</v>
      </c>
      <c r="AS62">
        <v>1700</v>
      </c>
      <c r="AT62" t="s">
        <v>1784</v>
      </c>
      <c r="AU62">
        <v>18</v>
      </c>
      <c r="AW62">
        <v>780</v>
      </c>
      <c r="AX62" s="7">
        <f t="shared" si="20"/>
        <v>2721249.2849999997</v>
      </c>
      <c r="AY62" s="7">
        <f t="shared" si="21"/>
        <v>48.982487129999996</v>
      </c>
      <c r="AZ62" s="7">
        <f t="shared" si="22"/>
        <v>2122.5744422999996</v>
      </c>
      <c r="BA62" s="7">
        <f t="shared" si="23"/>
        <v>2171.5569294299999</v>
      </c>
      <c r="BB62" s="45" t="s">
        <v>534</v>
      </c>
      <c r="BC62" s="45" t="s">
        <v>492</v>
      </c>
      <c r="BD62" s="7">
        <v>2721249.2849999997</v>
      </c>
      <c r="BE62" s="7">
        <v>2171.5569294299999</v>
      </c>
      <c r="BF62" s="7">
        <f t="shared" si="16"/>
        <v>158124122.08499998</v>
      </c>
      <c r="BG62" s="7">
        <f t="shared" si="17"/>
        <v>2846.2341975299996</v>
      </c>
      <c r="BH62" s="7">
        <f t="shared" si="18"/>
        <v>13466.984156699998</v>
      </c>
      <c r="BI62" s="7">
        <f t="shared" si="19"/>
        <v>16313.218354229999</v>
      </c>
      <c r="CG62" s="67">
        <v>29</v>
      </c>
      <c r="CH62" s="257" t="s">
        <v>1784</v>
      </c>
      <c r="CI62" s="67">
        <v>18</v>
      </c>
      <c r="CJ62" s="257" t="s">
        <v>1784</v>
      </c>
      <c r="CK62" s="67">
        <v>18</v>
      </c>
      <c r="CP62" s="67">
        <v>10.199999999999999</v>
      </c>
      <c r="CQ62" s="257" t="s">
        <v>1784</v>
      </c>
      <c r="CR62" s="67">
        <v>18</v>
      </c>
      <c r="CS62" s="257" t="s">
        <v>1784</v>
      </c>
      <c r="CT62" s="67">
        <v>18</v>
      </c>
      <c r="CV62" s="257" t="s">
        <v>1784</v>
      </c>
      <c r="CW62" s="67">
        <v>3</v>
      </c>
      <c r="CX62" s="257"/>
      <c r="CY62" s="67"/>
      <c r="CZ62" s="257"/>
      <c r="DA62" s="67"/>
    </row>
    <row r="63" spans="1:105" x14ac:dyDescent="0.2">
      <c r="A63" s="20" t="s">
        <v>2075</v>
      </c>
      <c r="B63" s="4">
        <v>39495.142361111109</v>
      </c>
      <c r="C63" s="4">
        <v>39495.649305555555</v>
      </c>
      <c r="D63" t="s">
        <v>2930</v>
      </c>
      <c r="E63" t="s">
        <v>2931</v>
      </c>
      <c r="F63">
        <v>50</v>
      </c>
      <c r="L63">
        <v>1266</v>
      </c>
      <c r="N63">
        <v>867</v>
      </c>
      <c r="P63">
        <v>1420</v>
      </c>
      <c r="Q63" t="s">
        <v>1784</v>
      </c>
      <c r="R63">
        <v>18</v>
      </c>
      <c r="T63">
        <v>610</v>
      </c>
      <c r="U63" s="7">
        <f t="shared" si="0"/>
        <v>35849132.099999994</v>
      </c>
      <c r="V63" s="7">
        <f t="shared" si="11"/>
        <v>645.2843777999999</v>
      </c>
      <c r="W63" s="7">
        <f t="shared" si="1"/>
        <v>21867.970580999998</v>
      </c>
      <c r="X63" s="7">
        <f t="shared" si="2"/>
        <v>22513.254958799997</v>
      </c>
      <c r="Y63" s="7"/>
      <c r="Z63" s="45" t="s">
        <v>432</v>
      </c>
      <c r="AA63" s="45" t="s">
        <v>493</v>
      </c>
      <c r="AB63" s="7">
        <v>35849132.099999994</v>
      </c>
      <c r="AC63" s="7">
        <v>22513.254958799997</v>
      </c>
      <c r="AD63" s="20" t="s">
        <v>894</v>
      </c>
      <c r="AE63" s="4">
        <v>39495.143055555556</v>
      </c>
      <c r="AF63" s="4">
        <v>39496.242361111108</v>
      </c>
      <c r="AG63" t="s">
        <v>1155</v>
      </c>
      <c r="AH63" t="s">
        <v>1156</v>
      </c>
      <c r="AI63">
        <v>50</v>
      </c>
      <c r="AO63">
        <v>73</v>
      </c>
      <c r="AQ63">
        <v>1440</v>
      </c>
      <c r="AS63">
        <v>2210</v>
      </c>
      <c r="AT63" t="s">
        <v>1784</v>
      </c>
      <c r="AU63">
        <v>18</v>
      </c>
      <c r="AW63">
        <v>930</v>
      </c>
      <c r="AX63" s="7">
        <f t="shared" si="20"/>
        <v>2067130.0499999998</v>
      </c>
      <c r="AY63" s="7">
        <f t="shared" si="21"/>
        <v>37.208340899999996</v>
      </c>
      <c r="AZ63" s="7">
        <f t="shared" si="22"/>
        <v>1922.4309464999997</v>
      </c>
      <c r="BA63" s="7">
        <f t="shared" si="23"/>
        <v>1959.6392873999996</v>
      </c>
      <c r="BB63" s="45" t="s">
        <v>534</v>
      </c>
      <c r="BC63" s="45" t="s">
        <v>493</v>
      </c>
      <c r="BD63" s="7">
        <v>2067130.0499999998</v>
      </c>
      <c r="BE63" s="7">
        <v>1959.6392873999996</v>
      </c>
      <c r="BF63" s="7">
        <f t="shared" si="16"/>
        <v>37916262.149999991</v>
      </c>
      <c r="BG63" s="7">
        <f t="shared" si="17"/>
        <v>682.49271869999984</v>
      </c>
      <c r="BH63" s="7">
        <f t="shared" si="18"/>
        <v>23790.401527499998</v>
      </c>
      <c r="BI63" s="7">
        <f t="shared" si="19"/>
        <v>24472.894246199998</v>
      </c>
      <c r="CG63" s="67">
        <v>29</v>
      </c>
      <c r="CH63" s="257" t="s">
        <v>1784</v>
      </c>
      <c r="CI63" s="67">
        <v>18</v>
      </c>
      <c r="CJ63" s="257" t="s">
        <v>1784</v>
      </c>
      <c r="CK63" s="67">
        <v>18</v>
      </c>
      <c r="CP63" s="67">
        <v>10.5</v>
      </c>
      <c r="CQ63" s="257" t="s">
        <v>1784</v>
      </c>
      <c r="CR63" s="67">
        <v>18</v>
      </c>
      <c r="CS63" s="257" t="s">
        <v>1784</v>
      </c>
      <c r="CT63" s="67">
        <v>18</v>
      </c>
      <c r="CV63" s="257" t="s">
        <v>1784</v>
      </c>
      <c r="CW63" s="67">
        <v>6</v>
      </c>
      <c r="CX63" s="257" t="s">
        <v>1784</v>
      </c>
      <c r="CY63" s="67">
        <v>18</v>
      </c>
      <c r="CZ63" s="257" t="s">
        <v>1784</v>
      </c>
      <c r="DA63" s="67">
        <v>18</v>
      </c>
    </row>
    <row r="64" spans="1:105" x14ac:dyDescent="0.2">
      <c r="B64" s="4"/>
      <c r="C64" s="4"/>
      <c r="U64" s="7"/>
      <c r="V64" s="7"/>
      <c r="W64" s="7"/>
      <c r="X64" s="7"/>
      <c r="Y64" s="7"/>
      <c r="AB64" s="7"/>
      <c r="AC64" s="7"/>
      <c r="AD64" s="20" t="s">
        <v>894</v>
      </c>
      <c r="AE64" s="4">
        <v>39528.248611111114</v>
      </c>
      <c r="AF64" s="4">
        <v>39529.431944444441</v>
      </c>
      <c r="AG64" t="s">
        <v>1157</v>
      </c>
      <c r="AH64" t="s">
        <v>1158</v>
      </c>
      <c r="AI64">
        <v>50</v>
      </c>
      <c r="AO64">
        <v>2.2599999999999998</v>
      </c>
      <c r="AQ64">
        <v>2370</v>
      </c>
      <c r="AS64">
        <v>3860</v>
      </c>
      <c r="AT64" t="s">
        <v>1784</v>
      </c>
      <c r="AU64">
        <v>18</v>
      </c>
      <c r="AW64">
        <v>1100</v>
      </c>
      <c r="AX64" s="7">
        <f t="shared" si="20"/>
        <v>63996.080999999991</v>
      </c>
      <c r="AY64" s="7">
        <f t="shared" si="21"/>
        <v>1.1519294579999999</v>
      </c>
      <c r="AZ64" s="7">
        <f t="shared" si="22"/>
        <v>70.395689099999998</v>
      </c>
      <c r="BA64" s="7">
        <f t="shared" si="23"/>
        <v>71.547618557999996</v>
      </c>
      <c r="BB64" s="45" t="s">
        <v>534</v>
      </c>
      <c r="BC64" s="45" t="s">
        <v>535</v>
      </c>
      <c r="BD64" s="7">
        <v>63996.080999999991</v>
      </c>
      <c r="BE64" s="7">
        <v>71.547618557999996</v>
      </c>
      <c r="BF64" s="7">
        <f t="shared" si="16"/>
        <v>63996.080999999991</v>
      </c>
      <c r="BG64" s="7">
        <f t="shared" si="17"/>
        <v>1.1519294579999999</v>
      </c>
      <c r="BH64" s="7">
        <f t="shared" si="18"/>
        <v>70.395689099999998</v>
      </c>
      <c r="BI64" s="7">
        <f t="shared" si="19"/>
        <v>71.547618557999996</v>
      </c>
      <c r="CG64" s="67">
        <v>29.8</v>
      </c>
      <c r="CH64" s="257" t="s">
        <v>1784</v>
      </c>
      <c r="CI64" s="67">
        <v>18</v>
      </c>
      <c r="CJ64" s="257" t="s">
        <v>1784</v>
      </c>
      <c r="CK64" s="67">
        <v>18</v>
      </c>
      <c r="CP64" s="67">
        <v>10.5</v>
      </c>
      <c r="CQ64" s="257" t="s">
        <v>1784</v>
      </c>
      <c r="CR64" s="67">
        <v>20</v>
      </c>
      <c r="CS64" s="257" t="s">
        <v>1784</v>
      </c>
      <c r="CT64" s="67">
        <v>20</v>
      </c>
      <c r="CV64" s="257" t="s">
        <v>1784</v>
      </c>
      <c r="CW64" s="67">
        <v>200</v>
      </c>
      <c r="CX64" s="257" t="s">
        <v>1784</v>
      </c>
      <c r="CY64" s="67">
        <v>18</v>
      </c>
      <c r="CZ64" s="257" t="s">
        <v>1784</v>
      </c>
      <c r="DA64" s="67">
        <v>18</v>
      </c>
    </row>
    <row r="65" spans="1:105" x14ac:dyDescent="0.2">
      <c r="A65" s="20" t="s">
        <v>2075</v>
      </c>
      <c r="B65" s="4">
        <v>39532.28125</v>
      </c>
      <c r="C65" s="4">
        <v>39532.9375</v>
      </c>
      <c r="D65" t="s">
        <v>2982</v>
      </c>
      <c r="E65" s="40" t="s">
        <v>2993</v>
      </c>
      <c r="F65">
        <v>50</v>
      </c>
      <c r="L65">
        <v>1089</v>
      </c>
      <c r="N65">
        <v>252</v>
      </c>
      <c r="P65">
        <v>454</v>
      </c>
      <c r="Q65" t="s">
        <v>1784</v>
      </c>
      <c r="R65">
        <v>18</v>
      </c>
      <c r="T65">
        <v>73</v>
      </c>
      <c r="U65" s="7">
        <f t="shared" si="0"/>
        <v>30837049.649999999</v>
      </c>
      <c r="V65" s="7">
        <f t="shared" si="11"/>
        <v>555.06689369999992</v>
      </c>
      <c r="W65" s="7">
        <f t="shared" si="1"/>
        <v>2251.1046244499998</v>
      </c>
      <c r="X65" s="7">
        <f t="shared" si="2"/>
        <v>2806.1715181499999</v>
      </c>
      <c r="Y65" s="7"/>
      <c r="Z65" s="45" t="s">
        <v>432</v>
      </c>
      <c r="AA65" s="45" t="s">
        <v>494</v>
      </c>
      <c r="AB65" s="7">
        <v>30837049.649999999</v>
      </c>
      <c r="AC65" s="7">
        <v>2806.1715181499999</v>
      </c>
      <c r="AD65" s="20" t="s">
        <v>894</v>
      </c>
      <c r="AE65" s="4">
        <v>39532.285416666666</v>
      </c>
      <c r="AF65" s="4">
        <v>39534.253472222219</v>
      </c>
      <c r="AG65" t="s">
        <v>1159</v>
      </c>
      <c r="AH65" t="s">
        <v>1160</v>
      </c>
      <c r="AI65">
        <v>50</v>
      </c>
      <c r="AO65">
        <v>35.200000000000003</v>
      </c>
      <c r="AQ65">
        <v>701</v>
      </c>
      <c r="AS65">
        <v>990</v>
      </c>
      <c r="AT65" t="s">
        <v>1784</v>
      </c>
      <c r="AU65">
        <v>18</v>
      </c>
      <c r="AW65">
        <v>170</v>
      </c>
      <c r="AX65" s="7">
        <f t="shared" si="20"/>
        <v>996753.12000000011</v>
      </c>
      <c r="AY65" s="7">
        <f t="shared" si="21"/>
        <v>17.941556160000005</v>
      </c>
      <c r="AZ65" s="7">
        <f t="shared" si="22"/>
        <v>169.44803039999999</v>
      </c>
      <c r="BA65" s="7">
        <f t="shared" si="23"/>
        <v>187.38958656</v>
      </c>
      <c r="BB65" s="45" t="s">
        <v>534</v>
      </c>
      <c r="BC65" s="45" t="s">
        <v>494</v>
      </c>
      <c r="BD65" s="7">
        <v>996753.12000000011</v>
      </c>
      <c r="BE65" s="7">
        <v>187.38958656</v>
      </c>
      <c r="BF65" s="7">
        <f t="shared" si="16"/>
        <v>31833802.77</v>
      </c>
      <c r="BG65" s="7">
        <f t="shared" si="17"/>
        <v>573.00844985999993</v>
      </c>
      <c r="BH65" s="7">
        <f t="shared" si="18"/>
        <v>2420.5526548499997</v>
      </c>
      <c r="BI65" s="7">
        <f t="shared" si="19"/>
        <v>2993.5611047100001</v>
      </c>
      <c r="CG65" s="67">
        <v>30</v>
      </c>
      <c r="CH65" s="257" t="s">
        <v>1784</v>
      </c>
      <c r="CI65" s="67">
        <v>18</v>
      </c>
      <c r="CJ65" s="257" t="s">
        <v>1784</v>
      </c>
      <c r="CK65" s="67">
        <v>18</v>
      </c>
      <c r="CP65" s="67">
        <v>10.7</v>
      </c>
      <c r="CQ65" s="257" t="s">
        <v>1784</v>
      </c>
      <c r="CR65" s="67">
        <v>20</v>
      </c>
      <c r="CS65" s="257" t="s">
        <v>1784</v>
      </c>
      <c r="CT65" s="67">
        <v>20</v>
      </c>
      <c r="CV65" s="257" t="s">
        <v>1784</v>
      </c>
      <c r="CW65" s="67">
        <v>6</v>
      </c>
      <c r="CX65" s="257" t="s">
        <v>1784</v>
      </c>
      <c r="CY65" s="67">
        <v>18</v>
      </c>
      <c r="CZ65" s="257" t="s">
        <v>1784</v>
      </c>
      <c r="DA65" s="67">
        <v>18</v>
      </c>
    </row>
    <row r="66" spans="1:105" x14ac:dyDescent="0.2">
      <c r="A66" s="20" t="s">
        <v>2075</v>
      </c>
      <c r="B66" s="4">
        <v>39532.989583333336</v>
      </c>
      <c r="C66" s="4">
        <v>39533.732638888891</v>
      </c>
      <c r="D66" t="s">
        <v>3</v>
      </c>
      <c r="E66" s="40" t="s">
        <v>2991</v>
      </c>
      <c r="F66">
        <v>50</v>
      </c>
      <c r="L66">
        <v>1034.9000000000001</v>
      </c>
      <c r="P66">
        <v>156</v>
      </c>
      <c r="Q66" s="43" t="s">
        <v>1784</v>
      </c>
      <c r="R66" s="43">
        <v>18</v>
      </c>
      <c r="S66" s="43" t="s">
        <v>1784</v>
      </c>
      <c r="T66" s="43">
        <v>18</v>
      </c>
      <c r="U66" s="7">
        <f t="shared" si="0"/>
        <v>29305108.065000001</v>
      </c>
      <c r="V66" s="7">
        <f t="shared" si="11"/>
        <v>527.49194517000001</v>
      </c>
      <c r="W66" s="7">
        <f t="shared" si="1"/>
        <v>527.49194517000001</v>
      </c>
      <c r="X66" s="7">
        <f t="shared" si="2"/>
        <v>1054.98389034</v>
      </c>
      <c r="Y66" s="7"/>
      <c r="Z66" s="45" t="s">
        <v>432</v>
      </c>
      <c r="AA66" s="45" t="s">
        <v>532</v>
      </c>
      <c r="AB66" s="7">
        <v>29305108.065000001</v>
      </c>
      <c r="AC66" s="7">
        <v>1054.98389034</v>
      </c>
      <c r="AD66" s="20"/>
      <c r="AE66" s="4"/>
      <c r="AF66" s="4"/>
      <c r="AX66" s="7"/>
      <c r="AY66" s="7"/>
      <c r="AZ66" s="7"/>
      <c r="BA66" s="7"/>
      <c r="BB66" s="45"/>
      <c r="BC66" s="45"/>
      <c r="BD66" s="7"/>
      <c r="BE66" s="7"/>
      <c r="BF66" s="7">
        <f t="shared" ref="BF66:BF102" si="24">U66+BD66</f>
        <v>29305108.065000001</v>
      </c>
      <c r="BG66" s="7">
        <f t="shared" ref="BG66:BG102" si="25">V66+AY66</f>
        <v>527.49194517000001</v>
      </c>
      <c r="BH66" s="7">
        <f t="shared" ref="BH66:BH102" si="26">W66+AZ66</f>
        <v>527.49194517000001</v>
      </c>
      <c r="BI66" s="7">
        <f t="shared" ref="BI66:BI102" si="27">X66+BA66</f>
        <v>1054.98389034</v>
      </c>
      <c r="CG66" s="67">
        <v>30</v>
      </c>
      <c r="CH66" s="257" t="s">
        <v>1784</v>
      </c>
      <c r="CI66" s="67">
        <v>18</v>
      </c>
      <c r="CJ66" s="257" t="s">
        <v>1784</v>
      </c>
      <c r="CK66" s="67">
        <v>18</v>
      </c>
      <c r="CP66" s="67">
        <v>10.8</v>
      </c>
      <c r="CQ66" s="257" t="s">
        <v>1784</v>
      </c>
      <c r="CR66" s="67">
        <v>18</v>
      </c>
      <c r="CS66" s="257" t="s">
        <v>1784</v>
      </c>
      <c r="CT66" s="67">
        <v>18</v>
      </c>
      <c r="CV66" s="257" t="s">
        <v>1784</v>
      </c>
      <c r="CW66" s="67">
        <v>2</v>
      </c>
      <c r="CX66" s="257" t="s">
        <v>1784</v>
      </c>
      <c r="CY66" s="67">
        <v>18</v>
      </c>
      <c r="CZ66" s="257" t="s">
        <v>1784</v>
      </c>
      <c r="DA66" s="67">
        <v>18</v>
      </c>
    </row>
    <row r="67" spans="1:105" x14ac:dyDescent="0.2">
      <c r="A67" s="20" t="s">
        <v>2075</v>
      </c>
      <c r="B67" s="4">
        <v>39533.829861111109</v>
      </c>
      <c r="C67" s="4">
        <v>39534.232638888891</v>
      </c>
      <c r="D67" t="s">
        <v>7</v>
      </c>
      <c r="E67" s="40" t="s">
        <v>2992</v>
      </c>
      <c r="F67">
        <v>50</v>
      </c>
      <c r="L67">
        <v>464.65</v>
      </c>
      <c r="P67">
        <v>137</v>
      </c>
      <c r="Q67" s="43" t="s">
        <v>1784</v>
      </c>
      <c r="R67" s="43">
        <v>18</v>
      </c>
      <c r="S67" s="43" t="s">
        <v>1784</v>
      </c>
      <c r="T67" s="43">
        <v>18</v>
      </c>
      <c r="U67" s="7">
        <f t="shared" si="0"/>
        <v>13157424.352499999</v>
      </c>
      <c r="V67" s="7">
        <f t="shared" si="11"/>
        <v>236.83363834499997</v>
      </c>
      <c r="W67" s="7">
        <f t="shared" si="1"/>
        <v>236.83363834499997</v>
      </c>
      <c r="X67" s="7">
        <f t="shared" si="2"/>
        <v>473.66727668999994</v>
      </c>
      <c r="Y67" s="7"/>
      <c r="Z67" s="45" t="s">
        <v>432</v>
      </c>
      <c r="AA67" s="45" t="s">
        <v>533</v>
      </c>
      <c r="AB67" s="7">
        <v>13157424.352499999</v>
      </c>
      <c r="AC67" s="7">
        <v>473.66727668999994</v>
      </c>
      <c r="AD67" s="20"/>
      <c r="AE67" s="4"/>
      <c r="AF67" s="4"/>
      <c r="AX67" s="7"/>
      <c r="AY67" s="7"/>
      <c r="AZ67" s="7"/>
      <c r="BA67" s="7"/>
      <c r="BB67" s="45"/>
      <c r="BC67" s="45"/>
      <c r="BD67" s="7"/>
      <c r="BE67" s="7"/>
      <c r="BF67" s="7">
        <f t="shared" si="24"/>
        <v>13157424.352499999</v>
      </c>
      <c r="BG67" s="7">
        <f t="shared" si="25"/>
        <v>236.83363834499997</v>
      </c>
      <c r="BH67" s="7">
        <f t="shared" si="26"/>
        <v>236.83363834499997</v>
      </c>
      <c r="BI67" s="7">
        <f t="shared" si="27"/>
        <v>473.66727668999994</v>
      </c>
      <c r="CG67" s="67">
        <v>30</v>
      </c>
      <c r="CH67" s="257" t="s">
        <v>1784</v>
      </c>
      <c r="CI67" s="67">
        <v>18</v>
      </c>
      <c r="CJ67" s="257" t="s">
        <v>1784</v>
      </c>
      <c r="CK67" s="67">
        <v>18</v>
      </c>
      <c r="CP67" s="67">
        <v>10.9</v>
      </c>
      <c r="CQ67" s="257" t="s">
        <v>1784</v>
      </c>
      <c r="CR67" s="67">
        <v>20</v>
      </c>
      <c r="CS67" s="257" t="s">
        <v>1784</v>
      </c>
      <c r="CT67" s="67">
        <v>20</v>
      </c>
      <c r="CV67" s="257" t="s">
        <v>1784</v>
      </c>
      <c r="CW67" s="67">
        <v>3</v>
      </c>
      <c r="CX67" s="257" t="s">
        <v>1784</v>
      </c>
      <c r="CY67" s="67">
        <v>20</v>
      </c>
      <c r="CZ67" s="257" t="s">
        <v>1784</v>
      </c>
      <c r="DA67" s="67">
        <v>20</v>
      </c>
    </row>
    <row r="68" spans="1:105" x14ac:dyDescent="0.2">
      <c r="B68" s="4"/>
      <c r="C68" s="4"/>
      <c r="E68" s="40"/>
      <c r="Q68" s="43"/>
      <c r="R68" s="43"/>
      <c r="S68" s="43"/>
      <c r="T68" s="43"/>
      <c r="U68" s="7"/>
      <c r="V68" s="7"/>
      <c r="W68" s="7"/>
      <c r="X68" s="7"/>
      <c r="Y68" s="7"/>
      <c r="AB68" s="7"/>
      <c r="AC68" s="7"/>
      <c r="AD68" s="20" t="s">
        <v>894</v>
      </c>
      <c r="AE68" s="81">
        <v>39628.071527777778</v>
      </c>
      <c r="AF68" s="81">
        <v>39628.335416666669</v>
      </c>
      <c r="AG68" t="s">
        <v>1161</v>
      </c>
      <c r="AH68" s="82" t="s">
        <v>1162</v>
      </c>
      <c r="AI68">
        <v>50</v>
      </c>
      <c r="AO68">
        <v>13</v>
      </c>
      <c r="AQ68">
        <v>5.8</v>
      </c>
      <c r="AS68">
        <v>26.7</v>
      </c>
      <c r="AT68" s="82" t="s">
        <v>1784</v>
      </c>
      <c r="AU68" s="82">
        <v>18</v>
      </c>
      <c r="AV68" s="82" t="s">
        <v>1784</v>
      </c>
      <c r="AW68" s="82">
        <v>18</v>
      </c>
      <c r="AX68" s="7">
        <f>AO68*28.31685*1000</f>
        <v>368119.04999999993</v>
      </c>
      <c r="AY68" s="7">
        <f>AX68*AU68/1000000</f>
        <v>6.6261428999999987</v>
      </c>
      <c r="AZ68" s="7">
        <f>AX68*AW68/1000000</f>
        <v>6.6261428999999987</v>
      </c>
      <c r="BA68" s="7">
        <f>AY68+AZ68</f>
        <v>13.252285799999997</v>
      </c>
      <c r="BB68" s="45" t="s">
        <v>534</v>
      </c>
      <c r="BC68" s="45" t="s">
        <v>536</v>
      </c>
      <c r="BD68" s="7">
        <v>368119.04999999993</v>
      </c>
      <c r="BE68" s="7">
        <v>13.252285799999997</v>
      </c>
      <c r="BF68" s="7">
        <f t="shared" si="24"/>
        <v>368119.04999999993</v>
      </c>
      <c r="BG68" s="7">
        <f t="shared" si="25"/>
        <v>6.6261428999999987</v>
      </c>
      <c r="BH68" s="7">
        <f t="shared" si="26"/>
        <v>6.6261428999999987</v>
      </c>
      <c r="BI68" s="7">
        <f t="shared" si="27"/>
        <v>13.252285799999997</v>
      </c>
      <c r="CG68" s="67">
        <v>30</v>
      </c>
      <c r="CH68" s="257" t="s">
        <v>1784</v>
      </c>
      <c r="CI68" s="67">
        <v>18</v>
      </c>
      <c r="CJ68" s="257" t="s">
        <v>1784</v>
      </c>
      <c r="CK68" s="67">
        <v>18</v>
      </c>
      <c r="CP68" s="67">
        <v>11.7</v>
      </c>
      <c r="CQ68" s="257" t="s">
        <v>1784</v>
      </c>
      <c r="CR68" s="67">
        <v>20</v>
      </c>
      <c r="CS68" s="257" t="s">
        <v>1784</v>
      </c>
      <c r="CT68" s="67">
        <v>20</v>
      </c>
      <c r="CV68" s="257" t="s">
        <v>1784</v>
      </c>
      <c r="CW68" s="67">
        <v>6</v>
      </c>
      <c r="CX68" s="257" t="s">
        <v>1784</v>
      </c>
      <c r="CY68" s="67">
        <v>18</v>
      </c>
      <c r="CZ68" s="257" t="s">
        <v>1784</v>
      </c>
      <c r="DA68" s="67">
        <v>18</v>
      </c>
    </row>
    <row r="69" spans="1:105" x14ac:dyDescent="0.2">
      <c r="B69" s="4"/>
      <c r="C69" s="4"/>
      <c r="E69" s="40"/>
      <c r="Q69" s="43"/>
      <c r="R69" s="43"/>
      <c r="S69" s="43"/>
      <c r="T69" s="43"/>
      <c r="U69" s="7"/>
      <c r="V69" s="7"/>
      <c r="W69" s="7"/>
      <c r="X69" s="7"/>
      <c r="Y69" s="7"/>
      <c r="AB69" s="7"/>
      <c r="AC69" s="7"/>
      <c r="AD69" s="20" t="s">
        <v>894</v>
      </c>
      <c r="AE69" s="81">
        <v>39726.627083333333</v>
      </c>
      <c r="AF69" s="81">
        <v>39726.750694444447</v>
      </c>
      <c r="AG69" t="s">
        <v>1163</v>
      </c>
      <c r="AH69" s="82" t="s">
        <v>1164</v>
      </c>
      <c r="AI69">
        <v>50</v>
      </c>
      <c r="AO69">
        <v>5.8</v>
      </c>
      <c r="AQ69">
        <v>8.5</v>
      </c>
      <c r="AS69">
        <v>37.6</v>
      </c>
      <c r="AT69" s="82" t="s">
        <v>1784</v>
      </c>
      <c r="AU69" s="82">
        <v>18</v>
      </c>
      <c r="AV69" s="82" t="s">
        <v>1784</v>
      </c>
      <c r="AW69" s="82">
        <v>18</v>
      </c>
      <c r="AX69" s="7">
        <f>AO69*28.31685*1000</f>
        <v>164237.73000000001</v>
      </c>
      <c r="AY69" s="7">
        <f>AX69*AU69/1000000</f>
        <v>2.9562791399999999</v>
      </c>
      <c r="AZ69" s="7">
        <f>AX69*AW69/1000000</f>
        <v>2.9562791399999999</v>
      </c>
      <c r="BA69" s="7">
        <f>AY69+AZ69</f>
        <v>5.9125582799999998</v>
      </c>
      <c r="BB69" s="45" t="s">
        <v>534</v>
      </c>
      <c r="BC69" s="45" t="s">
        <v>537</v>
      </c>
      <c r="BD69" s="7">
        <v>164237.73000000001</v>
      </c>
      <c r="BE69" s="7">
        <v>5.9125582799999998</v>
      </c>
      <c r="BF69" s="7">
        <f t="shared" si="24"/>
        <v>164237.73000000001</v>
      </c>
      <c r="BG69" s="7">
        <f t="shared" si="25"/>
        <v>2.9562791399999999</v>
      </c>
      <c r="BH69" s="7">
        <f t="shared" si="26"/>
        <v>2.9562791399999999</v>
      </c>
      <c r="BI69" s="7">
        <f t="shared" si="27"/>
        <v>5.9125582799999998</v>
      </c>
      <c r="CG69" s="67">
        <v>30</v>
      </c>
      <c r="CH69" s="257" t="s">
        <v>1784</v>
      </c>
      <c r="CI69" s="67">
        <v>18</v>
      </c>
      <c r="CJ69" s="257" t="s">
        <v>1784</v>
      </c>
      <c r="CK69" s="67">
        <v>18</v>
      </c>
      <c r="CP69" s="67">
        <v>11.8</v>
      </c>
      <c r="CQ69" s="257" t="s">
        <v>1784</v>
      </c>
      <c r="CR69" s="67">
        <v>10</v>
      </c>
      <c r="CT69" s="67">
        <v>16</v>
      </c>
      <c r="CV69" s="257" t="s">
        <v>1784</v>
      </c>
      <c r="CW69" s="67">
        <v>4.4000000000000004</v>
      </c>
      <c r="CX69" s="257" t="s">
        <v>1784</v>
      </c>
      <c r="CY69" s="67">
        <v>18</v>
      </c>
      <c r="CZ69" s="257" t="s">
        <v>1784</v>
      </c>
      <c r="DA69" s="67">
        <v>18</v>
      </c>
    </row>
    <row r="70" spans="1:105" x14ac:dyDescent="0.2">
      <c r="A70" s="20" t="s">
        <v>2075</v>
      </c>
      <c r="B70" s="4">
        <v>39782.642361111109</v>
      </c>
      <c r="C70" s="4">
        <v>39783.506944444445</v>
      </c>
      <c r="D70" t="s">
        <v>47</v>
      </c>
      <c r="E70" t="s">
        <v>48</v>
      </c>
      <c r="F70">
        <v>50</v>
      </c>
      <c r="L70">
        <v>311.39999999999998</v>
      </c>
      <c r="N70">
        <v>1050</v>
      </c>
      <c r="P70">
        <v>1690</v>
      </c>
      <c r="Q70" t="s">
        <v>1784</v>
      </c>
      <c r="R70">
        <v>18</v>
      </c>
      <c r="T70">
        <v>760</v>
      </c>
      <c r="U70" s="7">
        <f t="shared" ref="U70:U95" si="28">L70*28.31685*1000</f>
        <v>8817867.0899999999</v>
      </c>
      <c r="V70" s="7">
        <f t="shared" si="11"/>
        <v>158.72160762000001</v>
      </c>
      <c r="W70" s="7">
        <f t="shared" ref="W70:W95" si="29">U70*T70/1000000</f>
        <v>6701.5789883999996</v>
      </c>
      <c r="X70" s="7">
        <f t="shared" ref="X70:X95" si="30">V70+W70</f>
        <v>6860.3005960199998</v>
      </c>
      <c r="Y70" s="7"/>
      <c r="Z70" s="45" t="s">
        <v>432</v>
      </c>
      <c r="AA70" s="45" t="s">
        <v>495</v>
      </c>
      <c r="AB70" s="7">
        <v>8817867.0899999999</v>
      </c>
      <c r="AC70" s="7">
        <v>6860.3005960199998</v>
      </c>
      <c r="AD70" s="20" t="s">
        <v>894</v>
      </c>
      <c r="AE70" s="4">
        <v>39782.647222222222</v>
      </c>
      <c r="AF70" s="4">
        <v>39783.513194444444</v>
      </c>
      <c r="AG70" t="s">
        <v>1167</v>
      </c>
      <c r="AH70" t="s">
        <v>1168</v>
      </c>
      <c r="AI70">
        <v>50</v>
      </c>
      <c r="AO70">
        <v>22.75</v>
      </c>
      <c r="AP70" t="s">
        <v>1934</v>
      </c>
      <c r="AQ70">
        <v>1270</v>
      </c>
      <c r="AS70">
        <v>2460</v>
      </c>
      <c r="AT70" t="s">
        <v>1784</v>
      </c>
      <c r="AU70">
        <v>18</v>
      </c>
      <c r="AW70">
        <v>1200</v>
      </c>
      <c r="AX70" s="7">
        <f>AO70*28.31685*1000</f>
        <v>644208.33750000002</v>
      </c>
      <c r="AY70" s="7">
        <f>AX70*AU70/1000000</f>
        <v>11.595750075000002</v>
      </c>
      <c r="AZ70" s="7">
        <f>AX70*AW70/1000000</f>
        <v>773.05000500000006</v>
      </c>
      <c r="BA70" s="7">
        <f>AY70+AZ70</f>
        <v>784.64575507500001</v>
      </c>
      <c r="BB70" s="45" t="s">
        <v>534</v>
      </c>
      <c r="BC70" s="45" t="s">
        <v>495</v>
      </c>
      <c r="BD70" s="7">
        <v>644208.33750000002</v>
      </c>
      <c r="BE70" s="7">
        <v>784.64575507500001</v>
      </c>
      <c r="BF70" s="7">
        <f t="shared" si="24"/>
        <v>9462075.4275000002</v>
      </c>
      <c r="BG70" s="7">
        <f t="shared" si="25"/>
        <v>170.31735769500003</v>
      </c>
      <c r="BH70" s="7">
        <f t="shared" si="26"/>
        <v>7474.6289933999997</v>
      </c>
      <c r="BI70" s="7">
        <f t="shared" si="27"/>
        <v>7644.946351095</v>
      </c>
      <c r="CG70" s="67">
        <v>30</v>
      </c>
      <c r="CH70" s="257" t="s">
        <v>1784</v>
      </c>
      <c r="CI70" s="67">
        <v>18</v>
      </c>
      <c r="CJ70" s="257" t="s">
        <v>1784</v>
      </c>
      <c r="CK70" s="67">
        <v>18</v>
      </c>
      <c r="CP70" s="67">
        <v>12.2</v>
      </c>
      <c r="CQ70" s="257" t="s">
        <v>1784</v>
      </c>
      <c r="CR70" s="67">
        <v>6.4</v>
      </c>
      <c r="CS70" s="257" t="s">
        <v>1784</v>
      </c>
      <c r="CT70" s="67">
        <v>4</v>
      </c>
      <c r="CV70" s="257" t="s">
        <v>1784</v>
      </c>
      <c r="CW70" s="67">
        <v>6</v>
      </c>
      <c r="CX70" s="257" t="s">
        <v>1784</v>
      </c>
      <c r="CY70" s="67">
        <v>18</v>
      </c>
      <c r="CZ70" s="257" t="s">
        <v>1784</v>
      </c>
      <c r="DA70" s="67">
        <v>18</v>
      </c>
    </row>
    <row r="71" spans="1:105" x14ac:dyDescent="0.2">
      <c r="A71" s="20" t="s">
        <v>2075</v>
      </c>
      <c r="B71" s="4">
        <v>39790.65625</v>
      </c>
      <c r="C71" s="4">
        <v>39791.767361111109</v>
      </c>
      <c r="D71" t="s">
        <v>65</v>
      </c>
      <c r="E71" t="s">
        <v>66</v>
      </c>
      <c r="F71">
        <v>50</v>
      </c>
      <c r="L71">
        <v>141.55000000000001</v>
      </c>
      <c r="N71">
        <v>1700</v>
      </c>
      <c r="P71">
        <v>2670</v>
      </c>
      <c r="Q71" t="s">
        <v>1784</v>
      </c>
      <c r="R71">
        <v>20</v>
      </c>
      <c r="T71">
        <v>850</v>
      </c>
      <c r="U71" s="7">
        <f t="shared" si="28"/>
        <v>4008250.1175000002</v>
      </c>
      <c r="V71" s="7">
        <f t="shared" ref="V71:V95" si="31">U71*R71/1000000</f>
        <v>80.165002350000009</v>
      </c>
      <c r="W71" s="7">
        <f t="shared" si="29"/>
        <v>3407.012599875</v>
      </c>
      <c r="X71" s="7">
        <f t="shared" si="30"/>
        <v>3487.1776022250001</v>
      </c>
      <c r="Y71" s="7"/>
      <c r="Z71" s="45" t="s">
        <v>432</v>
      </c>
      <c r="AA71" s="45" t="s">
        <v>496</v>
      </c>
      <c r="AB71" s="7">
        <v>4008250.1175000002</v>
      </c>
      <c r="AC71" s="7">
        <v>3487.1776022250001</v>
      </c>
      <c r="AD71" s="20" t="s">
        <v>894</v>
      </c>
      <c r="AE71" s="4">
        <v>39790.65625</v>
      </c>
      <c r="AF71" s="4">
        <v>39791.926388888889</v>
      </c>
      <c r="AG71" t="s">
        <v>1171</v>
      </c>
      <c r="AH71" t="s">
        <v>1172</v>
      </c>
      <c r="AI71">
        <v>50</v>
      </c>
      <c r="AO71">
        <v>5.5600000000000005</v>
      </c>
      <c r="AQ71">
        <v>4980</v>
      </c>
      <c r="AS71">
        <v>8390</v>
      </c>
      <c r="AT71" t="s">
        <v>1784</v>
      </c>
      <c r="AU71">
        <v>20</v>
      </c>
      <c r="AW71">
        <v>2500</v>
      </c>
      <c r="AX71" s="7">
        <f>AO71*28.31685*1000</f>
        <v>157441.68600000002</v>
      </c>
      <c r="AY71" s="7">
        <f>AX71*AU71/1000000</f>
        <v>3.1488337200000003</v>
      </c>
      <c r="AZ71" s="7">
        <f>AX71*AW71/1000000</f>
        <v>393.60421500000007</v>
      </c>
      <c r="BA71" s="7">
        <f>AY71+AZ71</f>
        <v>396.75304872000009</v>
      </c>
      <c r="BB71" s="45" t="s">
        <v>534</v>
      </c>
      <c r="BC71" s="45" t="s">
        <v>522</v>
      </c>
      <c r="BD71" s="7">
        <v>157441.68600000002</v>
      </c>
      <c r="BE71" s="7">
        <v>396.75304872000009</v>
      </c>
      <c r="BF71" s="7">
        <f t="shared" si="24"/>
        <v>4165691.8035000004</v>
      </c>
      <c r="BG71" s="7">
        <f t="shared" si="25"/>
        <v>83.313836070000008</v>
      </c>
      <c r="BH71" s="7">
        <f t="shared" si="26"/>
        <v>3800.6168148750003</v>
      </c>
      <c r="BI71" s="7">
        <f t="shared" si="27"/>
        <v>3883.9306509450003</v>
      </c>
      <c r="CG71" s="67">
        <v>32</v>
      </c>
      <c r="CH71" s="257" t="s">
        <v>1784</v>
      </c>
      <c r="CI71" s="67">
        <v>18</v>
      </c>
      <c r="CJ71" s="257" t="s">
        <v>1784</v>
      </c>
      <c r="CK71" s="67">
        <v>18</v>
      </c>
      <c r="CP71" s="67">
        <v>12.3</v>
      </c>
      <c r="CQ71" s="257" t="s">
        <v>1784</v>
      </c>
      <c r="CR71" s="67">
        <v>18</v>
      </c>
      <c r="CS71" s="257" t="s">
        <v>1784</v>
      </c>
      <c r="CT71" s="67">
        <v>18</v>
      </c>
      <c r="CV71" s="257" t="s">
        <v>1784</v>
      </c>
      <c r="CW71" s="67">
        <v>6</v>
      </c>
      <c r="CX71" s="257" t="s">
        <v>1784</v>
      </c>
      <c r="CY71" s="67">
        <v>18</v>
      </c>
      <c r="CZ71" s="257" t="s">
        <v>1784</v>
      </c>
      <c r="DA71" s="67">
        <v>18</v>
      </c>
    </row>
    <row r="72" spans="1:105" x14ac:dyDescent="0.2">
      <c r="A72" s="20" t="s">
        <v>2075</v>
      </c>
      <c r="B72" s="4">
        <v>39791.815972222219</v>
      </c>
      <c r="C72" s="4">
        <v>39792.333333333336</v>
      </c>
      <c r="D72" t="s">
        <v>73</v>
      </c>
      <c r="E72" t="s">
        <v>74</v>
      </c>
      <c r="F72">
        <v>50</v>
      </c>
      <c r="L72">
        <v>67.67</v>
      </c>
      <c r="P72">
        <v>1830</v>
      </c>
      <c r="Q72" t="s">
        <v>1784</v>
      </c>
      <c r="R72">
        <v>20</v>
      </c>
      <c r="T72">
        <v>640</v>
      </c>
      <c r="U72" s="7">
        <f t="shared" si="28"/>
        <v>1916201.2394999999</v>
      </c>
      <c r="V72" s="7">
        <f t="shared" si="31"/>
        <v>38.324024789999996</v>
      </c>
      <c r="W72" s="7">
        <f t="shared" si="29"/>
        <v>1226.3687932799999</v>
      </c>
      <c r="X72" s="7">
        <f t="shared" si="30"/>
        <v>1264.6928180699999</v>
      </c>
      <c r="Y72" s="7"/>
      <c r="Z72" s="45" t="s">
        <v>432</v>
      </c>
      <c r="AA72" s="45" t="s">
        <v>497</v>
      </c>
      <c r="AB72" s="7">
        <v>1916201.2394999999</v>
      </c>
      <c r="AC72" s="7">
        <v>1264.6928180699999</v>
      </c>
      <c r="AD72" s="20"/>
      <c r="AE72" s="4"/>
      <c r="AF72" s="4"/>
      <c r="AX72" s="7"/>
      <c r="AY72" s="7"/>
      <c r="AZ72" s="7"/>
      <c r="BA72" s="7"/>
      <c r="BB72" s="45"/>
      <c r="BC72" s="45"/>
      <c r="BD72" s="7"/>
      <c r="BE72" s="7"/>
      <c r="BF72" s="7">
        <f t="shared" si="24"/>
        <v>1916201.2394999999</v>
      </c>
      <c r="BG72" s="7">
        <f t="shared" si="25"/>
        <v>38.324024789999996</v>
      </c>
      <c r="BH72" s="7">
        <f t="shared" si="26"/>
        <v>1226.3687932799999</v>
      </c>
      <c r="BI72" s="7">
        <f t="shared" si="27"/>
        <v>1264.6928180699999</v>
      </c>
      <c r="CG72" s="67">
        <v>32</v>
      </c>
      <c r="CH72" s="257" t="s">
        <v>1784</v>
      </c>
      <c r="CI72" s="67">
        <v>18</v>
      </c>
      <c r="CJ72" s="257" t="s">
        <v>1784</v>
      </c>
      <c r="CK72" s="67">
        <v>18</v>
      </c>
      <c r="CP72" s="67">
        <v>14.3</v>
      </c>
      <c r="CQ72" s="257" t="s">
        <v>1784</v>
      </c>
      <c r="CR72" s="67">
        <v>18</v>
      </c>
      <c r="CS72" s="257" t="s">
        <v>1784</v>
      </c>
      <c r="CT72" s="67">
        <v>18</v>
      </c>
      <c r="CV72" s="257" t="s">
        <v>1784</v>
      </c>
      <c r="CW72" s="67">
        <v>6</v>
      </c>
      <c r="CX72" s="257" t="s">
        <v>1784</v>
      </c>
      <c r="CY72" s="67">
        <v>18</v>
      </c>
      <c r="CZ72" s="257" t="s">
        <v>1784</v>
      </c>
      <c r="DA72" s="67">
        <v>18</v>
      </c>
    </row>
    <row r="73" spans="1:105" x14ac:dyDescent="0.2">
      <c r="A73" s="20" t="s">
        <v>2075</v>
      </c>
      <c r="B73" s="4">
        <v>39822.256944444445</v>
      </c>
      <c r="C73" s="4">
        <v>39822.684027777781</v>
      </c>
      <c r="D73" t="s">
        <v>115</v>
      </c>
      <c r="E73" t="s">
        <v>116</v>
      </c>
      <c r="F73">
        <v>50</v>
      </c>
      <c r="L73">
        <v>40.76</v>
      </c>
      <c r="N73">
        <v>432</v>
      </c>
      <c r="P73">
        <v>752</v>
      </c>
      <c r="Q73" t="s">
        <v>1784</v>
      </c>
      <c r="R73">
        <v>20</v>
      </c>
      <c r="T73">
        <v>180</v>
      </c>
      <c r="U73" s="7">
        <f t="shared" si="28"/>
        <v>1154194.8059999999</v>
      </c>
      <c r="V73" s="7">
        <f t="shared" si="31"/>
        <v>23.083896119999999</v>
      </c>
      <c r="W73" s="7">
        <f t="shared" si="29"/>
        <v>207.75506507999998</v>
      </c>
      <c r="X73" s="7">
        <f t="shared" si="30"/>
        <v>230.83896119999997</v>
      </c>
      <c r="Y73" s="7"/>
      <c r="Z73" s="45" t="s">
        <v>432</v>
      </c>
      <c r="AA73" s="45" t="s">
        <v>498</v>
      </c>
      <c r="AB73" s="7">
        <v>1154194.8059999999</v>
      </c>
      <c r="AC73" s="7">
        <v>230.83896119999997</v>
      </c>
      <c r="AD73" s="20" t="s">
        <v>894</v>
      </c>
      <c r="AE73" s="4">
        <v>39822.249305555553</v>
      </c>
      <c r="AF73" s="4">
        <v>39822.706944444442</v>
      </c>
      <c r="AG73" t="s">
        <v>1173</v>
      </c>
      <c r="AH73" t="s">
        <v>1174</v>
      </c>
      <c r="AI73">
        <v>50</v>
      </c>
      <c r="AO73">
        <v>0.4</v>
      </c>
      <c r="AQ73">
        <v>2140</v>
      </c>
      <c r="AS73">
        <v>3960</v>
      </c>
      <c r="AT73" t="s">
        <v>1784</v>
      </c>
      <c r="AU73">
        <v>20</v>
      </c>
      <c r="AW73">
        <v>1500</v>
      </c>
      <c r="AX73" s="7">
        <f t="shared" ref="AX73:AX84" si="32">AO73*28.31685*1000</f>
        <v>11326.740000000002</v>
      </c>
      <c r="AY73" s="7">
        <f t="shared" ref="AY73:AY84" si="33">AX73*AU73/1000000</f>
        <v>0.22653480000000004</v>
      </c>
      <c r="AZ73" s="7">
        <f t="shared" ref="AZ73:AZ84" si="34">AX73*AW73/1000000</f>
        <v>16.990110000000005</v>
      </c>
      <c r="BA73" s="7">
        <f t="shared" ref="BA73:BA84" si="35">AY73+AZ73</f>
        <v>17.216644800000005</v>
      </c>
      <c r="BB73" s="45" t="s">
        <v>534</v>
      </c>
      <c r="BC73" s="45" t="s">
        <v>498</v>
      </c>
      <c r="BD73" s="7">
        <v>11326.740000000002</v>
      </c>
      <c r="BE73" s="7">
        <v>17.216644800000005</v>
      </c>
      <c r="BF73" s="7">
        <f t="shared" si="24"/>
        <v>1165521.5459999999</v>
      </c>
      <c r="BG73" s="7">
        <f t="shared" si="25"/>
        <v>23.310430919999998</v>
      </c>
      <c r="BH73" s="7">
        <f t="shared" si="26"/>
        <v>224.74517508</v>
      </c>
      <c r="BI73" s="7">
        <f t="shared" si="27"/>
        <v>248.05560599999998</v>
      </c>
      <c r="CG73" s="67">
        <v>32</v>
      </c>
      <c r="CH73" s="257" t="s">
        <v>1784</v>
      </c>
      <c r="CI73" s="67">
        <v>18</v>
      </c>
      <c r="CJ73" s="257" t="s">
        <v>1784</v>
      </c>
      <c r="CK73" s="67">
        <v>18</v>
      </c>
      <c r="CP73" s="67">
        <v>14.4</v>
      </c>
      <c r="CQ73" s="257" t="s">
        <v>1784</v>
      </c>
      <c r="CR73" s="67">
        <v>18</v>
      </c>
      <c r="CS73" s="257" t="s">
        <v>1784</v>
      </c>
      <c r="CT73" s="67">
        <v>18</v>
      </c>
      <c r="CV73" s="257" t="s">
        <v>1784</v>
      </c>
      <c r="CW73" s="67">
        <v>3</v>
      </c>
      <c r="CX73" s="257" t="s">
        <v>1784</v>
      </c>
      <c r="CY73" s="67">
        <v>18</v>
      </c>
      <c r="CZ73" s="257" t="s">
        <v>1784</v>
      </c>
      <c r="DA73" s="67">
        <v>18</v>
      </c>
    </row>
    <row r="74" spans="1:105" x14ac:dyDescent="0.2">
      <c r="A74" s="20" t="s">
        <v>2075</v>
      </c>
      <c r="B74" s="4">
        <v>39871.263888888891</v>
      </c>
      <c r="C74" s="4">
        <v>39871.614583333336</v>
      </c>
      <c r="D74" t="s">
        <v>167</v>
      </c>
      <c r="E74" t="s">
        <v>168</v>
      </c>
      <c r="F74">
        <v>50</v>
      </c>
      <c r="L74">
        <v>248.98</v>
      </c>
      <c r="N74">
        <v>951</v>
      </c>
      <c r="P74">
        <v>1770</v>
      </c>
      <c r="Q74" t="s">
        <v>1784</v>
      </c>
      <c r="R74">
        <v>20</v>
      </c>
      <c r="T74">
        <v>810</v>
      </c>
      <c r="U74" s="7">
        <f t="shared" si="28"/>
        <v>7050329.3129999992</v>
      </c>
      <c r="V74" s="7">
        <f t="shared" si="31"/>
        <v>141.00658625999998</v>
      </c>
      <c r="W74" s="7">
        <f t="shared" si="29"/>
        <v>5710.76674353</v>
      </c>
      <c r="X74" s="7">
        <f t="shared" si="30"/>
        <v>5851.7733297900004</v>
      </c>
      <c r="Y74" s="7"/>
      <c r="Z74" s="45" t="s">
        <v>432</v>
      </c>
      <c r="AA74" s="45" t="s">
        <v>499</v>
      </c>
      <c r="AB74" s="7">
        <v>7050329.3129999992</v>
      </c>
      <c r="AC74" s="7">
        <v>5851.7733297900004</v>
      </c>
      <c r="AD74" s="20" t="s">
        <v>894</v>
      </c>
      <c r="AE74" s="4">
        <v>39871.270138888889</v>
      </c>
      <c r="AF74" s="4">
        <v>39871.534722222219</v>
      </c>
      <c r="AG74" t="s">
        <v>1177</v>
      </c>
      <c r="AH74" t="s">
        <v>1178</v>
      </c>
      <c r="AI74">
        <v>50</v>
      </c>
      <c r="AO74">
        <v>3.1</v>
      </c>
      <c r="AQ74">
        <v>1259</v>
      </c>
      <c r="AS74">
        <v>2050</v>
      </c>
      <c r="AT74" t="s">
        <v>1784</v>
      </c>
      <c r="AU74">
        <v>20</v>
      </c>
      <c r="AW74">
        <v>480</v>
      </c>
      <c r="AX74" s="7">
        <f t="shared" si="32"/>
        <v>87782.235000000001</v>
      </c>
      <c r="AY74" s="7">
        <f t="shared" si="33"/>
        <v>1.7556446999999999</v>
      </c>
      <c r="AZ74" s="7">
        <f t="shared" si="34"/>
        <v>42.135472799999995</v>
      </c>
      <c r="BA74" s="7">
        <f t="shared" si="35"/>
        <v>43.891117499999993</v>
      </c>
      <c r="BB74" s="45" t="s">
        <v>534</v>
      </c>
      <c r="BC74" s="45" t="s">
        <v>499</v>
      </c>
      <c r="BD74" s="7">
        <v>87782.235000000001</v>
      </c>
      <c r="BE74" s="7">
        <v>43.891117499999993</v>
      </c>
      <c r="BF74" s="7">
        <f t="shared" si="24"/>
        <v>7138111.5479999995</v>
      </c>
      <c r="BG74" s="7">
        <f t="shared" si="25"/>
        <v>142.76223095999998</v>
      </c>
      <c r="BH74" s="7">
        <f t="shared" si="26"/>
        <v>5752.9022163299996</v>
      </c>
      <c r="BI74" s="7">
        <f t="shared" si="27"/>
        <v>5895.6644472900007</v>
      </c>
      <c r="CG74" s="67">
        <v>32</v>
      </c>
      <c r="CH74" s="257" t="s">
        <v>1784</v>
      </c>
      <c r="CI74" s="67">
        <v>18</v>
      </c>
      <c r="CJ74" s="257" t="s">
        <v>1784</v>
      </c>
      <c r="CK74" s="67">
        <v>18</v>
      </c>
      <c r="CP74" s="67">
        <v>14.4</v>
      </c>
      <c r="CQ74" s="257" t="s">
        <v>1784</v>
      </c>
      <c r="CR74" s="67">
        <v>20</v>
      </c>
      <c r="CS74" s="257" t="s">
        <v>1784</v>
      </c>
      <c r="CT74" s="67">
        <v>20</v>
      </c>
      <c r="CV74" s="257" t="s">
        <v>1784</v>
      </c>
      <c r="CW74" s="67">
        <v>2</v>
      </c>
      <c r="CX74" s="257" t="s">
        <v>1784</v>
      </c>
      <c r="CY74" s="67">
        <v>18</v>
      </c>
      <c r="CZ74" s="257" t="s">
        <v>1784</v>
      </c>
      <c r="DA74" s="67">
        <v>18</v>
      </c>
    </row>
    <row r="75" spans="1:105" x14ac:dyDescent="0.2">
      <c r="A75" s="20" t="s">
        <v>2075</v>
      </c>
      <c r="B75" s="4">
        <v>39900.791666666664</v>
      </c>
      <c r="C75" s="4">
        <v>39901.725694444445</v>
      </c>
      <c r="D75" t="s">
        <v>205</v>
      </c>
      <c r="E75" t="s">
        <v>206</v>
      </c>
      <c r="F75">
        <v>50</v>
      </c>
      <c r="L75">
        <v>304.52999999999997</v>
      </c>
      <c r="N75">
        <v>3100</v>
      </c>
      <c r="P75">
        <v>5070</v>
      </c>
      <c r="Q75" t="s">
        <v>1784</v>
      </c>
      <c r="R75">
        <v>20</v>
      </c>
      <c r="T75">
        <v>3000</v>
      </c>
      <c r="U75" s="7">
        <f t="shared" si="28"/>
        <v>8623330.3304999992</v>
      </c>
      <c r="V75" s="7">
        <f t="shared" si="31"/>
        <v>172.46660660999999</v>
      </c>
      <c r="W75" s="7">
        <f t="shared" si="29"/>
        <v>25869.990991499995</v>
      </c>
      <c r="X75" s="7">
        <f t="shared" si="30"/>
        <v>26042.457598109995</v>
      </c>
      <c r="Y75" s="7"/>
      <c r="Z75" s="45" t="s">
        <v>432</v>
      </c>
      <c r="AA75" s="45" t="s">
        <v>500</v>
      </c>
      <c r="AB75" s="7">
        <v>8623330.3304999992</v>
      </c>
      <c r="AC75" s="7">
        <v>26042.457598109995</v>
      </c>
      <c r="AD75" s="20" t="s">
        <v>894</v>
      </c>
      <c r="AE75" s="4">
        <v>39900.79583333333</v>
      </c>
      <c r="AF75" s="4">
        <v>39901.661111111112</v>
      </c>
      <c r="AG75" t="s">
        <v>1179</v>
      </c>
      <c r="AH75" t="s">
        <v>1180</v>
      </c>
      <c r="AI75">
        <v>50</v>
      </c>
      <c r="AO75">
        <v>5.0999999999999996</v>
      </c>
      <c r="AQ75">
        <v>2550</v>
      </c>
      <c r="AS75">
        <v>4510</v>
      </c>
      <c r="AT75" t="s">
        <v>1784</v>
      </c>
      <c r="AU75">
        <v>20</v>
      </c>
      <c r="AW75">
        <v>2600</v>
      </c>
      <c r="AX75" s="7">
        <f t="shared" si="32"/>
        <v>144415.935</v>
      </c>
      <c r="AY75" s="7">
        <f t="shared" si="33"/>
        <v>2.8883187000000001</v>
      </c>
      <c r="AZ75" s="7">
        <f t="shared" si="34"/>
        <v>375.48143099999999</v>
      </c>
      <c r="BA75" s="7">
        <f t="shared" si="35"/>
        <v>378.3697497</v>
      </c>
      <c r="BB75" s="45" t="s">
        <v>534</v>
      </c>
      <c r="BC75" s="45" t="s">
        <v>500</v>
      </c>
      <c r="BD75" s="7">
        <v>144415.935</v>
      </c>
      <c r="BE75" s="7">
        <v>378.3697497</v>
      </c>
      <c r="BF75" s="7">
        <f t="shared" si="24"/>
        <v>8767746.2654999997</v>
      </c>
      <c r="BG75" s="7">
        <f t="shared" si="25"/>
        <v>175.35492531</v>
      </c>
      <c r="BH75" s="7">
        <f t="shared" si="26"/>
        <v>26245.472422499995</v>
      </c>
      <c r="BI75" s="7">
        <f t="shared" si="27"/>
        <v>26420.827347809995</v>
      </c>
      <c r="CG75" s="67">
        <v>32</v>
      </c>
      <c r="CH75" s="257" t="s">
        <v>1784</v>
      </c>
      <c r="CI75" s="67">
        <v>18</v>
      </c>
      <c r="CJ75" s="257" t="s">
        <v>1784</v>
      </c>
      <c r="CK75" s="67">
        <v>18</v>
      </c>
      <c r="CP75" s="67">
        <v>14.6</v>
      </c>
      <c r="CQ75" s="257" t="s">
        <v>1784</v>
      </c>
      <c r="CR75" s="67">
        <v>18</v>
      </c>
      <c r="CS75" s="257" t="s">
        <v>1784</v>
      </c>
      <c r="CT75" s="67">
        <v>18</v>
      </c>
      <c r="CV75" s="257" t="s">
        <v>1784</v>
      </c>
      <c r="CW75" s="67">
        <v>3</v>
      </c>
      <c r="CX75" s="257" t="s">
        <v>1784</v>
      </c>
      <c r="CY75" s="67">
        <v>18</v>
      </c>
      <c r="CZ75" s="257" t="s">
        <v>1784</v>
      </c>
      <c r="DA75" s="67">
        <v>18</v>
      </c>
    </row>
    <row r="76" spans="1:105" x14ac:dyDescent="0.2">
      <c r="A76" s="20" t="s">
        <v>2075</v>
      </c>
      <c r="B76" s="4">
        <v>39924.305555555555</v>
      </c>
      <c r="C76" s="4">
        <v>39924.538194444445</v>
      </c>
      <c r="D76" t="s">
        <v>231</v>
      </c>
      <c r="E76" t="s">
        <v>232</v>
      </c>
      <c r="F76">
        <v>50</v>
      </c>
      <c r="L76">
        <v>180.26</v>
      </c>
      <c r="N76">
        <v>135</v>
      </c>
      <c r="P76">
        <v>213</v>
      </c>
      <c r="Q76" t="s">
        <v>1784</v>
      </c>
      <c r="R76">
        <v>20</v>
      </c>
      <c r="T76">
        <v>40</v>
      </c>
      <c r="U76" s="7">
        <f t="shared" si="28"/>
        <v>5104395.3809999991</v>
      </c>
      <c r="V76" s="7">
        <f t="shared" si="31"/>
        <v>102.08790761999998</v>
      </c>
      <c r="W76" s="7">
        <f t="shared" si="29"/>
        <v>204.17581523999996</v>
      </c>
      <c r="X76" s="7">
        <f t="shared" si="30"/>
        <v>306.26372285999992</v>
      </c>
      <c r="Y76" s="7"/>
      <c r="Z76" s="45" t="s">
        <v>432</v>
      </c>
      <c r="AA76" s="45" t="s">
        <v>501</v>
      </c>
      <c r="AB76" s="7">
        <v>5104395.3809999991</v>
      </c>
      <c r="AC76" s="7">
        <v>306.26372285999992</v>
      </c>
      <c r="AD76" s="20" t="s">
        <v>894</v>
      </c>
      <c r="AE76" s="4">
        <v>39924.306944444441</v>
      </c>
      <c r="AF76" s="4">
        <v>39924.525694444441</v>
      </c>
      <c r="AG76" t="s">
        <v>1181</v>
      </c>
      <c r="AH76" t="s">
        <v>1182</v>
      </c>
      <c r="AI76">
        <v>50</v>
      </c>
      <c r="AO76">
        <v>3.36</v>
      </c>
      <c r="AQ76">
        <v>93.2</v>
      </c>
      <c r="AS76">
        <v>154</v>
      </c>
      <c r="AT76" t="s">
        <v>1784</v>
      </c>
      <c r="AU76">
        <v>20</v>
      </c>
      <c r="AV76" t="s">
        <v>1784</v>
      </c>
      <c r="AW76">
        <v>20</v>
      </c>
      <c r="AX76" s="7">
        <f t="shared" si="32"/>
        <v>95144.615999999995</v>
      </c>
      <c r="AY76" s="7">
        <f t="shared" si="33"/>
        <v>1.9028923199999999</v>
      </c>
      <c r="AZ76" s="7">
        <f t="shared" si="34"/>
        <v>1.9028923199999999</v>
      </c>
      <c r="BA76" s="7">
        <f t="shared" si="35"/>
        <v>3.8057846399999997</v>
      </c>
      <c r="BB76" s="45" t="s">
        <v>534</v>
      </c>
      <c r="BC76" s="45" t="s">
        <v>501</v>
      </c>
      <c r="BD76" s="7">
        <v>95144.615999999995</v>
      </c>
      <c r="BE76" s="7">
        <v>3.8057846399999997</v>
      </c>
      <c r="BF76" s="7">
        <f t="shared" si="24"/>
        <v>5199539.9969999995</v>
      </c>
      <c r="BG76" s="7">
        <f t="shared" si="25"/>
        <v>103.99079993999999</v>
      </c>
      <c r="BH76" s="7">
        <f t="shared" si="26"/>
        <v>206.07870755999997</v>
      </c>
      <c r="BI76" s="7">
        <f t="shared" si="27"/>
        <v>310.06950749999993</v>
      </c>
      <c r="CG76" s="67">
        <v>33</v>
      </c>
      <c r="CH76" s="257" t="s">
        <v>1784</v>
      </c>
      <c r="CI76" s="67">
        <v>18</v>
      </c>
      <c r="CJ76" s="257" t="s">
        <v>1784</v>
      </c>
      <c r="CK76" s="67">
        <v>18</v>
      </c>
      <c r="CP76" s="67">
        <v>14.6</v>
      </c>
      <c r="CQ76" s="257" t="s">
        <v>1784</v>
      </c>
      <c r="CR76" s="67">
        <v>18</v>
      </c>
      <c r="CS76" s="257" t="s">
        <v>1784</v>
      </c>
      <c r="CT76" s="67">
        <v>18</v>
      </c>
      <c r="CV76" s="257" t="s">
        <v>1784</v>
      </c>
      <c r="CW76" s="67">
        <v>60</v>
      </c>
      <c r="CX76" s="257" t="s">
        <v>1784</v>
      </c>
      <c r="CY76" s="67">
        <v>18</v>
      </c>
      <c r="CZ76" s="257" t="s">
        <v>1784</v>
      </c>
      <c r="DA76" s="67">
        <v>18</v>
      </c>
    </row>
    <row r="77" spans="1:105" x14ac:dyDescent="0.2">
      <c r="A77" s="20" t="s">
        <v>2075</v>
      </c>
      <c r="B77" s="81">
        <v>40009.194444444445</v>
      </c>
      <c r="C77" s="81">
        <v>40009.520833333336</v>
      </c>
      <c r="D77" t="s">
        <v>243</v>
      </c>
      <c r="E77" s="82" t="s">
        <v>244</v>
      </c>
      <c r="F77">
        <v>50</v>
      </c>
      <c r="L77">
        <v>316.48</v>
      </c>
      <c r="N77">
        <v>25.3</v>
      </c>
      <c r="P77">
        <v>79.400000000000006</v>
      </c>
      <c r="Q77" s="82" t="s">
        <v>1784</v>
      </c>
      <c r="R77" s="82">
        <v>20</v>
      </c>
      <c r="S77" s="82" t="s">
        <v>1784</v>
      </c>
      <c r="T77" s="82">
        <v>20</v>
      </c>
      <c r="U77" s="7">
        <f t="shared" si="28"/>
        <v>8961716.688000001</v>
      </c>
      <c r="V77" s="7">
        <f t="shared" si="31"/>
        <v>179.23433376000003</v>
      </c>
      <c r="W77" s="7">
        <f t="shared" si="29"/>
        <v>179.23433376000003</v>
      </c>
      <c r="X77" s="7">
        <f t="shared" si="30"/>
        <v>358.46866752000005</v>
      </c>
      <c r="Y77" s="7"/>
      <c r="Z77" s="45" t="s">
        <v>432</v>
      </c>
      <c r="AA77" s="45" t="s">
        <v>502</v>
      </c>
      <c r="AB77" s="7">
        <v>8961716.688000001</v>
      </c>
      <c r="AC77" s="7">
        <v>358.46866752000005</v>
      </c>
      <c r="AD77" s="20" t="s">
        <v>894</v>
      </c>
      <c r="AE77" s="81">
        <v>40009.179861111108</v>
      </c>
      <c r="AF77" s="81">
        <v>40009.27847222222</v>
      </c>
      <c r="AG77" t="s">
        <v>1185</v>
      </c>
      <c r="AH77" s="82" t="s">
        <v>1186</v>
      </c>
      <c r="AI77">
        <v>50</v>
      </c>
      <c r="AO77">
        <v>11.94</v>
      </c>
      <c r="AQ77">
        <v>11.7</v>
      </c>
      <c r="AS77">
        <v>48.2</v>
      </c>
      <c r="AT77" s="82" t="s">
        <v>1784</v>
      </c>
      <c r="AU77" s="82">
        <v>20</v>
      </c>
      <c r="AV77" s="82" t="s">
        <v>1784</v>
      </c>
      <c r="AW77" s="82">
        <v>20</v>
      </c>
      <c r="AX77" s="7">
        <f t="shared" si="32"/>
        <v>338103.18900000001</v>
      </c>
      <c r="AY77" s="7">
        <f t="shared" si="33"/>
        <v>6.7620637800000001</v>
      </c>
      <c r="AZ77" s="7">
        <f t="shared" si="34"/>
        <v>6.7620637800000001</v>
      </c>
      <c r="BA77" s="7">
        <f t="shared" si="35"/>
        <v>13.52412756</v>
      </c>
      <c r="BB77" s="45" t="s">
        <v>534</v>
      </c>
      <c r="BC77" s="45" t="s">
        <v>502</v>
      </c>
      <c r="BD77" s="7">
        <v>338103.18900000001</v>
      </c>
      <c r="BE77" s="7">
        <v>13.52412756</v>
      </c>
      <c r="BF77" s="7">
        <f t="shared" si="24"/>
        <v>9299819.8770000003</v>
      </c>
      <c r="BG77" s="7">
        <f t="shared" si="25"/>
        <v>185.99639754000003</v>
      </c>
      <c r="BH77" s="7">
        <f t="shared" si="26"/>
        <v>185.99639754000003</v>
      </c>
      <c r="BI77" s="7">
        <f t="shared" si="27"/>
        <v>371.99279508000006</v>
      </c>
      <c r="CG77" s="67">
        <v>33</v>
      </c>
      <c r="CH77" s="257" t="s">
        <v>1784</v>
      </c>
      <c r="CI77" s="67">
        <v>18</v>
      </c>
      <c r="CJ77" s="257" t="s">
        <v>1784</v>
      </c>
      <c r="CK77" s="67">
        <v>18</v>
      </c>
      <c r="CP77" s="67">
        <v>15.4</v>
      </c>
      <c r="CQ77" s="257" t="s">
        <v>1784</v>
      </c>
      <c r="CR77" s="67">
        <v>18</v>
      </c>
      <c r="CS77" s="257" t="s">
        <v>1784</v>
      </c>
      <c r="CT77" s="67">
        <v>18</v>
      </c>
      <c r="CV77" s="257" t="s">
        <v>1784</v>
      </c>
      <c r="CW77" s="67">
        <v>24</v>
      </c>
      <c r="CX77" s="257" t="s">
        <v>1784</v>
      </c>
      <c r="CY77" s="67">
        <v>18</v>
      </c>
      <c r="CZ77" s="257" t="s">
        <v>1784</v>
      </c>
      <c r="DA77" s="67">
        <v>18</v>
      </c>
    </row>
    <row r="78" spans="1:105" x14ac:dyDescent="0.2">
      <c r="A78" s="20" t="s">
        <v>2075</v>
      </c>
      <c r="B78" s="4">
        <v>40155.375</v>
      </c>
      <c r="C78" s="4">
        <v>40156.224305555559</v>
      </c>
      <c r="D78" t="s">
        <v>249</v>
      </c>
      <c r="E78" t="s">
        <v>250</v>
      </c>
      <c r="F78">
        <v>50</v>
      </c>
      <c r="L78">
        <v>774</v>
      </c>
      <c r="N78">
        <v>1660</v>
      </c>
      <c r="P78">
        <v>2600</v>
      </c>
      <c r="Q78" t="s">
        <v>1784</v>
      </c>
      <c r="R78">
        <v>20</v>
      </c>
      <c r="T78">
        <v>970</v>
      </c>
      <c r="U78" s="7">
        <f t="shared" si="28"/>
        <v>21917241.899999999</v>
      </c>
      <c r="V78" s="7">
        <f t="shared" si="31"/>
        <v>438.34483799999998</v>
      </c>
      <c r="W78" s="7">
        <f t="shared" si="29"/>
        <v>21259.724643000001</v>
      </c>
      <c r="X78" s="7">
        <f t="shared" si="30"/>
        <v>21698.069481000002</v>
      </c>
      <c r="Y78" s="7"/>
      <c r="Z78" s="45" t="s">
        <v>432</v>
      </c>
      <c r="AA78" s="45" t="s">
        <v>503</v>
      </c>
      <c r="AB78" s="7">
        <v>21917241.899999999</v>
      </c>
      <c r="AC78" s="7">
        <v>21698.069481000002</v>
      </c>
      <c r="AD78" s="20" t="s">
        <v>894</v>
      </c>
      <c r="AE78" s="4">
        <v>40155.400694444441</v>
      </c>
      <c r="AF78" s="4">
        <v>40156.071527777778</v>
      </c>
      <c r="AG78" t="s">
        <v>1189</v>
      </c>
      <c r="AH78" t="s">
        <v>1190</v>
      </c>
      <c r="AI78">
        <v>50</v>
      </c>
      <c r="AO78">
        <v>8.5</v>
      </c>
      <c r="AQ78">
        <v>4460</v>
      </c>
      <c r="AS78">
        <v>6550</v>
      </c>
      <c r="AT78" t="s">
        <v>1784</v>
      </c>
      <c r="AU78">
        <v>20</v>
      </c>
      <c r="AW78">
        <v>2700</v>
      </c>
      <c r="AX78" s="7">
        <f t="shared" si="32"/>
        <v>240693.22499999998</v>
      </c>
      <c r="AY78" s="7">
        <f t="shared" si="33"/>
        <v>4.8138645000000002</v>
      </c>
      <c r="AZ78" s="7">
        <f t="shared" si="34"/>
        <v>649.87170749999984</v>
      </c>
      <c r="BA78" s="7">
        <f t="shared" si="35"/>
        <v>654.68557199999987</v>
      </c>
      <c r="BB78" s="45" t="s">
        <v>534</v>
      </c>
      <c r="BC78" s="45" t="s">
        <v>503</v>
      </c>
      <c r="BD78" s="7">
        <v>240693.22499999998</v>
      </c>
      <c r="BE78" s="7">
        <v>654.68557199999987</v>
      </c>
      <c r="BF78" s="7">
        <f t="shared" si="24"/>
        <v>22157935.125</v>
      </c>
      <c r="BG78" s="7">
        <f t="shared" si="25"/>
        <v>443.1587025</v>
      </c>
      <c r="BH78" s="7">
        <f t="shared" si="26"/>
        <v>21909.5963505</v>
      </c>
      <c r="BI78" s="7">
        <f t="shared" si="27"/>
        <v>22352.755053000001</v>
      </c>
      <c r="CG78" s="67">
        <v>34</v>
      </c>
      <c r="CH78" s="257" t="s">
        <v>1784</v>
      </c>
      <c r="CI78" s="67">
        <v>18</v>
      </c>
      <c r="CJ78" s="257" t="s">
        <v>1784</v>
      </c>
      <c r="CK78" s="67">
        <v>18</v>
      </c>
      <c r="CP78" s="67">
        <v>15.57</v>
      </c>
      <c r="CQ78" s="257" t="s">
        <v>1784</v>
      </c>
      <c r="CR78" s="67">
        <v>18</v>
      </c>
      <c r="CS78" s="257" t="s">
        <v>1784</v>
      </c>
      <c r="CT78" s="67">
        <v>18</v>
      </c>
      <c r="CV78" s="257" t="s">
        <v>1784</v>
      </c>
      <c r="CW78" s="67">
        <v>12</v>
      </c>
      <c r="CX78" s="257" t="s">
        <v>1784</v>
      </c>
      <c r="CY78" s="67">
        <v>18</v>
      </c>
      <c r="CZ78" s="257" t="s">
        <v>1784</v>
      </c>
      <c r="DA78" s="67">
        <v>18</v>
      </c>
    </row>
    <row r="79" spans="1:105" x14ac:dyDescent="0.2">
      <c r="A79" s="20" t="s">
        <v>2075</v>
      </c>
      <c r="B79" s="4">
        <v>40201.611111111109</v>
      </c>
      <c r="C79" s="4">
        <v>40203.086805555555</v>
      </c>
      <c r="D79" t="s">
        <v>296</v>
      </c>
      <c r="E79" t="s">
        <v>297</v>
      </c>
      <c r="F79">
        <v>50</v>
      </c>
      <c r="L79">
        <v>2159</v>
      </c>
      <c r="N79">
        <v>348</v>
      </c>
      <c r="P79">
        <v>559</v>
      </c>
      <c r="Q79" t="s">
        <v>1784</v>
      </c>
      <c r="R79">
        <v>20</v>
      </c>
      <c r="T79">
        <v>130</v>
      </c>
      <c r="U79" s="7">
        <f t="shared" si="28"/>
        <v>61136079.149999999</v>
      </c>
      <c r="V79" s="7">
        <f t="shared" si="31"/>
        <v>1222.721583</v>
      </c>
      <c r="W79" s="7">
        <f t="shared" si="29"/>
        <v>7947.6902895000003</v>
      </c>
      <c r="X79" s="7">
        <f t="shared" si="30"/>
        <v>9170.4118725000008</v>
      </c>
      <c r="Y79" s="7"/>
      <c r="Z79" s="45" t="s">
        <v>432</v>
      </c>
      <c r="AA79" s="45" t="s">
        <v>504</v>
      </c>
      <c r="AB79" s="7">
        <v>61136079.149999999</v>
      </c>
      <c r="AC79" s="7">
        <v>9170.4118725000008</v>
      </c>
      <c r="AD79" s="20" t="s">
        <v>894</v>
      </c>
      <c r="AE79" s="4">
        <v>40201.603472222225</v>
      </c>
      <c r="AF79" s="4">
        <v>40203.293749999997</v>
      </c>
      <c r="AG79" t="s">
        <v>1193</v>
      </c>
      <c r="AH79" t="s">
        <v>1194</v>
      </c>
      <c r="AI79">
        <v>50</v>
      </c>
      <c r="AO79">
        <v>89</v>
      </c>
      <c r="AQ79">
        <v>2240</v>
      </c>
      <c r="AS79">
        <v>3720</v>
      </c>
      <c r="AT79" t="s">
        <v>1784</v>
      </c>
      <c r="AU79">
        <v>20</v>
      </c>
      <c r="AW79">
        <v>1400</v>
      </c>
      <c r="AX79" s="7">
        <f t="shared" si="32"/>
        <v>2520199.65</v>
      </c>
      <c r="AY79" s="7">
        <f t="shared" si="33"/>
        <v>50.403993</v>
      </c>
      <c r="AZ79" s="7">
        <f t="shared" si="34"/>
        <v>3528.2795099999998</v>
      </c>
      <c r="BA79" s="7">
        <f t="shared" si="35"/>
        <v>3578.6835029999997</v>
      </c>
      <c r="BB79" s="45" t="s">
        <v>534</v>
      </c>
      <c r="BC79" s="45" t="s">
        <v>504</v>
      </c>
      <c r="BD79" s="7">
        <v>2520199.65</v>
      </c>
      <c r="BE79" s="7">
        <v>3578.6835029999997</v>
      </c>
      <c r="BF79" s="7">
        <f t="shared" si="24"/>
        <v>63656278.799999997</v>
      </c>
      <c r="BG79" s="7">
        <f t="shared" si="25"/>
        <v>1273.1255759999999</v>
      </c>
      <c r="BH79" s="7">
        <f t="shared" si="26"/>
        <v>11475.969799500001</v>
      </c>
      <c r="BI79" s="7">
        <f t="shared" si="27"/>
        <v>12749.095375500001</v>
      </c>
      <c r="CG79" s="67">
        <v>35</v>
      </c>
      <c r="CH79" s="257" t="s">
        <v>1784</v>
      </c>
      <c r="CI79" s="67">
        <v>18</v>
      </c>
      <c r="CJ79" s="257" t="s">
        <v>1784</v>
      </c>
      <c r="CK79" s="67">
        <v>18</v>
      </c>
      <c r="CP79" s="67">
        <v>15.7</v>
      </c>
      <c r="CQ79" s="257" t="s">
        <v>1784</v>
      </c>
      <c r="CR79" s="67">
        <v>18</v>
      </c>
      <c r="CS79" s="257" t="s">
        <v>1784</v>
      </c>
      <c r="CT79" s="67">
        <v>18</v>
      </c>
      <c r="CV79" s="257" t="s">
        <v>1784</v>
      </c>
      <c r="CW79" s="67">
        <v>60</v>
      </c>
      <c r="CX79" s="257" t="s">
        <v>1784</v>
      </c>
      <c r="CY79" s="67">
        <v>18</v>
      </c>
      <c r="CZ79" s="257" t="s">
        <v>1784</v>
      </c>
      <c r="DA79" s="67">
        <v>18</v>
      </c>
    </row>
    <row r="80" spans="1:105" x14ac:dyDescent="0.2">
      <c r="A80" s="20" t="s">
        <v>2075</v>
      </c>
      <c r="B80" s="4">
        <v>40218.170138888891</v>
      </c>
      <c r="C80" s="4">
        <v>40219.461805555555</v>
      </c>
      <c r="D80" t="s">
        <v>321</v>
      </c>
      <c r="E80" t="s">
        <v>322</v>
      </c>
      <c r="F80">
        <v>50</v>
      </c>
      <c r="L80">
        <v>90</v>
      </c>
      <c r="N80">
        <v>1060</v>
      </c>
      <c r="P80">
        <v>1860</v>
      </c>
      <c r="Q80" t="s">
        <v>1784</v>
      </c>
      <c r="R80">
        <v>20</v>
      </c>
      <c r="T80">
        <v>570</v>
      </c>
      <c r="U80" s="7">
        <f t="shared" si="28"/>
        <v>2548516.4999999995</v>
      </c>
      <c r="V80" s="7">
        <f t="shared" si="31"/>
        <v>50.97032999999999</v>
      </c>
      <c r="W80" s="7">
        <f t="shared" si="29"/>
        <v>1452.6544049999998</v>
      </c>
      <c r="X80" s="7">
        <f t="shared" si="30"/>
        <v>1503.6247349999999</v>
      </c>
      <c r="Y80" s="7"/>
      <c r="Z80" s="45" t="s">
        <v>432</v>
      </c>
      <c r="AA80" s="45" t="s">
        <v>505</v>
      </c>
      <c r="AB80" s="7">
        <v>2548516.4999999995</v>
      </c>
      <c r="AC80" s="7">
        <v>1503.6247349999999</v>
      </c>
      <c r="AD80" s="20" t="s">
        <v>894</v>
      </c>
      <c r="AE80" s="4">
        <v>40218.115277777775</v>
      </c>
      <c r="AF80" s="4">
        <v>40219.390972222223</v>
      </c>
      <c r="AG80" t="s">
        <v>1197</v>
      </c>
      <c r="AH80" t="s">
        <v>1198</v>
      </c>
      <c r="AI80">
        <v>50</v>
      </c>
      <c r="AO80">
        <v>1.4</v>
      </c>
      <c r="AQ80">
        <v>3070</v>
      </c>
      <c r="AS80">
        <v>5070</v>
      </c>
      <c r="AT80" t="s">
        <v>1784</v>
      </c>
      <c r="AU80">
        <v>20</v>
      </c>
      <c r="AW80">
        <v>1400</v>
      </c>
      <c r="AX80" s="7">
        <f t="shared" si="32"/>
        <v>39643.589999999997</v>
      </c>
      <c r="AY80" s="7">
        <f t="shared" si="33"/>
        <v>0.7928717999999999</v>
      </c>
      <c r="AZ80" s="7">
        <f t="shared" si="34"/>
        <v>55.501025999999996</v>
      </c>
      <c r="BA80" s="7">
        <f t="shared" si="35"/>
        <v>56.293897799999996</v>
      </c>
      <c r="BB80" s="45" t="s">
        <v>534</v>
      </c>
      <c r="BC80" s="45" t="s">
        <v>505</v>
      </c>
      <c r="BD80" s="7">
        <v>39643.589999999997</v>
      </c>
      <c r="BE80" s="7">
        <v>56.293897799999996</v>
      </c>
      <c r="BF80" s="7">
        <f t="shared" si="24"/>
        <v>2588160.0899999994</v>
      </c>
      <c r="BG80" s="7">
        <f t="shared" si="25"/>
        <v>51.76320179999999</v>
      </c>
      <c r="BH80" s="7">
        <f t="shared" si="26"/>
        <v>1508.1554309999997</v>
      </c>
      <c r="BI80" s="7">
        <f t="shared" si="27"/>
        <v>1559.9186327999998</v>
      </c>
      <c r="CG80" s="67">
        <v>35</v>
      </c>
      <c r="CH80" s="257" t="s">
        <v>1784</v>
      </c>
      <c r="CI80" s="67">
        <v>18</v>
      </c>
      <c r="CJ80" s="257" t="s">
        <v>1784</v>
      </c>
      <c r="CK80" s="67">
        <v>18</v>
      </c>
      <c r="CP80" s="67">
        <v>15.9</v>
      </c>
      <c r="CQ80" s="257" t="s">
        <v>1784</v>
      </c>
      <c r="CR80" s="67">
        <v>18</v>
      </c>
      <c r="CS80" s="257" t="s">
        <v>1784</v>
      </c>
      <c r="CT80" s="67">
        <v>18</v>
      </c>
      <c r="CV80" s="257" t="s">
        <v>1784</v>
      </c>
      <c r="CW80" s="67">
        <v>12</v>
      </c>
      <c r="CX80" s="257" t="s">
        <v>1784</v>
      </c>
      <c r="CY80" s="67">
        <v>18</v>
      </c>
      <c r="CZ80" s="257"/>
      <c r="DA80" s="67">
        <v>51</v>
      </c>
    </row>
    <row r="81" spans="1:105" x14ac:dyDescent="0.2">
      <c r="A81" s="20" t="s">
        <v>2075</v>
      </c>
      <c r="B81" s="4">
        <v>40246.680555555555</v>
      </c>
      <c r="C81" s="4">
        <v>40248.1875</v>
      </c>
      <c r="D81" t="s">
        <v>350</v>
      </c>
      <c r="E81" t="s">
        <v>351</v>
      </c>
      <c r="F81">
        <v>50</v>
      </c>
      <c r="L81">
        <v>983</v>
      </c>
      <c r="N81">
        <v>315</v>
      </c>
      <c r="P81">
        <v>614</v>
      </c>
      <c r="Q81" t="s">
        <v>1784</v>
      </c>
      <c r="R81">
        <v>20</v>
      </c>
      <c r="T81">
        <v>100</v>
      </c>
      <c r="U81" s="7">
        <f t="shared" si="28"/>
        <v>27835463.550000001</v>
      </c>
      <c r="V81" s="7">
        <f t="shared" si="31"/>
        <v>556.70927099999994</v>
      </c>
      <c r="W81" s="7">
        <f t="shared" si="29"/>
        <v>2783.5463549999999</v>
      </c>
      <c r="X81" s="7">
        <f t="shared" si="30"/>
        <v>3340.2556260000001</v>
      </c>
      <c r="Y81" s="7"/>
      <c r="Z81" s="45" t="s">
        <v>432</v>
      </c>
      <c r="AA81" s="45" t="s">
        <v>506</v>
      </c>
      <c r="AB81" s="7">
        <v>27835463.550000001</v>
      </c>
      <c r="AC81" s="7">
        <v>3340.2556260000001</v>
      </c>
      <c r="AD81" s="20" t="s">
        <v>894</v>
      </c>
      <c r="AE81" s="4">
        <v>40246.647222222222</v>
      </c>
      <c r="AF81" s="4">
        <v>40248.262499999997</v>
      </c>
      <c r="AG81" t="s">
        <v>1199</v>
      </c>
      <c r="AH81" t="s">
        <v>1200</v>
      </c>
      <c r="AI81">
        <v>50</v>
      </c>
      <c r="AO81">
        <v>23</v>
      </c>
      <c r="AQ81">
        <v>782</v>
      </c>
      <c r="AS81">
        <v>1210</v>
      </c>
      <c r="AT81" t="s">
        <v>1784</v>
      </c>
      <c r="AU81">
        <v>20</v>
      </c>
      <c r="AW81">
        <v>410</v>
      </c>
      <c r="AX81" s="7">
        <f t="shared" si="32"/>
        <v>651287.55000000005</v>
      </c>
      <c r="AY81" s="7">
        <f t="shared" si="33"/>
        <v>13.025751</v>
      </c>
      <c r="AZ81" s="7">
        <f t="shared" si="34"/>
        <v>267.02789550000006</v>
      </c>
      <c r="BA81" s="7">
        <f t="shared" si="35"/>
        <v>280.05364650000007</v>
      </c>
      <c r="BB81" s="45" t="s">
        <v>534</v>
      </c>
      <c r="BC81" s="45" t="s">
        <v>506</v>
      </c>
      <c r="BD81" s="7">
        <v>651287.55000000005</v>
      </c>
      <c r="BE81" s="7">
        <v>280.05364650000007</v>
      </c>
      <c r="BF81" s="7">
        <f t="shared" si="24"/>
        <v>28486751.100000001</v>
      </c>
      <c r="BG81" s="7">
        <f t="shared" si="25"/>
        <v>569.73502199999996</v>
      </c>
      <c r="BH81" s="7">
        <f t="shared" si="26"/>
        <v>3050.5742504999998</v>
      </c>
      <c r="BI81" s="7">
        <f t="shared" si="27"/>
        <v>3620.3092725000001</v>
      </c>
      <c r="CG81" s="67">
        <v>35</v>
      </c>
      <c r="CH81" s="257" t="s">
        <v>1784</v>
      </c>
      <c r="CI81" s="67">
        <v>18</v>
      </c>
      <c r="CJ81" s="257" t="s">
        <v>1784</v>
      </c>
      <c r="CK81" s="67">
        <v>18</v>
      </c>
      <c r="CP81" s="67">
        <v>16.2</v>
      </c>
      <c r="CQ81" s="257" t="s">
        <v>1784</v>
      </c>
      <c r="CR81" s="67">
        <v>18</v>
      </c>
      <c r="CS81" s="257" t="s">
        <v>1784</v>
      </c>
      <c r="CT81" s="67">
        <v>18</v>
      </c>
      <c r="CV81" s="257" t="s">
        <v>1784</v>
      </c>
      <c r="CW81" s="67">
        <v>60</v>
      </c>
      <c r="CX81" s="257" t="s">
        <v>1784</v>
      </c>
      <c r="CY81" s="67">
        <v>18</v>
      </c>
      <c r="CZ81" s="257" t="s">
        <v>1784</v>
      </c>
      <c r="DA81" s="67">
        <v>18</v>
      </c>
    </row>
    <row r="82" spans="1:105" x14ac:dyDescent="0.2">
      <c r="A82" s="20" t="s">
        <v>2075</v>
      </c>
      <c r="B82" s="4">
        <v>40276.222222222219</v>
      </c>
      <c r="C82" s="4">
        <v>40276.53125</v>
      </c>
      <c r="D82" t="s">
        <v>382</v>
      </c>
      <c r="E82" t="s">
        <v>383</v>
      </c>
      <c r="F82">
        <v>50</v>
      </c>
      <c r="L82">
        <v>222</v>
      </c>
      <c r="M82" t="s">
        <v>1784</v>
      </c>
      <c r="N82">
        <v>300</v>
      </c>
      <c r="P82">
        <v>240</v>
      </c>
      <c r="Q82" t="s">
        <v>1784</v>
      </c>
      <c r="R82">
        <v>20</v>
      </c>
      <c r="T82">
        <v>58</v>
      </c>
      <c r="U82" s="7">
        <f t="shared" si="28"/>
        <v>6286340.7000000002</v>
      </c>
      <c r="V82" s="7">
        <f t="shared" si="31"/>
        <v>125.726814</v>
      </c>
      <c r="W82" s="7">
        <f t="shared" si="29"/>
        <v>364.60776060000001</v>
      </c>
      <c r="X82" s="7">
        <f t="shared" si="30"/>
        <v>490.3345746</v>
      </c>
      <c r="Y82" s="7"/>
      <c r="Z82" s="45" t="s">
        <v>432</v>
      </c>
      <c r="AA82" s="45" t="s">
        <v>507</v>
      </c>
      <c r="AB82" s="7">
        <v>6286340.7000000002</v>
      </c>
      <c r="AC82" s="7">
        <v>490.3345746</v>
      </c>
      <c r="AD82" s="20" t="s">
        <v>894</v>
      </c>
      <c r="AE82" s="4">
        <v>40276.224999999999</v>
      </c>
      <c r="AF82" s="4">
        <v>40276.53402777778</v>
      </c>
      <c r="AG82" t="s">
        <v>1201</v>
      </c>
      <c r="AH82" t="s">
        <v>1202</v>
      </c>
      <c r="AI82">
        <v>50</v>
      </c>
      <c r="AO82">
        <v>1.1000000000000001</v>
      </c>
      <c r="AQ82">
        <v>404</v>
      </c>
      <c r="AS82">
        <v>600</v>
      </c>
      <c r="AT82" t="s">
        <v>1784</v>
      </c>
      <c r="AU82">
        <v>20</v>
      </c>
      <c r="AW82">
        <v>170</v>
      </c>
      <c r="AX82" s="7">
        <f t="shared" si="32"/>
        <v>31148.535000000003</v>
      </c>
      <c r="AY82" s="7">
        <f t="shared" si="33"/>
        <v>0.6229707000000001</v>
      </c>
      <c r="AZ82" s="7">
        <f t="shared" si="34"/>
        <v>5.2952509499999998</v>
      </c>
      <c r="BA82" s="7">
        <f t="shared" si="35"/>
        <v>5.9182216499999996</v>
      </c>
      <c r="BB82" s="45" t="s">
        <v>534</v>
      </c>
      <c r="BC82" s="45" t="s">
        <v>507</v>
      </c>
      <c r="BD82" s="7">
        <v>31148.535000000003</v>
      </c>
      <c r="BE82" s="7">
        <v>5.9182216499999996</v>
      </c>
      <c r="BF82" s="7">
        <f t="shared" si="24"/>
        <v>6317489.2350000003</v>
      </c>
      <c r="BG82" s="7">
        <f t="shared" si="25"/>
        <v>126.3497847</v>
      </c>
      <c r="BH82" s="7">
        <f t="shared" si="26"/>
        <v>369.90301155000003</v>
      </c>
      <c r="BI82" s="7">
        <f t="shared" si="27"/>
        <v>496.25279625000002</v>
      </c>
      <c r="CG82" s="67">
        <v>36</v>
      </c>
      <c r="CH82" s="257" t="s">
        <v>1784</v>
      </c>
      <c r="CI82" s="67">
        <v>18</v>
      </c>
      <c r="CJ82" s="257" t="s">
        <v>1784</v>
      </c>
      <c r="CK82" s="67">
        <v>18</v>
      </c>
      <c r="CP82" s="67">
        <v>16.600000000000001</v>
      </c>
      <c r="CQ82" s="257" t="s">
        <v>1784</v>
      </c>
      <c r="CR82" s="67">
        <v>18</v>
      </c>
      <c r="CS82" s="257" t="s">
        <v>1784</v>
      </c>
      <c r="CT82" s="67">
        <v>18</v>
      </c>
      <c r="CV82" s="257" t="s">
        <v>1784</v>
      </c>
      <c r="CW82" s="67">
        <v>6</v>
      </c>
      <c r="CX82" s="257" t="s">
        <v>1784</v>
      </c>
      <c r="CY82" s="67">
        <v>18</v>
      </c>
      <c r="CZ82" s="257" t="s">
        <v>1784</v>
      </c>
      <c r="DA82" s="67">
        <v>18</v>
      </c>
    </row>
    <row r="83" spans="1:105" x14ac:dyDescent="0.2">
      <c r="A83" s="20" t="s">
        <v>2075</v>
      </c>
      <c r="B83" s="81">
        <v>40422.145833333336</v>
      </c>
      <c r="C83" s="81">
        <v>40422.190972222219</v>
      </c>
      <c r="D83" t="s">
        <v>568</v>
      </c>
      <c r="E83" s="82" t="s">
        <v>569</v>
      </c>
      <c r="F83">
        <v>50</v>
      </c>
      <c r="L83">
        <v>237</v>
      </c>
      <c r="N83">
        <v>9</v>
      </c>
      <c r="P83">
        <v>72.599999999999994</v>
      </c>
      <c r="Q83" s="82" t="s">
        <v>1784</v>
      </c>
      <c r="R83" s="82">
        <v>20</v>
      </c>
      <c r="S83" s="82" t="s">
        <v>1784</v>
      </c>
      <c r="T83" s="82">
        <v>20</v>
      </c>
      <c r="U83" s="7">
        <f t="shared" si="28"/>
        <v>6711093.4499999993</v>
      </c>
      <c r="V83" s="7">
        <f t="shared" si="31"/>
        <v>134.221869</v>
      </c>
      <c r="W83" s="7">
        <f t="shared" si="29"/>
        <v>134.221869</v>
      </c>
      <c r="X83" s="7">
        <f t="shared" si="30"/>
        <v>268.443738</v>
      </c>
      <c r="Y83" s="7"/>
      <c r="Z83" s="45" t="s">
        <v>432</v>
      </c>
      <c r="AA83" s="45" t="s">
        <v>508</v>
      </c>
      <c r="AB83" s="7">
        <v>6711093.4499999993</v>
      </c>
      <c r="AC83" s="7">
        <v>268.443738</v>
      </c>
      <c r="AD83" s="20" t="s">
        <v>894</v>
      </c>
      <c r="AE83" s="81">
        <v>40422.135416666664</v>
      </c>
      <c r="AF83" s="81">
        <v>40422.180555555555</v>
      </c>
      <c r="AG83" t="s">
        <v>1205</v>
      </c>
      <c r="AH83" s="82" t="s">
        <v>1206</v>
      </c>
      <c r="AI83">
        <v>50</v>
      </c>
      <c r="AO83">
        <v>15</v>
      </c>
      <c r="AQ83">
        <v>8.4</v>
      </c>
      <c r="AS83">
        <v>68</v>
      </c>
      <c r="AT83" s="82" t="s">
        <v>1784</v>
      </c>
      <c r="AU83" s="82">
        <v>20</v>
      </c>
      <c r="AV83" s="82" t="s">
        <v>1784</v>
      </c>
      <c r="AW83" s="82">
        <v>20</v>
      </c>
      <c r="AX83" s="7">
        <f t="shared" si="32"/>
        <v>424752.75</v>
      </c>
      <c r="AY83" s="7">
        <f t="shared" si="33"/>
        <v>8.4950550000000007</v>
      </c>
      <c r="AZ83" s="7">
        <f t="shared" si="34"/>
        <v>8.4950550000000007</v>
      </c>
      <c r="BA83" s="7">
        <f t="shared" si="35"/>
        <v>16.990110000000001</v>
      </c>
      <c r="BB83" s="45" t="s">
        <v>534</v>
      </c>
      <c r="BC83" s="45" t="s">
        <v>508</v>
      </c>
      <c r="BD83" s="7">
        <v>424752.75</v>
      </c>
      <c r="BE83" s="7">
        <v>16.990110000000001</v>
      </c>
      <c r="BF83" s="7">
        <f t="shared" si="24"/>
        <v>7135846.1999999993</v>
      </c>
      <c r="BG83" s="7">
        <f t="shared" si="25"/>
        <v>142.71692400000001</v>
      </c>
      <c r="BH83" s="7">
        <f t="shared" si="26"/>
        <v>142.71692400000001</v>
      </c>
      <c r="BI83" s="7">
        <f t="shared" si="27"/>
        <v>285.43384800000001</v>
      </c>
      <c r="CG83" s="67">
        <v>36</v>
      </c>
      <c r="CH83" s="257" t="s">
        <v>1784</v>
      </c>
      <c r="CI83" s="67">
        <v>18</v>
      </c>
      <c r="CJ83" s="257" t="s">
        <v>1784</v>
      </c>
      <c r="CK83" s="67">
        <v>18</v>
      </c>
      <c r="CP83" s="67">
        <v>17.2</v>
      </c>
      <c r="CQ83" s="257" t="s">
        <v>1784</v>
      </c>
      <c r="CR83" s="67">
        <v>18</v>
      </c>
      <c r="CS83" s="257" t="s">
        <v>1784</v>
      </c>
      <c r="CT83" s="67">
        <v>18</v>
      </c>
      <c r="CV83" s="257" t="s">
        <v>1784</v>
      </c>
      <c r="CW83" s="67">
        <v>2</v>
      </c>
      <c r="CX83" s="257" t="s">
        <v>1784</v>
      </c>
      <c r="CY83" s="67">
        <v>18</v>
      </c>
      <c r="CZ83" s="257" t="s">
        <v>1784</v>
      </c>
      <c r="DA83" s="67">
        <v>18</v>
      </c>
    </row>
    <row r="84" spans="1:105" x14ac:dyDescent="0.2">
      <c r="A84" s="20" t="s">
        <v>2075</v>
      </c>
      <c r="B84" s="81">
        <v>40477.291666666664</v>
      </c>
      <c r="C84" s="81">
        <v>40477.520833333336</v>
      </c>
      <c r="D84" t="s">
        <v>572</v>
      </c>
      <c r="E84" s="82" t="s">
        <v>573</v>
      </c>
      <c r="F84">
        <v>50</v>
      </c>
      <c r="L84">
        <v>940</v>
      </c>
      <c r="N84">
        <v>5.7</v>
      </c>
      <c r="P84">
        <v>36.700000000000003</v>
      </c>
      <c r="Q84" s="82" t="s">
        <v>1784</v>
      </c>
      <c r="R84" s="82">
        <v>20</v>
      </c>
      <c r="S84" s="82" t="s">
        <v>1784</v>
      </c>
      <c r="T84" s="82">
        <v>20</v>
      </c>
      <c r="U84" s="7">
        <f t="shared" si="28"/>
        <v>26617839</v>
      </c>
      <c r="V84" s="7">
        <f t="shared" si="31"/>
        <v>532.35677999999996</v>
      </c>
      <c r="W84" s="7">
        <f t="shared" si="29"/>
        <v>532.35677999999996</v>
      </c>
      <c r="X84" s="7">
        <f t="shared" si="30"/>
        <v>1064.7135599999999</v>
      </c>
      <c r="Y84" s="7"/>
      <c r="Z84" s="45" t="s">
        <v>432</v>
      </c>
      <c r="AA84" s="45" t="s">
        <v>509</v>
      </c>
      <c r="AB84" s="7">
        <v>26617839</v>
      </c>
      <c r="AC84" s="7">
        <v>1064.7135599999999</v>
      </c>
      <c r="AD84" s="20" t="s">
        <v>894</v>
      </c>
      <c r="AE84" s="81">
        <v>40477.245833333334</v>
      </c>
      <c r="AF84" s="81">
        <v>40477.292361111111</v>
      </c>
      <c r="AG84" t="s">
        <v>1209</v>
      </c>
      <c r="AH84" s="82" t="s">
        <v>1210</v>
      </c>
      <c r="AI84">
        <v>50</v>
      </c>
      <c r="AO84">
        <v>2.8</v>
      </c>
      <c r="AQ84">
        <v>9</v>
      </c>
      <c r="AS84">
        <v>31.5</v>
      </c>
      <c r="AT84" s="82" t="s">
        <v>1784</v>
      </c>
      <c r="AU84" s="82">
        <v>20</v>
      </c>
      <c r="AV84" s="82" t="s">
        <v>1784</v>
      </c>
      <c r="AW84" s="82">
        <v>20</v>
      </c>
      <c r="AX84" s="7">
        <f t="shared" si="32"/>
        <v>79287.179999999993</v>
      </c>
      <c r="AY84" s="7">
        <f t="shared" si="33"/>
        <v>1.5857435999999998</v>
      </c>
      <c r="AZ84" s="7">
        <f t="shared" si="34"/>
        <v>1.5857435999999998</v>
      </c>
      <c r="BA84" s="7">
        <f t="shared" si="35"/>
        <v>3.1714871999999996</v>
      </c>
      <c r="BB84" s="45" t="s">
        <v>534</v>
      </c>
      <c r="BC84" s="45" t="s">
        <v>509</v>
      </c>
      <c r="BD84" s="7">
        <v>79287.179999999993</v>
      </c>
      <c r="BE84" s="7">
        <v>3.1714871999999996</v>
      </c>
      <c r="BF84" s="7">
        <f t="shared" si="24"/>
        <v>26697126.18</v>
      </c>
      <c r="BG84" s="7">
        <f t="shared" si="25"/>
        <v>533.94252359999996</v>
      </c>
      <c r="BH84" s="7">
        <f t="shared" si="26"/>
        <v>533.94252359999996</v>
      </c>
      <c r="BI84" s="7">
        <f t="shared" si="27"/>
        <v>1067.8850471999999</v>
      </c>
      <c r="CG84" s="67">
        <v>36</v>
      </c>
      <c r="CH84" s="257" t="s">
        <v>1784</v>
      </c>
      <c r="CI84" s="67">
        <v>18</v>
      </c>
      <c r="CJ84" s="257" t="s">
        <v>1784</v>
      </c>
      <c r="CK84" s="67">
        <v>18</v>
      </c>
      <c r="CP84" s="67">
        <v>17.3</v>
      </c>
      <c r="CQ84" s="257" t="s">
        <v>1784</v>
      </c>
      <c r="CR84" s="67">
        <v>20</v>
      </c>
      <c r="CS84" s="257" t="s">
        <v>1784</v>
      </c>
      <c r="CT84" s="67">
        <v>20</v>
      </c>
      <c r="CV84" s="257" t="s">
        <v>1784</v>
      </c>
      <c r="CW84" s="67">
        <v>15</v>
      </c>
      <c r="CX84" s="257" t="s">
        <v>1784</v>
      </c>
      <c r="CY84" s="67">
        <v>18</v>
      </c>
      <c r="CZ84" s="257" t="s">
        <v>1784</v>
      </c>
      <c r="DA84" s="67">
        <v>18</v>
      </c>
    </row>
    <row r="85" spans="1:105" x14ac:dyDescent="0.2">
      <c r="A85" s="20" t="s">
        <v>2075</v>
      </c>
      <c r="B85" s="4">
        <v>40532.743055555555</v>
      </c>
      <c r="C85" s="4">
        <v>40533.538194444445</v>
      </c>
      <c r="D85" t="s">
        <v>604</v>
      </c>
      <c r="E85" t="s">
        <v>605</v>
      </c>
      <c r="F85">
        <v>50</v>
      </c>
      <c r="L85">
        <v>35</v>
      </c>
      <c r="N85">
        <v>257</v>
      </c>
      <c r="P85">
        <v>1060</v>
      </c>
      <c r="Q85" t="s">
        <v>1784</v>
      </c>
      <c r="R85">
        <v>20</v>
      </c>
      <c r="T85">
        <v>120</v>
      </c>
      <c r="U85" s="7">
        <f t="shared" si="28"/>
        <v>991089.75</v>
      </c>
      <c r="V85" s="7">
        <f t="shared" si="31"/>
        <v>19.821795000000002</v>
      </c>
      <c r="W85" s="7">
        <f t="shared" si="29"/>
        <v>118.93077</v>
      </c>
      <c r="X85" s="7">
        <f t="shared" si="30"/>
        <v>138.752565</v>
      </c>
      <c r="Y85" s="7"/>
      <c r="Z85" s="45" t="s">
        <v>432</v>
      </c>
      <c r="AA85" s="45" t="s">
        <v>510</v>
      </c>
      <c r="AB85" s="7">
        <v>991089.75</v>
      </c>
      <c r="AC85" s="7">
        <v>138.752565</v>
      </c>
      <c r="BF85" s="7">
        <f t="shared" si="24"/>
        <v>991089.75</v>
      </c>
      <c r="BG85" s="7">
        <f t="shared" si="25"/>
        <v>19.821795000000002</v>
      </c>
      <c r="BH85" s="7">
        <f t="shared" si="26"/>
        <v>118.93077</v>
      </c>
      <c r="BI85" s="7">
        <f t="shared" si="27"/>
        <v>138.752565</v>
      </c>
      <c r="CG85" s="67">
        <v>37</v>
      </c>
      <c r="CH85" s="257" t="s">
        <v>1784</v>
      </c>
      <c r="CI85" s="67">
        <v>18</v>
      </c>
      <c r="CJ85" s="257" t="s">
        <v>1784</v>
      </c>
      <c r="CK85" s="67">
        <v>18</v>
      </c>
      <c r="CP85" s="67">
        <v>17.399999999999999</v>
      </c>
      <c r="CQ85" s="257" t="s">
        <v>1784</v>
      </c>
      <c r="CR85" s="67">
        <v>6.4</v>
      </c>
      <c r="CS85" s="257" t="s">
        <v>1784</v>
      </c>
      <c r="CT85" s="67">
        <v>4</v>
      </c>
      <c r="CV85" s="257" t="s">
        <v>1784</v>
      </c>
      <c r="CW85" s="67">
        <v>12</v>
      </c>
      <c r="CX85" s="257" t="s">
        <v>1784</v>
      </c>
      <c r="CY85" s="67">
        <v>18</v>
      </c>
      <c r="CZ85" s="257" t="s">
        <v>1784</v>
      </c>
      <c r="DA85" s="67">
        <v>18</v>
      </c>
    </row>
    <row r="86" spans="1:105" x14ac:dyDescent="0.2">
      <c r="A86" s="20" t="s">
        <v>2075</v>
      </c>
      <c r="B86" s="4">
        <v>40574.399305555555</v>
      </c>
      <c r="C86" s="4">
        <v>40576.555555555555</v>
      </c>
      <c r="D86" t="s">
        <v>643</v>
      </c>
      <c r="E86" t="s">
        <v>644</v>
      </c>
      <c r="F86">
        <v>50</v>
      </c>
      <c r="L86">
        <v>71</v>
      </c>
      <c r="N86">
        <v>2780</v>
      </c>
      <c r="P86">
        <v>4750</v>
      </c>
      <c r="Q86" t="s">
        <v>1784</v>
      </c>
      <c r="R86">
        <v>20</v>
      </c>
      <c r="T86">
        <v>2800</v>
      </c>
      <c r="U86" s="7">
        <f t="shared" si="28"/>
        <v>2010496.3499999999</v>
      </c>
      <c r="V86" s="7">
        <f t="shared" si="31"/>
        <v>40.209927</v>
      </c>
      <c r="W86" s="7">
        <f t="shared" si="29"/>
        <v>5629.3897800000004</v>
      </c>
      <c r="X86" s="7">
        <f t="shared" si="30"/>
        <v>5669.5997070000003</v>
      </c>
      <c r="Y86" s="7"/>
      <c r="Z86" s="45" t="s">
        <v>432</v>
      </c>
      <c r="AA86" s="45" t="s">
        <v>511</v>
      </c>
      <c r="AB86" s="7">
        <v>2010496.3499999999</v>
      </c>
      <c r="AC86" s="7">
        <v>5669.5997070000003</v>
      </c>
      <c r="BF86" s="7">
        <f t="shared" si="24"/>
        <v>2010496.3499999999</v>
      </c>
      <c r="BG86" s="7">
        <f t="shared" si="25"/>
        <v>40.209927</v>
      </c>
      <c r="BH86" s="7">
        <f t="shared" si="26"/>
        <v>5629.3897800000004</v>
      </c>
      <c r="BI86" s="7">
        <f t="shared" si="27"/>
        <v>5669.5997070000003</v>
      </c>
      <c r="CG86" s="67">
        <v>37</v>
      </c>
      <c r="CH86" s="257" t="s">
        <v>1784</v>
      </c>
      <c r="CI86" s="67">
        <v>18</v>
      </c>
      <c r="CJ86" s="257" t="s">
        <v>1784</v>
      </c>
      <c r="CK86" s="67">
        <v>18</v>
      </c>
      <c r="CP86" s="67">
        <v>18.600000000000001</v>
      </c>
      <c r="CQ86" s="257" t="s">
        <v>1784</v>
      </c>
      <c r="CR86" s="67">
        <v>20</v>
      </c>
      <c r="CS86" s="257" t="s">
        <v>1784</v>
      </c>
      <c r="CT86" s="67">
        <v>20</v>
      </c>
      <c r="CV86" s="257" t="s">
        <v>1784</v>
      </c>
      <c r="CW86" s="67">
        <v>6</v>
      </c>
      <c r="CX86" s="257" t="s">
        <v>1784</v>
      </c>
      <c r="CY86" s="67">
        <v>18</v>
      </c>
      <c r="CZ86" s="257" t="s">
        <v>1784</v>
      </c>
      <c r="DA86" s="67">
        <v>18</v>
      </c>
    </row>
    <row r="87" spans="1:105" x14ac:dyDescent="0.2">
      <c r="A87" s="20" t="s">
        <v>2075</v>
      </c>
      <c r="B87" s="4">
        <v>40594.40625</v>
      </c>
      <c r="C87" s="4">
        <v>40596.381944444445</v>
      </c>
      <c r="D87" t="s">
        <v>675</v>
      </c>
      <c r="E87" t="s">
        <v>676</v>
      </c>
      <c r="F87">
        <v>50</v>
      </c>
      <c r="L87">
        <v>445</v>
      </c>
      <c r="N87">
        <v>2540</v>
      </c>
      <c r="P87">
        <v>4400</v>
      </c>
      <c r="Q87" t="s">
        <v>1784</v>
      </c>
      <c r="R87">
        <v>20</v>
      </c>
      <c r="T87">
        <v>3000</v>
      </c>
      <c r="U87" s="7">
        <f t="shared" si="28"/>
        <v>12600998.249999998</v>
      </c>
      <c r="V87" s="7">
        <f t="shared" si="31"/>
        <v>252.01996499999996</v>
      </c>
      <c r="W87" s="7">
        <f t="shared" si="29"/>
        <v>37802.994749999991</v>
      </c>
      <c r="X87" s="7">
        <f t="shared" si="30"/>
        <v>38055.01471499999</v>
      </c>
      <c r="Y87" s="7"/>
      <c r="Z87" s="45" t="s">
        <v>432</v>
      </c>
      <c r="AA87" s="45" t="s">
        <v>512</v>
      </c>
      <c r="AB87" s="7">
        <v>12600998.249999998</v>
      </c>
      <c r="AC87" s="7">
        <v>38055.01471499999</v>
      </c>
      <c r="BF87" s="7">
        <f t="shared" si="24"/>
        <v>12600998.249999998</v>
      </c>
      <c r="BG87" s="7">
        <f t="shared" si="25"/>
        <v>252.01996499999996</v>
      </c>
      <c r="BH87" s="7">
        <f t="shared" si="26"/>
        <v>37802.994749999991</v>
      </c>
      <c r="BI87" s="7">
        <f t="shared" si="27"/>
        <v>38055.01471499999</v>
      </c>
      <c r="CG87" s="67">
        <v>37.6</v>
      </c>
      <c r="CH87" s="257" t="s">
        <v>1784</v>
      </c>
      <c r="CI87" s="67">
        <v>18</v>
      </c>
      <c r="CJ87" s="257" t="s">
        <v>1784</v>
      </c>
      <c r="CK87" s="67">
        <v>18</v>
      </c>
      <c r="CP87" s="67">
        <v>18.899999999999999</v>
      </c>
      <c r="CQ87" s="257" t="s">
        <v>1784</v>
      </c>
      <c r="CR87" s="67">
        <v>18</v>
      </c>
      <c r="CS87" s="257" t="s">
        <v>1784</v>
      </c>
      <c r="CT87" s="67">
        <v>18</v>
      </c>
      <c r="CV87" s="257" t="s">
        <v>1784</v>
      </c>
      <c r="CW87" s="67">
        <v>6</v>
      </c>
      <c r="CX87" s="257" t="s">
        <v>1784</v>
      </c>
      <c r="CY87" s="67">
        <v>18</v>
      </c>
      <c r="CZ87" s="257" t="s">
        <v>1784</v>
      </c>
      <c r="DA87" s="67">
        <v>18</v>
      </c>
    </row>
    <row r="88" spans="1:105" x14ac:dyDescent="0.2">
      <c r="A88" s="20" t="s">
        <v>2075</v>
      </c>
      <c r="B88" s="4">
        <v>40652.78125</v>
      </c>
      <c r="C88" s="4">
        <v>40653.368055555555</v>
      </c>
      <c r="D88" t="s">
        <v>717</v>
      </c>
      <c r="E88" t="s">
        <v>718</v>
      </c>
      <c r="F88">
        <v>50</v>
      </c>
      <c r="L88">
        <v>1788</v>
      </c>
      <c r="N88">
        <v>76.2</v>
      </c>
      <c r="P88">
        <v>171</v>
      </c>
      <c r="Q88" t="s">
        <v>1784</v>
      </c>
      <c r="R88">
        <v>20</v>
      </c>
      <c r="T88">
        <v>42</v>
      </c>
      <c r="U88" s="7">
        <f t="shared" si="28"/>
        <v>50630527.799999997</v>
      </c>
      <c r="V88" s="7">
        <f t="shared" si="31"/>
        <v>1012.610556</v>
      </c>
      <c r="W88" s="7">
        <f t="shared" si="29"/>
        <v>2126.4821675999997</v>
      </c>
      <c r="X88" s="7">
        <f t="shared" si="30"/>
        <v>3139.0927235999998</v>
      </c>
      <c r="Y88" s="7"/>
      <c r="Z88" s="45" t="s">
        <v>432</v>
      </c>
      <c r="AA88" s="45" t="s">
        <v>513</v>
      </c>
      <c r="AB88" s="7">
        <v>50630527.799999997</v>
      </c>
      <c r="AC88" s="7">
        <v>3139.0927235999998</v>
      </c>
      <c r="AD88" s="69" t="s">
        <v>894</v>
      </c>
      <c r="AE88" s="68">
        <v>40652.784722222219</v>
      </c>
      <c r="AF88" s="68">
        <v>40652.881249999999</v>
      </c>
      <c r="AG88" s="67" t="s">
        <v>1223</v>
      </c>
      <c r="AH88" s="67" t="s">
        <v>1224</v>
      </c>
      <c r="AI88" s="67">
        <v>50</v>
      </c>
      <c r="AJ88" s="67"/>
      <c r="AK88" s="67"/>
      <c r="AL88" s="67"/>
      <c r="AM88" s="67"/>
      <c r="AN88" s="67"/>
      <c r="AO88" s="67">
        <v>9.5</v>
      </c>
      <c r="AP88" s="67" t="s">
        <v>1784</v>
      </c>
      <c r="AQ88" s="67">
        <v>60</v>
      </c>
      <c r="AR88" s="67"/>
      <c r="AS88" s="67">
        <v>135</v>
      </c>
      <c r="AT88" s="67" t="s">
        <v>1784</v>
      </c>
      <c r="AU88" s="67">
        <v>20</v>
      </c>
      <c r="AV88" s="67" t="s">
        <v>1784</v>
      </c>
      <c r="AW88" s="67">
        <v>20</v>
      </c>
      <c r="AX88" s="7">
        <f>AO88*28.31685*1000</f>
        <v>269010.07499999995</v>
      </c>
      <c r="AY88" s="7">
        <f>AX88*AU88/1000000</f>
        <v>5.3802014999999992</v>
      </c>
      <c r="AZ88" s="7">
        <f>AX88*AW88/1000000</f>
        <v>5.3802014999999992</v>
      </c>
      <c r="BA88" s="7">
        <f>AY88+AZ88</f>
        <v>10.760402999999998</v>
      </c>
      <c r="BB88" s="70" t="s">
        <v>534</v>
      </c>
      <c r="BC88" s="45" t="s">
        <v>513</v>
      </c>
      <c r="BD88" s="7">
        <f t="shared" ref="BD88:BD102" si="36">AX88</f>
        <v>269010.07499999995</v>
      </c>
      <c r="BE88" s="7">
        <f t="shared" ref="BE88:BE102" si="37">BA88</f>
        <v>10.760402999999998</v>
      </c>
      <c r="BF88" s="7">
        <f t="shared" si="24"/>
        <v>50899537.875</v>
      </c>
      <c r="BG88" s="7">
        <f t="shared" si="25"/>
        <v>1017.9907575</v>
      </c>
      <c r="BH88" s="7">
        <f t="shared" si="26"/>
        <v>2131.8623690999998</v>
      </c>
      <c r="BI88" s="7">
        <f t="shared" si="27"/>
        <v>3149.8531266</v>
      </c>
      <c r="CG88" s="67">
        <v>38</v>
      </c>
      <c r="CH88" s="257" t="s">
        <v>1784</v>
      </c>
      <c r="CI88" s="67">
        <v>18</v>
      </c>
      <c r="CJ88" s="257" t="s">
        <v>1784</v>
      </c>
      <c r="CK88" s="67">
        <v>18</v>
      </c>
      <c r="CP88" s="67">
        <v>19</v>
      </c>
      <c r="CQ88" s="257" t="s">
        <v>1784</v>
      </c>
      <c r="CR88" s="67">
        <v>18</v>
      </c>
      <c r="CS88" s="257" t="s">
        <v>1784</v>
      </c>
      <c r="CT88" s="67">
        <v>18</v>
      </c>
      <c r="CV88" s="257" t="s">
        <v>1784</v>
      </c>
      <c r="CW88" s="67">
        <v>200</v>
      </c>
      <c r="CX88" s="257" t="s">
        <v>1784</v>
      </c>
      <c r="CY88" s="67">
        <v>18</v>
      </c>
      <c r="CZ88" s="257" t="s">
        <v>1784</v>
      </c>
      <c r="DA88" s="67">
        <v>18</v>
      </c>
    </row>
    <row r="89" spans="1:105" x14ac:dyDescent="0.2">
      <c r="A89" s="20" t="s">
        <v>2075</v>
      </c>
      <c r="B89" s="81">
        <v>40785.986111111109</v>
      </c>
      <c r="C89" s="81">
        <v>40786.427083333336</v>
      </c>
      <c r="D89" t="s">
        <v>758</v>
      </c>
      <c r="E89" s="82" t="s">
        <v>759</v>
      </c>
      <c r="F89">
        <v>50</v>
      </c>
      <c r="L89">
        <v>24</v>
      </c>
      <c r="M89" t="s">
        <v>1934</v>
      </c>
      <c r="N89">
        <v>9.5</v>
      </c>
      <c r="P89">
        <v>76.8</v>
      </c>
      <c r="Q89" s="82" t="s">
        <v>1784</v>
      </c>
      <c r="R89" s="82">
        <v>20</v>
      </c>
      <c r="S89" s="82" t="s">
        <v>1784</v>
      </c>
      <c r="T89" s="82">
        <v>20</v>
      </c>
      <c r="U89" s="7">
        <f t="shared" si="28"/>
        <v>679604.39999999991</v>
      </c>
      <c r="V89" s="7">
        <f t="shared" si="31"/>
        <v>13.592087999999999</v>
      </c>
      <c r="W89" s="7">
        <f t="shared" si="29"/>
        <v>13.592087999999999</v>
      </c>
      <c r="X89" s="7">
        <f t="shared" si="30"/>
        <v>27.184175999999997</v>
      </c>
      <c r="Y89" s="7"/>
      <c r="Z89" s="45" t="s">
        <v>432</v>
      </c>
      <c r="AA89" s="45" t="s">
        <v>514</v>
      </c>
      <c r="AB89" s="7">
        <v>679604.39999999991</v>
      </c>
      <c r="AC89" s="7">
        <v>27.184175999999997</v>
      </c>
      <c r="AD89" s="69" t="s">
        <v>894</v>
      </c>
      <c r="AE89" s="84">
        <v>40785.966666666667</v>
      </c>
      <c r="AF89" s="84">
        <v>40785.972916666666</v>
      </c>
      <c r="AG89" s="67" t="s">
        <v>1227</v>
      </c>
      <c r="AH89" s="83" t="s">
        <v>1228</v>
      </c>
      <c r="AI89" s="67">
        <v>50</v>
      </c>
      <c r="AJ89" s="67"/>
      <c r="AK89" s="67"/>
      <c r="AL89" s="67"/>
      <c r="AM89" s="67"/>
      <c r="AN89" s="67"/>
      <c r="AO89" s="67">
        <v>0.02</v>
      </c>
      <c r="AP89" s="67" t="s">
        <v>1934</v>
      </c>
      <c r="AQ89" s="67">
        <v>41</v>
      </c>
      <c r="AR89" s="67"/>
      <c r="AS89" s="67">
        <v>266</v>
      </c>
      <c r="AT89" s="228"/>
      <c r="AU89" s="229">
        <v>92</v>
      </c>
      <c r="AV89" s="228" t="s">
        <v>1784</v>
      </c>
      <c r="AW89" s="228">
        <v>20</v>
      </c>
      <c r="AX89" s="7">
        <f>AO89*28.31685*1000</f>
        <v>566.33699999999999</v>
      </c>
      <c r="AY89" s="7">
        <f>AX89*AU89/1000000</f>
        <v>5.2103004000000001E-2</v>
      </c>
      <c r="AZ89" s="7">
        <f>AX89*AW89/1000000</f>
        <v>1.132674E-2</v>
      </c>
      <c r="BA89" s="7">
        <f>AY89+AZ89</f>
        <v>6.3429743999999996E-2</v>
      </c>
      <c r="BB89" s="70" t="s">
        <v>534</v>
      </c>
      <c r="BC89" s="45" t="s">
        <v>514</v>
      </c>
      <c r="BD89" s="7">
        <f t="shared" si="36"/>
        <v>566.33699999999999</v>
      </c>
      <c r="BE89" s="7">
        <f t="shared" si="37"/>
        <v>6.3429743999999996E-2</v>
      </c>
      <c r="BF89" s="7">
        <f t="shared" si="24"/>
        <v>680170.73699999996</v>
      </c>
      <c r="BG89" s="7">
        <f t="shared" si="25"/>
        <v>13.644191003999998</v>
      </c>
      <c r="BH89" s="7">
        <f t="shared" si="26"/>
        <v>13.603414739999998</v>
      </c>
      <c r="BI89" s="7">
        <f t="shared" si="27"/>
        <v>27.247605743999998</v>
      </c>
      <c r="CG89" s="67">
        <v>39</v>
      </c>
      <c r="CH89" s="257" t="s">
        <v>1784</v>
      </c>
      <c r="CI89" s="67">
        <v>18</v>
      </c>
      <c r="CJ89" s="257" t="s">
        <v>1784</v>
      </c>
      <c r="CK89" s="67">
        <v>18</v>
      </c>
      <c r="CP89" s="67">
        <v>19.399999999999999</v>
      </c>
      <c r="CQ89" s="257" t="s">
        <v>1784</v>
      </c>
      <c r="CR89" s="67">
        <v>20</v>
      </c>
      <c r="CS89" s="257" t="s">
        <v>1784</v>
      </c>
      <c r="CT89" s="67">
        <v>20</v>
      </c>
      <c r="CV89" s="257" t="s">
        <v>1784</v>
      </c>
      <c r="CW89" s="67">
        <v>24</v>
      </c>
      <c r="CX89" s="257" t="s">
        <v>1784</v>
      </c>
      <c r="CY89" s="67">
        <v>20</v>
      </c>
      <c r="CZ89" s="257" t="s">
        <v>1784</v>
      </c>
      <c r="DA89" s="67">
        <v>20</v>
      </c>
    </row>
    <row r="90" spans="1:105" x14ac:dyDescent="0.2">
      <c r="A90" s="20" t="s">
        <v>2075</v>
      </c>
      <c r="B90" s="4">
        <v>40897.736111111109</v>
      </c>
      <c r="C90" s="4">
        <v>40898.315972222219</v>
      </c>
      <c r="D90" t="s">
        <v>786</v>
      </c>
      <c r="E90" t="s">
        <v>787</v>
      </c>
      <c r="F90">
        <v>50</v>
      </c>
      <c r="L90">
        <v>34.299999999999997</v>
      </c>
      <c r="N90" s="43">
        <v>107</v>
      </c>
      <c r="O90" s="43"/>
      <c r="P90" s="43">
        <v>165</v>
      </c>
      <c r="Q90" s="43" t="s">
        <v>1784</v>
      </c>
      <c r="R90" s="43">
        <v>20</v>
      </c>
      <c r="S90" s="43" t="s">
        <v>1784</v>
      </c>
      <c r="T90" s="43">
        <v>20</v>
      </c>
      <c r="U90" s="7">
        <f t="shared" si="28"/>
        <v>971267.95499999996</v>
      </c>
      <c r="V90" s="7">
        <f t="shared" si="31"/>
        <v>19.425359099999998</v>
      </c>
      <c r="W90" s="7">
        <f t="shared" si="29"/>
        <v>19.425359099999998</v>
      </c>
      <c r="X90" s="7">
        <f t="shared" si="30"/>
        <v>38.850718199999996</v>
      </c>
      <c r="Y90" s="7"/>
      <c r="Z90" s="45" t="s">
        <v>432</v>
      </c>
      <c r="AA90" s="45" t="s">
        <v>515</v>
      </c>
      <c r="AB90" s="7">
        <v>971267.95499999996</v>
      </c>
      <c r="AC90" s="7">
        <v>0</v>
      </c>
      <c r="AD90" s="69" t="s">
        <v>894</v>
      </c>
      <c r="AE90" s="68">
        <v>40907.34375</v>
      </c>
      <c r="AF90" s="68">
        <v>40907.4375</v>
      </c>
      <c r="AG90" s="67" t="s">
        <v>1231</v>
      </c>
      <c r="AH90" s="67" t="s">
        <v>1232</v>
      </c>
      <c r="AI90" s="67">
        <v>50</v>
      </c>
      <c r="AJ90" s="67"/>
      <c r="AK90" s="67"/>
      <c r="AL90" s="67"/>
      <c r="AM90" s="67"/>
      <c r="AN90" s="67"/>
      <c r="AO90" s="67">
        <v>1.512</v>
      </c>
      <c r="AP90" s="67"/>
      <c r="AQ90" s="67"/>
      <c r="AR90" s="67"/>
      <c r="AS90" s="67">
        <v>416</v>
      </c>
      <c r="AT90" s="67" t="s">
        <v>1784</v>
      </c>
      <c r="AU90" s="67">
        <v>20</v>
      </c>
      <c r="AV90" s="67"/>
      <c r="AW90" s="67">
        <v>220</v>
      </c>
      <c r="AX90" s="7">
        <f>AO90*28.31685*1000</f>
        <v>42815.0772</v>
      </c>
      <c r="AY90" s="7">
        <f>AX90*AU90/1000000</f>
        <v>0.85630154400000003</v>
      </c>
      <c r="AZ90" s="7">
        <f>AX90*AW90/1000000</f>
        <v>9.4193169839999999</v>
      </c>
      <c r="BA90" s="7">
        <f>AY90+AZ90</f>
        <v>10.275618528000001</v>
      </c>
      <c r="BB90" s="70" t="s">
        <v>534</v>
      </c>
      <c r="BC90" s="45" t="s">
        <v>515</v>
      </c>
      <c r="BD90" s="7">
        <f t="shared" si="36"/>
        <v>42815.0772</v>
      </c>
      <c r="BE90" s="7">
        <f t="shared" si="37"/>
        <v>10.275618528000001</v>
      </c>
      <c r="BF90" s="7">
        <f t="shared" si="24"/>
        <v>1014083.0322</v>
      </c>
      <c r="BG90" s="7">
        <f t="shared" si="25"/>
        <v>20.281660643999999</v>
      </c>
      <c r="BH90" s="7">
        <f t="shared" si="26"/>
        <v>28.844676084</v>
      </c>
      <c r="BI90" s="7">
        <f t="shared" si="27"/>
        <v>49.126336727999998</v>
      </c>
      <c r="CG90" s="67">
        <v>39</v>
      </c>
      <c r="CH90" s="257" t="s">
        <v>1784</v>
      </c>
      <c r="CI90" s="67">
        <v>18</v>
      </c>
      <c r="CJ90" s="257" t="s">
        <v>1784</v>
      </c>
      <c r="CK90" s="67">
        <v>18</v>
      </c>
      <c r="CP90" s="67">
        <v>20.100000000000001</v>
      </c>
      <c r="CQ90" s="257" t="s">
        <v>1784</v>
      </c>
      <c r="CR90" s="67">
        <v>20</v>
      </c>
      <c r="CS90" s="257" t="s">
        <v>1784</v>
      </c>
      <c r="CT90" s="67">
        <v>20</v>
      </c>
      <c r="CV90" s="257" t="s">
        <v>1784</v>
      </c>
      <c r="CW90" s="67">
        <v>30</v>
      </c>
      <c r="CX90" s="257" t="s">
        <v>1784</v>
      </c>
      <c r="CY90" s="67">
        <v>18</v>
      </c>
      <c r="CZ90" s="257" t="s">
        <v>1784</v>
      </c>
      <c r="DA90" s="67">
        <v>18</v>
      </c>
    </row>
    <row r="91" spans="1:105" x14ac:dyDescent="0.2">
      <c r="A91" s="20" t="s">
        <v>2075</v>
      </c>
      <c r="B91" s="4">
        <v>40920.475694444445</v>
      </c>
      <c r="C91" s="4">
        <v>40921.40625</v>
      </c>
      <c r="D91" t="s">
        <v>806</v>
      </c>
      <c r="E91" t="s">
        <v>807</v>
      </c>
      <c r="F91">
        <v>50</v>
      </c>
      <c r="L91">
        <v>61.2</v>
      </c>
      <c r="N91">
        <v>581</v>
      </c>
      <c r="P91">
        <v>925</v>
      </c>
      <c r="Q91" t="s">
        <v>1784</v>
      </c>
      <c r="R91">
        <v>20</v>
      </c>
      <c r="T91">
        <v>230</v>
      </c>
      <c r="U91" s="7">
        <f t="shared" si="28"/>
        <v>1732991.2200000002</v>
      </c>
      <c r="V91" s="7">
        <f t="shared" si="31"/>
        <v>34.659824400000005</v>
      </c>
      <c r="W91" s="7">
        <f t="shared" si="29"/>
        <v>398.58798060000004</v>
      </c>
      <c r="X91" s="7">
        <f t="shared" si="30"/>
        <v>433.24780500000003</v>
      </c>
      <c r="Y91" s="7"/>
      <c r="Z91" s="45" t="s">
        <v>432</v>
      </c>
      <c r="AA91" s="45" t="s">
        <v>516</v>
      </c>
      <c r="AB91" s="7">
        <v>1732991.2200000002</v>
      </c>
      <c r="AC91" s="7">
        <v>0</v>
      </c>
      <c r="AD91" s="69"/>
      <c r="AE91" s="68"/>
      <c r="AF91" s="68"/>
      <c r="AG91" s="67"/>
      <c r="AH91" s="67"/>
      <c r="AI91" s="67"/>
      <c r="AJ91" s="67"/>
      <c r="AK91" s="67"/>
      <c r="AL91" s="67"/>
      <c r="AM91" s="67"/>
      <c r="AN91" s="67"/>
      <c r="AO91" s="67"/>
      <c r="AP91" s="67"/>
      <c r="AQ91" s="67"/>
      <c r="AR91" s="67"/>
      <c r="AS91" s="67"/>
      <c r="AT91" s="67"/>
      <c r="AU91" s="67"/>
      <c r="AV91" s="67"/>
      <c r="AW91" s="67"/>
      <c r="AX91" s="7"/>
      <c r="AY91" s="7"/>
      <c r="AZ91" s="7"/>
      <c r="BA91" s="7"/>
      <c r="BB91" s="70"/>
      <c r="BC91" s="45"/>
      <c r="BD91" s="7"/>
      <c r="BE91" s="7"/>
      <c r="BF91" s="7">
        <f t="shared" si="24"/>
        <v>1732991.2200000002</v>
      </c>
      <c r="BG91" s="7">
        <f t="shared" si="25"/>
        <v>34.659824400000005</v>
      </c>
      <c r="BH91" s="7">
        <f t="shared" si="26"/>
        <v>398.58798060000004</v>
      </c>
      <c r="BI91" s="7">
        <f t="shared" si="27"/>
        <v>433.24780500000003</v>
      </c>
      <c r="CG91" s="67">
        <v>40</v>
      </c>
      <c r="CH91" s="257" t="s">
        <v>1784</v>
      </c>
      <c r="CI91" s="67">
        <v>18</v>
      </c>
      <c r="CJ91" s="257" t="s">
        <v>1784</v>
      </c>
      <c r="CK91" s="67">
        <v>18</v>
      </c>
      <c r="CP91" s="67">
        <v>20.3</v>
      </c>
      <c r="CQ91" s="257" t="s">
        <v>1784</v>
      </c>
      <c r="CR91" s="67">
        <v>18</v>
      </c>
      <c r="CS91" s="257" t="s">
        <v>1784</v>
      </c>
      <c r="CT91" s="67">
        <v>18</v>
      </c>
      <c r="CV91" s="257" t="s">
        <v>1784</v>
      </c>
      <c r="CW91" s="67">
        <v>60</v>
      </c>
      <c r="CX91" s="257" t="s">
        <v>1784</v>
      </c>
      <c r="CY91" s="67">
        <v>18</v>
      </c>
      <c r="CZ91" s="257" t="s">
        <v>1784</v>
      </c>
      <c r="DA91" s="67">
        <v>18</v>
      </c>
    </row>
    <row r="92" spans="1:105" x14ac:dyDescent="0.2">
      <c r="A92" s="20" t="s">
        <v>2075</v>
      </c>
      <c r="B92" s="4">
        <v>40925.270833333336</v>
      </c>
      <c r="C92" s="4">
        <v>40925.673611111109</v>
      </c>
      <c r="D92" t="s">
        <v>822</v>
      </c>
      <c r="E92" t="s">
        <v>823</v>
      </c>
      <c r="F92">
        <v>50</v>
      </c>
      <c r="L92">
        <v>54.4</v>
      </c>
      <c r="N92">
        <v>972</v>
      </c>
      <c r="P92">
        <v>1490</v>
      </c>
      <c r="Q92" t="s">
        <v>1784</v>
      </c>
      <c r="R92">
        <v>20</v>
      </c>
      <c r="T92">
        <v>560</v>
      </c>
      <c r="U92" s="7">
        <f t="shared" si="28"/>
        <v>1540436.64</v>
      </c>
      <c r="V92" s="7">
        <f t="shared" si="31"/>
        <v>30.808732799999998</v>
      </c>
      <c r="W92" s="7">
        <f t="shared" si="29"/>
        <v>862.64451839999992</v>
      </c>
      <c r="X92" s="7">
        <f t="shared" si="30"/>
        <v>893.45325119999995</v>
      </c>
      <c r="Y92" s="7"/>
      <c r="Z92" s="45" t="s">
        <v>432</v>
      </c>
      <c r="AA92" s="45" t="s">
        <v>517</v>
      </c>
      <c r="AB92" s="7">
        <v>1540436.64</v>
      </c>
      <c r="AC92" s="7">
        <v>0</v>
      </c>
      <c r="AD92" s="69"/>
      <c r="AE92" s="68"/>
      <c r="AF92" s="68"/>
      <c r="AG92" s="67"/>
      <c r="AH92" s="67"/>
      <c r="AI92" s="67"/>
      <c r="AJ92" s="67"/>
      <c r="AK92" s="67"/>
      <c r="AL92" s="67"/>
      <c r="AM92" s="67"/>
      <c r="AN92" s="67"/>
      <c r="AO92" s="67"/>
      <c r="AP92" s="67"/>
      <c r="AQ92" s="67"/>
      <c r="AR92" s="67"/>
      <c r="AS92" s="67"/>
      <c r="AT92" s="67"/>
      <c r="AU92" s="67"/>
      <c r="AV92" s="67"/>
      <c r="AW92" s="67"/>
      <c r="AX92" s="7"/>
      <c r="AY92" s="7"/>
      <c r="AZ92" s="7"/>
      <c r="BA92" s="7"/>
      <c r="BB92" s="70"/>
      <c r="BC92" s="45"/>
      <c r="BD92" s="7"/>
      <c r="BE92" s="7"/>
      <c r="BF92" s="7">
        <f t="shared" si="24"/>
        <v>1540436.64</v>
      </c>
      <c r="BG92" s="7">
        <f t="shared" si="25"/>
        <v>30.808732799999998</v>
      </c>
      <c r="BH92" s="7">
        <f t="shared" si="26"/>
        <v>862.64451839999992</v>
      </c>
      <c r="BI92" s="7">
        <f t="shared" si="27"/>
        <v>893.45325119999995</v>
      </c>
      <c r="CG92" s="67">
        <v>42</v>
      </c>
      <c r="CH92" s="257" t="s">
        <v>1784</v>
      </c>
      <c r="CI92" s="67">
        <v>18</v>
      </c>
      <c r="CJ92" s="257" t="s">
        <v>1784</v>
      </c>
      <c r="CK92" s="67">
        <v>18</v>
      </c>
      <c r="CP92" s="67">
        <v>20.399999999999999</v>
      </c>
      <c r="CQ92" s="257" t="s">
        <v>1784</v>
      </c>
      <c r="CR92" s="67">
        <v>20</v>
      </c>
      <c r="CS92" s="257" t="s">
        <v>1784</v>
      </c>
      <c r="CT92" s="67">
        <v>20</v>
      </c>
      <c r="CV92" s="257" t="s">
        <v>1784</v>
      </c>
      <c r="CW92" s="67">
        <v>120</v>
      </c>
      <c r="CX92" s="257" t="s">
        <v>1784</v>
      </c>
      <c r="CY92" s="67">
        <v>18</v>
      </c>
      <c r="CZ92" s="257"/>
      <c r="DA92" s="67">
        <v>52</v>
      </c>
    </row>
    <row r="93" spans="1:105" x14ac:dyDescent="0.2">
      <c r="A93" s="20" t="s">
        <v>2075</v>
      </c>
      <c r="B93" s="4">
        <v>40930.684027777781</v>
      </c>
      <c r="C93" s="4">
        <v>40932.413194444445</v>
      </c>
      <c r="D93" t="s">
        <v>832</v>
      </c>
      <c r="E93" t="s">
        <v>833</v>
      </c>
      <c r="F93">
        <v>50</v>
      </c>
      <c r="L93">
        <v>1111</v>
      </c>
      <c r="N93">
        <v>648</v>
      </c>
      <c r="P93">
        <v>1080</v>
      </c>
      <c r="Q93" t="s">
        <v>1784</v>
      </c>
      <c r="R93">
        <v>20</v>
      </c>
      <c r="T93">
        <v>400</v>
      </c>
      <c r="U93" s="7">
        <f t="shared" si="28"/>
        <v>31460020.349999998</v>
      </c>
      <c r="V93" s="7">
        <f t="shared" si="31"/>
        <v>629.20040700000004</v>
      </c>
      <c r="W93" s="7">
        <f t="shared" si="29"/>
        <v>12584.00814</v>
      </c>
      <c r="X93" s="7">
        <f t="shared" si="30"/>
        <v>13213.208547</v>
      </c>
      <c r="Y93" s="7"/>
      <c r="Z93" s="45" t="s">
        <v>432</v>
      </c>
      <c r="AA93" s="45" t="s">
        <v>518</v>
      </c>
      <c r="AB93" s="7">
        <v>31460020.349999998</v>
      </c>
      <c r="AC93" s="7">
        <v>0</v>
      </c>
      <c r="AD93" s="69" t="s">
        <v>894</v>
      </c>
      <c r="AE93" s="68">
        <v>40931.131944444445</v>
      </c>
      <c r="AF93" s="68">
        <v>40931.536805555559</v>
      </c>
      <c r="AG93" s="67" t="s">
        <v>1235</v>
      </c>
      <c r="AH93" s="67" t="s">
        <v>1236</v>
      </c>
      <c r="AI93" s="67">
        <v>50</v>
      </c>
      <c r="AJ93" s="67"/>
      <c r="AK93" s="67"/>
      <c r="AL93" s="67"/>
      <c r="AM93" s="67"/>
      <c r="AN93" s="67"/>
      <c r="AO93" s="67">
        <v>8.7259999999999991</v>
      </c>
      <c r="AP93" s="67"/>
      <c r="AQ93" s="67">
        <v>1248</v>
      </c>
      <c r="AR93" s="67"/>
      <c r="AS93" s="67">
        <v>2000</v>
      </c>
      <c r="AT93" s="67" t="s">
        <v>1784</v>
      </c>
      <c r="AU93" s="67">
        <v>20</v>
      </c>
      <c r="AV93" s="67"/>
      <c r="AW93" s="67">
        <v>620</v>
      </c>
      <c r="AX93" s="7">
        <f>AO93*28.31685*1000</f>
        <v>247092.83309999996</v>
      </c>
      <c r="AY93" s="7">
        <f>AX93*AU93/1000000</f>
        <v>4.9418566619999993</v>
      </c>
      <c r="AZ93" s="7">
        <f>AX93*AW93/1000000</f>
        <v>153.19755652199999</v>
      </c>
      <c r="BA93" s="7">
        <f>AY93+AZ93</f>
        <v>158.13941318399998</v>
      </c>
      <c r="BB93" s="70" t="s">
        <v>534</v>
      </c>
      <c r="BC93" s="44" t="s">
        <v>518</v>
      </c>
      <c r="BD93" s="7">
        <f t="shared" si="36"/>
        <v>247092.83309999996</v>
      </c>
      <c r="BE93" s="7">
        <f t="shared" si="37"/>
        <v>158.13941318399998</v>
      </c>
      <c r="BF93" s="7">
        <f t="shared" si="24"/>
        <v>31707113.183099996</v>
      </c>
      <c r="BG93" s="7">
        <f t="shared" si="25"/>
        <v>634.142263662</v>
      </c>
      <c r="BH93" s="7">
        <f t="shared" si="26"/>
        <v>12737.205696522</v>
      </c>
      <c r="BI93" s="7">
        <f t="shared" si="27"/>
        <v>13371.347960184001</v>
      </c>
      <c r="CG93" s="67">
        <v>42</v>
      </c>
      <c r="CH93" s="257" t="s">
        <v>1784</v>
      </c>
      <c r="CI93" s="67">
        <v>18</v>
      </c>
      <c r="CJ93" s="257" t="s">
        <v>1784</v>
      </c>
      <c r="CK93" s="67">
        <v>18</v>
      </c>
      <c r="CP93" s="67">
        <v>20.7</v>
      </c>
      <c r="CQ93" s="257" t="s">
        <v>1784</v>
      </c>
      <c r="CR93" s="67">
        <v>10</v>
      </c>
      <c r="CS93" s="257" t="s">
        <v>1784</v>
      </c>
      <c r="CT93" s="67">
        <v>10</v>
      </c>
      <c r="CV93" s="257" t="s">
        <v>1784</v>
      </c>
      <c r="CW93" s="67">
        <v>24</v>
      </c>
      <c r="CX93" s="257" t="s">
        <v>1784</v>
      </c>
      <c r="CY93" s="67">
        <v>20</v>
      </c>
      <c r="CZ93" s="257" t="s">
        <v>1784</v>
      </c>
      <c r="DA93" s="67">
        <v>20</v>
      </c>
    </row>
    <row r="94" spans="1:105" x14ac:dyDescent="0.2">
      <c r="A94" s="69" t="s">
        <v>2075</v>
      </c>
      <c r="B94" s="68">
        <v>40970.631944444445</v>
      </c>
      <c r="C94" s="68">
        <v>40972.277777777781</v>
      </c>
      <c r="D94" s="67" t="s">
        <v>866</v>
      </c>
      <c r="E94" s="67" t="s">
        <v>867</v>
      </c>
      <c r="F94" s="67">
        <v>50</v>
      </c>
      <c r="G94" s="67"/>
      <c r="H94" s="67"/>
      <c r="I94" s="67"/>
      <c r="J94" s="67"/>
      <c r="K94" s="67"/>
      <c r="L94" s="67">
        <v>699</v>
      </c>
      <c r="M94" s="67"/>
      <c r="N94" s="67">
        <v>675</v>
      </c>
      <c r="O94" s="67"/>
      <c r="P94" s="67">
        <v>1140</v>
      </c>
      <c r="Q94" s="67" t="s">
        <v>1784</v>
      </c>
      <c r="R94" s="67">
        <v>20</v>
      </c>
      <c r="S94" s="67"/>
      <c r="T94" s="67">
        <v>73</v>
      </c>
      <c r="U94" s="7">
        <f t="shared" si="28"/>
        <v>19793478.149999999</v>
      </c>
      <c r="V94" s="7">
        <f t="shared" si="31"/>
        <v>395.86956300000003</v>
      </c>
      <c r="W94" s="7">
        <f t="shared" si="29"/>
        <v>1444.9239049499997</v>
      </c>
      <c r="X94" s="7">
        <f t="shared" si="30"/>
        <v>1840.7934679499997</v>
      </c>
      <c r="Y94" s="7"/>
      <c r="Z94" s="70" t="s">
        <v>432</v>
      </c>
      <c r="AA94" s="45" t="s">
        <v>519</v>
      </c>
      <c r="AB94" s="7">
        <f t="shared" ref="AB94:AB95" si="38">U94</f>
        <v>19793478.149999999</v>
      </c>
      <c r="AC94" s="7">
        <f t="shared" ref="AC94:AC95" si="39">X94</f>
        <v>1840.7934679499997</v>
      </c>
      <c r="AD94" s="69" t="s">
        <v>894</v>
      </c>
      <c r="AE94" s="68">
        <v>40970.624305555553</v>
      </c>
      <c r="AF94" s="68">
        <v>40971.44027777778</v>
      </c>
      <c r="AG94" s="67" t="s">
        <v>1239</v>
      </c>
      <c r="AH94" s="67" t="s">
        <v>1240</v>
      </c>
      <c r="AI94" s="67">
        <v>50</v>
      </c>
      <c r="AJ94" s="67"/>
      <c r="AK94" s="67"/>
      <c r="AL94" s="67"/>
      <c r="AM94" s="67"/>
      <c r="AN94" s="67"/>
      <c r="AO94" s="67">
        <v>2.1080000000000001</v>
      </c>
      <c r="AP94" s="67"/>
      <c r="AQ94" s="67">
        <v>918</v>
      </c>
      <c r="AR94" s="67"/>
      <c r="AS94" s="67">
        <v>2050</v>
      </c>
      <c r="AT94" s="67" t="s">
        <v>1784</v>
      </c>
      <c r="AU94" s="67">
        <v>20</v>
      </c>
      <c r="AV94" s="67"/>
      <c r="AW94" s="67">
        <v>270</v>
      </c>
      <c r="AX94" s="7">
        <f>AO94*28.31685*1000</f>
        <v>59691.919800000003</v>
      </c>
      <c r="AY94" s="7">
        <f>AX94*AU94/1000000</f>
        <v>1.1938383960000001</v>
      </c>
      <c r="AZ94" s="7">
        <f>AX94*AW94/1000000</f>
        <v>16.116818346000002</v>
      </c>
      <c r="BA94" s="7">
        <f>AY94+AZ94</f>
        <v>17.310656742000003</v>
      </c>
      <c r="BB94" s="70" t="s">
        <v>534</v>
      </c>
      <c r="BC94" s="45" t="s">
        <v>519</v>
      </c>
      <c r="BD94" s="7">
        <f t="shared" si="36"/>
        <v>59691.919800000003</v>
      </c>
      <c r="BE94" s="7">
        <f t="shared" si="37"/>
        <v>17.310656742000003</v>
      </c>
      <c r="BF94" s="7">
        <f t="shared" si="24"/>
        <v>19853170.069799997</v>
      </c>
      <c r="BG94" s="7">
        <f t="shared" si="25"/>
        <v>397.06340139600002</v>
      </c>
      <c r="BH94" s="7">
        <f t="shared" si="26"/>
        <v>1461.0407232959997</v>
      </c>
      <c r="BI94" s="7">
        <f t="shared" si="27"/>
        <v>1858.1041246919997</v>
      </c>
      <c r="CG94" s="67">
        <v>42</v>
      </c>
      <c r="CH94" s="257" t="s">
        <v>1784</v>
      </c>
      <c r="CI94" s="67">
        <v>18</v>
      </c>
      <c r="CJ94" s="257" t="s">
        <v>1784</v>
      </c>
      <c r="CK94" s="67">
        <v>18</v>
      </c>
      <c r="CP94" s="67">
        <v>22.3</v>
      </c>
      <c r="CQ94" s="257" t="s">
        <v>1784</v>
      </c>
      <c r="CR94" s="67">
        <v>20</v>
      </c>
      <c r="CS94" s="257" t="s">
        <v>1784</v>
      </c>
      <c r="CT94" s="67">
        <v>20</v>
      </c>
      <c r="CV94" s="257" t="s">
        <v>1784</v>
      </c>
      <c r="CW94" s="67">
        <v>60</v>
      </c>
      <c r="CX94" s="257" t="s">
        <v>1784</v>
      </c>
      <c r="CY94" s="67">
        <v>18</v>
      </c>
      <c r="CZ94" s="257" t="s">
        <v>1784</v>
      </c>
      <c r="DA94" s="67">
        <v>18</v>
      </c>
    </row>
    <row r="95" spans="1:105" x14ac:dyDescent="0.2">
      <c r="A95" s="69" t="s">
        <v>2075</v>
      </c>
      <c r="B95" s="84">
        <v>41108.868055555555</v>
      </c>
      <c r="C95" s="84">
        <v>41109.128472222219</v>
      </c>
      <c r="D95" s="67" t="s">
        <v>3065</v>
      </c>
      <c r="E95" s="83" t="s">
        <v>3066</v>
      </c>
      <c r="F95" s="67">
        <v>50</v>
      </c>
      <c r="G95" s="67"/>
      <c r="H95" s="67"/>
      <c r="I95" s="67"/>
      <c r="J95" s="67"/>
      <c r="K95" s="67"/>
      <c r="L95" s="67">
        <v>426</v>
      </c>
      <c r="M95" s="67"/>
      <c r="N95" s="67">
        <v>10.5</v>
      </c>
      <c r="O95" s="67"/>
      <c r="P95" s="67">
        <v>63</v>
      </c>
      <c r="Q95" s="83" t="s">
        <v>1784</v>
      </c>
      <c r="R95" s="83">
        <v>20</v>
      </c>
      <c r="S95" s="83" t="s">
        <v>1784</v>
      </c>
      <c r="T95" s="83">
        <v>20</v>
      </c>
      <c r="U95" s="7">
        <f t="shared" si="28"/>
        <v>12062978.1</v>
      </c>
      <c r="V95" s="7">
        <f t="shared" si="31"/>
        <v>241.25956199999999</v>
      </c>
      <c r="W95" s="7">
        <f t="shared" si="29"/>
        <v>241.25956199999999</v>
      </c>
      <c r="X95" s="7">
        <f t="shared" si="30"/>
        <v>482.51912399999998</v>
      </c>
      <c r="Y95" s="7"/>
      <c r="Z95" s="70" t="s">
        <v>432</v>
      </c>
      <c r="AA95" s="45" t="s">
        <v>3425</v>
      </c>
      <c r="AB95" s="7">
        <f t="shared" si="38"/>
        <v>12062978.1</v>
      </c>
      <c r="AC95" s="7">
        <f t="shared" si="39"/>
        <v>482.51912399999998</v>
      </c>
      <c r="AD95" s="69" t="s">
        <v>894</v>
      </c>
      <c r="AE95" s="84">
        <v>41108.864583333336</v>
      </c>
      <c r="AF95" s="84">
        <v>41109.060416666667</v>
      </c>
      <c r="AG95" s="67" t="s">
        <v>3091</v>
      </c>
      <c r="AH95" s="83" t="s">
        <v>3092</v>
      </c>
      <c r="AI95" s="67">
        <v>50</v>
      </c>
      <c r="AJ95" s="67"/>
      <c r="AK95" s="67"/>
      <c r="AL95" s="67"/>
      <c r="AM95" s="67"/>
      <c r="AN95" s="67"/>
      <c r="AO95" s="67">
        <v>7.0759999999999996</v>
      </c>
      <c r="AP95" s="67"/>
      <c r="AQ95" s="67">
        <v>14.4</v>
      </c>
      <c r="AR95" s="67"/>
      <c r="AS95" s="67">
        <v>37.5</v>
      </c>
      <c r="AT95" s="83" t="s">
        <v>1784</v>
      </c>
      <c r="AU95" s="83">
        <v>20</v>
      </c>
      <c r="AV95" s="83" t="s">
        <v>1784</v>
      </c>
      <c r="AW95" s="83">
        <v>20</v>
      </c>
      <c r="AX95" s="7">
        <f>AO95*28.31685*1000</f>
        <v>200370.03059999997</v>
      </c>
      <c r="AY95" s="7">
        <f>AX95*AU95/1000000</f>
        <v>4.0074006119999996</v>
      </c>
      <c r="AZ95" s="7">
        <f>AX95*AW95/1000000</f>
        <v>4.0074006119999996</v>
      </c>
      <c r="BA95" s="7">
        <f>AY95+AZ95</f>
        <v>8.0148012239999993</v>
      </c>
      <c r="BB95" s="70" t="s">
        <v>534</v>
      </c>
      <c r="BC95" s="45" t="s">
        <v>3425</v>
      </c>
      <c r="BD95" s="7">
        <f t="shared" si="36"/>
        <v>200370.03059999997</v>
      </c>
      <c r="BE95" s="7">
        <f t="shared" si="37"/>
        <v>8.0148012239999993</v>
      </c>
      <c r="BF95" s="7">
        <f t="shared" si="24"/>
        <v>12263348.1306</v>
      </c>
      <c r="BG95" s="7">
        <f t="shared" si="25"/>
        <v>245.26696261199999</v>
      </c>
      <c r="BH95" s="7">
        <f t="shared" si="26"/>
        <v>245.26696261199999</v>
      </c>
      <c r="BI95" s="7">
        <f t="shared" si="27"/>
        <v>490.53392522399997</v>
      </c>
      <c r="CG95" s="67">
        <v>43</v>
      </c>
      <c r="CH95" s="257" t="s">
        <v>1784</v>
      </c>
      <c r="CI95" s="67">
        <v>18</v>
      </c>
      <c r="CJ95" s="257" t="s">
        <v>1784</v>
      </c>
      <c r="CK95" s="67">
        <v>18</v>
      </c>
      <c r="CP95" s="67">
        <v>23.1</v>
      </c>
      <c r="CQ95" s="257" t="s">
        <v>1784</v>
      </c>
      <c r="CR95" s="67">
        <v>18</v>
      </c>
      <c r="CS95" s="257" t="s">
        <v>1784</v>
      </c>
      <c r="CT95" s="67">
        <v>18</v>
      </c>
      <c r="CV95" s="257" t="s">
        <v>1784</v>
      </c>
      <c r="CW95" s="67">
        <v>6</v>
      </c>
      <c r="CX95" s="257" t="s">
        <v>1784</v>
      </c>
      <c r="CY95" s="67">
        <v>20</v>
      </c>
      <c r="CZ95" s="257" t="s">
        <v>1784</v>
      </c>
      <c r="DA95" s="67">
        <v>20</v>
      </c>
    </row>
    <row r="96" spans="1:105" x14ac:dyDescent="0.2">
      <c r="A96" s="69" t="s">
        <v>2075</v>
      </c>
      <c r="B96" s="68">
        <v>41263.701388888891</v>
      </c>
      <c r="C96" s="68">
        <v>41264.465277777781</v>
      </c>
      <c r="D96" s="67" t="s">
        <v>3070</v>
      </c>
      <c r="E96" s="67" t="s">
        <v>3071</v>
      </c>
      <c r="F96" s="67">
        <v>50</v>
      </c>
      <c r="G96" s="67"/>
      <c r="H96" s="67"/>
      <c r="I96" s="67"/>
      <c r="J96" s="67"/>
      <c r="K96" s="67"/>
      <c r="L96" s="67"/>
      <c r="M96" s="67"/>
      <c r="N96" s="67"/>
      <c r="O96" s="67"/>
      <c r="P96" s="67">
        <v>325</v>
      </c>
      <c r="Q96" s="67" t="s">
        <v>1784</v>
      </c>
      <c r="R96" s="67">
        <v>20</v>
      </c>
      <c r="S96" s="67"/>
      <c r="T96" s="67">
        <v>120</v>
      </c>
      <c r="U96" s="7"/>
      <c r="V96" s="7"/>
      <c r="W96" s="7"/>
      <c r="X96" s="7"/>
      <c r="Y96" s="7"/>
      <c r="Z96" s="70" t="s">
        <v>432</v>
      </c>
      <c r="AA96" s="70" t="s">
        <v>3426</v>
      </c>
      <c r="AB96" s="67"/>
      <c r="AC96" s="67"/>
      <c r="AD96" s="69" t="s">
        <v>894</v>
      </c>
      <c r="AE96" s="68">
        <v>41263.702777777777</v>
      </c>
      <c r="AF96" s="68">
        <v>41264.152083333334</v>
      </c>
      <c r="AG96" s="67" t="s">
        <v>3095</v>
      </c>
      <c r="AH96" s="67" t="s">
        <v>3096</v>
      </c>
      <c r="AI96" s="67">
        <v>50</v>
      </c>
      <c r="AJ96" s="67"/>
      <c r="AK96" s="67"/>
      <c r="AL96" s="67"/>
      <c r="AM96" s="67"/>
      <c r="AN96" s="67"/>
      <c r="AO96" s="67"/>
      <c r="AP96" s="67"/>
      <c r="AQ96" s="67"/>
      <c r="AR96" s="67"/>
      <c r="AS96" s="67">
        <v>10300</v>
      </c>
      <c r="AT96" s="67"/>
      <c r="AU96" s="67">
        <v>140</v>
      </c>
      <c r="AV96" s="67"/>
      <c r="AW96" s="67">
        <v>6400</v>
      </c>
      <c r="AX96" s="7">
        <f>AO96*28.31685*1000</f>
        <v>0</v>
      </c>
      <c r="AY96" s="7"/>
      <c r="AZ96" s="7"/>
      <c r="BA96" s="7"/>
      <c r="BB96" s="70" t="s">
        <v>534</v>
      </c>
      <c r="BC96" s="45" t="s">
        <v>3426</v>
      </c>
      <c r="BD96" s="7">
        <f t="shared" si="36"/>
        <v>0</v>
      </c>
      <c r="BE96" s="7">
        <f t="shared" si="37"/>
        <v>0</v>
      </c>
      <c r="BF96" s="7">
        <f t="shared" si="24"/>
        <v>0</v>
      </c>
      <c r="BG96" s="7">
        <f t="shared" si="25"/>
        <v>0</v>
      </c>
      <c r="BH96" s="7">
        <f t="shared" si="26"/>
        <v>0</v>
      </c>
      <c r="BI96" s="7">
        <f t="shared" si="27"/>
        <v>0</v>
      </c>
      <c r="CG96" s="67">
        <v>43</v>
      </c>
      <c r="CH96" s="257" t="s">
        <v>1784</v>
      </c>
      <c r="CI96" s="67">
        <v>18</v>
      </c>
      <c r="CJ96" s="257" t="s">
        <v>1784</v>
      </c>
      <c r="CK96" s="67">
        <v>18</v>
      </c>
      <c r="CP96" s="67">
        <v>24.8</v>
      </c>
      <c r="CQ96" s="257" t="s">
        <v>1784</v>
      </c>
      <c r="CR96" s="67">
        <v>20</v>
      </c>
      <c r="CS96" s="257" t="s">
        <v>1784</v>
      </c>
      <c r="CT96" s="67">
        <v>20</v>
      </c>
      <c r="CV96" s="257" t="s">
        <v>1784</v>
      </c>
      <c r="CW96" s="67">
        <v>60</v>
      </c>
      <c r="CX96" s="257" t="s">
        <v>1784</v>
      </c>
      <c r="CY96" s="67">
        <v>20</v>
      </c>
      <c r="CZ96" s="257" t="s">
        <v>1784</v>
      </c>
      <c r="DA96" s="67">
        <v>20</v>
      </c>
    </row>
    <row r="97" spans="1:105" x14ac:dyDescent="0.2">
      <c r="A97" s="69" t="s">
        <v>2075</v>
      </c>
      <c r="B97" s="68">
        <v>41286.947916666664</v>
      </c>
      <c r="C97" s="68">
        <v>41287.451388888891</v>
      </c>
      <c r="D97" s="67" t="s">
        <v>3075</v>
      </c>
      <c r="E97" s="67" t="s">
        <v>3076</v>
      </c>
      <c r="F97" s="67">
        <v>50</v>
      </c>
      <c r="G97" s="67"/>
      <c r="H97" s="67"/>
      <c r="I97" s="67"/>
      <c r="J97" s="67"/>
      <c r="K97" s="67"/>
      <c r="L97" s="67"/>
      <c r="M97" s="67"/>
      <c r="N97" s="67">
        <v>407</v>
      </c>
      <c r="O97" s="67"/>
      <c r="P97" s="67">
        <v>640</v>
      </c>
      <c r="Q97" s="67" t="s">
        <v>1784</v>
      </c>
      <c r="R97" s="67">
        <v>20</v>
      </c>
      <c r="S97" s="67"/>
      <c r="T97" s="67">
        <v>310</v>
      </c>
      <c r="U97" s="7"/>
      <c r="V97" s="7"/>
      <c r="W97" s="7"/>
      <c r="X97" s="7"/>
      <c r="Y97" s="7"/>
      <c r="Z97" s="70" t="s">
        <v>432</v>
      </c>
      <c r="AA97" s="70" t="s">
        <v>3427</v>
      </c>
      <c r="AB97" s="67"/>
      <c r="AC97" s="67"/>
      <c r="AD97" s="69"/>
      <c r="AE97" s="68"/>
      <c r="AF97" s="68"/>
      <c r="AG97" s="67"/>
      <c r="AH97" s="67"/>
      <c r="AI97" s="67"/>
      <c r="AJ97" s="67"/>
      <c r="AK97" s="67"/>
      <c r="AL97" s="67"/>
      <c r="AM97" s="67"/>
      <c r="AN97" s="67"/>
      <c r="AO97" s="67"/>
      <c r="AP97" s="67"/>
      <c r="AQ97" s="67"/>
      <c r="AR97" s="67"/>
      <c r="AS97" s="67"/>
      <c r="AT97" s="67"/>
      <c r="AU97" s="67"/>
      <c r="AV97" s="67"/>
      <c r="AW97" s="67"/>
      <c r="AX97" s="7"/>
      <c r="AY97" s="7"/>
      <c r="AZ97" s="7"/>
      <c r="BA97" s="7"/>
      <c r="BB97" s="70"/>
      <c r="BC97" s="45"/>
      <c r="BD97" s="7"/>
      <c r="BE97" s="7"/>
      <c r="BF97" s="7">
        <f t="shared" si="24"/>
        <v>0</v>
      </c>
      <c r="BG97" s="7">
        <f t="shared" si="25"/>
        <v>0</v>
      </c>
      <c r="BH97" s="7">
        <f t="shared" si="26"/>
        <v>0</v>
      </c>
      <c r="BI97" s="7">
        <f t="shared" si="27"/>
        <v>0</v>
      </c>
      <c r="CG97" s="67">
        <v>43</v>
      </c>
      <c r="CH97" s="257" t="s">
        <v>1784</v>
      </c>
      <c r="CI97" s="67">
        <v>18</v>
      </c>
      <c r="CJ97" s="257" t="s">
        <v>1784</v>
      </c>
      <c r="CK97" s="67">
        <v>18</v>
      </c>
      <c r="CP97" s="67">
        <v>25</v>
      </c>
      <c r="CQ97" s="257" t="s">
        <v>1784</v>
      </c>
      <c r="CR97" s="67">
        <v>18</v>
      </c>
      <c r="CS97" s="257" t="s">
        <v>1784</v>
      </c>
      <c r="CT97" s="67">
        <v>18</v>
      </c>
      <c r="CV97" s="257" t="s">
        <v>1784</v>
      </c>
      <c r="CW97" s="67">
        <v>60</v>
      </c>
      <c r="CX97" s="257" t="s">
        <v>1784</v>
      </c>
      <c r="CY97" s="67">
        <v>18</v>
      </c>
      <c r="CZ97" s="257" t="s">
        <v>1784</v>
      </c>
      <c r="DA97" s="67">
        <v>18</v>
      </c>
    </row>
    <row r="98" spans="1:105" x14ac:dyDescent="0.2">
      <c r="A98" s="69" t="s">
        <v>2075</v>
      </c>
      <c r="B98" s="68">
        <v>41301.520833333336</v>
      </c>
      <c r="C98" s="68">
        <v>41302.236111111109</v>
      </c>
      <c r="D98" s="67" t="s">
        <v>3079</v>
      </c>
      <c r="E98" s="67" t="s">
        <v>3080</v>
      </c>
      <c r="F98" s="67">
        <v>50</v>
      </c>
      <c r="G98" s="67"/>
      <c r="H98" s="67"/>
      <c r="I98" s="67"/>
      <c r="J98" s="67"/>
      <c r="K98" s="67"/>
      <c r="L98" s="67"/>
      <c r="M98" s="67"/>
      <c r="N98" s="67">
        <v>966</v>
      </c>
      <c r="O98" s="67"/>
      <c r="P98" s="67">
        <v>1830</v>
      </c>
      <c r="Q98" s="67" t="s">
        <v>1784</v>
      </c>
      <c r="R98" s="67">
        <v>20</v>
      </c>
      <c r="S98" s="67"/>
      <c r="T98" s="67">
        <v>500</v>
      </c>
      <c r="U98" s="7"/>
      <c r="V98" s="7"/>
      <c r="W98" s="7"/>
      <c r="X98" s="7"/>
      <c r="Y98" s="7"/>
      <c r="Z98" s="70" t="s">
        <v>432</v>
      </c>
      <c r="AA98" s="70" t="s">
        <v>3428</v>
      </c>
      <c r="AB98" s="67"/>
      <c r="AC98" s="67"/>
      <c r="AD98" s="69" t="s">
        <v>894</v>
      </c>
      <c r="AE98" s="68">
        <v>41302.164583333331</v>
      </c>
      <c r="AF98" s="68">
        <v>41302.418749999997</v>
      </c>
      <c r="AG98" s="67" t="s">
        <v>3099</v>
      </c>
      <c r="AH98" s="67" t="s">
        <v>3100</v>
      </c>
      <c r="AI98" s="67">
        <v>50</v>
      </c>
      <c r="AJ98" s="67"/>
      <c r="AK98" s="67"/>
      <c r="AL98" s="67"/>
      <c r="AM98" s="67"/>
      <c r="AN98" s="67"/>
      <c r="AO98" s="67"/>
      <c r="AP98" s="67"/>
      <c r="AQ98" s="67">
        <v>4120</v>
      </c>
      <c r="AR98" s="67"/>
      <c r="AS98" s="67">
        <v>7560</v>
      </c>
      <c r="AT98" s="67" t="s">
        <v>1784</v>
      </c>
      <c r="AU98" s="67">
        <v>20</v>
      </c>
      <c r="AV98" s="67"/>
      <c r="AW98" s="67">
        <v>760</v>
      </c>
      <c r="AX98" s="7">
        <f>AO98*28.31685*1000</f>
        <v>0</v>
      </c>
      <c r="AY98" s="7"/>
      <c r="AZ98" s="7"/>
      <c r="BA98" s="7"/>
      <c r="BB98" s="70" t="s">
        <v>534</v>
      </c>
      <c r="BC98" s="45" t="s">
        <v>3428</v>
      </c>
      <c r="BD98" s="7">
        <f t="shared" si="36"/>
        <v>0</v>
      </c>
      <c r="BE98" s="7">
        <f t="shared" si="37"/>
        <v>0</v>
      </c>
      <c r="BF98" s="7">
        <f t="shared" si="24"/>
        <v>0</v>
      </c>
      <c r="BG98" s="7">
        <f t="shared" si="25"/>
        <v>0</v>
      </c>
      <c r="BH98" s="7">
        <f t="shared" si="26"/>
        <v>0</v>
      </c>
      <c r="BI98" s="7">
        <f t="shared" si="27"/>
        <v>0</v>
      </c>
      <c r="CG98" s="67">
        <v>45</v>
      </c>
      <c r="CH98" s="257" t="s">
        <v>1784</v>
      </c>
      <c r="CI98" s="67">
        <v>18</v>
      </c>
      <c r="CJ98" s="257" t="s">
        <v>1784</v>
      </c>
      <c r="CK98" s="67">
        <v>18</v>
      </c>
      <c r="CP98" s="67">
        <v>25.3</v>
      </c>
      <c r="CQ98" s="257" t="s">
        <v>1784</v>
      </c>
      <c r="CR98" s="67">
        <v>20</v>
      </c>
      <c r="CS98" s="257" t="s">
        <v>1784</v>
      </c>
      <c r="CT98" s="67">
        <v>20</v>
      </c>
      <c r="CV98" s="257" t="s">
        <v>1784</v>
      </c>
      <c r="CW98" s="67">
        <v>200</v>
      </c>
      <c r="CX98" s="257" t="s">
        <v>1784</v>
      </c>
      <c r="CY98" s="67">
        <v>18</v>
      </c>
      <c r="CZ98" s="257" t="s">
        <v>1784</v>
      </c>
      <c r="DA98" s="67">
        <v>18</v>
      </c>
    </row>
    <row r="99" spans="1:105" x14ac:dyDescent="0.2">
      <c r="A99" s="69" t="s">
        <v>2075</v>
      </c>
      <c r="B99" s="68">
        <v>41304.472222222219</v>
      </c>
      <c r="C99" s="68">
        <v>41304.885416666664</v>
      </c>
      <c r="D99" s="67" t="s">
        <v>3081</v>
      </c>
      <c r="E99" s="67" t="s">
        <v>3082</v>
      </c>
      <c r="F99" s="67">
        <v>50</v>
      </c>
      <c r="G99" s="67"/>
      <c r="H99" s="67"/>
      <c r="I99" s="67"/>
      <c r="J99" s="67"/>
      <c r="K99" s="67"/>
      <c r="L99" s="67"/>
      <c r="M99" s="67"/>
      <c r="N99" s="67"/>
      <c r="O99" s="67"/>
      <c r="P99" s="67">
        <v>350</v>
      </c>
      <c r="Q99" s="67" t="s">
        <v>1784</v>
      </c>
      <c r="R99" s="67">
        <v>20</v>
      </c>
      <c r="S99" s="67"/>
      <c r="T99" s="67">
        <v>90</v>
      </c>
      <c r="U99" s="7"/>
      <c r="V99" s="7"/>
      <c r="W99" s="7"/>
      <c r="X99" s="7"/>
      <c r="Y99" s="7"/>
      <c r="Z99" s="70" t="s">
        <v>432</v>
      </c>
      <c r="AA99" s="70" t="s">
        <v>3429</v>
      </c>
      <c r="AB99" s="67"/>
      <c r="AC99" s="67"/>
      <c r="AD99" s="69" t="s">
        <v>894</v>
      </c>
      <c r="AE99" s="68">
        <v>41304.553472222222</v>
      </c>
      <c r="AF99" s="68">
        <v>41304.564583333333</v>
      </c>
      <c r="AG99" s="67" t="s">
        <v>3109</v>
      </c>
      <c r="AH99" s="67" t="s">
        <v>3110</v>
      </c>
      <c r="AI99" s="67">
        <v>50</v>
      </c>
      <c r="AJ99" s="67"/>
      <c r="AK99" s="67"/>
      <c r="AL99" s="67"/>
      <c r="AM99" s="67"/>
      <c r="AN99" s="67"/>
      <c r="AO99" s="67"/>
      <c r="AP99" s="67"/>
      <c r="AQ99" s="67"/>
      <c r="AR99" s="67"/>
      <c r="AS99" s="67">
        <v>320</v>
      </c>
      <c r="AT99" s="67" t="s">
        <v>1784</v>
      </c>
      <c r="AU99" s="67">
        <v>20</v>
      </c>
      <c r="AV99" s="67"/>
      <c r="AW99" s="67">
        <v>98</v>
      </c>
      <c r="AX99" s="7">
        <f>AO99*28.31685*1000</f>
        <v>0</v>
      </c>
      <c r="AY99" s="7"/>
      <c r="AZ99" s="7"/>
      <c r="BA99" s="7"/>
      <c r="BB99" s="70" t="s">
        <v>534</v>
      </c>
      <c r="BC99" s="45" t="s">
        <v>3429</v>
      </c>
      <c r="BD99" s="7">
        <f t="shared" si="36"/>
        <v>0</v>
      </c>
      <c r="BE99" s="7">
        <f t="shared" si="37"/>
        <v>0</v>
      </c>
      <c r="BF99" s="7">
        <f t="shared" si="24"/>
        <v>0</v>
      </c>
      <c r="BG99" s="7">
        <f t="shared" si="25"/>
        <v>0</v>
      </c>
      <c r="BH99" s="7">
        <f t="shared" si="26"/>
        <v>0</v>
      </c>
      <c r="BI99" s="7">
        <f t="shared" si="27"/>
        <v>0</v>
      </c>
      <c r="CG99" s="67">
        <v>46</v>
      </c>
      <c r="CH99" s="257" t="s">
        <v>1784</v>
      </c>
      <c r="CI99" s="67">
        <v>18</v>
      </c>
      <c r="CJ99" s="257" t="s">
        <v>1784</v>
      </c>
      <c r="CK99" s="67">
        <v>18</v>
      </c>
      <c r="CP99" s="67">
        <v>25.4</v>
      </c>
      <c r="CQ99" s="257" t="s">
        <v>1784</v>
      </c>
      <c r="CR99" s="67">
        <v>18</v>
      </c>
      <c r="CT99" s="67">
        <v>81</v>
      </c>
      <c r="CV99" s="257" t="s">
        <v>1784</v>
      </c>
      <c r="CW99" s="67">
        <v>60</v>
      </c>
      <c r="CX99" s="257" t="s">
        <v>1784</v>
      </c>
      <c r="CY99" s="67">
        <v>20</v>
      </c>
      <c r="CZ99" s="257" t="s">
        <v>1784</v>
      </c>
      <c r="DA99" s="67">
        <v>20</v>
      </c>
    </row>
    <row r="100" spans="1:105" x14ac:dyDescent="0.2">
      <c r="A100" s="69" t="s">
        <v>2075</v>
      </c>
      <c r="B100" s="68">
        <v>41312.315972222219</v>
      </c>
      <c r="C100" s="68">
        <v>41313.364583333336</v>
      </c>
      <c r="D100" s="67" t="s">
        <v>3083</v>
      </c>
      <c r="E100" s="67" t="s">
        <v>3084</v>
      </c>
      <c r="F100" s="67">
        <v>50</v>
      </c>
      <c r="G100" s="67"/>
      <c r="H100" s="67"/>
      <c r="I100" s="67"/>
      <c r="J100" s="67"/>
      <c r="K100" s="67"/>
      <c r="L100" s="67"/>
      <c r="M100" s="67"/>
      <c r="N100" s="67"/>
      <c r="O100" s="67"/>
      <c r="P100" s="67">
        <v>4010</v>
      </c>
      <c r="Q100" s="67" t="s">
        <v>1784</v>
      </c>
      <c r="R100" s="67">
        <v>20</v>
      </c>
      <c r="S100" s="67"/>
      <c r="T100" s="67">
        <v>2700</v>
      </c>
      <c r="U100" s="7"/>
      <c r="V100" s="7"/>
      <c r="W100" s="7"/>
      <c r="X100" s="7"/>
      <c r="Y100" s="7"/>
      <c r="Z100" s="70" t="s">
        <v>432</v>
      </c>
      <c r="AA100" s="70" t="s">
        <v>3430</v>
      </c>
      <c r="AB100" s="67"/>
      <c r="AC100" s="67"/>
      <c r="AD100" s="69" t="s">
        <v>894</v>
      </c>
      <c r="AE100" s="68">
        <v>41312.502083333333</v>
      </c>
      <c r="AF100" s="68">
        <v>41312.511111111111</v>
      </c>
      <c r="AG100" s="67" t="s">
        <v>3111</v>
      </c>
      <c r="AH100" s="67" t="s">
        <v>3112</v>
      </c>
      <c r="AI100" s="67">
        <v>50</v>
      </c>
      <c r="AJ100" s="67"/>
      <c r="AK100" s="67"/>
      <c r="AL100" s="67"/>
      <c r="AM100" s="67"/>
      <c r="AN100" s="67"/>
      <c r="AO100" s="67"/>
      <c r="AP100" s="67"/>
      <c r="AQ100" s="67"/>
      <c r="AR100" s="67"/>
      <c r="AS100" s="67">
        <v>9790</v>
      </c>
      <c r="AT100" s="67" t="s">
        <v>1784</v>
      </c>
      <c r="AU100" s="67">
        <v>20</v>
      </c>
      <c r="AV100" s="67"/>
      <c r="AW100" s="67">
        <v>4200</v>
      </c>
      <c r="AX100" s="7">
        <f>AO100*28.31685*1000</f>
        <v>0</v>
      </c>
      <c r="AY100" s="7"/>
      <c r="AZ100" s="7"/>
      <c r="BA100" s="7"/>
      <c r="BB100" s="70" t="s">
        <v>534</v>
      </c>
      <c r="BC100" s="45" t="s">
        <v>3430</v>
      </c>
      <c r="BD100" s="7">
        <f t="shared" si="36"/>
        <v>0</v>
      </c>
      <c r="BE100" s="7">
        <f t="shared" si="37"/>
        <v>0</v>
      </c>
      <c r="BF100" s="7">
        <f t="shared" si="24"/>
        <v>0</v>
      </c>
      <c r="BG100" s="7">
        <f t="shared" si="25"/>
        <v>0</v>
      </c>
      <c r="BH100" s="7">
        <f t="shared" si="26"/>
        <v>0</v>
      </c>
      <c r="BI100" s="7">
        <f t="shared" si="27"/>
        <v>0</v>
      </c>
      <c r="CG100" s="67">
        <v>47</v>
      </c>
      <c r="CH100" s="257" t="s">
        <v>1784</v>
      </c>
      <c r="CI100" s="67">
        <v>18</v>
      </c>
      <c r="CJ100" s="257" t="s">
        <v>1784</v>
      </c>
      <c r="CK100" s="67">
        <v>18</v>
      </c>
      <c r="CP100" s="67">
        <v>25.8</v>
      </c>
      <c r="CQ100" s="257" t="s">
        <v>1784</v>
      </c>
      <c r="CR100" s="67">
        <v>18</v>
      </c>
      <c r="CS100" s="257" t="s">
        <v>1784</v>
      </c>
      <c r="CT100" s="67">
        <v>18</v>
      </c>
      <c r="CV100" s="257" t="s">
        <v>1784</v>
      </c>
      <c r="CW100" s="67">
        <v>120</v>
      </c>
      <c r="CX100" s="257" t="s">
        <v>1784</v>
      </c>
      <c r="CY100" s="67">
        <v>18</v>
      </c>
      <c r="CZ100" s="257"/>
      <c r="DA100" s="67">
        <v>20</v>
      </c>
    </row>
    <row r="101" spans="1:105" x14ac:dyDescent="0.2">
      <c r="A101" s="69" t="s">
        <v>2075</v>
      </c>
      <c r="B101" s="68">
        <v>41342.402777777781</v>
      </c>
      <c r="C101" s="68">
        <v>41344.260416666664</v>
      </c>
      <c r="D101" s="67" t="s">
        <v>3085</v>
      </c>
      <c r="E101" s="67" t="s">
        <v>3086</v>
      </c>
      <c r="F101" s="67">
        <v>50</v>
      </c>
      <c r="G101" s="67"/>
      <c r="H101" s="67"/>
      <c r="I101" s="67"/>
      <c r="J101" s="67"/>
      <c r="K101" s="67"/>
      <c r="L101" s="67"/>
      <c r="M101" s="67"/>
      <c r="N101" s="67"/>
      <c r="O101" s="67"/>
      <c r="P101" s="67">
        <v>316</v>
      </c>
      <c r="Q101" s="67" t="s">
        <v>1784</v>
      </c>
      <c r="R101" s="67">
        <v>20</v>
      </c>
      <c r="S101" s="67"/>
      <c r="T101" s="67">
        <v>32</v>
      </c>
      <c r="U101" s="7"/>
      <c r="V101" s="7"/>
      <c r="W101" s="7"/>
      <c r="X101" s="7"/>
      <c r="Y101" s="7"/>
      <c r="Z101" s="70" t="s">
        <v>432</v>
      </c>
      <c r="AA101" s="70" t="s">
        <v>3431</v>
      </c>
      <c r="AB101" s="67"/>
      <c r="AC101" s="67"/>
      <c r="AD101" s="69" t="s">
        <v>894</v>
      </c>
      <c r="AE101" s="68">
        <v>41343.161111111112</v>
      </c>
      <c r="AF101" s="68">
        <v>41343.879861111112</v>
      </c>
      <c r="AG101" s="67" t="s">
        <v>3113</v>
      </c>
      <c r="AH101" s="67" t="s">
        <v>3114</v>
      </c>
      <c r="AI101" s="67">
        <v>50</v>
      </c>
      <c r="AJ101" s="67"/>
      <c r="AK101" s="67"/>
      <c r="AL101" s="67"/>
      <c r="AM101" s="67"/>
      <c r="AN101" s="67"/>
      <c r="AO101" s="67"/>
      <c r="AP101" s="67"/>
      <c r="AQ101" s="67"/>
      <c r="AR101" s="67"/>
      <c r="AS101" s="67">
        <v>610</v>
      </c>
      <c r="AT101" s="67" t="s">
        <v>1784</v>
      </c>
      <c r="AU101" s="67">
        <v>20</v>
      </c>
      <c r="AV101" s="67"/>
      <c r="AW101" s="67">
        <v>210</v>
      </c>
      <c r="AX101" s="7">
        <f>AO101*28.31685*1000</f>
        <v>0</v>
      </c>
      <c r="AY101" s="7"/>
      <c r="AZ101" s="7"/>
      <c r="BA101" s="7"/>
      <c r="BB101" s="70" t="s">
        <v>534</v>
      </c>
      <c r="BC101" s="45" t="s">
        <v>3431</v>
      </c>
      <c r="BD101" s="7">
        <f t="shared" si="36"/>
        <v>0</v>
      </c>
      <c r="BE101" s="7">
        <f t="shared" si="37"/>
        <v>0</v>
      </c>
      <c r="BF101" s="7">
        <f t="shared" si="24"/>
        <v>0</v>
      </c>
      <c r="BG101" s="7">
        <f t="shared" si="25"/>
        <v>0</v>
      </c>
      <c r="BH101" s="7">
        <f t="shared" si="26"/>
        <v>0</v>
      </c>
      <c r="BI101" s="7">
        <f t="shared" si="27"/>
        <v>0</v>
      </c>
      <c r="CG101" s="67">
        <v>48</v>
      </c>
      <c r="CH101" s="257" t="s">
        <v>1784</v>
      </c>
      <c r="CI101" s="67">
        <v>18</v>
      </c>
      <c r="CJ101" s="257" t="s">
        <v>1784</v>
      </c>
      <c r="CK101" s="67">
        <v>18</v>
      </c>
      <c r="CP101" s="67">
        <v>26.9</v>
      </c>
      <c r="CQ101" s="257" t="s">
        <v>1784</v>
      </c>
      <c r="CR101" s="67">
        <v>18</v>
      </c>
      <c r="CT101" s="67">
        <v>34</v>
      </c>
      <c r="CV101" s="257" t="s">
        <v>1784</v>
      </c>
      <c r="CW101" s="67">
        <v>120</v>
      </c>
      <c r="CX101" s="257" t="s">
        <v>1784</v>
      </c>
      <c r="CY101" s="67">
        <v>18</v>
      </c>
      <c r="CZ101" s="257"/>
      <c r="DA101" s="67">
        <v>41</v>
      </c>
    </row>
    <row r="102" spans="1:105" x14ac:dyDescent="0.2">
      <c r="A102" s="69" t="s">
        <v>2075</v>
      </c>
      <c r="B102" s="68">
        <v>41378.28125</v>
      </c>
      <c r="C102" s="68">
        <v>41378.506944444445</v>
      </c>
      <c r="D102" s="67" t="s">
        <v>3087</v>
      </c>
      <c r="E102" s="67" t="s">
        <v>3088</v>
      </c>
      <c r="F102" s="67">
        <v>50</v>
      </c>
      <c r="G102" s="67"/>
      <c r="H102" s="67"/>
      <c r="I102" s="67"/>
      <c r="J102" s="67"/>
      <c r="K102" s="67"/>
      <c r="L102" s="67"/>
      <c r="M102" s="67"/>
      <c r="N102" s="67"/>
      <c r="O102" s="67"/>
      <c r="P102" s="67"/>
      <c r="Q102" s="67" t="s">
        <v>1784</v>
      </c>
      <c r="R102" s="67">
        <v>20</v>
      </c>
      <c r="S102" s="67"/>
      <c r="T102" s="67">
        <v>88</v>
      </c>
      <c r="U102" s="7"/>
      <c r="V102" s="7"/>
      <c r="W102" s="7"/>
      <c r="X102" s="7"/>
      <c r="Y102" s="7"/>
      <c r="Z102" s="70" t="s">
        <v>432</v>
      </c>
      <c r="AA102" s="70" t="s">
        <v>3432</v>
      </c>
      <c r="AB102" s="67"/>
      <c r="AC102" s="67"/>
      <c r="AD102" s="69" t="s">
        <v>894</v>
      </c>
      <c r="AE102" s="68">
        <v>41378.317361111112</v>
      </c>
      <c r="AF102" s="68">
        <v>41378.357638888891</v>
      </c>
      <c r="AG102" s="67" t="s">
        <v>3115</v>
      </c>
      <c r="AH102" s="67" t="s">
        <v>3116</v>
      </c>
      <c r="AI102" s="67">
        <v>50</v>
      </c>
      <c r="AJ102" s="67"/>
      <c r="AK102" s="67"/>
      <c r="AL102" s="67"/>
      <c r="AM102" s="67"/>
      <c r="AN102" s="67"/>
      <c r="AO102" s="67"/>
      <c r="AP102" s="67"/>
      <c r="AQ102" s="67"/>
      <c r="AR102" s="67"/>
      <c r="AS102" s="67"/>
      <c r="AT102" s="67"/>
      <c r="AU102" s="67">
        <v>60</v>
      </c>
      <c r="AV102" s="67"/>
      <c r="AW102" s="67">
        <v>860</v>
      </c>
      <c r="AX102" s="7">
        <f>AO102*28.31685*1000</f>
        <v>0</v>
      </c>
      <c r="AY102" s="7"/>
      <c r="AZ102" s="7"/>
      <c r="BA102" s="7"/>
      <c r="BB102" s="70" t="s">
        <v>534</v>
      </c>
      <c r="BC102" s="45" t="s">
        <v>3432</v>
      </c>
      <c r="BD102" s="7">
        <f t="shared" si="36"/>
        <v>0</v>
      </c>
      <c r="BE102" s="7">
        <f t="shared" si="37"/>
        <v>0</v>
      </c>
      <c r="BF102" s="7">
        <f t="shared" si="24"/>
        <v>0</v>
      </c>
      <c r="BG102" s="7">
        <f t="shared" si="25"/>
        <v>0</v>
      </c>
      <c r="BH102" s="7">
        <f t="shared" si="26"/>
        <v>0</v>
      </c>
      <c r="BI102" s="7">
        <f t="shared" si="27"/>
        <v>0</v>
      </c>
      <c r="CG102" s="67">
        <v>48</v>
      </c>
      <c r="CH102" s="257" t="s">
        <v>1784</v>
      </c>
      <c r="CI102" s="67">
        <v>18</v>
      </c>
      <c r="CJ102" s="257" t="s">
        <v>1784</v>
      </c>
      <c r="CK102" s="67">
        <v>18</v>
      </c>
      <c r="CP102" s="67">
        <v>29.1</v>
      </c>
      <c r="CQ102" s="257" t="s">
        <v>1784</v>
      </c>
      <c r="CR102" s="67">
        <v>20</v>
      </c>
      <c r="CS102" s="257" t="s">
        <v>1784</v>
      </c>
      <c r="CT102" s="67">
        <v>20</v>
      </c>
      <c r="CV102" s="257" t="s">
        <v>1784</v>
      </c>
      <c r="CW102" s="67">
        <v>60</v>
      </c>
      <c r="CX102" s="257" t="s">
        <v>1784</v>
      </c>
      <c r="CY102" s="67">
        <v>18</v>
      </c>
      <c r="CZ102" s="257"/>
      <c r="DA102" s="67">
        <v>33</v>
      </c>
    </row>
    <row r="103" spans="1:105" x14ac:dyDescent="0.2"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CG103" s="67">
        <v>48</v>
      </c>
      <c r="CH103" s="257" t="s">
        <v>1784</v>
      </c>
      <c r="CI103" s="67">
        <v>18</v>
      </c>
      <c r="CJ103" s="257" t="s">
        <v>1784</v>
      </c>
      <c r="CK103" s="67">
        <v>18</v>
      </c>
      <c r="CP103" s="67">
        <v>30</v>
      </c>
      <c r="CQ103" s="257" t="s">
        <v>1784</v>
      </c>
      <c r="CR103" s="67">
        <v>18</v>
      </c>
      <c r="CS103" s="257" t="s">
        <v>1784</v>
      </c>
      <c r="CT103" s="67">
        <v>18</v>
      </c>
      <c r="CV103" s="257" t="s">
        <v>1784</v>
      </c>
      <c r="CW103" s="67">
        <v>120</v>
      </c>
      <c r="CX103" s="257"/>
      <c r="CY103" s="67">
        <v>30</v>
      </c>
      <c r="CZ103" s="257"/>
      <c r="DA103" s="67">
        <v>48</v>
      </c>
    </row>
    <row r="104" spans="1:105" x14ac:dyDescent="0.2"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CG104" s="67">
        <v>48.8</v>
      </c>
      <c r="CH104" s="257" t="s">
        <v>1784</v>
      </c>
      <c r="CI104" s="67">
        <v>18</v>
      </c>
      <c r="CJ104" s="257" t="s">
        <v>1784</v>
      </c>
      <c r="CK104" s="67">
        <v>18</v>
      </c>
      <c r="CP104" s="67">
        <v>32.22</v>
      </c>
      <c r="CQ104" s="257" t="s">
        <v>1784</v>
      </c>
      <c r="CR104" s="67">
        <v>18</v>
      </c>
      <c r="CT104" s="67">
        <v>25</v>
      </c>
      <c r="CV104" s="257" t="s">
        <v>1784</v>
      </c>
      <c r="CW104" s="67">
        <v>60</v>
      </c>
      <c r="CX104" s="257" t="s">
        <v>1784</v>
      </c>
      <c r="CY104" s="67">
        <v>20</v>
      </c>
      <c r="CZ104" s="257" t="s">
        <v>1784</v>
      </c>
      <c r="DA104" s="67">
        <v>20</v>
      </c>
    </row>
    <row r="105" spans="1:105" x14ac:dyDescent="0.2"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CG105" s="67">
        <v>49</v>
      </c>
      <c r="CH105" s="257" t="s">
        <v>1784</v>
      </c>
      <c r="CI105" s="67">
        <v>18</v>
      </c>
      <c r="CJ105" s="257" t="s">
        <v>1784</v>
      </c>
      <c r="CK105" s="67">
        <v>18</v>
      </c>
      <c r="CP105" s="67">
        <v>32.299999999999997</v>
      </c>
      <c r="CQ105" s="257" t="s">
        <v>1784</v>
      </c>
      <c r="CR105" s="67">
        <v>18</v>
      </c>
      <c r="CS105" s="257" t="s">
        <v>1784</v>
      </c>
      <c r="CT105" s="67">
        <v>18</v>
      </c>
      <c r="CV105" s="257" t="s">
        <v>1784</v>
      </c>
      <c r="CW105" s="67">
        <v>200</v>
      </c>
      <c r="CX105" s="257" t="s">
        <v>1784</v>
      </c>
      <c r="CY105" s="67">
        <v>20</v>
      </c>
      <c r="CZ105" s="257"/>
      <c r="DA105" s="67">
        <v>49</v>
      </c>
    </row>
    <row r="106" spans="1:105" x14ac:dyDescent="0.2"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CG106" s="67">
        <v>51</v>
      </c>
      <c r="CH106" s="257" t="s">
        <v>1784</v>
      </c>
      <c r="CI106" s="67">
        <v>18</v>
      </c>
      <c r="CJ106" s="257" t="s">
        <v>1784</v>
      </c>
      <c r="CK106" s="67">
        <v>18</v>
      </c>
      <c r="CP106" s="67">
        <v>32.6</v>
      </c>
      <c r="CQ106" s="257" t="s">
        <v>1784</v>
      </c>
      <c r="CR106" s="67">
        <v>20</v>
      </c>
      <c r="CS106" s="257" t="s">
        <v>1784</v>
      </c>
      <c r="CT106" s="67">
        <v>20</v>
      </c>
      <c r="CV106" s="257" t="s">
        <v>1784</v>
      </c>
      <c r="CW106" s="67">
        <v>120</v>
      </c>
      <c r="CX106" s="257"/>
      <c r="CY106" s="67">
        <v>22</v>
      </c>
      <c r="CZ106" s="257"/>
      <c r="DA106" s="67">
        <v>30</v>
      </c>
    </row>
    <row r="107" spans="1:105" x14ac:dyDescent="0.2">
      <c r="AD107" s="20" t="s">
        <v>894</v>
      </c>
      <c r="AE107" s="4">
        <v>40590.593055555553</v>
      </c>
      <c r="AF107" s="4">
        <v>40592.204861111109</v>
      </c>
      <c r="AG107" t="s">
        <v>1221</v>
      </c>
      <c r="AH107" s="40" t="s">
        <v>552</v>
      </c>
      <c r="AI107">
        <v>50</v>
      </c>
      <c r="AO107">
        <v>14.54</v>
      </c>
      <c r="AQ107">
        <v>1850</v>
      </c>
      <c r="AS107">
        <v>2930</v>
      </c>
      <c r="AT107" t="s">
        <v>1784</v>
      </c>
      <c r="AU107">
        <v>20</v>
      </c>
      <c r="AW107">
        <v>1300</v>
      </c>
      <c r="AX107" s="7">
        <f>AO107*28.31685*1000</f>
        <v>411726.99899999995</v>
      </c>
      <c r="AY107" s="7">
        <f>AX107*AU107/1000000</f>
        <v>8.2345399799999992</v>
      </c>
      <c r="AZ107" s="7">
        <f>AX107*AW107/1000000</f>
        <v>535.24509869999997</v>
      </c>
      <c r="BA107" s="7">
        <f>AY107+AZ107</f>
        <v>543.47963867999999</v>
      </c>
      <c r="BB107" s="45" t="s">
        <v>534</v>
      </c>
      <c r="BC107" s="44" t="s">
        <v>538</v>
      </c>
      <c r="BD107" s="7">
        <v>411726.99899999995</v>
      </c>
      <c r="BE107" s="7">
        <v>543.47963867999999</v>
      </c>
      <c r="BF107" s="7"/>
      <c r="BG107" s="7"/>
      <c r="BH107" s="7"/>
      <c r="CG107" s="67">
        <v>51</v>
      </c>
      <c r="CH107" s="257" t="s">
        <v>1784</v>
      </c>
      <c r="CI107" s="67">
        <v>18</v>
      </c>
      <c r="CJ107" s="257" t="s">
        <v>1784</v>
      </c>
      <c r="CK107" s="67">
        <v>18</v>
      </c>
      <c r="CP107" s="67">
        <v>34.1</v>
      </c>
      <c r="CQ107" s="257" t="s">
        <v>1784</v>
      </c>
      <c r="CR107" s="67">
        <v>20</v>
      </c>
      <c r="CS107" s="257" t="s">
        <v>1784</v>
      </c>
      <c r="CT107" s="67">
        <v>20</v>
      </c>
      <c r="CV107" s="257" t="s">
        <v>1784</v>
      </c>
      <c r="CW107" s="67">
        <v>200</v>
      </c>
      <c r="CX107" s="257" t="s">
        <v>1784</v>
      </c>
      <c r="CY107" s="67">
        <v>18</v>
      </c>
      <c r="CZ107" s="257"/>
      <c r="DA107" s="67">
        <v>94</v>
      </c>
    </row>
    <row r="108" spans="1:105" x14ac:dyDescent="0.2">
      <c r="AD108" s="74"/>
      <c r="AE108" s="74"/>
      <c r="AF108" s="74"/>
      <c r="AG108" s="74"/>
      <c r="AH108" s="74"/>
      <c r="AI108" s="74"/>
      <c r="AJ108" s="74"/>
      <c r="AK108" s="74"/>
      <c r="AL108" s="74"/>
      <c r="AM108" s="74"/>
      <c r="AN108" s="74"/>
      <c r="AO108" s="74"/>
      <c r="AP108" s="74"/>
      <c r="AQ108" s="74"/>
      <c r="AR108" s="74"/>
      <c r="AS108" s="74"/>
      <c r="AT108" s="74"/>
      <c r="AU108" s="74"/>
      <c r="AV108" s="74"/>
      <c r="AW108" s="74"/>
      <c r="AX108" s="74"/>
      <c r="AY108" s="74"/>
      <c r="AZ108" s="74"/>
      <c r="BA108" s="74"/>
      <c r="BB108" s="74"/>
      <c r="BC108" s="74"/>
      <c r="BD108" s="74"/>
      <c r="BE108" s="74"/>
      <c r="BF108" s="7"/>
      <c r="BG108" s="7"/>
      <c r="BH108" s="7"/>
      <c r="CG108" s="67">
        <v>51</v>
      </c>
      <c r="CH108" s="257" t="s">
        <v>1784</v>
      </c>
      <c r="CI108" s="67">
        <v>18</v>
      </c>
      <c r="CJ108" s="257" t="s">
        <v>1784</v>
      </c>
      <c r="CK108" s="67">
        <v>18</v>
      </c>
      <c r="CP108" s="67">
        <v>34.1</v>
      </c>
      <c r="CQ108" s="257" t="s">
        <v>1784</v>
      </c>
      <c r="CR108" s="67">
        <v>18</v>
      </c>
      <c r="CT108" s="67">
        <v>29</v>
      </c>
      <c r="CV108" s="257" t="s">
        <v>1784</v>
      </c>
      <c r="CW108" s="67">
        <v>200</v>
      </c>
      <c r="CX108" s="257" t="s">
        <v>1784</v>
      </c>
      <c r="CY108" s="67">
        <v>18</v>
      </c>
      <c r="CZ108" s="257"/>
      <c r="DA108" s="67">
        <v>25</v>
      </c>
    </row>
    <row r="109" spans="1:105" x14ac:dyDescent="0.2">
      <c r="AD109" s="74"/>
      <c r="AE109" s="74"/>
      <c r="AF109" s="74"/>
      <c r="AG109" s="74"/>
      <c r="AH109" s="74"/>
      <c r="AI109" s="74"/>
      <c r="AJ109" s="74"/>
      <c r="AK109" s="74"/>
      <c r="AL109" s="74"/>
      <c r="AM109" s="74"/>
      <c r="AN109" s="74"/>
      <c r="AO109" s="74"/>
      <c r="AP109" s="74"/>
      <c r="AQ109" s="74"/>
      <c r="AR109" s="74"/>
      <c r="AS109" s="74"/>
      <c r="AT109" s="74"/>
      <c r="AU109" s="74"/>
      <c r="AV109" s="74"/>
      <c r="AW109" s="74"/>
      <c r="AX109" s="74"/>
      <c r="AY109" s="74"/>
      <c r="AZ109" s="74"/>
      <c r="BA109" s="74"/>
      <c r="BB109" s="74"/>
      <c r="BC109" s="74"/>
      <c r="BD109" s="74"/>
      <c r="BE109" s="74"/>
      <c r="BF109" s="7"/>
      <c r="BG109" s="7"/>
      <c r="BH109" s="7"/>
      <c r="CG109" s="67">
        <v>51.6</v>
      </c>
      <c r="CH109" s="257" t="s">
        <v>1784</v>
      </c>
      <c r="CI109" s="67">
        <v>18</v>
      </c>
      <c r="CJ109" s="257" t="s">
        <v>1784</v>
      </c>
      <c r="CK109" s="67">
        <v>18</v>
      </c>
      <c r="CP109" s="67">
        <v>34.4</v>
      </c>
      <c r="CQ109" s="257" t="s">
        <v>1784</v>
      </c>
      <c r="CR109" s="67">
        <v>18</v>
      </c>
      <c r="CT109" s="67">
        <v>21</v>
      </c>
      <c r="CV109" s="257" t="s">
        <v>1784</v>
      </c>
      <c r="CW109" s="67">
        <v>600</v>
      </c>
      <c r="CX109" s="257"/>
      <c r="CY109" s="67">
        <v>21</v>
      </c>
      <c r="CZ109" s="257"/>
      <c r="DA109" s="67">
        <v>140</v>
      </c>
    </row>
    <row r="110" spans="1:105" x14ac:dyDescent="0.2">
      <c r="AD110" s="74"/>
      <c r="AE110" s="74"/>
      <c r="AF110" s="74"/>
      <c r="AG110" s="74"/>
      <c r="AH110" s="74"/>
      <c r="AI110" s="74"/>
      <c r="AJ110" s="74"/>
      <c r="AK110" s="74"/>
      <c r="AL110" s="74"/>
      <c r="AM110" s="74"/>
      <c r="AN110" s="74"/>
      <c r="AO110" s="74"/>
      <c r="AP110" s="74"/>
      <c r="AQ110" s="74"/>
      <c r="AR110" s="74"/>
      <c r="AS110" s="74"/>
      <c r="AT110" s="74"/>
      <c r="AU110" s="74"/>
      <c r="AV110" s="74"/>
      <c r="AW110" s="74"/>
      <c r="AX110" s="74"/>
      <c r="AY110" s="74"/>
      <c r="AZ110" s="74"/>
      <c r="BA110" s="74"/>
      <c r="BB110" s="74"/>
      <c r="BC110" s="74"/>
      <c r="BD110" s="74"/>
      <c r="BE110" s="74"/>
      <c r="BF110" s="7"/>
      <c r="BG110" s="7"/>
      <c r="BH110" s="7"/>
      <c r="CG110" s="67">
        <v>52</v>
      </c>
      <c r="CH110" s="257" t="s">
        <v>1784</v>
      </c>
      <c r="CI110" s="67">
        <v>18</v>
      </c>
      <c r="CJ110" s="257" t="s">
        <v>1784</v>
      </c>
      <c r="CK110" s="67">
        <v>18</v>
      </c>
      <c r="CP110" s="67">
        <v>35</v>
      </c>
      <c r="CQ110" s="257" t="s">
        <v>1784</v>
      </c>
      <c r="CR110" s="67">
        <v>20</v>
      </c>
      <c r="CS110" s="257" t="s">
        <v>1784</v>
      </c>
      <c r="CT110" s="67">
        <v>20</v>
      </c>
      <c r="CV110" s="257" t="s">
        <v>1784</v>
      </c>
      <c r="CW110" s="67">
        <v>60</v>
      </c>
      <c r="CX110" s="257" t="s">
        <v>1784</v>
      </c>
      <c r="CY110" s="67">
        <v>20</v>
      </c>
      <c r="CZ110" s="257" t="s">
        <v>1784</v>
      </c>
      <c r="DA110" s="67">
        <v>20</v>
      </c>
    </row>
    <row r="111" spans="1:105" x14ac:dyDescent="0.2">
      <c r="AD111" s="74"/>
      <c r="AE111" s="74"/>
      <c r="AF111" s="74"/>
      <c r="AG111" s="74"/>
      <c r="AH111" s="74"/>
      <c r="AI111" s="74"/>
      <c r="AJ111" s="74"/>
      <c r="AK111" s="74"/>
      <c r="AL111" s="74"/>
      <c r="AM111" s="74"/>
      <c r="AN111" s="74"/>
      <c r="AO111" s="74"/>
      <c r="AP111" s="74"/>
      <c r="AQ111" s="74"/>
      <c r="AR111" s="74"/>
      <c r="AS111" s="74"/>
      <c r="AT111" s="74"/>
      <c r="AU111" s="74"/>
      <c r="AV111" s="74"/>
      <c r="AW111" s="74"/>
      <c r="AX111" s="74"/>
      <c r="AY111" s="74"/>
      <c r="AZ111" s="74"/>
      <c r="BA111" s="74"/>
      <c r="BB111" s="74"/>
      <c r="BC111" s="74"/>
      <c r="BD111" s="74"/>
      <c r="BE111" s="74"/>
      <c r="BF111" s="7"/>
      <c r="BG111" s="7"/>
      <c r="BH111" s="7"/>
      <c r="CG111" s="67">
        <v>53</v>
      </c>
      <c r="CH111" s="257" t="s">
        <v>1784</v>
      </c>
      <c r="CI111" s="67">
        <v>18</v>
      </c>
      <c r="CJ111" s="257" t="s">
        <v>1784</v>
      </c>
      <c r="CK111" s="67">
        <v>18</v>
      </c>
      <c r="CP111" s="67">
        <v>35.1</v>
      </c>
      <c r="CQ111" s="257" t="s">
        <v>1784</v>
      </c>
      <c r="CR111" s="67">
        <v>20</v>
      </c>
      <c r="CT111" s="67">
        <v>24</v>
      </c>
      <c r="CV111" s="257" t="s">
        <v>1784</v>
      </c>
      <c r="CW111" s="67">
        <v>200</v>
      </c>
      <c r="CX111" s="257" t="s">
        <v>1784</v>
      </c>
      <c r="CY111" s="67">
        <v>20</v>
      </c>
      <c r="CZ111" s="257" t="s">
        <v>1784</v>
      </c>
      <c r="DA111" s="67">
        <v>20</v>
      </c>
    </row>
    <row r="112" spans="1:105" x14ac:dyDescent="0.2">
      <c r="AD112" s="74"/>
      <c r="AE112" s="74"/>
      <c r="AF112" s="74"/>
      <c r="AG112" s="74"/>
      <c r="AH112" s="74"/>
      <c r="AI112" s="74"/>
      <c r="AJ112" s="74"/>
      <c r="AK112" s="74"/>
      <c r="AL112" s="74"/>
      <c r="AM112" s="74"/>
      <c r="AN112" s="74"/>
      <c r="AO112" s="74"/>
      <c r="AP112" s="74"/>
      <c r="AQ112" s="74"/>
      <c r="AR112" s="74"/>
      <c r="AS112" s="74"/>
      <c r="AT112" s="74"/>
      <c r="AU112" s="74"/>
      <c r="AV112" s="74"/>
      <c r="AW112" s="74"/>
      <c r="AX112" s="74"/>
      <c r="AY112" s="74"/>
      <c r="AZ112" s="74"/>
      <c r="BA112" s="74"/>
      <c r="BB112" s="74"/>
      <c r="BC112" s="74"/>
      <c r="BD112" s="74"/>
      <c r="BE112" s="74"/>
      <c r="BF112" s="7"/>
      <c r="BG112" s="7"/>
      <c r="BH112" s="7"/>
      <c r="CG112" s="67">
        <v>56</v>
      </c>
      <c r="CH112" s="257" t="s">
        <v>1784</v>
      </c>
      <c r="CI112" s="67">
        <v>18</v>
      </c>
      <c r="CJ112" s="257" t="s">
        <v>1784</v>
      </c>
      <c r="CK112" s="67">
        <v>18</v>
      </c>
      <c r="CP112" s="67">
        <v>36.200000000000003</v>
      </c>
      <c r="CQ112" s="257" t="s">
        <v>1784</v>
      </c>
      <c r="CR112" s="67">
        <v>18</v>
      </c>
      <c r="CT112" s="67">
        <v>23</v>
      </c>
      <c r="CV112" s="257" t="s">
        <v>1784</v>
      </c>
      <c r="CW112" s="67">
        <v>300</v>
      </c>
      <c r="CX112" s="257" t="s">
        <v>1784</v>
      </c>
      <c r="CY112" s="67">
        <v>20</v>
      </c>
      <c r="CZ112" s="257"/>
      <c r="DA112" s="67">
        <v>58</v>
      </c>
    </row>
    <row r="113" spans="30:105" x14ac:dyDescent="0.2">
      <c r="AD113" s="74"/>
      <c r="AE113" s="74"/>
      <c r="AF113" s="74"/>
      <c r="AG113" s="74"/>
      <c r="AH113" s="74"/>
      <c r="AI113" s="74"/>
      <c r="AJ113" s="74"/>
      <c r="AK113" s="74"/>
      <c r="AL113" s="74"/>
      <c r="AM113" s="74"/>
      <c r="AN113" s="74"/>
      <c r="AO113" s="74"/>
      <c r="AP113" s="74"/>
      <c r="AQ113" s="74"/>
      <c r="AR113" s="74"/>
      <c r="AS113" s="74"/>
      <c r="AT113" s="74"/>
      <c r="AU113" s="74"/>
      <c r="AV113" s="74"/>
      <c r="AW113" s="74"/>
      <c r="AX113" s="74"/>
      <c r="AY113" s="74"/>
      <c r="AZ113" s="74"/>
      <c r="BA113" s="74"/>
      <c r="BB113" s="74"/>
      <c r="BC113" s="74"/>
      <c r="BD113" s="74"/>
      <c r="BE113" s="74"/>
      <c r="BF113" s="7"/>
      <c r="BG113" s="7"/>
      <c r="BH113" s="7"/>
      <c r="CG113" s="67">
        <v>57</v>
      </c>
      <c r="CH113" s="257" t="s">
        <v>1784</v>
      </c>
      <c r="CI113" s="67">
        <v>18</v>
      </c>
      <c r="CJ113" s="257" t="s">
        <v>1784</v>
      </c>
      <c r="CK113" s="67">
        <v>18</v>
      </c>
      <c r="CP113" s="67">
        <v>36.4</v>
      </c>
      <c r="CQ113" s="257" t="s">
        <v>1784</v>
      </c>
      <c r="CR113" s="67">
        <v>18</v>
      </c>
      <c r="CS113" s="257" t="s">
        <v>1784</v>
      </c>
      <c r="CT113" s="67">
        <v>18</v>
      </c>
      <c r="CV113" s="257" t="s">
        <v>1784</v>
      </c>
      <c r="CW113" s="67">
        <v>600</v>
      </c>
      <c r="CX113" s="257" t="s">
        <v>1784</v>
      </c>
      <c r="CY113" s="67">
        <v>18</v>
      </c>
      <c r="CZ113" s="257"/>
      <c r="DA113" s="67">
        <v>180</v>
      </c>
    </row>
    <row r="114" spans="30:105" x14ac:dyDescent="0.2"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CG114" s="67">
        <v>57</v>
      </c>
      <c r="CH114" s="257" t="s">
        <v>1784</v>
      </c>
      <c r="CI114" s="67">
        <v>18</v>
      </c>
      <c r="CJ114" s="257" t="s">
        <v>1784</v>
      </c>
      <c r="CK114" s="67">
        <v>18</v>
      </c>
      <c r="CP114" s="67">
        <v>39</v>
      </c>
      <c r="CQ114" s="257" t="s">
        <v>1784</v>
      </c>
      <c r="CR114" s="67">
        <v>18</v>
      </c>
      <c r="CS114" s="257" t="s">
        <v>1784</v>
      </c>
      <c r="CT114" s="67">
        <v>18</v>
      </c>
      <c r="CV114" s="257" t="s">
        <v>1784</v>
      </c>
      <c r="CW114" s="67">
        <v>60</v>
      </c>
      <c r="CX114" s="257" t="s">
        <v>1784</v>
      </c>
      <c r="CY114" s="67">
        <v>18</v>
      </c>
      <c r="CZ114" s="257" t="s">
        <v>1784</v>
      </c>
      <c r="DA114" s="67">
        <v>18</v>
      </c>
    </row>
    <row r="115" spans="30:105" x14ac:dyDescent="0.2"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CG115" s="67">
        <v>59</v>
      </c>
      <c r="CH115" s="257" t="s">
        <v>1784</v>
      </c>
      <c r="CI115" s="67">
        <v>18</v>
      </c>
      <c r="CJ115" s="257" t="s">
        <v>1784</v>
      </c>
      <c r="CK115" s="67">
        <v>18</v>
      </c>
      <c r="CP115" s="67">
        <v>39.200000000000003</v>
      </c>
      <c r="CQ115" s="257" t="s">
        <v>1784</v>
      </c>
      <c r="CR115" s="67">
        <v>18</v>
      </c>
      <c r="CT115" s="67">
        <v>36</v>
      </c>
      <c r="CV115" s="257" t="s">
        <v>1784</v>
      </c>
      <c r="CW115" s="67">
        <v>200</v>
      </c>
      <c r="CX115" s="257" t="s">
        <v>1784</v>
      </c>
      <c r="CY115" s="67">
        <v>18</v>
      </c>
      <c r="CZ115" s="257"/>
      <c r="DA115" s="67">
        <v>26</v>
      </c>
    </row>
    <row r="116" spans="30:105" x14ac:dyDescent="0.2"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CG116" s="67">
        <v>60</v>
      </c>
      <c r="CH116" s="257" t="s">
        <v>1784</v>
      </c>
      <c r="CI116" s="67">
        <v>18</v>
      </c>
      <c r="CJ116" s="257" t="s">
        <v>1784</v>
      </c>
      <c r="CK116" s="67">
        <v>18</v>
      </c>
      <c r="CP116" s="67">
        <v>39.299999999999997</v>
      </c>
      <c r="CQ116" s="257" t="s">
        <v>1784</v>
      </c>
      <c r="CR116" s="67">
        <v>18</v>
      </c>
      <c r="CT116" s="67">
        <v>60</v>
      </c>
      <c r="CV116" s="257" t="s">
        <v>1784</v>
      </c>
      <c r="CW116" s="67">
        <v>600</v>
      </c>
      <c r="CX116" s="257" t="s">
        <v>1784</v>
      </c>
      <c r="CY116" s="67">
        <v>18</v>
      </c>
      <c r="CZ116" s="257"/>
      <c r="DA116" s="67">
        <v>24</v>
      </c>
    </row>
    <row r="117" spans="30:105" x14ac:dyDescent="0.2"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256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CG117" s="67">
        <v>63.4</v>
      </c>
      <c r="CH117" s="257" t="s">
        <v>1784</v>
      </c>
      <c r="CI117" s="67">
        <v>18</v>
      </c>
      <c r="CJ117" s="257" t="s">
        <v>1784</v>
      </c>
      <c r="CK117" s="67">
        <v>18</v>
      </c>
      <c r="CP117" s="67">
        <v>39.5</v>
      </c>
      <c r="CR117" s="67">
        <v>7.1</v>
      </c>
      <c r="CT117" s="67">
        <v>14</v>
      </c>
      <c r="CV117" s="257" t="s">
        <v>1784</v>
      </c>
      <c r="CW117" s="67">
        <v>200</v>
      </c>
      <c r="CX117" s="257" t="s">
        <v>1784</v>
      </c>
      <c r="CY117" s="67">
        <v>18</v>
      </c>
      <c r="CZ117" s="257"/>
      <c r="DA117" s="67">
        <v>140</v>
      </c>
    </row>
    <row r="118" spans="30:105" x14ac:dyDescent="0.2"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CG118" s="67">
        <v>68</v>
      </c>
      <c r="CH118" s="257" t="s">
        <v>1784</v>
      </c>
      <c r="CI118" s="67">
        <v>18</v>
      </c>
      <c r="CJ118" s="257" t="s">
        <v>1784</v>
      </c>
      <c r="CK118" s="67">
        <v>18</v>
      </c>
      <c r="CP118" s="67">
        <v>42.6</v>
      </c>
      <c r="CQ118" s="257" t="s">
        <v>1784</v>
      </c>
      <c r="CR118" s="67">
        <v>18</v>
      </c>
      <c r="CT118" s="67">
        <v>45</v>
      </c>
      <c r="CV118" s="257" t="s">
        <v>1784</v>
      </c>
      <c r="CW118" s="67">
        <v>300</v>
      </c>
      <c r="CX118" s="257" t="s">
        <v>1784</v>
      </c>
      <c r="CY118" s="67">
        <v>18</v>
      </c>
      <c r="CZ118" s="257"/>
      <c r="DA118" s="67">
        <v>210</v>
      </c>
    </row>
    <row r="119" spans="30:105" x14ac:dyDescent="0.2"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CG119" s="67">
        <v>73</v>
      </c>
      <c r="CH119" s="257" t="s">
        <v>1784</v>
      </c>
      <c r="CI119" s="67">
        <v>18</v>
      </c>
      <c r="CJ119" s="257" t="s">
        <v>1784</v>
      </c>
      <c r="CK119" s="67">
        <v>18</v>
      </c>
      <c r="CP119" s="67">
        <v>44.8</v>
      </c>
      <c r="CQ119" s="257" t="s">
        <v>1784</v>
      </c>
      <c r="CR119" s="67">
        <v>18</v>
      </c>
      <c r="CS119" s="257" t="s">
        <v>1784</v>
      </c>
      <c r="CT119" s="67">
        <v>18</v>
      </c>
      <c r="CV119" s="257" t="s">
        <v>1784</v>
      </c>
      <c r="CW119" s="67">
        <v>600</v>
      </c>
      <c r="CX119" s="257"/>
      <c r="CY119" s="67">
        <v>46</v>
      </c>
      <c r="CZ119" s="257"/>
      <c r="DA119" s="67">
        <v>350</v>
      </c>
    </row>
    <row r="120" spans="30:105" x14ac:dyDescent="0.2"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CG120" s="67">
        <v>74</v>
      </c>
      <c r="CH120" s="257" t="s">
        <v>1784</v>
      </c>
      <c r="CI120" s="67">
        <v>18</v>
      </c>
      <c r="CJ120" s="257" t="s">
        <v>1784</v>
      </c>
      <c r="CK120" s="67">
        <v>18</v>
      </c>
      <c r="CP120" s="67">
        <v>45.4</v>
      </c>
      <c r="CQ120" s="257" t="s">
        <v>1784</v>
      </c>
      <c r="CR120" s="67">
        <v>18</v>
      </c>
      <c r="CT120" s="67">
        <v>21</v>
      </c>
      <c r="CV120" s="257" t="s">
        <v>1784</v>
      </c>
      <c r="CW120" s="67">
        <v>1200</v>
      </c>
      <c r="CX120" s="257"/>
      <c r="CY120" s="67">
        <v>30</v>
      </c>
      <c r="CZ120" s="257"/>
      <c r="DA120" s="67">
        <v>260</v>
      </c>
    </row>
    <row r="121" spans="30:105" x14ac:dyDescent="0.2"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CG121" s="67">
        <v>77</v>
      </c>
      <c r="CH121" s="257" t="s">
        <v>1784</v>
      </c>
      <c r="CI121" s="67">
        <v>18</v>
      </c>
      <c r="CJ121" s="257" t="s">
        <v>1784</v>
      </c>
      <c r="CK121" s="67">
        <v>18</v>
      </c>
      <c r="CP121" s="67">
        <v>46.9</v>
      </c>
      <c r="CQ121" s="257" t="s">
        <v>1784</v>
      </c>
      <c r="CR121" s="67">
        <v>18</v>
      </c>
      <c r="CT121" s="67">
        <v>19</v>
      </c>
      <c r="CV121" s="257" t="s">
        <v>1784</v>
      </c>
      <c r="CW121" s="67">
        <v>2000</v>
      </c>
      <c r="CX121" s="257" t="s">
        <v>1784</v>
      </c>
      <c r="CY121" s="67">
        <v>18</v>
      </c>
      <c r="CZ121" s="257"/>
      <c r="DA121" s="67">
        <v>800</v>
      </c>
    </row>
    <row r="122" spans="30:105" x14ac:dyDescent="0.2"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CG122" s="67">
        <v>78</v>
      </c>
      <c r="CH122" s="257" t="s">
        <v>1784</v>
      </c>
      <c r="CI122" s="67">
        <v>18</v>
      </c>
      <c r="CJ122" s="257" t="s">
        <v>1784</v>
      </c>
      <c r="CK122" s="67">
        <v>18</v>
      </c>
      <c r="CP122" s="67">
        <v>47.2</v>
      </c>
      <c r="CQ122" s="257" t="s">
        <v>1784</v>
      </c>
      <c r="CR122" s="67">
        <v>18</v>
      </c>
      <c r="CT122" s="67">
        <v>24</v>
      </c>
      <c r="CV122" s="257" t="s">
        <v>1784</v>
      </c>
      <c r="CW122" s="67">
        <v>300</v>
      </c>
      <c r="CX122" s="257"/>
      <c r="CY122" s="67">
        <v>960</v>
      </c>
      <c r="CZ122" s="257"/>
      <c r="DA122" s="67">
        <v>3600</v>
      </c>
    </row>
    <row r="123" spans="30:105" x14ac:dyDescent="0.2"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CG123" s="67">
        <v>83</v>
      </c>
      <c r="CH123" s="257" t="s">
        <v>1784</v>
      </c>
      <c r="CI123" s="67">
        <v>18</v>
      </c>
      <c r="CJ123" s="257" t="s">
        <v>1784</v>
      </c>
      <c r="CK123" s="67">
        <v>18</v>
      </c>
      <c r="CP123" s="67">
        <v>47.4</v>
      </c>
      <c r="CQ123" s="257" t="s">
        <v>1784</v>
      </c>
      <c r="CR123" s="67">
        <v>18</v>
      </c>
      <c r="CT123" s="67">
        <v>29</v>
      </c>
      <c r="CV123" s="257" t="s">
        <v>1784</v>
      </c>
      <c r="CW123" s="67">
        <v>6</v>
      </c>
      <c r="CX123" s="257"/>
      <c r="CY123" s="67"/>
      <c r="CZ123" s="257"/>
      <c r="DA123" s="67"/>
    </row>
    <row r="124" spans="30:105" x14ac:dyDescent="0.2"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CG124" s="67">
        <v>83</v>
      </c>
      <c r="CH124" s="257" t="s">
        <v>1784</v>
      </c>
      <c r="CI124" s="67">
        <v>18</v>
      </c>
      <c r="CJ124" s="257" t="s">
        <v>1784</v>
      </c>
      <c r="CK124" s="67">
        <v>18</v>
      </c>
      <c r="CP124" s="67">
        <v>48.8</v>
      </c>
      <c r="CQ124" s="257" t="s">
        <v>1784</v>
      </c>
      <c r="CR124" s="67">
        <v>20</v>
      </c>
      <c r="CS124" s="257" t="s">
        <v>1784</v>
      </c>
      <c r="CT124" s="67">
        <v>20</v>
      </c>
      <c r="CV124" s="257" t="s">
        <v>1784</v>
      </c>
      <c r="CW124" s="67">
        <v>300</v>
      </c>
      <c r="CX124" s="257" t="s">
        <v>1784</v>
      </c>
      <c r="CY124" s="67">
        <v>18</v>
      </c>
      <c r="CZ124" s="257" t="s">
        <v>1784</v>
      </c>
      <c r="DA124" s="67">
        <v>18</v>
      </c>
    </row>
    <row r="125" spans="30:105" x14ac:dyDescent="0.2"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CG125" s="67">
        <v>84</v>
      </c>
      <c r="CH125" s="257" t="s">
        <v>1784</v>
      </c>
      <c r="CI125" s="67">
        <v>18</v>
      </c>
      <c r="CJ125" s="257" t="s">
        <v>1784</v>
      </c>
      <c r="CK125" s="67">
        <v>18</v>
      </c>
      <c r="CP125" s="67">
        <v>50</v>
      </c>
      <c r="CQ125" s="257" t="s">
        <v>1784</v>
      </c>
      <c r="CR125" s="67">
        <v>18</v>
      </c>
      <c r="CT125" s="67">
        <v>30</v>
      </c>
      <c r="CV125" s="257" t="s">
        <v>1784</v>
      </c>
      <c r="CW125" s="67">
        <v>2</v>
      </c>
      <c r="CX125" s="257"/>
      <c r="CY125" s="67"/>
      <c r="CZ125" s="257"/>
      <c r="DA125" s="67"/>
    </row>
    <row r="126" spans="30:105" x14ac:dyDescent="0.2"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CG126" s="67">
        <v>92</v>
      </c>
      <c r="CH126" s="257" t="s">
        <v>1784</v>
      </c>
      <c r="CI126" s="67">
        <v>18</v>
      </c>
      <c r="CJ126" s="257" t="s">
        <v>1784</v>
      </c>
      <c r="CK126" s="67">
        <v>18</v>
      </c>
      <c r="CP126" s="67">
        <v>50.4</v>
      </c>
      <c r="CQ126" s="257" t="s">
        <v>1784</v>
      </c>
      <c r="CR126" s="67">
        <v>18</v>
      </c>
      <c r="CT126" s="67">
        <v>28</v>
      </c>
      <c r="CV126" s="257" t="s">
        <v>1934</v>
      </c>
      <c r="CW126" s="67">
        <v>18.600000000000001</v>
      </c>
      <c r="CX126" s="257" t="s">
        <v>1784</v>
      </c>
      <c r="CY126" s="67">
        <v>18</v>
      </c>
      <c r="CZ126" s="257" t="s">
        <v>1784</v>
      </c>
      <c r="DA126" s="67">
        <v>18</v>
      </c>
    </row>
    <row r="127" spans="30:105" x14ac:dyDescent="0.2"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CG127" s="67">
        <v>94.1</v>
      </c>
      <c r="CH127" s="257" t="s">
        <v>1784</v>
      </c>
      <c r="CI127" s="67">
        <v>18</v>
      </c>
      <c r="CJ127" s="257" t="s">
        <v>1784</v>
      </c>
      <c r="CK127" s="67">
        <v>18</v>
      </c>
      <c r="CP127" s="67">
        <v>53.6</v>
      </c>
      <c r="CR127" s="67">
        <v>18</v>
      </c>
      <c r="CT127" s="67">
        <v>36</v>
      </c>
      <c r="CV127" s="257" t="s">
        <v>1934</v>
      </c>
      <c r="CW127" s="67">
        <v>18.7</v>
      </c>
      <c r="CX127" s="257"/>
      <c r="CY127" s="67"/>
      <c r="CZ127" s="257"/>
      <c r="DA127" s="67"/>
    </row>
    <row r="128" spans="30:105" x14ac:dyDescent="0.2"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CG128" s="67">
        <v>95.6</v>
      </c>
      <c r="CH128" s="257" t="s">
        <v>1784</v>
      </c>
      <c r="CI128" s="67">
        <v>18</v>
      </c>
      <c r="CJ128" s="257" t="s">
        <v>1784</v>
      </c>
      <c r="CK128" s="67">
        <v>18</v>
      </c>
      <c r="CP128" s="67">
        <v>55.5</v>
      </c>
      <c r="CQ128" s="257" t="s">
        <v>1784</v>
      </c>
      <c r="CR128" s="67">
        <v>20</v>
      </c>
      <c r="CT128" s="67">
        <v>27</v>
      </c>
      <c r="CV128" s="257" t="s">
        <v>1934</v>
      </c>
      <c r="CW128" s="67">
        <v>9.5</v>
      </c>
      <c r="CX128" s="257" t="s">
        <v>1784</v>
      </c>
      <c r="CY128" s="67">
        <v>20</v>
      </c>
      <c r="CZ128" s="257" t="s">
        <v>1784</v>
      </c>
      <c r="DA128" s="67">
        <v>20</v>
      </c>
    </row>
    <row r="129" spans="30:105" x14ac:dyDescent="0.2"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CG129" s="67">
        <v>96</v>
      </c>
      <c r="CH129" s="257" t="s">
        <v>1784</v>
      </c>
      <c r="CI129" s="67">
        <v>18</v>
      </c>
      <c r="CJ129" s="257" t="s">
        <v>1784</v>
      </c>
      <c r="CK129" s="67">
        <v>18</v>
      </c>
      <c r="CP129" s="67">
        <v>58.9</v>
      </c>
      <c r="CQ129" s="257" t="s">
        <v>1784</v>
      </c>
      <c r="CR129" s="67">
        <v>18</v>
      </c>
      <c r="CT129" s="67">
        <v>37</v>
      </c>
      <c r="CV129" s="257" t="s">
        <v>1934</v>
      </c>
      <c r="CW129" s="67">
        <v>11.5</v>
      </c>
      <c r="CX129" s="257" t="s">
        <v>1784</v>
      </c>
      <c r="CY129" s="67">
        <v>20</v>
      </c>
      <c r="CZ129" s="257"/>
      <c r="DA129" s="67">
        <v>48</v>
      </c>
    </row>
    <row r="130" spans="30:105" x14ac:dyDescent="0.2"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CG130" s="67">
        <v>98</v>
      </c>
      <c r="CH130" s="257" t="s">
        <v>1784</v>
      </c>
      <c r="CI130" s="67">
        <v>18</v>
      </c>
      <c r="CJ130" s="257" t="s">
        <v>1784</v>
      </c>
      <c r="CK130" s="67">
        <v>18</v>
      </c>
      <c r="CP130" s="67">
        <v>64.3</v>
      </c>
      <c r="CQ130" s="257" t="s">
        <v>1784</v>
      </c>
      <c r="CR130" s="67">
        <v>18</v>
      </c>
      <c r="CS130" s="257" t="s">
        <v>1784</v>
      </c>
      <c r="CT130" s="67">
        <v>18</v>
      </c>
      <c r="CV130" s="257" t="s">
        <v>1934</v>
      </c>
      <c r="CW130" s="67">
        <v>44.1</v>
      </c>
      <c r="CX130" s="257" t="s">
        <v>1784</v>
      </c>
      <c r="CY130" s="67">
        <v>18</v>
      </c>
      <c r="CZ130" s="257"/>
      <c r="DA130" s="67">
        <v>25</v>
      </c>
    </row>
    <row r="131" spans="30:105" x14ac:dyDescent="0.2"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CG131" s="67">
        <v>100</v>
      </c>
      <c r="CH131" s="257" t="s">
        <v>1784</v>
      </c>
      <c r="CI131" s="67">
        <v>18</v>
      </c>
      <c r="CJ131" s="257" t="s">
        <v>1784</v>
      </c>
      <c r="CK131" s="67">
        <v>18</v>
      </c>
      <c r="CP131" s="67">
        <v>66</v>
      </c>
      <c r="CQ131" s="257" t="s">
        <v>1784</v>
      </c>
      <c r="CR131" s="67">
        <v>10</v>
      </c>
      <c r="CT131" s="67">
        <v>20</v>
      </c>
      <c r="CV131" s="257" t="s">
        <v>1934</v>
      </c>
      <c r="CW131" s="67">
        <v>23.6</v>
      </c>
      <c r="CX131" s="257" t="s">
        <v>1784</v>
      </c>
      <c r="CY131" s="67">
        <v>18</v>
      </c>
      <c r="CZ131" s="257"/>
      <c r="DA131" s="67">
        <v>26</v>
      </c>
    </row>
    <row r="132" spans="30:105" x14ac:dyDescent="0.2"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CG132" s="67">
        <v>110</v>
      </c>
      <c r="CH132" s="257" t="s">
        <v>1784</v>
      </c>
      <c r="CI132" s="67">
        <v>18</v>
      </c>
      <c r="CJ132" s="257" t="s">
        <v>1784</v>
      </c>
      <c r="CK132" s="67">
        <v>18</v>
      </c>
      <c r="CP132" s="67">
        <v>66.7</v>
      </c>
      <c r="CQ132" s="257" t="s">
        <v>1784</v>
      </c>
      <c r="CR132" s="67">
        <v>18</v>
      </c>
      <c r="CT132" s="67">
        <v>47</v>
      </c>
      <c r="CV132" s="257" t="s">
        <v>1934</v>
      </c>
      <c r="CW132" s="67">
        <v>73.3</v>
      </c>
      <c r="CX132" s="257" t="s">
        <v>1784</v>
      </c>
      <c r="CY132" s="67">
        <v>18</v>
      </c>
      <c r="CZ132" s="257"/>
      <c r="DA132" s="67">
        <v>62</v>
      </c>
    </row>
    <row r="133" spans="30:105" x14ac:dyDescent="0.2"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CG133" s="67">
        <v>110</v>
      </c>
      <c r="CH133" s="257" t="s">
        <v>1784</v>
      </c>
      <c r="CI133" s="67">
        <v>18</v>
      </c>
      <c r="CJ133" s="257" t="s">
        <v>1784</v>
      </c>
      <c r="CK133" s="67">
        <v>18</v>
      </c>
      <c r="CP133" s="67">
        <v>67.8</v>
      </c>
      <c r="CQ133" s="257" t="s">
        <v>1784</v>
      </c>
      <c r="CR133" s="67">
        <v>18</v>
      </c>
      <c r="CT133" s="67">
        <v>32</v>
      </c>
      <c r="CV133" s="257" t="s">
        <v>1934</v>
      </c>
      <c r="CW133" s="67">
        <v>66.3</v>
      </c>
      <c r="CX133" s="257"/>
      <c r="CY133" s="67"/>
      <c r="CZ133" s="257"/>
      <c r="DA133" s="67"/>
    </row>
    <row r="134" spans="30:105" x14ac:dyDescent="0.2"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CG134" s="67">
        <v>117</v>
      </c>
      <c r="CH134" s="257" t="s">
        <v>1784</v>
      </c>
      <c r="CI134" s="67">
        <v>18</v>
      </c>
      <c r="CJ134" s="257" t="s">
        <v>1784</v>
      </c>
      <c r="CK134" s="67">
        <v>18</v>
      </c>
      <c r="CP134" s="67">
        <v>68.400000000000006</v>
      </c>
      <c r="CQ134" s="257" t="s">
        <v>1784</v>
      </c>
      <c r="CR134" s="67">
        <v>20</v>
      </c>
      <c r="CS134" s="257" t="s">
        <v>1784</v>
      </c>
      <c r="CT134" s="67">
        <v>20</v>
      </c>
      <c r="CV134" s="257" t="s">
        <v>1934</v>
      </c>
      <c r="CW134" s="67">
        <v>43</v>
      </c>
      <c r="CX134" s="257" t="s">
        <v>1784</v>
      </c>
      <c r="CY134" s="67">
        <v>18</v>
      </c>
      <c r="CZ134" s="257"/>
      <c r="DA134" s="67">
        <v>77</v>
      </c>
    </row>
    <row r="135" spans="30:105" x14ac:dyDescent="0.2"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CG135" s="67">
        <v>120</v>
      </c>
      <c r="CH135" s="257" t="s">
        <v>1784</v>
      </c>
      <c r="CI135" s="67">
        <v>18</v>
      </c>
      <c r="CJ135" s="257" t="s">
        <v>1784</v>
      </c>
      <c r="CK135" s="67">
        <v>18</v>
      </c>
      <c r="CP135" s="67">
        <v>72</v>
      </c>
      <c r="CQ135" s="257" t="s">
        <v>1784</v>
      </c>
      <c r="CR135" s="67">
        <v>18</v>
      </c>
      <c r="CT135" s="67">
        <v>34</v>
      </c>
      <c r="CV135" s="257" t="s">
        <v>1934</v>
      </c>
      <c r="CW135" s="67">
        <v>75</v>
      </c>
      <c r="CX135" s="257" t="s">
        <v>1784</v>
      </c>
      <c r="CY135" s="67">
        <v>18</v>
      </c>
      <c r="CZ135" s="257"/>
      <c r="DA135" s="67">
        <v>62</v>
      </c>
    </row>
    <row r="136" spans="30:105" x14ac:dyDescent="0.2"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CG136" s="67">
        <v>137</v>
      </c>
      <c r="CH136" s="257" t="s">
        <v>1784</v>
      </c>
      <c r="CI136" s="67">
        <v>18</v>
      </c>
      <c r="CJ136" s="257" t="s">
        <v>1784</v>
      </c>
      <c r="CK136" s="67">
        <v>18</v>
      </c>
      <c r="CP136" s="67">
        <v>72.5</v>
      </c>
      <c r="CQ136" s="257" t="s">
        <v>1784</v>
      </c>
      <c r="CR136" s="67">
        <v>20</v>
      </c>
      <c r="CS136" s="257" t="s">
        <v>1784</v>
      </c>
      <c r="CT136" s="67">
        <v>20</v>
      </c>
      <c r="CV136" s="257" t="s">
        <v>1934</v>
      </c>
      <c r="CW136" s="67">
        <v>9.6999999999999993</v>
      </c>
      <c r="CX136" s="257" t="s">
        <v>1784</v>
      </c>
      <c r="CY136" s="67">
        <v>18</v>
      </c>
      <c r="CZ136" s="257"/>
      <c r="DA136" s="67">
        <v>34</v>
      </c>
    </row>
    <row r="137" spans="30:105" x14ac:dyDescent="0.2"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CG137" s="67">
        <v>140</v>
      </c>
      <c r="CH137" s="257" t="s">
        <v>1784</v>
      </c>
      <c r="CI137" s="67">
        <v>18</v>
      </c>
      <c r="CJ137" s="257" t="s">
        <v>1784</v>
      </c>
      <c r="CK137" s="67">
        <v>18</v>
      </c>
      <c r="CP137" s="67">
        <v>73.400000000000006</v>
      </c>
      <c r="CQ137" s="257" t="s">
        <v>1784</v>
      </c>
      <c r="CR137" s="67">
        <v>18</v>
      </c>
      <c r="CS137" s="257" t="s">
        <v>1784</v>
      </c>
      <c r="CT137" s="67">
        <v>18</v>
      </c>
      <c r="CV137" s="257" t="s">
        <v>1934</v>
      </c>
      <c r="CW137" s="67">
        <v>41</v>
      </c>
      <c r="CX137" s="257"/>
      <c r="CY137" s="67">
        <v>92</v>
      </c>
      <c r="CZ137" s="257" t="s">
        <v>1784</v>
      </c>
      <c r="DA137" s="67">
        <v>20</v>
      </c>
    </row>
    <row r="138" spans="30:105" x14ac:dyDescent="0.2"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CG138" s="67">
        <v>150</v>
      </c>
      <c r="CH138" s="257" t="s">
        <v>1784</v>
      </c>
      <c r="CI138" s="67">
        <v>18</v>
      </c>
      <c r="CJ138" s="257" t="s">
        <v>1784</v>
      </c>
      <c r="CK138" s="67">
        <v>18</v>
      </c>
      <c r="CP138" s="67">
        <v>75.900000000000006</v>
      </c>
      <c r="CQ138" s="257" t="s">
        <v>1784</v>
      </c>
      <c r="CR138" s="67">
        <v>18</v>
      </c>
      <c r="CS138" s="257" t="s">
        <v>1784</v>
      </c>
      <c r="CT138" s="67">
        <v>18</v>
      </c>
      <c r="CV138" s="257" t="s">
        <v>1934</v>
      </c>
      <c r="CW138" s="67">
        <v>80.5</v>
      </c>
      <c r="CX138" s="257"/>
      <c r="CY138" s="67">
        <v>23</v>
      </c>
      <c r="CZ138" s="257"/>
      <c r="DA138" s="67">
        <v>230</v>
      </c>
    </row>
    <row r="139" spans="30:105" x14ac:dyDescent="0.2"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CG139" s="67">
        <v>156</v>
      </c>
      <c r="CH139" s="257" t="s">
        <v>1784</v>
      </c>
      <c r="CI139" s="67">
        <v>18</v>
      </c>
      <c r="CJ139" s="257" t="s">
        <v>1784</v>
      </c>
      <c r="CK139" s="67">
        <v>18</v>
      </c>
      <c r="CP139" s="67">
        <v>76.2</v>
      </c>
      <c r="CQ139" s="257" t="s">
        <v>1784</v>
      </c>
      <c r="CR139" s="67">
        <v>20</v>
      </c>
      <c r="CT139" s="67">
        <v>42</v>
      </c>
      <c r="CV139" s="257" t="s">
        <v>1934</v>
      </c>
      <c r="CW139" s="67">
        <v>159</v>
      </c>
      <c r="CX139" s="257" t="s">
        <v>1784</v>
      </c>
      <c r="CY139" s="67">
        <v>18</v>
      </c>
      <c r="CZ139" s="257"/>
      <c r="DA139" s="67">
        <v>180</v>
      </c>
    </row>
    <row r="140" spans="30:105" x14ac:dyDescent="0.2"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CG140" s="67">
        <v>174</v>
      </c>
      <c r="CH140" s="257" t="s">
        <v>1784</v>
      </c>
      <c r="CI140" s="67">
        <v>18</v>
      </c>
      <c r="CJ140" s="257" t="s">
        <v>1784</v>
      </c>
      <c r="CK140" s="67">
        <v>18</v>
      </c>
      <c r="CP140" s="67">
        <v>80.099999999999994</v>
      </c>
      <c r="CQ140" s="257" t="s">
        <v>1784</v>
      </c>
      <c r="CR140" s="67">
        <v>18</v>
      </c>
      <c r="CS140" s="257" t="s">
        <v>1784</v>
      </c>
      <c r="CT140" s="67">
        <v>18</v>
      </c>
      <c r="CV140" s="257" t="s">
        <v>1934</v>
      </c>
      <c r="CW140" s="67">
        <v>422</v>
      </c>
      <c r="CX140" s="257" t="s">
        <v>1784</v>
      </c>
      <c r="CY140" s="67">
        <v>10</v>
      </c>
      <c r="CZ140" s="257"/>
      <c r="DA140" s="67">
        <v>110</v>
      </c>
    </row>
    <row r="141" spans="30:105" x14ac:dyDescent="0.2"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CG141" s="67">
        <v>180</v>
      </c>
      <c r="CH141" s="257" t="s">
        <v>1784</v>
      </c>
      <c r="CI141" s="67">
        <v>18</v>
      </c>
      <c r="CK141" s="67">
        <v>18</v>
      </c>
      <c r="CP141" s="67">
        <v>80.5</v>
      </c>
      <c r="CQ141" s="257" t="s">
        <v>1784</v>
      </c>
      <c r="CR141" s="67">
        <v>20</v>
      </c>
      <c r="CT141" s="67">
        <v>90</v>
      </c>
      <c r="CV141" s="257" t="s">
        <v>1934</v>
      </c>
      <c r="CW141" s="67">
        <v>25</v>
      </c>
      <c r="CX141" s="257" t="s">
        <v>1784</v>
      </c>
      <c r="CY141" s="67">
        <v>18</v>
      </c>
      <c r="CZ141" s="257"/>
      <c r="DA141" s="67">
        <v>120</v>
      </c>
    </row>
    <row r="142" spans="30:105" x14ac:dyDescent="0.2"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CG142" s="67">
        <v>190</v>
      </c>
      <c r="CH142" s="257" t="s">
        <v>1784</v>
      </c>
      <c r="CI142" s="67">
        <v>18</v>
      </c>
      <c r="CJ142" s="257" t="s">
        <v>1784</v>
      </c>
      <c r="CK142" s="67">
        <v>18</v>
      </c>
      <c r="CP142" s="67">
        <v>83.4</v>
      </c>
      <c r="CQ142" s="257" t="s">
        <v>1784</v>
      </c>
      <c r="CR142" s="67">
        <v>20</v>
      </c>
      <c r="CT142" s="67">
        <v>31</v>
      </c>
      <c r="CV142" s="257" t="s">
        <v>1934</v>
      </c>
      <c r="CW142" s="67">
        <v>138</v>
      </c>
      <c r="CX142" s="257" t="s">
        <v>1784</v>
      </c>
      <c r="CY142" s="67">
        <v>18</v>
      </c>
      <c r="CZ142" s="257"/>
      <c r="DA142" s="67">
        <v>160</v>
      </c>
    </row>
    <row r="143" spans="30:105" x14ac:dyDescent="0.2"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CG143" s="67">
        <v>209</v>
      </c>
      <c r="CH143" s="257" t="s">
        <v>1784</v>
      </c>
      <c r="CI143" s="67">
        <v>18</v>
      </c>
      <c r="CJ143" s="257" t="s">
        <v>1784</v>
      </c>
      <c r="CK143" s="67">
        <v>18</v>
      </c>
      <c r="CP143" s="67">
        <v>83.5</v>
      </c>
      <c r="CQ143" s="257" t="s">
        <v>1784</v>
      </c>
      <c r="CR143" s="67">
        <v>18</v>
      </c>
      <c r="CS143" s="257" t="s">
        <v>1784</v>
      </c>
      <c r="CT143" s="67">
        <v>18</v>
      </c>
      <c r="CV143" s="257" t="s">
        <v>1934</v>
      </c>
      <c r="CW143" s="67">
        <v>446</v>
      </c>
      <c r="CX143" s="257"/>
      <c r="CY143" s="67"/>
      <c r="CZ143" s="257"/>
      <c r="DA143" s="67"/>
    </row>
    <row r="144" spans="30:105" x14ac:dyDescent="0.2"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CG144" s="67">
        <v>220</v>
      </c>
      <c r="CH144" s="257" t="s">
        <v>1784</v>
      </c>
      <c r="CI144" s="67">
        <v>18</v>
      </c>
      <c r="CJ144" s="257" t="s">
        <v>1784</v>
      </c>
      <c r="CK144" s="67">
        <v>18</v>
      </c>
      <c r="CP144" s="67">
        <v>83.5</v>
      </c>
      <c r="CQ144" s="257" t="s">
        <v>1784</v>
      </c>
      <c r="CR144" s="67">
        <v>20</v>
      </c>
      <c r="CT144" s="67">
        <v>46</v>
      </c>
      <c r="CV144" s="257" t="s">
        <v>1934</v>
      </c>
      <c r="CW144" s="67">
        <v>253</v>
      </c>
      <c r="CX144" s="257" t="s">
        <v>1784</v>
      </c>
      <c r="CY144" s="67">
        <v>20</v>
      </c>
      <c r="CZ144" s="257"/>
      <c r="DA144" s="67">
        <v>150</v>
      </c>
    </row>
    <row r="145" spans="1:105" x14ac:dyDescent="0.2"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CG145" s="67">
        <v>230</v>
      </c>
      <c r="CH145" s="257" t="s">
        <v>1784</v>
      </c>
      <c r="CI145" s="67">
        <v>18</v>
      </c>
      <c r="CJ145" s="257" t="s">
        <v>1784</v>
      </c>
      <c r="CK145" s="67">
        <v>18</v>
      </c>
      <c r="CP145" s="67">
        <v>83.6</v>
      </c>
      <c r="CQ145" s="257" t="s">
        <v>1784</v>
      </c>
      <c r="CR145" s="67">
        <v>18</v>
      </c>
      <c r="CS145" s="257" t="s">
        <v>1784</v>
      </c>
      <c r="CT145" s="67">
        <v>18</v>
      </c>
      <c r="CV145" s="257" t="s">
        <v>1934</v>
      </c>
      <c r="CW145" s="67">
        <v>476</v>
      </c>
      <c r="CX145" s="257" t="s">
        <v>1784</v>
      </c>
      <c r="CY145" s="67">
        <v>18</v>
      </c>
      <c r="CZ145" s="257"/>
      <c r="DA145" s="67">
        <v>510</v>
      </c>
    </row>
    <row r="146" spans="1:105" x14ac:dyDescent="0.2"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CG146" s="67">
        <v>280</v>
      </c>
      <c r="CH146" s="257" t="s">
        <v>1784</v>
      </c>
      <c r="CI146" s="67">
        <v>18</v>
      </c>
      <c r="CJ146" s="257" t="s">
        <v>1784</v>
      </c>
      <c r="CK146" s="67">
        <v>18</v>
      </c>
      <c r="CP146" s="67">
        <v>84.6</v>
      </c>
      <c r="CQ146" s="257" t="s">
        <v>1784</v>
      </c>
      <c r="CR146" s="67">
        <v>18</v>
      </c>
      <c r="CS146" s="257" t="s">
        <v>1784</v>
      </c>
      <c r="CT146" s="67">
        <v>18</v>
      </c>
      <c r="CV146" s="257" t="s">
        <v>1934</v>
      </c>
      <c r="CW146" s="67">
        <v>746</v>
      </c>
      <c r="CX146" s="257"/>
      <c r="CY146" s="67"/>
      <c r="CZ146" s="257"/>
      <c r="DA146" s="67"/>
    </row>
    <row r="147" spans="1:105" x14ac:dyDescent="0.2"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CG147" s="67">
        <v>450</v>
      </c>
      <c r="CH147" s="257" t="s">
        <v>1784</v>
      </c>
      <c r="CI147" s="67">
        <v>18</v>
      </c>
      <c r="CJ147" s="257" t="s">
        <v>1784</v>
      </c>
      <c r="CK147" s="67">
        <v>18</v>
      </c>
      <c r="CP147" s="67">
        <v>88.4</v>
      </c>
      <c r="CQ147" s="257" t="s">
        <v>1784</v>
      </c>
      <c r="CR147" s="67">
        <v>18</v>
      </c>
      <c r="CT147" s="67">
        <v>55</v>
      </c>
      <c r="CV147" s="257" t="s">
        <v>1934</v>
      </c>
      <c r="CW147" s="67">
        <v>1070</v>
      </c>
      <c r="CX147" s="257"/>
      <c r="CY147" s="67">
        <v>32</v>
      </c>
      <c r="CZ147" s="257"/>
      <c r="DA147" s="67">
        <v>970</v>
      </c>
    </row>
    <row r="148" spans="1:105" x14ac:dyDescent="0.2"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CG148" s="67">
        <v>1390</v>
      </c>
      <c r="CH148" s="257" t="s">
        <v>1784</v>
      </c>
      <c r="CI148" s="67">
        <v>18</v>
      </c>
      <c r="CJ148" s="257" t="s">
        <v>1784</v>
      </c>
      <c r="CK148" s="67">
        <v>18</v>
      </c>
      <c r="CP148" s="67">
        <v>88.8</v>
      </c>
      <c r="CQ148" s="257" t="s">
        <v>1784</v>
      </c>
      <c r="CR148" s="67">
        <v>18</v>
      </c>
      <c r="CT148" s="67">
        <v>70</v>
      </c>
      <c r="CV148" s="257" t="s">
        <v>1934</v>
      </c>
      <c r="CW148" s="67">
        <v>939</v>
      </c>
      <c r="CX148" s="257" t="s">
        <v>1784</v>
      </c>
      <c r="CY148" s="67">
        <v>18</v>
      </c>
      <c r="CZ148" s="257"/>
      <c r="DA148" s="67">
        <v>850</v>
      </c>
    </row>
    <row r="149" spans="1:105" s="67" customFormat="1" x14ac:dyDescent="0.2">
      <c r="A149" s="20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 s="45"/>
      <c r="AA149" s="45"/>
      <c r="AB149"/>
      <c r="AC149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CD149" s="258"/>
      <c r="CF149" s="257"/>
      <c r="CG149" s="67">
        <v>1800</v>
      </c>
      <c r="CH149" s="257" t="s">
        <v>1784</v>
      </c>
      <c r="CI149" s="67">
        <v>18</v>
      </c>
      <c r="CJ149" s="257" t="s">
        <v>1784</v>
      </c>
      <c r="CK149" s="67">
        <v>18</v>
      </c>
      <c r="CO149" s="257"/>
      <c r="CP149" s="67">
        <v>90.6</v>
      </c>
      <c r="CQ149" s="257" t="s">
        <v>1784</v>
      </c>
      <c r="CR149" s="67">
        <v>18</v>
      </c>
      <c r="CS149" s="257" t="s">
        <v>1784</v>
      </c>
      <c r="CT149" s="67">
        <v>18</v>
      </c>
      <c r="CV149" s="257" t="s">
        <v>1934</v>
      </c>
      <c r="CW149" s="67">
        <v>502</v>
      </c>
      <c r="CX149" s="257" t="s">
        <v>1784</v>
      </c>
      <c r="CY149" s="67">
        <v>20</v>
      </c>
      <c r="CZ149" s="257"/>
      <c r="DA149" s="67">
        <v>420</v>
      </c>
    </row>
    <row r="150" spans="1:105" s="67" customFormat="1" x14ac:dyDescent="0.2">
      <c r="A150" s="2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 s="45"/>
      <c r="AA150" s="45"/>
      <c r="AB150"/>
      <c r="AC150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CD150" s="258"/>
      <c r="CF150" s="257"/>
      <c r="CG150" s="67">
        <v>4000</v>
      </c>
      <c r="CH150" s="257" t="s">
        <v>1784</v>
      </c>
      <c r="CI150" s="67">
        <v>43</v>
      </c>
      <c r="CJ150" s="257" t="s">
        <v>1784</v>
      </c>
      <c r="CK150" s="67">
        <v>18</v>
      </c>
      <c r="CO150" s="257"/>
      <c r="CP150" s="67">
        <v>93.2</v>
      </c>
      <c r="CQ150" s="257" t="s">
        <v>1784</v>
      </c>
      <c r="CR150" s="67">
        <v>20</v>
      </c>
      <c r="CS150" s="257" t="s">
        <v>1784</v>
      </c>
      <c r="CT150" s="67">
        <v>20</v>
      </c>
      <c r="CV150" s="257" t="s">
        <v>1934</v>
      </c>
      <c r="CW150" s="67">
        <v>629</v>
      </c>
      <c r="CX150" s="257" t="s">
        <v>1784</v>
      </c>
      <c r="CY150" s="67">
        <v>18</v>
      </c>
      <c r="CZ150" s="257"/>
      <c r="DA150" s="67">
        <v>1000</v>
      </c>
    </row>
    <row r="151" spans="1:105" s="67" customFormat="1" x14ac:dyDescent="0.2">
      <c r="A151" s="20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 s="45"/>
      <c r="AA151" s="45"/>
      <c r="AB151"/>
      <c r="AC151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CD151" s="258"/>
      <c r="CF151" s="257"/>
      <c r="CG151" s="67">
        <v>12</v>
      </c>
      <c r="CH151" s="257" t="s">
        <v>1784</v>
      </c>
      <c r="CI151" s="67">
        <v>18</v>
      </c>
      <c r="CJ151" s="257"/>
      <c r="CK151" s="67">
        <v>19</v>
      </c>
      <c r="CO151" s="257"/>
      <c r="CP151" s="67">
        <v>94.8</v>
      </c>
      <c r="CQ151" s="257" t="s">
        <v>1784</v>
      </c>
      <c r="CR151" s="67">
        <v>10</v>
      </c>
      <c r="CS151" s="257"/>
      <c r="CT151" s="67">
        <v>59</v>
      </c>
      <c r="CV151" s="257" t="s">
        <v>1934</v>
      </c>
      <c r="CW151" s="67">
        <v>1270</v>
      </c>
      <c r="CX151" s="257" t="s">
        <v>1784</v>
      </c>
      <c r="CY151" s="67">
        <v>18</v>
      </c>
      <c r="CZ151" s="257"/>
      <c r="DA151" s="67">
        <v>1200</v>
      </c>
    </row>
    <row r="152" spans="1:105" s="67" customFormat="1" x14ac:dyDescent="0.2">
      <c r="A152" s="20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 s="45"/>
      <c r="AA152" s="45"/>
      <c r="AB152"/>
      <c r="AC152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CD152" s="258"/>
      <c r="CF152" s="257"/>
      <c r="CG152" s="67">
        <v>83.6</v>
      </c>
      <c r="CH152" s="257" t="s">
        <v>1784</v>
      </c>
      <c r="CI152" s="67">
        <v>18</v>
      </c>
      <c r="CJ152" s="257"/>
      <c r="CK152" s="67">
        <v>19</v>
      </c>
      <c r="CO152" s="257"/>
      <c r="CP152" s="67">
        <v>100</v>
      </c>
      <c r="CQ152" s="257" t="s">
        <v>1784</v>
      </c>
      <c r="CR152" s="67">
        <v>18</v>
      </c>
      <c r="CS152" s="257"/>
      <c r="CT152" s="67">
        <v>18</v>
      </c>
      <c r="CV152" s="257" t="s">
        <v>1934</v>
      </c>
      <c r="CW152" s="67">
        <v>1060</v>
      </c>
      <c r="CX152" s="257"/>
      <c r="CY152" s="67">
        <v>31</v>
      </c>
      <c r="CZ152" s="257"/>
      <c r="DA152" s="67">
        <v>1500</v>
      </c>
    </row>
    <row r="153" spans="1:105" s="67" customFormat="1" x14ac:dyDescent="0.2"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CD153" s="258"/>
      <c r="CF153" s="257" t="s">
        <v>1784</v>
      </c>
      <c r="CG153" s="67">
        <v>8.5</v>
      </c>
      <c r="CH153" s="257" t="s">
        <v>1784</v>
      </c>
      <c r="CI153" s="67">
        <v>20</v>
      </c>
      <c r="CJ153" s="257" t="s">
        <v>1784</v>
      </c>
      <c r="CK153" s="67">
        <v>20</v>
      </c>
      <c r="CO153" s="257"/>
      <c r="CP153" s="67">
        <v>104</v>
      </c>
      <c r="CQ153" s="257" t="s">
        <v>1784</v>
      </c>
      <c r="CR153" s="67">
        <v>20</v>
      </c>
      <c r="CS153" s="257"/>
      <c r="CT153" s="67">
        <v>60</v>
      </c>
      <c r="CV153" s="257" t="s">
        <v>1934</v>
      </c>
      <c r="CW153" s="67">
        <v>1081.5</v>
      </c>
      <c r="CX153" s="257"/>
      <c r="CY153" s="67">
        <v>190</v>
      </c>
      <c r="CZ153" s="257"/>
      <c r="DA153" s="67">
        <v>1600</v>
      </c>
    </row>
    <row r="154" spans="1:105" s="67" customFormat="1" x14ac:dyDescent="0.2"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CD154" s="258"/>
      <c r="CF154" s="257" t="s">
        <v>1784</v>
      </c>
      <c r="CG154" s="67">
        <v>8.5</v>
      </c>
      <c r="CH154" s="257" t="s">
        <v>1784</v>
      </c>
      <c r="CI154" s="67">
        <v>20</v>
      </c>
      <c r="CJ154" s="257" t="s">
        <v>1784</v>
      </c>
      <c r="CK154" s="67">
        <v>20</v>
      </c>
      <c r="CO154" s="257"/>
      <c r="CP154" s="67">
        <v>107</v>
      </c>
      <c r="CQ154" s="257" t="s">
        <v>1784</v>
      </c>
      <c r="CR154" s="67">
        <v>20</v>
      </c>
      <c r="CS154" s="257" t="s">
        <v>1784</v>
      </c>
      <c r="CT154" s="67">
        <v>20</v>
      </c>
      <c r="CV154" s="257" t="s">
        <v>1934</v>
      </c>
      <c r="CW154" s="67">
        <v>1060</v>
      </c>
      <c r="CX154" s="257"/>
      <c r="CY154" s="67">
        <v>49</v>
      </c>
      <c r="CZ154" s="257"/>
      <c r="DA154" s="67">
        <v>2900</v>
      </c>
    </row>
    <row r="155" spans="1:105" s="67" customFormat="1" x14ac:dyDescent="0.2"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CD155" s="258"/>
      <c r="CF155" s="257" t="s">
        <v>1784</v>
      </c>
      <c r="CG155" s="67">
        <v>8.5</v>
      </c>
      <c r="CH155" s="257" t="s">
        <v>1784</v>
      </c>
      <c r="CI155" s="67">
        <v>20</v>
      </c>
      <c r="CJ155" s="257" t="s">
        <v>1784</v>
      </c>
      <c r="CK155" s="67">
        <v>20</v>
      </c>
      <c r="CO155" s="257"/>
      <c r="CP155" s="67">
        <v>108</v>
      </c>
      <c r="CQ155" s="257" t="s">
        <v>1784</v>
      </c>
      <c r="CR155" s="67">
        <v>18</v>
      </c>
      <c r="CS155" s="257"/>
      <c r="CT155" s="67">
        <v>52</v>
      </c>
      <c r="CV155" s="257" t="s">
        <v>1934</v>
      </c>
      <c r="CW155" s="67">
        <v>1047</v>
      </c>
      <c r="CX155" s="257"/>
      <c r="CY155" s="67">
        <v>130</v>
      </c>
      <c r="CZ155" s="257"/>
      <c r="DA155" s="67">
        <v>1400</v>
      </c>
    </row>
    <row r="156" spans="1:105" s="67" customFormat="1" x14ac:dyDescent="0.2"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CD156" s="258"/>
      <c r="CF156" s="257" t="s">
        <v>1784</v>
      </c>
      <c r="CG156" s="67">
        <v>8.5</v>
      </c>
      <c r="CH156" s="257" t="s">
        <v>1784</v>
      </c>
      <c r="CI156" s="67">
        <v>20</v>
      </c>
      <c r="CJ156" s="257" t="s">
        <v>1784</v>
      </c>
      <c r="CK156" s="67">
        <v>20</v>
      </c>
      <c r="CO156" s="257"/>
      <c r="CP156" s="67">
        <v>113</v>
      </c>
      <c r="CQ156" s="257" t="s">
        <v>1784</v>
      </c>
      <c r="CR156" s="67">
        <v>18</v>
      </c>
      <c r="CS156" s="257" t="s">
        <v>1784</v>
      </c>
      <c r="CT156" s="67">
        <v>18</v>
      </c>
      <c r="CV156" s="257" t="s">
        <v>1934</v>
      </c>
      <c r="CW156" s="67">
        <v>208</v>
      </c>
      <c r="CX156" s="257"/>
      <c r="CY156" s="67">
        <v>190</v>
      </c>
      <c r="CZ156" s="257"/>
      <c r="DA156" s="67">
        <v>2100</v>
      </c>
    </row>
    <row r="157" spans="1:105" s="67" customFormat="1" x14ac:dyDescent="0.2"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CD157" s="258"/>
      <c r="CF157" s="257"/>
      <c r="CG157" s="67">
        <v>13.6</v>
      </c>
      <c r="CH157" s="257" t="s">
        <v>1784</v>
      </c>
      <c r="CI157" s="67">
        <v>20</v>
      </c>
      <c r="CJ157" s="257" t="s">
        <v>1784</v>
      </c>
      <c r="CK157" s="67">
        <v>20</v>
      </c>
      <c r="CO157" s="257"/>
      <c r="CP157" s="67">
        <v>123</v>
      </c>
      <c r="CQ157" s="257" t="s">
        <v>1784</v>
      </c>
      <c r="CR157" s="67">
        <v>18</v>
      </c>
      <c r="CS157" s="257"/>
      <c r="CT157" s="67">
        <v>62</v>
      </c>
      <c r="CV157" s="257" t="s">
        <v>1934</v>
      </c>
      <c r="CW157" s="67">
        <v>1040</v>
      </c>
      <c r="CX157" s="257" t="s">
        <v>1784</v>
      </c>
      <c r="CY157" s="67">
        <v>18</v>
      </c>
      <c r="CZ157" s="257"/>
      <c r="DA157" s="67">
        <v>2300</v>
      </c>
    </row>
    <row r="158" spans="1:105" s="67" customFormat="1" x14ac:dyDescent="0.2"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CD158" s="258"/>
      <c r="CF158" s="257"/>
      <c r="CG158" s="67">
        <v>14.3</v>
      </c>
      <c r="CH158" s="257" t="s">
        <v>1784</v>
      </c>
      <c r="CI158" s="67">
        <v>20</v>
      </c>
      <c r="CJ158" s="257" t="s">
        <v>1784</v>
      </c>
      <c r="CK158" s="67">
        <v>20</v>
      </c>
      <c r="CO158" s="257"/>
      <c r="CP158" s="67">
        <v>124</v>
      </c>
      <c r="CQ158" s="257" t="s">
        <v>1784</v>
      </c>
      <c r="CR158" s="67">
        <v>18</v>
      </c>
      <c r="CS158" s="257"/>
      <c r="CT158" s="67">
        <v>70</v>
      </c>
      <c r="CV158" s="257" t="s">
        <v>1934</v>
      </c>
      <c r="CW158" s="67">
        <v>1000</v>
      </c>
      <c r="CX158" s="257" t="s">
        <v>1784</v>
      </c>
      <c r="CY158" s="67">
        <v>18</v>
      </c>
      <c r="CZ158" s="257"/>
      <c r="DA158" s="67">
        <v>2900</v>
      </c>
    </row>
    <row r="159" spans="1:105" s="67" customFormat="1" x14ac:dyDescent="0.2"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CD159" s="258"/>
      <c r="CF159" s="257"/>
      <c r="CG159" s="67">
        <v>16.2</v>
      </c>
      <c r="CH159" s="257" t="s">
        <v>1784</v>
      </c>
      <c r="CI159" s="67">
        <v>20</v>
      </c>
      <c r="CJ159" s="257" t="s">
        <v>1784</v>
      </c>
      <c r="CK159" s="67">
        <v>20</v>
      </c>
      <c r="CO159" s="257"/>
      <c r="CP159" s="67">
        <v>128</v>
      </c>
      <c r="CQ159" s="257" t="s">
        <v>1784</v>
      </c>
      <c r="CR159" s="67">
        <v>20</v>
      </c>
      <c r="CS159" s="257" t="s">
        <v>1784</v>
      </c>
      <c r="CT159" s="67">
        <v>20</v>
      </c>
      <c r="CV159" s="257" t="s">
        <v>1934</v>
      </c>
      <c r="CW159" s="67">
        <v>2560</v>
      </c>
      <c r="CX159" s="257"/>
      <c r="CY159" s="67">
        <v>2500</v>
      </c>
      <c r="CZ159" s="257"/>
      <c r="DA159" s="67">
        <v>6300</v>
      </c>
    </row>
    <row r="160" spans="1:105" s="67" customFormat="1" x14ac:dyDescent="0.2"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CD160" s="258"/>
      <c r="CF160" s="257"/>
      <c r="CG160" s="67">
        <v>16.5</v>
      </c>
      <c r="CH160" s="257" t="s">
        <v>1784</v>
      </c>
      <c r="CI160" s="67">
        <v>20</v>
      </c>
      <c r="CJ160" s="257" t="s">
        <v>1784</v>
      </c>
      <c r="CK160" s="67">
        <v>20</v>
      </c>
      <c r="CO160" s="257"/>
      <c r="CP160" s="67">
        <v>130</v>
      </c>
      <c r="CQ160" s="257" t="s">
        <v>1784</v>
      </c>
      <c r="CR160" s="67">
        <v>18</v>
      </c>
      <c r="CS160" s="257"/>
      <c r="CT160" s="67">
        <v>36</v>
      </c>
      <c r="CV160" s="257" t="s">
        <v>1934</v>
      </c>
      <c r="CW160" s="67">
        <v>3720</v>
      </c>
      <c r="CX160" s="257" t="s">
        <v>1784</v>
      </c>
      <c r="CY160" s="67">
        <v>18</v>
      </c>
      <c r="CZ160" s="257"/>
      <c r="DA160" s="67">
        <v>4700</v>
      </c>
    </row>
    <row r="161" spans="1:105" s="67" customFormat="1" x14ac:dyDescent="0.2"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CD161" s="258"/>
      <c r="CF161" s="257"/>
      <c r="CG161" s="67">
        <v>16.899999999999999</v>
      </c>
      <c r="CH161" s="257" t="s">
        <v>1784</v>
      </c>
      <c r="CI161" s="67">
        <v>20</v>
      </c>
      <c r="CJ161" s="257" t="s">
        <v>1784</v>
      </c>
      <c r="CK161" s="67">
        <v>20</v>
      </c>
      <c r="CO161" s="257"/>
      <c r="CP161" s="67">
        <v>130</v>
      </c>
      <c r="CQ161" s="257" t="s">
        <v>1784</v>
      </c>
      <c r="CR161" s="67">
        <v>18</v>
      </c>
      <c r="CS161" s="257"/>
      <c r="CT161" s="67">
        <v>69</v>
      </c>
      <c r="CV161" s="257" t="s">
        <v>1934</v>
      </c>
      <c r="CW161" s="67">
        <v>1050</v>
      </c>
      <c r="CX161" s="257"/>
      <c r="CY161" s="67">
        <v>280</v>
      </c>
      <c r="CZ161" s="257"/>
      <c r="DA161" s="67">
        <v>4400</v>
      </c>
    </row>
    <row r="162" spans="1:105" s="67" customFormat="1" x14ac:dyDescent="0.2"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CD162" s="258"/>
      <c r="CF162" s="257"/>
      <c r="CG162" s="67">
        <v>17.600000000000001</v>
      </c>
      <c r="CH162" s="257" t="s">
        <v>1784</v>
      </c>
      <c r="CI162" s="67">
        <v>20</v>
      </c>
      <c r="CJ162" s="257" t="s">
        <v>1784</v>
      </c>
      <c r="CK162" s="67">
        <v>20</v>
      </c>
      <c r="CO162" s="257"/>
      <c r="CP162" s="67">
        <v>130.80000000000001</v>
      </c>
      <c r="CQ162" s="257" t="s">
        <v>1784</v>
      </c>
      <c r="CR162" s="67">
        <v>18</v>
      </c>
      <c r="CS162" s="257"/>
      <c r="CT162" s="67">
        <v>110</v>
      </c>
      <c r="CV162" s="257" t="s">
        <v>1934</v>
      </c>
      <c r="CW162" s="67">
        <v>950</v>
      </c>
      <c r="CX162" s="257" t="s">
        <v>1784</v>
      </c>
      <c r="CY162" s="67">
        <v>18</v>
      </c>
      <c r="CZ162" s="257"/>
      <c r="DA162" s="67">
        <v>6500</v>
      </c>
    </row>
    <row r="163" spans="1:105" s="67" customFormat="1" x14ac:dyDescent="0.2"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CD163" s="258"/>
      <c r="CF163" s="257"/>
      <c r="CG163" s="67">
        <v>17.7</v>
      </c>
      <c r="CH163" s="257" t="s">
        <v>1784</v>
      </c>
      <c r="CI163" s="67">
        <v>20</v>
      </c>
      <c r="CJ163" s="257" t="s">
        <v>1784</v>
      </c>
      <c r="CK163" s="67">
        <v>20</v>
      </c>
      <c r="CO163" s="257"/>
      <c r="CP163" s="67">
        <v>132</v>
      </c>
      <c r="CQ163" s="257" t="s">
        <v>1784</v>
      </c>
      <c r="CR163" s="67">
        <v>20</v>
      </c>
      <c r="CS163" s="257" t="s">
        <v>1784</v>
      </c>
      <c r="CT163" s="67">
        <v>20</v>
      </c>
      <c r="CV163" s="257" t="s">
        <v>1934</v>
      </c>
      <c r="CW163" s="67">
        <v>2100</v>
      </c>
      <c r="CX163" s="257" t="s">
        <v>1784</v>
      </c>
      <c r="CY163" s="67">
        <v>18</v>
      </c>
      <c r="CZ163" s="257"/>
      <c r="DA163" s="67">
        <v>9600</v>
      </c>
    </row>
    <row r="164" spans="1:105" s="67" customFormat="1" x14ac:dyDescent="0.2"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CD164" s="258"/>
      <c r="CF164" s="257"/>
      <c r="CG164" s="67">
        <v>17.899999999999999</v>
      </c>
      <c r="CH164" s="257" t="s">
        <v>1784</v>
      </c>
      <c r="CI164" s="67">
        <v>20</v>
      </c>
      <c r="CJ164" s="257" t="s">
        <v>1784</v>
      </c>
      <c r="CK164" s="67">
        <v>20</v>
      </c>
      <c r="CO164" s="257"/>
      <c r="CP164" s="67">
        <v>134</v>
      </c>
      <c r="CQ164" s="257" t="s">
        <v>1784</v>
      </c>
      <c r="CR164" s="67">
        <v>20</v>
      </c>
      <c r="CS164" s="257"/>
      <c r="CT164" s="67">
        <v>43</v>
      </c>
      <c r="CV164" s="257" t="s">
        <v>1934</v>
      </c>
      <c r="CW164" s="67">
        <v>7330</v>
      </c>
      <c r="CX164" s="257"/>
      <c r="CY164" s="67">
        <v>800</v>
      </c>
      <c r="CZ164" s="257"/>
      <c r="DA164" s="67">
        <v>12000</v>
      </c>
    </row>
    <row r="165" spans="1:105" s="67" customFormat="1" x14ac:dyDescent="0.2"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CD165" s="258"/>
      <c r="CF165" s="257"/>
      <c r="CG165" s="67">
        <v>18</v>
      </c>
      <c r="CH165" s="257" t="s">
        <v>1784</v>
      </c>
      <c r="CI165" s="67">
        <v>18</v>
      </c>
      <c r="CJ165" s="257"/>
      <c r="CK165" s="67">
        <v>20</v>
      </c>
      <c r="CO165" s="257"/>
      <c r="CP165" s="67">
        <v>135</v>
      </c>
      <c r="CQ165" s="257" t="s">
        <v>1784</v>
      </c>
      <c r="CR165" s="67">
        <v>20</v>
      </c>
      <c r="CS165" s="257"/>
      <c r="CT165" s="67">
        <v>40</v>
      </c>
      <c r="CV165" s="257" t="s">
        <v>1934</v>
      </c>
      <c r="CW165" s="67">
        <v>10000</v>
      </c>
      <c r="CX165" s="257"/>
      <c r="CZ165" s="257"/>
      <c r="DA165" s="67">
        <v>39000</v>
      </c>
    </row>
    <row r="166" spans="1:105" s="67" customFormat="1" x14ac:dyDescent="0.2"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CD166" s="258"/>
      <c r="CF166" s="257"/>
      <c r="CG166" s="67">
        <v>18.2</v>
      </c>
      <c r="CH166" s="257" t="s">
        <v>1784</v>
      </c>
      <c r="CI166" s="67">
        <v>20</v>
      </c>
      <c r="CJ166" s="257" t="s">
        <v>1784</v>
      </c>
      <c r="CK166" s="67">
        <v>20</v>
      </c>
      <c r="CO166" s="257"/>
      <c r="CP166" s="67">
        <v>136</v>
      </c>
      <c r="CQ166" s="257" t="s">
        <v>1784</v>
      </c>
      <c r="CR166" s="67">
        <v>18</v>
      </c>
      <c r="CS166" s="257" t="s">
        <v>1784</v>
      </c>
      <c r="CT166" s="67">
        <v>18</v>
      </c>
      <c r="CV166" s="257" t="s">
        <v>1934</v>
      </c>
      <c r="CW166" s="67">
        <v>4190</v>
      </c>
      <c r="CX166" s="257"/>
      <c r="CY166" s="67">
        <v>610</v>
      </c>
      <c r="CZ166" s="257"/>
      <c r="DA166" s="67">
        <v>22000</v>
      </c>
    </row>
    <row r="167" spans="1:105" s="67" customFormat="1" x14ac:dyDescent="0.2"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CD167" s="258"/>
      <c r="CF167" s="257"/>
      <c r="CG167" s="67">
        <v>18.7</v>
      </c>
      <c r="CH167" s="257" t="s">
        <v>1784</v>
      </c>
      <c r="CI167" s="67">
        <v>20</v>
      </c>
      <c r="CJ167" s="257" t="s">
        <v>1784</v>
      </c>
      <c r="CK167" s="67">
        <v>20</v>
      </c>
      <c r="CO167" s="257"/>
      <c r="CP167" s="67">
        <v>137</v>
      </c>
      <c r="CQ167" s="257" t="s">
        <v>1784</v>
      </c>
      <c r="CR167" s="67">
        <v>18</v>
      </c>
      <c r="CS167" s="257"/>
      <c r="CT167" s="67">
        <v>73</v>
      </c>
      <c r="CV167" s="257" t="s">
        <v>1934</v>
      </c>
      <c r="CW167" s="67">
        <v>1110</v>
      </c>
      <c r="CX167" s="257"/>
      <c r="CY167" s="67">
        <v>280</v>
      </c>
      <c r="CZ167" s="257"/>
      <c r="DA167" s="67">
        <v>5900</v>
      </c>
    </row>
    <row r="168" spans="1:105" s="67" customFormat="1" x14ac:dyDescent="0.2"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CD168" s="258"/>
      <c r="CF168" s="257"/>
      <c r="CG168" s="67">
        <v>20.5</v>
      </c>
      <c r="CH168" s="257" t="s">
        <v>1784</v>
      </c>
      <c r="CI168" s="67">
        <v>20</v>
      </c>
      <c r="CJ168" s="257" t="s">
        <v>1784</v>
      </c>
      <c r="CK168" s="67">
        <v>20</v>
      </c>
      <c r="CO168" s="257"/>
      <c r="CP168" s="67">
        <v>137</v>
      </c>
      <c r="CQ168" s="257" t="s">
        <v>1784</v>
      </c>
      <c r="CR168" s="67">
        <v>18</v>
      </c>
      <c r="CS168" s="257"/>
      <c r="CT168" s="67">
        <v>73</v>
      </c>
      <c r="CV168" s="257" t="s">
        <v>1934</v>
      </c>
      <c r="CW168" s="67">
        <v>25600</v>
      </c>
      <c r="CX168" s="257"/>
      <c r="CZ168" s="257"/>
      <c r="DA168" s="67">
        <v>24000</v>
      </c>
    </row>
    <row r="169" spans="1:105" s="67" customFormat="1" x14ac:dyDescent="0.2"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CD169" s="258"/>
      <c r="CF169" s="257"/>
      <c r="CG169" s="67">
        <v>21.7</v>
      </c>
      <c r="CH169" s="257" t="s">
        <v>1784</v>
      </c>
      <c r="CI169" s="67">
        <v>20</v>
      </c>
      <c r="CJ169" s="257" t="s">
        <v>1784</v>
      </c>
      <c r="CK169" s="67">
        <v>20</v>
      </c>
      <c r="CO169" s="257"/>
      <c r="CP169" s="67">
        <v>141</v>
      </c>
      <c r="CQ169" s="257" t="s">
        <v>1784</v>
      </c>
      <c r="CR169" s="67">
        <v>18</v>
      </c>
      <c r="CS169" s="257" t="s">
        <v>1784</v>
      </c>
      <c r="CT169" s="67">
        <v>18</v>
      </c>
      <c r="CV169" s="257" t="s">
        <v>1934</v>
      </c>
      <c r="CW169" s="67">
        <v>422</v>
      </c>
      <c r="CX169" s="257"/>
      <c r="CY169" s="67">
        <v>100</v>
      </c>
      <c r="CZ169" s="257"/>
      <c r="DA169" s="67">
        <v>2700</v>
      </c>
    </row>
    <row r="170" spans="1:105" s="67" customFormat="1" x14ac:dyDescent="0.2"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CD170" s="258"/>
      <c r="CF170" s="257"/>
      <c r="CG170" s="67">
        <v>24.3</v>
      </c>
      <c r="CH170" s="257" t="s">
        <v>1784</v>
      </c>
      <c r="CI170" s="67">
        <v>20</v>
      </c>
      <c r="CJ170" s="257" t="s">
        <v>1784</v>
      </c>
      <c r="CK170" s="67">
        <v>20</v>
      </c>
      <c r="CO170" s="257"/>
      <c r="CP170" s="67">
        <v>141</v>
      </c>
      <c r="CQ170" s="257" t="s">
        <v>1784</v>
      </c>
      <c r="CR170" s="67">
        <v>18</v>
      </c>
      <c r="CS170" s="257"/>
      <c r="CT170" s="67">
        <v>59</v>
      </c>
      <c r="CV170" s="257" t="s">
        <v>1934</v>
      </c>
      <c r="CW170" s="67">
        <v>2090</v>
      </c>
      <c r="CX170" s="257"/>
      <c r="CY170" s="67">
        <v>380</v>
      </c>
      <c r="CZ170" s="257"/>
      <c r="DA170" s="67">
        <v>4500</v>
      </c>
    </row>
    <row r="171" spans="1:105" s="67" customFormat="1" x14ac:dyDescent="0.2"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CD171" s="258"/>
      <c r="CF171" s="257"/>
      <c r="CG171" s="67">
        <v>28</v>
      </c>
      <c r="CH171" s="257" t="s">
        <v>1784</v>
      </c>
      <c r="CI171" s="67">
        <v>20</v>
      </c>
      <c r="CJ171" s="257" t="s">
        <v>1784</v>
      </c>
      <c r="CK171" s="67">
        <v>20</v>
      </c>
      <c r="CO171" s="257"/>
      <c r="CP171" s="67">
        <v>151</v>
      </c>
      <c r="CQ171" s="257" t="s">
        <v>1784</v>
      </c>
      <c r="CR171" s="67">
        <v>20</v>
      </c>
      <c r="CS171" s="257"/>
      <c r="CT171" s="67">
        <v>22</v>
      </c>
      <c r="CV171" s="257" t="s">
        <v>1934</v>
      </c>
      <c r="CW171" s="67">
        <v>2090</v>
      </c>
      <c r="CX171" s="257" t="s">
        <v>1784</v>
      </c>
      <c r="CY171" s="67">
        <v>50</v>
      </c>
      <c r="CZ171" s="257"/>
      <c r="DA171" s="67">
        <v>5600</v>
      </c>
    </row>
    <row r="172" spans="1:105" s="67" customFormat="1" x14ac:dyDescent="0.2"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CD172" s="258"/>
      <c r="CF172" s="257"/>
      <c r="CG172" s="67">
        <v>28.9</v>
      </c>
      <c r="CH172" s="257" t="s">
        <v>1784</v>
      </c>
      <c r="CI172" s="67">
        <v>20</v>
      </c>
      <c r="CJ172" s="257" t="s">
        <v>1784</v>
      </c>
      <c r="CK172" s="67">
        <v>20</v>
      </c>
      <c r="CO172" s="257"/>
      <c r="CP172" s="67">
        <v>154</v>
      </c>
      <c r="CQ172" s="257" t="s">
        <v>1784</v>
      </c>
      <c r="CR172" s="67">
        <v>18</v>
      </c>
      <c r="CS172" s="257"/>
      <c r="CT172" s="67">
        <v>36</v>
      </c>
      <c r="CV172" s="257" t="s">
        <v>1934</v>
      </c>
      <c r="CW172" s="67">
        <v>2090</v>
      </c>
      <c r="CX172" s="257"/>
      <c r="CY172" s="67">
        <v>410</v>
      </c>
      <c r="CZ172" s="257"/>
      <c r="DA172" s="67">
        <v>3200</v>
      </c>
    </row>
    <row r="173" spans="1:105" s="67" customFormat="1" x14ac:dyDescent="0.2"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CD173" s="258"/>
      <c r="CF173" s="257"/>
      <c r="CG173" s="67">
        <v>29.1</v>
      </c>
      <c r="CH173" s="257" t="s">
        <v>1784</v>
      </c>
      <c r="CI173" s="67">
        <v>20</v>
      </c>
      <c r="CJ173" s="257" t="s">
        <v>1784</v>
      </c>
      <c r="CK173" s="67">
        <v>20</v>
      </c>
      <c r="CO173" s="257"/>
      <c r="CP173" s="67">
        <v>166</v>
      </c>
      <c r="CQ173" s="257" t="s">
        <v>1784</v>
      </c>
      <c r="CR173" s="67">
        <v>18</v>
      </c>
      <c r="CS173" s="257"/>
      <c r="CT173" s="67">
        <v>51</v>
      </c>
      <c r="CV173" s="257" t="s">
        <v>1934</v>
      </c>
      <c r="CW173" s="67">
        <v>2090</v>
      </c>
      <c r="CX173" s="257"/>
      <c r="CY173" s="67">
        <v>59</v>
      </c>
      <c r="CZ173" s="257"/>
      <c r="DA173" s="67">
        <v>3000</v>
      </c>
    </row>
    <row r="174" spans="1:105" s="67" customFormat="1" x14ac:dyDescent="0.2"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CD174" s="258"/>
      <c r="CF174" s="257"/>
      <c r="CG174" s="67">
        <v>29.5</v>
      </c>
      <c r="CH174" s="257" t="s">
        <v>1784</v>
      </c>
      <c r="CI174" s="67">
        <v>20</v>
      </c>
      <c r="CJ174" s="257" t="s">
        <v>1784</v>
      </c>
      <c r="CK174" s="67">
        <v>20</v>
      </c>
      <c r="CO174" s="257"/>
      <c r="CP174" s="67">
        <v>166</v>
      </c>
      <c r="CQ174" s="257" t="s">
        <v>1784</v>
      </c>
      <c r="CR174" s="67">
        <v>18</v>
      </c>
      <c r="CS174" s="257"/>
      <c r="CT174" s="67">
        <v>120</v>
      </c>
      <c r="CV174" s="257" t="s">
        <v>1934</v>
      </c>
      <c r="CW174" s="67">
        <v>2110</v>
      </c>
      <c r="CX174" s="257" t="s">
        <v>1784</v>
      </c>
      <c r="CY174" s="67">
        <v>20</v>
      </c>
      <c r="CZ174" s="257"/>
      <c r="DA174" s="67">
        <v>3700</v>
      </c>
    </row>
    <row r="175" spans="1:105" x14ac:dyDescent="0.2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  <c r="AA175" s="67"/>
      <c r="AB175" s="67"/>
      <c r="AC175" s="6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CG175" s="67">
        <v>31.5</v>
      </c>
      <c r="CH175" s="257" t="s">
        <v>1784</v>
      </c>
      <c r="CI175" s="67">
        <v>20</v>
      </c>
      <c r="CJ175" s="257" t="s">
        <v>1784</v>
      </c>
      <c r="CK175" s="67">
        <v>20</v>
      </c>
      <c r="CP175" s="67">
        <v>166</v>
      </c>
      <c r="CQ175" s="257" t="s">
        <v>1784</v>
      </c>
      <c r="CR175" s="67">
        <v>18</v>
      </c>
      <c r="CT175" s="67">
        <v>120</v>
      </c>
      <c r="CV175" s="257" t="s">
        <v>1934</v>
      </c>
      <c r="CW175" s="67">
        <v>23</v>
      </c>
      <c r="CX175" s="257"/>
      <c r="CY175" s="67"/>
      <c r="CZ175" s="257"/>
      <c r="DA175" s="67"/>
    </row>
    <row r="176" spans="1:105" x14ac:dyDescent="0.2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  <c r="AA176" s="67"/>
      <c r="AB176" s="67"/>
      <c r="AC176" s="6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CG176" s="67">
        <v>32.6</v>
      </c>
      <c r="CH176" s="257" t="s">
        <v>1784</v>
      </c>
      <c r="CI176" s="67">
        <v>20</v>
      </c>
      <c r="CJ176" s="257" t="s">
        <v>1784</v>
      </c>
      <c r="CK176" s="67">
        <v>20</v>
      </c>
      <c r="CP176" s="67">
        <v>169</v>
      </c>
      <c r="CQ176" s="257" t="s">
        <v>1784</v>
      </c>
      <c r="CR176" s="67">
        <v>20</v>
      </c>
      <c r="CT176" s="67">
        <v>110</v>
      </c>
      <c r="CV176" s="257" t="s">
        <v>1934</v>
      </c>
      <c r="CW176" s="67">
        <v>1050</v>
      </c>
      <c r="CX176" s="257"/>
      <c r="CY176" s="67">
        <v>31</v>
      </c>
      <c r="CZ176" s="257"/>
      <c r="DA176" s="67">
        <v>1300</v>
      </c>
    </row>
    <row r="177" spans="1:105" x14ac:dyDescent="0.2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  <c r="AA177" s="67"/>
      <c r="AB177" s="67"/>
      <c r="AC177" s="6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CG177" s="67">
        <v>32.799999999999997</v>
      </c>
      <c r="CH177" s="257" t="s">
        <v>1784</v>
      </c>
      <c r="CI177" s="67">
        <v>20</v>
      </c>
      <c r="CJ177" s="257" t="s">
        <v>1784</v>
      </c>
      <c r="CK177" s="67">
        <v>20</v>
      </c>
      <c r="CP177" s="67">
        <v>173</v>
      </c>
      <c r="CQ177" s="257" t="s">
        <v>1784</v>
      </c>
      <c r="CR177" s="67">
        <v>18</v>
      </c>
      <c r="CT177" s="67">
        <v>180</v>
      </c>
      <c r="CV177" s="257" t="s">
        <v>1934</v>
      </c>
      <c r="CW177" s="67">
        <v>7090</v>
      </c>
      <c r="CX177" s="257"/>
      <c r="CY177" s="67">
        <v>330</v>
      </c>
      <c r="CZ177" s="257"/>
      <c r="DA177" s="67">
        <v>11000</v>
      </c>
    </row>
    <row r="178" spans="1:105" x14ac:dyDescent="0.2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  <c r="AA178" s="67"/>
      <c r="AB178" s="67"/>
      <c r="AC178" s="6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CG178" s="67">
        <v>33.5</v>
      </c>
      <c r="CH178" s="257" t="s">
        <v>1784</v>
      </c>
      <c r="CI178" s="67">
        <v>20</v>
      </c>
      <c r="CJ178" s="257" t="s">
        <v>1784</v>
      </c>
      <c r="CK178" s="67">
        <v>20</v>
      </c>
      <c r="CP178" s="67">
        <v>175</v>
      </c>
      <c r="CQ178" s="257" t="s">
        <v>1784</v>
      </c>
      <c r="CR178" s="67">
        <v>11</v>
      </c>
      <c r="CT178" s="67">
        <v>130</v>
      </c>
      <c r="CV178" s="257" t="s">
        <v>1792</v>
      </c>
      <c r="CW178" s="67">
        <v>2.9</v>
      </c>
      <c r="CX178" s="257"/>
      <c r="CY178" s="67"/>
      <c r="CZ178" s="257"/>
      <c r="DA178" s="67"/>
    </row>
    <row r="179" spans="1:105" x14ac:dyDescent="0.2"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CG179" s="67">
        <v>34.9</v>
      </c>
      <c r="CH179" s="257" t="s">
        <v>1784</v>
      </c>
      <c r="CI179" s="67">
        <v>20</v>
      </c>
      <c r="CJ179" s="257" t="s">
        <v>1784</v>
      </c>
      <c r="CK179" s="67">
        <v>20</v>
      </c>
      <c r="CP179" s="67">
        <v>178</v>
      </c>
      <c r="CQ179" s="257" t="s">
        <v>1784</v>
      </c>
      <c r="CR179" s="67">
        <v>18</v>
      </c>
      <c r="CT179" s="67">
        <v>130</v>
      </c>
      <c r="CV179" s="257" t="s">
        <v>1792</v>
      </c>
      <c r="CW179" s="67">
        <v>318</v>
      </c>
      <c r="CX179" s="257" t="s">
        <v>1784</v>
      </c>
      <c r="CY179" s="67">
        <v>10</v>
      </c>
      <c r="CZ179" s="257"/>
      <c r="DA179" s="67">
        <v>110</v>
      </c>
    </row>
    <row r="180" spans="1:105" x14ac:dyDescent="0.2"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CG180" s="67">
        <v>36.700000000000003</v>
      </c>
      <c r="CH180" s="257" t="s">
        <v>1784</v>
      </c>
      <c r="CI180" s="67">
        <v>20</v>
      </c>
      <c r="CJ180" s="257" t="s">
        <v>1784</v>
      </c>
      <c r="CK180" s="67">
        <v>20</v>
      </c>
      <c r="CP180" s="67">
        <v>185</v>
      </c>
      <c r="CQ180" s="257" t="s">
        <v>1784</v>
      </c>
      <c r="CR180" s="67">
        <v>20</v>
      </c>
      <c r="CT180" s="67">
        <v>62</v>
      </c>
      <c r="CV180" s="257"/>
      <c r="CW180" s="67"/>
      <c r="CX180" s="257"/>
      <c r="CY180" s="67"/>
      <c r="CZ180" s="257"/>
      <c r="DA180" s="67"/>
    </row>
    <row r="181" spans="1:105" x14ac:dyDescent="0.2"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CG181" s="67">
        <v>37.299999999999997</v>
      </c>
      <c r="CH181" s="257" t="s">
        <v>1784</v>
      </c>
      <c r="CI181" s="67">
        <v>20</v>
      </c>
      <c r="CJ181" s="257" t="s">
        <v>1784</v>
      </c>
      <c r="CK181" s="67">
        <v>20</v>
      </c>
      <c r="CP181" s="67">
        <v>190</v>
      </c>
      <c r="CQ181" s="257" t="s">
        <v>1784</v>
      </c>
      <c r="CR181" s="67">
        <v>10</v>
      </c>
      <c r="CT181" s="67">
        <v>150</v>
      </c>
      <c r="CV181" s="257"/>
      <c r="CW181" s="67"/>
      <c r="CX181" s="257" t="s">
        <v>1784</v>
      </c>
      <c r="CY181" s="67">
        <v>20</v>
      </c>
      <c r="CZ181" s="257" t="s">
        <v>1784</v>
      </c>
      <c r="DA181" s="67">
        <v>20</v>
      </c>
    </row>
    <row r="182" spans="1:105" x14ac:dyDescent="0.2"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CG182" s="67">
        <v>37.5</v>
      </c>
      <c r="CH182" s="257" t="s">
        <v>1784</v>
      </c>
      <c r="CI182" s="67">
        <v>20</v>
      </c>
      <c r="CJ182" s="257" t="s">
        <v>1784</v>
      </c>
      <c r="CK182" s="67">
        <v>20</v>
      </c>
      <c r="CP182" s="67">
        <v>196</v>
      </c>
      <c r="CQ182" s="257" t="s">
        <v>1784</v>
      </c>
      <c r="CR182" s="67">
        <v>18</v>
      </c>
      <c r="CT182" s="67">
        <v>81</v>
      </c>
      <c r="CV182" s="257"/>
      <c r="CW182" s="67"/>
      <c r="CX182" s="257"/>
      <c r="CY182" s="67"/>
      <c r="CZ182" s="257"/>
      <c r="DA182" s="67"/>
    </row>
    <row r="183" spans="1:105" x14ac:dyDescent="0.2"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CG183" s="67">
        <v>37.799999999999997</v>
      </c>
      <c r="CH183" s="257" t="s">
        <v>1784</v>
      </c>
      <c r="CI183" s="67">
        <v>20</v>
      </c>
      <c r="CJ183" s="257" t="s">
        <v>1784</v>
      </c>
      <c r="CK183" s="67">
        <v>20</v>
      </c>
      <c r="CP183" s="67">
        <v>197</v>
      </c>
      <c r="CQ183" s="257" t="s">
        <v>1784</v>
      </c>
      <c r="CR183" s="67">
        <v>18</v>
      </c>
      <c r="CT183" s="67">
        <v>80</v>
      </c>
      <c r="CV183" s="257"/>
      <c r="CW183" s="67"/>
      <c r="CX183" s="257"/>
      <c r="CY183" s="67"/>
      <c r="CZ183" s="257"/>
      <c r="DA183" s="67"/>
    </row>
    <row r="184" spans="1:105" x14ac:dyDescent="0.2"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CG184" s="67">
        <v>39.9</v>
      </c>
      <c r="CH184" s="257" t="s">
        <v>1784</v>
      </c>
      <c r="CI184" s="67">
        <v>20</v>
      </c>
      <c r="CJ184" s="257" t="s">
        <v>1784</v>
      </c>
      <c r="CK184" s="67">
        <v>20</v>
      </c>
      <c r="CP184" s="67">
        <v>201</v>
      </c>
      <c r="CQ184" s="257" t="s">
        <v>1784</v>
      </c>
      <c r="CR184" s="67">
        <v>18</v>
      </c>
      <c r="CT184" s="67">
        <v>130</v>
      </c>
      <c r="CV184" s="257"/>
      <c r="CW184" s="67"/>
      <c r="CX184" s="257"/>
      <c r="CY184" s="67"/>
      <c r="CZ184" s="257"/>
      <c r="DA184" s="67"/>
    </row>
    <row r="185" spans="1:105" x14ac:dyDescent="0.2"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CG185" s="67">
        <v>42.9</v>
      </c>
      <c r="CH185" s="257" t="s">
        <v>1784</v>
      </c>
      <c r="CI185" s="67">
        <v>20</v>
      </c>
      <c r="CJ185" s="257" t="s">
        <v>1784</v>
      </c>
      <c r="CK185" s="67">
        <v>20</v>
      </c>
      <c r="CP185" s="67">
        <v>201</v>
      </c>
      <c r="CQ185" s="257" t="s">
        <v>1784</v>
      </c>
      <c r="CR185" s="67">
        <v>10</v>
      </c>
      <c r="CT185" s="67">
        <v>140</v>
      </c>
      <c r="CV185" s="257"/>
      <c r="CW185" s="67"/>
      <c r="CX185" s="257"/>
      <c r="CY185" s="67"/>
      <c r="CZ185" s="257"/>
      <c r="DA185" s="67"/>
    </row>
    <row r="186" spans="1:105" x14ac:dyDescent="0.2"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CG186" s="67">
        <v>44.2</v>
      </c>
      <c r="CH186" s="257" t="s">
        <v>1784</v>
      </c>
      <c r="CI186" s="67">
        <v>20</v>
      </c>
      <c r="CJ186" s="257" t="s">
        <v>1784</v>
      </c>
      <c r="CK186" s="67">
        <v>20</v>
      </c>
      <c r="CP186" s="67">
        <v>202</v>
      </c>
      <c r="CQ186" s="257" t="s">
        <v>1784</v>
      </c>
      <c r="CR186" s="67">
        <v>18</v>
      </c>
      <c r="CT186" s="67">
        <v>180</v>
      </c>
    </row>
    <row r="187" spans="1:105" x14ac:dyDescent="0.2"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235"/>
      <c r="BG187" s="235"/>
      <c r="CG187" s="67">
        <v>44.4</v>
      </c>
      <c r="CH187" s="257" t="s">
        <v>1784</v>
      </c>
      <c r="CI187" s="67">
        <v>20</v>
      </c>
      <c r="CJ187" s="257" t="s">
        <v>1784</v>
      </c>
      <c r="CK187" s="67">
        <v>20</v>
      </c>
      <c r="CP187" s="67">
        <v>204</v>
      </c>
      <c r="CQ187" s="257" t="s">
        <v>1784</v>
      </c>
      <c r="CR187" s="67">
        <v>18</v>
      </c>
      <c r="CT187" s="67">
        <v>130</v>
      </c>
    </row>
    <row r="188" spans="1:105" x14ac:dyDescent="0.2"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235"/>
      <c r="BG188" s="235"/>
      <c r="CG188" s="67">
        <v>46</v>
      </c>
      <c r="CH188" s="257" t="s">
        <v>1784</v>
      </c>
      <c r="CI188" s="67">
        <v>20</v>
      </c>
      <c r="CJ188" s="257" t="s">
        <v>1784</v>
      </c>
      <c r="CK188" s="67">
        <v>20</v>
      </c>
      <c r="CP188" s="67">
        <v>205</v>
      </c>
      <c r="CQ188" s="257" t="s">
        <v>1784</v>
      </c>
      <c r="CR188" s="67">
        <v>18</v>
      </c>
      <c r="CT188" s="67">
        <v>170</v>
      </c>
    </row>
    <row r="189" spans="1:105" x14ac:dyDescent="0.2">
      <c r="U189" s="7">
        <f t="shared" ref="U189:U206" si="40">L189*28.31685*1000</f>
        <v>0</v>
      </c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236"/>
      <c r="BG189" s="236"/>
      <c r="CG189" s="67">
        <v>46.2</v>
      </c>
      <c r="CH189" s="257" t="s">
        <v>1784</v>
      </c>
      <c r="CI189" s="67">
        <v>20</v>
      </c>
      <c r="CJ189" s="257" t="s">
        <v>1784</v>
      </c>
      <c r="CK189" s="67">
        <v>20</v>
      </c>
      <c r="CP189" s="67">
        <v>218</v>
      </c>
      <c r="CQ189" s="257" t="s">
        <v>1784</v>
      </c>
      <c r="CR189" s="67">
        <v>18</v>
      </c>
      <c r="CT189" s="67">
        <v>210</v>
      </c>
    </row>
    <row r="190" spans="1:105" x14ac:dyDescent="0.2">
      <c r="U190" s="7">
        <f t="shared" si="40"/>
        <v>0</v>
      </c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237"/>
      <c r="BG190" s="237"/>
      <c r="CG190" s="67">
        <v>48.2</v>
      </c>
      <c r="CH190" s="257" t="s">
        <v>1784</v>
      </c>
      <c r="CI190" s="67">
        <v>20</v>
      </c>
      <c r="CJ190" s="257" t="s">
        <v>1784</v>
      </c>
      <c r="CK190" s="67">
        <v>20</v>
      </c>
      <c r="CP190" s="67">
        <v>219</v>
      </c>
      <c r="CQ190" s="257" t="s">
        <v>1784</v>
      </c>
      <c r="CR190" s="67">
        <v>18</v>
      </c>
      <c r="CT190" s="67">
        <v>150</v>
      </c>
    </row>
    <row r="191" spans="1:105" x14ac:dyDescent="0.2">
      <c r="A191" s="135" t="s">
        <v>1778</v>
      </c>
      <c r="B191" s="136" t="s">
        <v>3592</v>
      </c>
      <c r="C191" s="136" t="s">
        <v>3593</v>
      </c>
      <c r="D191" s="158"/>
      <c r="E191" s="134" t="s">
        <v>3591</v>
      </c>
      <c r="K191" s="135" t="s">
        <v>3335</v>
      </c>
      <c r="L191" s="137" t="s">
        <v>3336</v>
      </c>
      <c r="Q191" s="135" t="s">
        <v>3353</v>
      </c>
      <c r="R191" s="137" t="s">
        <v>3354</v>
      </c>
      <c r="S191" s="135" t="s">
        <v>3355</v>
      </c>
      <c r="T191" s="137" t="s">
        <v>3356</v>
      </c>
      <c r="U191" s="193" t="s">
        <v>539</v>
      </c>
      <c r="V191" s="138" t="s">
        <v>3594</v>
      </c>
      <c r="W191" s="138" t="s">
        <v>3595</v>
      </c>
      <c r="X191" s="138" t="s">
        <v>3596</v>
      </c>
      <c r="Y191" s="235"/>
      <c r="AC191" s="138" t="s">
        <v>3596</v>
      </c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236"/>
      <c r="BG191" s="236"/>
      <c r="CG191" s="67">
        <v>50.9</v>
      </c>
      <c r="CH191" s="257" t="s">
        <v>1784</v>
      </c>
      <c r="CI191" s="67">
        <v>20</v>
      </c>
      <c r="CJ191" s="257" t="s">
        <v>1784</v>
      </c>
      <c r="CK191" s="67">
        <v>20</v>
      </c>
      <c r="CP191" s="67">
        <v>221</v>
      </c>
      <c r="CQ191" s="257" t="s">
        <v>1784</v>
      </c>
      <c r="CR191" s="67">
        <v>18</v>
      </c>
      <c r="CT191" s="67">
        <v>35</v>
      </c>
    </row>
    <row r="192" spans="1:105" x14ac:dyDescent="0.2">
      <c r="A192" s="135"/>
      <c r="B192" s="136"/>
      <c r="C192" s="136"/>
      <c r="D192" s="158"/>
      <c r="E192" s="134"/>
      <c r="K192" s="135"/>
      <c r="L192" s="137" t="s">
        <v>3598</v>
      </c>
      <c r="Q192" s="135"/>
      <c r="R192" s="137" t="s">
        <v>3597</v>
      </c>
      <c r="S192" s="135"/>
      <c r="T192" s="137" t="s">
        <v>3597</v>
      </c>
      <c r="U192" s="7"/>
      <c r="V192" s="138" t="s">
        <v>3600</v>
      </c>
      <c r="W192" s="138" t="s">
        <v>3600</v>
      </c>
      <c r="X192" s="138" t="s">
        <v>3600</v>
      </c>
      <c r="Y192" s="235"/>
      <c r="AC192" s="138" t="s">
        <v>421</v>
      </c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237"/>
      <c r="BG192" s="237"/>
      <c r="CG192" s="67">
        <v>53</v>
      </c>
      <c r="CH192" s="257" t="s">
        <v>1784</v>
      </c>
      <c r="CI192" s="67">
        <v>20</v>
      </c>
      <c r="CJ192" s="257" t="s">
        <v>1784</v>
      </c>
      <c r="CK192" s="67">
        <v>20</v>
      </c>
      <c r="CP192" s="67">
        <v>222</v>
      </c>
      <c r="CQ192" s="257" t="s">
        <v>1784</v>
      </c>
      <c r="CR192" s="67">
        <v>20</v>
      </c>
      <c r="CT192" s="67">
        <v>120</v>
      </c>
    </row>
    <row r="193" spans="1:98" x14ac:dyDescent="0.2">
      <c r="A193" s="20" t="s">
        <v>2075</v>
      </c>
      <c r="B193" s="140">
        <v>35392.958333333336</v>
      </c>
      <c r="C193" s="140">
        <v>35394.375</v>
      </c>
      <c r="D193" s="159"/>
      <c r="E193" s="40" t="s">
        <v>3612</v>
      </c>
      <c r="K193" s="107"/>
      <c r="L193" s="213">
        <v>101.64</v>
      </c>
      <c r="N193">
        <v>605.9</v>
      </c>
      <c r="Q193" s="166"/>
      <c r="R193" s="167">
        <v>88.6</v>
      </c>
      <c r="S193" s="168"/>
      <c r="T193" s="183">
        <v>1778.6</v>
      </c>
      <c r="U193" s="7">
        <f t="shared" si="40"/>
        <v>2878124.6339999996</v>
      </c>
      <c r="V193" s="152">
        <f t="shared" ref="V193:V212" si="41">U193*R193/1000000</f>
        <v>255.00184257239994</v>
      </c>
      <c r="W193" s="152">
        <f t="shared" ref="W193:W212" si="42">T193*U193/1000000</f>
        <v>5119.0324740323995</v>
      </c>
      <c r="X193" s="152">
        <f t="shared" ref="X193:X212" si="43">V193+W193</f>
        <v>5374.0343166047996</v>
      </c>
      <c r="Y193" s="242"/>
      <c r="Z193" s="45" t="s">
        <v>432</v>
      </c>
      <c r="AA193" s="45" t="s">
        <v>3601</v>
      </c>
      <c r="AC193" s="10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238"/>
      <c r="BG193" s="238"/>
      <c r="CG193" s="67">
        <v>57.2</v>
      </c>
      <c r="CH193" s="257" t="s">
        <v>1784</v>
      </c>
      <c r="CI193" s="67">
        <v>20</v>
      </c>
      <c r="CJ193" s="257" t="s">
        <v>1784</v>
      </c>
      <c r="CK193" s="67">
        <v>20</v>
      </c>
      <c r="CP193" s="67">
        <v>229.8</v>
      </c>
      <c r="CQ193" s="257" t="s">
        <v>1784</v>
      </c>
      <c r="CR193" s="67">
        <v>18</v>
      </c>
      <c r="CT193" s="67">
        <v>46</v>
      </c>
    </row>
    <row r="194" spans="1:98" x14ac:dyDescent="0.2">
      <c r="A194" s="20" t="s">
        <v>2075</v>
      </c>
      <c r="B194" s="141">
        <v>35404.298611111109</v>
      </c>
      <c r="C194" s="141">
        <v>35405.461805555555</v>
      </c>
      <c r="D194" s="160"/>
      <c r="E194" s="192" t="s">
        <v>3611</v>
      </c>
      <c r="K194" s="142"/>
      <c r="L194" s="214">
        <v>178.53</v>
      </c>
      <c r="N194">
        <v>1197.2</v>
      </c>
      <c r="Q194" s="169"/>
      <c r="R194" s="170">
        <v>202.2</v>
      </c>
      <c r="S194" s="171"/>
      <c r="T194" s="184">
        <v>2632.1</v>
      </c>
      <c r="U194" s="7">
        <f t="shared" si="40"/>
        <v>5055407.2304999996</v>
      </c>
      <c r="V194" s="194">
        <f t="shared" si="41"/>
        <v>1022.2033420070999</v>
      </c>
      <c r="W194" s="194">
        <f t="shared" si="42"/>
        <v>13306.337371399048</v>
      </c>
      <c r="X194" s="194">
        <f t="shared" si="43"/>
        <v>14328.540713406148</v>
      </c>
      <c r="Y194" s="243"/>
      <c r="Z194" s="45" t="s">
        <v>432</v>
      </c>
      <c r="AA194" s="164" t="s">
        <v>3602</v>
      </c>
      <c r="AC194" s="142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239"/>
      <c r="BG194" s="239"/>
      <c r="CG194" s="67">
        <v>57.9</v>
      </c>
      <c r="CH194" s="257" t="s">
        <v>1784</v>
      </c>
      <c r="CI194" s="67">
        <v>20</v>
      </c>
      <c r="CJ194" s="257" t="s">
        <v>1784</v>
      </c>
      <c r="CK194" s="67">
        <v>20</v>
      </c>
      <c r="CP194" s="67">
        <v>229.9</v>
      </c>
      <c r="CR194" s="67">
        <v>45</v>
      </c>
      <c r="CT194" s="67">
        <v>190</v>
      </c>
    </row>
    <row r="195" spans="1:98" x14ac:dyDescent="0.2">
      <c r="A195" s="20" t="s">
        <v>2075</v>
      </c>
      <c r="B195" s="140">
        <v>35454.65625</v>
      </c>
      <c r="C195" s="140">
        <v>35455.65625</v>
      </c>
      <c r="D195" s="159"/>
      <c r="E195" s="40" t="s">
        <v>3613</v>
      </c>
      <c r="K195" s="143"/>
      <c r="L195" s="214">
        <v>77.72</v>
      </c>
      <c r="N195">
        <v>3693.8</v>
      </c>
      <c r="Q195" s="166"/>
      <c r="R195" s="167">
        <v>261.7</v>
      </c>
      <c r="S195" s="168"/>
      <c r="T195" s="183">
        <v>3654.6</v>
      </c>
      <c r="U195" s="7">
        <f t="shared" si="40"/>
        <v>2200785.5819999999</v>
      </c>
      <c r="V195" s="152">
        <f t="shared" si="41"/>
        <v>575.94558680939997</v>
      </c>
      <c r="W195" s="152">
        <f t="shared" si="42"/>
        <v>8042.9909879771994</v>
      </c>
      <c r="X195" s="152">
        <f t="shared" si="43"/>
        <v>8618.9365747865995</v>
      </c>
      <c r="Y195" s="242"/>
      <c r="Z195" s="45" t="s">
        <v>432</v>
      </c>
      <c r="AA195" s="45" t="s">
        <v>3603</v>
      </c>
      <c r="AC195" s="10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238"/>
      <c r="BG195" s="238"/>
      <c r="CG195" s="67">
        <v>60.7</v>
      </c>
      <c r="CH195" s="257" t="s">
        <v>1784</v>
      </c>
      <c r="CI195" s="67">
        <v>20</v>
      </c>
      <c r="CJ195" s="257" t="s">
        <v>1784</v>
      </c>
      <c r="CK195" s="67">
        <v>20</v>
      </c>
      <c r="CP195" s="67">
        <v>232</v>
      </c>
      <c r="CR195" s="67">
        <v>80</v>
      </c>
      <c r="CT195" s="67">
        <v>900</v>
      </c>
    </row>
    <row r="196" spans="1:98" x14ac:dyDescent="0.2">
      <c r="A196" s="20" t="s">
        <v>2075</v>
      </c>
      <c r="B196" s="141">
        <v>35531.614583333336</v>
      </c>
      <c r="C196" s="141">
        <v>35532.625</v>
      </c>
      <c r="D196" s="160"/>
      <c r="E196" s="192" t="s">
        <v>3614</v>
      </c>
      <c r="K196" s="142"/>
      <c r="L196" s="214">
        <v>402.87</v>
      </c>
      <c r="N196">
        <v>1534.2</v>
      </c>
      <c r="Q196" s="169"/>
      <c r="R196" s="170">
        <v>466</v>
      </c>
      <c r="S196" s="171"/>
      <c r="T196" s="184">
        <v>1524.3</v>
      </c>
      <c r="U196" s="7">
        <f t="shared" si="40"/>
        <v>11408009.3595</v>
      </c>
      <c r="V196" s="194">
        <f t="shared" si="41"/>
        <v>5316.1323615270003</v>
      </c>
      <c r="W196" s="194">
        <f t="shared" si="42"/>
        <v>17389.228666685849</v>
      </c>
      <c r="X196" s="194">
        <f t="shared" si="43"/>
        <v>22705.36102821285</v>
      </c>
      <c r="Y196" s="243"/>
      <c r="Z196" s="45" t="s">
        <v>432</v>
      </c>
      <c r="AA196" s="164" t="s">
        <v>3604</v>
      </c>
      <c r="AC196" s="142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239"/>
      <c r="BG196" s="239"/>
      <c r="BH196" s="45"/>
      <c r="CG196" s="67">
        <v>61.3</v>
      </c>
      <c r="CH196" s="257" t="s">
        <v>1784</v>
      </c>
      <c r="CI196" s="67">
        <v>20</v>
      </c>
      <c r="CJ196" s="257" t="s">
        <v>1784</v>
      </c>
      <c r="CK196" s="67">
        <v>20</v>
      </c>
      <c r="CP196" s="67">
        <v>233</v>
      </c>
      <c r="CQ196" s="257" t="s">
        <v>1784</v>
      </c>
      <c r="CR196" s="67">
        <v>18</v>
      </c>
      <c r="CT196" s="67">
        <v>180</v>
      </c>
    </row>
    <row r="197" spans="1:98" x14ac:dyDescent="0.2">
      <c r="A197" s="20" t="s">
        <v>2075</v>
      </c>
      <c r="B197" s="146">
        <v>35774.274305555555</v>
      </c>
      <c r="C197" s="146">
        <v>35774.871527777781</v>
      </c>
      <c r="D197" s="161"/>
      <c r="E197" s="40" t="s">
        <v>2123</v>
      </c>
      <c r="K197" s="145"/>
      <c r="L197" s="215">
        <v>187.03</v>
      </c>
      <c r="Q197" s="172"/>
      <c r="R197" s="173">
        <v>220</v>
      </c>
      <c r="S197" s="172"/>
      <c r="T197" s="185">
        <v>3700</v>
      </c>
      <c r="U197" s="7">
        <f t="shared" si="40"/>
        <v>5296100.4555000002</v>
      </c>
      <c r="V197" s="195">
        <f t="shared" si="41"/>
        <v>1165.1421002100001</v>
      </c>
      <c r="W197" s="195">
        <f t="shared" si="42"/>
        <v>19595.571685350002</v>
      </c>
      <c r="X197" s="195">
        <f t="shared" si="43"/>
        <v>20760.713785560001</v>
      </c>
      <c r="Y197" s="244"/>
      <c r="Z197" s="45" t="s">
        <v>432</v>
      </c>
      <c r="AA197" s="144" t="s">
        <v>3605</v>
      </c>
      <c r="AC197" s="147">
        <f t="shared" ref="AC197:AC202" si="44">X197/1.04/3.785412</f>
        <v>5273.4615925050412</v>
      </c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238"/>
      <c r="BG197" s="238"/>
      <c r="BH197" s="45"/>
      <c r="CG197" s="67">
        <v>62.9</v>
      </c>
      <c r="CH197" s="257" t="s">
        <v>1784</v>
      </c>
      <c r="CI197" s="67">
        <v>20</v>
      </c>
      <c r="CJ197" s="257" t="s">
        <v>1784</v>
      </c>
      <c r="CK197" s="67">
        <v>20</v>
      </c>
      <c r="CP197" s="67">
        <v>234</v>
      </c>
      <c r="CR197" s="67">
        <v>49</v>
      </c>
      <c r="CT197" s="67">
        <v>120</v>
      </c>
    </row>
    <row r="198" spans="1:98" x14ac:dyDescent="0.2">
      <c r="A198" s="20" t="s">
        <v>2075</v>
      </c>
      <c r="B198" s="149">
        <v>35799.253472222219</v>
      </c>
      <c r="C198" s="149">
        <v>35799.520833333336</v>
      </c>
      <c r="D198" s="162"/>
      <c r="E198" s="192" t="s">
        <v>2126</v>
      </c>
      <c r="K198" s="148"/>
      <c r="L198" s="215">
        <v>123.958</v>
      </c>
      <c r="Q198" s="174"/>
      <c r="R198" s="175">
        <v>960</v>
      </c>
      <c r="S198" s="174"/>
      <c r="T198" s="186">
        <v>3600</v>
      </c>
      <c r="U198" s="7">
        <f t="shared" si="40"/>
        <v>3510100.0922999997</v>
      </c>
      <c r="V198" s="152">
        <f t="shared" si="41"/>
        <v>3369.6960886079996</v>
      </c>
      <c r="W198" s="152">
        <f t="shared" si="42"/>
        <v>12636.360332279999</v>
      </c>
      <c r="X198" s="152">
        <f t="shared" si="43"/>
        <v>16006.056420887999</v>
      </c>
      <c r="Y198" s="242"/>
      <c r="Z198" s="45" t="s">
        <v>432</v>
      </c>
      <c r="AA198" s="51" t="s">
        <v>3606</v>
      </c>
      <c r="AC198" s="150">
        <f t="shared" si="44"/>
        <v>4065.723589991911</v>
      </c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239"/>
      <c r="BG198" s="239"/>
      <c r="BH198" s="45"/>
      <c r="CG198" s="67">
        <v>63</v>
      </c>
      <c r="CH198" s="257" t="s">
        <v>1784</v>
      </c>
      <c r="CI198" s="67">
        <v>20</v>
      </c>
      <c r="CJ198" s="257" t="s">
        <v>1784</v>
      </c>
      <c r="CK198" s="67">
        <v>20</v>
      </c>
      <c r="CP198" s="67">
        <v>234</v>
      </c>
      <c r="CQ198" s="257" t="s">
        <v>1784</v>
      </c>
      <c r="CR198" s="67">
        <v>20</v>
      </c>
      <c r="CT198" s="67">
        <v>170</v>
      </c>
    </row>
    <row r="199" spans="1:98" x14ac:dyDescent="0.2">
      <c r="A199" s="20" t="s">
        <v>2075</v>
      </c>
      <c r="B199" s="146">
        <v>35803.350694444445</v>
      </c>
      <c r="C199" s="146">
        <v>35803.819444444445</v>
      </c>
      <c r="D199" s="161"/>
      <c r="E199" s="40" t="s">
        <v>2128</v>
      </c>
      <c r="K199" s="145"/>
      <c r="L199" s="215">
        <v>66.510999999999996</v>
      </c>
      <c r="Q199" s="172"/>
      <c r="R199" s="173">
        <v>140</v>
      </c>
      <c r="S199" s="172"/>
      <c r="T199" s="185">
        <v>1000</v>
      </c>
      <c r="U199" s="7">
        <f t="shared" si="40"/>
        <v>1883382.0103499996</v>
      </c>
      <c r="V199" s="195">
        <f t="shared" si="41"/>
        <v>263.67348144899995</v>
      </c>
      <c r="W199" s="195">
        <f t="shared" si="42"/>
        <v>1883.3820103499997</v>
      </c>
      <c r="X199" s="195">
        <f t="shared" si="43"/>
        <v>2147.0554917989998</v>
      </c>
      <c r="Y199" s="244"/>
      <c r="Z199" s="45" t="s">
        <v>432</v>
      </c>
      <c r="AA199" s="144" t="s">
        <v>3607</v>
      </c>
      <c r="AC199" s="147">
        <f t="shared" si="44"/>
        <v>545.37694560647958</v>
      </c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236"/>
      <c r="BG199" s="236"/>
      <c r="BH199" s="45"/>
      <c r="CG199" s="67">
        <v>68</v>
      </c>
      <c r="CH199" s="257" t="s">
        <v>1784</v>
      </c>
      <c r="CI199" s="67">
        <v>20</v>
      </c>
      <c r="CJ199" s="257" t="s">
        <v>1784</v>
      </c>
      <c r="CK199" s="67">
        <v>20</v>
      </c>
      <c r="CP199" s="67">
        <v>236</v>
      </c>
      <c r="CQ199" s="257" t="s">
        <v>1784</v>
      </c>
      <c r="CR199" s="67">
        <v>18</v>
      </c>
      <c r="CT199" s="67">
        <v>170</v>
      </c>
    </row>
    <row r="200" spans="1:98" x14ac:dyDescent="0.2">
      <c r="A200" s="20" t="s">
        <v>2075</v>
      </c>
      <c r="B200" s="149">
        <v>35857.256944444445</v>
      </c>
      <c r="C200" s="149">
        <v>35857.413194444445</v>
      </c>
      <c r="D200" s="162"/>
      <c r="E200" s="192" t="s">
        <v>2134</v>
      </c>
      <c r="K200" s="139"/>
      <c r="L200" s="215">
        <v>26.015000000000001</v>
      </c>
      <c r="Q200" s="174"/>
      <c r="R200" s="175">
        <v>120</v>
      </c>
      <c r="S200" s="174"/>
      <c r="T200" s="186">
        <v>700</v>
      </c>
      <c r="U200" s="7">
        <f t="shared" si="40"/>
        <v>736662.85274999996</v>
      </c>
      <c r="V200" s="152">
        <f t="shared" si="41"/>
        <v>88.399542330000003</v>
      </c>
      <c r="W200" s="152">
        <f t="shared" si="42"/>
        <v>515.66399692499999</v>
      </c>
      <c r="X200" s="152">
        <f t="shared" si="43"/>
        <v>604.06353925500002</v>
      </c>
      <c r="Y200" s="242"/>
      <c r="Z200" s="45" t="s">
        <v>432</v>
      </c>
      <c r="AA200" s="151" t="s">
        <v>3608</v>
      </c>
      <c r="AC200" s="150">
        <f t="shared" si="44"/>
        <v>153.43913059046963</v>
      </c>
      <c r="BF200" s="237"/>
      <c r="BG200" s="237"/>
      <c r="BH200" s="45"/>
      <c r="CG200" s="67">
        <v>69.400000000000006</v>
      </c>
      <c r="CH200" s="257" t="s">
        <v>1784</v>
      </c>
      <c r="CI200" s="67">
        <v>20</v>
      </c>
      <c r="CJ200" s="257" t="s">
        <v>1784</v>
      </c>
      <c r="CK200" s="67">
        <v>20</v>
      </c>
      <c r="CP200" s="67">
        <v>242</v>
      </c>
      <c r="CQ200" s="257" t="s">
        <v>1784</v>
      </c>
      <c r="CR200" s="67">
        <v>20</v>
      </c>
      <c r="CT200" s="67">
        <v>88</v>
      </c>
    </row>
    <row r="201" spans="1:98" x14ac:dyDescent="0.2">
      <c r="A201" s="20" t="s">
        <v>2075</v>
      </c>
      <c r="B201" s="146">
        <v>35996.826388888891</v>
      </c>
      <c r="C201" s="146">
        <v>35997.15625</v>
      </c>
      <c r="D201" s="161"/>
      <c r="E201" s="40" t="s">
        <v>2143</v>
      </c>
      <c r="K201" s="145"/>
      <c r="L201" s="215">
        <v>824.47199999999998</v>
      </c>
      <c r="Q201" s="172" t="s">
        <v>1784</v>
      </c>
      <c r="R201" s="173">
        <v>18</v>
      </c>
      <c r="S201" s="172" t="s">
        <v>1784</v>
      </c>
      <c r="T201" s="185">
        <v>18</v>
      </c>
      <c r="U201" s="7">
        <f t="shared" si="40"/>
        <v>23346449.953199998</v>
      </c>
      <c r="V201" s="195">
        <f t="shared" si="41"/>
        <v>420.23609915759994</v>
      </c>
      <c r="W201" s="195">
        <f t="shared" si="42"/>
        <v>420.23609915759994</v>
      </c>
      <c r="X201" s="195">
        <f t="shared" si="43"/>
        <v>840.47219831519988</v>
      </c>
      <c r="Y201" s="244"/>
      <c r="Z201" s="45" t="s">
        <v>432</v>
      </c>
      <c r="AA201" s="144" t="s">
        <v>3609</v>
      </c>
      <c r="AC201" s="147">
        <f t="shared" si="44"/>
        <v>213.4896662592727</v>
      </c>
      <c r="BF201" s="236"/>
      <c r="BG201" s="236"/>
      <c r="BH201" s="45"/>
      <c r="CG201" s="67">
        <v>72.599999999999994</v>
      </c>
      <c r="CH201" s="257" t="s">
        <v>1784</v>
      </c>
      <c r="CI201" s="67">
        <v>20</v>
      </c>
      <c r="CJ201" s="257" t="s">
        <v>1784</v>
      </c>
      <c r="CK201" s="67">
        <v>20</v>
      </c>
      <c r="CP201" s="67">
        <v>244</v>
      </c>
      <c r="CQ201" s="257" t="s">
        <v>1784</v>
      </c>
      <c r="CR201" s="67">
        <v>10</v>
      </c>
      <c r="CT201" s="67">
        <v>150</v>
      </c>
    </row>
    <row r="202" spans="1:98" x14ac:dyDescent="0.2">
      <c r="A202" s="20" t="s">
        <v>2075</v>
      </c>
      <c r="B202" s="149">
        <v>36149.868055555555</v>
      </c>
      <c r="C202" s="149">
        <v>36149.958333333336</v>
      </c>
      <c r="D202" s="162"/>
      <c r="E202" s="192" t="s">
        <v>2152</v>
      </c>
      <c r="K202" s="139"/>
      <c r="L202" s="216">
        <v>1.3</v>
      </c>
      <c r="Q202" s="174" t="s">
        <v>1784</v>
      </c>
      <c r="R202" s="175">
        <v>18</v>
      </c>
      <c r="S202" s="174"/>
      <c r="T202" s="186">
        <v>24</v>
      </c>
      <c r="U202" s="7">
        <f t="shared" si="40"/>
        <v>36811.905000000006</v>
      </c>
      <c r="V202" s="152">
        <f t="shared" si="41"/>
        <v>0.66261429000000016</v>
      </c>
      <c r="W202" s="152">
        <f t="shared" si="42"/>
        <v>0.88348572000000025</v>
      </c>
      <c r="X202" s="152">
        <f t="shared" si="43"/>
        <v>1.5461000100000004</v>
      </c>
      <c r="Y202" s="242"/>
      <c r="Z202" s="45" t="s">
        <v>432</v>
      </c>
      <c r="AA202" s="151" t="s">
        <v>438</v>
      </c>
      <c r="AC202" s="150">
        <f t="shared" si="44"/>
        <v>0.39272729758345998</v>
      </c>
      <c r="AD202" s="235"/>
      <c r="AE202" s="235"/>
      <c r="AF202" s="235"/>
      <c r="AG202" s="235"/>
      <c r="AH202" s="235"/>
      <c r="AI202" s="235"/>
      <c r="AJ202" s="235"/>
      <c r="AK202" s="235"/>
      <c r="AL202" s="235"/>
      <c r="AM202" s="235"/>
      <c r="AN202" s="235"/>
      <c r="AO202" s="235"/>
      <c r="AP202" s="235"/>
      <c r="AQ202" s="235"/>
      <c r="AR202" s="235"/>
      <c r="AS202" s="235"/>
      <c r="AT202" s="235"/>
      <c r="AU202" s="235"/>
      <c r="AV202" s="235"/>
      <c r="AW202" s="235"/>
      <c r="AX202" s="235"/>
      <c r="AY202" s="235"/>
      <c r="AZ202" s="235"/>
      <c r="BA202" s="235"/>
      <c r="BB202" s="235"/>
      <c r="BC202" s="235"/>
      <c r="BD202" s="235"/>
      <c r="BE202" s="235"/>
      <c r="BF202" s="237"/>
      <c r="BG202" s="237"/>
      <c r="BH202" s="45"/>
      <c r="CG202" s="67">
        <v>74.8</v>
      </c>
      <c r="CH202" s="257" t="s">
        <v>1784</v>
      </c>
      <c r="CI202" s="67">
        <v>20</v>
      </c>
      <c r="CJ202" s="257" t="s">
        <v>1784</v>
      </c>
      <c r="CK202" s="67">
        <v>20</v>
      </c>
      <c r="CP202" s="67">
        <v>245</v>
      </c>
      <c r="CQ202" s="257" t="s">
        <v>1784</v>
      </c>
      <c r="CR202" s="67">
        <v>18</v>
      </c>
      <c r="CT202" s="67">
        <v>76</v>
      </c>
    </row>
    <row r="203" spans="1:98" x14ac:dyDescent="0.2">
      <c r="A203" s="20" t="s">
        <v>894</v>
      </c>
      <c r="B203" s="140">
        <v>35392.979166666664</v>
      </c>
      <c r="C203" s="140">
        <v>35395</v>
      </c>
      <c r="D203" s="159"/>
      <c r="E203" s="40" t="s">
        <v>3615</v>
      </c>
      <c r="K203" s="107"/>
      <c r="L203" s="213">
        <v>7.0329600000000001</v>
      </c>
      <c r="N203">
        <v>767.1</v>
      </c>
      <c r="Q203" s="166"/>
      <c r="R203" s="167">
        <v>31.798719179570007</v>
      </c>
      <c r="S203" s="168"/>
      <c r="T203" s="183">
        <v>1187.0575436587696</v>
      </c>
      <c r="U203" s="7">
        <f t="shared" si="40"/>
        <v>199151.273376</v>
      </c>
      <c r="V203" s="152">
        <f t="shared" si="41"/>
        <v>6.3327554163372008</v>
      </c>
      <c r="W203" s="152">
        <f t="shared" si="42"/>
        <v>236.4040213902307</v>
      </c>
      <c r="X203" s="152">
        <f t="shared" si="43"/>
        <v>242.73677680656789</v>
      </c>
      <c r="Y203" s="242"/>
      <c r="Z203" s="45" t="s">
        <v>534</v>
      </c>
      <c r="AA203" s="45" t="s">
        <v>3601</v>
      </c>
      <c r="AC203" s="107"/>
      <c r="AD203" s="235"/>
      <c r="AE203" s="235"/>
      <c r="AF203" s="235"/>
      <c r="AG203" s="235"/>
      <c r="AH203" s="235"/>
      <c r="AI203" s="235"/>
      <c r="AJ203" s="235"/>
      <c r="AK203" s="235"/>
      <c r="AL203" s="235"/>
      <c r="AM203" s="235"/>
      <c r="AN203" s="235"/>
      <c r="AO203" s="235"/>
      <c r="AP203" s="235"/>
      <c r="AQ203" s="235"/>
      <c r="AR203" s="235"/>
      <c r="AS203" s="235"/>
      <c r="AT203" s="235"/>
      <c r="AU203" s="235"/>
      <c r="AV203" s="235"/>
      <c r="AW203" s="235"/>
      <c r="AX203" s="235"/>
      <c r="AY203" s="235"/>
      <c r="AZ203" s="235"/>
      <c r="BA203" s="235"/>
      <c r="BB203" s="235"/>
      <c r="BC203" s="235"/>
      <c r="BD203" s="235"/>
      <c r="BE203" s="235"/>
      <c r="BF203" s="238"/>
      <c r="BG203" s="238"/>
      <c r="BH203" s="45"/>
      <c r="CG203" s="67">
        <v>76.3</v>
      </c>
      <c r="CH203" s="257" t="s">
        <v>1784</v>
      </c>
      <c r="CI203" s="67">
        <v>20</v>
      </c>
      <c r="CJ203" s="257" t="s">
        <v>1784</v>
      </c>
      <c r="CK203" s="67">
        <v>20</v>
      </c>
      <c r="CP203" s="67">
        <v>252</v>
      </c>
      <c r="CQ203" s="257" t="s">
        <v>1784</v>
      </c>
      <c r="CR203" s="67">
        <v>18</v>
      </c>
      <c r="CT203" s="67">
        <v>73</v>
      </c>
    </row>
    <row r="204" spans="1:98" x14ac:dyDescent="0.2">
      <c r="A204" s="20" t="s">
        <v>894</v>
      </c>
      <c r="B204" s="141">
        <v>35404.496527777781</v>
      </c>
      <c r="C204" s="141">
        <v>35405.34375</v>
      </c>
      <c r="D204" s="160"/>
      <c r="E204" s="192" t="s">
        <v>3616</v>
      </c>
      <c r="K204" s="142"/>
      <c r="L204" s="214">
        <v>7.9315200000000008</v>
      </c>
      <c r="N204">
        <v>6053.6</v>
      </c>
      <c r="Q204" s="169"/>
      <c r="R204" s="170">
        <v>479.11814141047546</v>
      </c>
      <c r="S204" s="171"/>
      <c r="T204" s="184">
        <v>9476.1235881576213</v>
      </c>
      <c r="U204" s="7">
        <f t="shared" si="40"/>
        <v>224595.66211200002</v>
      </c>
      <c r="V204" s="194">
        <f t="shared" si="41"/>
        <v>107.6078561999566</v>
      </c>
      <c r="W204" s="194">
        <f t="shared" si="42"/>
        <v>2128.2962515374024</v>
      </c>
      <c r="X204" s="194">
        <f t="shared" si="43"/>
        <v>2235.904107737359</v>
      </c>
      <c r="Y204" s="243"/>
      <c r="Z204" s="45" t="s">
        <v>534</v>
      </c>
      <c r="AA204" s="164" t="s">
        <v>3602</v>
      </c>
      <c r="AC204" s="142"/>
      <c r="AD204" s="236"/>
      <c r="AE204" s="236"/>
      <c r="AF204" s="236"/>
      <c r="AG204" s="236"/>
      <c r="AH204" s="236"/>
      <c r="AI204" s="236"/>
      <c r="AJ204" s="236"/>
      <c r="AK204" s="236"/>
      <c r="AL204" s="236"/>
      <c r="AM204" s="236"/>
      <c r="AN204" s="236"/>
      <c r="AO204" s="236"/>
      <c r="AP204" s="236"/>
      <c r="AQ204" s="236"/>
      <c r="AR204" s="236"/>
      <c r="AS204" s="236"/>
      <c r="AT204" s="236"/>
      <c r="AU204" s="236"/>
      <c r="AV204" s="236"/>
      <c r="AW204" s="236"/>
      <c r="AX204" s="236"/>
      <c r="AY204" s="236"/>
      <c r="AZ204" s="236"/>
      <c r="BA204" s="236"/>
      <c r="BB204" s="236"/>
      <c r="BC204" s="236"/>
      <c r="BD204" s="236"/>
      <c r="BE204" s="236"/>
      <c r="BF204" s="239"/>
      <c r="BG204" s="239"/>
      <c r="BH204" s="45"/>
      <c r="CG204" s="67">
        <v>76.8</v>
      </c>
      <c r="CH204" s="257" t="s">
        <v>1784</v>
      </c>
      <c r="CI204" s="67">
        <v>20</v>
      </c>
      <c r="CJ204" s="257" t="s">
        <v>1784</v>
      </c>
      <c r="CK204" s="67">
        <v>20</v>
      </c>
      <c r="CP204" s="67">
        <v>252</v>
      </c>
      <c r="CQ204" s="257" t="s">
        <v>1784</v>
      </c>
      <c r="CR204" s="67">
        <v>18</v>
      </c>
      <c r="CT204" s="67">
        <v>300</v>
      </c>
    </row>
    <row r="205" spans="1:98" x14ac:dyDescent="0.2">
      <c r="A205" s="20" t="s">
        <v>894</v>
      </c>
      <c r="B205" s="140">
        <v>35454.670138888891</v>
      </c>
      <c r="C205" s="140">
        <v>35455.604166666664</v>
      </c>
      <c r="D205" s="159"/>
      <c r="E205" s="40" t="s">
        <v>3617</v>
      </c>
      <c r="K205" s="143"/>
      <c r="L205" s="214">
        <v>1.5897600000000001</v>
      </c>
      <c r="N205">
        <v>3842.5</v>
      </c>
      <c r="Q205" s="166"/>
      <c r="R205" s="167">
        <v>204.46738670826679</v>
      </c>
      <c r="S205" s="168"/>
      <c r="T205" s="183">
        <v>3251.3492736148733</v>
      </c>
      <c r="U205" s="7">
        <f t="shared" si="40"/>
        <v>45016.995455999997</v>
      </c>
      <c r="V205" s="152">
        <f t="shared" si="41"/>
        <v>9.204507418346239</v>
      </c>
      <c r="W205" s="152">
        <f t="shared" si="42"/>
        <v>146.36597547618965</v>
      </c>
      <c r="X205" s="152">
        <f t="shared" si="43"/>
        <v>155.57048289453587</v>
      </c>
      <c r="Y205" s="242"/>
      <c r="Z205" s="45" t="s">
        <v>534</v>
      </c>
      <c r="AA205" s="45" t="s">
        <v>3603</v>
      </c>
      <c r="AC205" s="107"/>
      <c r="AD205" s="237"/>
      <c r="AE205" s="237"/>
      <c r="AF205" s="237"/>
      <c r="AG205" s="237"/>
      <c r="AH205" s="237"/>
      <c r="AI205" s="237"/>
      <c r="AJ205" s="237"/>
      <c r="AK205" s="237"/>
      <c r="AL205" s="237"/>
      <c r="AM205" s="237"/>
      <c r="AN205" s="237"/>
      <c r="AO205" s="237"/>
      <c r="AP205" s="237"/>
      <c r="AQ205" s="237"/>
      <c r="AR205" s="237"/>
      <c r="AS205" s="237"/>
      <c r="AT205" s="237"/>
      <c r="AU205" s="237"/>
      <c r="AV205" s="237"/>
      <c r="AW205" s="237"/>
      <c r="AX205" s="237"/>
      <c r="AY205" s="237"/>
      <c r="AZ205" s="237"/>
      <c r="BA205" s="237"/>
      <c r="BB205" s="237"/>
      <c r="BC205" s="237"/>
      <c r="BD205" s="237"/>
      <c r="BE205" s="237"/>
      <c r="BF205" s="238"/>
      <c r="BG205" s="238"/>
      <c r="BH205" s="45"/>
      <c r="CG205" s="67">
        <v>77.5</v>
      </c>
      <c r="CH205" s="257" t="s">
        <v>1784</v>
      </c>
      <c r="CI205" s="67">
        <v>20</v>
      </c>
      <c r="CJ205" s="257" t="s">
        <v>1784</v>
      </c>
      <c r="CK205" s="67">
        <v>20</v>
      </c>
      <c r="CP205" s="67">
        <v>257</v>
      </c>
      <c r="CQ205" s="257" t="s">
        <v>1784</v>
      </c>
      <c r="CR205" s="67">
        <v>20</v>
      </c>
      <c r="CT205" s="67">
        <v>120</v>
      </c>
    </row>
    <row r="206" spans="1:98" x14ac:dyDescent="0.2">
      <c r="A206" s="20" t="s">
        <v>894</v>
      </c>
      <c r="B206" s="141">
        <v>35531.673611111109</v>
      </c>
      <c r="C206" s="141">
        <v>35532.5</v>
      </c>
      <c r="D206" s="160"/>
      <c r="E206" s="192" t="s">
        <v>3618</v>
      </c>
      <c r="K206" s="142"/>
      <c r="L206" s="214">
        <v>19.552319999999998</v>
      </c>
      <c r="N206">
        <v>5761.8</v>
      </c>
      <c r="Q206" s="169"/>
      <c r="R206" s="170">
        <v>26.462005439349333</v>
      </c>
      <c r="S206" s="171"/>
      <c r="T206" s="184">
        <v>7728.8718054124347</v>
      </c>
      <c r="U206" s="7">
        <f t="shared" si="40"/>
        <v>553660.11259199993</v>
      </c>
      <c r="V206" s="194">
        <f t="shared" si="41"/>
        <v>14.650956910960266</v>
      </c>
      <c r="W206" s="194">
        <f t="shared" si="42"/>
        <v>4279.168033993783</v>
      </c>
      <c r="X206" s="194">
        <f t="shared" si="43"/>
        <v>4293.8189909047433</v>
      </c>
      <c r="Y206" s="243"/>
      <c r="Z206" s="45" t="s">
        <v>534</v>
      </c>
      <c r="AA206" s="164" t="s">
        <v>3604</v>
      </c>
      <c r="AC206" s="142"/>
      <c r="AD206" s="236"/>
      <c r="AE206" s="236"/>
      <c r="AF206" s="236"/>
      <c r="AG206" s="236"/>
      <c r="AH206" s="236"/>
      <c r="AI206" s="236"/>
      <c r="AJ206" s="236"/>
      <c r="AK206" s="236"/>
      <c r="AL206" s="236"/>
      <c r="AM206" s="236"/>
      <c r="AN206" s="236"/>
      <c r="AO206" s="236"/>
      <c r="AP206" s="236"/>
      <c r="AQ206" s="236"/>
      <c r="AR206" s="236"/>
      <c r="AS206" s="236"/>
      <c r="AT206" s="236"/>
      <c r="AU206" s="236"/>
      <c r="AV206" s="236"/>
      <c r="AW206" s="236"/>
      <c r="AX206" s="236"/>
      <c r="AY206" s="236"/>
      <c r="AZ206" s="236"/>
      <c r="BA206" s="236"/>
      <c r="BB206" s="236"/>
      <c r="BC206" s="236"/>
      <c r="BD206" s="236"/>
      <c r="BE206" s="236"/>
      <c r="BF206" s="239"/>
      <c r="BG206" s="239"/>
      <c r="BH206" s="45"/>
      <c r="CG206" s="67">
        <v>77.7</v>
      </c>
      <c r="CH206" s="257" t="s">
        <v>1784</v>
      </c>
      <c r="CI206" s="67">
        <v>20</v>
      </c>
      <c r="CJ206" s="257" t="s">
        <v>1784</v>
      </c>
      <c r="CK206" s="67">
        <v>20</v>
      </c>
      <c r="CP206" s="67">
        <v>257</v>
      </c>
      <c r="CR206" s="67">
        <v>25</v>
      </c>
      <c r="CT206" s="67">
        <v>170</v>
      </c>
    </row>
    <row r="207" spans="1:98" x14ac:dyDescent="0.2">
      <c r="A207" s="20" t="s">
        <v>894</v>
      </c>
      <c r="B207" s="146">
        <v>35774.309027777781</v>
      </c>
      <c r="C207" s="146">
        <v>35774.864583333336</v>
      </c>
      <c r="D207" s="161"/>
      <c r="E207" s="40" t="s">
        <v>937</v>
      </c>
      <c r="K207" s="145"/>
      <c r="L207" s="217">
        <v>4.9589999999999996</v>
      </c>
      <c r="Q207" s="172"/>
      <c r="R207" s="173">
        <v>490</v>
      </c>
      <c r="S207" s="172"/>
      <c r="T207" s="185">
        <v>8500</v>
      </c>
      <c r="U207" s="7">
        <f t="shared" ref="U207:U231" si="45">L207*28.31685*1000</f>
        <v>140423.25914999997</v>
      </c>
      <c r="V207" s="195">
        <f t="shared" si="41"/>
        <v>68.807396983499984</v>
      </c>
      <c r="W207" s="195">
        <f t="shared" si="42"/>
        <v>1193.5977027749996</v>
      </c>
      <c r="X207" s="195">
        <f t="shared" si="43"/>
        <v>1262.4050997584995</v>
      </c>
      <c r="Y207" s="244"/>
      <c r="Z207" s="45" t="s">
        <v>534</v>
      </c>
      <c r="AA207" s="144" t="s">
        <v>3605</v>
      </c>
      <c r="AC207" s="147">
        <f t="shared" ref="AC207:AC212" si="46">X207/1.04/3.785412</f>
        <v>320.66550680879539</v>
      </c>
      <c r="AD207" s="237"/>
      <c r="AE207" s="237"/>
      <c r="AF207" s="237"/>
      <c r="AG207" s="237"/>
      <c r="AH207" s="237"/>
      <c r="AI207" s="237"/>
      <c r="AJ207" s="237"/>
      <c r="AK207" s="237"/>
      <c r="AL207" s="237"/>
      <c r="AM207" s="237"/>
      <c r="AN207" s="237"/>
      <c r="AO207" s="237"/>
      <c r="AP207" s="237"/>
      <c r="AQ207" s="237"/>
      <c r="AR207" s="237"/>
      <c r="AS207" s="237"/>
      <c r="AT207" s="237"/>
      <c r="AU207" s="237"/>
      <c r="AV207" s="237"/>
      <c r="AW207" s="237"/>
      <c r="AX207" s="237"/>
      <c r="AY207" s="237"/>
      <c r="AZ207" s="237"/>
      <c r="BA207" s="237"/>
      <c r="BB207" s="237"/>
      <c r="BC207" s="237"/>
      <c r="BD207" s="237"/>
      <c r="BE207" s="237"/>
      <c r="BF207" s="238"/>
      <c r="BG207" s="238"/>
      <c r="BH207" s="45"/>
      <c r="CG207" s="67">
        <v>78.599999999999994</v>
      </c>
      <c r="CH207" s="257" t="s">
        <v>1784</v>
      </c>
      <c r="CI207" s="67">
        <v>20</v>
      </c>
      <c r="CJ207" s="257" t="s">
        <v>1784</v>
      </c>
      <c r="CK207" s="67">
        <v>20</v>
      </c>
      <c r="CP207" s="67">
        <v>262</v>
      </c>
      <c r="CQ207" s="257" t="s">
        <v>1784</v>
      </c>
      <c r="CR207" s="67">
        <v>18</v>
      </c>
      <c r="CT207" s="67">
        <v>210</v>
      </c>
    </row>
    <row r="208" spans="1:98" x14ac:dyDescent="0.2">
      <c r="A208" s="20" t="s">
        <v>894</v>
      </c>
      <c r="B208" s="149">
        <v>35799.256944444445</v>
      </c>
      <c r="C208" s="149">
        <v>35799.5</v>
      </c>
      <c r="D208" s="162"/>
      <c r="E208" s="192" t="s">
        <v>940</v>
      </c>
      <c r="K208" s="148"/>
      <c r="L208" s="218">
        <v>1.2869999999999999</v>
      </c>
      <c r="Q208" s="174"/>
      <c r="R208" s="175">
        <v>18</v>
      </c>
      <c r="S208" s="174"/>
      <c r="T208" s="186">
        <v>570</v>
      </c>
      <c r="U208" s="7">
        <f t="shared" si="45"/>
        <v>36443.785949999998</v>
      </c>
      <c r="V208" s="152">
        <f t="shared" si="41"/>
        <v>0.65598814709999997</v>
      </c>
      <c r="W208" s="152">
        <f t="shared" si="42"/>
        <v>20.772957991499997</v>
      </c>
      <c r="X208" s="152">
        <f t="shared" si="43"/>
        <v>21.428946138599997</v>
      </c>
      <c r="Y208" s="242"/>
      <c r="Z208" s="45" t="s">
        <v>534</v>
      </c>
      <c r="AA208" s="51" t="s">
        <v>3606</v>
      </c>
      <c r="AC208" s="150">
        <f t="shared" si="46"/>
        <v>5.4432003445067529</v>
      </c>
      <c r="AD208" s="238"/>
      <c r="AE208" s="238"/>
      <c r="AF208" s="238"/>
      <c r="AG208" s="238"/>
      <c r="AH208" s="238"/>
      <c r="AI208" s="238"/>
      <c r="AJ208" s="238"/>
      <c r="AK208" s="238"/>
      <c r="AL208" s="238"/>
      <c r="AM208" s="238"/>
      <c r="AN208" s="238"/>
      <c r="AO208" s="238"/>
      <c r="AP208" s="238"/>
      <c r="AQ208" s="238"/>
      <c r="AR208" s="238"/>
      <c r="AS208" s="238"/>
      <c r="AT208" s="238"/>
      <c r="AU208" s="238"/>
      <c r="AV208" s="238"/>
      <c r="AW208" s="238"/>
      <c r="AX208" s="238"/>
      <c r="AY208" s="238"/>
      <c r="AZ208" s="238"/>
      <c r="BA208" s="238"/>
      <c r="BB208" s="238"/>
      <c r="BC208" s="238"/>
      <c r="BD208" s="238"/>
      <c r="BE208" s="238"/>
      <c r="BF208" s="239"/>
      <c r="BG208" s="239"/>
      <c r="BH208" s="45"/>
      <c r="CG208" s="67">
        <v>79.400000000000006</v>
      </c>
      <c r="CH208" s="257" t="s">
        <v>1784</v>
      </c>
      <c r="CI208" s="67">
        <v>20</v>
      </c>
      <c r="CJ208" s="257" t="s">
        <v>1784</v>
      </c>
      <c r="CK208" s="67">
        <v>20</v>
      </c>
      <c r="CP208" s="67">
        <v>279</v>
      </c>
      <c r="CQ208" s="257" t="s">
        <v>1784</v>
      </c>
      <c r="CR208" s="67">
        <v>18</v>
      </c>
      <c r="CT208" s="67">
        <v>34</v>
      </c>
    </row>
    <row r="209" spans="1:98" x14ac:dyDescent="0.2">
      <c r="A209" s="20" t="s">
        <v>894</v>
      </c>
      <c r="B209" s="146">
        <v>35803.40625</v>
      </c>
      <c r="C209" s="153"/>
      <c r="D209" s="163"/>
      <c r="E209" s="40" t="s">
        <v>942</v>
      </c>
      <c r="K209" s="145"/>
      <c r="L209" s="218">
        <v>8.6E-3</v>
      </c>
      <c r="Q209" s="172"/>
      <c r="R209" s="173">
        <v>89</v>
      </c>
      <c r="S209" s="172"/>
      <c r="T209" s="185">
        <v>760</v>
      </c>
      <c r="U209" s="7">
        <f t="shared" si="45"/>
        <v>243.52490999999998</v>
      </c>
      <c r="V209" s="195">
        <f t="shared" si="41"/>
        <v>2.1673716989999998E-2</v>
      </c>
      <c r="W209" s="195">
        <f t="shared" si="42"/>
        <v>0.18507893159999997</v>
      </c>
      <c r="X209" s="195">
        <f t="shared" si="43"/>
        <v>0.20675264858999998</v>
      </c>
      <c r="Y209" s="244"/>
      <c r="Z209" s="45" t="s">
        <v>534</v>
      </c>
      <c r="AA209" s="144" t="s">
        <v>3607</v>
      </c>
      <c r="AC209" s="147">
        <f t="shared" si="46"/>
        <v>5.2517565761462881E-2</v>
      </c>
      <c r="AD209" s="239"/>
      <c r="AE209" s="239"/>
      <c r="AF209" s="239"/>
      <c r="AG209" s="239"/>
      <c r="AH209" s="239"/>
      <c r="AI209" s="239"/>
      <c r="AJ209" s="239"/>
      <c r="AK209" s="239"/>
      <c r="AL209" s="239"/>
      <c r="AM209" s="239"/>
      <c r="AN209" s="239"/>
      <c r="AO209" s="239"/>
      <c r="AP209" s="239"/>
      <c r="AQ209" s="239"/>
      <c r="AR209" s="239"/>
      <c r="AS209" s="239"/>
      <c r="AT209" s="239"/>
      <c r="AU209" s="239"/>
      <c r="AV209" s="239"/>
      <c r="AW209" s="239"/>
      <c r="AX209" s="239"/>
      <c r="AY209" s="239"/>
      <c r="AZ209" s="239"/>
      <c r="BA209" s="239"/>
      <c r="BB209" s="239"/>
      <c r="BC209" s="239"/>
      <c r="BD209" s="239"/>
      <c r="BE209" s="239"/>
      <c r="BF209" s="236"/>
      <c r="BG209" s="236"/>
      <c r="BH209" s="45"/>
      <c r="CG209" s="67">
        <v>80.5</v>
      </c>
      <c r="CH209" s="257" t="s">
        <v>1784</v>
      </c>
      <c r="CI209" s="67">
        <v>20</v>
      </c>
      <c r="CJ209" s="257" t="s">
        <v>1784</v>
      </c>
      <c r="CK209" s="67">
        <v>20</v>
      </c>
      <c r="CP209" s="67">
        <v>283</v>
      </c>
      <c r="CQ209" s="257" t="s">
        <v>1784</v>
      </c>
      <c r="CR209" s="67">
        <v>18</v>
      </c>
      <c r="CT209" s="67">
        <v>200</v>
      </c>
    </row>
    <row r="210" spans="1:98" x14ac:dyDescent="0.2">
      <c r="A210" s="20" t="s">
        <v>894</v>
      </c>
      <c r="B210" s="149">
        <v>35857.371527777781</v>
      </c>
      <c r="C210" s="149">
        <v>35857.427083333336</v>
      </c>
      <c r="D210" s="162"/>
      <c r="E210" s="192" t="s">
        <v>948</v>
      </c>
      <c r="K210" s="139"/>
      <c r="L210" s="218">
        <v>6.9099999999999995E-2</v>
      </c>
      <c r="Q210" s="174"/>
      <c r="R210" s="175"/>
      <c r="S210" s="174"/>
      <c r="T210" s="186">
        <v>39000</v>
      </c>
      <c r="U210" s="7">
        <f t="shared" si="45"/>
        <v>1956.6943349999997</v>
      </c>
      <c r="V210" s="152">
        <f t="shared" si="41"/>
        <v>0</v>
      </c>
      <c r="W210" s="152">
        <f t="shared" si="42"/>
        <v>76.311079064999987</v>
      </c>
      <c r="X210" s="152">
        <f t="shared" si="43"/>
        <v>76.311079064999987</v>
      </c>
      <c r="Y210" s="242"/>
      <c r="Z210" s="45" t="s">
        <v>534</v>
      </c>
      <c r="AA210" s="151" t="s">
        <v>3608</v>
      </c>
      <c r="AC210" s="150">
        <f t="shared" si="46"/>
        <v>19.38389733072648</v>
      </c>
      <c r="AD210" s="238"/>
      <c r="AE210" s="238"/>
      <c r="AF210" s="238"/>
      <c r="AG210" s="238"/>
      <c r="AH210" s="238"/>
      <c r="AI210" s="238"/>
      <c r="AJ210" s="238"/>
      <c r="AK210" s="238"/>
      <c r="AL210" s="238"/>
      <c r="AM210" s="238"/>
      <c r="AN210" s="238"/>
      <c r="AO210" s="238"/>
      <c r="AP210" s="238"/>
      <c r="AQ210" s="238"/>
      <c r="AR210" s="238"/>
      <c r="AS210" s="238"/>
      <c r="AT210" s="238"/>
      <c r="AU210" s="238"/>
      <c r="AV210" s="238"/>
      <c r="AW210" s="238"/>
      <c r="AX210" s="238"/>
      <c r="AY210" s="238"/>
      <c r="AZ210" s="238"/>
      <c r="BA210" s="238"/>
      <c r="BB210" s="238"/>
      <c r="BC210" s="238"/>
      <c r="BD210" s="238"/>
      <c r="BE210" s="238"/>
      <c r="BF210" s="237"/>
      <c r="BG210" s="237"/>
      <c r="BH210" s="45"/>
      <c r="CG210" s="67">
        <v>83</v>
      </c>
      <c r="CH210" s="257" t="s">
        <v>1784</v>
      </c>
      <c r="CI210" s="67">
        <v>20</v>
      </c>
      <c r="CJ210" s="257" t="s">
        <v>1784</v>
      </c>
      <c r="CK210" s="67">
        <v>20</v>
      </c>
      <c r="CP210" s="67">
        <v>284</v>
      </c>
      <c r="CQ210" s="257" t="s">
        <v>1784</v>
      </c>
      <c r="CR210" s="67">
        <v>6.4</v>
      </c>
      <c r="CT210" s="67">
        <v>61</v>
      </c>
    </row>
    <row r="211" spans="1:98" x14ac:dyDescent="0.2">
      <c r="A211" s="20" t="s">
        <v>894</v>
      </c>
      <c r="B211" s="146">
        <v>35996.79583333333</v>
      </c>
      <c r="C211" s="146">
        <v>35996.836111111108</v>
      </c>
      <c r="D211" s="161"/>
      <c r="E211" s="40" t="s">
        <v>956</v>
      </c>
      <c r="K211" s="145"/>
      <c r="L211" s="215">
        <v>35.293999999999997</v>
      </c>
      <c r="Q211" s="172" t="s">
        <v>1784</v>
      </c>
      <c r="R211" s="173">
        <v>18</v>
      </c>
      <c r="S211" s="172" t="s">
        <v>1784</v>
      </c>
      <c r="T211" s="185">
        <v>18</v>
      </c>
      <c r="U211" s="7">
        <f t="shared" si="45"/>
        <v>999414.90389999992</v>
      </c>
      <c r="V211" s="195">
        <f t="shared" si="41"/>
        <v>17.9894682702</v>
      </c>
      <c r="W211" s="195">
        <f t="shared" si="42"/>
        <v>17.9894682702</v>
      </c>
      <c r="X211" s="195">
        <f t="shared" si="43"/>
        <v>35.978936540399999</v>
      </c>
      <c r="Y211" s="244"/>
      <c r="Z211" s="45" t="s">
        <v>534</v>
      </c>
      <c r="AA211" s="144" t="s">
        <v>3609</v>
      </c>
      <c r="AC211" s="147">
        <f t="shared" si="46"/>
        <v>9.13906631268833</v>
      </c>
      <c r="AD211" s="239"/>
      <c r="AE211" s="239"/>
      <c r="AF211" s="239"/>
      <c r="AG211" s="239"/>
      <c r="AH211" s="239"/>
      <c r="AI211" s="239"/>
      <c r="AJ211" s="239"/>
      <c r="AK211" s="239"/>
      <c r="AL211" s="239"/>
      <c r="AM211" s="239"/>
      <c r="AN211" s="239"/>
      <c r="AO211" s="239"/>
      <c r="AP211" s="239"/>
      <c r="AQ211" s="239"/>
      <c r="AR211" s="239"/>
      <c r="AS211" s="239"/>
      <c r="AT211" s="239"/>
      <c r="AU211" s="239"/>
      <c r="AV211" s="239"/>
      <c r="AW211" s="239"/>
      <c r="AX211" s="239"/>
      <c r="AY211" s="239"/>
      <c r="AZ211" s="239"/>
      <c r="BA211" s="239"/>
      <c r="BB211" s="239"/>
      <c r="BC211" s="239"/>
      <c r="BD211" s="239"/>
      <c r="BE211" s="239"/>
      <c r="BF211" s="236"/>
      <c r="BG211" s="236"/>
      <c r="BH211" s="45"/>
      <c r="CG211" s="67">
        <v>84.4</v>
      </c>
      <c r="CH211" s="257" t="s">
        <v>1784</v>
      </c>
      <c r="CI211" s="67">
        <v>20</v>
      </c>
      <c r="CJ211" s="257" t="s">
        <v>1784</v>
      </c>
      <c r="CK211" s="67">
        <v>20</v>
      </c>
      <c r="CP211" s="67">
        <v>284</v>
      </c>
      <c r="CQ211" s="257" t="s">
        <v>1784</v>
      </c>
      <c r="CR211" s="67">
        <v>10</v>
      </c>
      <c r="CT211" s="67">
        <v>73</v>
      </c>
    </row>
    <row r="212" spans="1:98" x14ac:dyDescent="0.2">
      <c r="A212" s="20" t="s">
        <v>894</v>
      </c>
      <c r="B212" s="149">
        <v>36149.9375</v>
      </c>
      <c r="C212" s="153"/>
      <c r="D212" s="163"/>
      <c r="E212" s="192" t="s">
        <v>964</v>
      </c>
      <c r="K212" s="139"/>
      <c r="L212" s="219"/>
      <c r="Q212" s="174"/>
      <c r="R212" s="175">
        <v>280</v>
      </c>
      <c r="S212" s="174"/>
      <c r="T212" s="186">
        <v>3500</v>
      </c>
      <c r="U212" s="7">
        <f t="shared" si="45"/>
        <v>0</v>
      </c>
      <c r="V212" s="152">
        <f t="shared" si="41"/>
        <v>0</v>
      </c>
      <c r="W212" s="152">
        <f t="shared" si="42"/>
        <v>0</v>
      </c>
      <c r="X212" s="152">
        <f t="shared" si="43"/>
        <v>0</v>
      </c>
      <c r="Y212" s="242"/>
      <c r="Z212" s="45" t="s">
        <v>534</v>
      </c>
      <c r="AA212" s="151" t="s">
        <v>438</v>
      </c>
      <c r="AC212" s="150">
        <f t="shared" si="46"/>
        <v>0</v>
      </c>
      <c r="AD212" s="238"/>
      <c r="AE212" s="238"/>
      <c r="AF212" s="238"/>
      <c r="AG212" s="238"/>
      <c r="AH212" s="238"/>
      <c r="AI212" s="238"/>
      <c r="AJ212" s="238"/>
      <c r="AK212" s="238"/>
      <c r="AL212" s="238"/>
      <c r="AM212" s="238"/>
      <c r="AN212" s="238"/>
      <c r="AO212" s="238"/>
      <c r="AP212" s="238"/>
      <c r="AQ212" s="238"/>
      <c r="AR212" s="238"/>
      <c r="AS212" s="238"/>
      <c r="AT212" s="238"/>
      <c r="AU212" s="238"/>
      <c r="AV212" s="238"/>
      <c r="AW212" s="238"/>
      <c r="AX212" s="238"/>
      <c r="AY212" s="238"/>
      <c r="AZ212" s="238"/>
      <c r="BA212" s="238"/>
      <c r="BB212" s="238"/>
      <c r="BC212" s="238"/>
      <c r="BD212" s="238"/>
      <c r="BE212" s="238"/>
      <c r="BF212" s="237"/>
      <c r="BG212" s="237"/>
      <c r="BH212" s="45"/>
      <c r="CG212" s="67">
        <v>91.1</v>
      </c>
      <c r="CH212" s="257" t="s">
        <v>1784</v>
      </c>
      <c r="CI212" s="67">
        <v>20</v>
      </c>
      <c r="CJ212" s="257" t="s">
        <v>1784</v>
      </c>
      <c r="CK212" s="67">
        <v>20</v>
      </c>
      <c r="CP212" s="67">
        <v>287</v>
      </c>
      <c r="CQ212" s="257" t="s">
        <v>1784</v>
      </c>
      <c r="CR212" s="67">
        <v>18</v>
      </c>
      <c r="CT212" s="67">
        <v>200</v>
      </c>
    </row>
    <row r="213" spans="1:98" x14ac:dyDescent="0.2">
      <c r="A213" s="191" t="s">
        <v>1247</v>
      </c>
      <c r="B213" s="140">
        <v>35393.041666666664</v>
      </c>
      <c r="C213" s="140">
        <v>35394.416666666664</v>
      </c>
      <c r="D213" s="159"/>
      <c r="E213" s="40" t="s">
        <v>3619</v>
      </c>
      <c r="K213" s="107"/>
      <c r="L213" s="213">
        <v>483.31296000000003</v>
      </c>
      <c r="N213" s="226">
        <v>127</v>
      </c>
      <c r="Q213" s="166"/>
      <c r="R213" s="176" t="s">
        <v>3610</v>
      </c>
      <c r="S213" s="177"/>
      <c r="T213" s="187" t="s">
        <v>3610</v>
      </c>
      <c r="U213" s="7">
        <f t="shared" si="45"/>
        <v>13685900.591376001</v>
      </c>
      <c r="V213" s="152"/>
      <c r="W213" s="152"/>
      <c r="X213" s="152"/>
      <c r="Y213" s="242"/>
      <c r="Z213" s="45" t="s">
        <v>520</v>
      </c>
      <c r="AA213" s="45" t="s">
        <v>3601</v>
      </c>
      <c r="AC213" s="107"/>
      <c r="AD213" s="239"/>
      <c r="AE213" s="239"/>
      <c r="AF213" s="239"/>
      <c r="AG213" s="239"/>
      <c r="AH213" s="239"/>
      <c r="AI213" s="239"/>
      <c r="AJ213" s="239"/>
      <c r="AK213" s="239"/>
      <c r="AL213" s="239"/>
      <c r="AM213" s="239"/>
      <c r="AN213" s="239"/>
      <c r="AO213" s="239"/>
      <c r="AP213" s="239"/>
      <c r="AQ213" s="239"/>
      <c r="AR213" s="239"/>
      <c r="AS213" s="239"/>
      <c r="AT213" s="239"/>
      <c r="AU213" s="239"/>
      <c r="AV213" s="239"/>
      <c r="AW213" s="239"/>
      <c r="AX213" s="239"/>
      <c r="AY213" s="239"/>
      <c r="AZ213" s="239"/>
      <c r="BA213" s="239"/>
      <c r="BB213" s="239"/>
      <c r="BC213" s="239"/>
      <c r="BD213" s="239"/>
      <c r="BE213" s="239"/>
      <c r="BF213" s="238"/>
      <c r="BG213" s="238"/>
      <c r="BH213" s="45"/>
      <c r="CG213" s="67">
        <v>101</v>
      </c>
      <c r="CH213" s="257" t="s">
        <v>1784</v>
      </c>
      <c r="CI213" s="67">
        <v>20</v>
      </c>
      <c r="CJ213" s="257" t="s">
        <v>1784</v>
      </c>
      <c r="CK213" s="67">
        <v>20</v>
      </c>
      <c r="CP213" s="67">
        <v>290</v>
      </c>
      <c r="CQ213" s="257" t="s">
        <v>1784</v>
      </c>
      <c r="CR213" s="67">
        <v>18</v>
      </c>
      <c r="CT213" s="67">
        <v>61</v>
      </c>
    </row>
    <row r="214" spans="1:98" x14ac:dyDescent="0.2">
      <c r="A214" s="191" t="s">
        <v>1247</v>
      </c>
      <c r="B214" s="141">
        <v>35404.375</v>
      </c>
      <c r="C214" s="141">
        <v>35405.375</v>
      </c>
      <c r="D214" s="160"/>
      <c r="E214" s="192" t="s">
        <v>3620</v>
      </c>
      <c r="K214" s="142"/>
      <c r="L214" s="214">
        <v>739.04831999999999</v>
      </c>
      <c r="N214" s="226">
        <v>427.5</v>
      </c>
      <c r="Q214" s="169"/>
      <c r="R214" s="178" t="s">
        <v>3610</v>
      </c>
      <c r="S214" s="171"/>
      <c r="T214" s="188" t="s">
        <v>3610</v>
      </c>
      <c r="U214" s="7">
        <f t="shared" si="45"/>
        <v>20927520.420192</v>
      </c>
      <c r="V214" s="194"/>
      <c r="W214" s="194"/>
      <c r="X214" s="194"/>
      <c r="Y214" s="243"/>
      <c r="Z214" s="45" t="s">
        <v>520</v>
      </c>
      <c r="AA214" s="164" t="s">
        <v>3602</v>
      </c>
      <c r="AC214" s="142"/>
      <c r="AD214" s="236"/>
      <c r="AE214" s="236"/>
      <c r="AF214" s="236"/>
      <c r="AG214" s="236"/>
      <c r="AH214" s="236"/>
      <c r="AI214" s="236"/>
      <c r="AJ214" s="236"/>
      <c r="AK214" s="236"/>
      <c r="AL214" s="236"/>
      <c r="AM214" s="236"/>
      <c r="AN214" s="236"/>
      <c r="AO214" s="236"/>
      <c r="AP214" s="236"/>
      <c r="AQ214" s="236"/>
      <c r="AR214" s="236"/>
      <c r="AS214" s="236"/>
      <c r="AT214" s="236"/>
      <c r="AU214" s="236"/>
      <c r="AV214" s="236"/>
      <c r="AW214" s="236"/>
      <c r="AX214" s="236"/>
      <c r="AY214" s="236"/>
      <c r="AZ214" s="236"/>
      <c r="BA214" s="236"/>
      <c r="BB214" s="236"/>
      <c r="BC214" s="236"/>
      <c r="BD214" s="236"/>
      <c r="BE214" s="236"/>
      <c r="BF214" s="238"/>
      <c r="BG214" s="238"/>
      <c r="BH214" s="45"/>
      <c r="CG214" s="67">
        <v>104</v>
      </c>
      <c r="CH214" s="257" t="s">
        <v>1784</v>
      </c>
      <c r="CI214" s="67">
        <v>20</v>
      </c>
      <c r="CJ214" s="257" t="s">
        <v>1784</v>
      </c>
      <c r="CK214" s="67">
        <v>20</v>
      </c>
      <c r="CP214" s="67">
        <v>295</v>
      </c>
      <c r="CQ214" s="257" t="s">
        <v>1784</v>
      </c>
      <c r="CR214" s="67">
        <v>10</v>
      </c>
      <c r="CT214" s="67">
        <v>240</v>
      </c>
    </row>
    <row r="215" spans="1:98" x14ac:dyDescent="0.2">
      <c r="A215" s="191" t="s">
        <v>1247</v>
      </c>
      <c r="B215" s="140">
        <v>35454.642361111109</v>
      </c>
      <c r="C215" s="140">
        <v>35455.770833333336</v>
      </c>
      <c r="D215" s="159"/>
      <c r="E215" s="40" t="s">
        <v>3621</v>
      </c>
      <c r="K215" s="143"/>
      <c r="L215" s="214">
        <v>319.74047999999999</v>
      </c>
      <c r="N215" s="226">
        <v>171.8</v>
      </c>
      <c r="Q215" s="166"/>
      <c r="R215" s="176" t="s">
        <v>3610</v>
      </c>
      <c r="S215" s="177"/>
      <c r="T215" s="187" t="s">
        <v>3610</v>
      </c>
      <c r="U215" s="7">
        <f t="shared" si="45"/>
        <v>9054043.2110879999</v>
      </c>
      <c r="V215" s="152"/>
      <c r="W215" s="152"/>
      <c r="X215" s="152"/>
      <c r="Y215" s="242"/>
      <c r="Z215" s="45" t="s">
        <v>520</v>
      </c>
      <c r="AA215" s="45" t="s">
        <v>3603</v>
      </c>
      <c r="AC215" s="107"/>
      <c r="AD215" s="237"/>
      <c r="AE215" s="237"/>
      <c r="AF215" s="237"/>
      <c r="AG215" s="237"/>
      <c r="AH215" s="237"/>
      <c r="AI215" s="237"/>
      <c r="AJ215" s="237"/>
      <c r="AK215" s="237"/>
      <c r="AL215" s="237"/>
      <c r="AM215" s="237"/>
      <c r="AN215" s="237"/>
      <c r="AO215" s="237"/>
      <c r="AP215" s="237"/>
      <c r="AQ215" s="237"/>
      <c r="AR215" s="237"/>
      <c r="AS215" s="237"/>
      <c r="AT215" s="237"/>
      <c r="AU215" s="237"/>
      <c r="AV215" s="237"/>
      <c r="AW215" s="237"/>
      <c r="AX215" s="237"/>
      <c r="AY215" s="237"/>
      <c r="AZ215" s="237"/>
      <c r="BA215" s="237"/>
      <c r="BB215" s="237"/>
      <c r="BC215" s="237"/>
      <c r="BD215" s="237"/>
      <c r="BE215" s="237"/>
      <c r="BF215" s="239"/>
      <c r="BG215" s="239"/>
      <c r="BH215" s="45"/>
      <c r="CG215" s="67">
        <v>107</v>
      </c>
      <c r="CH215" s="257" t="s">
        <v>1784</v>
      </c>
      <c r="CI215" s="67">
        <v>20</v>
      </c>
      <c r="CJ215" s="257" t="s">
        <v>1784</v>
      </c>
      <c r="CK215" s="67">
        <v>20</v>
      </c>
      <c r="CP215" s="67">
        <v>307</v>
      </c>
      <c r="CR215" s="67">
        <v>35</v>
      </c>
      <c r="CT215" s="67">
        <v>250</v>
      </c>
    </row>
    <row r="216" spans="1:98" x14ac:dyDescent="0.2">
      <c r="A216" s="191" t="s">
        <v>1247</v>
      </c>
      <c r="B216" s="141">
        <v>35531.614583333336</v>
      </c>
      <c r="C216" s="141">
        <v>35532.625</v>
      </c>
      <c r="D216" s="160"/>
      <c r="E216" s="192" t="s">
        <v>3622</v>
      </c>
      <c r="K216" s="142"/>
      <c r="L216" s="225">
        <v>1753.7817600000001</v>
      </c>
      <c r="N216" s="226">
        <v>305</v>
      </c>
      <c r="Q216" s="169"/>
      <c r="R216" s="179"/>
      <c r="S216" s="169"/>
      <c r="T216" s="189"/>
      <c r="U216" s="7">
        <f t="shared" si="45"/>
        <v>49661575.030656002</v>
      </c>
      <c r="V216" s="194"/>
      <c r="W216" s="194"/>
      <c r="X216" s="194"/>
      <c r="Y216" s="243"/>
      <c r="Z216" s="45" t="s">
        <v>520</v>
      </c>
      <c r="AA216" s="164" t="s">
        <v>3604</v>
      </c>
      <c r="AC216" s="142"/>
      <c r="AD216" s="236"/>
      <c r="AE216" s="236"/>
      <c r="AF216" s="236"/>
      <c r="AG216" s="236"/>
      <c r="AH216" s="236"/>
      <c r="AI216" s="236"/>
      <c r="AJ216" s="236"/>
      <c r="AK216" s="236"/>
      <c r="AL216" s="236"/>
      <c r="AM216" s="236"/>
      <c r="AN216" s="236"/>
      <c r="AO216" s="236"/>
      <c r="AP216" s="236"/>
      <c r="AQ216" s="236"/>
      <c r="AR216" s="236"/>
      <c r="AS216" s="236"/>
      <c r="AT216" s="236"/>
      <c r="AU216" s="236"/>
      <c r="AV216" s="236"/>
      <c r="AW216" s="236"/>
      <c r="AX216" s="236"/>
      <c r="AY216" s="236"/>
      <c r="AZ216" s="236"/>
      <c r="BA216" s="236"/>
      <c r="BB216" s="236"/>
      <c r="BC216" s="236"/>
      <c r="BD216" s="236"/>
      <c r="BE216" s="236"/>
      <c r="BF216" s="238"/>
      <c r="BG216" s="238"/>
      <c r="BH216" s="45"/>
      <c r="CG216" s="67">
        <v>111</v>
      </c>
      <c r="CH216" s="257" t="s">
        <v>1784</v>
      </c>
      <c r="CI216" s="67">
        <v>20</v>
      </c>
      <c r="CJ216" s="257" t="s">
        <v>1784</v>
      </c>
      <c r="CK216" s="67">
        <v>20</v>
      </c>
      <c r="CP216" s="67">
        <v>311</v>
      </c>
      <c r="CQ216" s="257" t="s">
        <v>1784</v>
      </c>
      <c r="CR216" s="67">
        <v>18</v>
      </c>
      <c r="CT216" s="67">
        <v>22</v>
      </c>
    </row>
    <row r="217" spans="1:98" x14ac:dyDescent="0.2">
      <c r="A217" s="191" t="s">
        <v>1247</v>
      </c>
      <c r="B217" s="146">
        <v>35774.375</v>
      </c>
      <c r="C217" s="146">
        <v>35775.048611111109</v>
      </c>
      <c r="D217" s="161"/>
      <c r="E217" s="40" t="s">
        <v>1298</v>
      </c>
      <c r="K217" s="145"/>
      <c r="L217" s="215">
        <v>1120.28</v>
      </c>
      <c r="Q217" s="172"/>
      <c r="R217" s="173">
        <v>49</v>
      </c>
      <c r="S217" s="172"/>
      <c r="T217" s="185">
        <v>710</v>
      </c>
      <c r="U217" s="7">
        <f t="shared" si="45"/>
        <v>31722800.717999998</v>
      </c>
      <c r="V217" s="195">
        <f>U217*R217/1000000</f>
        <v>1554.417235182</v>
      </c>
      <c r="W217" s="195">
        <f>T217*U217/1000000</f>
        <v>22523.18850978</v>
      </c>
      <c r="X217" s="195">
        <f>V217+W217</f>
        <v>24077.605744962002</v>
      </c>
      <c r="Y217" s="244"/>
      <c r="Z217" s="45" t="s">
        <v>520</v>
      </c>
      <c r="AA217" s="144" t="s">
        <v>3605</v>
      </c>
      <c r="AC217" s="147">
        <f>X217/1.04/3.785412</f>
        <v>6115.9905409346156</v>
      </c>
      <c r="AD217" s="237"/>
      <c r="AE217" s="237"/>
      <c r="AF217" s="237"/>
      <c r="AG217" s="237"/>
      <c r="AH217" s="237"/>
      <c r="AI217" s="237"/>
      <c r="AJ217" s="237"/>
      <c r="AK217" s="237"/>
      <c r="AL217" s="237"/>
      <c r="AM217" s="237"/>
      <c r="AN217" s="237"/>
      <c r="AO217" s="237"/>
      <c r="AP217" s="237"/>
      <c r="AQ217" s="237"/>
      <c r="AR217" s="237"/>
      <c r="AS217" s="237"/>
      <c r="AT217" s="237"/>
      <c r="AU217" s="237"/>
      <c r="AV217" s="237"/>
      <c r="AW217" s="237"/>
      <c r="AX217" s="237"/>
      <c r="AY217" s="237"/>
      <c r="AZ217" s="237"/>
      <c r="BA217" s="237"/>
      <c r="BB217" s="237"/>
      <c r="BC217" s="237"/>
      <c r="BD217" s="237"/>
      <c r="BE217" s="237"/>
      <c r="BF217" s="239"/>
      <c r="BG217" s="239"/>
      <c r="BH217" s="45"/>
      <c r="CG217" s="67">
        <v>114</v>
      </c>
      <c r="CH217" s="257" t="s">
        <v>1784</v>
      </c>
      <c r="CI217" s="67">
        <v>18</v>
      </c>
      <c r="CK217" s="67">
        <v>20</v>
      </c>
      <c r="CP217" s="67">
        <v>315</v>
      </c>
      <c r="CQ217" s="257" t="s">
        <v>1784</v>
      </c>
      <c r="CR217" s="67">
        <v>20</v>
      </c>
      <c r="CT217" s="67">
        <v>100</v>
      </c>
    </row>
    <row r="218" spans="1:98" x14ac:dyDescent="0.2">
      <c r="A218" s="191" t="s">
        <v>1247</v>
      </c>
      <c r="B218" s="146">
        <v>35803.479166666664</v>
      </c>
      <c r="C218" s="146">
        <v>35804.128472222219</v>
      </c>
      <c r="D218" s="161"/>
      <c r="E218" s="192" t="s">
        <v>1301</v>
      </c>
      <c r="K218" s="145"/>
      <c r="L218" s="215">
        <v>754.15</v>
      </c>
      <c r="Q218" s="172" t="s">
        <v>1784</v>
      </c>
      <c r="R218" s="173">
        <v>18</v>
      </c>
      <c r="S218" s="172"/>
      <c r="T218" s="185">
        <v>120</v>
      </c>
      <c r="U218" s="7">
        <f t="shared" si="45"/>
        <v>21355152.427499998</v>
      </c>
      <c r="V218" s="195">
        <f>U218*R218/1000000</f>
        <v>384.39274369499998</v>
      </c>
      <c r="W218" s="195">
        <f>T218*U218/1000000</f>
        <v>2562.6182912999998</v>
      </c>
      <c r="X218" s="195">
        <f>V218+W218</f>
        <v>2947.0110349949996</v>
      </c>
      <c r="Y218" s="244"/>
      <c r="Z218" s="45" t="s">
        <v>520</v>
      </c>
      <c r="AA218" s="144" t="s">
        <v>3607</v>
      </c>
      <c r="AC218" s="147">
        <f>X218/1.04/3.785412</f>
        <v>748.57491251307943</v>
      </c>
      <c r="AD218" s="238"/>
      <c r="AE218" s="238"/>
      <c r="AF218" s="238"/>
      <c r="AG218" s="238"/>
      <c r="AH218" s="238"/>
      <c r="AI218" s="238"/>
      <c r="AJ218" s="238"/>
      <c r="AK218" s="238"/>
      <c r="AL218" s="238"/>
      <c r="AM218" s="238"/>
      <c r="AN218" s="238"/>
      <c r="AO218" s="238"/>
      <c r="AP218" s="238"/>
      <c r="AQ218" s="238"/>
      <c r="AR218" s="238"/>
      <c r="AS218" s="238"/>
      <c r="AT218" s="238"/>
      <c r="AU218" s="238"/>
      <c r="AV218" s="238"/>
      <c r="AW218" s="238"/>
      <c r="AX218" s="238"/>
      <c r="AY218" s="238"/>
      <c r="AZ218" s="238"/>
      <c r="BA218" s="238"/>
      <c r="BB218" s="238"/>
      <c r="BC218" s="238"/>
      <c r="BD218" s="238"/>
      <c r="BE218" s="238"/>
      <c r="BF218" s="240"/>
      <c r="BG218" s="240"/>
      <c r="BH218" s="45"/>
      <c r="CG218" s="67">
        <v>115</v>
      </c>
      <c r="CH218" s="257" t="s">
        <v>1784</v>
      </c>
      <c r="CI218" s="67">
        <v>20</v>
      </c>
      <c r="CJ218" s="257" t="s">
        <v>1784</v>
      </c>
      <c r="CK218" s="67">
        <v>20</v>
      </c>
      <c r="CP218" s="67">
        <v>348</v>
      </c>
      <c r="CQ218" s="257" t="s">
        <v>1784</v>
      </c>
      <c r="CR218" s="67">
        <v>20</v>
      </c>
      <c r="CT218" s="67">
        <v>130</v>
      </c>
    </row>
    <row r="219" spans="1:98" x14ac:dyDescent="0.2">
      <c r="A219" s="191" t="s">
        <v>1247</v>
      </c>
      <c r="B219" s="149">
        <v>35857.503472222219</v>
      </c>
      <c r="C219" s="149">
        <v>35857.642361111109</v>
      </c>
      <c r="D219" s="162"/>
      <c r="E219" s="40" t="s">
        <v>1307</v>
      </c>
      <c r="K219" s="139"/>
      <c r="L219" s="215">
        <v>150.46600000000001</v>
      </c>
      <c r="Q219" s="174" t="s">
        <v>1784</v>
      </c>
      <c r="R219" s="175">
        <v>18</v>
      </c>
      <c r="S219" s="174"/>
      <c r="T219" s="186">
        <v>110</v>
      </c>
      <c r="U219" s="7">
        <f t="shared" si="45"/>
        <v>4260723.1521000005</v>
      </c>
      <c r="V219" s="152">
        <f>U219*R219/1000000</f>
        <v>76.693016737800008</v>
      </c>
      <c r="W219" s="152">
        <f>T219*U219/1000000</f>
        <v>468.67954673100007</v>
      </c>
      <c r="X219" s="152">
        <f>V219+W219</f>
        <v>545.37256346880008</v>
      </c>
      <c r="Y219" s="242"/>
      <c r="Z219" s="45" t="s">
        <v>520</v>
      </c>
      <c r="AA219" s="151" t="s">
        <v>3608</v>
      </c>
      <c r="AC219" s="150">
        <f>X219/1.04/3.785412</f>
        <v>138.53094343312617</v>
      </c>
      <c r="AD219" s="239"/>
      <c r="AE219" s="239"/>
      <c r="AF219" s="239"/>
      <c r="AG219" s="239"/>
      <c r="AH219" s="239"/>
      <c r="AI219" s="239"/>
      <c r="AJ219" s="239"/>
      <c r="AK219" s="239"/>
      <c r="AL219" s="239"/>
      <c r="AM219" s="239"/>
      <c r="AN219" s="239"/>
      <c r="AO219" s="239"/>
      <c r="AP219" s="239"/>
      <c r="AQ219" s="239"/>
      <c r="AR219" s="239"/>
      <c r="AS219" s="239"/>
      <c r="AT219" s="239"/>
      <c r="AU219" s="239"/>
      <c r="AV219" s="239"/>
      <c r="AW219" s="239"/>
      <c r="AX219" s="239"/>
      <c r="AY219" s="239"/>
      <c r="AZ219" s="239"/>
      <c r="BA219" s="239"/>
      <c r="BB219" s="239"/>
      <c r="BC219" s="239"/>
      <c r="BD219" s="239"/>
      <c r="BE219" s="239"/>
      <c r="BF219" s="241"/>
      <c r="BG219" s="241"/>
      <c r="BH219" s="45"/>
      <c r="CG219" s="67">
        <v>124</v>
      </c>
      <c r="CH219" s="257" t="s">
        <v>1784</v>
      </c>
      <c r="CI219" s="67">
        <v>20</v>
      </c>
      <c r="CJ219" s="257" t="s">
        <v>1784</v>
      </c>
      <c r="CK219" s="67">
        <v>20</v>
      </c>
      <c r="CP219" s="67">
        <v>368</v>
      </c>
      <c r="CQ219" s="257" t="s">
        <v>1784</v>
      </c>
      <c r="CR219" s="67">
        <v>18</v>
      </c>
      <c r="CT219" s="67">
        <v>340</v>
      </c>
    </row>
    <row r="220" spans="1:98" x14ac:dyDescent="0.2">
      <c r="A220" s="191" t="s">
        <v>1247</v>
      </c>
      <c r="B220" s="146">
        <v>35996.822916666664</v>
      </c>
      <c r="C220" s="146">
        <v>35997.413194444445</v>
      </c>
      <c r="D220" s="161"/>
      <c r="E220" s="192" t="s">
        <v>1315</v>
      </c>
      <c r="K220" s="145"/>
      <c r="L220" s="215">
        <v>4989.8680000000004</v>
      </c>
      <c r="Q220" s="172" t="s">
        <v>1784</v>
      </c>
      <c r="R220" s="173">
        <v>18</v>
      </c>
      <c r="S220" s="172" t="s">
        <v>1784</v>
      </c>
      <c r="T220" s="185">
        <v>18</v>
      </c>
      <c r="U220" s="7">
        <f t="shared" si="45"/>
        <v>141297343.67580003</v>
      </c>
      <c r="V220" s="195">
        <f>U220*R220/1000000</f>
        <v>2543.3521861644008</v>
      </c>
      <c r="W220" s="195">
        <f>T220*U220/1000000</f>
        <v>2543.3521861644008</v>
      </c>
      <c r="X220" s="195">
        <f>V220+W220</f>
        <v>5086.7043723288016</v>
      </c>
      <c r="Y220" s="244"/>
      <c r="Z220" s="45" t="s">
        <v>520</v>
      </c>
      <c r="AA220" s="144" t="s">
        <v>3609</v>
      </c>
      <c r="AC220" s="147">
        <f>X220/1.04/3.785412</f>
        <v>1292.0817856735282</v>
      </c>
      <c r="AD220" s="238"/>
      <c r="AE220" s="238"/>
      <c r="AF220" s="238"/>
      <c r="AG220" s="238"/>
      <c r="AH220" s="238"/>
      <c r="AI220" s="238"/>
      <c r="AJ220" s="238"/>
      <c r="AK220" s="238"/>
      <c r="AL220" s="238"/>
      <c r="AM220" s="238"/>
      <c r="AN220" s="238"/>
      <c r="AO220" s="238"/>
      <c r="AP220" s="238"/>
      <c r="AQ220" s="238"/>
      <c r="AR220" s="238"/>
      <c r="AS220" s="238"/>
      <c r="AT220" s="238"/>
      <c r="AU220" s="238"/>
      <c r="AV220" s="238"/>
      <c r="AW220" s="238"/>
      <c r="AX220" s="238"/>
      <c r="AY220" s="238"/>
      <c r="AZ220" s="238"/>
      <c r="BA220" s="238"/>
      <c r="BB220" s="238"/>
      <c r="BC220" s="238"/>
      <c r="BD220" s="238"/>
      <c r="BE220" s="238"/>
      <c r="BF220" s="240"/>
      <c r="BG220" s="240"/>
      <c r="BH220" s="45"/>
      <c r="CG220" s="67">
        <v>135</v>
      </c>
      <c r="CH220" s="257" t="s">
        <v>1784</v>
      </c>
      <c r="CI220" s="67">
        <v>20</v>
      </c>
      <c r="CJ220" s="257" t="s">
        <v>1784</v>
      </c>
      <c r="CK220" s="67">
        <v>20</v>
      </c>
      <c r="CP220" s="67">
        <v>369</v>
      </c>
      <c r="CR220" s="67">
        <v>57</v>
      </c>
      <c r="CT220" s="67">
        <v>220</v>
      </c>
    </row>
    <row r="221" spans="1:98" x14ac:dyDescent="0.2">
      <c r="A221" s="191" t="s">
        <v>1247</v>
      </c>
      <c r="B221" s="149">
        <v>36149.885416666664</v>
      </c>
      <c r="C221" s="149">
        <v>36150.340277777781</v>
      </c>
      <c r="D221" s="162"/>
      <c r="E221" s="40" t="s">
        <v>1324</v>
      </c>
      <c r="K221" s="139"/>
      <c r="L221" s="220">
        <v>140</v>
      </c>
      <c r="Q221" s="174" t="s">
        <v>1784</v>
      </c>
      <c r="R221" s="175">
        <v>18</v>
      </c>
      <c r="S221" s="174" t="s">
        <v>1784</v>
      </c>
      <c r="T221" s="186">
        <v>18</v>
      </c>
      <c r="U221" s="7">
        <f t="shared" si="45"/>
        <v>3964359</v>
      </c>
      <c r="V221" s="152">
        <f>U221*R221/1000000</f>
        <v>71.358462000000003</v>
      </c>
      <c r="W221" s="152">
        <f>T221*U221/1000000</f>
        <v>71.358462000000003</v>
      </c>
      <c r="X221" s="152">
        <f>V221+W221</f>
        <v>142.71692400000001</v>
      </c>
      <c r="Y221" s="242"/>
      <c r="Z221" s="45" t="s">
        <v>520</v>
      </c>
      <c r="AA221" s="151" t="s">
        <v>438</v>
      </c>
      <c r="AC221" s="150">
        <f>X221/1.04/3.785412</f>
        <v>36.251750546165525</v>
      </c>
      <c r="AD221" s="239"/>
      <c r="AE221" s="239"/>
      <c r="AF221" s="239"/>
      <c r="AG221" s="239"/>
      <c r="AH221" s="239"/>
      <c r="AI221" s="239"/>
      <c r="AJ221" s="239"/>
      <c r="AK221" s="239"/>
      <c r="AL221" s="239"/>
      <c r="AM221" s="239"/>
      <c r="AN221" s="239"/>
      <c r="AO221" s="239"/>
      <c r="AP221" s="239"/>
      <c r="AQ221" s="239"/>
      <c r="AR221" s="239"/>
      <c r="AS221" s="239"/>
      <c r="AT221" s="239"/>
      <c r="AU221" s="239"/>
      <c r="AV221" s="239"/>
      <c r="AW221" s="239"/>
      <c r="AX221" s="239"/>
      <c r="AY221" s="239"/>
      <c r="AZ221" s="239"/>
      <c r="BA221" s="239"/>
      <c r="BB221" s="239"/>
      <c r="BC221" s="239"/>
      <c r="BD221" s="239"/>
      <c r="BE221" s="239"/>
      <c r="BF221" s="241"/>
      <c r="BG221" s="241"/>
      <c r="BH221" s="45"/>
      <c r="CG221" s="67">
        <v>141</v>
      </c>
      <c r="CH221" s="257" t="s">
        <v>1784</v>
      </c>
      <c r="CI221" s="67">
        <v>20</v>
      </c>
      <c r="CJ221" s="257" t="s">
        <v>1784</v>
      </c>
      <c r="CK221" s="67">
        <v>20</v>
      </c>
      <c r="CP221" s="67">
        <v>372</v>
      </c>
      <c r="CR221" s="67">
        <v>27</v>
      </c>
      <c r="CT221" s="67">
        <v>160</v>
      </c>
    </row>
    <row r="222" spans="1:98" x14ac:dyDescent="0.2">
      <c r="A222" s="191" t="s">
        <v>1782</v>
      </c>
      <c r="B222" s="140">
        <v>35392.958333333336</v>
      </c>
      <c r="C222" s="140">
        <v>35394.375</v>
      </c>
      <c r="D222" s="140"/>
      <c r="E222" s="192" t="s">
        <v>3623</v>
      </c>
      <c r="K222" s="6"/>
      <c r="L222" s="221">
        <v>15.180480000000001</v>
      </c>
      <c r="N222">
        <v>3.5</v>
      </c>
      <c r="Q222" s="109"/>
      <c r="R222" s="176" t="s">
        <v>3610</v>
      </c>
      <c r="S222" s="177"/>
      <c r="T222" s="187" t="s">
        <v>3610</v>
      </c>
      <c r="U222" s="7">
        <f t="shared" si="45"/>
        <v>429863.37508799997</v>
      </c>
      <c r="V222" s="196"/>
      <c r="W222" s="196"/>
      <c r="X222" s="152"/>
      <c r="Y222" s="242"/>
      <c r="Z222" s="45" t="s">
        <v>531</v>
      </c>
      <c r="AA222" s="107" t="s">
        <v>3601</v>
      </c>
      <c r="AC222" s="6"/>
      <c r="AD222" s="238"/>
      <c r="AE222" s="238"/>
      <c r="AF222" s="238"/>
      <c r="AG222" s="238"/>
      <c r="AH222" s="238"/>
      <c r="AI222" s="238"/>
      <c r="AJ222" s="238"/>
      <c r="AK222" s="238"/>
      <c r="AL222" s="238"/>
      <c r="AM222" s="238"/>
      <c r="AN222" s="238"/>
      <c r="AO222" s="238"/>
      <c r="AP222" s="238"/>
      <c r="AQ222" s="238"/>
      <c r="AR222" s="238"/>
      <c r="AS222" s="238"/>
      <c r="AT222" s="238"/>
      <c r="AU222" s="238"/>
      <c r="AV222" s="238"/>
      <c r="AW222" s="238"/>
      <c r="AX222" s="238"/>
      <c r="AY222" s="238"/>
      <c r="AZ222" s="238"/>
      <c r="BA222" s="238"/>
      <c r="BB222" s="238"/>
      <c r="BC222" s="238"/>
      <c r="BD222" s="238"/>
      <c r="BE222" s="238"/>
      <c r="BF222" s="238"/>
      <c r="BG222" s="238"/>
      <c r="BH222" s="45"/>
      <c r="CG222" s="67">
        <v>154</v>
      </c>
      <c r="CH222" s="257" t="s">
        <v>1784</v>
      </c>
      <c r="CI222" s="67">
        <v>20</v>
      </c>
      <c r="CJ222" s="257" t="s">
        <v>1784</v>
      </c>
      <c r="CK222" s="67">
        <v>20</v>
      </c>
      <c r="CP222" s="67">
        <v>404</v>
      </c>
      <c r="CQ222" s="257" t="s">
        <v>1784</v>
      </c>
      <c r="CR222" s="67">
        <v>20</v>
      </c>
      <c r="CT222" s="67">
        <v>170</v>
      </c>
    </row>
    <row r="223" spans="1:98" x14ac:dyDescent="0.2">
      <c r="A223" s="191" t="s">
        <v>1782</v>
      </c>
      <c r="B223" s="141">
        <v>35404.298611111109</v>
      </c>
      <c r="C223" s="141">
        <v>35405.461805555555</v>
      </c>
      <c r="D223" s="141"/>
      <c r="E223" s="180" t="s">
        <v>3624</v>
      </c>
      <c r="K223" s="154"/>
      <c r="L223" s="222">
        <v>49.602240000000002</v>
      </c>
      <c r="N223">
        <v>5</v>
      </c>
      <c r="Q223" s="180"/>
      <c r="R223" s="178" t="s">
        <v>3610</v>
      </c>
      <c r="S223" s="171"/>
      <c r="T223" s="188" t="s">
        <v>3610</v>
      </c>
      <c r="U223" s="7">
        <f t="shared" si="45"/>
        <v>1404579.1897439999</v>
      </c>
      <c r="V223" s="194"/>
      <c r="W223" s="194"/>
      <c r="X223" s="194"/>
      <c r="Y223" s="243"/>
      <c r="Z223" s="45" t="s">
        <v>531</v>
      </c>
      <c r="AA223" s="142" t="s">
        <v>3602</v>
      </c>
      <c r="AC223" s="154"/>
      <c r="AD223" s="239"/>
      <c r="AE223" s="239"/>
      <c r="AF223" s="239"/>
      <c r="AG223" s="239"/>
      <c r="AH223" s="239"/>
      <c r="AI223" s="239"/>
      <c r="AJ223" s="239"/>
      <c r="AK223" s="239"/>
      <c r="AL223" s="239"/>
      <c r="AM223" s="239"/>
      <c r="AN223" s="239"/>
      <c r="AO223" s="239"/>
      <c r="AP223" s="239"/>
      <c r="AQ223" s="239"/>
      <c r="AR223" s="239"/>
      <c r="AS223" s="239"/>
      <c r="AT223" s="239"/>
      <c r="AU223" s="239"/>
      <c r="AV223" s="239"/>
      <c r="AW223" s="239"/>
      <c r="AX223" s="239"/>
      <c r="AY223" s="239"/>
      <c r="AZ223" s="239"/>
      <c r="BA223" s="239"/>
      <c r="BB223" s="239"/>
      <c r="BC223" s="239"/>
      <c r="BD223" s="239"/>
      <c r="BE223" s="239"/>
      <c r="BF223" s="239"/>
      <c r="BG223" s="239"/>
      <c r="BH223" s="45"/>
      <c r="CG223" s="67">
        <v>165</v>
      </c>
      <c r="CH223" s="257" t="s">
        <v>1784</v>
      </c>
      <c r="CI223" s="67">
        <v>20</v>
      </c>
      <c r="CJ223" s="257" t="s">
        <v>1784</v>
      </c>
      <c r="CK223" s="67">
        <v>20</v>
      </c>
      <c r="CP223" s="67">
        <v>405</v>
      </c>
      <c r="CR223" s="67">
        <v>34</v>
      </c>
      <c r="CT223" s="67">
        <v>250</v>
      </c>
    </row>
    <row r="224" spans="1:98" x14ac:dyDescent="0.2">
      <c r="A224" s="191" t="s">
        <v>1782</v>
      </c>
      <c r="B224" s="140">
        <v>35454.65625</v>
      </c>
      <c r="C224" s="140">
        <v>35455.65625</v>
      </c>
      <c r="D224" s="140"/>
      <c r="E224" s="192" t="s">
        <v>3625</v>
      </c>
      <c r="K224" s="60"/>
      <c r="L224" s="222">
        <v>12.139200000000001</v>
      </c>
      <c r="N224">
        <v>46</v>
      </c>
      <c r="Q224" s="109"/>
      <c r="R224" s="176" t="s">
        <v>3610</v>
      </c>
      <c r="S224" s="177"/>
      <c r="T224" s="187" t="s">
        <v>3610</v>
      </c>
      <c r="U224" s="7">
        <f t="shared" si="45"/>
        <v>343743.90551999997</v>
      </c>
      <c r="V224" s="152"/>
      <c r="W224" s="152"/>
      <c r="X224" s="152"/>
      <c r="Y224" s="242"/>
      <c r="Z224" s="45" t="s">
        <v>531</v>
      </c>
      <c r="AA224" s="107" t="s">
        <v>3603</v>
      </c>
      <c r="AC224" s="6"/>
      <c r="AD224" s="236"/>
      <c r="AE224" s="236"/>
      <c r="AF224" s="236"/>
      <c r="AG224" s="236"/>
      <c r="AH224" s="236"/>
      <c r="AI224" s="236"/>
      <c r="AJ224" s="236"/>
      <c r="AK224" s="236"/>
      <c r="AL224" s="236"/>
      <c r="AM224" s="236"/>
      <c r="AN224" s="236"/>
      <c r="AO224" s="236"/>
      <c r="AP224" s="236"/>
      <c r="AQ224" s="236"/>
      <c r="AR224" s="236"/>
      <c r="AS224" s="236"/>
      <c r="AT224" s="236"/>
      <c r="AU224" s="236"/>
      <c r="AV224" s="236"/>
      <c r="AW224" s="236"/>
      <c r="AX224" s="236"/>
      <c r="AY224" s="236"/>
      <c r="AZ224" s="236"/>
      <c r="BA224" s="236"/>
      <c r="BB224" s="236"/>
      <c r="BC224" s="236"/>
      <c r="BD224" s="236"/>
      <c r="BE224" s="236"/>
      <c r="BF224" s="238"/>
      <c r="BG224" s="238"/>
      <c r="BH224" s="45"/>
      <c r="CG224" s="67">
        <v>194</v>
      </c>
      <c r="CH224" s="257" t="s">
        <v>1784</v>
      </c>
      <c r="CI224" s="67">
        <v>20</v>
      </c>
      <c r="CJ224" s="257" t="s">
        <v>1784</v>
      </c>
      <c r="CK224" s="67">
        <v>20</v>
      </c>
      <c r="CP224" s="67">
        <v>407</v>
      </c>
      <c r="CQ224" s="257" t="s">
        <v>1784</v>
      </c>
      <c r="CR224" s="67">
        <v>20</v>
      </c>
      <c r="CT224" s="67">
        <v>310</v>
      </c>
    </row>
    <row r="225" spans="1:98" x14ac:dyDescent="0.2">
      <c r="A225" s="191" t="s">
        <v>1782</v>
      </c>
      <c r="B225" s="141">
        <v>35531.59375</v>
      </c>
      <c r="C225" s="141">
        <v>35532.645833333336</v>
      </c>
      <c r="D225" s="141"/>
      <c r="E225" s="180" t="s">
        <v>3626</v>
      </c>
      <c r="K225" s="154"/>
      <c r="L225" s="222">
        <v>106.68671999999998</v>
      </c>
      <c r="N225">
        <v>3.74</v>
      </c>
      <c r="Q225" s="180"/>
      <c r="R225" s="178" t="s">
        <v>3610</v>
      </c>
      <c r="S225" s="171"/>
      <c r="T225" s="188" t="s">
        <v>3610</v>
      </c>
      <c r="U225" s="7">
        <f t="shared" si="45"/>
        <v>3021031.847231999</v>
      </c>
      <c r="V225" s="194"/>
      <c r="W225" s="194"/>
      <c r="X225" s="194"/>
      <c r="Y225" s="243"/>
      <c r="Z225" s="45" t="s">
        <v>531</v>
      </c>
      <c r="AA225" s="142" t="s">
        <v>3604</v>
      </c>
      <c r="AC225" s="154"/>
      <c r="AD225" s="237"/>
      <c r="AE225" s="237"/>
      <c r="AF225" s="237"/>
      <c r="AG225" s="237"/>
      <c r="AH225" s="237"/>
      <c r="AI225" s="237"/>
      <c r="AJ225" s="237"/>
      <c r="AK225" s="237"/>
      <c r="AL225" s="237"/>
      <c r="AM225" s="237"/>
      <c r="AN225" s="237"/>
      <c r="AO225" s="237"/>
      <c r="AP225" s="237"/>
      <c r="AQ225" s="237"/>
      <c r="AR225" s="237"/>
      <c r="AS225" s="237"/>
      <c r="AT225" s="237"/>
      <c r="AU225" s="237"/>
      <c r="AV225" s="237"/>
      <c r="AW225" s="237"/>
      <c r="AX225" s="237"/>
      <c r="AY225" s="237"/>
      <c r="AZ225" s="237"/>
      <c r="BA225" s="237"/>
      <c r="BB225" s="237"/>
      <c r="BC225" s="237"/>
      <c r="BD225" s="237"/>
      <c r="BE225" s="237"/>
      <c r="BF225" s="239"/>
      <c r="BG225" s="239"/>
      <c r="BH225" s="45"/>
      <c r="CG225" s="67">
        <v>217</v>
      </c>
      <c r="CH225" s="257" t="s">
        <v>1784</v>
      </c>
      <c r="CI225" s="67">
        <v>20</v>
      </c>
      <c r="CJ225" s="257" t="s">
        <v>1784</v>
      </c>
      <c r="CK225" s="67">
        <v>20</v>
      </c>
      <c r="CP225" s="67">
        <v>432</v>
      </c>
      <c r="CQ225" s="257" t="s">
        <v>1784</v>
      </c>
      <c r="CR225" s="67">
        <v>20</v>
      </c>
      <c r="CT225" s="67">
        <v>180</v>
      </c>
    </row>
    <row r="226" spans="1:98" x14ac:dyDescent="0.2">
      <c r="A226" s="191" t="s">
        <v>1782</v>
      </c>
      <c r="B226" s="146">
        <v>35774.246527777781</v>
      </c>
      <c r="C226" s="146">
        <v>35774.847222222219</v>
      </c>
      <c r="D226" s="146"/>
      <c r="E226" s="192" t="s">
        <v>1796</v>
      </c>
      <c r="K226" s="145"/>
      <c r="L226" s="223">
        <v>46.518000000000001</v>
      </c>
      <c r="Q226" s="172" t="s">
        <v>1784</v>
      </c>
      <c r="R226" s="173">
        <v>18</v>
      </c>
      <c r="S226" s="172" t="s">
        <v>1784</v>
      </c>
      <c r="T226" s="185">
        <v>18</v>
      </c>
      <c r="U226" s="7">
        <f t="shared" si="45"/>
        <v>1317243.2283000001</v>
      </c>
      <c r="V226" s="195">
        <f t="shared" ref="V226:V231" si="47">U226*R226/1000000</f>
        <v>23.710378109400001</v>
      </c>
      <c r="W226" s="195">
        <f t="shared" ref="W226:W231" si="48">T226*U226/1000000</f>
        <v>23.710378109400001</v>
      </c>
      <c r="X226" s="195">
        <f t="shared" ref="X226:X231" si="49">V226+W226</f>
        <v>47.420756218800001</v>
      </c>
      <c r="Y226" s="244"/>
      <c r="Z226" s="45" t="s">
        <v>531</v>
      </c>
      <c r="AA226" s="155" t="s">
        <v>3605</v>
      </c>
      <c r="AC226" s="147">
        <f t="shared" ref="AC226:AC231" si="50">X226/1.04/3.785412</f>
        <v>12.045420942189486</v>
      </c>
      <c r="AD226" s="236"/>
      <c r="AE226" s="236"/>
      <c r="AF226" s="236"/>
      <c r="AG226" s="236"/>
      <c r="AH226" s="236"/>
      <c r="AI226" s="236"/>
      <c r="AJ226" s="236"/>
      <c r="AK226" s="236"/>
      <c r="AL226" s="236"/>
      <c r="AM226" s="236"/>
      <c r="AN226" s="236"/>
      <c r="AO226" s="236"/>
      <c r="AP226" s="236"/>
      <c r="AQ226" s="236"/>
      <c r="AR226" s="236"/>
      <c r="AS226" s="236"/>
      <c r="AT226" s="236"/>
      <c r="AU226" s="236"/>
      <c r="AV226" s="236"/>
      <c r="AW226" s="236"/>
      <c r="AX226" s="236"/>
      <c r="AY226" s="236"/>
      <c r="AZ226" s="236"/>
      <c r="BA226" s="236"/>
      <c r="BB226" s="236"/>
      <c r="BC226" s="236"/>
      <c r="BD226" s="236"/>
      <c r="BE226" s="236"/>
      <c r="BF226" s="238"/>
      <c r="BG226" s="238"/>
      <c r="BH226" s="45"/>
      <c r="CG226" s="67">
        <v>218</v>
      </c>
      <c r="CH226" s="257" t="s">
        <v>1784</v>
      </c>
      <c r="CI226" s="67">
        <v>20</v>
      </c>
      <c r="CJ226" s="257" t="s">
        <v>1784</v>
      </c>
      <c r="CK226" s="67">
        <v>20</v>
      </c>
      <c r="CP226" s="67">
        <v>501</v>
      </c>
      <c r="CQ226" s="257" t="s">
        <v>1784</v>
      </c>
      <c r="CR226" s="67">
        <v>40</v>
      </c>
      <c r="CT226" s="67">
        <v>400</v>
      </c>
    </row>
    <row r="227" spans="1:98" x14ac:dyDescent="0.2">
      <c r="A227" s="191" t="s">
        <v>1782</v>
      </c>
      <c r="B227" s="149">
        <v>35799.267361111109</v>
      </c>
      <c r="C227" s="149">
        <v>35799.447916666664</v>
      </c>
      <c r="D227" s="149"/>
      <c r="E227" s="180" t="s">
        <v>1799</v>
      </c>
      <c r="K227" s="157"/>
      <c r="L227" s="223">
        <v>19.931999999999999</v>
      </c>
      <c r="Q227" s="181" t="s">
        <v>1784</v>
      </c>
      <c r="R227" s="182">
        <v>18</v>
      </c>
      <c r="S227" s="181" t="s">
        <v>1784</v>
      </c>
      <c r="T227" s="190">
        <v>18</v>
      </c>
      <c r="U227" s="7">
        <f t="shared" si="45"/>
        <v>564411.45420000004</v>
      </c>
      <c r="V227" s="197">
        <f t="shared" si="47"/>
        <v>10.159406175599999</v>
      </c>
      <c r="W227" s="197">
        <f t="shared" si="48"/>
        <v>10.159406175599999</v>
      </c>
      <c r="X227" s="197">
        <f t="shared" si="49"/>
        <v>20.318812351199998</v>
      </c>
      <c r="Y227" s="245"/>
      <c r="Z227" s="45" t="s">
        <v>531</v>
      </c>
      <c r="AA227" s="156" t="s">
        <v>3606</v>
      </c>
      <c r="AC227" s="150">
        <f t="shared" si="50"/>
        <v>5.161213513472652</v>
      </c>
      <c r="AD227" s="237"/>
      <c r="AE227" s="237"/>
      <c r="AF227" s="237"/>
      <c r="AG227" s="237"/>
      <c r="AH227" s="237"/>
      <c r="AI227" s="237"/>
      <c r="AJ227" s="237"/>
      <c r="AK227" s="237"/>
      <c r="AL227" s="237"/>
      <c r="AM227" s="237"/>
      <c r="AN227" s="237"/>
      <c r="AO227" s="237"/>
      <c r="AP227" s="237"/>
      <c r="AQ227" s="237"/>
      <c r="AR227" s="237"/>
      <c r="AS227" s="237"/>
      <c r="AT227" s="237"/>
      <c r="AU227" s="237"/>
      <c r="AV227" s="237"/>
      <c r="AW227" s="237"/>
      <c r="AX227" s="237"/>
      <c r="AY227" s="237"/>
      <c r="AZ227" s="237"/>
      <c r="BA227" s="237"/>
      <c r="BB227" s="237"/>
      <c r="BC227" s="237"/>
      <c r="BD227" s="237"/>
      <c r="BE227" s="237"/>
      <c r="BF227" s="239"/>
      <c r="BG227" s="239"/>
      <c r="BH227" s="45"/>
      <c r="CG227" s="67">
        <v>232</v>
      </c>
      <c r="CH227" s="257" t="s">
        <v>1784</v>
      </c>
      <c r="CI227" s="67">
        <v>20</v>
      </c>
      <c r="CJ227" s="257" t="s">
        <v>1784</v>
      </c>
      <c r="CK227" s="67">
        <v>20</v>
      </c>
      <c r="CP227" s="67">
        <v>501</v>
      </c>
      <c r="CR227" s="67">
        <v>50</v>
      </c>
      <c r="CT227" s="67">
        <v>410</v>
      </c>
    </row>
    <row r="228" spans="1:98" x14ac:dyDescent="0.2">
      <c r="A228" s="191" t="s">
        <v>1782</v>
      </c>
      <c r="B228" s="146">
        <v>35803.357638888891</v>
      </c>
      <c r="C228" s="146">
        <v>35803.815972222219</v>
      </c>
      <c r="D228" s="146"/>
      <c r="E228" s="192" t="s">
        <v>1801</v>
      </c>
      <c r="K228" s="145"/>
      <c r="L228" s="223">
        <v>28.27</v>
      </c>
      <c r="Q228" s="172" t="s">
        <v>1784</v>
      </c>
      <c r="R228" s="173">
        <v>18</v>
      </c>
      <c r="S228" s="172" t="s">
        <v>1784</v>
      </c>
      <c r="T228" s="185">
        <v>18</v>
      </c>
      <c r="U228" s="7">
        <f t="shared" si="45"/>
        <v>800517.34949999989</v>
      </c>
      <c r="V228" s="195">
        <f t="shared" si="47"/>
        <v>14.409312290999997</v>
      </c>
      <c r="W228" s="195">
        <f t="shared" si="48"/>
        <v>14.409312290999997</v>
      </c>
      <c r="X228" s="195">
        <f t="shared" si="49"/>
        <v>28.818624581999995</v>
      </c>
      <c r="Y228" s="244"/>
      <c r="Z228" s="45" t="s">
        <v>531</v>
      </c>
      <c r="AA228" s="155" t="s">
        <v>3607</v>
      </c>
      <c r="AC228" s="147">
        <f t="shared" si="50"/>
        <v>7.3202641995721374</v>
      </c>
      <c r="AD228" s="238"/>
      <c r="AE228" s="238"/>
      <c r="AF228" s="238"/>
      <c r="AG228" s="238"/>
      <c r="AH228" s="238"/>
      <c r="AI228" s="238"/>
      <c r="AJ228" s="238"/>
      <c r="AK228" s="238"/>
      <c r="AL228" s="238"/>
      <c r="AM228" s="238"/>
      <c r="AN228" s="238"/>
      <c r="AO228" s="238"/>
      <c r="AP228" s="238"/>
      <c r="AQ228" s="238"/>
      <c r="AR228" s="238"/>
      <c r="AS228" s="238"/>
      <c r="AT228" s="238"/>
      <c r="AU228" s="238"/>
      <c r="AV228" s="238"/>
      <c r="AW228" s="238"/>
      <c r="AX228" s="238"/>
      <c r="AY228" s="238"/>
      <c r="AZ228" s="238"/>
      <c r="BA228" s="238"/>
      <c r="BB228" s="238"/>
      <c r="BC228" s="238"/>
      <c r="BD228" s="238"/>
      <c r="BE228" s="238"/>
      <c r="BH228" s="45"/>
      <c r="CG228" s="67">
        <v>255</v>
      </c>
      <c r="CH228" s="257" t="s">
        <v>1784</v>
      </c>
      <c r="CI228" s="67">
        <v>20</v>
      </c>
      <c r="CJ228" s="257" t="s">
        <v>1784</v>
      </c>
      <c r="CK228" s="67">
        <v>20</v>
      </c>
      <c r="CP228" s="67">
        <v>515</v>
      </c>
      <c r="CQ228" s="257" t="s">
        <v>1784</v>
      </c>
      <c r="CR228" s="67">
        <v>18</v>
      </c>
      <c r="CT228" s="67">
        <v>430</v>
      </c>
    </row>
    <row r="229" spans="1:98" x14ac:dyDescent="0.2">
      <c r="A229" s="191" t="s">
        <v>1782</v>
      </c>
      <c r="B229" s="149">
        <v>35857.253472222219</v>
      </c>
      <c r="C229" s="149">
        <v>35857.430555555555</v>
      </c>
      <c r="D229" s="149"/>
      <c r="E229" s="180" t="s">
        <v>1807</v>
      </c>
      <c r="K229" s="139"/>
      <c r="L229" s="223">
        <v>14.048999999999999</v>
      </c>
      <c r="Q229" s="174" t="s">
        <v>1784</v>
      </c>
      <c r="R229" s="175">
        <v>18</v>
      </c>
      <c r="S229" s="174" t="s">
        <v>1784</v>
      </c>
      <c r="T229" s="186">
        <v>18</v>
      </c>
      <c r="U229" s="7">
        <f t="shared" si="45"/>
        <v>397823.42564999999</v>
      </c>
      <c r="V229" s="152">
        <f t="shared" si="47"/>
        <v>7.1608216617</v>
      </c>
      <c r="W229" s="152">
        <f t="shared" si="48"/>
        <v>7.1608216617</v>
      </c>
      <c r="X229" s="152">
        <f t="shared" si="49"/>
        <v>14.3216433234</v>
      </c>
      <c r="Y229" s="242"/>
      <c r="Z229" s="45" t="s">
        <v>531</v>
      </c>
      <c r="AA229" s="143" t="s">
        <v>3608</v>
      </c>
      <c r="AC229" s="150">
        <f t="shared" si="50"/>
        <v>3.6378631673077102</v>
      </c>
      <c r="AD229" s="238"/>
      <c r="AE229" s="238"/>
      <c r="AF229" s="238"/>
      <c r="AG229" s="238"/>
      <c r="AH229" s="238"/>
      <c r="AI229" s="238"/>
      <c r="AJ229" s="238"/>
      <c r="AK229" s="238"/>
      <c r="AL229" s="238"/>
      <c r="AM229" s="238"/>
      <c r="AN229" s="238"/>
      <c r="AO229" s="238"/>
      <c r="AP229" s="238"/>
      <c r="AQ229" s="238"/>
      <c r="AR229" s="238"/>
      <c r="AS229" s="238"/>
      <c r="AT229" s="238"/>
      <c r="AU229" s="238"/>
      <c r="AV229" s="238"/>
      <c r="AW229" s="238"/>
      <c r="AX229" s="238"/>
      <c r="AY229" s="238"/>
      <c r="AZ229" s="238"/>
      <c r="BA229" s="238"/>
      <c r="BB229" s="238"/>
      <c r="BC229" s="238"/>
      <c r="BD229" s="238"/>
      <c r="BE229" s="238"/>
      <c r="BH229" s="45"/>
      <c r="CG229" s="67">
        <v>266</v>
      </c>
      <c r="CI229" s="67">
        <v>92</v>
      </c>
      <c r="CJ229" s="257" t="s">
        <v>1784</v>
      </c>
      <c r="CK229" s="67">
        <v>20</v>
      </c>
      <c r="CP229" s="67">
        <v>519</v>
      </c>
      <c r="CR229" s="67">
        <v>30</v>
      </c>
      <c r="CT229" s="67">
        <v>430</v>
      </c>
    </row>
    <row r="230" spans="1:98" x14ac:dyDescent="0.2">
      <c r="A230" s="191" t="s">
        <v>1782</v>
      </c>
      <c r="B230" s="146">
        <v>35996.836805555555</v>
      </c>
      <c r="C230" s="146">
        <v>35997.267361111109</v>
      </c>
      <c r="D230" s="146"/>
      <c r="E230" s="192" t="s">
        <v>1816</v>
      </c>
      <c r="K230" s="145"/>
      <c r="L230" s="223">
        <v>213.797</v>
      </c>
      <c r="Q230" s="172" t="s">
        <v>1784</v>
      </c>
      <c r="R230" s="173">
        <v>18</v>
      </c>
      <c r="S230" s="172" t="s">
        <v>1784</v>
      </c>
      <c r="T230" s="185">
        <v>18</v>
      </c>
      <c r="U230" s="7">
        <f t="shared" si="45"/>
        <v>6054057.5794500001</v>
      </c>
      <c r="V230" s="195">
        <f t="shared" si="47"/>
        <v>108.9730364301</v>
      </c>
      <c r="W230" s="195">
        <f t="shared" si="48"/>
        <v>108.9730364301</v>
      </c>
      <c r="X230" s="195">
        <f t="shared" si="49"/>
        <v>217.94607286019999</v>
      </c>
      <c r="Y230" s="244"/>
      <c r="Z230" s="45" t="s">
        <v>531</v>
      </c>
      <c r="AA230" s="155" t="s">
        <v>3609</v>
      </c>
      <c r="AC230" s="147">
        <f t="shared" si="50"/>
        <v>55.360825082275362</v>
      </c>
      <c r="AD230" s="239"/>
      <c r="AE230" s="239"/>
      <c r="AF230" s="239"/>
      <c r="AG230" s="239"/>
      <c r="AH230" s="239"/>
      <c r="AI230" s="239"/>
      <c r="AJ230" s="239"/>
      <c r="AK230" s="239"/>
      <c r="AL230" s="239"/>
      <c r="AM230" s="239"/>
      <c r="AN230" s="239"/>
      <c r="AO230" s="239"/>
      <c r="AP230" s="239"/>
      <c r="AQ230" s="239"/>
      <c r="AR230" s="239"/>
      <c r="AS230" s="239"/>
      <c r="AT230" s="239"/>
      <c r="AU230" s="239"/>
      <c r="AV230" s="239"/>
      <c r="AW230" s="239"/>
      <c r="AX230" s="239"/>
      <c r="AY230" s="239"/>
      <c r="AZ230" s="239"/>
      <c r="BA230" s="239"/>
      <c r="BB230" s="239"/>
      <c r="BC230" s="239"/>
      <c r="BD230" s="239"/>
      <c r="BE230" s="239"/>
      <c r="BH230" s="45"/>
      <c r="CG230" s="67">
        <v>37.6</v>
      </c>
      <c r="CI230" s="67">
        <v>54</v>
      </c>
      <c r="CK230" s="67">
        <v>21</v>
      </c>
      <c r="CP230" s="67">
        <v>535</v>
      </c>
      <c r="CR230" s="67">
        <v>20</v>
      </c>
      <c r="CT230" s="67">
        <v>380</v>
      </c>
    </row>
    <row r="231" spans="1:98" x14ac:dyDescent="0.2">
      <c r="A231" s="191" t="s">
        <v>1782</v>
      </c>
      <c r="B231" s="149">
        <v>36149.746527777781</v>
      </c>
      <c r="C231" s="149">
        <v>36149.958333333336</v>
      </c>
      <c r="D231" s="149"/>
      <c r="E231" s="180" t="s">
        <v>1825</v>
      </c>
      <c r="K231" s="139"/>
      <c r="L231" s="224">
        <v>1.6</v>
      </c>
      <c r="Q231" s="174" t="s">
        <v>1784</v>
      </c>
      <c r="R231" s="175">
        <v>18</v>
      </c>
      <c r="S231" s="174" t="s">
        <v>1784</v>
      </c>
      <c r="T231" s="186">
        <v>18</v>
      </c>
      <c r="U231" s="7">
        <f t="shared" si="45"/>
        <v>45306.960000000006</v>
      </c>
      <c r="V231" s="152">
        <f t="shared" si="47"/>
        <v>0.81552528000000013</v>
      </c>
      <c r="W231" s="152">
        <f t="shared" si="48"/>
        <v>0.81552528000000013</v>
      </c>
      <c r="X231" s="152">
        <f t="shared" si="49"/>
        <v>1.6310505600000003</v>
      </c>
      <c r="Y231" s="242"/>
      <c r="Z231" s="45" t="s">
        <v>531</v>
      </c>
      <c r="AA231" s="143" t="s">
        <v>438</v>
      </c>
      <c r="AC231" s="150">
        <f t="shared" si="50"/>
        <v>0.41430572052760606</v>
      </c>
      <c r="AD231" s="238"/>
      <c r="AE231" s="238"/>
      <c r="AF231" s="238"/>
      <c r="AG231" s="238"/>
      <c r="AH231" s="238"/>
      <c r="AI231" s="238"/>
      <c r="AJ231" s="238"/>
      <c r="AK231" s="238"/>
      <c r="AL231" s="238"/>
      <c r="AM231" s="238"/>
      <c r="AN231" s="238"/>
      <c r="AO231" s="238"/>
      <c r="AP231" s="238"/>
      <c r="AQ231" s="238"/>
      <c r="AR231" s="238"/>
      <c r="AS231" s="238"/>
      <c r="AT231" s="238"/>
      <c r="AU231" s="238"/>
      <c r="AV231" s="238"/>
      <c r="AW231" s="238"/>
      <c r="AX231" s="238"/>
      <c r="AY231" s="238"/>
      <c r="AZ231" s="238"/>
      <c r="BA231" s="238"/>
      <c r="BB231" s="238"/>
      <c r="BC231" s="238"/>
      <c r="BD231" s="238"/>
      <c r="BE231" s="238"/>
      <c r="BH231" s="45"/>
      <c r="CG231" s="67">
        <v>100</v>
      </c>
      <c r="CH231" s="257" t="s">
        <v>1784</v>
      </c>
      <c r="CI231" s="67">
        <v>18</v>
      </c>
      <c r="CK231" s="67">
        <v>21</v>
      </c>
      <c r="CP231" s="67">
        <v>552</v>
      </c>
      <c r="CQ231" s="257" t="s">
        <v>1784</v>
      </c>
      <c r="CR231" s="67">
        <v>18</v>
      </c>
      <c r="CT231" s="67">
        <v>470</v>
      </c>
    </row>
    <row r="232" spans="1:98" x14ac:dyDescent="0.2">
      <c r="AD232" s="239"/>
      <c r="AE232" s="239"/>
      <c r="AF232" s="239"/>
      <c r="AG232" s="239"/>
      <c r="AH232" s="239"/>
      <c r="AI232" s="239"/>
      <c r="AJ232" s="239"/>
      <c r="AK232" s="239"/>
      <c r="AL232" s="239"/>
      <c r="AM232" s="239"/>
      <c r="AN232" s="239"/>
      <c r="AO232" s="239"/>
      <c r="AP232" s="239"/>
      <c r="AQ232" s="239"/>
      <c r="AR232" s="239"/>
      <c r="AS232" s="239"/>
      <c r="AT232" s="239"/>
      <c r="AU232" s="239"/>
      <c r="AV232" s="239"/>
      <c r="AW232" s="239"/>
      <c r="AX232" s="239"/>
      <c r="AY232" s="239"/>
      <c r="AZ232" s="239"/>
      <c r="BA232" s="239"/>
      <c r="BB232" s="239"/>
      <c r="BC232" s="239"/>
      <c r="BD232" s="239"/>
      <c r="BE232" s="239"/>
      <c r="BH232" s="45"/>
      <c r="CG232" s="67">
        <v>139</v>
      </c>
      <c r="CH232" s="257" t="s">
        <v>1784</v>
      </c>
      <c r="CI232" s="67">
        <v>18</v>
      </c>
      <c r="CK232" s="67">
        <v>21</v>
      </c>
      <c r="CP232" s="67">
        <v>572</v>
      </c>
      <c r="CQ232" s="257" t="s">
        <v>1784</v>
      </c>
      <c r="CR232" s="67">
        <v>18</v>
      </c>
      <c r="CT232" s="67">
        <v>480</v>
      </c>
    </row>
    <row r="233" spans="1:98" x14ac:dyDescent="0.2">
      <c r="AD233" s="240"/>
      <c r="AE233" s="240"/>
      <c r="AF233" s="240"/>
      <c r="AG233" s="240"/>
      <c r="AH233" s="240"/>
      <c r="AI233" s="240"/>
      <c r="AJ233" s="240"/>
      <c r="AK233" s="240"/>
      <c r="AL233" s="240"/>
      <c r="AM233" s="240"/>
      <c r="AN233" s="240"/>
      <c r="AO233" s="240"/>
      <c r="AP233" s="240"/>
      <c r="AQ233" s="240"/>
      <c r="AR233" s="240"/>
      <c r="AS233" s="240"/>
      <c r="AT233" s="240"/>
      <c r="AU233" s="240"/>
      <c r="AV233" s="240"/>
      <c r="AW233" s="240"/>
      <c r="AX233" s="240"/>
      <c r="AY233" s="240"/>
      <c r="AZ233" s="240"/>
      <c r="BA233" s="240"/>
      <c r="BB233" s="240"/>
      <c r="BC233" s="240"/>
      <c r="BD233" s="240"/>
      <c r="BE233" s="240"/>
      <c r="BH233" s="45"/>
      <c r="CG233" s="67">
        <v>257</v>
      </c>
      <c r="CH233" s="257" t="s">
        <v>1784</v>
      </c>
      <c r="CI233" s="67">
        <v>20</v>
      </c>
      <c r="CK233" s="67">
        <v>22</v>
      </c>
      <c r="CP233" s="67">
        <v>578</v>
      </c>
      <c r="CR233" s="67">
        <v>39</v>
      </c>
      <c r="CT233" s="67">
        <v>340</v>
      </c>
    </row>
    <row r="234" spans="1:98" ht="15.75" x14ac:dyDescent="0.25">
      <c r="B234" s="198"/>
      <c r="C234" s="198"/>
      <c r="D234" s="198" t="s">
        <v>3627</v>
      </c>
      <c r="E234" s="198"/>
      <c r="F234" s="107"/>
      <c r="G234" s="107"/>
      <c r="H234" s="199" t="s">
        <v>3628</v>
      </c>
      <c r="I234" s="199"/>
      <c r="J234" s="199" t="s">
        <v>3628</v>
      </c>
      <c r="K234" s="199"/>
      <c r="L234" s="200" t="s">
        <v>3594</v>
      </c>
      <c r="M234" s="200"/>
      <c r="N234" s="200" t="s">
        <v>3594</v>
      </c>
      <c r="O234" s="200"/>
      <c r="P234" s="200" t="s">
        <v>3595</v>
      </c>
      <c r="Q234" s="200"/>
      <c r="R234" s="200" t="s">
        <v>3595</v>
      </c>
      <c r="S234" s="200"/>
      <c r="T234" s="200" t="s">
        <v>3594</v>
      </c>
      <c r="U234" s="200" t="s">
        <v>3595</v>
      </c>
      <c r="V234" s="200"/>
      <c r="W234" s="200"/>
      <c r="X234" s="200"/>
      <c r="Y234" s="246"/>
      <c r="Z234"/>
      <c r="AA234"/>
      <c r="AD234" s="241"/>
      <c r="AE234" s="241"/>
      <c r="AF234" s="241"/>
      <c r="AG234" s="241"/>
      <c r="AH234" s="241"/>
      <c r="AI234" s="241"/>
      <c r="AJ234" s="241"/>
      <c r="AK234" s="241"/>
      <c r="AL234" s="241"/>
      <c r="AM234" s="241"/>
      <c r="AN234" s="241"/>
      <c r="AO234" s="241"/>
      <c r="AP234" s="241"/>
      <c r="AQ234" s="241"/>
      <c r="AR234" s="241"/>
      <c r="AS234" s="241"/>
      <c r="AT234" s="241"/>
      <c r="AU234" s="241"/>
      <c r="AV234" s="241"/>
      <c r="AW234" s="241"/>
      <c r="AX234" s="241"/>
      <c r="AY234" s="241"/>
      <c r="AZ234" s="241"/>
      <c r="BA234" s="241"/>
      <c r="BB234" s="241"/>
      <c r="BC234" s="241"/>
      <c r="BD234" s="241"/>
      <c r="BE234" s="241"/>
      <c r="BH234" s="45"/>
      <c r="CG234" s="67">
        <v>582</v>
      </c>
      <c r="CH234" s="257" t="s">
        <v>1784</v>
      </c>
      <c r="CI234" s="67">
        <v>18</v>
      </c>
      <c r="CK234" s="67">
        <v>22</v>
      </c>
      <c r="CP234" s="67">
        <v>581</v>
      </c>
      <c r="CQ234" s="257" t="s">
        <v>1784</v>
      </c>
      <c r="CR234" s="67">
        <v>20</v>
      </c>
      <c r="CT234" s="67">
        <v>230</v>
      </c>
    </row>
    <row r="235" spans="1:98" x14ac:dyDescent="0.2">
      <c r="B235" s="6"/>
      <c r="C235" s="6"/>
      <c r="D235" s="107"/>
      <c r="E235" s="107"/>
      <c r="F235" s="107"/>
      <c r="G235" s="107"/>
      <c r="H235" s="199" t="s">
        <v>3598</v>
      </c>
      <c r="I235" s="199"/>
      <c r="J235" s="199" t="s">
        <v>3599</v>
      </c>
      <c r="K235" s="199"/>
      <c r="L235" s="107"/>
      <c r="M235" s="107"/>
      <c r="N235" s="107" t="s">
        <v>3629</v>
      </c>
      <c r="O235" s="107"/>
      <c r="P235" s="107"/>
      <c r="Q235" s="107"/>
      <c r="R235" s="107" t="s">
        <v>3629</v>
      </c>
      <c r="S235" s="107"/>
      <c r="T235" s="107"/>
      <c r="U235" s="107"/>
      <c r="V235" s="107"/>
      <c r="W235" s="107"/>
      <c r="X235" s="107" t="s">
        <v>3630</v>
      </c>
      <c r="Y235" s="236"/>
      <c r="Z235"/>
      <c r="AA235"/>
      <c r="AD235" s="240"/>
      <c r="AE235" s="240"/>
      <c r="AF235" s="240"/>
      <c r="AG235" s="240"/>
      <c r="AH235" s="240"/>
      <c r="AI235" s="240"/>
      <c r="AJ235" s="240"/>
      <c r="AK235" s="240"/>
      <c r="AL235" s="240"/>
      <c r="AM235" s="240"/>
      <c r="AN235" s="240"/>
      <c r="AO235" s="240"/>
      <c r="AP235" s="240"/>
      <c r="AQ235" s="240"/>
      <c r="AR235" s="240"/>
      <c r="AS235" s="240"/>
      <c r="AT235" s="240"/>
      <c r="AU235" s="240"/>
      <c r="AV235" s="240"/>
      <c r="AW235" s="240"/>
      <c r="AX235" s="240"/>
      <c r="AY235" s="240"/>
      <c r="AZ235" s="240"/>
      <c r="BA235" s="240"/>
      <c r="BB235" s="240"/>
      <c r="BC235" s="240"/>
      <c r="BD235" s="240"/>
      <c r="BE235" s="240"/>
      <c r="BH235" s="45"/>
      <c r="CG235" s="67">
        <v>93</v>
      </c>
      <c r="CH235" s="257" t="s">
        <v>1784</v>
      </c>
      <c r="CI235" s="67">
        <v>18</v>
      </c>
      <c r="CK235" s="67">
        <v>23</v>
      </c>
      <c r="CP235" s="67">
        <v>600</v>
      </c>
      <c r="CQ235" s="257" t="s">
        <v>1784</v>
      </c>
      <c r="CR235" s="67">
        <v>18</v>
      </c>
      <c r="CT235" s="67">
        <v>440</v>
      </c>
    </row>
    <row r="236" spans="1:98" ht="15.75" x14ac:dyDescent="0.25">
      <c r="B236" s="6"/>
      <c r="C236" s="6"/>
      <c r="D236" s="201"/>
      <c r="E236" s="165"/>
      <c r="F236" s="6"/>
      <c r="G236" s="6"/>
      <c r="H236" s="6"/>
      <c r="I236" s="6"/>
      <c r="J236" s="6"/>
      <c r="K236" s="6"/>
      <c r="L236" s="107" t="s">
        <v>3631</v>
      </c>
      <c r="M236" s="107"/>
      <c r="N236" s="107" t="s">
        <v>3632</v>
      </c>
      <c r="O236" s="107"/>
      <c r="P236" s="107" t="s">
        <v>3631</v>
      </c>
      <c r="Q236" s="107"/>
      <c r="R236" s="107" t="s">
        <v>3632</v>
      </c>
      <c r="S236" s="107"/>
      <c r="T236" s="107" t="s">
        <v>3633</v>
      </c>
      <c r="U236" s="107" t="s">
        <v>3633</v>
      </c>
      <c r="V236" s="107"/>
      <c r="W236" s="107"/>
      <c r="X236" s="107" t="s">
        <v>3634</v>
      </c>
      <c r="Y236" s="236"/>
      <c r="Z236"/>
      <c r="AA236"/>
      <c r="AD236" s="241"/>
      <c r="AE236" s="241"/>
      <c r="AF236" s="241"/>
      <c r="AG236" s="241"/>
      <c r="AH236" s="241"/>
      <c r="AI236" s="241"/>
      <c r="AJ236" s="241"/>
      <c r="AK236" s="241"/>
      <c r="AL236" s="241"/>
      <c r="AM236" s="241"/>
      <c r="AN236" s="241"/>
      <c r="AO236" s="241"/>
      <c r="AP236" s="241"/>
      <c r="AQ236" s="241"/>
      <c r="AR236" s="241"/>
      <c r="AS236" s="241"/>
      <c r="AT236" s="241"/>
      <c r="AU236" s="241"/>
      <c r="AV236" s="241"/>
      <c r="AW236" s="241"/>
      <c r="AX236" s="241"/>
      <c r="AY236" s="241"/>
      <c r="AZ236" s="241"/>
      <c r="BA236" s="241"/>
      <c r="BB236" s="241"/>
      <c r="BC236" s="241"/>
      <c r="BD236" s="241"/>
      <c r="BE236" s="241"/>
      <c r="BH236" s="45"/>
      <c r="CG236" s="67">
        <v>39</v>
      </c>
      <c r="CH236" s="257" t="s">
        <v>1784</v>
      </c>
      <c r="CI236" s="67">
        <v>18</v>
      </c>
      <c r="CK236" s="67">
        <v>24</v>
      </c>
      <c r="CP236" s="67">
        <v>615</v>
      </c>
      <c r="CQ236" s="257" t="s">
        <v>1784</v>
      </c>
      <c r="CR236" s="67">
        <v>18</v>
      </c>
      <c r="CT236" s="67">
        <v>230</v>
      </c>
    </row>
    <row r="237" spans="1:98" x14ac:dyDescent="0.2">
      <c r="B237" s="107"/>
      <c r="C237" s="107"/>
      <c r="D237" s="107"/>
      <c r="E237" s="107"/>
      <c r="F237" s="107"/>
      <c r="G237" s="107"/>
      <c r="H237" s="199"/>
      <c r="I237" s="199"/>
      <c r="J237" s="199"/>
      <c r="K237" s="199"/>
      <c r="L237" s="107" t="s">
        <v>3635</v>
      </c>
      <c r="M237" s="107"/>
      <c r="N237" s="107" t="s">
        <v>3636</v>
      </c>
      <c r="O237" s="107"/>
      <c r="P237" s="107" t="s">
        <v>3635</v>
      </c>
      <c r="Q237" s="107"/>
      <c r="R237" s="107" t="s">
        <v>3636</v>
      </c>
      <c r="S237" s="107"/>
      <c r="T237" s="107" t="s">
        <v>3637</v>
      </c>
      <c r="U237" s="107" t="s">
        <v>3637</v>
      </c>
      <c r="V237" s="107" t="s">
        <v>3638</v>
      </c>
      <c r="W237" s="107" t="s">
        <v>3639</v>
      </c>
      <c r="X237" s="107" t="s">
        <v>3640</v>
      </c>
      <c r="Y237" s="236"/>
      <c r="Z237"/>
      <c r="AA237"/>
      <c r="AD237" s="238"/>
      <c r="AE237" s="238"/>
      <c r="AF237" s="238"/>
      <c r="AG237" s="238"/>
      <c r="AH237" s="238"/>
      <c r="AI237" s="238"/>
      <c r="AJ237" s="238"/>
      <c r="AK237" s="238"/>
      <c r="AL237" s="238"/>
      <c r="AM237" s="238"/>
      <c r="AN237" s="238"/>
      <c r="AO237" s="238"/>
      <c r="AP237" s="238"/>
      <c r="AQ237" s="238"/>
      <c r="AR237" s="238"/>
      <c r="AS237" s="238"/>
      <c r="AT237" s="238"/>
      <c r="AU237" s="238"/>
      <c r="AV237" s="238"/>
      <c r="AW237" s="238"/>
      <c r="AX237" s="238"/>
      <c r="AY237" s="238"/>
      <c r="AZ237" s="238"/>
      <c r="BA237" s="238"/>
      <c r="BB237" s="238"/>
      <c r="BC237" s="238"/>
      <c r="BD237" s="238"/>
      <c r="BE237" s="238"/>
      <c r="CG237" s="67">
        <v>61.9</v>
      </c>
      <c r="CH237" s="257" t="s">
        <v>1784</v>
      </c>
      <c r="CI237" s="67">
        <v>20</v>
      </c>
      <c r="CK237" s="67">
        <v>24</v>
      </c>
      <c r="CP237" s="67">
        <v>616</v>
      </c>
      <c r="CR237" s="67">
        <v>34</v>
      </c>
      <c r="CT237" s="67">
        <v>330</v>
      </c>
    </row>
    <row r="238" spans="1:98" x14ac:dyDescent="0.2">
      <c r="B238" s="202" t="s">
        <v>3601</v>
      </c>
      <c r="C238" s="202">
        <v>40871473</v>
      </c>
      <c r="D238" s="203">
        <v>35392.958333333336</v>
      </c>
      <c r="E238" s="203">
        <v>35394.375</v>
      </c>
      <c r="F238" s="204"/>
      <c r="G238" s="204"/>
      <c r="H238" s="205">
        <v>15.180480000000001</v>
      </c>
      <c r="I238" s="205"/>
      <c r="J238" s="205">
        <v>429.863375088</v>
      </c>
      <c r="K238" s="205"/>
      <c r="L238" s="204"/>
      <c r="M238" s="204"/>
      <c r="N238" s="206"/>
      <c r="O238" s="206"/>
      <c r="P238" s="206"/>
      <c r="Q238" s="206"/>
      <c r="R238" s="207"/>
      <c r="S238" s="207"/>
      <c r="T238" s="207"/>
      <c r="U238" s="207"/>
      <c r="V238" s="208" t="s">
        <v>3641</v>
      </c>
      <c r="W238" s="208" t="s">
        <v>3642</v>
      </c>
      <c r="X238" s="208">
        <v>0.04</v>
      </c>
      <c r="Y238" s="247"/>
      <c r="Z238"/>
      <c r="AA238"/>
      <c r="AD238" s="239"/>
      <c r="AE238" s="239"/>
      <c r="AF238" s="239"/>
      <c r="AG238" s="239"/>
      <c r="AH238" s="239"/>
      <c r="AI238" s="239"/>
      <c r="AJ238" s="239"/>
      <c r="AK238" s="239"/>
      <c r="AL238" s="239"/>
      <c r="AM238" s="239"/>
      <c r="AN238" s="239"/>
      <c r="AO238" s="239"/>
      <c r="AP238" s="239"/>
      <c r="AQ238" s="239"/>
      <c r="AR238" s="239"/>
      <c r="AS238" s="239"/>
      <c r="AT238" s="239"/>
      <c r="AU238" s="239"/>
      <c r="AV238" s="239"/>
      <c r="AW238" s="239"/>
      <c r="AX238" s="239"/>
      <c r="AY238" s="239"/>
      <c r="AZ238" s="239"/>
      <c r="BA238" s="239"/>
      <c r="BB238" s="239"/>
      <c r="BC238" s="239"/>
      <c r="BD238" s="239"/>
      <c r="BE238" s="239"/>
      <c r="CG238" s="67">
        <v>220</v>
      </c>
      <c r="CH238" s="257" t="s">
        <v>1784</v>
      </c>
      <c r="CI238" s="67">
        <v>18</v>
      </c>
      <c r="CK238" s="67">
        <v>24</v>
      </c>
      <c r="CP238" s="67">
        <v>632</v>
      </c>
      <c r="CR238" s="67">
        <v>250</v>
      </c>
      <c r="CT238" s="67">
        <v>450</v>
      </c>
    </row>
    <row r="239" spans="1:98" x14ac:dyDescent="0.2">
      <c r="B239" s="202" t="s">
        <v>3602</v>
      </c>
      <c r="C239" s="202">
        <v>40871473</v>
      </c>
      <c r="D239" s="203">
        <v>35404.298611111109</v>
      </c>
      <c r="E239" s="203">
        <v>35405.461805555555</v>
      </c>
      <c r="F239" s="208"/>
      <c r="G239" s="208"/>
      <c r="H239" s="205">
        <v>49.602240000000002</v>
      </c>
      <c r="I239" s="205"/>
      <c r="J239" s="205">
        <v>1404.5791897439999</v>
      </c>
      <c r="K239" s="205"/>
      <c r="L239" s="208"/>
      <c r="M239" s="208"/>
      <c r="N239" s="206"/>
      <c r="O239" s="206"/>
      <c r="P239" s="206"/>
      <c r="Q239" s="206"/>
      <c r="R239" s="209"/>
      <c r="S239" s="209"/>
      <c r="T239" s="209"/>
      <c r="U239" s="209"/>
      <c r="V239" s="208" t="s">
        <v>3643</v>
      </c>
      <c r="W239" s="208" t="s">
        <v>3642</v>
      </c>
      <c r="X239" s="208">
        <v>0.27</v>
      </c>
      <c r="Y239" s="247"/>
      <c r="Z239"/>
      <c r="AA239"/>
      <c r="AD239" s="238"/>
      <c r="AE239" s="238"/>
      <c r="AF239" s="238"/>
      <c r="AG239" s="238"/>
      <c r="AH239" s="238"/>
      <c r="AI239" s="238"/>
      <c r="AJ239" s="238"/>
      <c r="AK239" s="238"/>
      <c r="AL239" s="238"/>
      <c r="AM239" s="238"/>
      <c r="AN239" s="238"/>
      <c r="AO239" s="238"/>
      <c r="AP239" s="238"/>
      <c r="AQ239" s="238"/>
      <c r="AR239" s="238"/>
      <c r="AS239" s="238"/>
      <c r="AT239" s="238"/>
      <c r="AU239" s="238"/>
      <c r="AV239" s="238"/>
      <c r="AW239" s="238"/>
      <c r="AX239" s="238"/>
      <c r="AY239" s="238"/>
      <c r="AZ239" s="238"/>
      <c r="BA239" s="238"/>
      <c r="BB239" s="238"/>
      <c r="BC239" s="238"/>
      <c r="BD239" s="238"/>
      <c r="BE239" s="238"/>
      <c r="CG239" s="67">
        <v>300</v>
      </c>
      <c r="CH239" s="257" t="s">
        <v>1784</v>
      </c>
      <c r="CI239" s="67">
        <v>18</v>
      </c>
      <c r="CK239" s="67">
        <v>24</v>
      </c>
      <c r="CP239" s="67">
        <v>644</v>
      </c>
      <c r="CQ239" s="257" t="s">
        <v>1784</v>
      </c>
      <c r="CR239" s="67">
        <v>18</v>
      </c>
      <c r="CT239" s="67">
        <v>180</v>
      </c>
    </row>
    <row r="240" spans="1:98" x14ac:dyDescent="0.2">
      <c r="B240" s="202" t="s">
        <v>3603</v>
      </c>
      <c r="C240" s="202">
        <v>40871473</v>
      </c>
      <c r="D240" s="203">
        <v>35454.65625</v>
      </c>
      <c r="E240" s="203">
        <v>35455.65625</v>
      </c>
      <c r="F240" s="204"/>
      <c r="G240" s="204"/>
      <c r="H240" s="205">
        <v>11.22336</v>
      </c>
      <c r="I240" s="205"/>
      <c r="J240" s="205">
        <v>317.81020161599997</v>
      </c>
      <c r="K240" s="205"/>
      <c r="L240" s="204"/>
      <c r="M240" s="204"/>
      <c r="N240" s="206"/>
      <c r="O240" s="206"/>
      <c r="P240" s="206"/>
      <c r="Q240" s="206"/>
      <c r="R240" s="207"/>
      <c r="S240" s="207"/>
      <c r="T240" s="207"/>
      <c r="U240" s="207"/>
      <c r="V240" s="208" t="s">
        <v>3644</v>
      </c>
      <c r="W240" s="208" t="s">
        <v>3645</v>
      </c>
      <c r="X240" s="208">
        <v>0.35</v>
      </c>
      <c r="Y240" s="247"/>
      <c r="Z240"/>
      <c r="AA240"/>
      <c r="AD240" s="239"/>
      <c r="AE240" s="239"/>
      <c r="AF240" s="239"/>
      <c r="AG240" s="239"/>
      <c r="AH240" s="239"/>
      <c r="AI240" s="239"/>
      <c r="AJ240" s="239"/>
      <c r="AK240" s="239"/>
      <c r="AL240" s="239"/>
      <c r="AM240" s="239"/>
      <c r="AN240" s="239"/>
      <c r="AO240" s="239"/>
      <c r="AP240" s="239"/>
      <c r="AQ240" s="239"/>
      <c r="AR240" s="239"/>
      <c r="AS240" s="239"/>
      <c r="AT240" s="239"/>
      <c r="AU240" s="239"/>
      <c r="AV240" s="239"/>
      <c r="AW240" s="239"/>
      <c r="AX240" s="239"/>
      <c r="AY240" s="239"/>
      <c r="AZ240" s="239"/>
      <c r="BA240" s="239"/>
      <c r="BB240" s="239"/>
      <c r="BC240" s="239"/>
      <c r="BD240" s="239"/>
      <c r="BE240" s="239"/>
      <c r="CG240" s="67">
        <v>106</v>
      </c>
      <c r="CH240" s="257" t="s">
        <v>1784</v>
      </c>
      <c r="CI240" s="67">
        <v>18</v>
      </c>
      <c r="CK240" s="67">
        <v>25</v>
      </c>
      <c r="CP240" s="67">
        <v>646</v>
      </c>
      <c r="CQ240" s="257" t="s">
        <v>1784</v>
      </c>
      <c r="CR240" s="67">
        <v>18</v>
      </c>
      <c r="CT240" s="67">
        <v>20</v>
      </c>
    </row>
    <row r="241" spans="2:98" x14ac:dyDescent="0.2">
      <c r="B241" s="202" t="s">
        <v>3604</v>
      </c>
      <c r="C241" s="202">
        <v>40871473</v>
      </c>
      <c r="D241" s="203">
        <v>35531.59375</v>
      </c>
      <c r="E241" s="203">
        <v>35532.645833333336</v>
      </c>
      <c r="F241" s="208"/>
      <c r="G241" s="208"/>
      <c r="H241" s="205">
        <v>106.68671999999998</v>
      </c>
      <c r="I241" s="205"/>
      <c r="J241" s="205">
        <v>3021.0318472319991</v>
      </c>
      <c r="K241" s="205"/>
      <c r="L241" s="208"/>
      <c r="M241" s="208"/>
      <c r="N241" s="210"/>
      <c r="O241" s="210"/>
      <c r="P241" s="210"/>
      <c r="Q241" s="210"/>
      <c r="R241" s="211"/>
      <c r="S241" s="211"/>
      <c r="T241" s="211"/>
      <c r="U241" s="211"/>
      <c r="V241" s="208" t="s">
        <v>3646</v>
      </c>
      <c r="W241" s="208" t="s">
        <v>3642</v>
      </c>
      <c r="X241" s="208">
        <v>0.57999999999999996</v>
      </c>
      <c r="Y241" s="247"/>
      <c r="Z241"/>
      <c r="AA241"/>
      <c r="AD241" s="238"/>
      <c r="AE241" s="238"/>
      <c r="AF241" s="238"/>
      <c r="AG241" s="238"/>
      <c r="AH241" s="238"/>
      <c r="AI241" s="238"/>
      <c r="AJ241" s="238"/>
      <c r="AK241" s="238"/>
      <c r="AL241" s="238"/>
      <c r="AM241" s="238"/>
      <c r="AN241" s="238"/>
      <c r="AO241" s="238"/>
      <c r="AP241" s="238"/>
      <c r="AQ241" s="238"/>
      <c r="AR241" s="238"/>
      <c r="AS241" s="238"/>
      <c r="AT241" s="238"/>
      <c r="AU241" s="238"/>
      <c r="AV241" s="238"/>
      <c r="AW241" s="238"/>
      <c r="AX241" s="238"/>
      <c r="AY241" s="238"/>
      <c r="AZ241" s="238"/>
      <c r="BA241" s="238"/>
      <c r="BB241" s="238"/>
      <c r="BC241" s="238"/>
      <c r="BD241" s="238"/>
      <c r="BE241" s="238"/>
      <c r="CG241" s="67">
        <v>111</v>
      </c>
      <c r="CH241" s="257" t="s">
        <v>1784</v>
      </c>
      <c r="CI241" s="67">
        <v>18</v>
      </c>
      <c r="CK241" s="67">
        <v>25</v>
      </c>
      <c r="CP241" s="67">
        <v>648</v>
      </c>
      <c r="CQ241" s="257" t="s">
        <v>1784</v>
      </c>
      <c r="CR241" s="67">
        <v>20</v>
      </c>
      <c r="CT241" s="67">
        <v>400</v>
      </c>
    </row>
    <row r="242" spans="2:98" x14ac:dyDescent="0.2">
      <c r="B242" s="202" t="s">
        <v>3601</v>
      </c>
      <c r="C242" s="202">
        <v>40871475</v>
      </c>
      <c r="D242" s="203">
        <v>35392.958333333336</v>
      </c>
      <c r="E242" s="203">
        <v>35394.375</v>
      </c>
      <c r="F242" s="208"/>
      <c r="G242" s="208"/>
      <c r="H242" s="205">
        <v>53.775359999999999</v>
      </c>
      <c r="I242" s="205"/>
      <c r="J242" s="205">
        <v>1522.7488028159999</v>
      </c>
      <c r="K242" s="205"/>
      <c r="L242" s="208">
        <v>157.30000000000001</v>
      </c>
      <c r="M242" s="208"/>
      <c r="N242" s="212">
        <v>46.855861212586859</v>
      </c>
      <c r="O242" s="212"/>
      <c r="P242" s="208">
        <v>3159</v>
      </c>
      <c r="Q242" s="208"/>
      <c r="R242" s="212">
        <v>940.98960947591786</v>
      </c>
      <c r="S242" s="212"/>
      <c r="T242" s="212">
        <v>71.350811938673687</v>
      </c>
      <c r="U242" s="212">
        <v>1432.9130000907194</v>
      </c>
      <c r="V242" s="208" t="s">
        <v>3641</v>
      </c>
      <c r="W242" s="208" t="s">
        <v>3642</v>
      </c>
      <c r="X242" s="208">
        <v>0.04</v>
      </c>
      <c r="Y242" s="247"/>
      <c r="Z242"/>
      <c r="AA242"/>
      <c r="AD242" s="239"/>
      <c r="AE242" s="239"/>
      <c r="AF242" s="239"/>
      <c r="AG242" s="239"/>
      <c r="AH242" s="239"/>
      <c r="AI242" s="239"/>
      <c r="AJ242" s="239"/>
      <c r="AK242" s="239"/>
      <c r="AL242" s="239"/>
      <c r="AM242" s="239"/>
      <c r="AN242" s="239"/>
      <c r="AO242" s="239"/>
      <c r="AP242" s="239"/>
      <c r="AQ242" s="239"/>
      <c r="AR242" s="239"/>
      <c r="AS242" s="239"/>
      <c r="AT242" s="239"/>
      <c r="AU242" s="239"/>
      <c r="AV242" s="239"/>
      <c r="AW242" s="239"/>
      <c r="AX242" s="239"/>
      <c r="AY242" s="239"/>
      <c r="AZ242" s="239"/>
      <c r="BA242" s="239"/>
      <c r="BB242" s="239"/>
      <c r="BC242" s="239"/>
      <c r="BD242" s="239"/>
      <c r="BE242" s="239"/>
      <c r="CG242" s="67">
        <v>200</v>
      </c>
      <c r="CH242" s="257" t="s">
        <v>1784</v>
      </c>
      <c r="CI242" s="67">
        <v>18</v>
      </c>
      <c r="CK242" s="67">
        <v>25</v>
      </c>
      <c r="CP242" s="67">
        <v>658</v>
      </c>
      <c r="CQ242" s="257" t="s">
        <v>1784</v>
      </c>
      <c r="CR242" s="67">
        <v>10</v>
      </c>
      <c r="CT242" s="67">
        <v>35</v>
      </c>
    </row>
    <row r="243" spans="2:98" x14ac:dyDescent="0.2">
      <c r="B243" s="202" t="s">
        <v>3602</v>
      </c>
      <c r="C243" s="202">
        <v>40871475</v>
      </c>
      <c r="D243" s="203">
        <v>35404.298611111109</v>
      </c>
      <c r="E243" s="203">
        <v>35405.461805555555</v>
      </c>
      <c r="F243" s="208"/>
      <c r="G243" s="208"/>
      <c r="H243" s="205">
        <v>144.10656000000003</v>
      </c>
      <c r="I243" s="205"/>
      <c r="J243" s="205">
        <v>4080.6438435360005</v>
      </c>
      <c r="K243" s="205"/>
      <c r="L243" s="208">
        <v>1468</v>
      </c>
      <c r="M243" s="208"/>
      <c r="N243" s="212">
        <v>163.17770956855782</v>
      </c>
      <c r="O243" s="212"/>
      <c r="P243" s="208">
        <v>19114</v>
      </c>
      <c r="Q243" s="208"/>
      <c r="R243" s="212">
        <v>2124.6449187284834</v>
      </c>
      <c r="S243" s="212"/>
      <c r="T243" s="212">
        <v>665.88043182436718</v>
      </c>
      <c r="U243" s="212">
        <v>8670.0535244488783</v>
      </c>
      <c r="V243" s="208" t="s">
        <v>3643</v>
      </c>
      <c r="W243" s="208" t="s">
        <v>3642</v>
      </c>
      <c r="X243" s="208">
        <v>0.27</v>
      </c>
      <c r="Y243" s="247"/>
      <c r="Z243"/>
      <c r="AA243"/>
      <c r="CG243" s="67">
        <v>127</v>
      </c>
      <c r="CH243" s="257" t="s">
        <v>1784</v>
      </c>
      <c r="CI243" s="67">
        <v>18</v>
      </c>
      <c r="CK243" s="67">
        <v>26</v>
      </c>
      <c r="CP243" s="67">
        <v>675</v>
      </c>
      <c r="CQ243" s="257" t="s">
        <v>1784</v>
      </c>
      <c r="CR243" s="67">
        <v>20</v>
      </c>
      <c r="CT243" s="67">
        <v>73</v>
      </c>
    </row>
    <row r="244" spans="2:98" x14ac:dyDescent="0.2">
      <c r="B244" s="202" t="s">
        <v>3603</v>
      </c>
      <c r="C244" s="202">
        <v>40871475</v>
      </c>
      <c r="D244" s="203">
        <v>35454.65625</v>
      </c>
      <c r="E244" s="203">
        <v>35455.65625</v>
      </c>
      <c r="F244" s="208"/>
      <c r="G244" s="208"/>
      <c r="H244" s="205">
        <v>39.4848</v>
      </c>
      <c r="I244" s="205"/>
      <c r="J244" s="205">
        <v>1118.0851588799999</v>
      </c>
      <c r="K244" s="205"/>
      <c r="L244" s="208">
        <v>327.7</v>
      </c>
      <c r="M244" s="208"/>
      <c r="N244" s="212">
        <v>132.94286299761143</v>
      </c>
      <c r="O244" s="212"/>
      <c r="P244" s="208">
        <v>4576.8</v>
      </c>
      <c r="Q244" s="208"/>
      <c r="R244" s="212">
        <v>1856.737550709393</v>
      </c>
      <c r="S244" s="212"/>
      <c r="T244" s="212">
        <v>148.64374489703346</v>
      </c>
      <c r="U244" s="212">
        <v>2076.0228612900301</v>
      </c>
      <c r="V244" s="208" t="s">
        <v>3644</v>
      </c>
      <c r="W244" s="208" t="s">
        <v>3645</v>
      </c>
      <c r="X244" s="208">
        <v>0.35</v>
      </c>
      <c r="Y244" s="247"/>
      <c r="Z244"/>
      <c r="AA244"/>
      <c r="CG244" s="67">
        <v>290</v>
      </c>
      <c r="CH244" s="257" t="s">
        <v>1784</v>
      </c>
      <c r="CI244" s="67">
        <v>18</v>
      </c>
      <c r="CK244" s="67">
        <v>26</v>
      </c>
      <c r="CP244" s="67">
        <v>675</v>
      </c>
      <c r="CR244" s="67">
        <v>58</v>
      </c>
      <c r="CT244" s="67">
        <v>690</v>
      </c>
    </row>
    <row r="245" spans="2:98" x14ac:dyDescent="0.2">
      <c r="B245" s="202" t="s">
        <v>3604</v>
      </c>
      <c r="C245" s="202">
        <v>40871475</v>
      </c>
      <c r="D245" s="203">
        <v>35531.614583333336</v>
      </c>
      <c r="E245" s="203">
        <v>35532.625</v>
      </c>
      <c r="F245" s="208"/>
      <c r="G245" s="208"/>
      <c r="H245" s="205">
        <v>378.4147200000001</v>
      </c>
      <c r="I245" s="205"/>
      <c r="J245" s="205">
        <v>10715.512864032002</v>
      </c>
      <c r="K245" s="205"/>
      <c r="L245" s="208">
        <v>10341</v>
      </c>
      <c r="M245" s="208"/>
      <c r="N245" s="212">
        <v>437.73678600471101</v>
      </c>
      <c r="O245" s="212"/>
      <c r="P245" s="208">
        <v>33823</v>
      </c>
      <c r="Q245" s="208"/>
      <c r="R245" s="212">
        <v>1431.7349688654231</v>
      </c>
      <c r="S245" s="212"/>
      <c r="T245" s="212">
        <v>4690.6468293567996</v>
      </c>
      <c r="U245" s="212">
        <v>15342.012156400253</v>
      </c>
      <c r="V245" s="208" t="s">
        <v>3646</v>
      </c>
      <c r="W245" s="208" t="s">
        <v>3642</v>
      </c>
      <c r="X245" s="208">
        <v>0.57999999999999996</v>
      </c>
      <c r="Y245" s="247"/>
      <c r="Z245"/>
      <c r="AA245"/>
      <c r="CG245" s="67">
        <v>86</v>
      </c>
      <c r="CH245" s="257" t="s">
        <v>1784</v>
      </c>
      <c r="CI245" s="67">
        <v>20</v>
      </c>
      <c r="CK245" s="67">
        <v>27</v>
      </c>
      <c r="CP245" s="67">
        <v>678</v>
      </c>
      <c r="CR245" s="67">
        <v>47</v>
      </c>
      <c r="CT245" s="67">
        <v>400</v>
      </c>
    </row>
    <row r="246" spans="2:98" x14ac:dyDescent="0.2">
      <c r="B246" s="202" t="s">
        <v>3601</v>
      </c>
      <c r="C246" s="202">
        <v>40871476</v>
      </c>
      <c r="D246" s="203">
        <v>35392.979166666664</v>
      </c>
      <c r="E246" s="203">
        <v>35395</v>
      </c>
      <c r="F246" s="208"/>
      <c r="G246" s="208"/>
      <c r="H246" s="205">
        <v>5.6419199999999998</v>
      </c>
      <c r="I246" s="205"/>
      <c r="J246" s="205">
        <v>159.76140235199998</v>
      </c>
      <c r="K246" s="205"/>
      <c r="L246" s="208">
        <v>11.2</v>
      </c>
      <c r="M246" s="208"/>
      <c r="N246" s="212">
        <v>31.798719179570007</v>
      </c>
      <c r="O246" s="212"/>
      <c r="P246" s="208">
        <v>418.1</v>
      </c>
      <c r="Q246" s="208"/>
      <c r="R246" s="212">
        <v>1187.0575436587696</v>
      </c>
      <c r="S246" s="212"/>
      <c r="T246" s="212">
        <v>5.0802866733194225</v>
      </c>
      <c r="U246" s="212">
        <v>189.64891590311169</v>
      </c>
      <c r="V246" s="208" t="s">
        <v>3641</v>
      </c>
      <c r="W246" s="208" t="s">
        <v>3642</v>
      </c>
      <c r="X246" s="208">
        <v>0.04</v>
      </c>
      <c r="Y246" s="247"/>
      <c r="Z246"/>
      <c r="AA246"/>
      <c r="CG246" s="67">
        <v>117</v>
      </c>
      <c r="CH246" s="257" t="s">
        <v>1784</v>
      </c>
      <c r="CI246" s="67">
        <v>20</v>
      </c>
      <c r="CK246" s="67">
        <v>27</v>
      </c>
      <c r="CP246" s="67">
        <v>686</v>
      </c>
      <c r="CQ246" s="257" t="s">
        <v>1784</v>
      </c>
      <c r="CR246" s="67">
        <v>18</v>
      </c>
      <c r="CT246" s="67">
        <v>540</v>
      </c>
    </row>
    <row r="247" spans="2:98" x14ac:dyDescent="0.2">
      <c r="B247" s="202" t="s">
        <v>3602</v>
      </c>
      <c r="C247" s="202">
        <v>40871476</v>
      </c>
      <c r="D247" s="203">
        <v>35404.496527777781</v>
      </c>
      <c r="E247" s="203">
        <v>35405.34375</v>
      </c>
      <c r="F247" s="208"/>
      <c r="G247" s="208"/>
      <c r="H247" s="205">
        <v>7.6895999999999995</v>
      </c>
      <c r="I247" s="205"/>
      <c r="J247" s="205">
        <v>217.74524975999998</v>
      </c>
      <c r="K247" s="205"/>
      <c r="L247" s="208">
        <v>230</v>
      </c>
      <c r="M247" s="208"/>
      <c r="N247" s="212">
        <v>479.11814141047546</v>
      </c>
      <c r="O247" s="212"/>
      <c r="P247" s="208">
        <v>4549</v>
      </c>
      <c r="Q247" s="208"/>
      <c r="R247" s="212">
        <v>9476.1235881576213</v>
      </c>
      <c r="S247" s="212"/>
      <c r="T247" s="212">
        <v>104.32731561280957</v>
      </c>
      <c r="U247" s="212">
        <v>2063.4128640116119</v>
      </c>
      <c r="V247" s="208" t="s">
        <v>3643</v>
      </c>
      <c r="W247" s="208" t="s">
        <v>3642</v>
      </c>
      <c r="X247" s="208">
        <v>0.27</v>
      </c>
      <c r="Y247" s="247"/>
      <c r="Z247"/>
      <c r="AA247"/>
      <c r="CG247" s="67">
        <v>96</v>
      </c>
      <c r="CH247" s="257" t="s">
        <v>1784</v>
      </c>
      <c r="CI247" s="67">
        <v>18</v>
      </c>
      <c r="CK247" s="67">
        <v>28</v>
      </c>
      <c r="CP247" s="67">
        <v>701</v>
      </c>
      <c r="CQ247" s="257" t="s">
        <v>1784</v>
      </c>
      <c r="CR247" s="67">
        <v>18</v>
      </c>
      <c r="CT247" s="67">
        <v>170</v>
      </c>
    </row>
    <row r="248" spans="2:98" x14ac:dyDescent="0.2">
      <c r="B248" s="202" t="s">
        <v>3603</v>
      </c>
      <c r="C248" s="202">
        <v>40871476</v>
      </c>
      <c r="D248" s="203">
        <v>35454.670138888891</v>
      </c>
      <c r="E248" s="203">
        <v>35455.604166666664</v>
      </c>
      <c r="F248" s="208"/>
      <c r="G248" s="208"/>
      <c r="H248" s="205">
        <v>1.5120000000000002</v>
      </c>
      <c r="I248" s="205"/>
      <c r="J248" s="205">
        <v>42.815077200000005</v>
      </c>
      <c r="K248" s="205"/>
      <c r="L248" s="208">
        <v>19.3</v>
      </c>
      <c r="M248" s="208"/>
      <c r="N248" s="212">
        <v>204.46738670826679</v>
      </c>
      <c r="O248" s="212"/>
      <c r="P248" s="208">
        <v>306.89999999999998</v>
      </c>
      <c r="Q248" s="208"/>
      <c r="R248" s="212">
        <v>3251.3492736148733</v>
      </c>
      <c r="S248" s="212"/>
      <c r="T248" s="212">
        <v>8.7544225709879342</v>
      </c>
      <c r="U248" s="212">
        <v>139.20892678944026</v>
      </c>
      <c r="V248" s="208" t="s">
        <v>3644</v>
      </c>
      <c r="W248" s="208" t="s">
        <v>3645</v>
      </c>
      <c r="X248" s="208">
        <v>0.35</v>
      </c>
      <c r="Y248" s="247"/>
      <c r="Z248"/>
      <c r="AA248"/>
      <c r="CG248" s="67">
        <v>11</v>
      </c>
      <c r="CH248" s="257" t="s">
        <v>1784</v>
      </c>
      <c r="CI248" s="67">
        <v>18</v>
      </c>
      <c r="CK248" s="67">
        <v>29</v>
      </c>
      <c r="CP248" s="67">
        <v>702</v>
      </c>
      <c r="CR248" s="67">
        <v>49</v>
      </c>
      <c r="CT248" s="67">
        <v>710</v>
      </c>
    </row>
    <row r="249" spans="2:98" x14ac:dyDescent="0.2">
      <c r="B249" s="202" t="s">
        <v>3604</v>
      </c>
      <c r="C249" s="202">
        <v>40871476</v>
      </c>
      <c r="D249" s="203">
        <v>35531.673611111109</v>
      </c>
      <c r="E249" s="203">
        <v>35532.5</v>
      </c>
      <c r="F249" s="208"/>
      <c r="G249" s="208"/>
      <c r="H249" s="205">
        <v>19.552319999999998</v>
      </c>
      <c r="I249" s="205"/>
      <c r="J249" s="205">
        <v>553.6601125919999</v>
      </c>
      <c r="K249" s="205"/>
      <c r="L249" s="208">
        <v>32.299999999999997</v>
      </c>
      <c r="M249" s="208"/>
      <c r="N249" s="212">
        <v>26.462005439349333</v>
      </c>
      <c r="O249" s="212"/>
      <c r="P249" s="208">
        <v>9434</v>
      </c>
      <c r="Q249" s="208"/>
      <c r="R249" s="212">
        <v>7728.8718054124347</v>
      </c>
      <c r="S249" s="212"/>
      <c r="T249" s="212">
        <v>14.651183888233691</v>
      </c>
      <c r="U249" s="212">
        <v>4279.2343282228067</v>
      </c>
      <c r="V249" s="208" t="s">
        <v>3646</v>
      </c>
      <c r="W249" s="208" t="s">
        <v>3642</v>
      </c>
      <c r="X249" s="208">
        <v>0.57999999999999996</v>
      </c>
      <c r="Y249" s="247"/>
      <c r="Z249"/>
      <c r="AA249"/>
      <c r="CG249" s="67">
        <v>111</v>
      </c>
      <c r="CH249" s="257" t="s">
        <v>1784</v>
      </c>
      <c r="CI249" s="67">
        <v>18</v>
      </c>
      <c r="CK249" s="67">
        <v>29</v>
      </c>
      <c r="CP249" s="67">
        <v>721</v>
      </c>
      <c r="CQ249" s="257" t="s">
        <v>1784</v>
      </c>
      <c r="CR249" s="67">
        <v>18</v>
      </c>
      <c r="CT249" s="67">
        <v>450</v>
      </c>
    </row>
    <row r="250" spans="2:98" x14ac:dyDescent="0.2">
      <c r="B250" s="202" t="s">
        <v>3601</v>
      </c>
      <c r="C250" s="202">
        <v>40871488</v>
      </c>
      <c r="D250" s="203">
        <v>35393.041666666664</v>
      </c>
      <c r="E250" s="203">
        <v>35394.416666666664</v>
      </c>
      <c r="F250" s="208"/>
      <c r="G250" s="208"/>
      <c r="H250" s="205">
        <v>483.31296000000003</v>
      </c>
      <c r="I250" s="205"/>
      <c r="J250" s="205">
        <v>13685.900591376001</v>
      </c>
      <c r="K250" s="205"/>
      <c r="L250" s="204" t="s">
        <v>3610</v>
      </c>
      <c r="M250" s="204"/>
      <c r="N250" s="206" t="s">
        <v>3610</v>
      </c>
      <c r="O250" s="206"/>
      <c r="P250" s="204" t="s">
        <v>3610</v>
      </c>
      <c r="Q250" s="204"/>
      <c r="R250" s="206" t="s">
        <v>3610</v>
      </c>
      <c r="S250" s="206"/>
      <c r="T250" s="206"/>
      <c r="U250" s="206"/>
      <c r="V250" s="208" t="s">
        <v>3641</v>
      </c>
      <c r="W250" s="208" t="s">
        <v>3642</v>
      </c>
      <c r="X250" s="208">
        <v>0.04</v>
      </c>
      <c r="Y250" s="247"/>
      <c r="Z250"/>
      <c r="AA250"/>
      <c r="CG250" s="67">
        <v>112</v>
      </c>
      <c r="CH250" s="257" t="s">
        <v>1784</v>
      </c>
      <c r="CI250" s="67">
        <v>18</v>
      </c>
      <c r="CK250" s="67">
        <v>29</v>
      </c>
      <c r="CP250" s="67">
        <v>738</v>
      </c>
      <c r="CR250" s="67">
        <v>32</v>
      </c>
      <c r="CT250" s="67">
        <v>410</v>
      </c>
    </row>
    <row r="251" spans="2:98" x14ac:dyDescent="0.2">
      <c r="B251" s="202" t="s">
        <v>3602</v>
      </c>
      <c r="C251" s="202">
        <v>40871488</v>
      </c>
      <c r="D251" s="203">
        <v>35404.375</v>
      </c>
      <c r="E251" s="203">
        <v>35405.375</v>
      </c>
      <c r="F251" s="208"/>
      <c r="G251" s="208"/>
      <c r="H251" s="205">
        <v>795.0873600000001</v>
      </c>
      <c r="I251" s="205"/>
      <c r="J251" s="205">
        <v>22514.369510016</v>
      </c>
      <c r="K251" s="205"/>
      <c r="L251" s="204" t="s">
        <v>3610</v>
      </c>
      <c r="M251" s="204"/>
      <c r="N251" s="206" t="s">
        <v>3610</v>
      </c>
      <c r="O251" s="206"/>
      <c r="P251" s="204" t="s">
        <v>3610</v>
      </c>
      <c r="Q251" s="204"/>
      <c r="R251" s="206" t="s">
        <v>3610</v>
      </c>
      <c r="S251" s="206"/>
      <c r="T251" s="206"/>
      <c r="U251" s="206"/>
      <c r="V251" s="208" t="s">
        <v>3643</v>
      </c>
      <c r="W251" s="208" t="s">
        <v>3642</v>
      </c>
      <c r="X251" s="208">
        <v>0.27</v>
      </c>
      <c r="Y251" s="247"/>
      <c r="Z251"/>
      <c r="AA251"/>
      <c r="CG251" s="67">
        <v>87</v>
      </c>
      <c r="CH251" s="257" t="s">
        <v>1784</v>
      </c>
      <c r="CI251" s="67">
        <v>18</v>
      </c>
      <c r="CK251" s="67">
        <v>30</v>
      </c>
      <c r="CP251" s="67">
        <v>741</v>
      </c>
      <c r="CR251" s="67">
        <v>62</v>
      </c>
      <c r="CT251" s="67">
        <v>680</v>
      </c>
    </row>
    <row r="252" spans="2:98" x14ac:dyDescent="0.2">
      <c r="B252" s="202" t="s">
        <v>3603</v>
      </c>
      <c r="C252" s="202">
        <v>40871488</v>
      </c>
      <c r="D252" s="203">
        <v>35454.642361111109</v>
      </c>
      <c r="E252" s="203">
        <v>35455.770833333336</v>
      </c>
      <c r="F252" s="208"/>
      <c r="G252" s="208"/>
      <c r="H252" s="205">
        <v>397.94976000000003</v>
      </c>
      <c r="I252" s="205"/>
      <c r="J252" s="205">
        <v>11268.683661456</v>
      </c>
      <c r="K252" s="205"/>
      <c r="L252" s="204" t="s">
        <v>3610</v>
      </c>
      <c r="M252" s="204"/>
      <c r="N252" s="206" t="s">
        <v>3610</v>
      </c>
      <c r="O252" s="206"/>
      <c r="P252" s="204" t="s">
        <v>3610</v>
      </c>
      <c r="Q252" s="204"/>
      <c r="R252" s="206" t="s">
        <v>3610</v>
      </c>
      <c r="S252" s="206"/>
      <c r="T252" s="206"/>
      <c r="U252" s="206"/>
      <c r="V252" s="208" t="s">
        <v>3644</v>
      </c>
      <c r="W252" s="208" t="s">
        <v>3645</v>
      </c>
      <c r="X252" s="208">
        <v>0.35</v>
      </c>
      <c r="Y252" s="247"/>
      <c r="Z252"/>
      <c r="AA252"/>
      <c r="CG252" s="67">
        <v>175</v>
      </c>
      <c r="CI252" s="67">
        <v>22</v>
      </c>
      <c r="CK252" s="67">
        <v>30</v>
      </c>
      <c r="CP252" s="67">
        <v>746</v>
      </c>
      <c r="CQ252" s="257" t="s">
        <v>1784</v>
      </c>
      <c r="CR252" s="67">
        <v>18</v>
      </c>
      <c r="CT252" s="67">
        <v>200</v>
      </c>
    </row>
    <row r="253" spans="2:98" x14ac:dyDescent="0.2">
      <c r="B253" s="202" t="s">
        <v>3604</v>
      </c>
      <c r="C253" s="202">
        <v>40871488</v>
      </c>
      <c r="D253" s="203">
        <v>35531.614583333336</v>
      </c>
      <c r="E253" s="203">
        <v>35532.625</v>
      </c>
      <c r="F253" s="208"/>
      <c r="G253" s="208"/>
      <c r="H253" s="205">
        <v>1753.7817600000001</v>
      </c>
      <c r="I253" s="205"/>
      <c r="J253" s="205">
        <v>49661.575030656</v>
      </c>
      <c r="K253" s="205"/>
      <c r="L253" s="204" t="s">
        <v>3610</v>
      </c>
      <c r="M253" s="204"/>
      <c r="N253" s="206" t="s">
        <v>3610</v>
      </c>
      <c r="O253" s="206"/>
      <c r="P253" s="204" t="s">
        <v>3610</v>
      </c>
      <c r="Q253" s="204"/>
      <c r="R253" s="206" t="s">
        <v>3610</v>
      </c>
      <c r="S253" s="206"/>
      <c r="T253" s="206"/>
      <c r="U253" s="206"/>
      <c r="V253" s="208" t="s">
        <v>3646</v>
      </c>
      <c r="W253" s="208" t="s">
        <v>3642</v>
      </c>
      <c r="X253" s="208">
        <v>0.57999999999999996</v>
      </c>
      <c r="Y253" s="247"/>
      <c r="Z253"/>
      <c r="AA253"/>
      <c r="CG253" s="67">
        <v>13</v>
      </c>
      <c r="CH253" s="257" t="s">
        <v>1784</v>
      </c>
      <c r="CI253" s="67">
        <v>18</v>
      </c>
      <c r="CK253" s="67">
        <v>31</v>
      </c>
      <c r="CP253" s="67">
        <v>777</v>
      </c>
      <c r="CR253" s="67">
        <v>59</v>
      </c>
      <c r="CT253" s="67">
        <v>1000</v>
      </c>
    </row>
    <row r="254" spans="2:98" x14ac:dyDescent="0.2">
      <c r="CG254" s="67">
        <v>177</v>
      </c>
      <c r="CH254" s="257" t="s">
        <v>1784</v>
      </c>
      <c r="CI254" s="67">
        <v>20</v>
      </c>
      <c r="CK254" s="67">
        <v>31</v>
      </c>
      <c r="CP254" s="67">
        <v>778</v>
      </c>
      <c r="CR254" s="67">
        <v>51</v>
      </c>
      <c r="CT254" s="67">
        <v>550</v>
      </c>
    </row>
    <row r="255" spans="2:98" x14ac:dyDescent="0.2">
      <c r="CG255" s="67">
        <v>158</v>
      </c>
      <c r="CH255" s="257" t="s">
        <v>1784</v>
      </c>
      <c r="CI255" s="67">
        <v>18</v>
      </c>
      <c r="CK255" s="67">
        <v>32</v>
      </c>
      <c r="CP255" s="67">
        <v>782</v>
      </c>
      <c r="CQ255" s="257" t="s">
        <v>1784</v>
      </c>
      <c r="CR255" s="67">
        <v>20</v>
      </c>
      <c r="CT255" s="67">
        <v>410</v>
      </c>
    </row>
    <row r="256" spans="2:98" x14ac:dyDescent="0.2">
      <c r="CG256" s="67">
        <v>316</v>
      </c>
      <c r="CH256" s="257" t="s">
        <v>1784</v>
      </c>
      <c r="CI256" s="67">
        <v>20</v>
      </c>
      <c r="CK256" s="67">
        <v>32</v>
      </c>
      <c r="CP256" s="67">
        <v>784</v>
      </c>
      <c r="CR256" s="67">
        <v>230</v>
      </c>
      <c r="CT256" s="67">
        <v>560</v>
      </c>
    </row>
    <row r="257" spans="1:98" x14ac:dyDescent="0.2">
      <c r="CG257" s="67">
        <v>125</v>
      </c>
      <c r="CH257" s="257" t="s">
        <v>1784</v>
      </c>
      <c r="CI257" s="67">
        <v>18</v>
      </c>
      <c r="CK257" s="67">
        <v>33</v>
      </c>
      <c r="CP257" s="67">
        <v>799</v>
      </c>
      <c r="CR257" s="67">
        <v>120</v>
      </c>
      <c r="CT257" s="67">
        <v>700</v>
      </c>
    </row>
    <row r="258" spans="1:98" x14ac:dyDescent="0.2">
      <c r="CG258" s="67">
        <v>69</v>
      </c>
      <c r="CH258" s="257" t="s">
        <v>1784</v>
      </c>
      <c r="CI258" s="67">
        <v>18</v>
      </c>
      <c r="CK258" s="67">
        <v>34</v>
      </c>
      <c r="CP258" s="67">
        <v>804</v>
      </c>
      <c r="CQ258" s="257" t="s">
        <v>1784</v>
      </c>
      <c r="CR258" s="67">
        <v>18</v>
      </c>
      <c r="CT258" s="67">
        <v>220</v>
      </c>
    </row>
    <row r="259" spans="1:98" x14ac:dyDescent="0.2">
      <c r="CG259" s="67">
        <v>240</v>
      </c>
      <c r="CH259" s="257" t="s">
        <v>1784</v>
      </c>
      <c r="CI259" s="67">
        <v>18</v>
      </c>
      <c r="CK259" s="67">
        <v>34</v>
      </c>
      <c r="CP259" s="67">
        <v>815</v>
      </c>
      <c r="CQ259" s="257" t="s">
        <v>1784</v>
      </c>
      <c r="CR259" s="67">
        <v>18</v>
      </c>
      <c r="CT259" s="67">
        <v>600</v>
      </c>
    </row>
    <row r="260" spans="1:98" x14ac:dyDescent="0.2">
      <c r="CG260" s="67">
        <v>260</v>
      </c>
      <c r="CH260" s="257" t="s">
        <v>1784</v>
      </c>
      <c r="CI260" s="67">
        <v>18</v>
      </c>
      <c r="CK260" s="67">
        <v>34</v>
      </c>
      <c r="CP260" s="67">
        <v>840</v>
      </c>
      <c r="CQ260" s="257" t="s">
        <v>1784</v>
      </c>
      <c r="CR260" s="67">
        <v>18</v>
      </c>
      <c r="CT260" s="67">
        <v>770</v>
      </c>
    </row>
    <row r="261" spans="1:98" x14ac:dyDescent="0.2">
      <c r="CG261" s="67">
        <v>310</v>
      </c>
      <c r="CH261" s="257" t="s">
        <v>1784</v>
      </c>
      <c r="CI261" s="67">
        <v>18</v>
      </c>
      <c r="CK261" s="67">
        <v>34</v>
      </c>
      <c r="CP261" s="67">
        <v>842</v>
      </c>
      <c r="CQ261" s="257" t="s">
        <v>1784</v>
      </c>
      <c r="CR261" s="67">
        <v>18</v>
      </c>
      <c r="CS261" s="257" t="s">
        <v>1784</v>
      </c>
      <c r="CT261" s="67">
        <v>18</v>
      </c>
    </row>
    <row r="262" spans="1:98" x14ac:dyDescent="0.2">
      <c r="CG262" s="67">
        <v>340</v>
      </c>
      <c r="CH262" s="257" t="s">
        <v>1784</v>
      </c>
      <c r="CI262" s="67">
        <v>18</v>
      </c>
      <c r="CK262" s="67">
        <v>35</v>
      </c>
      <c r="CP262" s="67">
        <v>867</v>
      </c>
      <c r="CQ262" s="257" t="s">
        <v>1784</v>
      </c>
      <c r="CR262" s="67">
        <v>18</v>
      </c>
      <c r="CT262" s="67">
        <v>610</v>
      </c>
    </row>
    <row r="263" spans="1:98" x14ac:dyDescent="0.2">
      <c r="CG263" s="67">
        <v>81</v>
      </c>
      <c r="CI263" s="67">
        <v>18</v>
      </c>
      <c r="CK263" s="67">
        <v>36</v>
      </c>
      <c r="CP263" s="67">
        <v>872</v>
      </c>
      <c r="CR263" s="67">
        <v>110</v>
      </c>
      <c r="CT263" s="67">
        <v>770</v>
      </c>
    </row>
    <row r="264" spans="1:98" x14ac:dyDescent="0.2">
      <c r="CG264" s="67">
        <v>99</v>
      </c>
      <c r="CH264" s="257" t="s">
        <v>1784</v>
      </c>
      <c r="CI264" s="67">
        <v>18</v>
      </c>
      <c r="CK264" s="67">
        <v>36</v>
      </c>
      <c r="CP264" s="67">
        <v>890</v>
      </c>
      <c r="CR264" s="67">
        <v>200</v>
      </c>
      <c r="CT264" s="67">
        <v>700</v>
      </c>
    </row>
    <row r="265" spans="1:98" x14ac:dyDescent="0.2">
      <c r="CG265" s="67">
        <v>230</v>
      </c>
      <c r="CH265" s="257" t="s">
        <v>1784</v>
      </c>
      <c r="CI265" s="67">
        <v>18</v>
      </c>
      <c r="CK265" s="67">
        <v>36</v>
      </c>
      <c r="CP265" s="67">
        <v>896</v>
      </c>
      <c r="CR265" s="67">
        <v>69</v>
      </c>
      <c r="CT265" s="67">
        <v>540</v>
      </c>
    </row>
    <row r="266" spans="1:98" x14ac:dyDescent="0.2">
      <c r="CG266" s="67">
        <v>240</v>
      </c>
      <c r="CH266" s="257" t="s">
        <v>1784</v>
      </c>
      <c r="CI266" s="67">
        <v>18</v>
      </c>
      <c r="CK266" s="67">
        <v>36</v>
      </c>
      <c r="CP266" s="67">
        <v>898</v>
      </c>
      <c r="CR266" s="67">
        <v>18</v>
      </c>
      <c r="CT266" s="67">
        <v>570</v>
      </c>
    </row>
    <row r="267" spans="1:98" x14ac:dyDescent="0.2">
      <c r="CG267" s="67">
        <v>167</v>
      </c>
      <c r="CH267" s="257" t="s">
        <v>1784</v>
      </c>
      <c r="CI267" s="67">
        <v>18</v>
      </c>
      <c r="CK267" s="67">
        <v>37</v>
      </c>
      <c r="CP267" s="67">
        <v>918</v>
      </c>
      <c r="CQ267" s="257" t="s">
        <v>1784</v>
      </c>
      <c r="CR267" s="67">
        <v>20</v>
      </c>
      <c r="CT267" s="67">
        <v>270</v>
      </c>
    </row>
    <row r="268" spans="1:98" x14ac:dyDescent="0.2">
      <c r="A268" s="227" t="s">
        <v>2993</v>
      </c>
      <c r="B268" s="4">
        <v>39532.28125</v>
      </c>
      <c r="C268" s="4">
        <v>39532.9375</v>
      </c>
      <c r="E268" s="4">
        <f>(B269-C268)/2+C268</f>
        <v>39532.963541666672</v>
      </c>
      <c r="CG268" s="67">
        <v>213</v>
      </c>
      <c r="CH268" s="257" t="s">
        <v>1784</v>
      </c>
      <c r="CI268" s="67">
        <v>20</v>
      </c>
      <c r="CK268" s="67">
        <v>40</v>
      </c>
      <c r="CP268" s="67">
        <v>930</v>
      </c>
      <c r="CR268" s="67">
        <v>23</v>
      </c>
      <c r="CT268" s="67">
        <v>770</v>
      </c>
    </row>
    <row r="269" spans="1:98" x14ac:dyDescent="0.2">
      <c r="A269" s="227" t="s">
        <v>2991</v>
      </c>
      <c r="B269" s="4">
        <v>39532.989583333336</v>
      </c>
      <c r="C269" s="4">
        <v>39533.732638888891</v>
      </c>
      <c r="E269" s="4">
        <f>(B270-C269)/2+C269</f>
        <v>39533.78125</v>
      </c>
      <c r="CG269" s="67">
        <v>123</v>
      </c>
      <c r="CH269" s="257" t="s">
        <v>1784</v>
      </c>
      <c r="CI269" s="67">
        <v>18</v>
      </c>
      <c r="CK269" s="67">
        <v>41</v>
      </c>
      <c r="CP269" s="67">
        <v>948</v>
      </c>
      <c r="CR269" s="67">
        <v>170</v>
      </c>
      <c r="CT269" s="67">
        <v>1300</v>
      </c>
    </row>
    <row r="270" spans="1:98" x14ac:dyDescent="0.2">
      <c r="A270" s="227" t="s">
        <v>2992</v>
      </c>
      <c r="B270" s="4">
        <v>39533.829861111109</v>
      </c>
      <c r="C270" s="4">
        <v>39534.232638888891</v>
      </c>
      <c r="E270" s="4"/>
      <c r="CG270" s="67">
        <v>171</v>
      </c>
      <c r="CH270" s="257" t="s">
        <v>1784</v>
      </c>
      <c r="CI270" s="67">
        <v>20</v>
      </c>
      <c r="CK270" s="67">
        <v>42</v>
      </c>
      <c r="CP270" s="67">
        <v>951</v>
      </c>
      <c r="CQ270" s="257" t="s">
        <v>1784</v>
      </c>
      <c r="CR270" s="67">
        <v>20</v>
      </c>
      <c r="CT270" s="67">
        <v>810</v>
      </c>
    </row>
    <row r="271" spans="1:98" x14ac:dyDescent="0.2">
      <c r="A271" s="20" t="s">
        <v>66</v>
      </c>
      <c r="B271" s="4">
        <v>39790.65625</v>
      </c>
      <c r="C271" s="4">
        <v>39791.767361111109</v>
      </c>
      <c r="E271" s="4">
        <f t="shared" ref="E271" si="51">(B272-C271)/2+C271</f>
        <v>39791.791666666664</v>
      </c>
      <c r="CG271" s="67">
        <v>220</v>
      </c>
      <c r="CH271" s="257" t="s">
        <v>1784</v>
      </c>
      <c r="CI271" s="67">
        <v>20</v>
      </c>
      <c r="CK271" s="67">
        <v>43</v>
      </c>
      <c r="CP271" s="67">
        <v>962</v>
      </c>
      <c r="CR271" s="67">
        <v>41</v>
      </c>
      <c r="CT271" s="67">
        <v>290</v>
      </c>
    </row>
    <row r="272" spans="1:98" x14ac:dyDescent="0.2">
      <c r="A272" s="20" t="s">
        <v>74</v>
      </c>
      <c r="B272" s="4">
        <v>39791.815972222219</v>
      </c>
      <c r="C272" s="4">
        <v>39792.333333333336</v>
      </c>
      <c r="E272" s="4"/>
      <c r="CG272" s="67">
        <v>95</v>
      </c>
      <c r="CH272" s="257" t="s">
        <v>1784</v>
      </c>
      <c r="CI272" s="67">
        <v>18</v>
      </c>
      <c r="CK272" s="67">
        <v>45</v>
      </c>
      <c r="CP272" s="67">
        <v>966</v>
      </c>
      <c r="CQ272" s="257" t="s">
        <v>1784</v>
      </c>
      <c r="CR272" s="67">
        <v>20</v>
      </c>
      <c r="CT272" s="67">
        <v>500</v>
      </c>
    </row>
    <row r="273" spans="2:98" x14ac:dyDescent="0.2">
      <c r="B273" s="4">
        <v>39532.28125</v>
      </c>
      <c r="C273" s="4">
        <v>39532.963541666672</v>
      </c>
      <c r="J273">
        <v>13.236700000000001</v>
      </c>
      <c r="L273">
        <f>J273*60*60*24/1000</f>
        <v>1143.6508800000001</v>
      </c>
      <c r="N273">
        <v>252</v>
      </c>
      <c r="P273">
        <v>454</v>
      </c>
      <c r="Q273" t="s">
        <v>1784</v>
      </c>
      <c r="R273">
        <v>18</v>
      </c>
      <c r="T273">
        <v>73</v>
      </c>
      <c r="U273" s="42">
        <f t="shared" ref="U273:U275" si="52">L273*28.31685*1000</f>
        <v>32384590.421328001</v>
      </c>
      <c r="V273" s="42">
        <f t="shared" ref="V273:V275" si="53">U273*R273/1000000</f>
        <v>582.92262758390405</v>
      </c>
      <c r="W273" s="42">
        <f t="shared" ref="W273:W275" si="54">U273*T273/1000000</f>
        <v>2364.0751007569443</v>
      </c>
      <c r="X273" s="42">
        <f t="shared" ref="X273:X275" si="55">V273+W273</f>
        <v>2946.9977283408484</v>
      </c>
      <c r="Y273" s="42"/>
      <c r="CG273" s="67">
        <v>187</v>
      </c>
      <c r="CH273" s="257" t="s">
        <v>1784</v>
      </c>
      <c r="CI273" s="67">
        <v>20</v>
      </c>
      <c r="CK273" s="67">
        <v>46</v>
      </c>
      <c r="CP273" s="67">
        <v>972</v>
      </c>
      <c r="CQ273" s="257" t="s">
        <v>1784</v>
      </c>
      <c r="CR273" s="67">
        <v>20</v>
      </c>
      <c r="CT273" s="67">
        <v>560</v>
      </c>
    </row>
    <row r="274" spans="2:98" x14ac:dyDescent="0.2">
      <c r="B274" s="4">
        <v>39532.963541666672</v>
      </c>
      <c r="C274" s="4">
        <v>39533.78125</v>
      </c>
      <c r="J274">
        <v>13.6454</v>
      </c>
      <c r="L274">
        <f t="shared" ref="L274:L275" si="56">J274*60*60*24/1000</f>
        <v>1178.9625600000002</v>
      </c>
      <c r="P274">
        <v>156</v>
      </c>
      <c r="Q274" t="s">
        <v>1784</v>
      </c>
      <c r="R274">
        <v>18</v>
      </c>
      <c r="S274" t="s">
        <v>1784</v>
      </c>
      <c r="T274">
        <v>18</v>
      </c>
      <c r="U274" s="42">
        <f t="shared" si="52"/>
        <v>33384505.967136007</v>
      </c>
      <c r="V274" s="42">
        <f t="shared" si="53"/>
        <v>600.92110740844805</v>
      </c>
      <c r="W274" s="42">
        <f t="shared" si="54"/>
        <v>600.92110740844805</v>
      </c>
      <c r="X274" s="42">
        <f t="shared" si="55"/>
        <v>1201.8422148168961</v>
      </c>
      <c r="Y274" s="42"/>
      <c r="CG274" s="67">
        <v>380</v>
      </c>
      <c r="CH274" s="257" t="s">
        <v>1784</v>
      </c>
      <c r="CI274" s="67">
        <v>18</v>
      </c>
      <c r="CK274" s="67">
        <v>46</v>
      </c>
      <c r="CP274" s="67">
        <v>982</v>
      </c>
      <c r="CR274" s="67">
        <v>270</v>
      </c>
      <c r="CT274" s="67">
        <v>3000</v>
      </c>
    </row>
    <row r="275" spans="2:98" x14ac:dyDescent="0.2">
      <c r="B275" s="4">
        <v>39533.78125</v>
      </c>
      <c r="C275" s="4">
        <v>39534.232638888891</v>
      </c>
      <c r="J275">
        <v>6.3056000000000001</v>
      </c>
      <c r="L275">
        <f t="shared" si="56"/>
        <v>544.80383999999992</v>
      </c>
      <c r="P275">
        <v>137</v>
      </c>
      <c r="Q275" t="s">
        <v>1784</v>
      </c>
      <c r="R275">
        <v>18</v>
      </c>
      <c r="S275" t="s">
        <v>1784</v>
      </c>
      <c r="T275">
        <v>18</v>
      </c>
      <c r="U275" s="42">
        <f t="shared" si="52"/>
        <v>15427128.616703998</v>
      </c>
      <c r="V275" s="42">
        <f t="shared" si="53"/>
        <v>277.68831510067196</v>
      </c>
      <c r="W275" s="42">
        <f t="shared" si="54"/>
        <v>277.68831510067196</v>
      </c>
      <c r="X275" s="42">
        <f t="shared" si="55"/>
        <v>555.37663020134391</v>
      </c>
      <c r="Y275" s="42"/>
      <c r="CG275" s="67">
        <v>120</v>
      </c>
      <c r="CH275" s="257" t="s">
        <v>1784</v>
      </c>
      <c r="CI275" s="67">
        <v>18</v>
      </c>
      <c r="CK275" s="67">
        <v>47</v>
      </c>
      <c r="CP275" s="67">
        <v>1011</v>
      </c>
      <c r="CR275" s="67">
        <v>26</v>
      </c>
      <c r="CT275" s="67">
        <v>690</v>
      </c>
    </row>
    <row r="276" spans="2:98" x14ac:dyDescent="0.2">
      <c r="B276" s="4">
        <v>39790.65625</v>
      </c>
      <c r="C276" s="4">
        <v>39791.791666666664</v>
      </c>
      <c r="CG276" s="67">
        <v>93</v>
      </c>
      <c r="CH276" s="257" t="s">
        <v>1784</v>
      </c>
      <c r="CI276" s="67">
        <v>20</v>
      </c>
      <c r="CK276" s="67">
        <v>48</v>
      </c>
      <c r="CP276" s="67">
        <v>1040</v>
      </c>
      <c r="CQ276" s="257" t="s">
        <v>1784</v>
      </c>
      <c r="CR276" s="67">
        <v>18</v>
      </c>
      <c r="CT276" s="67">
        <v>330</v>
      </c>
    </row>
    <row r="277" spans="2:98" x14ac:dyDescent="0.2">
      <c r="B277" s="4">
        <v>39791.791666666664</v>
      </c>
      <c r="C277" s="4">
        <v>39792.333333333336</v>
      </c>
      <c r="CG277" s="67">
        <v>130</v>
      </c>
      <c r="CI277" s="67">
        <v>30</v>
      </c>
      <c r="CK277" s="67">
        <v>48</v>
      </c>
      <c r="CP277" s="67">
        <v>1040</v>
      </c>
      <c r="CQ277" s="257" t="s">
        <v>1784</v>
      </c>
      <c r="CR277" s="67">
        <v>18</v>
      </c>
      <c r="CT277" s="67">
        <v>610</v>
      </c>
    </row>
    <row r="278" spans="2:98" x14ac:dyDescent="0.2">
      <c r="CG278" s="67">
        <v>148</v>
      </c>
      <c r="CH278" s="257" t="s">
        <v>1784</v>
      </c>
      <c r="CI278" s="67">
        <v>20</v>
      </c>
      <c r="CK278" s="67">
        <v>49</v>
      </c>
      <c r="CP278" s="67">
        <v>1050</v>
      </c>
      <c r="CQ278" s="257" t="s">
        <v>1784</v>
      </c>
      <c r="CR278" s="67">
        <v>18</v>
      </c>
      <c r="CT278" s="67">
        <v>760</v>
      </c>
    </row>
    <row r="279" spans="2:98" x14ac:dyDescent="0.2">
      <c r="CG279" s="67">
        <v>37</v>
      </c>
      <c r="CH279" s="257" t="s">
        <v>1784</v>
      </c>
      <c r="CI279" s="67">
        <v>18</v>
      </c>
      <c r="CK279" s="67">
        <v>51</v>
      </c>
      <c r="CP279" s="67">
        <v>1060</v>
      </c>
      <c r="CQ279" s="257" t="s">
        <v>1784</v>
      </c>
      <c r="CR279" s="67">
        <v>20</v>
      </c>
      <c r="CT279" s="67">
        <v>570</v>
      </c>
    </row>
    <row r="280" spans="2:98" x14ac:dyDescent="0.2">
      <c r="CG280" s="67">
        <v>350</v>
      </c>
      <c r="CH280" s="257" t="s">
        <v>1784</v>
      </c>
      <c r="CI280" s="67">
        <v>18</v>
      </c>
      <c r="CK280" s="67">
        <v>51</v>
      </c>
      <c r="CP280" s="67">
        <v>1080</v>
      </c>
      <c r="CQ280" s="257" t="s">
        <v>1784</v>
      </c>
      <c r="CR280" s="67">
        <v>18</v>
      </c>
      <c r="CS280" s="257" t="s">
        <v>1784</v>
      </c>
      <c r="CT280" s="67">
        <v>18</v>
      </c>
    </row>
    <row r="281" spans="2:98" x14ac:dyDescent="0.2">
      <c r="CG281" s="67">
        <v>69</v>
      </c>
      <c r="CH281" s="257" t="s">
        <v>1784</v>
      </c>
      <c r="CI281" s="67">
        <v>18</v>
      </c>
      <c r="CK281" s="67">
        <v>52</v>
      </c>
      <c r="CP281" s="67">
        <v>1080</v>
      </c>
      <c r="CR281" s="67">
        <v>57</v>
      </c>
      <c r="CT281" s="67">
        <v>610</v>
      </c>
    </row>
    <row r="282" spans="2:98" x14ac:dyDescent="0.2">
      <c r="CG282" s="67">
        <v>224</v>
      </c>
      <c r="CH282" s="257" t="s">
        <v>1784</v>
      </c>
      <c r="CI282" s="67">
        <v>18</v>
      </c>
      <c r="CK282" s="67">
        <v>52</v>
      </c>
      <c r="CP282" s="67">
        <v>1092</v>
      </c>
      <c r="CR282" s="67">
        <v>300</v>
      </c>
      <c r="CT282" s="67">
        <v>4700</v>
      </c>
    </row>
    <row r="283" spans="2:98" x14ac:dyDescent="0.2">
      <c r="B283">
        <v>0</v>
      </c>
      <c r="C283">
        <f>0.56*B283</f>
        <v>0</v>
      </c>
      <c r="CG283" s="67">
        <v>20.7</v>
      </c>
      <c r="CH283" s="257" t="s">
        <v>1784</v>
      </c>
      <c r="CI283" s="67">
        <v>18</v>
      </c>
      <c r="CK283" s="67">
        <v>54</v>
      </c>
      <c r="CP283" s="67">
        <v>1100</v>
      </c>
      <c r="CQ283" s="257" t="s">
        <v>1784</v>
      </c>
      <c r="CR283" s="67">
        <v>18</v>
      </c>
      <c r="CT283" s="67">
        <v>200</v>
      </c>
    </row>
    <row r="284" spans="2:98" x14ac:dyDescent="0.2">
      <c r="B284">
        <v>5</v>
      </c>
      <c r="C284">
        <f t="shared" ref="C284:C289" si="57">0.56*B284</f>
        <v>2.8000000000000003</v>
      </c>
      <c r="CG284" s="67">
        <v>182</v>
      </c>
      <c r="CH284" s="257" t="s">
        <v>1784</v>
      </c>
      <c r="CI284" s="67">
        <v>18</v>
      </c>
      <c r="CK284" s="67">
        <v>55</v>
      </c>
      <c r="CP284" s="67">
        <v>1120</v>
      </c>
      <c r="CQ284" s="257" t="s">
        <v>1784</v>
      </c>
      <c r="CR284" s="67">
        <v>18</v>
      </c>
      <c r="CT284" s="67">
        <v>780</v>
      </c>
    </row>
    <row r="285" spans="2:98" x14ac:dyDescent="0.2">
      <c r="B285">
        <v>10</v>
      </c>
      <c r="C285">
        <f t="shared" si="57"/>
        <v>5.6000000000000005</v>
      </c>
      <c r="CG285" s="67">
        <v>240</v>
      </c>
      <c r="CH285" s="257" t="s">
        <v>1784</v>
      </c>
      <c r="CI285" s="67">
        <v>20</v>
      </c>
      <c r="CK285" s="67">
        <v>58</v>
      </c>
      <c r="CP285" s="67">
        <v>1130</v>
      </c>
      <c r="CQ285" s="257" t="s">
        <v>1784</v>
      </c>
      <c r="CR285" s="67">
        <v>18</v>
      </c>
      <c r="CT285" s="67">
        <v>890</v>
      </c>
    </row>
    <row r="286" spans="2:98" x14ac:dyDescent="0.2">
      <c r="B286">
        <v>18</v>
      </c>
      <c r="C286">
        <f t="shared" si="57"/>
        <v>10.080000000000002</v>
      </c>
      <c r="CG286" s="67">
        <v>327</v>
      </c>
      <c r="CH286" s="257" t="s">
        <v>1784</v>
      </c>
      <c r="CI286" s="67">
        <v>18</v>
      </c>
      <c r="CK286" s="67">
        <v>59</v>
      </c>
      <c r="CP286" s="67">
        <v>1182</v>
      </c>
      <c r="CQ286" s="257" t="s">
        <v>1784</v>
      </c>
      <c r="CR286" s="67">
        <v>18</v>
      </c>
      <c r="CT286" s="67">
        <v>960</v>
      </c>
    </row>
    <row r="287" spans="2:98" x14ac:dyDescent="0.2">
      <c r="B287">
        <v>20</v>
      </c>
      <c r="C287">
        <f t="shared" si="57"/>
        <v>11.200000000000001</v>
      </c>
      <c r="CG287" s="67">
        <v>93</v>
      </c>
      <c r="CH287" s="257" t="s">
        <v>1784</v>
      </c>
      <c r="CI287" s="67">
        <v>18</v>
      </c>
      <c r="CK287" s="67">
        <v>60</v>
      </c>
      <c r="CP287" s="67">
        <v>1200</v>
      </c>
      <c r="CR287" s="67">
        <v>83</v>
      </c>
      <c r="CT287" s="67">
        <v>890</v>
      </c>
    </row>
    <row r="288" spans="2:98" x14ac:dyDescent="0.2">
      <c r="B288">
        <v>50</v>
      </c>
      <c r="C288">
        <f t="shared" si="57"/>
        <v>28.000000000000004</v>
      </c>
      <c r="CG288" s="67">
        <v>180</v>
      </c>
      <c r="CH288" s="257" t="s">
        <v>1784</v>
      </c>
      <c r="CI288" s="67">
        <v>20</v>
      </c>
      <c r="CK288" s="67">
        <v>60</v>
      </c>
      <c r="CP288" s="67">
        <v>1248</v>
      </c>
      <c r="CQ288" s="257" t="s">
        <v>1784</v>
      </c>
      <c r="CR288" s="67">
        <v>20</v>
      </c>
      <c r="CT288" s="67">
        <v>620</v>
      </c>
    </row>
    <row r="289" spans="2:98" x14ac:dyDescent="0.2">
      <c r="B289">
        <v>100</v>
      </c>
      <c r="C289">
        <f t="shared" si="57"/>
        <v>56.000000000000007</v>
      </c>
      <c r="CG289" s="67">
        <v>383</v>
      </c>
      <c r="CH289" s="257" t="s">
        <v>1784</v>
      </c>
      <c r="CI289" s="67">
        <v>18</v>
      </c>
      <c r="CK289" s="67">
        <v>61</v>
      </c>
      <c r="CP289" s="67">
        <v>1259</v>
      </c>
      <c r="CQ289" s="257" t="s">
        <v>1784</v>
      </c>
      <c r="CR289" s="67">
        <v>20</v>
      </c>
      <c r="CT289" s="67">
        <v>480</v>
      </c>
    </row>
    <row r="290" spans="2:98" x14ac:dyDescent="0.2">
      <c r="CG290" s="67">
        <v>420</v>
      </c>
      <c r="CH290" s="257" t="s">
        <v>1784</v>
      </c>
      <c r="CI290" s="67">
        <v>6.4</v>
      </c>
      <c r="CK290" s="67">
        <v>61</v>
      </c>
      <c r="CP290" s="67">
        <v>1300</v>
      </c>
      <c r="CR290" s="67">
        <v>60</v>
      </c>
      <c r="CT290" s="67">
        <v>860</v>
      </c>
    </row>
    <row r="291" spans="2:98" x14ac:dyDescent="0.2">
      <c r="CG291" s="67">
        <v>145</v>
      </c>
      <c r="CH291" s="257" t="s">
        <v>1784</v>
      </c>
      <c r="CI291" s="67">
        <v>18</v>
      </c>
      <c r="CK291" s="67">
        <v>62</v>
      </c>
      <c r="CP291" s="67">
        <v>1310</v>
      </c>
      <c r="CQ291" s="257" t="s">
        <v>1784</v>
      </c>
      <c r="CR291" s="67">
        <v>18</v>
      </c>
      <c r="CT291" s="67">
        <v>870</v>
      </c>
    </row>
    <row r="292" spans="2:98" x14ac:dyDescent="0.2">
      <c r="CG292" s="67">
        <v>245</v>
      </c>
      <c r="CH292" s="257" t="s">
        <v>1784</v>
      </c>
      <c r="CI292" s="67">
        <v>18</v>
      </c>
      <c r="CK292" s="67">
        <v>62</v>
      </c>
      <c r="CP292" s="67">
        <v>1340</v>
      </c>
      <c r="CR292" s="67">
        <v>540</v>
      </c>
      <c r="CT292" s="67">
        <v>2000</v>
      </c>
    </row>
    <row r="293" spans="2:98" x14ac:dyDescent="0.2">
      <c r="CG293" s="67">
        <v>248</v>
      </c>
      <c r="CH293" s="257" t="s">
        <v>1784</v>
      </c>
      <c r="CI293" s="67">
        <v>18</v>
      </c>
      <c r="CK293" s="67">
        <v>62</v>
      </c>
      <c r="CP293" s="67">
        <v>1410</v>
      </c>
      <c r="CQ293" s="257" t="s">
        <v>1784</v>
      </c>
      <c r="CR293" s="67">
        <v>18</v>
      </c>
      <c r="CT293" s="67">
        <v>900</v>
      </c>
    </row>
    <row r="294" spans="2:98" x14ac:dyDescent="0.2">
      <c r="CG294" s="67">
        <v>378</v>
      </c>
      <c r="CH294" s="257" t="s">
        <v>1784</v>
      </c>
      <c r="CI294" s="67">
        <v>20</v>
      </c>
      <c r="CK294" s="67">
        <v>62</v>
      </c>
      <c r="CP294" s="67">
        <v>1420</v>
      </c>
      <c r="CQ294" s="257" t="s">
        <v>1784</v>
      </c>
      <c r="CR294" s="67">
        <v>18</v>
      </c>
      <c r="CT294" s="67">
        <v>350</v>
      </c>
    </row>
    <row r="295" spans="2:98" x14ac:dyDescent="0.2">
      <c r="CG295" s="67">
        <v>310</v>
      </c>
      <c r="CH295" s="257" t="s">
        <v>1784</v>
      </c>
      <c r="CI295" s="67">
        <v>18</v>
      </c>
      <c r="CK295" s="67">
        <v>69</v>
      </c>
      <c r="CP295" s="67">
        <v>1440</v>
      </c>
      <c r="CQ295" s="257" t="s">
        <v>1784</v>
      </c>
      <c r="CR295" s="67">
        <v>18</v>
      </c>
      <c r="CT295" s="67">
        <v>930</v>
      </c>
    </row>
    <row r="296" spans="2:98" x14ac:dyDescent="0.2">
      <c r="CG296" s="67">
        <v>164</v>
      </c>
      <c r="CH296" s="257" t="s">
        <v>1784</v>
      </c>
      <c r="CI296" s="67">
        <v>18</v>
      </c>
      <c r="CK296" s="67">
        <v>70</v>
      </c>
      <c r="CP296" s="67">
        <v>1500</v>
      </c>
      <c r="CQ296" s="257" t="s">
        <v>1784</v>
      </c>
      <c r="CR296" s="67">
        <v>18</v>
      </c>
      <c r="CT296" s="67">
        <v>1300</v>
      </c>
    </row>
    <row r="297" spans="2:98" x14ac:dyDescent="0.2">
      <c r="CG297" s="67">
        <v>450</v>
      </c>
      <c r="CH297" s="257" t="s">
        <v>1784</v>
      </c>
      <c r="CI297" s="67">
        <v>18</v>
      </c>
      <c r="CK297" s="67">
        <v>70</v>
      </c>
      <c r="CP297" s="67">
        <v>1550</v>
      </c>
      <c r="CR297" s="67">
        <v>140</v>
      </c>
      <c r="CT297" s="67">
        <v>1000</v>
      </c>
    </row>
    <row r="298" spans="2:98" x14ac:dyDescent="0.2">
      <c r="CG298" s="67">
        <v>263</v>
      </c>
      <c r="CH298" s="257" t="s">
        <v>1784</v>
      </c>
      <c r="CI298" s="67">
        <v>18</v>
      </c>
      <c r="CK298" s="67">
        <v>73</v>
      </c>
      <c r="CP298" s="67">
        <v>1590</v>
      </c>
      <c r="CR298" s="67">
        <v>48</v>
      </c>
      <c r="CT298" s="67">
        <v>750</v>
      </c>
    </row>
    <row r="299" spans="2:98" x14ac:dyDescent="0.2">
      <c r="CG299" s="67">
        <v>263</v>
      </c>
      <c r="CH299" s="257" t="s">
        <v>1784</v>
      </c>
      <c r="CI299" s="67">
        <v>18</v>
      </c>
      <c r="CK299" s="67">
        <v>73</v>
      </c>
      <c r="CP299" s="67">
        <v>1610</v>
      </c>
      <c r="CR299" s="67">
        <v>220</v>
      </c>
      <c r="CT299" s="67">
        <v>1300</v>
      </c>
    </row>
    <row r="300" spans="2:98" x14ac:dyDescent="0.2">
      <c r="CG300" s="67">
        <v>454</v>
      </c>
      <c r="CH300" s="257" t="s">
        <v>1784</v>
      </c>
      <c r="CI300" s="67">
        <v>18</v>
      </c>
      <c r="CK300" s="67">
        <v>73</v>
      </c>
      <c r="CP300" s="67">
        <v>1620</v>
      </c>
      <c r="CQ300" s="257" t="s">
        <v>1784</v>
      </c>
      <c r="CR300" s="67">
        <v>18</v>
      </c>
      <c r="CT300" s="67">
        <v>700</v>
      </c>
    </row>
    <row r="301" spans="2:98" x14ac:dyDescent="0.2">
      <c r="CG301" s="67">
        <v>1140</v>
      </c>
      <c r="CH301" s="257" t="s">
        <v>1784</v>
      </c>
      <c r="CI301" s="67">
        <v>20</v>
      </c>
      <c r="CK301" s="67">
        <v>73</v>
      </c>
      <c r="CP301" s="67">
        <v>1620</v>
      </c>
      <c r="CR301" s="67">
        <v>10</v>
      </c>
      <c r="CT301" s="67">
        <v>1700</v>
      </c>
    </row>
    <row r="302" spans="2:98" x14ac:dyDescent="0.2">
      <c r="CG302" s="67">
        <v>436</v>
      </c>
      <c r="CH302" s="257" t="s">
        <v>1784</v>
      </c>
      <c r="CI302" s="67">
        <v>18</v>
      </c>
      <c r="CK302" s="67">
        <v>76</v>
      </c>
      <c r="CP302" s="67">
        <v>1650</v>
      </c>
      <c r="CR302" s="67">
        <v>860</v>
      </c>
      <c r="CT302" s="67">
        <v>1100</v>
      </c>
    </row>
    <row r="303" spans="2:98" x14ac:dyDescent="0.2">
      <c r="CG303" s="67">
        <v>150</v>
      </c>
      <c r="CH303" s="257" t="s">
        <v>1784</v>
      </c>
      <c r="CI303" s="67">
        <v>18</v>
      </c>
      <c r="CK303" s="67">
        <v>77</v>
      </c>
      <c r="CP303" s="67">
        <v>1660</v>
      </c>
      <c r="CQ303" s="257" t="s">
        <v>1784</v>
      </c>
      <c r="CR303" s="67">
        <v>20</v>
      </c>
      <c r="CT303" s="67">
        <v>970</v>
      </c>
    </row>
    <row r="304" spans="2:98" x14ac:dyDescent="0.2">
      <c r="CG304" s="67">
        <v>356</v>
      </c>
      <c r="CH304" s="257" t="s">
        <v>1784</v>
      </c>
      <c r="CI304" s="67">
        <v>18</v>
      </c>
      <c r="CK304" s="67">
        <v>80</v>
      </c>
      <c r="CP304" s="67">
        <v>1690</v>
      </c>
      <c r="CR304" s="67">
        <v>110</v>
      </c>
      <c r="CT304" s="67">
        <v>1400</v>
      </c>
    </row>
    <row r="305" spans="84:98" x14ac:dyDescent="0.2">
      <c r="CG305" s="67">
        <v>81</v>
      </c>
      <c r="CH305" s="257" t="s">
        <v>1784</v>
      </c>
      <c r="CI305" s="67">
        <v>18</v>
      </c>
      <c r="CK305" s="67">
        <v>81</v>
      </c>
      <c r="CP305" s="67">
        <v>1700</v>
      </c>
      <c r="CQ305" s="257" t="s">
        <v>1784</v>
      </c>
      <c r="CR305" s="67">
        <v>20</v>
      </c>
      <c r="CT305" s="67">
        <v>850</v>
      </c>
    </row>
    <row r="306" spans="84:98" x14ac:dyDescent="0.2">
      <c r="CG306" s="67">
        <v>301</v>
      </c>
      <c r="CH306" s="257" t="s">
        <v>1784</v>
      </c>
      <c r="CI306" s="67">
        <v>18</v>
      </c>
      <c r="CK306" s="67">
        <v>81</v>
      </c>
      <c r="CP306" s="67">
        <v>1760</v>
      </c>
      <c r="CR306" s="67">
        <v>89</v>
      </c>
      <c r="CT306" s="67">
        <v>760</v>
      </c>
    </row>
    <row r="307" spans="84:98" x14ac:dyDescent="0.2">
      <c r="CG307" s="67">
        <v>449</v>
      </c>
      <c r="CH307" s="257" t="s">
        <v>1784</v>
      </c>
      <c r="CI307" s="67">
        <v>20</v>
      </c>
      <c r="CK307" s="67">
        <v>88</v>
      </c>
      <c r="CP307" s="67">
        <v>1770</v>
      </c>
      <c r="CR307" s="67">
        <v>220</v>
      </c>
      <c r="CT307" s="67">
        <v>1500</v>
      </c>
    </row>
    <row r="308" spans="84:98" x14ac:dyDescent="0.2">
      <c r="CG308" s="67">
        <v>168</v>
      </c>
      <c r="CH308" s="257" t="s">
        <v>1784</v>
      </c>
      <c r="CI308" s="67">
        <v>20</v>
      </c>
      <c r="CK308" s="67">
        <v>90</v>
      </c>
      <c r="CP308" s="67">
        <v>1850</v>
      </c>
      <c r="CQ308" s="257" t="s">
        <v>1784</v>
      </c>
      <c r="CR308" s="67">
        <v>20</v>
      </c>
      <c r="CT308" s="67">
        <v>1300</v>
      </c>
    </row>
    <row r="309" spans="84:98" x14ac:dyDescent="0.2">
      <c r="CG309" s="67">
        <v>350</v>
      </c>
      <c r="CH309" s="257" t="s">
        <v>1784</v>
      </c>
      <c r="CI309" s="67">
        <v>20</v>
      </c>
      <c r="CK309" s="67">
        <v>90</v>
      </c>
      <c r="CP309" s="67">
        <v>1890</v>
      </c>
      <c r="CR309" s="67">
        <v>600</v>
      </c>
      <c r="CT309" s="67">
        <v>1700</v>
      </c>
    </row>
    <row r="310" spans="84:98" x14ac:dyDescent="0.2">
      <c r="CG310" s="67">
        <v>180</v>
      </c>
      <c r="CH310" s="257" t="s">
        <v>1784</v>
      </c>
      <c r="CI310" s="67">
        <v>18</v>
      </c>
      <c r="CK310" s="67">
        <v>94</v>
      </c>
      <c r="CP310" s="67">
        <v>1962</v>
      </c>
      <c r="CR310" s="67">
        <v>110</v>
      </c>
      <c r="CT310" s="67">
        <v>780</v>
      </c>
    </row>
    <row r="311" spans="84:98" x14ac:dyDescent="0.2">
      <c r="CF311" s="257" t="s">
        <v>1784</v>
      </c>
      <c r="CG311" s="67">
        <v>9</v>
      </c>
      <c r="CH311" s="257" t="s">
        <v>1784</v>
      </c>
      <c r="CI311" s="67">
        <v>18</v>
      </c>
      <c r="CK311" s="67">
        <v>95</v>
      </c>
      <c r="CP311" s="67">
        <v>1970</v>
      </c>
      <c r="CQ311" s="257" t="s">
        <v>1784</v>
      </c>
      <c r="CR311" s="67">
        <v>43</v>
      </c>
      <c r="CS311" s="257" t="s">
        <v>1784</v>
      </c>
      <c r="CT311" s="67">
        <v>18</v>
      </c>
    </row>
    <row r="312" spans="84:98" x14ac:dyDescent="0.2">
      <c r="CG312" s="67">
        <v>320</v>
      </c>
      <c r="CH312" s="257" t="s">
        <v>1784</v>
      </c>
      <c r="CI312" s="67">
        <v>20</v>
      </c>
      <c r="CK312" s="67">
        <v>98</v>
      </c>
      <c r="CP312" s="67">
        <v>2030</v>
      </c>
      <c r="CQ312" s="257" t="s">
        <v>1784</v>
      </c>
      <c r="CR312" s="67">
        <v>18</v>
      </c>
      <c r="CT312" s="67">
        <v>1900</v>
      </c>
    </row>
    <row r="313" spans="84:98" x14ac:dyDescent="0.2">
      <c r="CG313" s="67">
        <v>614</v>
      </c>
      <c r="CH313" s="257" t="s">
        <v>1784</v>
      </c>
      <c r="CI313" s="67">
        <v>20</v>
      </c>
      <c r="CK313" s="67">
        <v>100</v>
      </c>
      <c r="CP313" s="67">
        <v>2070</v>
      </c>
      <c r="CR313" s="67">
        <v>65</v>
      </c>
      <c r="CT313" s="67">
        <v>2500</v>
      </c>
    </row>
    <row r="314" spans="84:98" x14ac:dyDescent="0.2">
      <c r="CG314" s="67">
        <v>260</v>
      </c>
      <c r="CH314" s="257" t="s">
        <v>1784</v>
      </c>
      <c r="CI314" s="67">
        <v>18</v>
      </c>
      <c r="CK314" s="67">
        <v>110</v>
      </c>
      <c r="CP314" s="67">
        <v>2140</v>
      </c>
      <c r="CQ314" s="257" t="s">
        <v>1784</v>
      </c>
      <c r="CR314" s="67">
        <v>20</v>
      </c>
      <c r="CT314" s="67">
        <v>1500</v>
      </c>
    </row>
    <row r="315" spans="84:98" x14ac:dyDescent="0.2">
      <c r="CG315" s="67">
        <v>308</v>
      </c>
      <c r="CH315" s="257" t="s">
        <v>1784</v>
      </c>
      <c r="CI315" s="67">
        <v>20</v>
      </c>
      <c r="CK315" s="67">
        <v>110</v>
      </c>
      <c r="CP315" s="67">
        <v>2180</v>
      </c>
      <c r="CR315" s="67">
        <v>150</v>
      </c>
      <c r="CT315" s="67">
        <v>2200</v>
      </c>
    </row>
    <row r="316" spans="84:98" x14ac:dyDescent="0.2">
      <c r="CG316" s="67">
        <v>490</v>
      </c>
      <c r="CH316" s="257" t="s">
        <v>1784</v>
      </c>
      <c r="CI316" s="67">
        <v>10</v>
      </c>
      <c r="CK316" s="67">
        <v>110</v>
      </c>
      <c r="CP316" s="67">
        <v>2190</v>
      </c>
      <c r="CQ316" s="257" t="s">
        <v>1784</v>
      </c>
      <c r="CR316" s="67">
        <v>18</v>
      </c>
      <c r="CT316" s="67">
        <v>2000</v>
      </c>
    </row>
    <row r="317" spans="84:98" x14ac:dyDescent="0.2">
      <c r="CG317" s="67">
        <v>19.899999999999999</v>
      </c>
      <c r="CH317" s="257" t="s">
        <v>1784</v>
      </c>
      <c r="CI317" s="67">
        <v>18</v>
      </c>
      <c r="CK317" s="67">
        <v>120</v>
      </c>
      <c r="CP317" s="67">
        <v>2232</v>
      </c>
      <c r="CR317" s="67">
        <v>190</v>
      </c>
      <c r="CT317" s="67">
        <v>1300</v>
      </c>
    </row>
    <row r="318" spans="84:98" x14ac:dyDescent="0.2">
      <c r="CG318" s="67">
        <v>240</v>
      </c>
      <c r="CH318" s="257" t="s">
        <v>1784</v>
      </c>
      <c r="CI318" s="67">
        <v>18</v>
      </c>
      <c r="CK318" s="67">
        <v>120</v>
      </c>
      <c r="CP318" s="67">
        <v>2240</v>
      </c>
      <c r="CQ318" s="257" t="s">
        <v>1784</v>
      </c>
      <c r="CR318" s="67">
        <v>20</v>
      </c>
      <c r="CT318" s="67">
        <v>1400</v>
      </c>
    </row>
    <row r="319" spans="84:98" x14ac:dyDescent="0.2">
      <c r="CG319" s="67">
        <v>325</v>
      </c>
      <c r="CH319" s="257" t="s">
        <v>1784</v>
      </c>
      <c r="CI319" s="67">
        <v>20</v>
      </c>
      <c r="CK319" s="67">
        <v>120</v>
      </c>
      <c r="CP319" s="67">
        <v>2370</v>
      </c>
      <c r="CQ319" s="257" t="s">
        <v>1784</v>
      </c>
      <c r="CR319" s="67">
        <v>18</v>
      </c>
      <c r="CT319" s="67">
        <v>1100</v>
      </c>
    </row>
    <row r="320" spans="84:98" x14ac:dyDescent="0.2">
      <c r="CG320" s="67">
        <v>339</v>
      </c>
      <c r="CH320" s="257" t="s">
        <v>1784</v>
      </c>
      <c r="CI320" s="67">
        <v>18</v>
      </c>
      <c r="CK320" s="67">
        <v>120</v>
      </c>
      <c r="CP320" s="67">
        <v>2388</v>
      </c>
      <c r="CR320" s="67">
        <v>740</v>
      </c>
      <c r="CT320" s="67">
        <v>6200</v>
      </c>
    </row>
    <row r="321" spans="85:98" x14ac:dyDescent="0.2">
      <c r="CG321" s="67">
        <v>414</v>
      </c>
      <c r="CH321" s="257" t="s">
        <v>1784</v>
      </c>
      <c r="CI321" s="67">
        <v>20</v>
      </c>
      <c r="CK321" s="67">
        <v>120</v>
      </c>
      <c r="CP321" s="67">
        <v>2540</v>
      </c>
      <c r="CQ321" s="257" t="s">
        <v>1784</v>
      </c>
      <c r="CR321" s="67">
        <v>20</v>
      </c>
      <c r="CT321" s="67">
        <v>3000</v>
      </c>
    </row>
    <row r="322" spans="85:98" x14ac:dyDescent="0.2">
      <c r="CG322" s="67">
        <v>543</v>
      </c>
      <c r="CH322" s="257" t="s">
        <v>1784</v>
      </c>
      <c r="CI322" s="67">
        <v>18</v>
      </c>
      <c r="CK322" s="67">
        <v>120</v>
      </c>
      <c r="CP322" s="67">
        <v>2550</v>
      </c>
      <c r="CQ322" s="257" t="s">
        <v>1784</v>
      </c>
      <c r="CR322" s="67">
        <v>20</v>
      </c>
      <c r="CT322" s="67">
        <v>2600</v>
      </c>
    </row>
    <row r="323" spans="85:98" x14ac:dyDescent="0.2">
      <c r="CG323" s="67">
        <v>1060</v>
      </c>
      <c r="CH323" s="257" t="s">
        <v>1784</v>
      </c>
      <c r="CI323" s="67">
        <v>20</v>
      </c>
      <c r="CK323" s="67">
        <v>120</v>
      </c>
      <c r="CP323" s="67">
        <v>2550</v>
      </c>
      <c r="CR323" s="67">
        <v>2900</v>
      </c>
      <c r="CT323" s="67">
        <v>5000</v>
      </c>
    </row>
    <row r="324" spans="85:98" x14ac:dyDescent="0.2">
      <c r="CG324" s="67">
        <v>366</v>
      </c>
      <c r="CH324" s="257" t="s">
        <v>1784</v>
      </c>
      <c r="CI324" s="67">
        <v>18</v>
      </c>
      <c r="CK324" s="67">
        <v>130</v>
      </c>
      <c r="CP324" s="67">
        <v>2562</v>
      </c>
      <c r="CQ324" s="257" t="s">
        <v>1784</v>
      </c>
      <c r="CR324" s="67">
        <v>18</v>
      </c>
      <c r="CT324" s="67">
        <v>1500</v>
      </c>
    </row>
    <row r="325" spans="85:98" x14ac:dyDescent="0.2">
      <c r="CG325" s="67">
        <v>382</v>
      </c>
      <c r="CH325" s="257" t="s">
        <v>1784</v>
      </c>
      <c r="CI325" s="67">
        <v>18</v>
      </c>
      <c r="CK325" s="67">
        <v>130</v>
      </c>
      <c r="CP325" s="67">
        <v>2700</v>
      </c>
      <c r="CQ325" s="257" t="s">
        <v>1784</v>
      </c>
      <c r="CR325" s="67">
        <v>18</v>
      </c>
      <c r="CT325" s="67">
        <v>1700</v>
      </c>
    </row>
    <row r="326" spans="85:98" x14ac:dyDescent="0.2">
      <c r="CG326" s="67">
        <v>477</v>
      </c>
      <c r="CH326" s="257" t="s">
        <v>1784</v>
      </c>
      <c r="CI326" s="67">
        <v>18</v>
      </c>
      <c r="CK326" s="67">
        <v>130</v>
      </c>
      <c r="CP326" s="67">
        <v>2780</v>
      </c>
      <c r="CQ326" s="257" t="s">
        <v>1784</v>
      </c>
      <c r="CR326" s="67">
        <v>20</v>
      </c>
      <c r="CT326" s="67">
        <v>2800</v>
      </c>
    </row>
    <row r="327" spans="85:98" x14ac:dyDescent="0.2">
      <c r="CG327" s="67">
        <v>559</v>
      </c>
      <c r="CH327" s="257" t="s">
        <v>1784</v>
      </c>
      <c r="CI327" s="67">
        <v>20</v>
      </c>
      <c r="CK327" s="67">
        <v>130</v>
      </c>
      <c r="CP327" s="67">
        <v>2900</v>
      </c>
      <c r="CQ327" s="257" t="s">
        <v>1784</v>
      </c>
      <c r="CR327" s="67">
        <v>18</v>
      </c>
      <c r="CT327" s="67">
        <v>2300</v>
      </c>
    </row>
    <row r="328" spans="85:98" x14ac:dyDescent="0.2">
      <c r="CG328" s="67">
        <v>210</v>
      </c>
      <c r="CI328" s="67">
        <v>21</v>
      </c>
      <c r="CK328" s="67">
        <v>140</v>
      </c>
      <c r="CP328" s="67">
        <v>2970</v>
      </c>
      <c r="CQ328" s="257" t="s">
        <v>1784</v>
      </c>
      <c r="CR328" s="67">
        <v>18</v>
      </c>
      <c r="CT328" s="67">
        <v>1400</v>
      </c>
    </row>
    <row r="329" spans="85:98" x14ac:dyDescent="0.2">
      <c r="CG329" s="67">
        <v>332</v>
      </c>
      <c r="CH329" s="257" t="s">
        <v>1784</v>
      </c>
      <c r="CI329" s="67">
        <v>18</v>
      </c>
      <c r="CK329" s="67">
        <v>140</v>
      </c>
      <c r="CP329" s="67">
        <v>3070</v>
      </c>
      <c r="CQ329" s="257" t="s">
        <v>1784</v>
      </c>
      <c r="CR329" s="67">
        <v>20</v>
      </c>
      <c r="CT329" s="67">
        <v>1400</v>
      </c>
    </row>
    <row r="330" spans="85:98" x14ac:dyDescent="0.2">
      <c r="CG330" s="67">
        <v>350</v>
      </c>
      <c r="CH330" s="257" t="s">
        <v>1784</v>
      </c>
      <c r="CI330" s="67">
        <v>18</v>
      </c>
      <c r="CK330" s="67">
        <v>140</v>
      </c>
      <c r="CP330" s="67">
        <v>3100</v>
      </c>
      <c r="CQ330" s="257" t="s">
        <v>1784</v>
      </c>
      <c r="CR330" s="67">
        <v>20</v>
      </c>
      <c r="CT330" s="67">
        <v>3000</v>
      </c>
    </row>
    <row r="331" spans="85:98" x14ac:dyDescent="0.2">
      <c r="CG331" s="67">
        <v>434</v>
      </c>
      <c r="CH331" s="257" t="s">
        <v>1784</v>
      </c>
      <c r="CI331" s="67">
        <v>20</v>
      </c>
      <c r="CK331" s="67">
        <v>140</v>
      </c>
      <c r="CP331" s="67">
        <v>3140</v>
      </c>
      <c r="CQ331" s="257" t="s">
        <v>1784</v>
      </c>
      <c r="CR331" s="67">
        <v>18</v>
      </c>
      <c r="CT331" s="67">
        <v>2700</v>
      </c>
    </row>
    <row r="332" spans="85:98" x14ac:dyDescent="0.2">
      <c r="CG332" s="67">
        <v>460</v>
      </c>
      <c r="CH332" s="257" t="s">
        <v>1784</v>
      </c>
      <c r="CI332" s="67">
        <v>18</v>
      </c>
      <c r="CK332" s="67">
        <v>150</v>
      </c>
      <c r="CP332" s="67">
        <v>3260</v>
      </c>
      <c r="CR332" s="67">
        <v>230</v>
      </c>
      <c r="CT332" s="67">
        <v>2600</v>
      </c>
    </row>
    <row r="333" spans="85:98" x14ac:dyDescent="0.2">
      <c r="CG333" s="67">
        <v>690</v>
      </c>
      <c r="CH333" s="257" t="s">
        <v>1784</v>
      </c>
      <c r="CI333" s="67">
        <v>20</v>
      </c>
      <c r="CK333" s="67">
        <v>150</v>
      </c>
      <c r="CP333" s="67">
        <v>3300</v>
      </c>
      <c r="CR333" s="67">
        <v>220</v>
      </c>
      <c r="CT333" s="67">
        <v>3200</v>
      </c>
    </row>
    <row r="334" spans="85:98" x14ac:dyDescent="0.2">
      <c r="CG334" s="67">
        <v>600</v>
      </c>
      <c r="CH334" s="257" t="s">
        <v>1784</v>
      </c>
      <c r="CI334" s="67">
        <v>18</v>
      </c>
      <c r="CK334" s="67">
        <v>160</v>
      </c>
      <c r="CP334" s="67">
        <v>3370</v>
      </c>
      <c r="CR334" s="67">
        <v>220</v>
      </c>
      <c r="CT334" s="67">
        <v>2800</v>
      </c>
    </row>
    <row r="335" spans="85:98" x14ac:dyDescent="0.2">
      <c r="CG335" s="67">
        <v>704</v>
      </c>
      <c r="CI335" s="67">
        <v>27</v>
      </c>
      <c r="CK335" s="67">
        <v>160</v>
      </c>
      <c r="CP335" s="67">
        <v>3500</v>
      </c>
      <c r="CR335" s="67">
        <v>220</v>
      </c>
      <c r="CT335" s="67">
        <v>3500</v>
      </c>
    </row>
    <row r="336" spans="85:98" x14ac:dyDescent="0.2">
      <c r="CG336" s="67">
        <v>411</v>
      </c>
      <c r="CH336" s="257" t="s">
        <v>1784</v>
      </c>
      <c r="CI336" s="67">
        <v>18</v>
      </c>
      <c r="CK336" s="67">
        <v>170</v>
      </c>
      <c r="CP336" s="67">
        <v>3510</v>
      </c>
      <c r="CR336" s="67">
        <v>380</v>
      </c>
      <c r="CT336" s="67">
        <v>7100</v>
      </c>
    </row>
    <row r="337" spans="85:98" x14ac:dyDescent="0.2">
      <c r="CG337" s="67">
        <v>430</v>
      </c>
      <c r="CI337" s="67">
        <v>25</v>
      </c>
      <c r="CK337" s="67">
        <v>170</v>
      </c>
      <c r="CP337" s="67">
        <v>3620</v>
      </c>
      <c r="CR337" s="67">
        <v>180</v>
      </c>
      <c r="CT337" s="67">
        <v>3400</v>
      </c>
    </row>
    <row r="338" spans="85:98" x14ac:dyDescent="0.2">
      <c r="CG338" s="67">
        <v>439</v>
      </c>
      <c r="CH338" s="257" t="s">
        <v>1784</v>
      </c>
      <c r="CI338" s="67">
        <v>20</v>
      </c>
      <c r="CK338" s="67">
        <v>170</v>
      </c>
      <c r="CP338" s="67">
        <v>3680</v>
      </c>
      <c r="CQ338" s="257" t="s">
        <v>1784</v>
      </c>
      <c r="CR338" s="67">
        <v>18</v>
      </c>
      <c r="CT338" s="67">
        <v>1900</v>
      </c>
    </row>
    <row r="339" spans="85:98" x14ac:dyDescent="0.2">
      <c r="CG339" s="67">
        <v>481</v>
      </c>
      <c r="CH339" s="257" t="s">
        <v>1784</v>
      </c>
      <c r="CI339" s="67">
        <v>18</v>
      </c>
      <c r="CK339" s="67">
        <v>170</v>
      </c>
      <c r="CP339" s="67">
        <v>3680</v>
      </c>
      <c r="CR339" s="67">
        <v>250</v>
      </c>
      <c r="CT339" s="67">
        <v>2800</v>
      </c>
    </row>
    <row r="340" spans="85:98" x14ac:dyDescent="0.2">
      <c r="CG340" s="67">
        <v>600</v>
      </c>
      <c r="CH340" s="257" t="s">
        <v>1784</v>
      </c>
      <c r="CI340" s="67">
        <v>20</v>
      </c>
      <c r="CK340" s="67">
        <v>170</v>
      </c>
      <c r="CP340" s="67">
        <v>3700</v>
      </c>
      <c r="CR340" s="67">
        <v>42</v>
      </c>
      <c r="CT340" s="67">
        <v>1000</v>
      </c>
    </row>
    <row r="341" spans="85:98" x14ac:dyDescent="0.2">
      <c r="CG341" s="67">
        <v>990</v>
      </c>
      <c r="CH341" s="257" t="s">
        <v>1784</v>
      </c>
      <c r="CI341" s="67">
        <v>18</v>
      </c>
      <c r="CK341" s="67">
        <v>170</v>
      </c>
      <c r="CP341" s="67">
        <v>3870</v>
      </c>
      <c r="CR341" s="67">
        <v>240</v>
      </c>
      <c r="CT341" s="67">
        <v>2600</v>
      </c>
    </row>
    <row r="342" spans="85:98" x14ac:dyDescent="0.2">
      <c r="CG342" s="67">
        <v>260</v>
      </c>
      <c r="CH342" s="257" t="s">
        <v>1784</v>
      </c>
      <c r="CI342" s="67">
        <v>18</v>
      </c>
      <c r="CK342" s="67">
        <v>180</v>
      </c>
      <c r="CP342" s="67">
        <v>3920</v>
      </c>
      <c r="CR342" s="67">
        <v>77</v>
      </c>
      <c r="CT342" s="67">
        <v>3000</v>
      </c>
    </row>
    <row r="343" spans="85:98" x14ac:dyDescent="0.2">
      <c r="CG343" s="67">
        <v>313</v>
      </c>
      <c r="CH343" s="257" t="s">
        <v>1784</v>
      </c>
      <c r="CI343" s="67">
        <v>18</v>
      </c>
      <c r="CK343" s="67">
        <v>180</v>
      </c>
      <c r="CP343" s="67">
        <v>3940</v>
      </c>
      <c r="CR343" s="67">
        <v>220</v>
      </c>
      <c r="CT343" s="67">
        <v>3700</v>
      </c>
    </row>
    <row r="344" spans="85:98" x14ac:dyDescent="0.2">
      <c r="CG344" s="67">
        <v>326</v>
      </c>
      <c r="CH344" s="257" t="s">
        <v>1784</v>
      </c>
      <c r="CI344" s="67">
        <v>18</v>
      </c>
      <c r="CK344" s="67">
        <v>180</v>
      </c>
      <c r="CP344" s="67">
        <v>3970</v>
      </c>
      <c r="CR344" s="67">
        <v>220</v>
      </c>
      <c r="CT344" s="67">
        <v>3700</v>
      </c>
    </row>
    <row r="345" spans="85:98" x14ac:dyDescent="0.2">
      <c r="CG345" s="67">
        <v>409</v>
      </c>
      <c r="CH345" s="257" t="s">
        <v>1784</v>
      </c>
      <c r="CI345" s="67">
        <v>18</v>
      </c>
      <c r="CK345" s="67">
        <v>180</v>
      </c>
      <c r="CP345" s="67">
        <v>3990</v>
      </c>
      <c r="CR345" s="67">
        <v>590</v>
      </c>
      <c r="CT345" s="67">
        <v>4200</v>
      </c>
    </row>
    <row r="346" spans="85:98" x14ac:dyDescent="0.2">
      <c r="CG346" s="67">
        <v>463</v>
      </c>
      <c r="CH346" s="257" t="s">
        <v>1784</v>
      </c>
      <c r="CI346" s="67">
        <v>18</v>
      </c>
      <c r="CK346" s="67">
        <v>180</v>
      </c>
      <c r="CP346" s="67">
        <v>4000</v>
      </c>
      <c r="CR346" s="67">
        <v>920</v>
      </c>
      <c r="CT346" s="67">
        <v>1600</v>
      </c>
    </row>
    <row r="347" spans="85:98" x14ac:dyDescent="0.2">
      <c r="CG347" s="67">
        <v>752</v>
      </c>
      <c r="CH347" s="257" t="s">
        <v>1784</v>
      </c>
      <c r="CI347" s="67">
        <v>20</v>
      </c>
      <c r="CK347" s="67">
        <v>180</v>
      </c>
      <c r="CP347" s="67">
        <v>4060</v>
      </c>
      <c r="CR347" s="67">
        <v>230</v>
      </c>
      <c r="CT347" s="67">
        <v>2900</v>
      </c>
    </row>
    <row r="348" spans="85:98" x14ac:dyDescent="0.2">
      <c r="CG348" s="67">
        <v>1150</v>
      </c>
      <c r="CH348" s="257" t="s">
        <v>1784</v>
      </c>
      <c r="CI348" s="67">
        <v>18</v>
      </c>
      <c r="CK348" s="67">
        <v>180</v>
      </c>
      <c r="CP348" s="67">
        <v>4080</v>
      </c>
      <c r="CQ348" s="257" t="s">
        <v>1784</v>
      </c>
      <c r="CR348" s="67">
        <v>18</v>
      </c>
      <c r="CT348" s="67">
        <v>3700</v>
      </c>
    </row>
    <row r="349" spans="85:98" x14ac:dyDescent="0.2">
      <c r="CG349" s="67">
        <v>450</v>
      </c>
      <c r="CI349" s="67">
        <v>45</v>
      </c>
      <c r="CK349" s="67">
        <v>190</v>
      </c>
      <c r="CP349" s="67">
        <v>4120</v>
      </c>
      <c r="CQ349" s="257" t="s">
        <v>1784</v>
      </c>
      <c r="CR349" s="67">
        <v>20</v>
      </c>
      <c r="CT349" s="67">
        <v>760</v>
      </c>
    </row>
    <row r="350" spans="85:98" x14ac:dyDescent="0.2">
      <c r="CG350" s="67">
        <v>460</v>
      </c>
      <c r="CH350" s="257" t="s">
        <v>1784</v>
      </c>
      <c r="CI350" s="67">
        <v>18</v>
      </c>
      <c r="CK350" s="67">
        <v>200</v>
      </c>
      <c r="CP350" s="67">
        <v>4245</v>
      </c>
      <c r="CQ350" s="257" t="s">
        <v>1784</v>
      </c>
      <c r="CR350" s="67">
        <v>18</v>
      </c>
      <c r="CT350" s="67">
        <v>2100</v>
      </c>
    </row>
    <row r="351" spans="85:98" x14ac:dyDescent="0.2">
      <c r="CG351" s="67">
        <v>492</v>
      </c>
      <c r="CH351" s="257" t="s">
        <v>1784</v>
      </c>
      <c r="CI351" s="67">
        <v>20</v>
      </c>
      <c r="CK351" s="67">
        <v>200</v>
      </c>
      <c r="CP351" s="67">
        <v>4290</v>
      </c>
      <c r="CR351" s="67">
        <v>37</v>
      </c>
      <c r="CT351" s="67">
        <v>540</v>
      </c>
    </row>
    <row r="352" spans="85:98" x14ac:dyDescent="0.2">
      <c r="CG352" s="67">
        <v>617</v>
      </c>
      <c r="CH352" s="257" t="s">
        <v>1784</v>
      </c>
      <c r="CI352" s="67">
        <v>18</v>
      </c>
      <c r="CK352" s="67">
        <v>200</v>
      </c>
      <c r="CP352" s="67">
        <v>4460</v>
      </c>
      <c r="CQ352" s="257" t="s">
        <v>1784</v>
      </c>
      <c r="CR352" s="67">
        <v>20</v>
      </c>
      <c r="CT352" s="67">
        <v>2700</v>
      </c>
    </row>
    <row r="353" spans="85:98" x14ac:dyDescent="0.2">
      <c r="CG353" s="67">
        <v>1540</v>
      </c>
      <c r="CH353" s="257" t="s">
        <v>1784</v>
      </c>
      <c r="CI353" s="67">
        <v>18</v>
      </c>
      <c r="CK353" s="67">
        <v>200</v>
      </c>
      <c r="CP353" s="67">
        <v>4640</v>
      </c>
      <c r="CR353" s="67">
        <v>160</v>
      </c>
      <c r="CT353" s="67">
        <v>3900</v>
      </c>
    </row>
    <row r="354" spans="85:98" x14ac:dyDescent="0.2">
      <c r="CG354" s="67">
        <v>1710</v>
      </c>
      <c r="CH354" s="257" t="s">
        <v>1784</v>
      </c>
      <c r="CI354" s="67">
        <v>18</v>
      </c>
      <c r="CK354" s="67">
        <v>200</v>
      </c>
      <c r="CP354" s="67">
        <v>4890</v>
      </c>
      <c r="CR354" s="67">
        <v>280</v>
      </c>
      <c r="CT354" s="67">
        <v>3500</v>
      </c>
    </row>
    <row r="355" spans="85:98" x14ac:dyDescent="0.2">
      <c r="CG355" s="67">
        <v>380</v>
      </c>
      <c r="CH355" s="257" t="s">
        <v>1784</v>
      </c>
      <c r="CI355" s="67">
        <v>18</v>
      </c>
      <c r="CK355" s="67">
        <v>210</v>
      </c>
      <c r="CP355" s="67">
        <v>4980</v>
      </c>
      <c r="CQ355" s="257" t="s">
        <v>1784</v>
      </c>
      <c r="CR355" s="67">
        <v>20</v>
      </c>
      <c r="CT355" s="67">
        <v>2500</v>
      </c>
    </row>
    <row r="356" spans="85:98" x14ac:dyDescent="0.2">
      <c r="CG356" s="67">
        <v>386</v>
      </c>
      <c r="CH356" s="257" t="s">
        <v>1784</v>
      </c>
      <c r="CI356" s="67">
        <v>18</v>
      </c>
      <c r="CK356" s="67">
        <v>210</v>
      </c>
      <c r="CP356" s="67">
        <v>5010</v>
      </c>
      <c r="CR356" s="67">
        <v>710</v>
      </c>
      <c r="CT356" s="67">
        <v>5100</v>
      </c>
    </row>
    <row r="357" spans="85:98" x14ac:dyDescent="0.2">
      <c r="CG357" s="67">
        <v>610</v>
      </c>
      <c r="CH357" s="257" t="s">
        <v>1784</v>
      </c>
      <c r="CI357" s="67">
        <v>20</v>
      </c>
      <c r="CK357" s="67">
        <v>210</v>
      </c>
      <c r="CP357" s="67">
        <v>5390</v>
      </c>
      <c r="CR357" s="67">
        <v>30</v>
      </c>
      <c r="CT357" s="67">
        <v>3600</v>
      </c>
    </row>
    <row r="358" spans="85:98" x14ac:dyDescent="0.2">
      <c r="CG358" s="67">
        <v>5150</v>
      </c>
      <c r="CH358" s="257" t="s">
        <v>1784</v>
      </c>
      <c r="CI358" s="67">
        <v>18</v>
      </c>
      <c r="CK358" s="67">
        <v>210</v>
      </c>
      <c r="CP358" s="67">
        <v>5480</v>
      </c>
      <c r="CR358" s="67">
        <v>210</v>
      </c>
      <c r="CT358" s="67">
        <v>7900</v>
      </c>
    </row>
    <row r="359" spans="85:98" x14ac:dyDescent="0.2">
      <c r="CG359" s="67">
        <v>416</v>
      </c>
      <c r="CH359" s="257" t="s">
        <v>1784</v>
      </c>
      <c r="CI359" s="67">
        <v>20</v>
      </c>
      <c r="CK359" s="67">
        <v>220</v>
      </c>
      <c r="CP359" s="67">
        <v>5600</v>
      </c>
      <c r="CR359" s="67">
        <v>1400</v>
      </c>
      <c r="CT359" s="67">
        <v>5800</v>
      </c>
    </row>
    <row r="360" spans="85:98" x14ac:dyDescent="0.2">
      <c r="CG360" s="67">
        <v>630</v>
      </c>
      <c r="CI360" s="67">
        <v>57</v>
      </c>
      <c r="CK360" s="67">
        <v>220</v>
      </c>
      <c r="CP360" s="67">
        <v>5740</v>
      </c>
      <c r="CR360" s="67">
        <v>410</v>
      </c>
      <c r="CT360" s="67">
        <v>8300</v>
      </c>
    </row>
    <row r="361" spans="85:98" x14ac:dyDescent="0.2">
      <c r="CG361" s="67">
        <v>1090</v>
      </c>
      <c r="CH361" s="257" t="s">
        <v>1784</v>
      </c>
      <c r="CI361" s="67">
        <v>18</v>
      </c>
      <c r="CK361" s="67">
        <v>220</v>
      </c>
      <c r="CP361" s="67">
        <v>5760</v>
      </c>
      <c r="CQ361" s="257" t="s">
        <v>1784</v>
      </c>
      <c r="CR361" s="67">
        <v>10</v>
      </c>
      <c r="CT361" s="67">
        <v>6800</v>
      </c>
    </row>
    <row r="362" spans="85:98" x14ac:dyDescent="0.2">
      <c r="CG362" s="67">
        <v>335</v>
      </c>
      <c r="CI362" s="67">
        <v>23</v>
      </c>
      <c r="CK362" s="67">
        <v>230</v>
      </c>
      <c r="CP362" s="67">
        <v>5790</v>
      </c>
      <c r="CR362" s="67">
        <v>2000</v>
      </c>
      <c r="CT362" s="67">
        <v>6100</v>
      </c>
    </row>
    <row r="363" spans="85:98" x14ac:dyDescent="0.2">
      <c r="CG363" s="67">
        <v>925</v>
      </c>
      <c r="CH363" s="257" t="s">
        <v>1784</v>
      </c>
      <c r="CI363" s="67">
        <v>20</v>
      </c>
      <c r="CK363" s="67">
        <v>230</v>
      </c>
      <c r="CP363" s="67">
        <v>5850</v>
      </c>
      <c r="CQ363" s="257" t="s">
        <v>1784</v>
      </c>
      <c r="CR363" s="67">
        <v>18</v>
      </c>
      <c r="CT363" s="67">
        <v>5200</v>
      </c>
    </row>
    <row r="364" spans="85:98" x14ac:dyDescent="0.2">
      <c r="CG364" s="67">
        <v>980</v>
      </c>
      <c r="CH364" s="257" t="s">
        <v>1784</v>
      </c>
      <c r="CI364" s="67">
        <v>18</v>
      </c>
      <c r="CK364" s="67">
        <v>230</v>
      </c>
      <c r="CP364" s="67">
        <v>5940</v>
      </c>
      <c r="CR364" s="67">
        <v>30</v>
      </c>
      <c r="CT364" s="67">
        <v>9200</v>
      </c>
    </row>
    <row r="365" spans="85:98" x14ac:dyDescent="0.2">
      <c r="CG365" s="67">
        <v>560</v>
      </c>
      <c r="CI365" s="67">
        <v>35</v>
      </c>
      <c r="CK365" s="67">
        <v>250</v>
      </c>
      <c r="CP365" s="67">
        <v>6150</v>
      </c>
      <c r="CQ365" s="257" t="s">
        <v>1784</v>
      </c>
      <c r="CR365" s="67">
        <v>18</v>
      </c>
      <c r="CT365" s="67">
        <v>5600</v>
      </c>
    </row>
    <row r="366" spans="85:98" x14ac:dyDescent="0.2">
      <c r="CG366" s="67">
        <v>900</v>
      </c>
      <c r="CI366" s="67">
        <v>30</v>
      </c>
      <c r="CK366" s="67">
        <v>260</v>
      </c>
      <c r="CP366" s="67">
        <v>6860</v>
      </c>
      <c r="CQ366" s="257" t="s">
        <v>1784</v>
      </c>
      <c r="CR366" s="67">
        <v>10</v>
      </c>
      <c r="CT366" s="67">
        <v>8100</v>
      </c>
    </row>
    <row r="367" spans="85:98" x14ac:dyDescent="0.2">
      <c r="CG367" s="67">
        <v>2050</v>
      </c>
      <c r="CH367" s="257" t="s">
        <v>1784</v>
      </c>
      <c r="CI367" s="67">
        <v>20</v>
      </c>
      <c r="CK367" s="67">
        <v>270</v>
      </c>
      <c r="CP367" s="67">
        <v>6880</v>
      </c>
      <c r="CR367" s="67">
        <v>34</v>
      </c>
      <c r="CT367" s="67">
        <v>9500</v>
      </c>
    </row>
    <row r="368" spans="85:98" x14ac:dyDescent="0.2">
      <c r="CG368" s="67">
        <v>441</v>
      </c>
      <c r="CH368" s="257" t="s">
        <v>1784</v>
      </c>
      <c r="CI368" s="67">
        <v>18</v>
      </c>
      <c r="CK368" s="67">
        <v>300</v>
      </c>
      <c r="CP368" s="67">
        <v>6960</v>
      </c>
      <c r="CR368" s="67">
        <v>560</v>
      </c>
      <c r="CT368" s="67">
        <v>10000</v>
      </c>
    </row>
    <row r="369" spans="85:98" x14ac:dyDescent="0.2">
      <c r="CG369" s="67">
        <v>640</v>
      </c>
      <c r="CH369" s="257" t="s">
        <v>1784</v>
      </c>
      <c r="CI369" s="67">
        <v>20</v>
      </c>
      <c r="CK369" s="67">
        <v>310</v>
      </c>
      <c r="CP369" s="67">
        <v>7280</v>
      </c>
      <c r="CR369" s="67">
        <v>24</v>
      </c>
      <c r="CT369" s="67">
        <v>12000</v>
      </c>
    </row>
    <row r="370" spans="85:98" x14ac:dyDescent="0.2">
      <c r="CG370" s="67">
        <v>897</v>
      </c>
      <c r="CI370" s="67">
        <v>34</v>
      </c>
      <c r="CK370" s="67">
        <v>330</v>
      </c>
      <c r="CP370" s="67">
        <v>7340</v>
      </c>
      <c r="CR370" s="67">
        <v>560</v>
      </c>
      <c r="CT370" s="67">
        <v>15000</v>
      </c>
    </row>
    <row r="371" spans="85:98" x14ac:dyDescent="0.2">
      <c r="CG371" s="67">
        <v>1510</v>
      </c>
      <c r="CH371" s="257" t="s">
        <v>1784</v>
      </c>
      <c r="CI371" s="67">
        <v>18</v>
      </c>
      <c r="CK371" s="67">
        <v>330</v>
      </c>
      <c r="CP371" s="67">
        <v>7440</v>
      </c>
      <c r="CR371" s="67">
        <v>340</v>
      </c>
      <c r="CT371" s="67">
        <v>2800</v>
      </c>
    </row>
    <row r="372" spans="85:98" x14ac:dyDescent="0.2">
      <c r="CG372" s="67">
        <v>660</v>
      </c>
      <c r="CI372" s="67">
        <v>39</v>
      </c>
      <c r="CK372" s="67">
        <v>340</v>
      </c>
      <c r="CP372" s="67">
        <v>7860</v>
      </c>
      <c r="CQ372" s="257" t="s">
        <v>1784</v>
      </c>
      <c r="CR372" s="67">
        <v>10</v>
      </c>
      <c r="CT372" s="67">
        <v>9100</v>
      </c>
    </row>
    <row r="373" spans="85:98" x14ac:dyDescent="0.2">
      <c r="CG373" s="67">
        <v>690</v>
      </c>
      <c r="CH373" s="257" t="s">
        <v>1784</v>
      </c>
      <c r="CI373" s="67">
        <v>18</v>
      </c>
      <c r="CK373" s="67">
        <v>340</v>
      </c>
      <c r="CP373" s="67">
        <v>8430</v>
      </c>
      <c r="CR373" s="67">
        <v>490</v>
      </c>
      <c r="CT373" s="67">
        <v>8500</v>
      </c>
    </row>
    <row r="374" spans="85:98" x14ac:dyDescent="0.2">
      <c r="CG374" s="67">
        <v>870</v>
      </c>
      <c r="CI374" s="67">
        <v>46</v>
      </c>
      <c r="CK374" s="67">
        <v>350</v>
      </c>
      <c r="CP374" s="67">
        <v>8520</v>
      </c>
      <c r="CQ374" s="257" t="s">
        <v>1784</v>
      </c>
      <c r="CR374" s="67">
        <v>18</v>
      </c>
      <c r="CT374" s="67">
        <v>13000</v>
      </c>
    </row>
    <row r="375" spans="85:98" x14ac:dyDescent="0.2">
      <c r="CG375" s="67">
        <v>2370</v>
      </c>
      <c r="CH375" s="257" t="s">
        <v>1784</v>
      </c>
      <c r="CI375" s="67">
        <v>18</v>
      </c>
      <c r="CK375" s="67">
        <v>350</v>
      </c>
      <c r="CP375" s="67">
        <v>8710</v>
      </c>
      <c r="CQ375" s="257" t="s">
        <v>1784</v>
      </c>
      <c r="CR375" s="67">
        <v>18</v>
      </c>
      <c r="CT375" s="67">
        <v>14000</v>
      </c>
    </row>
    <row r="376" spans="85:98" x14ac:dyDescent="0.2">
      <c r="CG376" s="67">
        <v>3810</v>
      </c>
      <c r="CH376" s="257" t="s">
        <v>1784</v>
      </c>
      <c r="CI376" s="67">
        <v>20</v>
      </c>
      <c r="CK376" s="67">
        <v>390</v>
      </c>
      <c r="CP376" s="67">
        <v>9200</v>
      </c>
      <c r="CQ376" s="257" t="s">
        <v>1784</v>
      </c>
      <c r="CR376" s="67">
        <v>18</v>
      </c>
      <c r="CT376" s="67">
        <v>12000</v>
      </c>
    </row>
    <row r="377" spans="85:98" x14ac:dyDescent="0.2">
      <c r="CG377" s="67">
        <v>1080</v>
      </c>
      <c r="CH377" s="257" t="s">
        <v>1784</v>
      </c>
      <c r="CI377" s="67">
        <v>20</v>
      </c>
      <c r="CK377" s="67">
        <v>400</v>
      </c>
      <c r="CP377" s="67">
        <v>12800</v>
      </c>
      <c r="CQ377" s="257" t="s">
        <v>1784</v>
      </c>
      <c r="CR377" s="67">
        <v>18</v>
      </c>
      <c r="CT377" s="67">
        <v>5700</v>
      </c>
    </row>
    <row r="378" spans="85:98" x14ac:dyDescent="0.2">
      <c r="CG378" s="67">
        <v>1210</v>
      </c>
      <c r="CH378" s="257" t="s">
        <v>1784</v>
      </c>
      <c r="CI378" s="67">
        <v>20</v>
      </c>
      <c r="CK378" s="67">
        <v>410</v>
      </c>
      <c r="CP378" s="67">
        <v>15300</v>
      </c>
      <c r="CQ378" s="257" t="s">
        <v>1784</v>
      </c>
      <c r="CR378" s="67">
        <v>18</v>
      </c>
      <c r="CT378" s="67">
        <v>15000</v>
      </c>
    </row>
    <row r="379" spans="85:98" x14ac:dyDescent="0.2">
      <c r="CG379" s="67">
        <v>1340</v>
      </c>
      <c r="CI379" s="67">
        <v>32</v>
      </c>
      <c r="CK379" s="67">
        <v>410</v>
      </c>
      <c r="CP379" s="67">
        <v>38600</v>
      </c>
      <c r="CR379" s="67">
        <v>370</v>
      </c>
      <c r="CT379" s="67">
        <v>35000</v>
      </c>
    </row>
    <row r="380" spans="85:98" x14ac:dyDescent="0.2">
      <c r="CG380" s="67">
        <v>2250</v>
      </c>
      <c r="CH380" s="257" t="s">
        <v>1784</v>
      </c>
      <c r="CI380" s="67">
        <v>20</v>
      </c>
      <c r="CK380" s="67">
        <v>420</v>
      </c>
      <c r="CP380" s="67">
        <v>48100</v>
      </c>
      <c r="CQ380" s="257" t="s">
        <v>1784</v>
      </c>
      <c r="CR380" s="67">
        <v>18</v>
      </c>
      <c r="CT380" s="67">
        <v>70000</v>
      </c>
    </row>
    <row r="381" spans="85:98" x14ac:dyDescent="0.2">
      <c r="CG381" s="67">
        <v>876</v>
      </c>
      <c r="CH381" s="257" t="s">
        <v>1784</v>
      </c>
      <c r="CI381" s="67">
        <v>18</v>
      </c>
      <c r="CK381" s="67">
        <v>430</v>
      </c>
      <c r="CP381" s="67">
        <v>2.1</v>
      </c>
    </row>
    <row r="382" spans="85:98" x14ac:dyDescent="0.2">
      <c r="CG382" s="67">
        <v>1090</v>
      </c>
      <c r="CH382" s="257" t="s">
        <v>1784</v>
      </c>
      <c r="CI382" s="67">
        <v>18</v>
      </c>
      <c r="CK382" s="67">
        <v>440</v>
      </c>
      <c r="CP382" s="67">
        <v>3.6</v>
      </c>
    </row>
    <row r="383" spans="85:98" x14ac:dyDescent="0.2">
      <c r="CG383" s="67">
        <v>1090</v>
      </c>
      <c r="CH383" s="257" t="s">
        <v>1784</v>
      </c>
      <c r="CI383" s="67">
        <v>18</v>
      </c>
      <c r="CK383" s="67">
        <v>450</v>
      </c>
      <c r="CP383" s="67">
        <v>5</v>
      </c>
    </row>
    <row r="384" spans="85:98" x14ac:dyDescent="0.2">
      <c r="CG384" s="67">
        <v>954</v>
      </c>
      <c r="CH384" s="257" t="s">
        <v>1784</v>
      </c>
      <c r="CI384" s="67">
        <v>18</v>
      </c>
      <c r="CK384" s="67">
        <v>470</v>
      </c>
      <c r="CP384" s="67">
        <v>5.5</v>
      </c>
    </row>
    <row r="385" spans="85:94" x14ac:dyDescent="0.2">
      <c r="CG385" s="67">
        <v>880</v>
      </c>
      <c r="CH385" s="257" t="s">
        <v>1784</v>
      </c>
      <c r="CI385" s="67">
        <v>18</v>
      </c>
      <c r="CK385" s="67">
        <v>480</v>
      </c>
      <c r="CP385" s="67">
        <v>6.4</v>
      </c>
    </row>
    <row r="386" spans="85:94" x14ac:dyDescent="0.2">
      <c r="CG386" s="67">
        <v>2050</v>
      </c>
      <c r="CH386" s="257" t="s">
        <v>1784</v>
      </c>
      <c r="CI386" s="67">
        <v>20</v>
      </c>
      <c r="CK386" s="67">
        <v>480</v>
      </c>
      <c r="CP386" s="67">
        <v>9.9</v>
      </c>
    </row>
    <row r="387" spans="85:94" x14ac:dyDescent="0.2">
      <c r="CG387" s="67">
        <v>1830</v>
      </c>
      <c r="CH387" s="257" t="s">
        <v>1784</v>
      </c>
      <c r="CI387" s="67">
        <v>20</v>
      </c>
      <c r="CK387" s="67">
        <v>500</v>
      </c>
      <c r="CP387" s="67">
        <v>10</v>
      </c>
    </row>
    <row r="388" spans="85:94" x14ac:dyDescent="0.2">
      <c r="CG388" s="67">
        <v>1010</v>
      </c>
      <c r="CH388" s="257" t="s">
        <v>1784</v>
      </c>
      <c r="CI388" s="67">
        <v>18</v>
      </c>
      <c r="CK388" s="67">
        <v>510</v>
      </c>
      <c r="CP388" s="67">
        <v>17.399999999999999</v>
      </c>
    </row>
    <row r="389" spans="85:94" x14ac:dyDescent="0.2">
      <c r="CG389" s="67">
        <v>1500</v>
      </c>
      <c r="CI389" s="67">
        <v>69</v>
      </c>
      <c r="CK389" s="67">
        <v>540</v>
      </c>
      <c r="CP389" s="67">
        <v>20.9</v>
      </c>
    </row>
    <row r="390" spans="85:94" x14ac:dyDescent="0.2">
      <c r="CG390" s="67">
        <v>1300</v>
      </c>
      <c r="CI390" s="67">
        <v>51</v>
      </c>
      <c r="CK390" s="67">
        <v>550</v>
      </c>
      <c r="CP390" s="67">
        <v>22.1</v>
      </c>
    </row>
    <row r="391" spans="85:94" x14ac:dyDescent="0.2">
      <c r="CG391" s="67">
        <v>1490</v>
      </c>
      <c r="CH391" s="257" t="s">
        <v>1784</v>
      </c>
      <c r="CI391" s="67">
        <v>20</v>
      </c>
      <c r="CK391" s="67">
        <v>560</v>
      </c>
      <c r="CP391" s="67">
        <v>27.9</v>
      </c>
    </row>
    <row r="392" spans="85:94" x14ac:dyDescent="0.2">
      <c r="CG392" s="67">
        <v>1700</v>
      </c>
      <c r="CI392" s="67">
        <v>18</v>
      </c>
      <c r="CK392" s="67">
        <v>570</v>
      </c>
      <c r="CP392" s="67">
        <v>30.4</v>
      </c>
    </row>
    <row r="393" spans="85:94" x14ac:dyDescent="0.2">
      <c r="CG393" s="67">
        <v>1860</v>
      </c>
      <c r="CH393" s="257" t="s">
        <v>1784</v>
      </c>
      <c r="CI393" s="67">
        <v>20</v>
      </c>
      <c r="CK393" s="67">
        <v>570</v>
      </c>
      <c r="CP393" s="67">
        <v>30.8</v>
      </c>
    </row>
    <row r="394" spans="85:94" x14ac:dyDescent="0.2">
      <c r="CG394" s="67">
        <v>1380</v>
      </c>
      <c r="CH394" s="257" t="s">
        <v>1784</v>
      </c>
      <c r="CI394" s="67">
        <v>18</v>
      </c>
      <c r="CK394" s="67">
        <v>600</v>
      </c>
      <c r="CP394" s="67">
        <v>35.200000000000003</v>
      </c>
    </row>
    <row r="395" spans="85:94" x14ac:dyDescent="0.2">
      <c r="CG395" s="67">
        <v>1420</v>
      </c>
      <c r="CH395" s="257" t="s">
        <v>1784</v>
      </c>
      <c r="CI395" s="67">
        <v>18</v>
      </c>
      <c r="CK395" s="67">
        <v>610</v>
      </c>
      <c r="CP395" s="67">
        <v>46.5</v>
      </c>
    </row>
    <row r="396" spans="85:94" x14ac:dyDescent="0.2">
      <c r="CG396" s="67">
        <v>2180</v>
      </c>
      <c r="CH396" s="257" t="s">
        <v>1784</v>
      </c>
      <c r="CI396" s="67">
        <v>18</v>
      </c>
      <c r="CK396" s="67">
        <v>610</v>
      </c>
      <c r="CP396" s="67">
        <v>47.8</v>
      </c>
    </row>
    <row r="397" spans="85:94" x14ac:dyDescent="0.2">
      <c r="CG397" s="67">
        <v>2000</v>
      </c>
      <c r="CH397" s="257" t="s">
        <v>1784</v>
      </c>
      <c r="CI397" s="67">
        <v>20</v>
      </c>
      <c r="CK397" s="67">
        <v>620</v>
      </c>
      <c r="CP397" s="67">
        <v>65.7</v>
      </c>
    </row>
    <row r="398" spans="85:94" x14ac:dyDescent="0.2">
      <c r="CG398" s="67">
        <v>5390</v>
      </c>
      <c r="CI398" s="67">
        <v>27</v>
      </c>
      <c r="CK398" s="67">
        <v>630</v>
      </c>
      <c r="CP398" s="67">
        <v>78.099999999999994</v>
      </c>
    </row>
    <row r="399" spans="85:94" x14ac:dyDescent="0.2">
      <c r="CG399" s="67">
        <v>1830</v>
      </c>
      <c r="CH399" s="257" t="s">
        <v>1784</v>
      </c>
      <c r="CI399" s="67">
        <v>20</v>
      </c>
      <c r="CK399" s="67">
        <v>640</v>
      </c>
      <c r="CP399" s="67">
        <v>78.2</v>
      </c>
    </row>
    <row r="400" spans="85:94" x14ac:dyDescent="0.2">
      <c r="CG400" s="67">
        <v>1800</v>
      </c>
      <c r="CI400" s="67">
        <v>26</v>
      </c>
      <c r="CK400" s="67">
        <v>690</v>
      </c>
      <c r="CP400" s="67">
        <v>93.3</v>
      </c>
    </row>
    <row r="401" spans="85:94" x14ac:dyDescent="0.2">
      <c r="CG401" s="67">
        <v>1200</v>
      </c>
      <c r="CI401" s="67">
        <v>120</v>
      </c>
      <c r="CK401" s="67">
        <v>700</v>
      </c>
      <c r="CP401" s="67">
        <v>93.8</v>
      </c>
    </row>
    <row r="402" spans="85:94" x14ac:dyDescent="0.2">
      <c r="CG402" s="67">
        <v>2930</v>
      </c>
      <c r="CH402" s="257" t="s">
        <v>1784</v>
      </c>
      <c r="CI402" s="67">
        <v>18</v>
      </c>
      <c r="CK402" s="67">
        <v>700</v>
      </c>
      <c r="CP402" s="67">
        <v>106</v>
      </c>
    </row>
    <row r="403" spans="85:94" x14ac:dyDescent="0.2">
      <c r="CG403" s="67">
        <v>670</v>
      </c>
      <c r="CI403" s="67">
        <v>49</v>
      </c>
      <c r="CK403" s="67">
        <v>710</v>
      </c>
      <c r="CP403" s="67">
        <v>112</v>
      </c>
    </row>
    <row r="404" spans="85:94" x14ac:dyDescent="0.2">
      <c r="CG404" s="67">
        <v>2800</v>
      </c>
      <c r="CI404" s="67">
        <v>48</v>
      </c>
      <c r="CK404" s="67">
        <v>750</v>
      </c>
      <c r="CP404" s="67">
        <v>112</v>
      </c>
    </row>
    <row r="405" spans="85:94" x14ac:dyDescent="0.2">
      <c r="CG405" s="67">
        <v>1690</v>
      </c>
      <c r="CH405" s="257" t="s">
        <v>1784</v>
      </c>
      <c r="CI405" s="67">
        <v>18</v>
      </c>
      <c r="CK405" s="67">
        <v>760</v>
      </c>
      <c r="CP405" s="67">
        <v>120</v>
      </c>
    </row>
    <row r="406" spans="85:94" x14ac:dyDescent="0.2">
      <c r="CG406" s="67">
        <v>2100</v>
      </c>
      <c r="CI406" s="67">
        <v>89</v>
      </c>
      <c r="CK406" s="67">
        <v>760</v>
      </c>
      <c r="CP406" s="67">
        <v>131</v>
      </c>
    </row>
    <row r="407" spans="85:94" x14ac:dyDescent="0.2">
      <c r="CG407" s="67">
        <v>7560</v>
      </c>
      <c r="CH407" s="257" t="s">
        <v>1784</v>
      </c>
      <c r="CI407" s="67">
        <v>20</v>
      </c>
      <c r="CK407" s="67">
        <v>760</v>
      </c>
      <c r="CP407" s="67">
        <v>131</v>
      </c>
    </row>
    <row r="408" spans="85:94" x14ac:dyDescent="0.2">
      <c r="CG408" s="67">
        <v>1250</v>
      </c>
      <c r="CH408" s="257" t="s">
        <v>1784</v>
      </c>
      <c r="CI408" s="67">
        <v>18</v>
      </c>
      <c r="CK408" s="67">
        <v>770</v>
      </c>
      <c r="CP408" s="67">
        <v>150</v>
      </c>
    </row>
    <row r="409" spans="85:94" x14ac:dyDescent="0.2">
      <c r="CG409" s="67">
        <v>1740</v>
      </c>
      <c r="CI409" s="67">
        <v>23</v>
      </c>
      <c r="CK409" s="67">
        <v>770</v>
      </c>
      <c r="CP409" s="67">
        <v>164</v>
      </c>
    </row>
    <row r="410" spans="85:94" x14ac:dyDescent="0.2">
      <c r="CG410" s="67">
        <v>1700</v>
      </c>
      <c r="CH410" s="257" t="s">
        <v>1784</v>
      </c>
      <c r="CI410" s="67">
        <v>18</v>
      </c>
      <c r="CK410" s="67">
        <v>780</v>
      </c>
      <c r="CP410" s="67">
        <v>171</v>
      </c>
    </row>
    <row r="411" spans="85:94" x14ac:dyDescent="0.2">
      <c r="CG411" s="67">
        <v>2400</v>
      </c>
      <c r="CI411" s="67">
        <v>110</v>
      </c>
      <c r="CK411" s="67">
        <v>780</v>
      </c>
      <c r="CP411" s="67">
        <v>211</v>
      </c>
    </row>
    <row r="412" spans="85:94" x14ac:dyDescent="0.2">
      <c r="CG412" s="67">
        <v>1900</v>
      </c>
      <c r="CH412" s="257" t="s">
        <v>1784</v>
      </c>
      <c r="CI412" s="67">
        <v>18</v>
      </c>
      <c r="CK412" s="67">
        <v>800</v>
      </c>
      <c r="CP412" s="67">
        <v>212</v>
      </c>
    </row>
    <row r="413" spans="85:94" x14ac:dyDescent="0.2">
      <c r="CG413" s="67">
        <v>1770</v>
      </c>
      <c r="CH413" s="257" t="s">
        <v>1784</v>
      </c>
      <c r="CI413" s="67">
        <v>20</v>
      </c>
      <c r="CK413" s="67">
        <v>810</v>
      </c>
      <c r="CP413" s="67">
        <v>225</v>
      </c>
    </row>
    <row r="414" spans="85:94" x14ac:dyDescent="0.2">
      <c r="CG414" s="67">
        <v>1960</v>
      </c>
      <c r="CH414" s="257" t="s">
        <v>1784</v>
      </c>
      <c r="CI414" s="67">
        <v>18</v>
      </c>
      <c r="CK414" s="67">
        <v>850</v>
      </c>
      <c r="CP414" s="67">
        <v>246</v>
      </c>
    </row>
    <row r="415" spans="85:94" x14ac:dyDescent="0.2">
      <c r="CG415" s="67">
        <v>2670</v>
      </c>
      <c r="CH415" s="257" t="s">
        <v>1784</v>
      </c>
      <c r="CI415" s="67">
        <v>20</v>
      </c>
      <c r="CK415" s="67">
        <v>850</v>
      </c>
      <c r="CP415" s="67">
        <v>263</v>
      </c>
    </row>
    <row r="416" spans="85:94" x14ac:dyDescent="0.2">
      <c r="CG416" s="67">
        <v>2660</v>
      </c>
      <c r="CI416" s="67">
        <v>60</v>
      </c>
      <c r="CK416" s="67">
        <v>860</v>
      </c>
      <c r="CP416" s="67">
        <v>283</v>
      </c>
    </row>
    <row r="417" spans="85:94" x14ac:dyDescent="0.2">
      <c r="CG417" s="67">
        <v>2310</v>
      </c>
      <c r="CH417" s="257" t="s">
        <v>1784</v>
      </c>
      <c r="CI417" s="67">
        <v>18</v>
      </c>
      <c r="CK417" s="67">
        <v>870</v>
      </c>
      <c r="CP417" s="67">
        <v>303</v>
      </c>
    </row>
    <row r="418" spans="85:94" x14ac:dyDescent="0.2">
      <c r="CG418" s="67">
        <v>1780</v>
      </c>
      <c r="CH418" s="257" t="s">
        <v>1784</v>
      </c>
      <c r="CI418" s="67">
        <v>18</v>
      </c>
      <c r="CK418" s="67">
        <v>890</v>
      </c>
      <c r="CP418" s="67">
        <v>352</v>
      </c>
    </row>
    <row r="419" spans="85:94" x14ac:dyDescent="0.2">
      <c r="CG419" s="67">
        <v>1800</v>
      </c>
      <c r="CI419" s="67">
        <v>80</v>
      </c>
      <c r="CK419" s="67">
        <v>900</v>
      </c>
      <c r="CP419" s="67">
        <v>375</v>
      </c>
    </row>
    <row r="420" spans="85:94" x14ac:dyDescent="0.2">
      <c r="CG420" s="67">
        <v>3080</v>
      </c>
      <c r="CH420" s="257" t="s">
        <v>1784</v>
      </c>
      <c r="CI420" s="67">
        <v>18</v>
      </c>
      <c r="CK420" s="67">
        <v>900</v>
      </c>
      <c r="CP420" s="67">
        <v>389</v>
      </c>
    </row>
    <row r="421" spans="85:94" x14ac:dyDescent="0.2">
      <c r="CG421" s="67">
        <v>2210</v>
      </c>
      <c r="CH421" s="257" t="s">
        <v>1784</v>
      </c>
      <c r="CI421" s="67">
        <v>18</v>
      </c>
      <c r="CK421" s="67">
        <v>930</v>
      </c>
      <c r="CP421" s="67">
        <v>464</v>
      </c>
    </row>
    <row r="422" spans="85:94" x14ac:dyDescent="0.2">
      <c r="CG422" s="67">
        <v>2710</v>
      </c>
      <c r="CH422" s="257" t="s">
        <v>1784</v>
      </c>
      <c r="CI422" s="67">
        <v>18</v>
      </c>
      <c r="CK422" s="67">
        <v>960</v>
      </c>
      <c r="CP422" s="67">
        <v>475</v>
      </c>
    </row>
    <row r="423" spans="85:94" x14ac:dyDescent="0.2">
      <c r="CG423" s="67">
        <v>1300</v>
      </c>
      <c r="CI423" s="67">
        <v>32</v>
      </c>
      <c r="CK423" s="67">
        <v>970</v>
      </c>
      <c r="CP423" s="67">
        <v>529</v>
      </c>
    </row>
    <row r="424" spans="85:94" x14ac:dyDescent="0.2">
      <c r="CG424" s="67">
        <v>2600</v>
      </c>
      <c r="CH424" s="257" t="s">
        <v>1784</v>
      </c>
      <c r="CI424" s="67">
        <v>20</v>
      </c>
      <c r="CK424" s="67">
        <v>970</v>
      </c>
      <c r="CP424" s="67">
        <v>627</v>
      </c>
    </row>
    <row r="425" spans="85:94" x14ac:dyDescent="0.2">
      <c r="CG425" s="67">
        <v>1920</v>
      </c>
      <c r="CI425" s="67">
        <v>59</v>
      </c>
      <c r="CK425" s="67">
        <v>1000</v>
      </c>
      <c r="CP425" s="67">
        <v>4110</v>
      </c>
    </row>
    <row r="426" spans="85:94" x14ac:dyDescent="0.2">
      <c r="CG426" s="67">
        <v>2000</v>
      </c>
      <c r="CI426" s="67">
        <v>140</v>
      </c>
      <c r="CK426" s="67">
        <v>1000</v>
      </c>
    </row>
    <row r="427" spans="85:94" x14ac:dyDescent="0.2">
      <c r="CG427" s="67">
        <v>2340</v>
      </c>
      <c r="CH427" s="257" t="s">
        <v>1784</v>
      </c>
      <c r="CI427" s="67">
        <v>18</v>
      </c>
      <c r="CK427" s="67">
        <v>1000</v>
      </c>
    </row>
    <row r="428" spans="85:94" x14ac:dyDescent="0.2">
      <c r="CG428" s="67">
        <v>3500</v>
      </c>
      <c r="CI428" s="67">
        <v>860</v>
      </c>
      <c r="CK428" s="67">
        <v>1100</v>
      </c>
    </row>
    <row r="429" spans="85:94" x14ac:dyDescent="0.2">
      <c r="CG429" s="67">
        <v>3860</v>
      </c>
      <c r="CH429" s="257" t="s">
        <v>1784</v>
      </c>
      <c r="CI429" s="67">
        <v>18</v>
      </c>
      <c r="CK429" s="67">
        <v>1100</v>
      </c>
    </row>
    <row r="430" spans="85:94" x14ac:dyDescent="0.2">
      <c r="CG430" s="67">
        <v>2460</v>
      </c>
      <c r="CH430" s="257" t="s">
        <v>1784</v>
      </c>
      <c r="CI430" s="67">
        <v>18</v>
      </c>
      <c r="CK430" s="67">
        <v>1200</v>
      </c>
    </row>
    <row r="431" spans="85:94" x14ac:dyDescent="0.2">
      <c r="CG431" s="67">
        <v>2500</v>
      </c>
      <c r="CH431" s="257" t="s">
        <v>1784</v>
      </c>
      <c r="CI431" s="67">
        <v>18</v>
      </c>
      <c r="CK431" s="67">
        <v>1300</v>
      </c>
    </row>
    <row r="432" spans="85:94" x14ac:dyDescent="0.2">
      <c r="CG432" s="67">
        <v>2930</v>
      </c>
      <c r="CH432" s="257" t="s">
        <v>1784</v>
      </c>
      <c r="CI432" s="67">
        <v>20</v>
      </c>
      <c r="CK432" s="67">
        <v>1300</v>
      </c>
    </row>
    <row r="433" spans="85:89" x14ac:dyDescent="0.2">
      <c r="CG433" s="67">
        <v>3100</v>
      </c>
      <c r="CI433" s="67">
        <v>220</v>
      </c>
      <c r="CK433" s="67">
        <v>1300</v>
      </c>
    </row>
    <row r="434" spans="85:89" x14ac:dyDescent="0.2">
      <c r="CG434" s="67">
        <v>3500</v>
      </c>
      <c r="CI434" s="67">
        <v>190</v>
      </c>
      <c r="CK434" s="67">
        <v>1300</v>
      </c>
    </row>
    <row r="435" spans="85:89" x14ac:dyDescent="0.2">
      <c r="CG435" s="67">
        <v>8540</v>
      </c>
      <c r="CI435" s="67">
        <v>52</v>
      </c>
      <c r="CK435" s="67">
        <v>1300</v>
      </c>
    </row>
    <row r="436" spans="85:89" x14ac:dyDescent="0.2">
      <c r="CG436" s="67">
        <v>3270</v>
      </c>
      <c r="CI436" s="67">
        <v>110</v>
      </c>
      <c r="CK436" s="67">
        <v>1400</v>
      </c>
    </row>
    <row r="437" spans="85:89" x14ac:dyDescent="0.2">
      <c r="CG437" s="67">
        <v>3720</v>
      </c>
      <c r="CH437" s="257" t="s">
        <v>1784</v>
      </c>
      <c r="CI437" s="67">
        <v>20</v>
      </c>
      <c r="CK437" s="67">
        <v>1400</v>
      </c>
    </row>
    <row r="438" spans="85:89" x14ac:dyDescent="0.2">
      <c r="CG438" s="67">
        <v>4400</v>
      </c>
      <c r="CI438" s="67">
        <v>130</v>
      </c>
      <c r="CK438" s="67">
        <v>1400</v>
      </c>
    </row>
    <row r="439" spans="85:89" x14ac:dyDescent="0.2">
      <c r="CG439" s="67">
        <v>4430</v>
      </c>
      <c r="CH439" s="257" t="s">
        <v>1784</v>
      </c>
      <c r="CI439" s="67">
        <v>18</v>
      </c>
      <c r="CK439" s="67">
        <v>1400</v>
      </c>
    </row>
    <row r="440" spans="85:89" x14ac:dyDescent="0.2">
      <c r="CG440" s="67">
        <v>5070</v>
      </c>
      <c r="CH440" s="257" t="s">
        <v>1784</v>
      </c>
      <c r="CI440" s="67">
        <v>20</v>
      </c>
      <c r="CK440" s="67">
        <v>1400</v>
      </c>
    </row>
    <row r="441" spans="85:89" x14ac:dyDescent="0.2">
      <c r="CG441" s="67">
        <v>2600</v>
      </c>
      <c r="CI441" s="67">
        <v>31</v>
      </c>
      <c r="CK441" s="67">
        <v>1500</v>
      </c>
    </row>
    <row r="442" spans="85:89" x14ac:dyDescent="0.2">
      <c r="CG442" s="67">
        <v>3430</v>
      </c>
      <c r="CI442" s="67">
        <v>220</v>
      </c>
      <c r="CK442" s="67">
        <v>1500</v>
      </c>
    </row>
    <row r="443" spans="85:89" x14ac:dyDescent="0.2">
      <c r="CG443" s="67">
        <v>3960</v>
      </c>
      <c r="CH443" s="257" t="s">
        <v>1784</v>
      </c>
      <c r="CI443" s="67">
        <v>20</v>
      </c>
      <c r="CK443" s="67">
        <v>1500</v>
      </c>
    </row>
    <row r="444" spans="85:89" x14ac:dyDescent="0.2">
      <c r="CG444" s="67">
        <v>4660</v>
      </c>
      <c r="CH444" s="257" t="s">
        <v>1784</v>
      </c>
      <c r="CI444" s="67">
        <v>18</v>
      </c>
      <c r="CK444" s="67">
        <v>1500</v>
      </c>
    </row>
    <row r="445" spans="85:89" x14ac:dyDescent="0.2">
      <c r="CG445" s="67">
        <v>3064</v>
      </c>
      <c r="CI445" s="67">
        <v>190</v>
      </c>
      <c r="CK445" s="67">
        <v>1600</v>
      </c>
    </row>
    <row r="446" spans="85:89" x14ac:dyDescent="0.2">
      <c r="CG446" s="67">
        <v>6900</v>
      </c>
      <c r="CI446" s="67">
        <v>920</v>
      </c>
      <c r="CK446" s="67">
        <v>1600</v>
      </c>
    </row>
    <row r="447" spans="85:89" x14ac:dyDescent="0.2">
      <c r="CG447" s="67">
        <v>3260</v>
      </c>
      <c r="CH447" s="257" t="s">
        <v>1784</v>
      </c>
      <c r="CI447" s="67">
        <v>18</v>
      </c>
      <c r="CK447" s="67">
        <v>1700</v>
      </c>
    </row>
    <row r="448" spans="85:89" x14ac:dyDescent="0.2">
      <c r="CG448" s="67">
        <v>3820</v>
      </c>
      <c r="CH448" s="257" t="s">
        <v>1784</v>
      </c>
      <c r="CI448" s="67">
        <v>18</v>
      </c>
      <c r="CK448" s="67">
        <v>1900</v>
      </c>
    </row>
    <row r="449" spans="85:89" x14ac:dyDescent="0.2">
      <c r="CG449" s="67">
        <v>5610</v>
      </c>
      <c r="CI449" s="67">
        <v>48</v>
      </c>
      <c r="CK449" s="67">
        <v>1900</v>
      </c>
    </row>
    <row r="450" spans="85:89" x14ac:dyDescent="0.2">
      <c r="CG450" s="67">
        <v>6370</v>
      </c>
      <c r="CH450" s="257" t="s">
        <v>1784</v>
      </c>
      <c r="CI450" s="67">
        <v>18</v>
      </c>
      <c r="CK450" s="67">
        <v>1900</v>
      </c>
    </row>
    <row r="451" spans="85:89" x14ac:dyDescent="0.2">
      <c r="CG451" s="67">
        <v>4212</v>
      </c>
      <c r="CH451" s="257" t="s">
        <v>1784</v>
      </c>
      <c r="CI451" s="67">
        <v>18</v>
      </c>
      <c r="CK451" s="67">
        <v>2000</v>
      </c>
    </row>
    <row r="452" spans="85:89" x14ac:dyDescent="0.2">
      <c r="CG452" s="67">
        <v>5000</v>
      </c>
      <c r="CI452" s="67">
        <v>190</v>
      </c>
      <c r="CK452" s="67">
        <v>2100</v>
      </c>
    </row>
    <row r="453" spans="85:89" x14ac:dyDescent="0.2">
      <c r="CG453" s="67">
        <v>8600</v>
      </c>
      <c r="CH453" s="257" t="s">
        <v>1784</v>
      </c>
      <c r="CI453" s="67">
        <v>18</v>
      </c>
      <c r="CK453" s="67">
        <v>2100</v>
      </c>
    </row>
    <row r="454" spans="85:89" x14ac:dyDescent="0.2">
      <c r="CG454" s="67">
        <v>4500</v>
      </c>
      <c r="CI454" s="67">
        <v>150</v>
      </c>
      <c r="CK454" s="67">
        <v>2200</v>
      </c>
    </row>
    <row r="455" spans="85:89" x14ac:dyDescent="0.2">
      <c r="CG455" s="67">
        <v>4440</v>
      </c>
      <c r="CH455" s="257" t="s">
        <v>1784</v>
      </c>
      <c r="CI455" s="67">
        <v>18</v>
      </c>
      <c r="CK455" s="67">
        <v>2300</v>
      </c>
    </row>
    <row r="456" spans="85:89" x14ac:dyDescent="0.2">
      <c r="CG456" s="67">
        <v>5000</v>
      </c>
      <c r="CH456" s="257" t="s">
        <v>1784</v>
      </c>
      <c r="CI456" s="67">
        <v>18</v>
      </c>
      <c r="CK456" s="67">
        <v>2300</v>
      </c>
    </row>
    <row r="457" spans="85:89" x14ac:dyDescent="0.2">
      <c r="CG457" s="67">
        <v>8390</v>
      </c>
      <c r="CH457" s="257" t="s">
        <v>1784</v>
      </c>
      <c r="CI457" s="67">
        <v>20</v>
      </c>
      <c r="CK457" s="67">
        <v>2500</v>
      </c>
    </row>
    <row r="458" spans="85:89" x14ac:dyDescent="0.2">
      <c r="CG458" s="67">
        <v>4510</v>
      </c>
      <c r="CH458" s="257" t="s">
        <v>1784</v>
      </c>
      <c r="CI458" s="67">
        <v>20</v>
      </c>
      <c r="CK458" s="67">
        <v>2600</v>
      </c>
    </row>
    <row r="459" spans="85:89" x14ac:dyDescent="0.2">
      <c r="CG459" s="67">
        <v>4010</v>
      </c>
      <c r="CH459" s="257" t="s">
        <v>1784</v>
      </c>
      <c r="CI459" s="67">
        <v>20</v>
      </c>
      <c r="CK459" s="67">
        <v>2700</v>
      </c>
    </row>
    <row r="460" spans="85:89" x14ac:dyDescent="0.2">
      <c r="CG460" s="67">
        <v>5790</v>
      </c>
      <c r="CH460" s="257" t="s">
        <v>1784</v>
      </c>
      <c r="CI460" s="67">
        <v>18</v>
      </c>
      <c r="CK460" s="67">
        <v>2700</v>
      </c>
    </row>
    <row r="461" spans="85:89" x14ac:dyDescent="0.2">
      <c r="CG461" s="67">
        <v>6550</v>
      </c>
      <c r="CH461" s="257" t="s">
        <v>1784</v>
      </c>
      <c r="CI461" s="67">
        <v>20</v>
      </c>
      <c r="CK461" s="67">
        <v>2700</v>
      </c>
    </row>
    <row r="462" spans="85:89" x14ac:dyDescent="0.2">
      <c r="CG462" s="67">
        <v>4750</v>
      </c>
      <c r="CH462" s="257" t="s">
        <v>1784</v>
      </c>
      <c r="CI462" s="67">
        <v>20</v>
      </c>
      <c r="CK462" s="67">
        <v>2800</v>
      </c>
    </row>
    <row r="463" spans="85:89" x14ac:dyDescent="0.2">
      <c r="CG463" s="67">
        <v>9400</v>
      </c>
      <c r="CI463" s="67">
        <v>340</v>
      </c>
      <c r="CK463" s="67">
        <v>2800</v>
      </c>
    </row>
    <row r="464" spans="85:89" x14ac:dyDescent="0.2">
      <c r="CG464" s="67">
        <v>4200</v>
      </c>
      <c r="CI464" s="67">
        <v>49</v>
      </c>
      <c r="CK464" s="67">
        <v>2900</v>
      </c>
    </row>
    <row r="465" spans="85:89" x14ac:dyDescent="0.2">
      <c r="CG465" s="67">
        <v>5830</v>
      </c>
      <c r="CH465" s="257" t="s">
        <v>1784</v>
      </c>
      <c r="CI465" s="67">
        <v>18</v>
      </c>
      <c r="CK465" s="67">
        <v>2900</v>
      </c>
    </row>
    <row r="466" spans="85:89" x14ac:dyDescent="0.2">
      <c r="CG466" s="67">
        <v>4200</v>
      </c>
      <c r="CI466" s="67">
        <v>77</v>
      </c>
      <c r="CK466" s="67">
        <v>3000</v>
      </c>
    </row>
    <row r="467" spans="85:89" x14ac:dyDescent="0.2">
      <c r="CG467" s="67">
        <v>4400</v>
      </c>
      <c r="CH467" s="257" t="s">
        <v>1784</v>
      </c>
      <c r="CI467" s="67">
        <v>20</v>
      </c>
      <c r="CK467" s="67">
        <v>3000</v>
      </c>
    </row>
    <row r="468" spans="85:89" x14ac:dyDescent="0.2">
      <c r="CG468" s="67">
        <v>5070</v>
      </c>
      <c r="CH468" s="257" t="s">
        <v>1784</v>
      </c>
      <c r="CI468" s="67">
        <v>20</v>
      </c>
      <c r="CK468" s="67">
        <v>3000</v>
      </c>
    </row>
    <row r="469" spans="85:89" x14ac:dyDescent="0.2">
      <c r="CG469" s="67">
        <v>5100</v>
      </c>
      <c r="CI469" s="67">
        <v>270</v>
      </c>
      <c r="CK469" s="67">
        <v>3000</v>
      </c>
    </row>
    <row r="470" spans="85:89" x14ac:dyDescent="0.2">
      <c r="CG470" s="67">
        <v>7500</v>
      </c>
      <c r="CI470" s="67">
        <v>280</v>
      </c>
      <c r="CK470" s="67">
        <v>3500</v>
      </c>
    </row>
    <row r="471" spans="85:89" x14ac:dyDescent="0.2">
      <c r="CG471" s="67">
        <v>6600</v>
      </c>
      <c r="CI471" s="67">
        <v>960</v>
      </c>
      <c r="CK471" s="67">
        <v>3600</v>
      </c>
    </row>
    <row r="472" spans="85:89" x14ac:dyDescent="0.2">
      <c r="CG472" s="67">
        <v>10900</v>
      </c>
      <c r="CI472" s="67">
        <v>30</v>
      </c>
      <c r="CK472" s="67">
        <v>3600</v>
      </c>
    </row>
    <row r="473" spans="85:89" x14ac:dyDescent="0.2">
      <c r="CG473" s="67">
        <v>7300</v>
      </c>
      <c r="CI473" s="67">
        <v>220</v>
      </c>
      <c r="CK473" s="67">
        <v>3700</v>
      </c>
    </row>
    <row r="474" spans="85:89" x14ac:dyDescent="0.2">
      <c r="CG474" s="67">
        <v>8840</v>
      </c>
      <c r="CH474" s="257" t="s">
        <v>1784</v>
      </c>
      <c r="CI474" s="67">
        <v>18</v>
      </c>
      <c r="CK474" s="67">
        <v>3700</v>
      </c>
    </row>
    <row r="475" spans="85:89" x14ac:dyDescent="0.2">
      <c r="CG475" s="67">
        <v>8800</v>
      </c>
      <c r="CI475" s="67">
        <v>590</v>
      </c>
      <c r="CK475" s="67">
        <v>4200</v>
      </c>
    </row>
    <row r="476" spans="85:89" x14ac:dyDescent="0.2">
      <c r="CG476" s="67">
        <v>9790</v>
      </c>
      <c r="CH476" s="257" t="s">
        <v>1784</v>
      </c>
      <c r="CI476" s="67">
        <v>20</v>
      </c>
      <c r="CK476" s="67">
        <v>4200</v>
      </c>
    </row>
    <row r="477" spans="85:89" x14ac:dyDescent="0.2">
      <c r="CG477" s="67">
        <v>10000</v>
      </c>
      <c r="CI477" s="67">
        <v>280</v>
      </c>
      <c r="CK477" s="67">
        <v>4400</v>
      </c>
    </row>
    <row r="478" spans="85:89" x14ac:dyDescent="0.2">
      <c r="CG478" s="67">
        <v>7950</v>
      </c>
      <c r="CH478" s="257" t="s">
        <v>1784</v>
      </c>
      <c r="CI478" s="67">
        <v>18</v>
      </c>
      <c r="CK478" s="67">
        <v>4700</v>
      </c>
    </row>
    <row r="479" spans="85:89" x14ac:dyDescent="0.2">
      <c r="CG479" s="67">
        <v>9320</v>
      </c>
      <c r="CH479" s="257" t="s">
        <v>1784</v>
      </c>
      <c r="CI479" s="67">
        <v>18</v>
      </c>
      <c r="CK479" s="67">
        <v>5200</v>
      </c>
    </row>
    <row r="480" spans="85:89" x14ac:dyDescent="0.2">
      <c r="CG480" s="67">
        <v>10600</v>
      </c>
      <c r="CH480" s="257" t="s">
        <v>1784</v>
      </c>
      <c r="CI480" s="67">
        <v>18</v>
      </c>
      <c r="CK480" s="67">
        <v>5600</v>
      </c>
    </row>
    <row r="481" spans="85:89" x14ac:dyDescent="0.2">
      <c r="CG481" s="67">
        <v>19600</v>
      </c>
      <c r="CH481" s="257" t="s">
        <v>1784</v>
      </c>
      <c r="CI481" s="67">
        <v>18</v>
      </c>
      <c r="CK481" s="67">
        <v>5700</v>
      </c>
    </row>
    <row r="482" spans="85:89" x14ac:dyDescent="0.2">
      <c r="CG482" s="67">
        <v>34000</v>
      </c>
      <c r="CI482" s="67">
        <v>280</v>
      </c>
      <c r="CK482" s="67">
        <v>5900</v>
      </c>
    </row>
    <row r="483" spans="85:89" x14ac:dyDescent="0.2">
      <c r="CG483" s="67">
        <v>14000</v>
      </c>
      <c r="CI483" s="67">
        <v>2000</v>
      </c>
      <c r="CK483" s="67">
        <v>6100</v>
      </c>
    </row>
    <row r="484" spans="85:89" x14ac:dyDescent="0.2">
      <c r="CG484" s="67">
        <v>7490</v>
      </c>
      <c r="CI484" s="67">
        <v>2500</v>
      </c>
      <c r="CK484" s="67">
        <v>6300</v>
      </c>
    </row>
    <row r="485" spans="85:89" x14ac:dyDescent="0.2">
      <c r="CG485" s="67">
        <v>10300</v>
      </c>
      <c r="CI485" s="67">
        <v>140</v>
      </c>
      <c r="CK485" s="67">
        <v>6400</v>
      </c>
    </row>
    <row r="486" spans="85:89" x14ac:dyDescent="0.2">
      <c r="CG486" s="67">
        <v>14200</v>
      </c>
      <c r="CH486" s="257" t="s">
        <v>1784</v>
      </c>
      <c r="CI486" s="67">
        <v>18</v>
      </c>
      <c r="CK486" s="67">
        <v>6500</v>
      </c>
    </row>
    <row r="487" spans="85:89" x14ac:dyDescent="0.2">
      <c r="CG487" s="67">
        <v>9980</v>
      </c>
      <c r="CI487" s="67">
        <v>300</v>
      </c>
      <c r="CK487" s="67">
        <v>6600</v>
      </c>
    </row>
    <row r="488" spans="85:89" x14ac:dyDescent="0.2">
      <c r="CG488" s="67">
        <v>19500</v>
      </c>
      <c r="CH488" s="257" t="s">
        <v>1784</v>
      </c>
      <c r="CI488" s="67">
        <v>18</v>
      </c>
      <c r="CK488" s="67">
        <v>7300</v>
      </c>
    </row>
    <row r="489" spans="85:89" x14ac:dyDescent="0.2">
      <c r="CG489" s="67">
        <v>15000</v>
      </c>
      <c r="CI489" s="67">
        <v>490</v>
      </c>
      <c r="CK489" s="67">
        <v>8500</v>
      </c>
    </row>
    <row r="490" spans="85:89" x14ac:dyDescent="0.2">
      <c r="CG490" s="67">
        <v>20000</v>
      </c>
      <c r="CH490" s="257" t="s">
        <v>1784</v>
      </c>
      <c r="CI490" s="67">
        <v>18</v>
      </c>
      <c r="CK490" s="67">
        <v>9600</v>
      </c>
    </row>
    <row r="491" spans="85:89" x14ac:dyDescent="0.2">
      <c r="CG491" s="67">
        <v>16000</v>
      </c>
      <c r="CI491" s="67">
        <v>560</v>
      </c>
      <c r="CK491" s="67">
        <v>10000</v>
      </c>
    </row>
    <row r="492" spans="85:89" x14ac:dyDescent="0.2">
      <c r="CG492" s="67">
        <v>19100</v>
      </c>
      <c r="CH492" s="257" t="s">
        <v>1784</v>
      </c>
      <c r="CI492" s="67">
        <v>18</v>
      </c>
      <c r="CK492" s="67">
        <v>12000</v>
      </c>
    </row>
    <row r="493" spans="85:89" x14ac:dyDescent="0.2">
      <c r="CG493" s="67">
        <v>23000</v>
      </c>
      <c r="CI493" s="67">
        <v>800</v>
      </c>
      <c r="CK493" s="67">
        <v>12000</v>
      </c>
    </row>
    <row r="494" spans="85:89" x14ac:dyDescent="0.2">
      <c r="CG494" s="67">
        <v>17000</v>
      </c>
      <c r="CH494" s="257" t="s">
        <v>1784</v>
      </c>
      <c r="CI494" s="67">
        <v>18</v>
      </c>
      <c r="CK494" s="67">
        <v>13000</v>
      </c>
    </row>
    <row r="495" spans="85:89" x14ac:dyDescent="0.2">
      <c r="CG495" s="67">
        <v>14950</v>
      </c>
      <c r="CH495" s="257" t="s">
        <v>1784</v>
      </c>
      <c r="CI495" s="67">
        <v>18</v>
      </c>
      <c r="CK495" s="67">
        <v>14000</v>
      </c>
    </row>
    <row r="496" spans="85:89" x14ac:dyDescent="0.2">
      <c r="CG496" s="67">
        <v>29200</v>
      </c>
      <c r="CH496" s="257" t="s">
        <v>1784</v>
      </c>
      <c r="CI496" s="67">
        <v>18</v>
      </c>
      <c r="CK496" s="67">
        <v>15000</v>
      </c>
    </row>
    <row r="497" spans="84:89" x14ac:dyDescent="0.2">
      <c r="CG497" s="67">
        <v>29160</v>
      </c>
      <c r="CH497" s="257" t="s">
        <v>1784</v>
      </c>
      <c r="CI497" s="67">
        <v>18</v>
      </c>
      <c r="CK497" s="67">
        <v>19000</v>
      </c>
    </row>
    <row r="498" spans="84:89" x14ac:dyDescent="0.2">
      <c r="CG498" s="67">
        <v>33000</v>
      </c>
      <c r="CI498" s="67">
        <v>610</v>
      </c>
      <c r="CK498" s="67">
        <v>22000</v>
      </c>
    </row>
    <row r="499" spans="84:89" x14ac:dyDescent="0.2">
      <c r="CG499" s="67">
        <v>43200</v>
      </c>
      <c r="CK499" s="67">
        <v>24000</v>
      </c>
    </row>
    <row r="500" spans="84:89" x14ac:dyDescent="0.2">
      <c r="CG500" s="67">
        <v>60000</v>
      </c>
      <c r="CI500" s="67">
        <v>370</v>
      </c>
      <c r="CK500" s="67">
        <v>35000</v>
      </c>
    </row>
    <row r="501" spans="84:89" x14ac:dyDescent="0.2">
      <c r="CG501" s="67">
        <v>27000</v>
      </c>
      <c r="CK501" s="67">
        <v>39000</v>
      </c>
    </row>
    <row r="502" spans="84:89" x14ac:dyDescent="0.2">
      <c r="CG502" s="67">
        <v>81800</v>
      </c>
      <c r="CH502" s="257" t="s">
        <v>1784</v>
      </c>
      <c r="CI502" s="67">
        <v>18</v>
      </c>
      <c r="CK502" s="67">
        <v>70000</v>
      </c>
    </row>
    <row r="503" spans="84:89" x14ac:dyDescent="0.2">
      <c r="CF503" s="257" t="s">
        <v>1784</v>
      </c>
      <c r="CG503" s="67">
        <v>8.5</v>
      </c>
    </row>
    <row r="504" spans="84:89" x14ac:dyDescent="0.2">
      <c r="CF504" s="257" t="s">
        <v>1784</v>
      </c>
      <c r="CG504" s="67">
        <v>8.5</v>
      </c>
    </row>
    <row r="505" spans="84:89" x14ac:dyDescent="0.2">
      <c r="CF505" s="257" t="s">
        <v>1784</v>
      </c>
      <c r="CG505" s="67">
        <v>8.5</v>
      </c>
    </row>
    <row r="506" spans="84:89" x14ac:dyDescent="0.2">
      <c r="CF506" s="257" t="s">
        <v>1784</v>
      </c>
      <c r="CG506" s="67">
        <v>8.5</v>
      </c>
    </row>
    <row r="507" spans="84:89" x14ac:dyDescent="0.2">
      <c r="CF507" s="257" t="s">
        <v>1784</v>
      </c>
      <c r="CG507" s="67">
        <v>8.5</v>
      </c>
    </row>
    <row r="508" spans="84:89" x14ac:dyDescent="0.2">
      <c r="CG508" s="67">
        <v>9.3000000000000007</v>
      </c>
    </row>
    <row r="509" spans="84:89" x14ac:dyDescent="0.2">
      <c r="CG509" s="67">
        <v>11.9</v>
      </c>
    </row>
    <row r="510" spans="84:89" x14ac:dyDescent="0.2">
      <c r="CG510" s="67">
        <v>11.9</v>
      </c>
    </row>
    <row r="511" spans="84:89" x14ac:dyDescent="0.2">
      <c r="CG511" s="67">
        <v>13.6</v>
      </c>
    </row>
    <row r="512" spans="84:89" x14ac:dyDescent="0.2">
      <c r="CG512" s="67">
        <v>14</v>
      </c>
    </row>
    <row r="513" spans="85:85" x14ac:dyDescent="0.2">
      <c r="CG513" s="67">
        <v>14</v>
      </c>
    </row>
    <row r="514" spans="85:85" x14ac:dyDescent="0.2">
      <c r="CG514" s="67">
        <v>15</v>
      </c>
    </row>
    <row r="515" spans="85:85" x14ac:dyDescent="0.2">
      <c r="CG515" s="67">
        <v>15.8</v>
      </c>
    </row>
    <row r="516" spans="85:85" x14ac:dyDescent="0.2">
      <c r="CG516" s="67">
        <v>16</v>
      </c>
    </row>
    <row r="517" spans="85:85" x14ac:dyDescent="0.2">
      <c r="CG517" s="67">
        <v>18</v>
      </c>
    </row>
    <row r="518" spans="85:85" x14ac:dyDescent="0.2">
      <c r="CG518" s="67">
        <v>18.2</v>
      </c>
    </row>
    <row r="519" spans="85:85" x14ac:dyDescent="0.2">
      <c r="CG519" s="67">
        <v>18.7</v>
      </c>
    </row>
    <row r="520" spans="85:85" x14ac:dyDescent="0.2">
      <c r="CG520" s="67">
        <v>19</v>
      </c>
    </row>
    <row r="521" spans="85:85" x14ac:dyDescent="0.2">
      <c r="CG521" s="67">
        <v>19.3</v>
      </c>
    </row>
    <row r="522" spans="85:85" x14ac:dyDescent="0.2">
      <c r="CG522" s="67">
        <v>19.5</v>
      </c>
    </row>
    <row r="523" spans="85:85" x14ac:dyDescent="0.2">
      <c r="CG523" s="67">
        <v>20</v>
      </c>
    </row>
    <row r="524" spans="85:85" x14ac:dyDescent="0.2">
      <c r="CG524" s="67">
        <v>21.7</v>
      </c>
    </row>
    <row r="525" spans="85:85" x14ac:dyDescent="0.2">
      <c r="CG525" s="67">
        <v>22</v>
      </c>
    </row>
    <row r="526" spans="85:85" x14ac:dyDescent="0.2">
      <c r="CG526" s="67">
        <v>22.2</v>
      </c>
    </row>
    <row r="527" spans="85:85" x14ac:dyDescent="0.2">
      <c r="CG527" s="67">
        <v>22.4</v>
      </c>
    </row>
    <row r="528" spans="85:85" x14ac:dyDescent="0.2">
      <c r="CG528" s="67">
        <v>22.6</v>
      </c>
    </row>
    <row r="529" spans="85:85" x14ac:dyDescent="0.2">
      <c r="CG529" s="67">
        <v>23.5</v>
      </c>
    </row>
    <row r="530" spans="85:85" x14ac:dyDescent="0.2">
      <c r="CG530" s="67">
        <v>24</v>
      </c>
    </row>
    <row r="531" spans="85:85" x14ac:dyDescent="0.2">
      <c r="CG531" s="67">
        <v>25.3</v>
      </c>
    </row>
    <row r="532" spans="85:85" x14ac:dyDescent="0.2">
      <c r="CG532" s="67">
        <v>25.7</v>
      </c>
    </row>
    <row r="533" spans="85:85" x14ac:dyDescent="0.2">
      <c r="CG533" s="67">
        <v>26.9</v>
      </c>
    </row>
    <row r="534" spans="85:85" x14ac:dyDescent="0.2">
      <c r="CG534" s="67">
        <v>27</v>
      </c>
    </row>
    <row r="535" spans="85:85" x14ac:dyDescent="0.2">
      <c r="CG535" s="67">
        <v>27</v>
      </c>
    </row>
    <row r="536" spans="85:85" x14ac:dyDescent="0.2">
      <c r="CG536" s="67">
        <v>27</v>
      </c>
    </row>
    <row r="537" spans="85:85" x14ac:dyDescent="0.2">
      <c r="CG537" s="67">
        <v>27.6</v>
      </c>
    </row>
    <row r="538" spans="85:85" x14ac:dyDescent="0.2">
      <c r="CG538" s="67">
        <v>28</v>
      </c>
    </row>
    <row r="539" spans="85:85" x14ac:dyDescent="0.2">
      <c r="CG539" s="67">
        <v>28.8</v>
      </c>
    </row>
    <row r="540" spans="85:85" x14ac:dyDescent="0.2">
      <c r="CG540" s="67">
        <v>29.5</v>
      </c>
    </row>
    <row r="541" spans="85:85" x14ac:dyDescent="0.2">
      <c r="CG541" s="67">
        <v>31.2</v>
      </c>
    </row>
    <row r="542" spans="85:85" x14ac:dyDescent="0.2">
      <c r="CG542" s="67">
        <v>31.7</v>
      </c>
    </row>
    <row r="543" spans="85:85" x14ac:dyDescent="0.2">
      <c r="CG543" s="67">
        <v>32.299999999999997</v>
      </c>
    </row>
    <row r="544" spans="85:85" x14ac:dyDescent="0.2">
      <c r="CG544" s="67">
        <v>33</v>
      </c>
    </row>
    <row r="545" spans="85:85" x14ac:dyDescent="0.2">
      <c r="CG545" s="67">
        <v>33.4</v>
      </c>
    </row>
    <row r="546" spans="85:85" x14ac:dyDescent="0.2">
      <c r="CG546" s="67">
        <v>34.4</v>
      </c>
    </row>
    <row r="547" spans="85:85" x14ac:dyDescent="0.2">
      <c r="CG547" s="67">
        <v>35.200000000000003</v>
      </c>
    </row>
    <row r="548" spans="85:85" x14ac:dyDescent="0.2">
      <c r="CG548" s="67">
        <v>36</v>
      </c>
    </row>
    <row r="549" spans="85:85" x14ac:dyDescent="0.2">
      <c r="CG549" s="67">
        <v>37.299999999999997</v>
      </c>
    </row>
    <row r="550" spans="85:85" x14ac:dyDescent="0.2">
      <c r="CG550" s="67">
        <v>38</v>
      </c>
    </row>
    <row r="551" spans="85:85" x14ac:dyDescent="0.2">
      <c r="CG551" s="67">
        <v>39.200000000000003</v>
      </c>
    </row>
    <row r="552" spans="85:85" x14ac:dyDescent="0.2">
      <c r="CG552" s="67">
        <v>39.6</v>
      </c>
    </row>
    <row r="553" spans="85:85" x14ac:dyDescent="0.2">
      <c r="CG553" s="67">
        <v>40.9</v>
      </c>
    </row>
    <row r="554" spans="85:85" x14ac:dyDescent="0.2">
      <c r="CG554" s="67">
        <v>41</v>
      </c>
    </row>
    <row r="555" spans="85:85" x14ac:dyDescent="0.2">
      <c r="CG555" s="67">
        <v>42.6</v>
      </c>
    </row>
    <row r="556" spans="85:85" x14ac:dyDescent="0.2">
      <c r="CG556" s="67">
        <v>43.5</v>
      </c>
    </row>
    <row r="557" spans="85:85" x14ac:dyDescent="0.2">
      <c r="CG557" s="67">
        <v>43.7</v>
      </c>
    </row>
    <row r="558" spans="85:85" x14ac:dyDescent="0.2">
      <c r="CG558" s="67">
        <v>43.7</v>
      </c>
    </row>
    <row r="559" spans="85:85" x14ac:dyDescent="0.2">
      <c r="CG559" s="67">
        <v>44</v>
      </c>
    </row>
    <row r="560" spans="85:85" x14ac:dyDescent="0.2">
      <c r="CG560" s="67">
        <v>44</v>
      </c>
    </row>
    <row r="561" spans="85:97" x14ac:dyDescent="0.2">
      <c r="CG561" s="67">
        <v>44</v>
      </c>
    </row>
    <row r="562" spans="85:97" x14ac:dyDescent="0.2">
      <c r="CG562" s="67">
        <v>44.5</v>
      </c>
    </row>
    <row r="563" spans="85:97" x14ac:dyDescent="0.2">
      <c r="CG563" s="67">
        <v>45.5</v>
      </c>
    </row>
    <row r="564" spans="85:97" x14ac:dyDescent="0.2">
      <c r="CG564" s="67">
        <v>45.8</v>
      </c>
    </row>
    <row r="565" spans="85:97" x14ac:dyDescent="0.2">
      <c r="CG565" s="67">
        <v>46.6</v>
      </c>
    </row>
    <row r="566" spans="85:97" x14ac:dyDescent="0.2">
      <c r="CG566" s="67">
        <v>46.9</v>
      </c>
    </row>
    <row r="567" spans="85:97" x14ac:dyDescent="0.2">
      <c r="CG567" s="67">
        <v>47</v>
      </c>
    </row>
    <row r="568" spans="85:97" x14ac:dyDescent="0.2">
      <c r="CG568" s="67">
        <v>49.6</v>
      </c>
    </row>
    <row r="569" spans="85:97" x14ac:dyDescent="0.2">
      <c r="CG569" s="67">
        <v>49.7</v>
      </c>
    </row>
    <row r="570" spans="85:97" x14ac:dyDescent="0.2">
      <c r="CG570" s="67">
        <v>50.1</v>
      </c>
    </row>
    <row r="571" spans="85:97" x14ac:dyDescent="0.2">
      <c r="CG571" s="67">
        <v>50.3</v>
      </c>
    </row>
    <row r="572" spans="85:97" x14ac:dyDescent="0.2">
      <c r="CG572" s="67">
        <v>50.7</v>
      </c>
    </row>
    <row r="573" spans="85:97" x14ac:dyDescent="0.2">
      <c r="CG573" s="67">
        <v>51.4</v>
      </c>
      <c r="CO573" s="67"/>
      <c r="CQ573" s="67"/>
      <c r="CS573" s="67"/>
    </row>
    <row r="574" spans="85:97" x14ac:dyDescent="0.2">
      <c r="CG574" s="67">
        <v>52.7</v>
      </c>
      <c r="CO574" s="67"/>
      <c r="CQ574" s="67"/>
      <c r="CS574" s="67"/>
    </row>
    <row r="575" spans="85:97" x14ac:dyDescent="0.2">
      <c r="CG575" s="67">
        <v>53.3</v>
      </c>
      <c r="CO575" s="67"/>
      <c r="CQ575" s="67"/>
      <c r="CS575" s="67"/>
    </row>
    <row r="576" spans="85:97" x14ac:dyDescent="0.2">
      <c r="CG576" s="67">
        <v>53.6</v>
      </c>
      <c r="CO576" s="67"/>
      <c r="CQ576" s="67"/>
      <c r="CS576" s="67"/>
    </row>
    <row r="577" spans="85:97" x14ac:dyDescent="0.2">
      <c r="CG577" s="67">
        <v>53.8</v>
      </c>
      <c r="CO577" s="67"/>
      <c r="CQ577" s="67"/>
      <c r="CS577" s="67"/>
    </row>
    <row r="578" spans="85:97" x14ac:dyDescent="0.2">
      <c r="CG578" s="67">
        <v>53.9</v>
      </c>
      <c r="CO578" s="67"/>
      <c r="CQ578" s="67"/>
      <c r="CS578" s="67"/>
    </row>
    <row r="579" spans="85:97" x14ac:dyDescent="0.2">
      <c r="CG579" s="67">
        <v>56</v>
      </c>
      <c r="CO579" s="67"/>
      <c r="CQ579" s="67"/>
      <c r="CS579" s="67"/>
    </row>
    <row r="580" spans="85:97" x14ac:dyDescent="0.2">
      <c r="CG580" s="67">
        <v>57.8</v>
      </c>
      <c r="CO580" s="67"/>
      <c r="CQ580" s="67"/>
      <c r="CS580" s="67"/>
    </row>
    <row r="581" spans="85:97" x14ac:dyDescent="0.2">
      <c r="CG581" s="67">
        <v>58</v>
      </c>
      <c r="CO581" s="67"/>
      <c r="CQ581" s="67"/>
      <c r="CS581" s="67"/>
    </row>
    <row r="582" spans="85:97" x14ac:dyDescent="0.2">
      <c r="CG582" s="67">
        <v>59</v>
      </c>
      <c r="CO582" s="67"/>
      <c r="CQ582" s="67"/>
      <c r="CS582" s="67"/>
    </row>
    <row r="583" spans="85:97" x14ac:dyDescent="0.2">
      <c r="CG583" s="67">
        <v>59.9</v>
      </c>
      <c r="CO583" s="67"/>
      <c r="CQ583" s="67"/>
      <c r="CS583" s="67"/>
    </row>
    <row r="584" spans="85:97" x14ac:dyDescent="0.2">
      <c r="CG584" s="67">
        <v>60</v>
      </c>
      <c r="CO584" s="67"/>
      <c r="CQ584" s="67"/>
      <c r="CS584" s="67"/>
    </row>
    <row r="585" spans="85:97" x14ac:dyDescent="0.2">
      <c r="CG585" s="67">
        <v>60</v>
      </c>
      <c r="CO585" s="67"/>
      <c r="CQ585" s="67"/>
      <c r="CS585" s="67"/>
    </row>
    <row r="586" spans="85:97" x14ac:dyDescent="0.2">
      <c r="CG586" s="67">
        <v>61</v>
      </c>
      <c r="CO586" s="67"/>
      <c r="CQ586" s="67"/>
      <c r="CS586" s="67"/>
    </row>
    <row r="587" spans="85:97" x14ac:dyDescent="0.2">
      <c r="CG587" s="67">
        <v>61.1</v>
      </c>
      <c r="CO587" s="67"/>
      <c r="CQ587" s="67"/>
      <c r="CS587" s="67"/>
    </row>
    <row r="588" spans="85:97" x14ac:dyDescent="0.2">
      <c r="CG588" s="67">
        <v>61.6</v>
      </c>
      <c r="CO588" s="67"/>
      <c r="CQ588" s="67"/>
      <c r="CS588" s="67"/>
    </row>
    <row r="589" spans="85:97" x14ac:dyDescent="0.2">
      <c r="CG589" s="67">
        <v>62.8</v>
      </c>
      <c r="CO589" s="67"/>
      <c r="CQ589" s="67"/>
      <c r="CS589" s="67"/>
    </row>
    <row r="590" spans="85:97" x14ac:dyDescent="0.2">
      <c r="CG590" s="67">
        <v>63.6</v>
      </c>
      <c r="CO590" s="67"/>
      <c r="CQ590" s="67"/>
      <c r="CS590" s="67"/>
    </row>
    <row r="591" spans="85:97" x14ac:dyDescent="0.2">
      <c r="CG591" s="67">
        <v>63.6</v>
      </c>
      <c r="CO591" s="67"/>
      <c r="CQ591" s="67"/>
      <c r="CS591" s="67"/>
    </row>
    <row r="592" spans="85:97" x14ac:dyDescent="0.2">
      <c r="CG592" s="67">
        <v>64.8</v>
      </c>
      <c r="CO592" s="67"/>
      <c r="CQ592" s="67"/>
      <c r="CS592" s="67"/>
    </row>
    <row r="593" spans="85:97" x14ac:dyDescent="0.2">
      <c r="CG593" s="67">
        <v>65.099999999999994</v>
      </c>
      <c r="CO593" s="67"/>
      <c r="CQ593" s="67"/>
      <c r="CS593" s="67"/>
    </row>
    <row r="594" spans="85:97" x14ac:dyDescent="0.2">
      <c r="CG594" s="67">
        <v>66.599999999999994</v>
      </c>
      <c r="CO594" s="67"/>
      <c r="CQ594" s="67"/>
      <c r="CS594" s="67"/>
    </row>
    <row r="595" spans="85:97" x14ac:dyDescent="0.2">
      <c r="CG595" s="67">
        <v>67.400000000000006</v>
      </c>
      <c r="CO595" s="67"/>
      <c r="CQ595" s="67"/>
      <c r="CS595" s="67"/>
    </row>
    <row r="596" spans="85:97" x14ac:dyDescent="0.2">
      <c r="CG596" s="67">
        <v>67.900000000000006</v>
      </c>
      <c r="CO596" s="67"/>
      <c r="CQ596" s="67"/>
      <c r="CS596" s="67"/>
    </row>
    <row r="597" spans="85:97" x14ac:dyDescent="0.2">
      <c r="CG597" s="67">
        <v>68.099999999999994</v>
      </c>
      <c r="CO597" s="67"/>
      <c r="CQ597" s="67"/>
      <c r="CS597" s="67"/>
    </row>
    <row r="598" spans="85:97" x14ac:dyDescent="0.2">
      <c r="CG598" s="67">
        <v>68.099999999999994</v>
      </c>
      <c r="CO598" s="67"/>
      <c r="CQ598" s="67"/>
      <c r="CS598" s="67"/>
    </row>
    <row r="599" spans="85:97" x14ac:dyDescent="0.2">
      <c r="CG599" s="67">
        <v>68.5</v>
      </c>
    </row>
    <row r="600" spans="85:97" x14ac:dyDescent="0.2">
      <c r="CG600" s="67">
        <v>69</v>
      </c>
    </row>
    <row r="601" spans="85:97" x14ac:dyDescent="0.2">
      <c r="CG601" s="67">
        <v>69.099999999999994</v>
      </c>
    </row>
    <row r="602" spans="85:97" x14ac:dyDescent="0.2">
      <c r="CG602" s="67">
        <v>70</v>
      </c>
    </row>
    <row r="603" spans="85:97" x14ac:dyDescent="0.2">
      <c r="CG603" s="67">
        <v>72</v>
      </c>
    </row>
    <row r="604" spans="85:97" x14ac:dyDescent="0.2">
      <c r="CG604" s="67">
        <v>72.7</v>
      </c>
    </row>
    <row r="605" spans="85:97" x14ac:dyDescent="0.2">
      <c r="CG605" s="67">
        <v>73</v>
      </c>
    </row>
    <row r="606" spans="85:97" x14ac:dyDescent="0.2">
      <c r="CG606" s="67">
        <v>75</v>
      </c>
    </row>
    <row r="607" spans="85:97" x14ac:dyDescent="0.2">
      <c r="CG607" s="67">
        <v>76</v>
      </c>
    </row>
    <row r="608" spans="85:97" x14ac:dyDescent="0.2">
      <c r="CG608" s="67">
        <v>76.3</v>
      </c>
    </row>
    <row r="609" spans="85:98" x14ac:dyDescent="0.2">
      <c r="CG609" s="67">
        <v>77.599999999999994</v>
      </c>
    </row>
    <row r="610" spans="85:98" x14ac:dyDescent="0.2">
      <c r="CG610" s="67">
        <v>78.3</v>
      </c>
    </row>
    <row r="611" spans="85:98" x14ac:dyDescent="0.2">
      <c r="CG611" s="67">
        <v>81</v>
      </c>
    </row>
    <row r="612" spans="85:98" x14ac:dyDescent="0.2">
      <c r="CG612" s="67">
        <v>81.3</v>
      </c>
    </row>
    <row r="613" spans="85:98" x14ac:dyDescent="0.2">
      <c r="CG613" s="67">
        <v>81.7</v>
      </c>
      <c r="CQ613" s="257" t="s">
        <v>1784</v>
      </c>
      <c r="CR613" s="67">
        <v>18</v>
      </c>
      <c r="CS613" s="257" t="s">
        <v>1784</v>
      </c>
      <c r="CT613" s="67">
        <v>18</v>
      </c>
    </row>
    <row r="614" spans="85:98" x14ac:dyDescent="0.2">
      <c r="CG614" s="67">
        <v>83</v>
      </c>
    </row>
    <row r="615" spans="85:98" x14ac:dyDescent="0.2">
      <c r="CG615" s="67">
        <v>84.2</v>
      </c>
    </row>
    <row r="616" spans="85:98" x14ac:dyDescent="0.2">
      <c r="CG616" s="67">
        <v>84.8</v>
      </c>
    </row>
    <row r="617" spans="85:98" x14ac:dyDescent="0.2">
      <c r="CG617" s="67">
        <v>85.8</v>
      </c>
    </row>
    <row r="618" spans="85:98" x14ac:dyDescent="0.2">
      <c r="CG618" s="67">
        <v>86</v>
      </c>
    </row>
    <row r="619" spans="85:98" x14ac:dyDescent="0.2">
      <c r="CG619" s="67">
        <v>86.2</v>
      </c>
      <c r="CQ619" s="257" t="s">
        <v>1784</v>
      </c>
      <c r="CR619" s="67">
        <v>18</v>
      </c>
      <c r="CS619" s="257" t="s">
        <v>1784</v>
      </c>
      <c r="CT619" s="67">
        <v>18</v>
      </c>
    </row>
    <row r="620" spans="85:98" x14ac:dyDescent="0.2">
      <c r="CG620" s="67">
        <v>86.2</v>
      </c>
    </row>
    <row r="621" spans="85:98" x14ac:dyDescent="0.2">
      <c r="CG621" s="67">
        <v>87.3</v>
      </c>
    </row>
    <row r="622" spans="85:98" x14ac:dyDescent="0.2">
      <c r="CG622" s="67">
        <v>88.8</v>
      </c>
    </row>
    <row r="623" spans="85:98" x14ac:dyDescent="0.2">
      <c r="CG623" s="67">
        <v>89.9</v>
      </c>
    </row>
    <row r="624" spans="85:98" x14ac:dyDescent="0.2">
      <c r="CG624" s="67">
        <v>90.1</v>
      </c>
      <c r="CQ624" s="257" t="s">
        <v>1784</v>
      </c>
      <c r="CR624" s="67">
        <v>18</v>
      </c>
      <c r="CT624" s="67">
        <v>120</v>
      </c>
    </row>
    <row r="625" spans="85:85" x14ac:dyDescent="0.2">
      <c r="CG625" s="67">
        <v>91.2</v>
      </c>
    </row>
    <row r="626" spans="85:85" x14ac:dyDescent="0.2">
      <c r="CG626" s="67">
        <v>91.2</v>
      </c>
    </row>
    <row r="627" spans="85:85" x14ac:dyDescent="0.2">
      <c r="CG627" s="67">
        <v>93.9</v>
      </c>
    </row>
    <row r="628" spans="85:85" x14ac:dyDescent="0.2">
      <c r="CG628" s="67">
        <v>94</v>
      </c>
    </row>
    <row r="629" spans="85:85" x14ac:dyDescent="0.2">
      <c r="CG629" s="67">
        <v>95.7</v>
      </c>
    </row>
    <row r="630" spans="85:85" x14ac:dyDescent="0.2">
      <c r="CG630" s="67">
        <v>96.4</v>
      </c>
    </row>
    <row r="631" spans="85:85" x14ac:dyDescent="0.2">
      <c r="CG631" s="67">
        <v>97</v>
      </c>
    </row>
    <row r="632" spans="85:85" x14ac:dyDescent="0.2">
      <c r="CG632" s="67">
        <v>97.5</v>
      </c>
    </row>
    <row r="633" spans="85:85" x14ac:dyDescent="0.2">
      <c r="CG633" s="67">
        <v>98.7</v>
      </c>
    </row>
    <row r="634" spans="85:85" x14ac:dyDescent="0.2">
      <c r="CG634" s="67">
        <v>99.6</v>
      </c>
    </row>
    <row r="635" spans="85:85" x14ac:dyDescent="0.2">
      <c r="CG635" s="67">
        <v>99.7</v>
      </c>
    </row>
    <row r="636" spans="85:85" x14ac:dyDescent="0.2">
      <c r="CG636" s="67">
        <v>101</v>
      </c>
    </row>
    <row r="637" spans="85:85" x14ac:dyDescent="0.2">
      <c r="CG637" s="67">
        <v>101</v>
      </c>
    </row>
    <row r="638" spans="85:85" x14ac:dyDescent="0.2">
      <c r="CG638" s="67">
        <v>101</v>
      </c>
    </row>
    <row r="639" spans="85:85" x14ac:dyDescent="0.2">
      <c r="CG639" s="67">
        <v>102</v>
      </c>
    </row>
    <row r="640" spans="85:85" x14ac:dyDescent="0.2">
      <c r="CG640" s="67">
        <v>102</v>
      </c>
    </row>
    <row r="641" spans="85:98" x14ac:dyDescent="0.2">
      <c r="CG641" s="67">
        <v>104</v>
      </c>
    </row>
    <row r="642" spans="85:98" x14ac:dyDescent="0.2">
      <c r="CG642" s="67">
        <v>104</v>
      </c>
    </row>
    <row r="643" spans="85:98" x14ac:dyDescent="0.2">
      <c r="CG643" s="67">
        <v>106</v>
      </c>
    </row>
    <row r="644" spans="85:98" x14ac:dyDescent="0.2">
      <c r="CG644" s="67">
        <v>106</v>
      </c>
    </row>
    <row r="645" spans="85:98" x14ac:dyDescent="0.2">
      <c r="CG645" s="67">
        <v>108</v>
      </c>
    </row>
    <row r="646" spans="85:98" x14ac:dyDescent="0.2">
      <c r="CG646" s="67">
        <v>109</v>
      </c>
    </row>
    <row r="647" spans="85:98" x14ac:dyDescent="0.2">
      <c r="CG647" s="67">
        <v>110</v>
      </c>
    </row>
    <row r="648" spans="85:98" x14ac:dyDescent="0.2">
      <c r="CG648" s="67">
        <v>111</v>
      </c>
    </row>
    <row r="649" spans="85:98" x14ac:dyDescent="0.2">
      <c r="CG649" s="67">
        <v>112</v>
      </c>
    </row>
    <row r="650" spans="85:98" x14ac:dyDescent="0.2">
      <c r="CG650" s="67">
        <v>112</v>
      </c>
    </row>
    <row r="651" spans="85:98" x14ac:dyDescent="0.2">
      <c r="CG651" s="67">
        <v>112</v>
      </c>
      <c r="CQ651" s="257" t="s">
        <v>1784</v>
      </c>
      <c r="CR651" s="67">
        <v>18</v>
      </c>
      <c r="CT651" s="67">
        <v>24</v>
      </c>
    </row>
    <row r="652" spans="85:98" x14ac:dyDescent="0.2">
      <c r="CG652" s="67">
        <v>112</v>
      </c>
    </row>
    <row r="653" spans="85:98" x14ac:dyDescent="0.2">
      <c r="CG653" s="67">
        <v>113</v>
      </c>
    </row>
    <row r="654" spans="85:98" x14ac:dyDescent="0.2">
      <c r="CG654" s="67">
        <v>114</v>
      </c>
    </row>
    <row r="655" spans="85:98" x14ac:dyDescent="0.2">
      <c r="CG655" s="67">
        <v>115</v>
      </c>
    </row>
    <row r="656" spans="85:98" x14ac:dyDescent="0.2">
      <c r="CG656" s="67">
        <v>116</v>
      </c>
    </row>
    <row r="657" spans="85:98" x14ac:dyDescent="0.2">
      <c r="CG657" s="67">
        <v>117</v>
      </c>
    </row>
    <row r="658" spans="85:98" x14ac:dyDescent="0.2">
      <c r="CG658" s="67">
        <v>117</v>
      </c>
    </row>
    <row r="659" spans="85:98" x14ac:dyDescent="0.2">
      <c r="CG659" s="67">
        <v>117</v>
      </c>
    </row>
    <row r="660" spans="85:98" x14ac:dyDescent="0.2">
      <c r="CG660" s="67">
        <v>118</v>
      </c>
    </row>
    <row r="661" spans="85:98" x14ac:dyDescent="0.2">
      <c r="CG661" s="67">
        <v>120</v>
      </c>
    </row>
    <row r="662" spans="85:98" x14ac:dyDescent="0.2">
      <c r="CG662" s="67">
        <v>120</v>
      </c>
    </row>
    <row r="663" spans="85:98" x14ac:dyDescent="0.2">
      <c r="CG663" s="67">
        <v>121</v>
      </c>
    </row>
    <row r="664" spans="85:98" x14ac:dyDescent="0.2">
      <c r="CG664" s="67">
        <v>121</v>
      </c>
    </row>
    <row r="665" spans="85:98" x14ac:dyDescent="0.2">
      <c r="CG665" s="67">
        <v>122</v>
      </c>
    </row>
    <row r="666" spans="85:98" x14ac:dyDescent="0.2">
      <c r="CG666" s="67">
        <v>123</v>
      </c>
      <c r="CQ666" s="257" t="s">
        <v>1784</v>
      </c>
      <c r="CR666" s="67">
        <v>20</v>
      </c>
      <c r="CS666" s="257" t="s">
        <v>1784</v>
      </c>
      <c r="CT666" s="67">
        <v>20</v>
      </c>
    </row>
    <row r="667" spans="85:98" x14ac:dyDescent="0.2">
      <c r="CG667" s="67">
        <v>123</v>
      </c>
    </row>
    <row r="668" spans="85:98" x14ac:dyDescent="0.2">
      <c r="CG668" s="67">
        <v>123</v>
      </c>
    </row>
    <row r="669" spans="85:98" x14ac:dyDescent="0.2">
      <c r="CG669" s="67">
        <v>123</v>
      </c>
    </row>
    <row r="670" spans="85:98" x14ac:dyDescent="0.2">
      <c r="CG670" s="67">
        <v>124</v>
      </c>
    </row>
    <row r="671" spans="85:98" x14ac:dyDescent="0.2">
      <c r="CG671" s="67">
        <v>124</v>
      </c>
    </row>
    <row r="672" spans="85:98" x14ac:dyDescent="0.2">
      <c r="CG672" s="67">
        <v>124</v>
      </c>
    </row>
    <row r="673" spans="85:85" x14ac:dyDescent="0.2">
      <c r="CG673" s="67">
        <v>125</v>
      </c>
    </row>
    <row r="674" spans="85:85" x14ac:dyDescent="0.2">
      <c r="CG674" s="67">
        <v>125</v>
      </c>
    </row>
    <row r="675" spans="85:85" x14ac:dyDescent="0.2">
      <c r="CG675" s="67">
        <v>125</v>
      </c>
    </row>
    <row r="676" spans="85:85" x14ac:dyDescent="0.2">
      <c r="CG676" s="67">
        <v>126</v>
      </c>
    </row>
    <row r="677" spans="85:85" x14ac:dyDescent="0.2">
      <c r="CG677" s="67">
        <v>130</v>
      </c>
    </row>
    <row r="678" spans="85:85" x14ac:dyDescent="0.2">
      <c r="CG678" s="67">
        <v>131</v>
      </c>
    </row>
    <row r="679" spans="85:85" x14ac:dyDescent="0.2">
      <c r="CG679" s="67">
        <v>132</v>
      </c>
    </row>
    <row r="680" spans="85:85" x14ac:dyDescent="0.2">
      <c r="CG680" s="67">
        <v>133</v>
      </c>
    </row>
    <row r="681" spans="85:85" x14ac:dyDescent="0.2">
      <c r="CG681" s="67">
        <v>136</v>
      </c>
    </row>
    <row r="682" spans="85:85" x14ac:dyDescent="0.2">
      <c r="CG682" s="67">
        <v>136</v>
      </c>
    </row>
    <row r="683" spans="85:85" x14ac:dyDescent="0.2">
      <c r="CG683" s="67">
        <v>136</v>
      </c>
    </row>
    <row r="684" spans="85:85" x14ac:dyDescent="0.2">
      <c r="CG684" s="67">
        <v>137</v>
      </c>
    </row>
    <row r="685" spans="85:85" x14ac:dyDescent="0.2">
      <c r="CG685" s="67">
        <v>137</v>
      </c>
    </row>
    <row r="686" spans="85:85" x14ac:dyDescent="0.2">
      <c r="CG686" s="67">
        <v>138</v>
      </c>
    </row>
    <row r="687" spans="85:85" x14ac:dyDescent="0.2">
      <c r="CG687" s="67">
        <v>138</v>
      </c>
    </row>
    <row r="688" spans="85:85" x14ac:dyDescent="0.2">
      <c r="CG688" s="67">
        <v>138</v>
      </c>
    </row>
    <row r="689" spans="85:98" x14ac:dyDescent="0.2">
      <c r="CG689" s="67">
        <v>139</v>
      </c>
    </row>
    <row r="690" spans="85:98" x14ac:dyDescent="0.2">
      <c r="CG690" s="67">
        <v>139</v>
      </c>
    </row>
    <row r="691" spans="85:98" x14ac:dyDescent="0.2">
      <c r="CG691" s="67">
        <v>139</v>
      </c>
    </row>
    <row r="692" spans="85:98" x14ac:dyDescent="0.2">
      <c r="CG692" s="67">
        <v>140</v>
      </c>
    </row>
    <row r="693" spans="85:98" x14ac:dyDescent="0.2">
      <c r="CG693" s="67">
        <v>140</v>
      </c>
    </row>
    <row r="694" spans="85:98" x14ac:dyDescent="0.2">
      <c r="CG694" s="67">
        <v>144</v>
      </c>
    </row>
    <row r="695" spans="85:98" x14ac:dyDescent="0.2">
      <c r="CG695" s="67">
        <v>145</v>
      </c>
    </row>
    <row r="696" spans="85:98" x14ac:dyDescent="0.2">
      <c r="CG696" s="67">
        <v>146</v>
      </c>
    </row>
    <row r="697" spans="85:98" x14ac:dyDescent="0.2">
      <c r="CG697" s="67">
        <v>147</v>
      </c>
    </row>
    <row r="698" spans="85:98" x14ac:dyDescent="0.2">
      <c r="CG698" s="67">
        <v>148</v>
      </c>
    </row>
    <row r="699" spans="85:98" x14ac:dyDescent="0.2">
      <c r="CG699" s="67">
        <v>148</v>
      </c>
    </row>
    <row r="700" spans="85:98" x14ac:dyDescent="0.2">
      <c r="CG700" s="67">
        <v>148</v>
      </c>
    </row>
    <row r="701" spans="85:98" x14ac:dyDescent="0.2">
      <c r="CG701" s="67">
        <v>149</v>
      </c>
    </row>
    <row r="702" spans="85:98" x14ac:dyDescent="0.2">
      <c r="CG702" s="67">
        <v>149</v>
      </c>
      <c r="CQ702" s="257" t="s">
        <v>1784</v>
      </c>
      <c r="CR702" s="67">
        <v>20</v>
      </c>
      <c r="CS702" s="257" t="s">
        <v>1784</v>
      </c>
      <c r="CT702" s="67">
        <v>20</v>
      </c>
    </row>
    <row r="703" spans="85:98" x14ac:dyDescent="0.2">
      <c r="CG703" s="67">
        <v>150</v>
      </c>
    </row>
    <row r="704" spans="85:98" x14ac:dyDescent="0.2">
      <c r="CG704" s="67">
        <v>150</v>
      </c>
    </row>
    <row r="705" spans="85:98" x14ac:dyDescent="0.2">
      <c r="CG705" s="67">
        <v>150</v>
      </c>
    </row>
    <row r="706" spans="85:98" x14ac:dyDescent="0.2">
      <c r="CG706" s="67">
        <v>153</v>
      </c>
    </row>
    <row r="707" spans="85:98" x14ac:dyDescent="0.2">
      <c r="CG707" s="67">
        <v>154</v>
      </c>
    </row>
    <row r="708" spans="85:98" x14ac:dyDescent="0.2">
      <c r="CG708" s="67">
        <v>156</v>
      </c>
    </row>
    <row r="709" spans="85:98" x14ac:dyDescent="0.2">
      <c r="CG709" s="67">
        <v>157</v>
      </c>
    </row>
    <row r="710" spans="85:98" x14ac:dyDescent="0.2">
      <c r="CG710" s="67">
        <v>157</v>
      </c>
    </row>
    <row r="711" spans="85:98" x14ac:dyDescent="0.2">
      <c r="CG711" s="67">
        <v>158</v>
      </c>
      <c r="CQ711" s="257" t="s">
        <v>1784</v>
      </c>
      <c r="CR711" s="67">
        <v>18</v>
      </c>
      <c r="CS711" s="257" t="s">
        <v>1784</v>
      </c>
      <c r="CT711" s="67">
        <v>18</v>
      </c>
    </row>
    <row r="712" spans="85:98" x14ac:dyDescent="0.2">
      <c r="CG712" s="67">
        <v>158</v>
      </c>
    </row>
    <row r="713" spans="85:98" x14ac:dyDescent="0.2">
      <c r="CG713" s="67">
        <v>159</v>
      </c>
    </row>
    <row r="714" spans="85:98" x14ac:dyDescent="0.2">
      <c r="CG714" s="67">
        <v>159</v>
      </c>
    </row>
    <row r="715" spans="85:98" x14ac:dyDescent="0.2">
      <c r="CG715" s="67">
        <v>159</v>
      </c>
    </row>
    <row r="716" spans="85:98" x14ac:dyDescent="0.2">
      <c r="CG716" s="67">
        <v>160</v>
      </c>
    </row>
    <row r="717" spans="85:98" x14ac:dyDescent="0.2">
      <c r="CG717" s="67">
        <v>160</v>
      </c>
    </row>
    <row r="718" spans="85:98" x14ac:dyDescent="0.2">
      <c r="CG718" s="67">
        <v>160</v>
      </c>
    </row>
    <row r="719" spans="85:98" x14ac:dyDescent="0.2">
      <c r="CG719" s="67">
        <v>161</v>
      </c>
    </row>
    <row r="720" spans="85:98" x14ac:dyDescent="0.2">
      <c r="CG720" s="67">
        <v>161</v>
      </c>
    </row>
    <row r="721" spans="85:98" x14ac:dyDescent="0.2">
      <c r="CG721" s="67">
        <v>161</v>
      </c>
      <c r="CQ721" s="257" t="s">
        <v>1784</v>
      </c>
      <c r="CR721" s="67">
        <v>20</v>
      </c>
      <c r="CT721" s="67">
        <v>27</v>
      </c>
    </row>
    <row r="722" spans="85:98" x14ac:dyDescent="0.2">
      <c r="CG722" s="67">
        <v>161</v>
      </c>
    </row>
    <row r="723" spans="85:98" x14ac:dyDescent="0.2">
      <c r="CG723" s="67">
        <v>162</v>
      </c>
    </row>
    <row r="724" spans="85:98" x14ac:dyDescent="0.2">
      <c r="CG724" s="67">
        <v>162</v>
      </c>
    </row>
    <row r="725" spans="85:98" x14ac:dyDescent="0.2">
      <c r="CG725" s="67">
        <v>163</v>
      </c>
    </row>
    <row r="726" spans="85:98" x14ac:dyDescent="0.2">
      <c r="CG726" s="67">
        <v>165</v>
      </c>
    </row>
    <row r="727" spans="85:98" x14ac:dyDescent="0.2">
      <c r="CG727" s="67">
        <v>165</v>
      </c>
    </row>
    <row r="728" spans="85:98" x14ac:dyDescent="0.2">
      <c r="CG728" s="67">
        <v>168</v>
      </c>
    </row>
    <row r="729" spans="85:98" x14ac:dyDescent="0.2">
      <c r="CG729" s="67">
        <v>168</v>
      </c>
    </row>
    <row r="730" spans="85:98" x14ac:dyDescent="0.2">
      <c r="CG730" s="67">
        <v>171</v>
      </c>
    </row>
    <row r="731" spans="85:98" x14ac:dyDescent="0.2">
      <c r="CG731" s="67">
        <v>172</v>
      </c>
    </row>
    <row r="732" spans="85:98" x14ac:dyDescent="0.2">
      <c r="CG732" s="67">
        <v>173</v>
      </c>
    </row>
    <row r="733" spans="85:98" x14ac:dyDescent="0.2">
      <c r="CG733" s="67">
        <v>174</v>
      </c>
    </row>
    <row r="734" spans="85:98" x14ac:dyDescent="0.2">
      <c r="CG734" s="67">
        <v>175</v>
      </c>
    </row>
    <row r="735" spans="85:98" x14ac:dyDescent="0.2">
      <c r="CG735" s="67">
        <v>175</v>
      </c>
    </row>
    <row r="736" spans="85:98" x14ac:dyDescent="0.2">
      <c r="CG736" s="67">
        <v>179</v>
      </c>
    </row>
    <row r="737" spans="85:98" x14ac:dyDescent="0.2">
      <c r="CG737" s="67">
        <v>181</v>
      </c>
    </row>
    <row r="738" spans="85:98" x14ac:dyDescent="0.2">
      <c r="CG738" s="67">
        <v>182</v>
      </c>
    </row>
    <row r="739" spans="85:98" x14ac:dyDescent="0.2">
      <c r="CG739" s="67">
        <v>182</v>
      </c>
    </row>
    <row r="740" spans="85:98" x14ac:dyDescent="0.2">
      <c r="CG740" s="67">
        <v>182</v>
      </c>
    </row>
    <row r="741" spans="85:98" x14ac:dyDescent="0.2">
      <c r="CG741" s="67">
        <v>183</v>
      </c>
    </row>
    <row r="742" spans="85:98" x14ac:dyDescent="0.2">
      <c r="CG742" s="67">
        <v>184</v>
      </c>
    </row>
    <row r="743" spans="85:98" x14ac:dyDescent="0.2">
      <c r="CG743" s="67">
        <v>184</v>
      </c>
    </row>
    <row r="744" spans="85:98" x14ac:dyDescent="0.2">
      <c r="CG744" s="67">
        <v>184</v>
      </c>
    </row>
    <row r="745" spans="85:98" x14ac:dyDescent="0.2">
      <c r="CG745" s="67">
        <v>184</v>
      </c>
    </row>
    <row r="746" spans="85:98" x14ac:dyDescent="0.2">
      <c r="CG746" s="67">
        <v>184</v>
      </c>
      <c r="CQ746" s="257" t="s">
        <v>1784</v>
      </c>
      <c r="CR746" s="67">
        <v>20</v>
      </c>
      <c r="CS746" s="257" t="s">
        <v>1784</v>
      </c>
      <c r="CT746" s="67">
        <v>20</v>
      </c>
    </row>
    <row r="747" spans="85:98" x14ac:dyDescent="0.2">
      <c r="CG747" s="67">
        <v>185</v>
      </c>
    </row>
    <row r="748" spans="85:98" x14ac:dyDescent="0.2">
      <c r="CG748" s="67">
        <v>186</v>
      </c>
    </row>
    <row r="749" spans="85:98" x14ac:dyDescent="0.2">
      <c r="CG749" s="67">
        <v>187</v>
      </c>
    </row>
    <row r="750" spans="85:98" x14ac:dyDescent="0.2">
      <c r="CG750" s="67">
        <v>187</v>
      </c>
    </row>
    <row r="751" spans="85:98" x14ac:dyDescent="0.2">
      <c r="CG751" s="67">
        <v>188</v>
      </c>
    </row>
    <row r="752" spans="85:98" x14ac:dyDescent="0.2">
      <c r="CG752" s="67">
        <v>189</v>
      </c>
    </row>
    <row r="753" spans="85:85" x14ac:dyDescent="0.2">
      <c r="CG753" s="67">
        <v>190</v>
      </c>
    </row>
    <row r="754" spans="85:85" x14ac:dyDescent="0.2">
      <c r="CG754" s="67">
        <v>190</v>
      </c>
    </row>
    <row r="755" spans="85:85" x14ac:dyDescent="0.2">
      <c r="CG755" s="67">
        <v>191</v>
      </c>
    </row>
    <row r="756" spans="85:85" x14ac:dyDescent="0.2">
      <c r="CG756" s="67">
        <v>193</v>
      </c>
    </row>
    <row r="757" spans="85:85" x14ac:dyDescent="0.2">
      <c r="CG757" s="67">
        <v>195</v>
      </c>
    </row>
    <row r="758" spans="85:85" x14ac:dyDescent="0.2">
      <c r="CG758" s="67">
        <v>196</v>
      </c>
    </row>
    <row r="759" spans="85:85" x14ac:dyDescent="0.2">
      <c r="CG759" s="67">
        <v>197</v>
      </c>
    </row>
    <row r="760" spans="85:85" x14ac:dyDescent="0.2">
      <c r="CG760" s="67">
        <v>197</v>
      </c>
    </row>
    <row r="761" spans="85:85" x14ac:dyDescent="0.2">
      <c r="CG761" s="67">
        <v>198</v>
      </c>
    </row>
    <row r="762" spans="85:85" x14ac:dyDescent="0.2">
      <c r="CG762" s="67">
        <v>199</v>
      </c>
    </row>
    <row r="763" spans="85:85" x14ac:dyDescent="0.2">
      <c r="CG763" s="67">
        <v>202</v>
      </c>
    </row>
    <row r="764" spans="85:85" x14ac:dyDescent="0.2">
      <c r="CG764" s="67">
        <v>202</v>
      </c>
    </row>
    <row r="765" spans="85:85" x14ac:dyDescent="0.2">
      <c r="CG765" s="67">
        <v>202</v>
      </c>
    </row>
    <row r="766" spans="85:85" x14ac:dyDescent="0.2">
      <c r="CG766" s="67">
        <v>202</v>
      </c>
    </row>
    <row r="767" spans="85:85" x14ac:dyDescent="0.2">
      <c r="CG767" s="67">
        <v>203</v>
      </c>
    </row>
    <row r="768" spans="85:85" x14ac:dyDescent="0.2">
      <c r="CG768" s="67">
        <v>204</v>
      </c>
    </row>
    <row r="769" spans="85:85" x14ac:dyDescent="0.2">
      <c r="CG769" s="67">
        <v>205</v>
      </c>
    </row>
    <row r="770" spans="85:85" x14ac:dyDescent="0.2">
      <c r="CG770" s="67">
        <v>206</v>
      </c>
    </row>
    <row r="771" spans="85:85" x14ac:dyDescent="0.2">
      <c r="CG771" s="67">
        <v>206</v>
      </c>
    </row>
    <row r="772" spans="85:85" x14ac:dyDescent="0.2">
      <c r="CG772" s="67">
        <v>206</v>
      </c>
    </row>
    <row r="773" spans="85:85" x14ac:dyDescent="0.2">
      <c r="CG773" s="67">
        <v>213</v>
      </c>
    </row>
    <row r="774" spans="85:85" x14ac:dyDescent="0.2">
      <c r="CG774" s="67">
        <v>215</v>
      </c>
    </row>
    <row r="775" spans="85:85" x14ac:dyDescent="0.2">
      <c r="CG775" s="67">
        <v>217</v>
      </c>
    </row>
    <row r="776" spans="85:85" x14ac:dyDescent="0.2">
      <c r="CG776" s="67">
        <v>219</v>
      </c>
    </row>
    <row r="777" spans="85:85" x14ac:dyDescent="0.2">
      <c r="CG777" s="67">
        <v>220</v>
      </c>
    </row>
    <row r="778" spans="85:85" x14ac:dyDescent="0.2">
      <c r="CG778" s="67">
        <v>220</v>
      </c>
    </row>
    <row r="779" spans="85:85" x14ac:dyDescent="0.2">
      <c r="CG779" s="67">
        <v>221.6</v>
      </c>
    </row>
    <row r="780" spans="85:85" x14ac:dyDescent="0.2">
      <c r="CG780" s="67">
        <v>225</v>
      </c>
    </row>
    <row r="781" spans="85:85" x14ac:dyDescent="0.2">
      <c r="CG781" s="67">
        <v>225</v>
      </c>
    </row>
    <row r="782" spans="85:85" x14ac:dyDescent="0.2">
      <c r="CG782" s="67">
        <v>225</v>
      </c>
    </row>
    <row r="783" spans="85:85" x14ac:dyDescent="0.2">
      <c r="CG783" s="67">
        <v>227</v>
      </c>
    </row>
    <row r="784" spans="85:85" x14ac:dyDescent="0.2">
      <c r="CG784" s="67">
        <v>231</v>
      </c>
    </row>
    <row r="785" spans="85:98" x14ac:dyDescent="0.2">
      <c r="CG785" s="67">
        <v>232</v>
      </c>
    </row>
    <row r="786" spans="85:98" x14ac:dyDescent="0.2">
      <c r="CG786" s="67">
        <v>234</v>
      </c>
    </row>
    <row r="787" spans="85:98" x14ac:dyDescent="0.2">
      <c r="CG787" s="67">
        <v>234</v>
      </c>
    </row>
    <row r="788" spans="85:98" x14ac:dyDescent="0.2">
      <c r="CG788" s="67">
        <v>238</v>
      </c>
    </row>
    <row r="789" spans="85:98" x14ac:dyDescent="0.2">
      <c r="CG789" s="67">
        <v>238</v>
      </c>
      <c r="CQ789" s="257" t="s">
        <v>1784</v>
      </c>
      <c r="CR789" s="67">
        <v>18</v>
      </c>
      <c r="CS789" s="257" t="s">
        <v>1784</v>
      </c>
      <c r="CT789" s="67">
        <v>18</v>
      </c>
    </row>
    <row r="790" spans="85:98" x14ac:dyDescent="0.2">
      <c r="CG790" s="67">
        <v>238</v>
      </c>
    </row>
    <row r="791" spans="85:98" x14ac:dyDescent="0.2">
      <c r="CG791" s="67">
        <v>240</v>
      </c>
    </row>
    <row r="792" spans="85:98" x14ac:dyDescent="0.2">
      <c r="CG792" s="67">
        <v>241</v>
      </c>
    </row>
    <row r="793" spans="85:98" x14ac:dyDescent="0.2">
      <c r="CG793" s="67">
        <v>241</v>
      </c>
    </row>
    <row r="794" spans="85:98" x14ac:dyDescent="0.2">
      <c r="CG794" s="67">
        <v>245</v>
      </c>
    </row>
    <row r="795" spans="85:98" x14ac:dyDescent="0.2">
      <c r="CG795" s="67">
        <v>248</v>
      </c>
    </row>
    <row r="796" spans="85:98" x14ac:dyDescent="0.2">
      <c r="CG796" s="67">
        <v>248</v>
      </c>
    </row>
    <row r="797" spans="85:98" x14ac:dyDescent="0.2">
      <c r="CG797" s="67">
        <v>249</v>
      </c>
    </row>
    <row r="798" spans="85:98" x14ac:dyDescent="0.2">
      <c r="CG798" s="67">
        <v>252</v>
      </c>
    </row>
    <row r="799" spans="85:98" x14ac:dyDescent="0.2">
      <c r="CG799" s="67">
        <v>253</v>
      </c>
    </row>
    <row r="800" spans="85:98" x14ac:dyDescent="0.2">
      <c r="CG800" s="67">
        <v>253</v>
      </c>
    </row>
    <row r="801" spans="85:98" x14ac:dyDescent="0.2">
      <c r="CG801" s="67">
        <v>255</v>
      </c>
    </row>
    <row r="802" spans="85:98" x14ac:dyDescent="0.2">
      <c r="CG802" s="67">
        <v>256</v>
      </c>
    </row>
    <row r="803" spans="85:98" x14ac:dyDescent="0.2">
      <c r="CG803" s="67">
        <v>256</v>
      </c>
    </row>
    <row r="804" spans="85:98" x14ac:dyDescent="0.2">
      <c r="CG804" s="67">
        <v>260</v>
      </c>
    </row>
    <row r="805" spans="85:98" x14ac:dyDescent="0.2">
      <c r="CG805" s="67">
        <v>261</v>
      </c>
    </row>
    <row r="806" spans="85:98" x14ac:dyDescent="0.2">
      <c r="CG806" s="67">
        <v>262</v>
      </c>
    </row>
    <row r="807" spans="85:98" x14ac:dyDescent="0.2">
      <c r="CG807" s="67">
        <v>262</v>
      </c>
    </row>
    <row r="808" spans="85:98" x14ac:dyDescent="0.2">
      <c r="CG808" s="67">
        <v>263</v>
      </c>
    </row>
    <row r="809" spans="85:98" x14ac:dyDescent="0.2">
      <c r="CG809" s="67">
        <v>263</v>
      </c>
    </row>
    <row r="810" spans="85:98" x14ac:dyDescent="0.2">
      <c r="CG810" s="67">
        <v>263</v>
      </c>
      <c r="CQ810" s="257" t="s">
        <v>1784</v>
      </c>
      <c r="CR810" s="67">
        <v>18</v>
      </c>
      <c r="CS810" s="257" t="s">
        <v>1784</v>
      </c>
      <c r="CT810" s="67">
        <v>18</v>
      </c>
    </row>
    <row r="811" spans="85:98" x14ac:dyDescent="0.2">
      <c r="CG811" s="67">
        <v>267</v>
      </c>
    </row>
    <row r="812" spans="85:98" x14ac:dyDescent="0.2">
      <c r="CG812" s="67">
        <v>270</v>
      </c>
    </row>
    <row r="813" spans="85:98" x14ac:dyDescent="0.2">
      <c r="CG813" s="67">
        <v>278</v>
      </c>
    </row>
    <row r="814" spans="85:98" x14ac:dyDescent="0.2">
      <c r="CG814" s="67">
        <v>279</v>
      </c>
    </row>
    <row r="815" spans="85:98" x14ac:dyDescent="0.2">
      <c r="CG815" s="67">
        <v>279</v>
      </c>
    </row>
    <row r="816" spans="85:98" x14ac:dyDescent="0.2">
      <c r="CG816" s="67">
        <v>281</v>
      </c>
    </row>
    <row r="817" spans="85:85" x14ac:dyDescent="0.2">
      <c r="CG817" s="67">
        <v>281</v>
      </c>
    </row>
    <row r="818" spans="85:85" x14ac:dyDescent="0.2">
      <c r="CG818" s="67">
        <v>284</v>
      </c>
    </row>
    <row r="819" spans="85:85" x14ac:dyDescent="0.2">
      <c r="CG819" s="67">
        <v>285</v>
      </c>
    </row>
    <row r="820" spans="85:85" x14ac:dyDescent="0.2">
      <c r="CG820" s="67">
        <v>289</v>
      </c>
    </row>
    <row r="821" spans="85:85" x14ac:dyDescent="0.2">
      <c r="CG821" s="67">
        <v>291</v>
      </c>
    </row>
    <row r="822" spans="85:85" x14ac:dyDescent="0.2">
      <c r="CG822" s="67">
        <v>295</v>
      </c>
    </row>
    <row r="823" spans="85:85" x14ac:dyDescent="0.2">
      <c r="CG823" s="67">
        <v>299</v>
      </c>
    </row>
    <row r="824" spans="85:85" x14ac:dyDescent="0.2">
      <c r="CG824" s="67">
        <v>300</v>
      </c>
    </row>
    <row r="825" spans="85:85" x14ac:dyDescent="0.2">
      <c r="CG825" s="67">
        <v>301</v>
      </c>
    </row>
    <row r="826" spans="85:85" x14ac:dyDescent="0.2">
      <c r="CG826" s="67">
        <v>301</v>
      </c>
    </row>
    <row r="827" spans="85:85" x14ac:dyDescent="0.2">
      <c r="CG827" s="67">
        <v>303</v>
      </c>
    </row>
    <row r="828" spans="85:85" x14ac:dyDescent="0.2">
      <c r="CG828" s="67">
        <v>306</v>
      </c>
    </row>
    <row r="829" spans="85:85" x14ac:dyDescent="0.2">
      <c r="CG829" s="67">
        <v>309</v>
      </c>
    </row>
    <row r="830" spans="85:85" x14ac:dyDescent="0.2">
      <c r="CG830" s="67">
        <v>310</v>
      </c>
    </row>
    <row r="831" spans="85:85" x14ac:dyDescent="0.2">
      <c r="CG831" s="67">
        <v>316</v>
      </c>
    </row>
    <row r="832" spans="85:85" x14ac:dyDescent="0.2">
      <c r="CG832" s="67">
        <v>317</v>
      </c>
    </row>
    <row r="833" spans="85:85" x14ac:dyDescent="0.2">
      <c r="CG833" s="67">
        <v>317</v>
      </c>
    </row>
    <row r="834" spans="85:85" x14ac:dyDescent="0.2">
      <c r="CG834" s="67">
        <v>318</v>
      </c>
    </row>
    <row r="835" spans="85:85" x14ac:dyDescent="0.2">
      <c r="CG835" s="67">
        <v>320</v>
      </c>
    </row>
    <row r="836" spans="85:85" x14ac:dyDescent="0.2">
      <c r="CG836" s="67">
        <v>321</v>
      </c>
    </row>
    <row r="837" spans="85:85" x14ac:dyDescent="0.2">
      <c r="CG837" s="67">
        <v>322</v>
      </c>
    </row>
    <row r="838" spans="85:85" x14ac:dyDescent="0.2">
      <c r="CG838" s="67">
        <v>327</v>
      </c>
    </row>
    <row r="839" spans="85:85" x14ac:dyDescent="0.2">
      <c r="CG839" s="67">
        <v>329</v>
      </c>
    </row>
    <row r="840" spans="85:85" x14ac:dyDescent="0.2">
      <c r="CG840" s="67">
        <v>329</v>
      </c>
    </row>
    <row r="841" spans="85:85" x14ac:dyDescent="0.2">
      <c r="CG841" s="67">
        <v>331</v>
      </c>
    </row>
    <row r="842" spans="85:85" x14ac:dyDescent="0.2">
      <c r="CG842" s="67">
        <v>333</v>
      </c>
    </row>
    <row r="843" spans="85:85" x14ac:dyDescent="0.2">
      <c r="CG843" s="67">
        <v>333</v>
      </c>
    </row>
    <row r="844" spans="85:85" x14ac:dyDescent="0.2">
      <c r="CG844" s="67">
        <v>334</v>
      </c>
    </row>
    <row r="845" spans="85:85" x14ac:dyDescent="0.2">
      <c r="CG845" s="67">
        <v>343</v>
      </c>
    </row>
    <row r="846" spans="85:85" x14ac:dyDescent="0.2">
      <c r="CG846" s="67">
        <v>343</v>
      </c>
    </row>
    <row r="847" spans="85:85" x14ac:dyDescent="0.2">
      <c r="CG847" s="67">
        <v>344</v>
      </c>
    </row>
    <row r="848" spans="85:85" x14ac:dyDescent="0.2">
      <c r="CG848" s="67">
        <v>347</v>
      </c>
    </row>
    <row r="849" spans="85:98" x14ac:dyDescent="0.2">
      <c r="CG849" s="67">
        <v>350</v>
      </c>
    </row>
    <row r="850" spans="85:98" x14ac:dyDescent="0.2">
      <c r="CG850" s="67">
        <v>350</v>
      </c>
    </row>
    <row r="851" spans="85:98" x14ac:dyDescent="0.2">
      <c r="CG851" s="67">
        <v>350</v>
      </c>
    </row>
    <row r="852" spans="85:98" x14ac:dyDescent="0.2">
      <c r="CG852" s="67">
        <v>351</v>
      </c>
    </row>
    <row r="853" spans="85:98" x14ac:dyDescent="0.2">
      <c r="CG853" s="67">
        <v>354</v>
      </c>
    </row>
    <row r="854" spans="85:98" x14ac:dyDescent="0.2">
      <c r="CG854" s="67">
        <v>354</v>
      </c>
    </row>
    <row r="855" spans="85:98" x14ac:dyDescent="0.2">
      <c r="CG855" s="67">
        <v>354</v>
      </c>
    </row>
    <row r="856" spans="85:98" x14ac:dyDescent="0.2">
      <c r="CG856" s="67">
        <v>354</v>
      </c>
    </row>
    <row r="857" spans="85:98" x14ac:dyDescent="0.2">
      <c r="CG857" s="67">
        <v>358</v>
      </c>
    </row>
    <row r="858" spans="85:98" x14ac:dyDescent="0.2">
      <c r="CG858" s="67">
        <v>358</v>
      </c>
    </row>
    <row r="859" spans="85:98" x14ac:dyDescent="0.2">
      <c r="CG859" s="67">
        <v>363</v>
      </c>
    </row>
    <row r="860" spans="85:98" x14ac:dyDescent="0.2">
      <c r="CG860" s="67">
        <v>365</v>
      </c>
      <c r="CQ860" s="257" t="s">
        <v>1784</v>
      </c>
      <c r="CR860" s="67">
        <v>20</v>
      </c>
      <c r="CS860" s="257" t="s">
        <v>1784</v>
      </c>
      <c r="CT860" s="67">
        <v>20</v>
      </c>
    </row>
    <row r="861" spans="85:98" x14ac:dyDescent="0.2">
      <c r="CG861" s="67">
        <v>366</v>
      </c>
    </row>
    <row r="862" spans="85:98" x14ac:dyDescent="0.2">
      <c r="CG862" s="67">
        <v>368</v>
      </c>
    </row>
    <row r="863" spans="85:98" x14ac:dyDescent="0.2">
      <c r="CG863" s="67">
        <v>374</v>
      </c>
    </row>
    <row r="864" spans="85:98" x14ac:dyDescent="0.2">
      <c r="CG864" s="67">
        <v>378</v>
      </c>
    </row>
    <row r="865" spans="85:85" x14ac:dyDescent="0.2">
      <c r="CG865" s="67">
        <v>380</v>
      </c>
    </row>
    <row r="866" spans="85:85" x14ac:dyDescent="0.2">
      <c r="CG866" s="67">
        <v>381</v>
      </c>
    </row>
    <row r="867" spans="85:85" x14ac:dyDescent="0.2">
      <c r="CG867" s="67">
        <v>387</v>
      </c>
    </row>
    <row r="868" spans="85:85" x14ac:dyDescent="0.2">
      <c r="CG868" s="67">
        <v>388</v>
      </c>
    </row>
    <row r="869" spans="85:85" x14ac:dyDescent="0.2">
      <c r="CG869" s="67">
        <v>389</v>
      </c>
    </row>
    <row r="870" spans="85:85" x14ac:dyDescent="0.2">
      <c r="CG870" s="67">
        <v>391</v>
      </c>
    </row>
    <row r="871" spans="85:85" x14ac:dyDescent="0.2">
      <c r="CG871" s="67">
        <v>393</v>
      </c>
    </row>
    <row r="872" spans="85:85" x14ac:dyDescent="0.2">
      <c r="CG872" s="67">
        <v>393</v>
      </c>
    </row>
    <row r="873" spans="85:85" x14ac:dyDescent="0.2">
      <c r="CG873" s="67">
        <v>398</v>
      </c>
    </row>
    <row r="874" spans="85:85" x14ac:dyDescent="0.2">
      <c r="CG874" s="67">
        <v>402</v>
      </c>
    </row>
    <row r="875" spans="85:85" x14ac:dyDescent="0.2">
      <c r="CG875" s="67">
        <v>402</v>
      </c>
    </row>
    <row r="876" spans="85:85" x14ac:dyDescent="0.2">
      <c r="CG876" s="67">
        <v>402</v>
      </c>
    </row>
    <row r="877" spans="85:85" x14ac:dyDescent="0.2">
      <c r="CG877" s="67">
        <v>403</v>
      </c>
    </row>
    <row r="878" spans="85:85" x14ac:dyDescent="0.2">
      <c r="CG878" s="67">
        <v>404</v>
      </c>
    </row>
    <row r="879" spans="85:85" x14ac:dyDescent="0.2">
      <c r="CG879" s="67">
        <v>406</v>
      </c>
    </row>
    <row r="880" spans="85:85" x14ac:dyDescent="0.2">
      <c r="CG880" s="67">
        <v>408</v>
      </c>
    </row>
    <row r="881" spans="85:85" x14ac:dyDescent="0.2">
      <c r="CG881" s="67">
        <v>411</v>
      </c>
    </row>
    <row r="882" spans="85:85" x14ac:dyDescent="0.2">
      <c r="CG882" s="67">
        <v>417</v>
      </c>
    </row>
    <row r="883" spans="85:85" x14ac:dyDescent="0.2">
      <c r="CG883" s="67">
        <v>420</v>
      </c>
    </row>
    <row r="884" spans="85:85" x14ac:dyDescent="0.2">
      <c r="CG884" s="67">
        <v>420</v>
      </c>
    </row>
    <row r="885" spans="85:85" x14ac:dyDescent="0.2">
      <c r="CG885" s="67">
        <v>421</v>
      </c>
    </row>
    <row r="886" spans="85:85" x14ac:dyDescent="0.2">
      <c r="CG886" s="67">
        <v>422</v>
      </c>
    </row>
    <row r="887" spans="85:85" x14ac:dyDescent="0.2">
      <c r="CG887" s="67">
        <v>423</v>
      </c>
    </row>
    <row r="888" spans="85:85" x14ac:dyDescent="0.2">
      <c r="CG888" s="67">
        <v>424</v>
      </c>
    </row>
    <row r="889" spans="85:85" x14ac:dyDescent="0.2">
      <c r="CG889" s="67">
        <v>426</v>
      </c>
    </row>
    <row r="890" spans="85:85" x14ac:dyDescent="0.2">
      <c r="CG890" s="67">
        <v>431</v>
      </c>
    </row>
    <row r="891" spans="85:85" x14ac:dyDescent="0.2">
      <c r="CG891" s="67">
        <v>433</v>
      </c>
    </row>
    <row r="892" spans="85:85" x14ac:dyDescent="0.2">
      <c r="CG892" s="67">
        <v>434</v>
      </c>
    </row>
    <row r="893" spans="85:85" x14ac:dyDescent="0.2">
      <c r="CG893" s="67">
        <v>434</v>
      </c>
    </row>
    <row r="894" spans="85:85" x14ac:dyDescent="0.2">
      <c r="CG894" s="67">
        <v>436</v>
      </c>
    </row>
    <row r="895" spans="85:85" x14ac:dyDescent="0.2">
      <c r="CG895" s="67">
        <v>440</v>
      </c>
    </row>
    <row r="896" spans="85:85" x14ac:dyDescent="0.2">
      <c r="CG896" s="67">
        <v>442</v>
      </c>
    </row>
    <row r="897" spans="85:85" x14ac:dyDescent="0.2">
      <c r="CG897" s="67">
        <v>451</v>
      </c>
    </row>
    <row r="898" spans="85:85" x14ac:dyDescent="0.2">
      <c r="CG898" s="67">
        <v>453</v>
      </c>
    </row>
    <row r="899" spans="85:85" x14ac:dyDescent="0.2">
      <c r="CG899" s="67">
        <v>455</v>
      </c>
    </row>
    <row r="900" spans="85:85" x14ac:dyDescent="0.2">
      <c r="CG900" s="67">
        <v>456</v>
      </c>
    </row>
    <row r="901" spans="85:85" x14ac:dyDescent="0.2">
      <c r="CG901" s="67">
        <v>460</v>
      </c>
    </row>
    <row r="902" spans="85:85" x14ac:dyDescent="0.2">
      <c r="CG902" s="67">
        <v>460</v>
      </c>
    </row>
    <row r="903" spans="85:85" x14ac:dyDescent="0.2">
      <c r="CG903" s="67">
        <v>461</v>
      </c>
    </row>
    <row r="904" spans="85:85" x14ac:dyDescent="0.2">
      <c r="CG904" s="67">
        <v>462</v>
      </c>
    </row>
    <row r="905" spans="85:85" x14ac:dyDescent="0.2">
      <c r="CG905" s="67">
        <v>465</v>
      </c>
    </row>
    <row r="906" spans="85:85" x14ac:dyDescent="0.2">
      <c r="CG906" s="67">
        <v>467</v>
      </c>
    </row>
    <row r="907" spans="85:85" x14ac:dyDescent="0.2">
      <c r="CG907" s="67">
        <v>469</v>
      </c>
    </row>
    <row r="908" spans="85:85" x14ac:dyDescent="0.2">
      <c r="CG908" s="67">
        <v>471</v>
      </c>
    </row>
    <row r="909" spans="85:85" x14ac:dyDescent="0.2">
      <c r="CG909" s="67">
        <v>473</v>
      </c>
    </row>
    <row r="910" spans="85:85" x14ac:dyDescent="0.2">
      <c r="CG910" s="67">
        <v>473</v>
      </c>
    </row>
    <row r="911" spans="85:85" x14ac:dyDescent="0.2">
      <c r="CG911" s="67">
        <v>474</v>
      </c>
    </row>
    <row r="912" spans="85:85" x14ac:dyDescent="0.2">
      <c r="CG912" s="67">
        <v>474</v>
      </c>
    </row>
    <row r="913" spans="85:85" x14ac:dyDescent="0.2">
      <c r="CG913" s="67">
        <v>475</v>
      </c>
    </row>
    <row r="914" spans="85:85" x14ac:dyDescent="0.2">
      <c r="CG914" s="67">
        <v>478</v>
      </c>
    </row>
    <row r="915" spans="85:85" x14ac:dyDescent="0.2">
      <c r="CG915" s="67">
        <v>480</v>
      </c>
    </row>
    <row r="916" spans="85:85" x14ac:dyDescent="0.2">
      <c r="CG916" s="67">
        <v>482</v>
      </c>
    </row>
    <row r="917" spans="85:85" x14ac:dyDescent="0.2">
      <c r="CG917" s="67">
        <v>484</v>
      </c>
    </row>
    <row r="918" spans="85:85" x14ac:dyDescent="0.2">
      <c r="CG918" s="67">
        <v>486</v>
      </c>
    </row>
    <row r="919" spans="85:85" x14ac:dyDescent="0.2">
      <c r="CG919" s="67">
        <v>486</v>
      </c>
    </row>
    <row r="920" spans="85:85" x14ac:dyDescent="0.2">
      <c r="CG920" s="67">
        <v>490</v>
      </c>
    </row>
    <row r="921" spans="85:85" x14ac:dyDescent="0.2">
      <c r="CG921" s="67">
        <v>491</v>
      </c>
    </row>
    <row r="922" spans="85:85" x14ac:dyDescent="0.2">
      <c r="CG922" s="67">
        <v>492</v>
      </c>
    </row>
    <row r="923" spans="85:85" x14ac:dyDescent="0.2">
      <c r="CG923" s="67">
        <v>495</v>
      </c>
    </row>
    <row r="924" spans="85:85" x14ac:dyDescent="0.2">
      <c r="CG924" s="67">
        <v>496</v>
      </c>
    </row>
    <row r="925" spans="85:85" x14ac:dyDescent="0.2">
      <c r="CG925" s="67">
        <v>497</v>
      </c>
    </row>
    <row r="926" spans="85:85" x14ac:dyDescent="0.2">
      <c r="CG926" s="67">
        <v>501</v>
      </c>
    </row>
    <row r="927" spans="85:85" x14ac:dyDescent="0.2">
      <c r="CG927" s="67">
        <v>505</v>
      </c>
    </row>
    <row r="928" spans="85:85" x14ac:dyDescent="0.2">
      <c r="CG928" s="67">
        <v>509</v>
      </c>
    </row>
    <row r="929" spans="85:98" x14ac:dyDescent="0.2">
      <c r="CG929" s="67">
        <v>521</v>
      </c>
    </row>
    <row r="930" spans="85:98" x14ac:dyDescent="0.2">
      <c r="CG930" s="67">
        <v>522</v>
      </c>
    </row>
    <row r="931" spans="85:98" x14ac:dyDescent="0.2">
      <c r="CG931" s="67">
        <v>523</v>
      </c>
    </row>
    <row r="932" spans="85:98" x14ac:dyDescent="0.2">
      <c r="CG932" s="67">
        <v>524</v>
      </c>
    </row>
    <row r="933" spans="85:98" x14ac:dyDescent="0.2">
      <c r="CG933" s="67">
        <v>524</v>
      </c>
    </row>
    <row r="934" spans="85:98" x14ac:dyDescent="0.2">
      <c r="CG934" s="67">
        <v>524</v>
      </c>
    </row>
    <row r="935" spans="85:98" x14ac:dyDescent="0.2">
      <c r="CG935" s="67">
        <v>524</v>
      </c>
    </row>
    <row r="936" spans="85:98" x14ac:dyDescent="0.2">
      <c r="CG936" s="67">
        <v>525</v>
      </c>
      <c r="CQ936" s="257" t="s">
        <v>1784</v>
      </c>
      <c r="CR936" s="67">
        <v>20</v>
      </c>
      <c r="CT936" s="67">
        <v>32</v>
      </c>
    </row>
    <row r="937" spans="85:98" x14ac:dyDescent="0.2">
      <c r="CG937" s="67">
        <v>528</v>
      </c>
    </row>
    <row r="938" spans="85:98" x14ac:dyDescent="0.2">
      <c r="CG938" s="67">
        <v>536</v>
      </c>
    </row>
    <row r="939" spans="85:98" x14ac:dyDescent="0.2">
      <c r="CG939" s="67">
        <v>537</v>
      </c>
    </row>
    <row r="940" spans="85:98" x14ac:dyDescent="0.2">
      <c r="CG940" s="67">
        <v>538</v>
      </c>
    </row>
    <row r="941" spans="85:98" x14ac:dyDescent="0.2">
      <c r="CG941" s="67">
        <v>543</v>
      </c>
      <c r="CQ941" s="257" t="s">
        <v>1784</v>
      </c>
      <c r="CR941" s="67">
        <v>20</v>
      </c>
      <c r="CT941" s="67">
        <v>98</v>
      </c>
    </row>
    <row r="942" spans="85:98" x14ac:dyDescent="0.2">
      <c r="CG942" s="67">
        <v>547</v>
      </c>
    </row>
    <row r="943" spans="85:98" x14ac:dyDescent="0.2">
      <c r="CG943" s="67">
        <v>547</v>
      </c>
    </row>
    <row r="944" spans="85:98" x14ac:dyDescent="0.2">
      <c r="CG944" s="67">
        <v>548</v>
      </c>
      <c r="CQ944" s="257" t="s">
        <v>1784</v>
      </c>
      <c r="CR944" s="67">
        <v>20</v>
      </c>
      <c r="CT944" s="67">
        <v>120</v>
      </c>
    </row>
    <row r="945" spans="85:98" x14ac:dyDescent="0.2">
      <c r="CG945" s="67">
        <v>548</v>
      </c>
    </row>
    <row r="946" spans="85:98" x14ac:dyDescent="0.2">
      <c r="CG946" s="67">
        <v>549</v>
      </c>
    </row>
    <row r="947" spans="85:98" x14ac:dyDescent="0.2">
      <c r="CG947" s="67">
        <v>552</v>
      </c>
    </row>
    <row r="948" spans="85:98" x14ac:dyDescent="0.2">
      <c r="CG948" s="67">
        <v>553</v>
      </c>
    </row>
    <row r="949" spans="85:98" x14ac:dyDescent="0.2">
      <c r="CG949" s="67">
        <v>554</v>
      </c>
      <c r="CQ949" s="257" t="s">
        <v>1784</v>
      </c>
      <c r="CR949" s="67">
        <v>18</v>
      </c>
      <c r="CT949" s="67">
        <v>140</v>
      </c>
    </row>
    <row r="950" spans="85:98" x14ac:dyDescent="0.2">
      <c r="CG950" s="67">
        <v>554</v>
      </c>
    </row>
    <row r="951" spans="85:98" x14ac:dyDescent="0.2">
      <c r="CG951" s="67">
        <v>556</v>
      </c>
    </row>
    <row r="952" spans="85:98" x14ac:dyDescent="0.2">
      <c r="CG952" s="67">
        <v>557</v>
      </c>
    </row>
    <row r="953" spans="85:98" x14ac:dyDescent="0.2">
      <c r="CG953" s="67">
        <v>558</v>
      </c>
    </row>
    <row r="954" spans="85:98" x14ac:dyDescent="0.2">
      <c r="CG954" s="67">
        <v>560</v>
      </c>
    </row>
    <row r="955" spans="85:98" x14ac:dyDescent="0.2">
      <c r="CG955" s="67">
        <v>567</v>
      </c>
    </row>
    <row r="956" spans="85:98" x14ac:dyDescent="0.2">
      <c r="CG956" s="67">
        <v>568</v>
      </c>
    </row>
    <row r="957" spans="85:98" x14ac:dyDescent="0.2">
      <c r="CG957" s="67">
        <v>573</v>
      </c>
    </row>
    <row r="958" spans="85:98" x14ac:dyDescent="0.2">
      <c r="CG958" s="67">
        <v>573</v>
      </c>
    </row>
    <row r="959" spans="85:98" x14ac:dyDescent="0.2">
      <c r="CG959" s="67">
        <v>576</v>
      </c>
    </row>
    <row r="960" spans="85:98" x14ac:dyDescent="0.2">
      <c r="CG960" s="67">
        <v>576</v>
      </c>
      <c r="CQ960" s="257" t="s">
        <v>1784</v>
      </c>
      <c r="CR960" s="67">
        <v>20</v>
      </c>
      <c r="CT960" s="67">
        <v>90</v>
      </c>
    </row>
    <row r="961" spans="85:85" x14ac:dyDescent="0.2">
      <c r="CG961" s="67">
        <v>580</v>
      </c>
    </row>
    <row r="962" spans="85:85" x14ac:dyDescent="0.2">
      <c r="CG962" s="67">
        <v>581</v>
      </c>
    </row>
    <row r="963" spans="85:85" x14ac:dyDescent="0.2">
      <c r="CG963" s="67">
        <v>581</v>
      </c>
    </row>
    <row r="964" spans="85:85" x14ac:dyDescent="0.2">
      <c r="CG964" s="67">
        <v>584</v>
      </c>
    </row>
    <row r="965" spans="85:85" x14ac:dyDescent="0.2">
      <c r="CG965" s="67">
        <v>585</v>
      </c>
    </row>
    <row r="966" spans="85:85" x14ac:dyDescent="0.2">
      <c r="CG966" s="67">
        <v>588</v>
      </c>
    </row>
    <row r="967" spans="85:85" x14ac:dyDescent="0.2">
      <c r="CG967" s="67">
        <v>588</v>
      </c>
    </row>
    <row r="968" spans="85:85" x14ac:dyDescent="0.2">
      <c r="CG968" s="67">
        <v>589</v>
      </c>
    </row>
    <row r="969" spans="85:85" x14ac:dyDescent="0.2">
      <c r="CG969" s="67">
        <v>595</v>
      </c>
    </row>
    <row r="970" spans="85:85" x14ac:dyDescent="0.2">
      <c r="CG970" s="67">
        <v>607</v>
      </c>
    </row>
    <row r="971" spans="85:85" x14ac:dyDescent="0.2">
      <c r="CG971" s="67">
        <v>608</v>
      </c>
    </row>
    <row r="972" spans="85:85" x14ac:dyDescent="0.2">
      <c r="CG972" s="67">
        <v>612</v>
      </c>
    </row>
    <row r="973" spans="85:85" x14ac:dyDescent="0.2">
      <c r="CG973" s="67">
        <v>612</v>
      </c>
    </row>
    <row r="974" spans="85:85" x14ac:dyDescent="0.2">
      <c r="CG974" s="67">
        <v>612</v>
      </c>
    </row>
    <row r="975" spans="85:85" x14ac:dyDescent="0.2">
      <c r="CG975" s="67">
        <v>616</v>
      </c>
    </row>
    <row r="976" spans="85:85" x14ac:dyDescent="0.2">
      <c r="CG976" s="67">
        <v>617</v>
      </c>
    </row>
    <row r="977" spans="85:98" x14ac:dyDescent="0.2">
      <c r="CG977" s="67">
        <v>618</v>
      </c>
    </row>
    <row r="978" spans="85:98" x14ac:dyDescent="0.2">
      <c r="CG978" s="67">
        <v>621</v>
      </c>
    </row>
    <row r="979" spans="85:98" x14ac:dyDescent="0.2">
      <c r="CG979" s="67">
        <v>623</v>
      </c>
    </row>
    <row r="980" spans="85:98" x14ac:dyDescent="0.2">
      <c r="CG980" s="67">
        <v>623</v>
      </c>
    </row>
    <row r="981" spans="85:98" x14ac:dyDescent="0.2">
      <c r="CG981" s="67">
        <v>626</v>
      </c>
    </row>
    <row r="982" spans="85:98" x14ac:dyDescent="0.2">
      <c r="CG982" s="67">
        <v>627</v>
      </c>
    </row>
    <row r="983" spans="85:98" x14ac:dyDescent="0.2">
      <c r="CG983" s="67">
        <v>628</v>
      </c>
    </row>
    <row r="984" spans="85:98" x14ac:dyDescent="0.2">
      <c r="CG984" s="67">
        <v>630</v>
      </c>
    </row>
    <row r="985" spans="85:98" x14ac:dyDescent="0.2">
      <c r="CG985" s="67">
        <v>630</v>
      </c>
    </row>
    <row r="986" spans="85:98" x14ac:dyDescent="0.2">
      <c r="CG986" s="67">
        <v>636</v>
      </c>
    </row>
    <row r="987" spans="85:98" x14ac:dyDescent="0.2">
      <c r="CG987" s="67">
        <v>640</v>
      </c>
    </row>
    <row r="988" spans="85:98" x14ac:dyDescent="0.2">
      <c r="CG988" s="67">
        <v>643</v>
      </c>
    </row>
    <row r="989" spans="85:98" x14ac:dyDescent="0.2">
      <c r="CG989" s="67">
        <v>646</v>
      </c>
    </row>
    <row r="990" spans="85:98" x14ac:dyDescent="0.2">
      <c r="CG990" s="67">
        <v>652</v>
      </c>
    </row>
    <row r="991" spans="85:98" x14ac:dyDescent="0.2">
      <c r="CG991" s="67">
        <v>657</v>
      </c>
      <c r="CQ991" s="257" t="s">
        <v>1784</v>
      </c>
      <c r="CR991" s="67">
        <v>20</v>
      </c>
      <c r="CT991" s="67">
        <v>220</v>
      </c>
    </row>
    <row r="992" spans="85:98" x14ac:dyDescent="0.2">
      <c r="CG992" s="67">
        <v>658</v>
      </c>
    </row>
    <row r="993" spans="85:98" x14ac:dyDescent="0.2">
      <c r="CG993" s="67">
        <v>660</v>
      </c>
    </row>
    <row r="994" spans="85:98" x14ac:dyDescent="0.2">
      <c r="CG994" s="67">
        <v>661</v>
      </c>
    </row>
    <row r="995" spans="85:98" x14ac:dyDescent="0.2">
      <c r="CG995" s="67">
        <v>669</v>
      </c>
    </row>
    <row r="996" spans="85:98" x14ac:dyDescent="0.2">
      <c r="CG996" s="67">
        <v>677</v>
      </c>
    </row>
    <row r="997" spans="85:98" x14ac:dyDescent="0.2">
      <c r="CG997" s="67">
        <v>678</v>
      </c>
    </row>
    <row r="998" spans="85:98" x14ac:dyDescent="0.2">
      <c r="CG998" s="67">
        <v>682</v>
      </c>
    </row>
    <row r="999" spans="85:98" x14ac:dyDescent="0.2">
      <c r="CG999" s="67">
        <v>685</v>
      </c>
    </row>
    <row r="1000" spans="85:98" x14ac:dyDescent="0.2">
      <c r="CG1000" s="67">
        <v>689</v>
      </c>
    </row>
    <row r="1001" spans="85:98" x14ac:dyDescent="0.2">
      <c r="CG1001" s="67">
        <v>692</v>
      </c>
    </row>
    <row r="1002" spans="85:98" x14ac:dyDescent="0.2">
      <c r="CG1002" s="67">
        <v>693</v>
      </c>
    </row>
    <row r="1003" spans="85:98" x14ac:dyDescent="0.2">
      <c r="CG1003" s="67">
        <v>698</v>
      </c>
    </row>
    <row r="1004" spans="85:98" x14ac:dyDescent="0.2">
      <c r="CG1004" s="67">
        <v>698</v>
      </c>
      <c r="CQ1004" s="257" t="s">
        <v>1784</v>
      </c>
      <c r="CR1004" s="67">
        <v>20</v>
      </c>
      <c r="CT1004" s="67">
        <v>140</v>
      </c>
    </row>
    <row r="1005" spans="85:98" x14ac:dyDescent="0.2">
      <c r="CG1005" s="67">
        <v>700</v>
      </c>
    </row>
    <row r="1006" spans="85:98" x14ac:dyDescent="0.2">
      <c r="CG1006" s="67">
        <v>702</v>
      </c>
    </row>
    <row r="1007" spans="85:98" x14ac:dyDescent="0.2">
      <c r="CG1007" s="67">
        <v>704</v>
      </c>
    </row>
    <row r="1008" spans="85:98" x14ac:dyDescent="0.2">
      <c r="CG1008" s="67">
        <v>706</v>
      </c>
    </row>
    <row r="1009" spans="85:85" x14ac:dyDescent="0.2">
      <c r="CG1009" s="67">
        <v>713</v>
      </c>
    </row>
    <row r="1010" spans="85:85" x14ac:dyDescent="0.2">
      <c r="CG1010" s="67">
        <v>714</v>
      </c>
    </row>
    <row r="1011" spans="85:85" x14ac:dyDescent="0.2">
      <c r="CG1011" s="67">
        <v>715</v>
      </c>
    </row>
    <row r="1012" spans="85:85" x14ac:dyDescent="0.2">
      <c r="CG1012" s="67">
        <v>718</v>
      </c>
    </row>
    <row r="1013" spans="85:85" x14ac:dyDescent="0.2">
      <c r="CG1013" s="67">
        <v>718</v>
      </c>
    </row>
    <row r="1014" spans="85:85" x14ac:dyDescent="0.2">
      <c r="CG1014" s="67">
        <v>721</v>
      </c>
    </row>
    <row r="1015" spans="85:85" x14ac:dyDescent="0.2">
      <c r="CG1015" s="67">
        <v>722</v>
      </c>
    </row>
    <row r="1016" spans="85:85" x14ac:dyDescent="0.2">
      <c r="CG1016" s="67">
        <v>722</v>
      </c>
    </row>
    <row r="1017" spans="85:85" x14ac:dyDescent="0.2">
      <c r="CG1017" s="67">
        <v>743</v>
      </c>
    </row>
    <row r="1018" spans="85:85" x14ac:dyDescent="0.2">
      <c r="CG1018" s="67">
        <v>749</v>
      </c>
    </row>
    <row r="1019" spans="85:85" x14ac:dyDescent="0.2">
      <c r="CG1019" s="67">
        <v>757</v>
      </c>
    </row>
    <row r="1020" spans="85:85" x14ac:dyDescent="0.2">
      <c r="CG1020" s="67">
        <v>758</v>
      </c>
    </row>
    <row r="1021" spans="85:85" x14ac:dyDescent="0.2">
      <c r="CG1021" s="67">
        <v>761</v>
      </c>
    </row>
    <row r="1022" spans="85:85" x14ac:dyDescent="0.2">
      <c r="CG1022" s="67">
        <v>766</v>
      </c>
    </row>
    <row r="1023" spans="85:85" x14ac:dyDescent="0.2">
      <c r="CG1023" s="67">
        <v>767</v>
      </c>
    </row>
    <row r="1024" spans="85:85" x14ac:dyDescent="0.2">
      <c r="CG1024" s="67">
        <v>772</v>
      </c>
    </row>
    <row r="1025" spans="85:98" x14ac:dyDescent="0.2">
      <c r="CG1025" s="67">
        <v>775</v>
      </c>
    </row>
    <row r="1026" spans="85:98" x14ac:dyDescent="0.2">
      <c r="CG1026" s="67">
        <v>776</v>
      </c>
    </row>
    <row r="1027" spans="85:98" x14ac:dyDescent="0.2">
      <c r="CG1027" s="67">
        <v>778</v>
      </c>
    </row>
    <row r="1028" spans="85:98" x14ac:dyDescent="0.2">
      <c r="CG1028" s="67">
        <v>785</v>
      </c>
    </row>
    <row r="1029" spans="85:98" x14ac:dyDescent="0.2">
      <c r="CG1029" s="67">
        <v>807</v>
      </c>
    </row>
    <row r="1030" spans="85:98" x14ac:dyDescent="0.2">
      <c r="CG1030" s="67">
        <v>811</v>
      </c>
    </row>
    <row r="1031" spans="85:98" x14ac:dyDescent="0.2">
      <c r="CG1031" s="67">
        <v>816</v>
      </c>
    </row>
    <row r="1032" spans="85:98" x14ac:dyDescent="0.2">
      <c r="CG1032" s="67">
        <v>817</v>
      </c>
    </row>
    <row r="1033" spans="85:98" x14ac:dyDescent="0.2">
      <c r="CG1033" s="67">
        <v>841</v>
      </c>
    </row>
    <row r="1034" spans="85:98" x14ac:dyDescent="0.2">
      <c r="CG1034" s="67">
        <v>844</v>
      </c>
      <c r="CQ1034" s="257" t="s">
        <v>1784</v>
      </c>
      <c r="CR1034" s="67">
        <v>20</v>
      </c>
      <c r="CT1034" s="67">
        <v>200</v>
      </c>
    </row>
    <row r="1035" spans="85:98" x14ac:dyDescent="0.2">
      <c r="CG1035" s="67">
        <v>852</v>
      </c>
    </row>
    <row r="1036" spans="85:98" x14ac:dyDescent="0.2">
      <c r="CG1036" s="67">
        <v>854</v>
      </c>
    </row>
    <row r="1037" spans="85:98" x14ac:dyDescent="0.2">
      <c r="CG1037" s="67">
        <v>854</v>
      </c>
    </row>
    <row r="1038" spans="85:98" x14ac:dyDescent="0.2">
      <c r="CG1038" s="67">
        <v>857</v>
      </c>
    </row>
    <row r="1039" spans="85:98" x14ac:dyDescent="0.2">
      <c r="CG1039" s="67">
        <v>864</v>
      </c>
    </row>
    <row r="1040" spans="85:98" x14ac:dyDescent="0.2">
      <c r="CG1040" s="67">
        <v>864</v>
      </c>
    </row>
    <row r="1041" spans="85:85" x14ac:dyDescent="0.2">
      <c r="CG1041" s="67">
        <v>865</v>
      </c>
    </row>
    <row r="1042" spans="85:85" x14ac:dyDescent="0.2">
      <c r="CG1042" s="67">
        <v>867</v>
      </c>
    </row>
    <row r="1043" spans="85:85" x14ac:dyDescent="0.2">
      <c r="CG1043" s="67">
        <v>869</v>
      </c>
    </row>
    <row r="1044" spans="85:85" x14ac:dyDescent="0.2">
      <c r="CG1044" s="67">
        <v>871</v>
      </c>
    </row>
    <row r="1045" spans="85:85" x14ac:dyDescent="0.2">
      <c r="CG1045" s="67">
        <v>878</v>
      </c>
    </row>
    <row r="1046" spans="85:85" x14ac:dyDescent="0.2">
      <c r="CG1046" s="67">
        <v>879</v>
      </c>
    </row>
    <row r="1047" spans="85:85" x14ac:dyDescent="0.2">
      <c r="CG1047" s="67">
        <v>884</v>
      </c>
    </row>
    <row r="1048" spans="85:85" x14ac:dyDescent="0.2">
      <c r="CG1048" s="67">
        <v>899</v>
      </c>
    </row>
    <row r="1049" spans="85:85" x14ac:dyDescent="0.2">
      <c r="CG1049" s="67">
        <v>900</v>
      </c>
    </row>
    <row r="1050" spans="85:85" x14ac:dyDescent="0.2">
      <c r="CG1050" s="67">
        <v>902</v>
      </c>
    </row>
    <row r="1051" spans="85:85" x14ac:dyDescent="0.2">
      <c r="CG1051" s="67">
        <v>913</v>
      </c>
    </row>
    <row r="1052" spans="85:85" x14ac:dyDescent="0.2">
      <c r="CG1052" s="67">
        <v>914</v>
      </c>
    </row>
    <row r="1053" spans="85:85" x14ac:dyDescent="0.2">
      <c r="CG1053" s="67">
        <v>920</v>
      </c>
    </row>
    <row r="1054" spans="85:85" x14ac:dyDescent="0.2">
      <c r="CG1054" s="67">
        <v>928</v>
      </c>
    </row>
    <row r="1055" spans="85:85" x14ac:dyDescent="0.2">
      <c r="CG1055" s="67">
        <v>932</v>
      </c>
    </row>
    <row r="1056" spans="85:85" x14ac:dyDescent="0.2">
      <c r="CG1056" s="67">
        <v>934</v>
      </c>
    </row>
    <row r="1057" spans="85:85" x14ac:dyDescent="0.2">
      <c r="CG1057" s="67">
        <v>935</v>
      </c>
    </row>
    <row r="1058" spans="85:85" x14ac:dyDescent="0.2">
      <c r="CG1058" s="67">
        <v>935</v>
      </c>
    </row>
    <row r="1059" spans="85:85" x14ac:dyDescent="0.2">
      <c r="CG1059" s="67">
        <v>936</v>
      </c>
    </row>
    <row r="1060" spans="85:85" x14ac:dyDescent="0.2">
      <c r="CG1060" s="67">
        <v>943</v>
      </c>
    </row>
    <row r="1061" spans="85:85" x14ac:dyDescent="0.2">
      <c r="CG1061" s="67">
        <v>944</v>
      </c>
    </row>
    <row r="1062" spans="85:85" x14ac:dyDescent="0.2">
      <c r="CG1062" s="67">
        <v>948</v>
      </c>
    </row>
    <row r="1063" spans="85:85" x14ac:dyDescent="0.2">
      <c r="CG1063" s="67">
        <v>950</v>
      </c>
    </row>
    <row r="1064" spans="85:85" x14ac:dyDescent="0.2">
      <c r="CG1064" s="67">
        <v>951</v>
      </c>
    </row>
    <row r="1065" spans="85:85" x14ac:dyDescent="0.2">
      <c r="CG1065" s="67">
        <v>961</v>
      </c>
    </row>
    <row r="1066" spans="85:85" x14ac:dyDescent="0.2">
      <c r="CG1066" s="67">
        <v>980</v>
      </c>
    </row>
    <row r="1067" spans="85:85" x14ac:dyDescent="0.2">
      <c r="CG1067" s="67">
        <v>1000</v>
      </c>
    </row>
    <row r="1068" spans="85:85" x14ac:dyDescent="0.2">
      <c r="CG1068" s="67">
        <v>1010</v>
      </c>
    </row>
    <row r="1069" spans="85:85" x14ac:dyDescent="0.2">
      <c r="CG1069" s="67">
        <v>1020</v>
      </c>
    </row>
    <row r="1070" spans="85:85" x14ac:dyDescent="0.2">
      <c r="CG1070" s="67">
        <v>1030</v>
      </c>
    </row>
    <row r="1071" spans="85:85" x14ac:dyDescent="0.2">
      <c r="CG1071" s="67">
        <v>1030</v>
      </c>
    </row>
    <row r="1072" spans="85:85" x14ac:dyDescent="0.2">
      <c r="CG1072" s="67">
        <v>1050</v>
      </c>
    </row>
    <row r="1073" spans="85:98" x14ac:dyDescent="0.2">
      <c r="CG1073" s="67">
        <v>1050</v>
      </c>
    </row>
    <row r="1074" spans="85:98" x14ac:dyDescent="0.2">
      <c r="CG1074" s="67">
        <v>1060</v>
      </c>
    </row>
    <row r="1075" spans="85:98" x14ac:dyDescent="0.2">
      <c r="CG1075" s="67">
        <v>1060</v>
      </c>
    </row>
    <row r="1076" spans="85:98" x14ac:dyDescent="0.2">
      <c r="CG1076" s="67">
        <v>1060</v>
      </c>
    </row>
    <row r="1077" spans="85:98" x14ac:dyDescent="0.2">
      <c r="CG1077" s="67">
        <v>1070</v>
      </c>
    </row>
    <row r="1078" spans="85:98" x14ac:dyDescent="0.2">
      <c r="CG1078" s="67">
        <v>1080</v>
      </c>
    </row>
    <row r="1079" spans="85:98" x14ac:dyDescent="0.2">
      <c r="CG1079" s="67">
        <v>1090</v>
      </c>
    </row>
    <row r="1080" spans="85:98" x14ac:dyDescent="0.2">
      <c r="CG1080" s="67">
        <v>1100</v>
      </c>
    </row>
    <row r="1081" spans="85:98" x14ac:dyDescent="0.2">
      <c r="CG1081" s="67">
        <v>1110</v>
      </c>
    </row>
    <row r="1082" spans="85:98" x14ac:dyDescent="0.2">
      <c r="CG1082" s="67">
        <v>1110</v>
      </c>
    </row>
    <row r="1083" spans="85:98" x14ac:dyDescent="0.2">
      <c r="CG1083" s="67">
        <v>1110</v>
      </c>
    </row>
    <row r="1084" spans="85:98" x14ac:dyDescent="0.2">
      <c r="CG1084" s="67">
        <v>1110</v>
      </c>
      <c r="CQ1084" s="257" t="s">
        <v>1784</v>
      </c>
      <c r="CR1084" s="67">
        <v>20</v>
      </c>
      <c r="CT1084" s="67">
        <v>210</v>
      </c>
    </row>
    <row r="1085" spans="85:98" x14ac:dyDescent="0.2">
      <c r="CG1085" s="67">
        <v>1120</v>
      </c>
    </row>
    <row r="1086" spans="85:98" x14ac:dyDescent="0.2">
      <c r="CG1086" s="67">
        <v>1120</v>
      </c>
    </row>
    <row r="1087" spans="85:98" x14ac:dyDescent="0.2">
      <c r="CG1087" s="67">
        <v>1130</v>
      </c>
    </row>
    <row r="1088" spans="85:98" x14ac:dyDescent="0.2">
      <c r="CG1088" s="67">
        <v>1130</v>
      </c>
    </row>
    <row r="1089" spans="85:85" x14ac:dyDescent="0.2">
      <c r="CG1089" s="67">
        <v>1140</v>
      </c>
    </row>
    <row r="1090" spans="85:85" x14ac:dyDescent="0.2">
      <c r="CG1090" s="67">
        <v>1150</v>
      </c>
    </row>
    <row r="1091" spans="85:85" x14ac:dyDescent="0.2">
      <c r="CG1091" s="67">
        <v>1160</v>
      </c>
    </row>
    <row r="1092" spans="85:85" x14ac:dyDescent="0.2">
      <c r="CG1092" s="67">
        <v>1160</v>
      </c>
    </row>
    <row r="1093" spans="85:85" x14ac:dyDescent="0.2">
      <c r="CG1093" s="67">
        <v>1160</v>
      </c>
    </row>
    <row r="1094" spans="85:85" x14ac:dyDescent="0.2">
      <c r="CG1094" s="67">
        <v>1160</v>
      </c>
    </row>
    <row r="1095" spans="85:85" x14ac:dyDescent="0.2">
      <c r="CG1095" s="67">
        <v>1200</v>
      </c>
    </row>
    <row r="1096" spans="85:85" x14ac:dyDescent="0.2">
      <c r="CG1096" s="67">
        <v>1200</v>
      </c>
    </row>
    <row r="1097" spans="85:85" x14ac:dyDescent="0.2">
      <c r="CG1097" s="67">
        <v>1210</v>
      </c>
    </row>
    <row r="1098" spans="85:85" x14ac:dyDescent="0.2">
      <c r="CG1098" s="67">
        <v>1210</v>
      </c>
    </row>
    <row r="1099" spans="85:85" x14ac:dyDescent="0.2">
      <c r="CG1099" s="67">
        <v>1220</v>
      </c>
    </row>
    <row r="1100" spans="85:85" x14ac:dyDescent="0.2">
      <c r="CG1100" s="67">
        <v>1220</v>
      </c>
    </row>
    <row r="1101" spans="85:85" x14ac:dyDescent="0.2">
      <c r="CG1101" s="67">
        <v>1220</v>
      </c>
    </row>
    <row r="1102" spans="85:85" x14ac:dyDescent="0.2">
      <c r="CG1102" s="67">
        <v>1240</v>
      </c>
    </row>
    <row r="1103" spans="85:85" x14ac:dyDescent="0.2">
      <c r="CG1103" s="67">
        <v>1240</v>
      </c>
    </row>
    <row r="1104" spans="85:85" x14ac:dyDescent="0.2">
      <c r="CG1104" s="67">
        <v>1240</v>
      </c>
    </row>
    <row r="1105" spans="85:85" x14ac:dyDescent="0.2">
      <c r="CG1105" s="67">
        <v>1250</v>
      </c>
    </row>
    <row r="1106" spans="85:85" x14ac:dyDescent="0.2">
      <c r="CG1106" s="67">
        <v>1250</v>
      </c>
    </row>
    <row r="1107" spans="85:85" x14ac:dyDescent="0.2">
      <c r="CG1107" s="67">
        <v>1260</v>
      </c>
    </row>
    <row r="1108" spans="85:85" x14ac:dyDescent="0.2">
      <c r="CG1108" s="67">
        <v>1270</v>
      </c>
    </row>
    <row r="1109" spans="85:85" x14ac:dyDescent="0.2">
      <c r="CG1109" s="67">
        <v>1280</v>
      </c>
    </row>
    <row r="1110" spans="85:85" x14ac:dyDescent="0.2">
      <c r="CG1110" s="67">
        <v>1280</v>
      </c>
    </row>
    <row r="1111" spans="85:85" x14ac:dyDescent="0.2">
      <c r="CG1111" s="67">
        <v>1290</v>
      </c>
    </row>
    <row r="1112" spans="85:85" x14ac:dyDescent="0.2">
      <c r="CG1112" s="67">
        <v>1300</v>
      </c>
    </row>
    <row r="1113" spans="85:85" x14ac:dyDescent="0.2">
      <c r="CG1113" s="67">
        <v>1310</v>
      </c>
    </row>
    <row r="1114" spans="85:85" x14ac:dyDescent="0.2">
      <c r="CG1114" s="67">
        <v>1330</v>
      </c>
    </row>
    <row r="1115" spans="85:85" x14ac:dyDescent="0.2">
      <c r="CG1115" s="67">
        <v>1330</v>
      </c>
    </row>
    <row r="1116" spans="85:85" x14ac:dyDescent="0.2">
      <c r="CG1116" s="67">
        <v>1340</v>
      </c>
    </row>
    <row r="1117" spans="85:85" x14ac:dyDescent="0.2">
      <c r="CG1117" s="67">
        <v>1350</v>
      </c>
    </row>
    <row r="1118" spans="85:85" x14ac:dyDescent="0.2">
      <c r="CG1118" s="67">
        <v>1360</v>
      </c>
    </row>
    <row r="1119" spans="85:85" x14ac:dyDescent="0.2">
      <c r="CG1119" s="67">
        <v>1360</v>
      </c>
    </row>
    <row r="1120" spans="85:85" x14ac:dyDescent="0.2">
      <c r="CG1120" s="67">
        <v>1360</v>
      </c>
    </row>
    <row r="1121" spans="85:85" x14ac:dyDescent="0.2">
      <c r="CG1121" s="67">
        <v>1370</v>
      </c>
    </row>
    <row r="1122" spans="85:85" x14ac:dyDescent="0.2">
      <c r="CG1122" s="67">
        <v>1370</v>
      </c>
    </row>
    <row r="1123" spans="85:85" x14ac:dyDescent="0.2">
      <c r="CG1123" s="67">
        <v>1370</v>
      </c>
    </row>
    <row r="1124" spans="85:85" x14ac:dyDescent="0.2">
      <c r="CG1124" s="67">
        <v>1370</v>
      </c>
    </row>
    <row r="1125" spans="85:85" x14ac:dyDescent="0.2">
      <c r="CG1125" s="67">
        <v>1390</v>
      </c>
    </row>
    <row r="1126" spans="85:85" x14ac:dyDescent="0.2">
      <c r="CG1126" s="67">
        <v>1400</v>
      </c>
    </row>
    <row r="1127" spans="85:85" x14ac:dyDescent="0.2">
      <c r="CG1127" s="67">
        <v>1400</v>
      </c>
    </row>
    <row r="1128" spans="85:85" x14ac:dyDescent="0.2">
      <c r="CG1128" s="67">
        <v>1420</v>
      </c>
    </row>
    <row r="1129" spans="85:85" x14ac:dyDescent="0.2">
      <c r="CG1129" s="67">
        <v>1420</v>
      </c>
    </row>
    <row r="1130" spans="85:85" x14ac:dyDescent="0.2">
      <c r="CG1130" s="67">
        <v>1430</v>
      </c>
    </row>
    <row r="1131" spans="85:85" x14ac:dyDescent="0.2">
      <c r="CG1131" s="67">
        <v>1430</v>
      </c>
    </row>
    <row r="1132" spans="85:85" x14ac:dyDescent="0.2">
      <c r="CG1132" s="67">
        <v>1430</v>
      </c>
    </row>
    <row r="1133" spans="85:85" x14ac:dyDescent="0.2">
      <c r="CG1133" s="67">
        <v>1440</v>
      </c>
    </row>
    <row r="1134" spans="85:85" x14ac:dyDescent="0.2">
      <c r="CG1134" s="67">
        <v>1440</v>
      </c>
    </row>
    <row r="1135" spans="85:85" x14ac:dyDescent="0.2">
      <c r="CG1135" s="67">
        <v>1460</v>
      </c>
    </row>
    <row r="1136" spans="85:85" x14ac:dyDescent="0.2">
      <c r="CG1136" s="67">
        <v>1460</v>
      </c>
    </row>
    <row r="1137" spans="85:85" x14ac:dyDescent="0.2">
      <c r="CG1137" s="67">
        <v>1470</v>
      </c>
    </row>
    <row r="1138" spans="85:85" x14ac:dyDescent="0.2">
      <c r="CG1138" s="67">
        <v>1470</v>
      </c>
    </row>
    <row r="1139" spans="85:85" x14ac:dyDescent="0.2">
      <c r="CG1139" s="67">
        <v>1500</v>
      </c>
    </row>
    <row r="1140" spans="85:85" x14ac:dyDescent="0.2">
      <c r="CG1140" s="67">
        <v>1510</v>
      </c>
    </row>
    <row r="1141" spans="85:85" x14ac:dyDescent="0.2">
      <c r="CG1141" s="67">
        <v>1510</v>
      </c>
    </row>
    <row r="1142" spans="85:85" x14ac:dyDescent="0.2">
      <c r="CG1142" s="67">
        <v>1513</v>
      </c>
    </row>
    <row r="1143" spans="85:85" x14ac:dyDescent="0.2">
      <c r="CG1143" s="67">
        <v>1520</v>
      </c>
    </row>
    <row r="1144" spans="85:85" x14ac:dyDescent="0.2">
      <c r="CG1144" s="67">
        <v>1520</v>
      </c>
    </row>
    <row r="1145" spans="85:85" x14ac:dyDescent="0.2">
      <c r="CG1145" s="67">
        <v>1530</v>
      </c>
    </row>
    <row r="1146" spans="85:85" x14ac:dyDescent="0.2">
      <c r="CG1146" s="67">
        <v>1530</v>
      </c>
    </row>
    <row r="1147" spans="85:85" x14ac:dyDescent="0.2">
      <c r="CG1147" s="67">
        <v>1540</v>
      </c>
    </row>
    <row r="1148" spans="85:85" x14ac:dyDescent="0.2">
      <c r="CG1148" s="67">
        <v>1540</v>
      </c>
    </row>
    <row r="1149" spans="85:85" x14ac:dyDescent="0.2">
      <c r="CG1149" s="67">
        <v>1570</v>
      </c>
    </row>
    <row r="1150" spans="85:85" x14ac:dyDescent="0.2">
      <c r="CG1150" s="67">
        <v>1570</v>
      </c>
    </row>
    <row r="1151" spans="85:85" x14ac:dyDescent="0.2">
      <c r="CG1151" s="67">
        <v>1580</v>
      </c>
    </row>
    <row r="1152" spans="85:85" x14ac:dyDescent="0.2">
      <c r="CG1152" s="67">
        <v>1590</v>
      </c>
    </row>
    <row r="1153" spans="85:85" x14ac:dyDescent="0.2">
      <c r="CG1153" s="67">
        <v>1620</v>
      </c>
    </row>
    <row r="1154" spans="85:85" x14ac:dyDescent="0.2">
      <c r="CG1154" s="67">
        <v>1630</v>
      </c>
    </row>
    <row r="1155" spans="85:85" x14ac:dyDescent="0.2">
      <c r="CG1155" s="67">
        <v>1630</v>
      </c>
    </row>
    <row r="1156" spans="85:85" x14ac:dyDescent="0.2">
      <c r="CG1156" s="67">
        <v>1670</v>
      </c>
    </row>
    <row r="1157" spans="85:85" x14ac:dyDescent="0.2">
      <c r="CG1157" s="67">
        <v>1670</v>
      </c>
    </row>
    <row r="1158" spans="85:85" x14ac:dyDescent="0.2">
      <c r="CG1158" s="67">
        <v>1680</v>
      </c>
    </row>
    <row r="1159" spans="85:85" x14ac:dyDescent="0.2">
      <c r="CG1159" s="67">
        <v>1690</v>
      </c>
    </row>
    <row r="1160" spans="85:85" x14ac:dyDescent="0.2">
      <c r="CG1160" s="67">
        <v>1690</v>
      </c>
    </row>
    <row r="1161" spans="85:85" x14ac:dyDescent="0.2">
      <c r="CG1161" s="67">
        <v>1690</v>
      </c>
    </row>
    <row r="1162" spans="85:85" x14ac:dyDescent="0.2">
      <c r="CG1162" s="67">
        <v>1700</v>
      </c>
    </row>
    <row r="1163" spans="85:85" x14ac:dyDescent="0.2">
      <c r="CG1163" s="67">
        <v>1710</v>
      </c>
    </row>
    <row r="1164" spans="85:85" x14ac:dyDescent="0.2">
      <c r="CG1164" s="67">
        <v>1710</v>
      </c>
    </row>
    <row r="1165" spans="85:85" x14ac:dyDescent="0.2">
      <c r="CG1165" s="67">
        <v>1720</v>
      </c>
    </row>
    <row r="1166" spans="85:85" x14ac:dyDescent="0.2">
      <c r="CG1166" s="67">
        <v>1740</v>
      </c>
    </row>
    <row r="1167" spans="85:85" x14ac:dyDescent="0.2">
      <c r="CG1167" s="67">
        <v>1740</v>
      </c>
    </row>
    <row r="1168" spans="85:85" x14ac:dyDescent="0.2">
      <c r="CG1168" s="67">
        <v>1750</v>
      </c>
    </row>
    <row r="1169" spans="85:85" x14ac:dyDescent="0.2">
      <c r="CG1169" s="67">
        <v>1760</v>
      </c>
    </row>
    <row r="1170" spans="85:85" x14ac:dyDescent="0.2">
      <c r="CG1170" s="67">
        <v>1780</v>
      </c>
    </row>
    <row r="1171" spans="85:85" x14ac:dyDescent="0.2">
      <c r="CG1171" s="67">
        <v>1800</v>
      </c>
    </row>
    <row r="1172" spans="85:85" x14ac:dyDescent="0.2">
      <c r="CG1172" s="67">
        <v>1840</v>
      </c>
    </row>
    <row r="1173" spans="85:85" x14ac:dyDescent="0.2">
      <c r="CG1173" s="67">
        <v>1840</v>
      </c>
    </row>
    <row r="1174" spans="85:85" x14ac:dyDescent="0.2">
      <c r="CG1174" s="67">
        <v>1850</v>
      </c>
    </row>
    <row r="1175" spans="85:85" x14ac:dyDescent="0.2">
      <c r="CG1175" s="67">
        <v>1860</v>
      </c>
    </row>
    <row r="1176" spans="85:85" x14ac:dyDescent="0.2">
      <c r="CG1176" s="67">
        <v>1860</v>
      </c>
    </row>
    <row r="1177" spans="85:85" x14ac:dyDescent="0.2">
      <c r="CG1177" s="67">
        <v>1870</v>
      </c>
    </row>
    <row r="1178" spans="85:85" x14ac:dyDescent="0.2">
      <c r="CG1178" s="67">
        <v>1870</v>
      </c>
    </row>
    <row r="1179" spans="85:85" x14ac:dyDescent="0.2">
      <c r="CG1179" s="67">
        <v>1890</v>
      </c>
    </row>
    <row r="1180" spans="85:85" x14ac:dyDescent="0.2">
      <c r="CG1180" s="67">
        <v>1900</v>
      </c>
    </row>
    <row r="1181" spans="85:85" x14ac:dyDescent="0.2">
      <c r="CG1181" s="67">
        <v>1900</v>
      </c>
    </row>
    <row r="1182" spans="85:85" x14ac:dyDescent="0.2">
      <c r="CG1182" s="67">
        <v>1900</v>
      </c>
    </row>
    <row r="1183" spans="85:85" x14ac:dyDescent="0.2">
      <c r="CG1183" s="67">
        <v>1910</v>
      </c>
    </row>
    <row r="1184" spans="85:85" x14ac:dyDescent="0.2">
      <c r="CG1184" s="67">
        <v>1920</v>
      </c>
    </row>
    <row r="1185" spans="85:85" x14ac:dyDescent="0.2">
      <c r="CG1185" s="67">
        <v>1930</v>
      </c>
    </row>
    <row r="1186" spans="85:85" x14ac:dyDescent="0.2">
      <c r="CG1186" s="67">
        <v>1930</v>
      </c>
    </row>
    <row r="1187" spans="85:85" x14ac:dyDescent="0.2">
      <c r="CG1187" s="67">
        <v>1931</v>
      </c>
    </row>
    <row r="1188" spans="85:85" x14ac:dyDescent="0.2">
      <c r="CG1188" s="67">
        <v>1940</v>
      </c>
    </row>
    <row r="1189" spans="85:85" x14ac:dyDescent="0.2">
      <c r="CG1189" s="67">
        <v>1970</v>
      </c>
    </row>
    <row r="1190" spans="85:85" x14ac:dyDescent="0.2">
      <c r="CG1190" s="67">
        <v>1980</v>
      </c>
    </row>
    <row r="1191" spans="85:85" x14ac:dyDescent="0.2">
      <c r="CG1191" s="67">
        <v>1990</v>
      </c>
    </row>
    <row r="1192" spans="85:85" x14ac:dyDescent="0.2">
      <c r="CG1192" s="67">
        <v>1990</v>
      </c>
    </row>
    <row r="1193" spans="85:85" x14ac:dyDescent="0.2">
      <c r="CG1193" s="67">
        <v>1990</v>
      </c>
    </row>
    <row r="1194" spans="85:85" x14ac:dyDescent="0.2">
      <c r="CG1194" s="67">
        <v>1990</v>
      </c>
    </row>
    <row r="1195" spans="85:85" x14ac:dyDescent="0.2">
      <c r="CG1195" s="67">
        <v>2020</v>
      </c>
    </row>
    <row r="1196" spans="85:85" x14ac:dyDescent="0.2">
      <c r="CG1196" s="67">
        <v>2020</v>
      </c>
    </row>
    <row r="1197" spans="85:85" x14ac:dyDescent="0.2">
      <c r="CG1197" s="67">
        <v>2020</v>
      </c>
    </row>
    <row r="1198" spans="85:85" x14ac:dyDescent="0.2">
      <c r="CG1198" s="67">
        <v>2030</v>
      </c>
    </row>
    <row r="1199" spans="85:85" x14ac:dyDescent="0.2">
      <c r="CG1199" s="67">
        <v>2050</v>
      </c>
    </row>
    <row r="1200" spans="85:85" x14ac:dyDescent="0.2">
      <c r="CG1200" s="67">
        <v>2080</v>
      </c>
    </row>
    <row r="1201" spans="85:85" x14ac:dyDescent="0.2">
      <c r="CG1201" s="67">
        <v>2080</v>
      </c>
    </row>
    <row r="1202" spans="85:85" x14ac:dyDescent="0.2">
      <c r="CG1202" s="67">
        <v>2100</v>
      </c>
    </row>
    <row r="1203" spans="85:85" x14ac:dyDescent="0.2">
      <c r="CG1203" s="67">
        <v>2120</v>
      </c>
    </row>
    <row r="1204" spans="85:85" x14ac:dyDescent="0.2">
      <c r="CG1204" s="67">
        <v>2130</v>
      </c>
    </row>
    <row r="1205" spans="85:85" x14ac:dyDescent="0.2">
      <c r="CG1205" s="67">
        <v>2130</v>
      </c>
    </row>
    <row r="1206" spans="85:85" x14ac:dyDescent="0.2">
      <c r="CG1206" s="67">
        <v>2130</v>
      </c>
    </row>
    <row r="1207" spans="85:85" x14ac:dyDescent="0.2">
      <c r="CG1207" s="67">
        <v>2150</v>
      </c>
    </row>
    <row r="1208" spans="85:85" x14ac:dyDescent="0.2">
      <c r="CG1208" s="67">
        <v>2170</v>
      </c>
    </row>
    <row r="1209" spans="85:85" x14ac:dyDescent="0.2">
      <c r="CG1209" s="67">
        <v>2181</v>
      </c>
    </row>
    <row r="1210" spans="85:85" x14ac:dyDescent="0.2">
      <c r="CG1210" s="67">
        <v>2256</v>
      </c>
    </row>
    <row r="1211" spans="85:85" x14ac:dyDescent="0.2">
      <c r="CG1211" s="67">
        <v>2260</v>
      </c>
    </row>
    <row r="1212" spans="85:85" x14ac:dyDescent="0.2">
      <c r="CG1212" s="67">
        <v>2280</v>
      </c>
    </row>
    <row r="1213" spans="85:85" x14ac:dyDescent="0.2">
      <c r="CG1213" s="67">
        <v>2290</v>
      </c>
    </row>
    <row r="1214" spans="85:85" x14ac:dyDescent="0.2">
      <c r="CG1214" s="67">
        <v>2290</v>
      </c>
    </row>
    <row r="1215" spans="85:85" x14ac:dyDescent="0.2">
      <c r="CG1215" s="67">
        <v>2290</v>
      </c>
    </row>
    <row r="1216" spans="85:85" x14ac:dyDescent="0.2">
      <c r="CG1216" s="67">
        <v>2290</v>
      </c>
    </row>
    <row r="1217" spans="85:85" x14ac:dyDescent="0.2">
      <c r="CG1217" s="67">
        <v>2310</v>
      </c>
    </row>
    <row r="1218" spans="85:85" x14ac:dyDescent="0.2">
      <c r="CG1218" s="67">
        <v>2320</v>
      </c>
    </row>
    <row r="1219" spans="85:85" x14ac:dyDescent="0.2">
      <c r="CG1219" s="67">
        <v>2320</v>
      </c>
    </row>
    <row r="1220" spans="85:85" x14ac:dyDescent="0.2">
      <c r="CG1220" s="67">
        <v>2340</v>
      </c>
    </row>
    <row r="1221" spans="85:85" x14ac:dyDescent="0.2">
      <c r="CG1221" s="67">
        <v>2370</v>
      </c>
    </row>
    <row r="1222" spans="85:85" x14ac:dyDescent="0.2">
      <c r="CG1222" s="67">
        <v>2380</v>
      </c>
    </row>
    <row r="1223" spans="85:85" x14ac:dyDescent="0.2">
      <c r="CG1223" s="67">
        <v>2400</v>
      </c>
    </row>
    <row r="1224" spans="85:85" x14ac:dyDescent="0.2">
      <c r="CG1224" s="67">
        <v>2400</v>
      </c>
    </row>
    <row r="1225" spans="85:85" x14ac:dyDescent="0.2">
      <c r="CG1225" s="67">
        <v>2420</v>
      </c>
    </row>
    <row r="1226" spans="85:85" x14ac:dyDescent="0.2">
      <c r="CG1226" s="67">
        <v>2420</v>
      </c>
    </row>
    <row r="1227" spans="85:85" x14ac:dyDescent="0.2">
      <c r="CG1227" s="67">
        <v>2440</v>
      </c>
    </row>
    <row r="1228" spans="85:85" x14ac:dyDescent="0.2">
      <c r="CG1228" s="67">
        <v>2490</v>
      </c>
    </row>
    <row r="1229" spans="85:85" x14ac:dyDescent="0.2">
      <c r="CG1229" s="67">
        <v>2500</v>
      </c>
    </row>
    <row r="1230" spans="85:85" x14ac:dyDescent="0.2">
      <c r="CG1230" s="67">
        <v>2530</v>
      </c>
    </row>
    <row r="1231" spans="85:85" x14ac:dyDescent="0.2">
      <c r="CG1231" s="67">
        <v>2530</v>
      </c>
    </row>
    <row r="1232" spans="85:85" x14ac:dyDescent="0.2">
      <c r="CG1232" s="67">
        <v>2540</v>
      </c>
    </row>
    <row r="1233" spans="85:85" x14ac:dyDescent="0.2">
      <c r="CG1233" s="67">
        <v>2580</v>
      </c>
    </row>
    <row r="1234" spans="85:85" x14ac:dyDescent="0.2">
      <c r="CG1234" s="67">
        <v>2610</v>
      </c>
    </row>
    <row r="1235" spans="85:85" x14ac:dyDescent="0.2">
      <c r="CG1235" s="67">
        <v>2610</v>
      </c>
    </row>
    <row r="1236" spans="85:85" x14ac:dyDescent="0.2">
      <c r="CG1236" s="67">
        <v>2630</v>
      </c>
    </row>
    <row r="1237" spans="85:85" x14ac:dyDescent="0.2">
      <c r="CG1237" s="67">
        <v>2660</v>
      </c>
    </row>
    <row r="1238" spans="85:85" x14ac:dyDescent="0.2">
      <c r="CG1238" s="67">
        <v>2690</v>
      </c>
    </row>
    <row r="1239" spans="85:85" x14ac:dyDescent="0.2">
      <c r="CG1239" s="67">
        <v>2740</v>
      </c>
    </row>
    <row r="1240" spans="85:85" x14ac:dyDescent="0.2">
      <c r="CG1240" s="67">
        <v>2750</v>
      </c>
    </row>
    <row r="1241" spans="85:85" x14ac:dyDescent="0.2">
      <c r="CG1241" s="67">
        <v>2780</v>
      </c>
    </row>
    <row r="1242" spans="85:85" x14ac:dyDescent="0.2">
      <c r="CG1242" s="67">
        <v>2830</v>
      </c>
    </row>
    <row r="1243" spans="85:85" x14ac:dyDescent="0.2">
      <c r="CG1243" s="67">
        <v>2850</v>
      </c>
    </row>
    <row r="1244" spans="85:85" x14ac:dyDescent="0.2">
      <c r="CG1244" s="67">
        <v>2870</v>
      </c>
    </row>
    <row r="1245" spans="85:85" x14ac:dyDescent="0.2">
      <c r="CG1245" s="67">
        <v>2880</v>
      </c>
    </row>
    <row r="1246" spans="85:85" x14ac:dyDescent="0.2">
      <c r="CG1246" s="67">
        <v>2890</v>
      </c>
    </row>
    <row r="1247" spans="85:85" x14ac:dyDescent="0.2">
      <c r="CG1247" s="67">
        <v>2920</v>
      </c>
    </row>
    <row r="1248" spans="85:85" x14ac:dyDescent="0.2">
      <c r="CG1248" s="67">
        <v>2920</v>
      </c>
    </row>
    <row r="1249" spans="85:85" x14ac:dyDescent="0.2">
      <c r="CG1249" s="67">
        <v>2930</v>
      </c>
    </row>
    <row r="1250" spans="85:85" x14ac:dyDescent="0.2">
      <c r="CG1250" s="67">
        <v>2940</v>
      </c>
    </row>
    <row r="1251" spans="85:85" x14ac:dyDescent="0.2">
      <c r="CG1251" s="67">
        <v>2970</v>
      </c>
    </row>
    <row r="1252" spans="85:85" x14ac:dyDescent="0.2">
      <c r="CG1252" s="67">
        <v>2970</v>
      </c>
    </row>
    <row r="1253" spans="85:85" x14ac:dyDescent="0.2">
      <c r="CG1253" s="67">
        <v>2974</v>
      </c>
    </row>
    <row r="1254" spans="85:85" x14ac:dyDescent="0.2">
      <c r="CG1254" s="67">
        <v>3000</v>
      </c>
    </row>
    <row r="1255" spans="85:85" x14ac:dyDescent="0.2">
      <c r="CG1255" s="67">
        <v>3020</v>
      </c>
    </row>
    <row r="1256" spans="85:85" x14ac:dyDescent="0.2">
      <c r="CG1256" s="67">
        <v>3050</v>
      </c>
    </row>
    <row r="1257" spans="85:85" x14ac:dyDescent="0.2">
      <c r="CG1257" s="67">
        <v>3070</v>
      </c>
    </row>
    <row r="1258" spans="85:85" x14ac:dyDescent="0.2">
      <c r="CG1258" s="67">
        <v>3076</v>
      </c>
    </row>
    <row r="1259" spans="85:85" x14ac:dyDescent="0.2">
      <c r="CG1259" s="67">
        <v>3080</v>
      </c>
    </row>
    <row r="1260" spans="85:85" x14ac:dyDescent="0.2">
      <c r="CG1260" s="67">
        <v>3130</v>
      </c>
    </row>
    <row r="1261" spans="85:85" x14ac:dyDescent="0.2">
      <c r="CG1261" s="67">
        <v>3130</v>
      </c>
    </row>
    <row r="1262" spans="85:85" x14ac:dyDescent="0.2">
      <c r="CG1262" s="67">
        <v>3160</v>
      </c>
    </row>
    <row r="1263" spans="85:85" x14ac:dyDescent="0.2">
      <c r="CG1263" s="67">
        <v>3170</v>
      </c>
    </row>
    <row r="1264" spans="85:85" x14ac:dyDescent="0.2">
      <c r="CG1264" s="67">
        <v>3210</v>
      </c>
    </row>
    <row r="1265" spans="85:85" x14ac:dyDescent="0.2">
      <c r="CG1265" s="67">
        <v>3230</v>
      </c>
    </row>
    <row r="1266" spans="85:85" x14ac:dyDescent="0.2">
      <c r="CG1266" s="67">
        <v>3280</v>
      </c>
    </row>
    <row r="1267" spans="85:85" x14ac:dyDescent="0.2">
      <c r="CG1267" s="67">
        <v>3280</v>
      </c>
    </row>
    <row r="1268" spans="85:85" x14ac:dyDescent="0.2">
      <c r="CG1268" s="67">
        <v>3290</v>
      </c>
    </row>
    <row r="1269" spans="85:85" x14ac:dyDescent="0.2">
      <c r="CG1269" s="67">
        <v>3290</v>
      </c>
    </row>
    <row r="1270" spans="85:85" x14ac:dyDescent="0.2">
      <c r="CG1270" s="67">
        <v>3300</v>
      </c>
    </row>
    <row r="1271" spans="85:85" x14ac:dyDescent="0.2">
      <c r="CG1271" s="67">
        <v>3340</v>
      </c>
    </row>
    <row r="1272" spans="85:85" x14ac:dyDescent="0.2">
      <c r="CG1272" s="67">
        <v>3350</v>
      </c>
    </row>
    <row r="1273" spans="85:85" x14ac:dyDescent="0.2">
      <c r="CG1273" s="67">
        <v>3360</v>
      </c>
    </row>
    <row r="1274" spans="85:85" x14ac:dyDescent="0.2">
      <c r="CG1274" s="67">
        <v>3360</v>
      </c>
    </row>
    <row r="1275" spans="85:85" x14ac:dyDescent="0.2">
      <c r="CG1275" s="67">
        <v>3370</v>
      </c>
    </row>
    <row r="1276" spans="85:85" x14ac:dyDescent="0.2">
      <c r="CG1276" s="67">
        <v>3470</v>
      </c>
    </row>
    <row r="1277" spans="85:85" x14ac:dyDescent="0.2">
      <c r="CG1277" s="67">
        <v>3470</v>
      </c>
    </row>
    <row r="1278" spans="85:85" x14ac:dyDescent="0.2">
      <c r="CG1278" s="67">
        <v>3480</v>
      </c>
    </row>
    <row r="1279" spans="85:85" x14ac:dyDescent="0.2">
      <c r="CG1279" s="67">
        <v>3510</v>
      </c>
    </row>
    <row r="1280" spans="85:85" x14ac:dyDescent="0.2">
      <c r="CG1280" s="67">
        <v>3520</v>
      </c>
    </row>
    <row r="1281" spans="85:98" x14ac:dyDescent="0.2">
      <c r="CG1281" s="67">
        <v>3576</v>
      </c>
    </row>
    <row r="1282" spans="85:98" x14ac:dyDescent="0.2">
      <c r="CG1282" s="67">
        <v>3600</v>
      </c>
    </row>
    <row r="1283" spans="85:98" x14ac:dyDescent="0.2">
      <c r="CG1283" s="67">
        <v>3610</v>
      </c>
      <c r="CQ1283" s="257" t="s">
        <v>1784</v>
      </c>
      <c r="CR1283" s="67">
        <v>20</v>
      </c>
      <c r="CT1283" s="67">
        <v>640</v>
      </c>
    </row>
    <row r="1284" spans="85:98" x14ac:dyDescent="0.2">
      <c r="CG1284" s="67">
        <v>3640</v>
      </c>
    </row>
    <row r="1285" spans="85:98" x14ac:dyDescent="0.2">
      <c r="CG1285" s="67">
        <v>3650</v>
      </c>
    </row>
    <row r="1286" spans="85:98" x14ac:dyDescent="0.2">
      <c r="CG1286" s="67">
        <v>3670</v>
      </c>
    </row>
    <row r="1287" spans="85:98" x14ac:dyDescent="0.2">
      <c r="CG1287" s="67">
        <v>3680</v>
      </c>
    </row>
    <row r="1288" spans="85:98" x14ac:dyDescent="0.2">
      <c r="CG1288" s="67">
        <v>3720</v>
      </c>
    </row>
    <row r="1289" spans="85:98" x14ac:dyDescent="0.2">
      <c r="CG1289" s="67">
        <v>3720</v>
      </c>
    </row>
    <row r="1290" spans="85:98" x14ac:dyDescent="0.2">
      <c r="CG1290" s="67">
        <v>3741</v>
      </c>
    </row>
    <row r="1291" spans="85:98" x14ac:dyDescent="0.2">
      <c r="CG1291" s="67">
        <v>3750</v>
      </c>
    </row>
    <row r="1292" spans="85:98" x14ac:dyDescent="0.2">
      <c r="CG1292" s="67">
        <v>3790</v>
      </c>
    </row>
    <row r="1293" spans="85:98" x14ac:dyDescent="0.2">
      <c r="CG1293" s="67">
        <v>3790</v>
      </c>
    </row>
    <row r="1294" spans="85:98" x14ac:dyDescent="0.2">
      <c r="CG1294" s="67">
        <v>3850</v>
      </c>
    </row>
    <row r="1295" spans="85:98" x14ac:dyDescent="0.2">
      <c r="CG1295" s="67">
        <v>3860</v>
      </c>
    </row>
    <row r="1296" spans="85:98" x14ac:dyDescent="0.2">
      <c r="CG1296" s="67">
        <v>3920</v>
      </c>
    </row>
    <row r="1297" spans="85:85" x14ac:dyDescent="0.2">
      <c r="CG1297" s="67">
        <v>3950</v>
      </c>
    </row>
    <row r="1298" spans="85:85" x14ac:dyDescent="0.2">
      <c r="CG1298" s="67">
        <v>3950</v>
      </c>
    </row>
    <row r="1299" spans="85:85" x14ac:dyDescent="0.2">
      <c r="CG1299" s="67">
        <v>4010</v>
      </c>
    </row>
    <row r="1300" spans="85:85" x14ac:dyDescent="0.2">
      <c r="CG1300" s="67">
        <v>4100</v>
      </c>
    </row>
    <row r="1301" spans="85:85" x14ac:dyDescent="0.2">
      <c r="CG1301" s="67">
        <v>4100</v>
      </c>
    </row>
    <row r="1302" spans="85:85" x14ac:dyDescent="0.2">
      <c r="CG1302" s="67">
        <v>4140</v>
      </c>
    </row>
    <row r="1303" spans="85:85" x14ac:dyDescent="0.2">
      <c r="CG1303" s="67">
        <v>4260</v>
      </c>
    </row>
    <row r="1304" spans="85:85" x14ac:dyDescent="0.2">
      <c r="CG1304" s="67">
        <v>4300</v>
      </c>
    </row>
    <row r="1305" spans="85:85" x14ac:dyDescent="0.2">
      <c r="CG1305" s="67">
        <v>4440</v>
      </c>
    </row>
    <row r="1306" spans="85:85" x14ac:dyDescent="0.2">
      <c r="CG1306" s="67">
        <v>4530</v>
      </c>
    </row>
    <row r="1307" spans="85:85" x14ac:dyDescent="0.2">
      <c r="CG1307" s="67">
        <v>4590</v>
      </c>
    </row>
    <row r="1308" spans="85:85" x14ac:dyDescent="0.2">
      <c r="CG1308" s="67">
        <v>4640</v>
      </c>
    </row>
    <row r="1309" spans="85:85" x14ac:dyDescent="0.2">
      <c r="CG1309" s="67">
        <v>4650</v>
      </c>
    </row>
    <row r="1310" spans="85:85" x14ac:dyDescent="0.2">
      <c r="CG1310" s="67">
        <v>4660</v>
      </c>
    </row>
    <row r="1311" spans="85:85" x14ac:dyDescent="0.2">
      <c r="CG1311" s="67">
        <v>4690</v>
      </c>
    </row>
    <row r="1312" spans="85:85" x14ac:dyDescent="0.2">
      <c r="CG1312" s="67">
        <v>4700</v>
      </c>
    </row>
    <row r="1313" spans="85:85" x14ac:dyDescent="0.2">
      <c r="CG1313" s="67">
        <v>4800</v>
      </c>
    </row>
    <row r="1314" spans="85:85" x14ac:dyDescent="0.2">
      <c r="CG1314" s="67">
        <v>4810</v>
      </c>
    </row>
    <row r="1315" spans="85:85" x14ac:dyDescent="0.2">
      <c r="CG1315" s="67">
        <v>4830</v>
      </c>
    </row>
    <row r="1316" spans="85:85" x14ac:dyDescent="0.2">
      <c r="CG1316" s="67">
        <v>4840</v>
      </c>
    </row>
    <row r="1317" spans="85:85" x14ac:dyDescent="0.2">
      <c r="CG1317" s="67">
        <v>4910</v>
      </c>
    </row>
    <row r="1318" spans="85:85" x14ac:dyDescent="0.2">
      <c r="CG1318" s="67">
        <v>5000</v>
      </c>
    </row>
    <row r="1319" spans="85:85" x14ac:dyDescent="0.2">
      <c r="CG1319" s="67">
        <v>5040</v>
      </c>
    </row>
    <row r="1320" spans="85:85" x14ac:dyDescent="0.2">
      <c r="CG1320" s="67">
        <v>5040</v>
      </c>
    </row>
    <row r="1321" spans="85:85" x14ac:dyDescent="0.2">
      <c r="CG1321" s="67">
        <v>5190</v>
      </c>
    </row>
    <row r="1322" spans="85:85" x14ac:dyDescent="0.2">
      <c r="CG1322" s="67">
        <v>5200</v>
      </c>
    </row>
    <row r="1323" spans="85:85" x14ac:dyDescent="0.2">
      <c r="CG1323" s="67">
        <v>5280</v>
      </c>
    </row>
    <row r="1324" spans="85:85" x14ac:dyDescent="0.2">
      <c r="CG1324" s="67">
        <v>5360</v>
      </c>
    </row>
    <row r="1325" spans="85:85" x14ac:dyDescent="0.2">
      <c r="CG1325" s="67">
        <v>5440</v>
      </c>
    </row>
    <row r="1326" spans="85:85" x14ac:dyDescent="0.2">
      <c r="CG1326" s="67">
        <v>5580</v>
      </c>
    </row>
    <row r="1327" spans="85:85" x14ac:dyDescent="0.2">
      <c r="CG1327" s="67">
        <v>5650</v>
      </c>
    </row>
    <row r="1328" spans="85:85" x14ac:dyDescent="0.2">
      <c r="CG1328" s="67">
        <v>5670</v>
      </c>
    </row>
    <row r="1329" spans="85:85" x14ac:dyDescent="0.2">
      <c r="CG1329" s="67">
        <v>5760</v>
      </c>
    </row>
    <row r="1330" spans="85:85" x14ac:dyDescent="0.2">
      <c r="CG1330" s="67">
        <v>5770</v>
      </c>
    </row>
    <row r="1331" spans="85:85" x14ac:dyDescent="0.2">
      <c r="CG1331" s="67">
        <v>5780</v>
      </c>
    </row>
    <row r="1332" spans="85:85" x14ac:dyDescent="0.2">
      <c r="CG1332" s="67">
        <v>5790</v>
      </c>
    </row>
    <row r="1333" spans="85:85" x14ac:dyDescent="0.2">
      <c r="CG1333" s="67">
        <v>5800</v>
      </c>
    </row>
    <row r="1334" spans="85:85" x14ac:dyDescent="0.2">
      <c r="CG1334" s="67">
        <v>5860</v>
      </c>
    </row>
    <row r="1335" spans="85:85" x14ac:dyDescent="0.2">
      <c r="CG1335" s="67">
        <v>5970</v>
      </c>
    </row>
    <row r="1336" spans="85:85" x14ac:dyDescent="0.2">
      <c r="CG1336" s="67">
        <v>6040</v>
      </c>
    </row>
    <row r="1337" spans="85:85" x14ac:dyDescent="0.2">
      <c r="CG1337" s="67">
        <v>6077</v>
      </c>
    </row>
    <row r="1338" spans="85:85" x14ac:dyDescent="0.2">
      <c r="CG1338" s="67">
        <v>6260</v>
      </c>
    </row>
    <row r="1339" spans="85:85" x14ac:dyDescent="0.2">
      <c r="CG1339" s="67">
        <v>6390</v>
      </c>
    </row>
    <row r="1340" spans="85:85" x14ac:dyDescent="0.2">
      <c r="CG1340" s="67">
        <v>6430</v>
      </c>
    </row>
    <row r="1341" spans="85:85" x14ac:dyDescent="0.2">
      <c r="CG1341" s="67">
        <v>6570</v>
      </c>
    </row>
    <row r="1342" spans="85:85" x14ac:dyDescent="0.2">
      <c r="CG1342" s="67">
        <v>6760</v>
      </c>
    </row>
    <row r="1343" spans="85:85" x14ac:dyDescent="0.2">
      <c r="CG1343" s="67">
        <v>6890</v>
      </c>
    </row>
    <row r="1344" spans="85:85" x14ac:dyDescent="0.2">
      <c r="CG1344" s="67">
        <v>7140</v>
      </c>
    </row>
    <row r="1345" spans="85:85" x14ac:dyDescent="0.2">
      <c r="CG1345" s="67">
        <v>7460</v>
      </c>
    </row>
    <row r="1346" spans="85:85" x14ac:dyDescent="0.2">
      <c r="CG1346" s="67">
        <v>7470</v>
      </c>
    </row>
    <row r="1347" spans="85:85" x14ac:dyDescent="0.2">
      <c r="CG1347" s="67">
        <v>7520</v>
      </c>
    </row>
    <row r="1348" spans="85:85" x14ac:dyDescent="0.2">
      <c r="CG1348" s="67">
        <v>7640</v>
      </c>
    </row>
    <row r="1349" spans="85:85" x14ac:dyDescent="0.2">
      <c r="CG1349" s="67">
        <v>7920</v>
      </c>
    </row>
    <row r="1350" spans="85:85" x14ac:dyDescent="0.2">
      <c r="CG1350" s="67">
        <v>8370</v>
      </c>
    </row>
    <row r="1351" spans="85:85" x14ac:dyDescent="0.2">
      <c r="CG1351" s="67">
        <v>8620</v>
      </c>
    </row>
    <row r="1352" spans="85:85" x14ac:dyDescent="0.2">
      <c r="CG1352" s="67">
        <v>8920</v>
      </c>
    </row>
    <row r="1353" spans="85:85" x14ac:dyDescent="0.2">
      <c r="CG1353" s="67">
        <v>9300</v>
      </c>
    </row>
    <row r="1354" spans="85:85" x14ac:dyDescent="0.2">
      <c r="CG1354" s="67">
        <v>9450</v>
      </c>
    </row>
    <row r="1355" spans="85:85" x14ac:dyDescent="0.2">
      <c r="CG1355" s="67">
        <v>9640</v>
      </c>
    </row>
    <row r="1356" spans="85:85" x14ac:dyDescent="0.2">
      <c r="CG1356" s="67">
        <v>9790</v>
      </c>
    </row>
    <row r="1357" spans="85:85" x14ac:dyDescent="0.2">
      <c r="CG1357" s="67">
        <v>10000</v>
      </c>
    </row>
    <row r="1358" spans="85:85" x14ac:dyDescent="0.2">
      <c r="CG1358" s="67">
        <v>10700</v>
      </c>
    </row>
    <row r="1359" spans="85:85" x14ac:dyDescent="0.2">
      <c r="CG1359" s="67">
        <v>11100</v>
      </c>
    </row>
    <row r="1360" spans="85:85" x14ac:dyDescent="0.2">
      <c r="CG1360" s="67">
        <v>11170</v>
      </c>
    </row>
    <row r="1361" spans="85:89" x14ac:dyDescent="0.2">
      <c r="CG1361" s="67">
        <v>11230</v>
      </c>
    </row>
    <row r="1362" spans="85:89" x14ac:dyDescent="0.2">
      <c r="CG1362" s="67">
        <v>11500</v>
      </c>
    </row>
    <row r="1363" spans="85:89" x14ac:dyDescent="0.2">
      <c r="CG1363" s="67">
        <v>11900</v>
      </c>
    </row>
    <row r="1364" spans="85:89" x14ac:dyDescent="0.2">
      <c r="CG1364" s="67">
        <v>12900</v>
      </c>
    </row>
    <row r="1365" spans="85:89" x14ac:dyDescent="0.2">
      <c r="CG1365" s="67">
        <v>13300</v>
      </c>
    </row>
    <row r="1366" spans="85:89" x14ac:dyDescent="0.2">
      <c r="CG1366" s="67">
        <v>15300</v>
      </c>
    </row>
    <row r="1367" spans="85:89" x14ac:dyDescent="0.2">
      <c r="CG1367" s="67">
        <v>17100</v>
      </c>
    </row>
    <row r="1368" spans="85:89" x14ac:dyDescent="0.2">
      <c r="CG1368" s="67">
        <v>17400</v>
      </c>
    </row>
    <row r="1369" spans="85:89" x14ac:dyDescent="0.2">
      <c r="CG1369" s="67">
        <v>18800</v>
      </c>
    </row>
    <row r="1370" spans="85:89" x14ac:dyDescent="0.2">
      <c r="CG1370" s="67">
        <v>19500</v>
      </c>
    </row>
    <row r="1371" spans="85:89" x14ac:dyDescent="0.2">
      <c r="CG1371" s="67">
        <v>37500</v>
      </c>
    </row>
    <row r="1372" spans="85:89" x14ac:dyDescent="0.2">
      <c r="CG1372" s="67">
        <v>62400</v>
      </c>
    </row>
    <row r="1373" spans="85:89" x14ac:dyDescent="0.2">
      <c r="CG1373" s="67">
        <v>77600</v>
      </c>
    </row>
    <row r="1374" spans="85:89" x14ac:dyDescent="0.2">
      <c r="CH1374" s="257" t="s">
        <v>1784</v>
      </c>
      <c r="CI1374" s="67">
        <v>6.4</v>
      </c>
      <c r="CJ1374" s="257" t="s">
        <v>1784</v>
      </c>
      <c r="CK1374" s="67">
        <v>4</v>
      </c>
    </row>
    <row r="1375" spans="85:89" x14ac:dyDescent="0.2">
      <c r="CH1375" s="257" t="s">
        <v>1784</v>
      </c>
      <c r="CI1375" s="67">
        <v>6.4</v>
      </c>
      <c r="CJ1375" s="257" t="s">
        <v>1784</v>
      </c>
      <c r="CK1375" s="67">
        <v>4</v>
      </c>
    </row>
    <row r="1402" spans="86:98" x14ac:dyDescent="0.2">
      <c r="CH1402" s="257" t="s">
        <v>1784</v>
      </c>
      <c r="CI1402" s="67">
        <v>18</v>
      </c>
      <c r="CJ1402" s="257" t="s">
        <v>1784</v>
      </c>
      <c r="CK1402" s="67">
        <v>18</v>
      </c>
    </row>
    <row r="1406" spans="86:98" x14ac:dyDescent="0.2">
      <c r="CQ1406" s="257" t="s">
        <v>1784</v>
      </c>
      <c r="CR1406" s="67">
        <v>20</v>
      </c>
      <c r="CT1406" s="67">
        <v>390</v>
      </c>
    </row>
    <row r="1413" spans="95:98" x14ac:dyDescent="0.2">
      <c r="CQ1413" s="257" t="s">
        <v>1784</v>
      </c>
      <c r="CR1413" s="67">
        <v>20</v>
      </c>
      <c r="CT1413" s="67">
        <v>2700</v>
      </c>
    </row>
    <row r="1429" spans="86:98" x14ac:dyDescent="0.2">
      <c r="CH1429" s="257" t="s">
        <v>1784</v>
      </c>
      <c r="CI1429" s="67">
        <v>6.4</v>
      </c>
      <c r="CJ1429" s="257" t="s">
        <v>1784</v>
      </c>
      <c r="CK1429" s="67">
        <v>4</v>
      </c>
    </row>
    <row r="1430" spans="86:98" x14ac:dyDescent="0.2">
      <c r="CI1430" s="67">
        <v>100</v>
      </c>
      <c r="CK1430" s="67">
        <v>2700</v>
      </c>
    </row>
    <row r="1431" spans="86:98" x14ac:dyDescent="0.2">
      <c r="CH1431" s="257" t="s">
        <v>1784</v>
      </c>
      <c r="CI1431" s="67">
        <v>6.4</v>
      </c>
      <c r="CJ1431" s="257" t="s">
        <v>1784</v>
      </c>
      <c r="CK1431" s="67">
        <v>4</v>
      </c>
    </row>
    <row r="1432" spans="86:98" x14ac:dyDescent="0.2">
      <c r="CI1432" s="67">
        <v>41</v>
      </c>
      <c r="CK1432" s="67">
        <v>290</v>
      </c>
    </row>
    <row r="1433" spans="86:98" x14ac:dyDescent="0.2">
      <c r="CI1433" s="67">
        <v>62</v>
      </c>
      <c r="CK1433" s="67">
        <v>680</v>
      </c>
    </row>
    <row r="1434" spans="86:98" x14ac:dyDescent="0.2">
      <c r="CI1434" s="67">
        <v>58</v>
      </c>
      <c r="CK1434" s="67">
        <v>690</v>
      </c>
    </row>
    <row r="1435" spans="86:98" x14ac:dyDescent="0.2">
      <c r="CI1435" s="67">
        <v>57</v>
      </c>
      <c r="CK1435" s="67">
        <v>610</v>
      </c>
    </row>
    <row r="1436" spans="86:98" x14ac:dyDescent="0.2">
      <c r="CI1436" s="67">
        <v>300</v>
      </c>
      <c r="CK1436" s="67">
        <v>4700</v>
      </c>
    </row>
    <row r="1437" spans="86:98" x14ac:dyDescent="0.2">
      <c r="CI1437" s="67">
        <v>170</v>
      </c>
      <c r="CK1437" s="67">
        <v>1300</v>
      </c>
    </row>
    <row r="1438" spans="86:98" x14ac:dyDescent="0.2">
      <c r="CI1438" s="67">
        <v>110</v>
      </c>
      <c r="CK1438" s="67">
        <v>770</v>
      </c>
    </row>
    <row r="1439" spans="86:98" x14ac:dyDescent="0.2">
      <c r="CI1439" s="67">
        <v>30</v>
      </c>
      <c r="CK1439" s="67">
        <v>430</v>
      </c>
      <c r="CR1439" s="67">
        <v>27</v>
      </c>
      <c r="CT1439" s="67">
        <v>630</v>
      </c>
    </row>
    <row r="1440" spans="86:98" x14ac:dyDescent="0.2">
      <c r="CI1440" s="67">
        <v>50</v>
      </c>
      <c r="CK1440" s="67">
        <v>410</v>
      </c>
    </row>
    <row r="1441" spans="86:98" x14ac:dyDescent="0.2">
      <c r="CI1441" s="67">
        <v>20</v>
      </c>
      <c r="CK1441" s="67">
        <v>380</v>
      </c>
    </row>
    <row r="1442" spans="86:98" x14ac:dyDescent="0.2">
      <c r="CH1442" s="257" t="s">
        <v>1784</v>
      </c>
      <c r="CI1442" s="67">
        <v>40</v>
      </c>
      <c r="CK1442" s="67">
        <v>400</v>
      </c>
      <c r="CR1442" s="67">
        <v>48</v>
      </c>
      <c r="CT1442" s="67">
        <v>1900</v>
      </c>
    </row>
    <row r="1443" spans="86:98" x14ac:dyDescent="0.2">
      <c r="CI1443" s="67">
        <v>54</v>
      </c>
      <c r="CK1443" s="67">
        <v>420</v>
      </c>
    </row>
    <row r="1444" spans="86:98" x14ac:dyDescent="0.2">
      <c r="CI1444" s="67">
        <v>380</v>
      </c>
      <c r="CK1444" s="67">
        <v>4500</v>
      </c>
    </row>
    <row r="1445" spans="86:98" x14ac:dyDescent="0.2">
      <c r="CH1445" s="257" t="s">
        <v>1784</v>
      </c>
      <c r="CI1445" s="67">
        <v>50</v>
      </c>
      <c r="CK1445" s="67">
        <v>5600</v>
      </c>
    </row>
    <row r="1446" spans="86:98" x14ac:dyDescent="0.2">
      <c r="CI1446" s="67">
        <v>410</v>
      </c>
      <c r="CK1446" s="67">
        <v>3200</v>
      </c>
    </row>
    <row r="1447" spans="86:98" x14ac:dyDescent="0.2">
      <c r="CI1447" s="67">
        <v>59</v>
      </c>
      <c r="CK1447" s="67">
        <v>3000</v>
      </c>
    </row>
    <row r="1448" spans="86:98" x14ac:dyDescent="0.2">
      <c r="CI1448" s="67">
        <v>65</v>
      </c>
      <c r="CK1448" s="67">
        <v>2500</v>
      </c>
    </row>
    <row r="1449" spans="86:98" x14ac:dyDescent="0.2">
      <c r="CI1449" s="67">
        <v>10</v>
      </c>
      <c r="CK1449" s="67">
        <v>1700</v>
      </c>
    </row>
    <row r="1450" spans="86:98" x14ac:dyDescent="0.2">
      <c r="CI1450" s="67">
        <v>83</v>
      </c>
      <c r="CK1450" s="67">
        <v>890</v>
      </c>
    </row>
    <row r="1451" spans="86:98" x14ac:dyDescent="0.2">
      <c r="CH1451" s="257" t="s">
        <v>1784</v>
      </c>
      <c r="CI1451" s="67">
        <v>20</v>
      </c>
      <c r="CK1451" s="67">
        <v>3700</v>
      </c>
    </row>
    <row r="1452" spans="86:98" x14ac:dyDescent="0.2">
      <c r="CI1452" s="67">
        <v>81</v>
      </c>
      <c r="CK1452" s="67">
        <v>960</v>
      </c>
    </row>
    <row r="1453" spans="86:98" x14ac:dyDescent="0.2">
      <c r="CH1453" s="257" t="s">
        <v>1784</v>
      </c>
      <c r="CI1453" s="67">
        <v>10</v>
      </c>
      <c r="CK1453" s="67">
        <v>73</v>
      </c>
    </row>
    <row r="1454" spans="86:98" x14ac:dyDescent="0.2">
      <c r="CI1454" s="67">
        <v>49</v>
      </c>
      <c r="CK1454" s="67">
        <v>120</v>
      </c>
    </row>
    <row r="1455" spans="86:98" x14ac:dyDescent="0.2">
      <c r="CI1455" s="67">
        <v>710</v>
      </c>
      <c r="CK1455" s="67">
        <v>5100</v>
      </c>
    </row>
    <row r="1456" spans="86:98" x14ac:dyDescent="0.2">
      <c r="CI1456" s="67">
        <v>2900</v>
      </c>
      <c r="CK1456" s="67">
        <v>5000</v>
      </c>
    </row>
    <row r="1457" spans="86:98" x14ac:dyDescent="0.2">
      <c r="CI1457" s="67">
        <v>600</v>
      </c>
      <c r="CK1457" s="67">
        <v>1700</v>
      </c>
    </row>
    <row r="1458" spans="86:98" x14ac:dyDescent="0.2">
      <c r="CI1458" s="67">
        <v>1400</v>
      </c>
      <c r="CK1458" s="67">
        <v>5800</v>
      </c>
    </row>
    <row r="1459" spans="86:98" x14ac:dyDescent="0.2">
      <c r="CI1459" s="67">
        <v>540</v>
      </c>
      <c r="CK1459" s="67">
        <v>2000</v>
      </c>
    </row>
    <row r="1460" spans="86:98" x14ac:dyDescent="0.2">
      <c r="CI1460" s="67">
        <v>230</v>
      </c>
      <c r="CK1460" s="67">
        <v>560</v>
      </c>
    </row>
    <row r="1461" spans="86:98" x14ac:dyDescent="0.2">
      <c r="CI1461" s="67">
        <v>200</v>
      </c>
      <c r="CK1461" s="67">
        <v>700</v>
      </c>
    </row>
    <row r="1462" spans="86:98" x14ac:dyDescent="0.2">
      <c r="CI1462" s="67">
        <v>250</v>
      </c>
      <c r="CK1462" s="67">
        <v>450</v>
      </c>
    </row>
    <row r="1463" spans="86:98" x14ac:dyDescent="0.2">
      <c r="CH1463" s="257" t="s">
        <v>1784</v>
      </c>
      <c r="CI1463" s="67">
        <v>10</v>
      </c>
      <c r="CK1463" s="67">
        <v>35</v>
      </c>
    </row>
    <row r="1464" spans="86:98" x14ac:dyDescent="0.2">
      <c r="CH1464" s="257" t="s">
        <v>1784</v>
      </c>
      <c r="CI1464" s="67">
        <v>10</v>
      </c>
      <c r="CK1464" s="67">
        <v>110</v>
      </c>
    </row>
    <row r="1467" spans="86:98" x14ac:dyDescent="0.2">
      <c r="CR1467" s="67">
        <v>52</v>
      </c>
      <c r="CT1467" s="67">
        <v>1300</v>
      </c>
    </row>
    <row r="1474" spans="86:98" x14ac:dyDescent="0.2">
      <c r="CQ1474" s="257" t="s">
        <v>1784</v>
      </c>
      <c r="CR1474" s="67">
        <v>20</v>
      </c>
      <c r="CT1474" s="67">
        <v>4200</v>
      </c>
    </row>
    <row r="1475" spans="86:98" x14ac:dyDescent="0.2">
      <c r="CR1475" s="67">
        <v>300</v>
      </c>
      <c r="CT1475" s="67">
        <v>6600</v>
      </c>
    </row>
    <row r="1477" spans="86:98" x14ac:dyDescent="0.2">
      <c r="CR1477" s="67">
        <v>140</v>
      </c>
      <c r="CT1477" s="67">
        <v>6400</v>
      </c>
    </row>
    <row r="1480" spans="86:98" x14ac:dyDescent="0.2">
      <c r="CH1480" s="257" t="s">
        <v>1784</v>
      </c>
      <c r="CI1480" s="67">
        <v>18</v>
      </c>
      <c r="CJ1480" s="257" t="s">
        <v>1784</v>
      </c>
      <c r="CK1480" s="67">
        <v>18</v>
      </c>
    </row>
    <row r="1490" spans="86:98" x14ac:dyDescent="0.2">
      <c r="CH1490" s="257" t="s">
        <v>1784</v>
      </c>
      <c r="CI1490" s="67">
        <v>18</v>
      </c>
      <c r="CK1490" s="67">
        <v>540</v>
      </c>
    </row>
    <row r="1491" spans="86:98" x14ac:dyDescent="0.2">
      <c r="CQ1491" s="257" t="s">
        <v>1784</v>
      </c>
      <c r="CR1491" s="67">
        <v>18</v>
      </c>
      <c r="CT1491" s="67">
        <v>7300</v>
      </c>
    </row>
    <row r="1492" spans="86:98" x14ac:dyDescent="0.2">
      <c r="CQ1492" s="257" t="s">
        <v>1784</v>
      </c>
      <c r="CR1492" s="67">
        <v>18</v>
      </c>
      <c r="CT1492" s="67">
        <v>19000</v>
      </c>
    </row>
    <row r="1524" spans="87:89" x14ac:dyDescent="0.2">
      <c r="CI1524" s="67">
        <v>7.1</v>
      </c>
      <c r="CK1524" s="67">
        <v>14</v>
      </c>
    </row>
    <row r="1525" spans="87:89" x14ac:dyDescent="0.2">
      <c r="CI1525" s="67">
        <v>31</v>
      </c>
      <c r="CK1525" s="67">
        <v>1300</v>
      </c>
    </row>
    <row r="1526" spans="87:89" x14ac:dyDescent="0.2">
      <c r="CI1526" s="67">
        <v>410</v>
      </c>
      <c r="CK1526" s="67">
        <v>8300</v>
      </c>
    </row>
    <row r="1528" spans="87:89" x14ac:dyDescent="0.2">
      <c r="CI1528" s="67">
        <v>360</v>
      </c>
      <c r="CK1528" s="67">
        <v>7400</v>
      </c>
    </row>
    <row r="1529" spans="87:89" x14ac:dyDescent="0.2">
      <c r="CI1529" s="67">
        <v>560</v>
      </c>
      <c r="CK1529" s="67">
        <v>15000</v>
      </c>
    </row>
    <row r="1530" spans="87:89" x14ac:dyDescent="0.2">
      <c r="CI1530" s="67">
        <v>210</v>
      </c>
      <c r="CK1530" s="67">
        <v>7900</v>
      </c>
    </row>
    <row r="1531" spans="87:89" x14ac:dyDescent="0.2">
      <c r="CI1531" s="67">
        <v>360</v>
      </c>
      <c r="CK1531" s="67">
        <v>6900</v>
      </c>
    </row>
    <row r="1532" spans="87:89" x14ac:dyDescent="0.2">
      <c r="CI1532" s="67">
        <v>380</v>
      </c>
      <c r="CK1532" s="67">
        <v>7100</v>
      </c>
    </row>
    <row r="1533" spans="87:89" x14ac:dyDescent="0.2">
      <c r="CI1533" s="67">
        <v>250</v>
      </c>
      <c r="CK1533" s="67">
        <v>2800</v>
      </c>
    </row>
    <row r="1534" spans="87:89" x14ac:dyDescent="0.2">
      <c r="CI1534" s="67">
        <v>240</v>
      </c>
      <c r="CK1534" s="67">
        <v>2600</v>
      </c>
    </row>
    <row r="1535" spans="87:89" x14ac:dyDescent="0.2">
      <c r="CI1535" s="67">
        <v>230</v>
      </c>
      <c r="CK1535" s="67">
        <v>2900</v>
      </c>
    </row>
    <row r="1536" spans="87:89" x14ac:dyDescent="0.2">
      <c r="CI1536" s="67">
        <v>230</v>
      </c>
      <c r="CK1536" s="67">
        <v>2600</v>
      </c>
    </row>
    <row r="1537" spans="87:98" x14ac:dyDescent="0.2">
      <c r="CI1537" s="67">
        <v>220</v>
      </c>
      <c r="CK1537" s="67">
        <v>2800</v>
      </c>
    </row>
    <row r="1538" spans="87:98" x14ac:dyDescent="0.2">
      <c r="CI1538" s="67">
        <v>220</v>
      </c>
      <c r="CK1538" s="67">
        <v>3500</v>
      </c>
    </row>
    <row r="1539" spans="87:98" x14ac:dyDescent="0.2">
      <c r="CI1539" s="67">
        <v>220</v>
      </c>
      <c r="CK1539" s="67">
        <v>3200</v>
      </c>
    </row>
    <row r="1540" spans="87:98" x14ac:dyDescent="0.2">
      <c r="CI1540" s="67">
        <v>180</v>
      </c>
      <c r="CK1540" s="67">
        <v>3400</v>
      </c>
    </row>
    <row r="1541" spans="87:98" x14ac:dyDescent="0.2">
      <c r="CI1541" s="67">
        <v>220</v>
      </c>
      <c r="CK1541" s="67">
        <v>3700</v>
      </c>
    </row>
    <row r="1542" spans="87:98" x14ac:dyDescent="0.2">
      <c r="CI1542" s="67">
        <v>160</v>
      </c>
      <c r="CK1542" s="67">
        <v>3900</v>
      </c>
      <c r="CQ1542" s="257" t="s">
        <v>1784</v>
      </c>
      <c r="CR1542" s="67">
        <v>6.4</v>
      </c>
      <c r="CS1542" s="257" t="s">
        <v>1784</v>
      </c>
      <c r="CT1542" s="67">
        <v>4</v>
      </c>
    </row>
    <row r="1543" spans="87:98" x14ac:dyDescent="0.2">
      <c r="CI1543" s="67">
        <v>330</v>
      </c>
      <c r="CK1543" s="67">
        <v>11000</v>
      </c>
      <c r="CR1543" s="67">
        <v>54</v>
      </c>
      <c r="CT1543" s="67">
        <v>420</v>
      </c>
    </row>
    <row r="1544" spans="87:98" x14ac:dyDescent="0.2">
      <c r="CI1544" s="67">
        <v>740</v>
      </c>
      <c r="CK1544" s="67">
        <v>6200</v>
      </c>
      <c r="CR1544" s="67">
        <v>81</v>
      </c>
      <c r="CT1544" s="67">
        <v>960</v>
      </c>
    </row>
    <row r="1545" spans="87:98" x14ac:dyDescent="0.2">
      <c r="CI1545" s="67">
        <v>37</v>
      </c>
      <c r="CK1545" s="67">
        <v>540</v>
      </c>
    </row>
    <row r="1546" spans="87:98" x14ac:dyDescent="0.2">
      <c r="CI1546" s="67">
        <v>42</v>
      </c>
      <c r="CK1546" s="67">
        <v>1000</v>
      </c>
    </row>
    <row r="1547" spans="87:98" x14ac:dyDescent="0.2">
      <c r="CI1547" s="67">
        <v>34</v>
      </c>
      <c r="CK1547" s="67">
        <v>250</v>
      </c>
    </row>
    <row r="1548" spans="87:98" x14ac:dyDescent="0.2">
      <c r="CI1548" s="67">
        <v>47</v>
      </c>
      <c r="CK1548" s="67">
        <v>400</v>
      </c>
    </row>
    <row r="1549" spans="87:98" x14ac:dyDescent="0.2">
      <c r="CI1549" s="67">
        <v>24</v>
      </c>
      <c r="CK1549" s="67">
        <v>12000</v>
      </c>
    </row>
    <row r="1550" spans="87:98" x14ac:dyDescent="0.2">
      <c r="CI1550" s="67">
        <v>34</v>
      </c>
      <c r="CK1550" s="67">
        <v>9500</v>
      </c>
    </row>
    <row r="1551" spans="87:98" x14ac:dyDescent="0.2">
      <c r="CI1551" s="67">
        <v>32</v>
      </c>
      <c r="CK1551" s="67">
        <v>8400</v>
      </c>
    </row>
    <row r="1552" spans="87:98" x14ac:dyDescent="0.2">
      <c r="CI1552" s="67">
        <v>30</v>
      </c>
      <c r="CK1552" s="67">
        <v>9200</v>
      </c>
    </row>
    <row r="1553" spans="86:98" x14ac:dyDescent="0.2">
      <c r="CH1553" s="257" t="s">
        <v>1784</v>
      </c>
      <c r="CI1553" s="67">
        <v>10</v>
      </c>
      <c r="CK1553" s="67">
        <v>9100</v>
      </c>
    </row>
    <row r="1554" spans="86:98" x14ac:dyDescent="0.2">
      <c r="CH1554" s="257" t="s">
        <v>1784</v>
      </c>
      <c r="CI1554" s="67">
        <v>10</v>
      </c>
      <c r="CK1554" s="67">
        <v>8100</v>
      </c>
    </row>
    <row r="1555" spans="86:98" x14ac:dyDescent="0.2">
      <c r="CH1555" s="257" t="s">
        <v>1784</v>
      </c>
      <c r="CI1555" s="67">
        <v>10</v>
      </c>
      <c r="CK1555" s="67">
        <v>6800</v>
      </c>
    </row>
    <row r="1560" spans="86:98" x14ac:dyDescent="0.2">
      <c r="CQ1560" s="257" t="s">
        <v>1784</v>
      </c>
      <c r="CR1560" s="67">
        <v>18</v>
      </c>
      <c r="CS1560" s="257" t="s">
        <v>1784</v>
      </c>
      <c r="CT1560" s="67">
        <v>18</v>
      </c>
    </row>
    <row r="1579" spans="86:89" x14ac:dyDescent="0.2">
      <c r="CH1579" s="257" t="s">
        <v>1784</v>
      </c>
      <c r="CI1579" s="67">
        <v>18</v>
      </c>
      <c r="CK1579" s="67">
        <v>20</v>
      </c>
    </row>
    <row r="1602" spans="86:98" x14ac:dyDescent="0.2">
      <c r="CR1602" s="67">
        <v>360</v>
      </c>
      <c r="CT1602" s="67">
        <v>7400</v>
      </c>
    </row>
    <row r="1603" spans="86:98" x14ac:dyDescent="0.2">
      <c r="CR1603" s="67">
        <v>360</v>
      </c>
      <c r="CT1603" s="67">
        <v>6900</v>
      </c>
    </row>
    <row r="1604" spans="86:98" x14ac:dyDescent="0.2">
      <c r="CR1604" s="67">
        <v>32</v>
      </c>
      <c r="CT1604" s="67">
        <v>8400</v>
      </c>
    </row>
    <row r="1606" spans="86:98" x14ac:dyDescent="0.2">
      <c r="CH1606" s="257" t="s">
        <v>1784</v>
      </c>
      <c r="CI1606" s="67">
        <v>6.4</v>
      </c>
      <c r="CJ1606" s="257" t="s">
        <v>1784</v>
      </c>
      <c r="CK1606" s="67">
        <v>4</v>
      </c>
    </row>
    <row r="1642" spans="86:89" x14ac:dyDescent="0.2">
      <c r="CH1642" s="257" t="s">
        <v>1784</v>
      </c>
      <c r="CI1642" s="67">
        <v>10</v>
      </c>
      <c r="CK1642" s="67">
        <v>16</v>
      </c>
    </row>
    <row r="1643" spans="86:89" x14ac:dyDescent="0.2">
      <c r="CH1643" s="257" t="s">
        <v>1784</v>
      </c>
      <c r="CI1643" s="67">
        <v>10</v>
      </c>
      <c r="CK1643" s="67">
        <v>59</v>
      </c>
    </row>
    <row r="1644" spans="86:89" x14ac:dyDescent="0.2">
      <c r="CH1644" s="257" t="s">
        <v>1784</v>
      </c>
      <c r="CI1644" s="67">
        <v>11</v>
      </c>
      <c r="CK1644" s="67">
        <v>130</v>
      </c>
    </row>
    <row r="1645" spans="86:89" x14ac:dyDescent="0.2">
      <c r="CH1645" s="257" t="s">
        <v>1784</v>
      </c>
      <c r="CI1645" s="67">
        <v>10</v>
      </c>
      <c r="CK1645" s="67">
        <v>140</v>
      </c>
    </row>
    <row r="1646" spans="86:89" x14ac:dyDescent="0.2">
      <c r="CH1646" s="257" t="s">
        <v>1784</v>
      </c>
      <c r="CI1646" s="67">
        <v>10</v>
      </c>
      <c r="CK1646" s="67">
        <v>150</v>
      </c>
    </row>
    <row r="1647" spans="86:89" x14ac:dyDescent="0.2">
      <c r="CH1647" s="257" t="s">
        <v>1784</v>
      </c>
      <c r="CI1647" s="67">
        <v>10</v>
      </c>
      <c r="CK1647" s="67">
        <v>240</v>
      </c>
    </row>
    <row r="1648" spans="86:89" x14ac:dyDescent="0.2">
      <c r="CH1648" s="257" t="s">
        <v>1784</v>
      </c>
      <c r="CI1648" s="67">
        <v>10</v>
      </c>
      <c r="CK1648" s="67">
        <v>150</v>
      </c>
    </row>
    <row r="1649" spans="86:89" x14ac:dyDescent="0.2">
      <c r="CH1649" s="257" t="s">
        <v>1784</v>
      </c>
      <c r="CI1649" s="67">
        <v>10</v>
      </c>
      <c r="CK1649" s="67">
        <v>20</v>
      </c>
    </row>
    <row r="1650" spans="86:89" x14ac:dyDescent="0.2">
      <c r="CH1650" s="257" t="s">
        <v>1784</v>
      </c>
      <c r="CI1650" s="67">
        <v>10</v>
      </c>
      <c r="CJ1650" s="257" t="s">
        <v>1784</v>
      </c>
      <c r="CK1650" s="67">
        <v>10</v>
      </c>
    </row>
    <row r="1673" spans="86:89" x14ac:dyDescent="0.2">
      <c r="CH1673" s="257" t="s">
        <v>1784</v>
      </c>
      <c r="CI1673" s="67">
        <v>18</v>
      </c>
      <c r="CJ1673" s="257" t="s">
        <v>1784</v>
      </c>
      <c r="CK1673" s="67">
        <v>18</v>
      </c>
    </row>
    <row r="1702" spans="84:98" x14ac:dyDescent="0.2">
      <c r="CF1702" s="259"/>
      <c r="CG1702" s="260"/>
      <c r="CH1702" s="259"/>
      <c r="CI1702" s="260"/>
      <c r="CJ1702" s="259"/>
      <c r="CK1702" s="260"/>
      <c r="CO1702" s="259"/>
      <c r="CP1702" s="260"/>
      <c r="CQ1702" s="259"/>
      <c r="CR1702" s="260"/>
      <c r="CS1702" s="259"/>
      <c r="CT1702" s="260"/>
    </row>
    <row r="1703" spans="84:98" x14ac:dyDescent="0.2">
      <c r="CF1703" s="261"/>
      <c r="CG1703" s="262"/>
      <c r="CH1703" s="261"/>
      <c r="CI1703" s="262"/>
      <c r="CJ1703" s="261"/>
      <c r="CK1703" s="262"/>
      <c r="CO1703" s="261"/>
      <c r="CP1703" s="262"/>
      <c r="CQ1703" s="261"/>
      <c r="CR1703" s="262"/>
      <c r="CS1703" s="261"/>
      <c r="CT1703" s="262"/>
    </row>
    <row r="1704" spans="84:98" x14ac:dyDescent="0.2">
      <c r="CF1704" s="259"/>
      <c r="CG1704" s="92"/>
      <c r="CH1704" s="259"/>
      <c r="CI1704" s="92"/>
      <c r="CJ1704" s="259"/>
      <c r="CK1704" s="92"/>
      <c r="CO1704" s="259"/>
      <c r="CP1704" s="92"/>
      <c r="CQ1704" s="259"/>
      <c r="CR1704" s="92"/>
      <c r="CS1704" s="259"/>
      <c r="CT1704" s="92"/>
    </row>
    <row r="1705" spans="84:98" x14ac:dyDescent="0.2">
      <c r="CF1705" s="261"/>
      <c r="CG1705" s="262"/>
      <c r="CH1705" s="261"/>
      <c r="CI1705" s="262"/>
      <c r="CJ1705" s="261"/>
      <c r="CK1705" s="262"/>
      <c r="CO1705" s="261"/>
      <c r="CP1705" s="262"/>
      <c r="CQ1705" s="261"/>
      <c r="CR1705" s="262"/>
      <c r="CS1705" s="261"/>
      <c r="CT1705" s="262"/>
    </row>
  </sheetData>
  <sortState ref="CO2:CT380">
    <sortCondition ref="CP2:CP380"/>
  </sortState>
  <printOptions gridLines="1" gridLinesSet="0"/>
  <pageMargins left="0.75" right="0.75" top="1" bottom="1" header="0.5" footer="0.5"/>
  <pageSetup fitToWidth="0" fitToHeight="0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gmia.qw.5.out.1996-2015</vt:lpstr>
      <vt:lpstr>out cod</vt:lpstr>
      <vt:lpstr>sorted by storm</vt:lpstr>
      <vt:lpstr>lukes travel times</vt:lpstr>
      <vt:lpstr>St Luke old-new dates</vt:lpstr>
      <vt:lpstr>outfall and cargo glycol st (2</vt:lpstr>
      <vt:lpstr>infall and lukes glycol </vt:lpstr>
      <vt:lpstr>parameter codes</vt:lpstr>
      <vt:lpstr>Sheet1</vt:lpstr>
      <vt:lpstr>estimated PG values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Rutter, Troy D.</dc:creator>
  <cp:lastModifiedBy>Rutter, Troy D.</cp:lastModifiedBy>
  <dcterms:created xsi:type="dcterms:W3CDTF">2012-04-12T17:21:53Z</dcterms:created>
  <dcterms:modified xsi:type="dcterms:W3CDTF">2015-03-27T19:49:42Z</dcterms:modified>
</cp:coreProperties>
</file>